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_konstantyner/Desktop/Louis/Universitet/11. Semester/Introduction to Social Data Science/Eksamen/"/>
    </mc:Choice>
  </mc:AlternateContent>
  <xr:revisionPtr revIDLastSave="0" documentId="13_ncr:1_{29F023DE-06BF-DF49-BE92-3B116FEDE0C7}" xr6:coauthVersionLast="45" xr6:coauthVersionMax="45" xr10:uidLastSave="{00000000-0000-0000-0000-000000000000}"/>
  <bookViews>
    <workbookView xWindow="0" yWindow="460" windowWidth="25600" windowHeight="15540" activeTab="4" xr2:uid="{00000000-000D-0000-FFFF-FFFF00000000}"/>
  </bookViews>
  <sheets>
    <sheet name="BM010" sheetId="8" r:id="rId1"/>
    <sheet name="BM011" sheetId="2" r:id="rId2"/>
    <sheet name="Boligpriser" sheetId="3" r:id="rId3"/>
    <sheet name="Baggrundsvariable" sheetId="5" r:id="rId4"/>
    <sheet name="Samlet" sheetId="6" r:id="rId5"/>
    <sheet name="Ark5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44" i="6" l="1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2843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1419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S13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2" i="6"/>
  <c r="S223" i="2"/>
  <c r="T223" i="2"/>
  <c r="U223" i="2"/>
  <c r="S224" i="2"/>
  <c r="T224" i="2"/>
  <c r="U224" i="2"/>
  <c r="S225" i="2"/>
  <c r="T225" i="2"/>
  <c r="U225" i="2"/>
  <c r="S226" i="2"/>
  <c r="T226" i="2"/>
  <c r="U226" i="2"/>
  <c r="S227" i="2"/>
  <c r="T227" i="2"/>
  <c r="U227" i="2"/>
  <c r="S228" i="2"/>
  <c r="T228" i="2"/>
  <c r="U228" i="2"/>
  <c r="S229" i="2"/>
  <c r="T229" i="2"/>
  <c r="U229" i="2"/>
  <c r="S230" i="2"/>
  <c r="T230" i="2"/>
  <c r="U230" i="2"/>
  <c r="S231" i="2"/>
  <c r="T231" i="2"/>
  <c r="U231" i="2"/>
  <c r="S232" i="2"/>
  <c r="T232" i="2"/>
  <c r="U232" i="2"/>
  <c r="S233" i="2"/>
  <c r="T233" i="2"/>
  <c r="U233" i="2"/>
  <c r="S234" i="2"/>
  <c r="T234" i="2"/>
  <c r="U234" i="2"/>
  <c r="S235" i="2"/>
  <c r="T235" i="2"/>
  <c r="U235" i="2"/>
  <c r="S236" i="2"/>
  <c r="T236" i="2"/>
  <c r="U236" i="2"/>
  <c r="S237" i="2"/>
  <c r="T237" i="2"/>
  <c r="U237" i="2"/>
  <c r="S238" i="2"/>
  <c r="T238" i="2"/>
  <c r="U238" i="2"/>
  <c r="S239" i="2"/>
  <c r="T239" i="2"/>
  <c r="U239" i="2"/>
  <c r="S240" i="2"/>
  <c r="T240" i="2"/>
  <c r="U240" i="2"/>
  <c r="S241" i="2"/>
  <c r="T241" i="2"/>
  <c r="U241" i="2"/>
  <c r="S242" i="2"/>
  <c r="T242" i="2"/>
  <c r="U242" i="2"/>
  <c r="S243" i="2"/>
  <c r="T243" i="2"/>
  <c r="U243" i="2"/>
  <c r="S244" i="2"/>
  <c r="T244" i="2"/>
  <c r="U244" i="2"/>
  <c r="S245" i="2"/>
  <c r="T245" i="2"/>
  <c r="U245" i="2"/>
  <c r="S246" i="2"/>
  <c r="T246" i="2"/>
  <c r="U246" i="2"/>
  <c r="S247" i="2"/>
  <c r="T247" i="2"/>
  <c r="U247" i="2"/>
  <c r="S248" i="2"/>
  <c r="T248" i="2"/>
  <c r="U248" i="2"/>
  <c r="S249" i="2"/>
  <c r="T249" i="2"/>
  <c r="U249" i="2"/>
  <c r="S250" i="2"/>
  <c r="T250" i="2"/>
  <c r="U250" i="2"/>
  <c r="S251" i="2"/>
  <c r="T251" i="2"/>
  <c r="U251" i="2"/>
  <c r="S252" i="2"/>
  <c r="T252" i="2"/>
  <c r="U252" i="2"/>
  <c r="S253" i="2"/>
  <c r="T253" i="2"/>
  <c r="U253" i="2"/>
  <c r="S254" i="2"/>
  <c r="T254" i="2"/>
  <c r="U254" i="2"/>
  <c r="S255" i="2"/>
  <c r="T255" i="2"/>
  <c r="U255" i="2"/>
  <c r="S256" i="2"/>
  <c r="T256" i="2"/>
  <c r="U256" i="2"/>
  <c r="S257" i="2"/>
  <c r="T257" i="2"/>
  <c r="U257" i="2"/>
  <c r="S258" i="2"/>
  <c r="T258" i="2"/>
  <c r="U258" i="2"/>
  <c r="S259" i="2"/>
  <c r="T259" i="2"/>
  <c r="U259" i="2"/>
  <c r="S260" i="2"/>
  <c r="T260" i="2"/>
  <c r="U260" i="2"/>
  <c r="S261" i="2"/>
  <c r="T261" i="2"/>
  <c r="U261" i="2"/>
  <c r="S262" i="2"/>
  <c r="T262" i="2"/>
  <c r="U262" i="2"/>
  <c r="S263" i="2"/>
  <c r="T263" i="2"/>
  <c r="U263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S276" i="2"/>
  <c r="T276" i="2"/>
  <c r="U276" i="2"/>
  <c r="S277" i="2"/>
  <c r="T277" i="2"/>
  <c r="U277" i="2"/>
  <c r="S278" i="2"/>
  <c r="T278" i="2"/>
  <c r="U278" i="2"/>
  <c r="S279" i="2"/>
  <c r="T279" i="2"/>
  <c r="U279" i="2"/>
  <c r="S280" i="2"/>
  <c r="T280" i="2"/>
  <c r="U280" i="2"/>
  <c r="S281" i="2"/>
  <c r="T281" i="2"/>
  <c r="U281" i="2"/>
  <c r="S282" i="2"/>
  <c r="T282" i="2"/>
  <c r="U282" i="2"/>
  <c r="S283" i="2"/>
  <c r="T283" i="2"/>
  <c r="U283" i="2"/>
  <c r="S284" i="2"/>
  <c r="T284" i="2"/>
  <c r="U284" i="2"/>
  <c r="S285" i="2"/>
  <c r="T285" i="2"/>
  <c r="U285" i="2"/>
  <c r="S286" i="2"/>
  <c r="T286" i="2"/>
  <c r="U286" i="2"/>
  <c r="S287" i="2"/>
  <c r="T287" i="2"/>
  <c r="U287" i="2"/>
  <c r="S288" i="2"/>
  <c r="T288" i="2"/>
  <c r="U288" i="2"/>
  <c r="S289" i="2"/>
  <c r="T289" i="2"/>
  <c r="U289" i="2"/>
  <c r="S290" i="2"/>
  <c r="T290" i="2"/>
  <c r="U290" i="2"/>
  <c r="S291" i="2"/>
  <c r="T291" i="2"/>
  <c r="U291" i="2"/>
  <c r="S292" i="2"/>
  <c r="T292" i="2"/>
  <c r="U292" i="2"/>
  <c r="S293" i="2"/>
  <c r="T293" i="2"/>
  <c r="U293" i="2"/>
  <c r="S294" i="2"/>
  <c r="T294" i="2"/>
  <c r="U294" i="2"/>
  <c r="S295" i="2"/>
  <c r="T295" i="2"/>
  <c r="U295" i="2"/>
  <c r="S296" i="2"/>
  <c r="T296" i="2"/>
  <c r="U296" i="2"/>
  <c r="S297" i="2"/>
  <c r="T297" i="2"/>
  <c r="U297" i="2"/>
  <c r="S298" i="2"/>
  <c r="T298" i="2"/>
  <c r="U298" i="2"/>
  <c r="S299" i="2"/>
  <c r="T299" i="2"/>
  <c r="U299" i="2"/>
  <c r="S300" i="2"/>
  <c r="T300" i="2"/>
  <c r="U300" i="2"/>
  <c r="S301" i="2"/>
  <c r="T301" i="2"/>
  <c r="U301" i="2"/>
  <c r="S302" i="2"/>
  <c r="T302" i="2"/>
  <c r="U302" i="2"/>
  <c r="S303" i="2"/>
  <c r="T303" i="2"/>
  <c r="U303" i="2"/>
  <c r="S304" i="2"/>
  <c r="T304" i="2"/>
  <c r="U304" i="2"/>
  <c r="S305" i="2"/>
  <c r="T305" i="2"/>
  <c r="U305" i="2"/>
  <c r="S306" i="2"/>
  <c r="T306" i="2"/>
  <c r="U306" i="2"/>
  <c r="S307" i="2"/>
  <c r="T307" i="2"/>
  <c r="U307" i="2"/>
  <c r="S308" i="2"/>
  <c r="T308" i="2"/>
  <c r="U308" i="2"/>
  <c r="S309" i="2"/>
  <c r="T309" i="2"/>
  <c r="U309" i="2"/>
  <c r="S310" i="2"/>
  <c r="T310" i="2"/>
  <c r="U310" i="2"/>
  <c r="S311" i="2"/>
  <c r="T311" i="2"/>
  <c r="U311" i="2"/>
  <c r="S312" i="2"/>
  <c r="T312" i="2"/>
  <c r="U312" i="2"/>
  <c r="S313" i="2"/>
  <c r="T313" i="2"/>
  <c r="U313" i="2"/>
  <c r="S314" i="2"/>
  <c r="T314" i="2"/>
  <c r="U314" i="2"/>
  <c r="S315" i="2"/>
  <c r="T315" i="2"/>
  <c r="U315" i="2"/>
  <c r="S316" i="2"/>
  <c r="T316" i="2"/>
  <c r="U316" i="2"/>
  <c r="S317" i="2"/>
  <c r="T317" i="2"/>
  <c r="U317" i="2"/>
  <c r="S318" i="2"/>
  <c r="T318" i="2"/>
  <c r="U318" i="2"/>
  <c r="S319" i="2"/>
  <c r="T319" i="2"/>
  <c r="U319" i="2"/>
  <c r="S320" i="2"/>
  <c r="T320" i="2"/>
  <c r="U320" i="2"/>
  <c r="S321" i="2"/>
  <c r="T321" i="2"/>
  <c r="U321" i="2"/>
  <c r="S322" i="2"/>
  <c r="T322" i="2"/>
  <c r="U322" i="2"/>
  <c r="S323" i="2"/>
  <c r="T323" i="2"/>
  <c r="U323" i="2"/>
  <c r="S324" i="2"/>
  <c r="T324" i="2"/>
  <c r="U324" i="2"/>
  <c r="S325" i="2"/>
  <c r="T325" i="2"/>
  <c r="U325" i="2"/>
  <c r="S326" i="2"/>
  <c r="T326" i="2"/>
  <c r="U326" i="2"/>
  <c r="S327" i="2"/>
  <c r="T327" i="2"/>
  <c r="U327" i="2"/>
  <c r="S328" i="2"/>
  <c r="T328" i="2"/>
  <c r="U328" i="2"/>
  <c r="S329" i="2"/>
  <c r="T329" i="2"/>
  <c r="U329" i="2"/>
  <c r="S330" i="2"/>
  <c r="T330" i="2"/>
  <c r="U330" i="2"/>
  <c r="S331" i="2"/>
  <c r="T331" i="2"/>
  <c r="U331" i="2"/>
  <c r="S332" i="2"/>
  <c r="T332" i="2"/>
  <c r="U332" i="2"/>
  <c r="S333" i="2"/>
  <c r="T333" i="2"/>
  <c r="U333" i="2"/>
  <c r="S334" i="2"/>
  <c r="T334" i="2"/>
  <c r="U334" i="2"/>
  <c r="S335" i="2"/>
  <c r="T335" i="2"/>
  <c r="U335" i="2"/>
  <c r="S336" i="2"/>
  <c r="T336" i="2"/>
  <c r="U336" i="2"/>
  <c r="S337" i="2"/>
  <c r="T337" i="2"/>
  <c r="U337" i="2"/>
  <c r="S338" i="2"/>
  <c r="T338" i="2"/>
  <c r="U338" i="2"/>
  <c r="S339" i="2"/>
  <c r="T339" i="2"/>
  <c r="U339" i="2"/>
  <c r="S340" i="2"/>
  <c r="T340" i="2"/>
  <c r="U340" i="2"/>
  <c r="S341" i="2"/>
  <c r="T341" i="2"/>
  <c r="U341" i="2"/>
  <c r="S342" i="2"/>
  <c r="T342" i="2"/>
  <c r="U342" i="2"/>
  <c r="S343" i="2"/>
  <c r="T343" i="2"/>
  <c r="U343" i="2"/>
  <c r="S344" i="2"/>
  <c r="T344" i="2"/>
  <c r="U344" i="2"/>
  <c r="S345" i="2"/>
  <c r="T345" i="2"/>
  <c r="U345" i="2"/>
  <c r="S346" i="2"/>
  <c r="T346" i="2"/>
  <c r="U346" i="2"/>
  <c r="S347" i="2"/>
  <c r="T347" i="2"/>
  <c r="U347" i="2"/>
  <c r="S348" i="2"/>
  <c r="T348" i="2"/>
  <c r="U348" i="2"/>
  <c r="S349" i="2"/>
  <c r="T349" i="2"/>
  <c r="U349" i="2"/>
  <c r="S350" i="2"/>
  <c r="T350" i="2"/>
  <c r="U350" i="2"/>
  <c r="S351" i="2"/>
  <c r="T351" i="2"/>
  <c r="U351" i="2"/>
  <c r="S352" i="2"/>
  <c r="T352" i="2"/>
  <c r="U352" i="2"/>
  <c r="S353" i="2"/>
  <c r="T353" i="2"/>
  <c r="U353" i="2"/>
  <c r="S354" i="2"/>
  <c r="T354" i="2"/>
  <c r="U354" i="2"/>
  <c r="S355" i="2"/>
  <c r="T355" i="2"/>
  <c r="U355" i="2"/>
  <c r="S356" i="2"/>
  <c r="T356" i="2"/>
  <c r="U356" i="2"/>
  <c r="S357" i="2"/>
  <c r="T357" i="2"/>
  <c r="U357" i="2"/>
  <c r="S358" i="2"/>
  <c r="T358" i="2"/>
  <c r="U358" i="2"/>
  <c r="S359" i="2"/>
  <c r="T359" i="2"/>
  <c r="U359" i="2"/>
  <c r="S360" i="2"/>
  <c r="T360" i="2"/>
  <c r="U360" i="2"/>
  <c r="S361" i="2"/>
  <c r="T361" i="2"/>
  <c r="U361" i="2"/>
  <c r="S362" i="2"/>
  <c r="T362" i="2"/>
  <c r="U362" i="2"/>
  <c r="S363" i="2"/>
  <c r="T363" i="2"/>
  <c r="U363" i="2"/>
  <c r="S364" i="2"/>
  <c r="T364" i="2"/>
  <c r="U364" i="2"/>
  <c r="S365" i="2"/>
  <c r="T365" i="2"/>
  <c r="U365" i="2"/>
  <c r="S366" i="2"/>
  <c r="T366" i="2"/>
  <c r="U366" i="2"/>
  <c r="S367" i="2"/>
  <c r="T367" i="2"/>
  <c r="U367" i="2"/>
  <c r="S368" i="2"/>
  <c r="T368" i="2"/>
  <c r="U368" i="2"/>
  <c r="S369" i="2"/>
  <c r="T369" i="2"/>
  <c r="U369" i="2"/>
  <c r="S370" i="2"/>
  <c r="T370" i="2"/>
  <c r="U370" i="2"/>
  <c r="S371" i="2"/>
  <c r="T371" i="2"/>
  <c r="U371" i="2"/>
  <c r="S372" i="2"/>
  <c r="T372" i="2"/>
  <c r="U372" i="2"/>
  <c r="S373" i="2"/>
  <c r="T373" i="2"/>
  <c r="U373" i="2"/>
  <c r="S374" i="2"/>
  <c r="T374" i="2"/>
  <c r="U374" i="2"/>
  <c r="S375" i="2"/>
  <c r="T375" i="2"/>
  <c r="U375" i="2"/>
  <c r="S376" i="2"/>
  <c r="T376" i="2"/>
  <c r="U376" i="2"/>
  <c r="S377" i="2"/>
  <c r="T377" i="2"/>
  <c r="U377" i="2"/>
  <c r="S378" i="2"/>
  <c r="T378" i="2"/>
  <c r="U378" i="2"/>
  <c r="S379" i="2"/>
  <c r="T379" i="2"/>
  <c r="U379" i="2"/>
  <c r="S380" i="2"/>
  <c r="T380" i="2"/>
  <c r="U380" i="2"/>
  <c r="S381" i="2"/>
  <c r="T381" i="2"/>
  <c r="U381" i="2"/>
  <c r="S382" i="2"/>
  <c r="T382" i="2"/>
  <c r="U382" i="2"/>
  <c r="S383" i="2"/>
  <c r="T383" i="2"/>
  <c r="U383" i="2"/>
  <c r="S384" i="2"/>
  <c r="T384" i="2"/>
  <c r="U384" i="2"/>
  <c r="S385" i="2"/>
  <c r="T385" i="2"/>
  <c r="U385" i="2"/>
  <c r="S386" i="2"/>
  <c r="T386" i="2"/>
  <c r="U386" i="2"/>
  <c r="S387" i="2"/>
  <c r="T387" i="2"/>
  <c r="U387" i="2"/>
  <c r="S388" i="2"/>
  <c r="T388" i="2"/>
  <c r="U388" i="2"/>
  <c r="S389" i="2"/>
  <c r="T389" i="2"/>
  <c r="U389" i="2"/>
  <c r="S390" i="2"/>
  <c r="T390" i="2"/>
  <c r="U390" i="2"/>
  <c r="S391" i="2"/>
  <c r="T391" i="2"/>
  <c r="U391" i="2"/>
  <c r="S392" i="2"/>
  <c r="T392" i="2"/>
  <c r="U392" i="2"/>
  <c r="S393" i="2"/>
  <c r="T393" i="2"/>
  <c r="U393" i="2"/>
  <c r="S394" i="2"/>
  <c r="T394" i="2"/>
  <c r="U394" i="2"/>
  <c r="S395" i="2"/>
  <c r="T395" i="2"/>
  <c r="U395" i="2"/>
  <c r="S396" i="2"/>
  <c r="T396" i="2"/>
  <c r="U396" i="2"/>
  <c r="S397" i="2"/>
  <c r="T397" i="2"/>
  <c r="U397" i="2"/>
  <c r="S398" i="2"/>
  <c r="T398" i="2"/>
  <c r="U398" i="2"/>
  <c r="S399" i="2"/>
  <c r="T399" i="2"/>
  <c r="U399" i="2"/>
  <c r="S400" i="2"/>
  <c r="T400" i="2"/>
  <c r="U400" i="2"/>
  <c r="S401" i="2"/>
  <c r="T401" i="2"/>
  <c r="U401" i="2"/>
  <c r="S402" i="2"/>
  <c r="T402" i="2"/>
  <c r="U402" i="2"/>
  <c r="S403" i="2"/>
  <c r="T403" i="2"/>
  <c r="U403" i="2"/>
  <c r="S404" i="2"/>
  <c r="T404" i="2"/>
  <c r="U404" i="2"/>
  <c r="S405" i="2"/>
  <c r="T405" i="2"/>
  <c r="U405" i="2"/>
  <c r="S406" i="2"/>
  <c r="T406" i="2"/>
  <c r="U406" i="2"/>
  <c r="S407" i="2"/>
  <c r="T407" i="2"/>
  <c r="U407" i="2"/>
  <c r="S408" i="2"/>
  <c r="T408" i="2"/>
  <c r="U408" i="2"/>
  <c r="S409" i="2"/>
  <c r="T409" i="2"/>
  <c r="U409" i="2"/>
  <c r="S410" i="2"/>
  <c r="T410" i="2"/>
  <c r="U410" i="2"/>
  <c r="S411" i="2"/>
  <c r="T411" i="2"/>
  <c r="U411" i="2"/>
  <c r="S412" i="2"/>
  <c r="T412" i="2"/>
  <c r="U412" i="2"/>
  <c r="S413" i="2"/>
  <c r="T413" i="2"/>
  <c r="U413" i="2"/>
  <c r="S414" i="2"/>
  <c r="T414" i="2"/>
  <c r="U414" i="2"/>
  <c r="S415" i="2"/>
  <c r="T415" i="2"/>
  <c r="U415" i="2"/>
  <c r="S416" i="2"/>
  <c r="T416" i="2"/>
  <c r="U416" i="2"/>
  <c r="S417" i="2"/>
  <c r="T417" i="2"/>
  <c r="U417" i="2"/>
  <c r="S418" i="2"/>
  <c r="T418" i="2"/>
  <c r="U418" i="2"/>
  <c r="S419" i="2"/>
  <c r="T419" i="2"/>
  <c r="U419" i="2"/>
  <c r="S420" i="2"/>
  <c r="T420" i="2"/>
  <c r="U420" i="2"/>
  <c r="S421" i="2"/>
  <c r="T421" i="2"/>
  <c r="U421" i="2"/>
  <c r="S422" i="2"/>
  <c r="T422" i="2"/>
  <c r="U422" i="2"/>
  <c r="S423" i="2"/>
  <c r="T423" i="2"/>
  <c r="U423" i="2"/>
  <c r="S424" i="2"/>
  <c r="T424" i="2"/>
  <c r="U424" i="2"/>
  <c r="S425" i="2"/>
  <c r="T425" i="2"/>
  <c r="U425" i="2"/>
  <c r="S426" i="2"/>
  <c r="T426" i="2"/>
  <c r="U426" i="2"/>
  <c r="S427" i="2"/>
  <c r="T427" i="2"/>
  <c r="U427" i="2"/>
  <c r="S428" i="2"/>
  <c r="T428" i="2"/>
  <c r="U428" i="2"/>
  <c r="S429" i="2"/>
  <c r="T429" i="2"/>
  <c r="U429" i="2"/>
  <c r="S430" i="2"/>
  <c r="T430" i="2"/>
  <c r="U430" i="2"/>
  <c r="S431" i="2"/>
  <c r="T431" i="2"/>
  <c r="U431" i="2"/>
  <c r="S432" i="2"/>
  <c r="T432" i="2"/>
  <c r="U432" i="2"/>
  <c r="S433" i="2"/>
  <c r="T433" i="2"/>
  <c r="U433" i="2"/>
  <c r="S434" i="2"/>
  <c r="T434" i="2"/>
  <c r="U434" i="2"/>
  <c r="S435" i="2"/>
  <c r="T435" i="2"/>
  <c r="U435" i="2"/>
  <c r="S436" i="2"/>
  <c r="T436" i="2"/>
  <c r="U436" i="2"/>
  <c r="S437" i="2"/>
  <c r="T437" i="2"/>
  <c r="U437" i="2"/>
  <c r="S438" i="2"/>
  <c r="T438" i="2"/>
  <c r="U438" i="2"/>
  <c r="S439" i="2"/>
  <c r="T439" i="2"/>
  <c r="U439" i="2"/>
  <c r="S440" i="2"/>
  <c r="T440" i="2"/>
  <c r="U440" i="2"/>
  <c r="S441" i="2"/>
  <c r="T441" i="2"/>
  <c r="U441" i="2"/>
  <c r="S442" i="2"/>
  <c r="T442" i="2"/>
  <c r="U442" i="2"/>
  <c r="S443" i="2"/>
  <c r="T443" i="2"/>
  <c r="U443" i="2"/>
  <c r="S444" i="2"/>
  <c r="T444" i="2"/>
  <c r="U444" i="2"/>
  <c r="S445" i="2"/>
  <c r="T445" i="2"/>
  <c r="U445" i="2"/>
  <c r="S446" i="2"/>
  <c r="T446" i="2"/>
  <c r="U446" i="2"/>
  <c r="S447" i="2"/>
  <c r="T447" i="2"/>
  <c r="U447" i="2"/>
  <c r="S448" i="2"/>
  <c r="T448" i="2"/>
  <c r="U448" i="2"/>
  <c r="S449" i="2"/>
  <c r="T449" i="2"/>
  <c r="U449" i="2"/>
  <c r="S450" i="2"/>
  <c r="T450" i="2"/>
  <c r="U450" i="2"/>
  <c r="S451" i="2"/>
  <c r="T451" i="2"/>
  <c r="U451" i="2"/>
  <c r="S452" i="2"/>
  <c r="T452" i="2"/>
  <c r="U452" i="2"/>
  <c r="S453" i="2"/>
  <c r="T453" i="2"/>
  <c r="U453" i="2"/>
  <c r="S454" i="2"/>
  <c r="T454" i="2"/>
  <c r="U454" i="2"/>
  <c r="S455" i="2"/>
  <c r="T455" i="2"/>
  <c r="U455" i="2"/>
  <c r="S456" i="2"/>
  <c r="T456" i="2"/>
  <c r="U456" i="2"/>
  <c r="S457" i="2"/>
  <c r="T457" i="2"/>
  <c r="U457" i="2"/>
  <c r="S458" i="2"/>
  <c r="T458" i="2"/>
  <c r="U458" i="2"/>
  <c r="S459" i="2"/>
  <c r="T459" i="2"/>
  <c r="U459" i="2"/>
  <c r="S460" i="2"/>
  <c r="T460" i="2"/>
  <c r="U460" i="2"/>
  <c r="S461" i="2"/>
  <c r="T461" i="2"/>
  <c r="U461" i="2"/>
  <c r="S462" i="2"/>
  <c r="T462" i="2"/>
  <c r="U462" i="2"/>
  <c r="S463" i="2"/>
  <c r="T463" i="2"/>
  <c r="U463" i="2"/>
  <c r="S464" i="2"/>
  <c r="T464" i="2"/>
  <c r="U464" i="2"/>
  <c r="S465" i="2"/>
  <c r="T465" i="2"/>
  <c r="U465" i="2"/>
  <c r="S466" i="2"/>
  <c r="T466" i="2"/>
  <c r="U466" i="2"/>
  <c r="S467" i="2"/>
  <c r="T467" i="2"/>
  <c r="U467" i="2"/>
  <c r="S468" i="2"/>
  <c r="T468" i="2"/>
  <c r="U468" i="2"/>
  <c r="S469" i="2"/>
  <c r="T469" i="2"/>
  <c r="U469" i="2"/>
  <c r="S470" i="2"/>
  <c r="T470" i="2"/>
  <c r="U470" i="2"/>
  <c r="S471" i="2"/>
  <c r="T471" i="2"/>
  <c r="U471" i="2"/>
  <c r="S472" i="2"/>
  <c r="T472" i="2"/>
  <c r="U472" i="2"/>
  <c r="S473" i="2"/>
  <c r="T473" i="2"/>
  <c r="U473" i="2"/>
  <c r="S474" i="2"/>
  <c r="T474" i="2"/>
  <c r="U474" i="2"/>
  <c r="S475" i="2"/>
  <c r="T475" i="2"/>
  <c r="U475" i="2"/>
  <c r="S476" i="2"/>
  <c r="T476" i="2"/>
  <c r="U476" i="2"/>
  <c r="S477" i="2"/>
  <c r="T477" i="2"/>
  <c r="U477" i="2"/>
  <c r="S478" i="2"/>
  <c r="T478" i="2"/>
  <c r="U478" i="2"/>
  <c r="S479" i="2"/>
  <c r="T479" i="2"/>
  <c r="U479" i="2"/>
  <c r="S480" i="2"/>
  <c r="T480" i="2"/>
  <c r="U480" i="2"/>
  <c r="S481" i="2"/>
  <c r="T481" i="2"/>
  <c r="U481" i="2"/>
  <c r="S482" i="2"/>
  <c r="T482" i="2"/>
  <c r="U482" i="2"/>
  <c r="S483" i="2"/>
  <c r="T483" i="2"/>
  <c r="U483" i="2"/>
  <c r="S484" i="2"/>
  <c r="T484" i="2"/>
  <c r="U484" i="2"/>
  <c r="S485" i="2"/>
  <c r="T485" i="2"/>
  <c r="U485" i="2"/>
  <c r="S486" i="2"/>
  <c r="T486" i="2"/>
  <c r="U486" i="2"/>
  <c r="S487" i="2"/>
  <c r="T487" i="2"/>
  <c r="U487" i="2"/>
  <c r="S488" i="2"/>
  <c r="T488" i="2"/>
  <c r="U488" i="2"/>
  <c r="S489" i="2"/>
  <c r="T489" i="2"/>
  <c r="U489" i="2"/>
  <c r="S490" i="2"/>
  <c r="T490" i="2"/>
  <c r="U490" i="2"/>
  <c r="S491" i="2"/>
  <c r="T491" i="2"/>
  <c r="U491" i="2"/>
  <c r="S492" i="2"/>
  <c r="T492" i="2"/>
  <c r="U492" i="2"/>
  <c r="S493" i="2"/>
  <c r="T493" i="2"/>
  <c r="U493" i="2"/>
  <c r="S494" i="2"/>
  <c r="T494" i="2"/>
  <c r="U494" i="2"/>
  <c r="S495" i="2"/>
  <c r="T495" i="2"/>
  <c r="U495" i="2"/>
  <c r="S496" i="2"/>
  <c r="T496" i="2"/>
  <c r="U496" i="2"/>
  <c r="S497" i="2"/>
  <c r="T497" i="2"/>
  <c r="U497" i="2"/>
  <c r="S498" i="2"/>
  <c r="T498" i="2"/>
  <c r="U498" i="2"/>
  <c r="S499" i="2"/>
  <c r="T499" i="2"/>
  <c r="U499" i="2"/>
  <c r="S500" i="2"/>
  <c r="T500" i="2"/>
  <c r="U500" i="2"/>
  <c r="S501" i="2"/>
  <c r="T501" i="2"/>
  <c r="U501" i="2"/>
  <c r="S502" i="2"/>
  <c r="T502" i="2"/>
  <c r="U502" i="2"/>
  <c r="S503" i="2"/>
  <c r="T503" i="2"/>
  <c r="U503" i="2"/>
  <c r="S504" i="2"/>
  <c r="T504" i="2"/>
  <c r="U504" i="2"/>
  <c r="S505" i="2"/>
  <c r="T505" i="2"/>
  <c r="U505" i="2"/>
  <c r="S506" i="2"/>
  <c r="T506" i="2"/>
  <c r="U506" i="2"/>
  <c r="S507" i="2"/>
  <c r="T507" i="2"/>
  <c r="U507" i="2"/>
  <c r="S508" i="2"/>
  <c r="T508" i="2"/>
  <c r="U508" i="2"/>
  <c r="S509" i="2"/>
  <c r="T509" i="2"/>
  <c r="U509" i="2"/>
  <c r="S510" i="2"/>
  <c r="T510" i="2"/>
  <c r="U510" i="2"/>
  <c r="S511" i="2"/>
  <c r="T511" i="2"/>
  <c r="U511" i="2"/>
  <c r="S512" i="2"/>
  <c r="T512" i="2"/>
  <c r="U512" i="2"/>
  <c r="S513" i="2"/>
  <c r="T513" i="2"/>
  <c r="U513" i="2"/>
  <c r="S514" i="2"/>
  <c r="T514" i="2"/>
  <c r="U514" i="2"/>
  <c r="S515" i="2"/>
  <c r="T515" i="2"/>
  <c r="U515" i="2"/>
  <c r="S516" i="2"/>
  <c r="T516" i="2"/>
  <c r="U516" i="2"/>
  <c r="S517" i="2"/>
  <c r="T517" i="2"/>
  <c r="U517" i="2"/>
  <c r="S518" i="2"/>
  <c r="T518" i="2"/>
  <c r="U518" i="2"/>
  <c r="S519" i="2"/>
  <c r="T519" i="2"/>
  <c r="U519" i="2"/>
  <c r="S520" i="2"/>
  <c r="T520" i="2"/>
  <c r="U520" i="2"/>
  <c r="S521" i="2"/>
  <c r="T521" i="2"/>
  <c r="U521" i="2"/>
  <c r="S522" i="2"/>
  <c r="T522" i="2"/>
  <c r="U522" i="2"/>
  <c r="S523" i="2"/>
  <c r="T523" i="2"/>
  <c r="U523" i="2"/>
  <c r="S524" i="2"/>
  <c r="T524" i="2"/>
  <c r="U524" i="2"/>
  <c r="S525" i="2"/>
  <c r="T525" i="2"/>
  <c r="U525" i="2"/>
  <c r="S526" i="2"/>
  <c r="T526" i="2"/>
  <c r="U526" i="2"/>
  <c r="S527" i="2"/>
  <c r="T527" i="2"/>
  <c r="U527" i="2"/>
  <c r="S528" i="2"/>
  <c r="T528" i="2"/>
  <c r="U528" i="2"/>
  <c r="S529" i="2"/>
  <c r="T529" i="2"/>
  <c r="U529" i="2"/>
  <c r="S530" i="2"/>
  <c r="T530" i="2"/>
  <c r="U530" i="2"/>
  <c r="S531" i="2"/>
  <c r="T531" i="2"/>
  <c r="U531" i="2"/>
  <c r="S532" i="2"/>
  <c r="T532" i="2"/>
  <c r="U532" i="2"/>
  <c r="S533" i="2"/>
  <c r="T533" i="2"/>
  <c r="U533" i="2"/>
  <c r="S534" i="2"/>
  <c r="T534" i="2"/>
  <c r="U534" i="2"/>
  <c r="S535" i="2"/>
  <c r="T535" i="2"/>
  <c r="U535" i="2"/>
  <c r="S536" i="2"/>
  <c r="T536" i="2"/>
  <c r="U536" i="2"/>
  <c r="S537" i="2"/>
  <c r="T537" i="2"/>
  <c r="U537" i="2"/>
  <c r="S538" i="2"/>
  <c r="T538" i="2"/>
  <c r="U538" i="2"/>
  <c r="S539" i="2"/>
  <c r="T539" i="2"/>
  <c r="U539" i="2"/>
  <c r="S540" i="2"/>
  <c r="T540" i="2"/>
  <c r="U540" i="2"/>
  <c r="S541" i="2"/>
  <c r="T541" i="2"/>
  <c r="U541" i="2"/>
  <c r="S542" i="2"/>
  <c r="T542" i="2"/>
  <c r="U542" i="2"/>
  <c r="S543" i="2"/>
  <c r="T543" i="2"/>
  <c r="U543" i="2"/>
  <c r="S544" i="2"/>
  <c r="T544" i="2"/>
  <c r="U544" i="2"/>
  <c r="S545" i="2"/>
  <c r="T545" i="2"/>
  <c r="U545" i="2"/>
  <c r="S546" i="2"/>
  <c r="T546" i="2"/>
  <c r="U546" i="2"/>
  <c r="S547" i="2"/>
  <c r="T547" i="2"/>
  <c r="U547" i="2"/>
  <c r="S548" i="2"/>
  <c r="T548" i="2"/>
  <c r="U548" i="2"/>
  <c r="S549" i="2"/>
  <c r="T549" i="2"/>
  <c r="U549" i="2"/>
  <c r="S550" i="2"/>
  <c r="T550" i="2"/>
  <c r="U550" i="2"/>
  <c r="S551" i="2"/>
  <c r="T551" i="2"/>
  <c r="U551" i="2"/>
  <c r="S552" i="2"/>
  <c r="T552" i="2"/>
  <c r="U552" i="2"/>
  <c r="S553" i="2"/>
  <c r="T553" i="2"/>
  <c r="U553" i="2"/>
  <c r="S554" i="2"/>
  <c r="T554" i="2"/>
  <c r="U554" i="2"/>
  <c r="S555" i="2"/>
  <c r="T555" i="2"/>
  <c r="U555" i="2"/>
  <c r="S556" i="2"/>
  <c r="T556" i="2"/>
  <c r="U556" i="2"/>
  <c r="S557" i="2"/>
  <c r="T557" i="2"/>
  <c r="U557" i="2"/>
  <c r="S558" i="2"/>
  <c r="T558" i="2"/>
  <c r="U558" i="2"/>
  <c r="S559" i="2"/>
  <c r="T559" i="2"/>
  <c r="U559" i="2"/>
  <c r="S560" i="2"/>
  <c r="T560" i="2"/>
  <c r="U560" i="2"/>
  <c r="S561" i="2"/>
  <c r="T561" i="2"/>
  <c r="U561" i="2"/>
  <c r="S562" i="2"/>
  <c r="T562" i="2"/>
  <c r="U562" i="2"/>
  <c r="S563" i="2"/>
  <c r="T563" i="2"/>
  <c r="U563" i="2"/>
  <c r="S564" i="2"/>
  <c r="T564" i="2"/>
  <c r="U564" i="2"/>
  <c r="S565" i="2"/>
  <c r="T565" i="2"/>
  <c r="U565" i="2"/>
  <c r="S566" i="2"/>
  <c r="T566" i="2"/>
  <c r="U566" i="2"/>
  <c r="S567" i="2"/>
  <c r="T567" i="2"/>
  <c r="U567" i="2"/>
  <c r="S568" i="2"/>
  <c r="T568" i="2"/>
  <c r="U568" i="2"/>
  <c r="S569" i="2"/>
  <c r="T569" i="2"/>
  <c r="U569" i="2"/>
  <c r="S570" i="2"/>
  <c r="T570" i="2"/>
  <c r="U570" i="2"/>
  <c r="S571" i="2"/>
  <c r="T571" i="2"/>
  <c r="U571" i="2"/>
  <c r="S572" i="2"/>
  <c r="T572" i="2"/>
  <c r="U572" i="2"/>
  <c r="S573" i="2"/>
  <c r="T573" i="2"/>
  <c r="U573" i="2"/>
  <c r="S574" i="2"/>
  <c r="T574" i="2"/>
  <c r="U574" i="2"/>
  <c r="S575" i="2"/>
  <c r="T575" i="2"/>
  <c r="U575" i="2"/>
  <c r="S576" i="2"/>
  <c r="T576" i="2"/>
  <c r="U576" i="2"/>
  <c r="S577" i="2"/>
  <c r="T577" i="2"/>
  <c r="U577" i="2"/>
  <c r="S578" i="2"/>
  <c r="T578" i="2"/>
  <c r="U578" i="2"/>
  <c r="S579" i="2"/>
  <c r="T579" i="2"/>
  <c r="U579" i="2"/>
  <c r="S580" i="2"/>
  <c r="T580" i="2"/>
  <c r="U580" i="2"/>
  <c r="S581" i="2"/>
  <c r="T581" i="2"/>
  <c r="U581" i="2"/>
  <c r="S582" i="2"/>
  <c r="T582" i="2"/>
  <c r="U582" i="2"/>
  <c r="S583" i="2"/>
  <c r="T583" i="2"/>
  <c r="U583" i="2"/>
  <c r="S584" i="2"/>
  <c r="T584" i="2"/>
  <c r="U584" i="2"/>
  <c r="S585" i="2"/>
  <c r="T585" i="2"/>
  <c r="U585" i="2"/>
  <c r="S586" i="2"/>
  <c r="T586" i="2"/>
  <c r="U586" i="2"/>
  <c r="S587" i="2"/>
  <c r="T587" i="2"/>
  <c r="U587" i="2"/>
  <c r="S588" i="2"/>
  <c r="T588" i="2"/>
  <c r="U588" i="2"/>
  <c r="S589" i="2"/>
  <c r="T589" i="2"/>
  <c r="U589" i="2"/>
  <c r="S590" i="2"/>
  <c r="T590" i="2"/>
  <c r="U590" i="2"/>
  <c r="S591" i="2"/>
  <c r="T591" i="2"/>
  <c r="U591" i="2"/>
  <c r="S592" i="2"/>
  <c r="T592" i="2"/>
  <c r="U592" i="2"/>
  <c r="S593" i="2"/>
  <c r="T593" i="2"/>
  <c r="U593" i="2"/>
  <c r="S594" i="2"/>
  <c r="T594" i="2"/>
  <c r="U594" i="2"/>
  <c r="S595" i="2"/>
  <c r="T595" i="2"/>
  <c r="U595" i="2"/>
  <c r="S596" i="2"/>
  <c r="F49" i="3" s="1"/>
  <c r="T596" i="2"/>
  <c r="U596" i="2"/>
  <c r="S597" i="2"/>
  <c r="T597" i="2"/>
  <c r="U597" i="2"/>
  <c r="S598" i="2"/>
  <c r="T598" i="2"/>
  <c r="U598" i="2"/>
  <c r="S599" i="2"/>
  <c r="T599" i="2"/>
  <c r="U599" i="2"/>
  <c r="S600" i="2"/>
  <c r="T600" i="2"/>
  <c r="U600" i="2"/>
  <c r="S601" i="2"/>
  <c r="F29" i="3" s="1"/>
  <c r="T601" i="2"/>
  <c r="U601" i="2"/>
  <c r="S602" i="2"/>
  <c r="T602" i="2"/>
  <c r="U602" i="2"/>
  <c r="S603" i="2"/>
  <c r="T603" i="2"/>
  <c r="U603" i="2"/>
  <c r="S604" i="2"/>
  <c r="F145" i="3" s="1"/>
  <c r="T604" i="2"/>
  <c r="U604" i="2"/>
  <c r="S605" i="2"/>
  <c r="T605" i="2"/>
  <c r="U605" i="2"/>
  <c r="S606" i="2"/>
  <c r="T606" i="2"/>
  <c r="U606" i="2"/>
  <c r="S607" i="2"/>
  <c r="T607" i="2"/>
  <c r="U607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S162" i="2"/>
  <c r="T162" i="2"/>
  <c r="U162" i="2"/>
  <c r="S163" i="2"/>
  <c r="T163" i="2"/>
  <c r="U163" i="2"/>
  <c r="S164" i="2"/>
  <c r="T164" i="2"/>
  <c r="U164" i="2"/>
  <c r="S165" i="2"/>
  <c r="T165" i="2"/>
  <c r="U165" i="2"/>
  <c r="S166" i="2"/>
  <c r="T166" i="2"/>
  <c r="U166" i="2"/>
  <c r="S167" i="2"/>
  <c r="T167" i="2"/>
  <c r="U167" i="2"/>
  <c r="S168" i="2"/>
  <c r="T168" i="2"/>
  <c r="U168" i="2"/>
  <c r="S169" i="2"/>
  <c r="T169" i="2"/>
  <c r="U169" i="2"/>
  <c r="S170" i="2"/>
  <c r="T170" i="2"/>
  <c r="U170" i="2"/>
  <c r="S171" i="2"/>
  <c r="T171" i="2"/>
  <c r="U171" i="2"/>
  <c r="S172" i="2"/>
  <c r="T172" i="2"/>
  <c r="U172" i="2"/>
  <c r="S173" i="2"/>
  <c r="T173" i="2"/>
  <c r="U173" i="2"/>
  <c r="S174" i="2"/>
  <c r="T174" i="2"/>
  <c r="U174" i="2"/>
  <c r="S175" i="2"/>
  <c r="T175" i="2"/>
  <c r="U175" i="2"/>
  <c r="S176" i="2"/>
  <c r="T176" i="2"/>
  <c r="U176" i="2"/>
  <c r="S177" i="2"/>
  <c r="T177" i="2"/>
  <c r="U177" i="2"/>
  <c r="S178" i="2"/>
  <c r="T178" i="2"/>
  <c r="U178" i="2"/>
  <c r="S179" i="2"/>
  <c r="T179" i="2"/>
  <c r="U179" i="2"/>
  <c r="S180" i="2"/>
  <c r="T180" i="2"/>
  <c r="U180" i="2"/>
  <c r="S181" i="2"/>
  <c r="T181" i="2"/>
  <c r="U181" i="2"/>
  <c r="S182" i="2"/>
  <c r="T182" i="2"/>
  <c r="U182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7" i="2"/>
  <c r="T187" i="2"/>
  <c r="U187" i="2"/>
  <c r="S188" i="2"/>
  <c r="T188" i="2"/>
  <c r="U188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93" i="2"/>
  <c r="T193" i="2"/>
  <c r="U193" i="2"/>
  <c r="S194" i="2"/>
  <c r="T194" i="2"/>
  <c r="U19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9" i="2"/>
  <c r="T199" i="2"/>
  <c r="U199" i="2"/>
  <c r="S200" i="2"/>
  <c r="T200" i="2"/>
  <c r="U200" i="2"/>
  <c r="S201" i="2"/>
  <c r="T201" i="2"/>
  <c r="U201" i="2"/>
  <c r="S202" i="2"/>
  <c r="T202" i="2"/>
  <c r="U202" i="2"/>
  <c r="S203" i="2"/>
  <c r="T203" i="2"/>
  <c r="U203" i="2"/>
  <c r="S204" i="2"/>
  <c r="T204" i="2"/>
  <c r="U204" i="2"/>
  <c r="S205" i="2"/>
  <c r="T205" i="2"/>
  <c r="U205" i="2"/>
  <c r="S206" i="2"/>
  <c r="T206" i="2"/>
  <c r="U206" i="2"/>
  <c r="S207" i="2"/>
  <c r="T207" i="2"/>
  <c r="U207" i="2"/>
  <c r="S208" i="2"/>
  <c r="T208" i="2"/>
  <c r="U208" i="2"/>
  <c r="S209" i="2"/>
  <c r="T209" i="2"/>
  <c r="U209" i="2"/>
  <c r="S210" i="2"/>
  <c r="T210" i="2"/>
  <c r="U210" i="2"/>
  <c r="S211" i="2"/>
  <c r="T211" i="2"/>
  <c r="U211" i="2"/>
  <c r="S212" i="2"/>
  <c r="T212" i="2"/>
  <c r="U212" i="2"/>
  <c r="S213" i="2"/>
  <c r="T213" i="2"/>
  <c r="U213" i="2"/>
  <c r="S214" i="2"/>
  <c r="T214" i="2"/>
  <c r="U214" i="2"/>
  <c r="S215" i="2"/>
  <c r="T215" i="2"/>
  <c r="U215" i="2"/>
  <c r="S216" i="2"/>
  <c r="T216" i="2"/>
  <c r="U216" i="2"/>
  <c r="S217" i="2"/>
  <c r="T217" i="2"/>
  <c r="U217" i="2"/>
  <c r="S218" i="2"/>
  <c r="T218" i="2"/>
  <c r="U218" i="2"/>
  <c r="S219" i="2"/>
  <c r="T219" i="2"/>
  <c r="U219" i="2"/>
  <c r="S220" i="2"/>
  <c r="T220" i="2"/>
  <c r="U220" i="2"/>
  <c r="S221" i="2"/>
  <c r="T221" i="2"/>
  <c r="U221" i="2"/>
  <c r="S222" i="2"/>
  <c r="T222" i="2"/>
  <c r="U222" i="2"/>
  <c r="T5" i="2"/>
  <c r="U5" i="2"/>
  <c r="S5" i="2"/>
  <c r="F4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2" i="3"/>
  <c r="Q4" i="2"/>
  <c r="P4" i="2"/>
  <c r="O4" i="2"/>
  <c r="N4" i="2"/>
  <c r="M4" i="2"/>
  <c r="L4" i="2"/>
  <c r="K4" i="2"/>
  <c r="J4" i="2"/>
  <c r="I4" i="2"/>
  <c r="H4" i="2"/>
  <c r="G4" i="2"/>
  <c r="F4" i="2"/>
  <c r="S4" i="8"/>
  <c r="S101" i="8" s="1"/>
  <c r="P4" i="8"/>
  <c r="O4" i="8"/>
  <c r="N4" i="8"/>
  <c r="M4" i="8"/>
  <c r="L4" i="8"/>
  <c r="K4" i="8"/>
  <c r="J4" i="8"/>
  <c r="I4" i="8"/>
  <c r="H4" i="8"/>
  <c r="G4" i="8"/>
  <c r="F4" i="8"/>
  <c r="E4" i="8"/>
  <c r="R100" i="8" s="1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R7" i="8" l="1"/>
  <c r="S8" i="8"/>
  <c r="R11" i="8"/>
  <c r="S12" i="8"/>
  <c r="R15" i="8"/>
  <c r="S16" i="8"/>
  <c r="R19" i="8"/>
  <c r="S20" i="8"/>
  <c r="R23" i="8"/>
  <c r="S24" i="8"/>
  <c r="R27" i="8"/>
  <c r="S28" i="8"/>
  <c r="R31" i="8"/>
  <c r="S32" i="8"/>
  <c r="R35" i="8"/>
  <c r="S36" i="8"/>
  <c r="R39" i="8"/>
  <c r="S40" i="8"/>
  <c r="R43" i="8"/>
  <c r="S44" i="8"/>
  <c r="R47" i="8"/>
  <c r="S48" i="8"/>
  <c r="R51" i="8"/>
  <c r="S52" i="8"/>
  <c r="R55" i="8"/>
  <c r="S56" i="8"/>
  <c r="R59" i="8"/>
  <c r="S60" i="8"/>
  <c r="R63" i="8"/>
  <c r="S64" i="8"/>
  <c r="R67" i="8"/>
  <c r="S68" i="8"/>
  <c r="R71" i="8"/>
  <c r="S72" i="8"/>
  <c r="R75" i="8"/>
  <c r="S76" i="8"/>
  <c r="R79" i="8"/>
  <c r="S80" i="8"/>
  <c r="R83" i="8"/>
  <c r="S84" i="8"/>
  <c r="R87" i="8"/>
  <c r="S88" i="8"/>
  <c r="R91" i="8"/>
  <c r="S92" i="8"/>
  <c r="R95" i="8"/>
  <c r="S96" i="8"/>
  <c r="R99" i="8"/>
  <c r="S100" i="8"/>
  <c r="T4" i="8"/>
  <c r="R6" i="8"/>
  <c r="S7" i="8"/>
  <c r="R10" i="8"/>
  <c r="S11" i="8"/>
  <c r="R14" i="8"/>
  <c r="S15" i="8"/>
  <c r="R18" i="8"/>
  <c r="S19" i="8"/>
  <c r="R22" i="8"/>
  <c r="S23" i="8"/>
  <c r="R26" i="8"/>
  <c r="S27" i="8"/>
  <c r="R30" i="8"/>
  <c r="S31" i="8"/>
  <c r="R34" i="8"/>
  <c r="S35" i="8"/>
  <c r="R38" i="8"/>
  <c r="S39" i="8"/>
  <c r="R42" i="8"/>
  <c r="S43" i="8"/>
  <c r="R46" i="8"/>
  <c r="S47" i="8"/>
  <c r="R50" i="8"/>
  <c r="S51" i="8"/>
  <c r="R54" i="8"/>
  <c r="S55" i="8"/>
  <c r="R58" i="8"/>
  <c r="S59" i="8"/>
  <c r="R62" i="8"/>
  <c r="S63" i="8"/>
  <c r="R66" i="8"/>
  <c r="S67" i="8"/>
  <c r="R70" i="8"/>
  <c r="S71" i="8"/>
  <c r="R74" i="8"/>
  <c r="S75" i="8"/>
  <c r="R78" i="8"/>
  <c r="S79" i="8"/>
  <c r="R82" i="8"/>
  <c r="S83" i="8"/>
  <c r="R86" i="8"/>
  <c r="S87" i="8"/>
  <c r="R90" i="8"/>
  <c r="S91" i="8"/>
  <c r="R94" i="8"/>
  <c r="S95" i="8"/>
  <c r="R98" i="8"/>
  <c r="S99" i="8"/>
  <c r="R102" i="8"/>
  <c r="R5" i="8"/>
  <c r="S6" i="8"/>
  <c r="R9" i="8"/>
  <c r="S10" i="8"/>
  <c r="R13" i="8"/>
  <c r="S14" i="8"/>
  <c r="R17" i="8"/>
  <c r="S18" i="8"/>
  <c r="R21" i="8"/>
  <c r="S22" i="8"/>
  <c r="R25" i="8"/>
  <c r="S26" i="8"/>
  <c r="R29" i="8"/>
  <c r="S30" i="8"/>
  <c r="R33" i="8"/>
  <c r="S34" i="8"/>
  <c r="R37" i="8"/>
  <c r="S38" i="8"/>
  <c r="R41" i="8"/>
  <c r="S42" i="8"/>
  <c r="R45" i="8"/>
  <c r="S46" i="8"/>
  <c r="R49" i="8"/>
  <c r="S50" i="8"/>
  <c r="R53" i="8"/>
  <c r="S54" i="8"/>
  <c r="R57" i="8"/>
  <c r="S58" i="8"/>
  <c r="R61" i="8"/>
  <c r="S62" i="8"/>
  <c r="R65" i="8"/>
  <c r="S66" i="8"/>
  <c r="R69" i="8"/>
  <c r="S70" i="8"/>
  <c r="R73" i="8"/>
  <c r="S74" i="8"/>
  <c r="R77" i="8"/>
  <c r="S78" i="8"/>
  <c r="R81" i="8"/>
  <c r="S82" i="8"/>
  <c r="R85" i="8"/>
  <c r="S86" i="8"/>
  <c r="R89" i="8"/>
  <c r="S90" i="8"/>
  <c r="R93" i="8"/>
  <c r="S94" i="8"/>
  <c r="R97" i="8"/>
  <c r="S98" i="8"/>
  <c r="R101" i="8"/>
  <c r="S102" i="8"/>
  <c r="S5" i="8"/>
  <c r="R8" i="8"/>
  <c r="S9" i="8"/>
  <c r="R12" i="8"/>
  <c r="S13" i="8"/>
  <c r="R16" i="8"/>
  <c r="S17" i="8"/>
  <c r="R20" i="8"/>
  <c r="S21" i="8"/>
  <c r="R24" i="8"/>
  <c r="S25" i="8"/>
  <c r="R28" i="8"/>
  <c r="S29" i="8"/>
  <c r="R32" i="8"/>
  <c r="S33" i="8"/>
  <c r="R36" i="8"/>
  <c r="S37" i="8"/>
  <c r="R40" i="8"/>
  <c r="S41" i="8"/>
  <c r="R44" i="8"/>
  <c r="S45" i="8"/>
  <c r="R48" i="8"/>
  <c r="S49" i="8"/>
  <c r="R52" i="8"/>
  <c r="S53" i="8"/>
  <c r="R56" i="8"/>
  <c r="S57" i="8"/>
  <c r="R60" i="8"/>
  <c r="S61" i="8"/>
  <c r="R64" i="8"/>
  <c r="S65" i="8"/>
  <c r="R68" i="8"/>
  <c r="S69" i="8"/>
  <c r="R72" i="8"/>
  <c r="S73" i="8"/>
  <c r="R76" i="8"/>
  <c r="S77" i="8"/>
  <c r="R80" i="8"/>
  <c r="S81" i="8"/>
  <c r="R84" i="8"/>
  <c r="S85" i="8"/>
  <c r="R88" i="8"/>
  <c r="S89" i="8"/>
  <c r="R92" i="8"/>
  <c r="S93" i="8"/>
  <c r="R96" i="8"/>
  <c r="S97" i="8"/>
  <c r="G851" i="6"/>
  <c r="H851" i="6"/>
  <c r="I851" i="6"/>
  <c r="J851" i="6"/>
  <c r="K851" i="6"/>
  <c r="L851" i="6"/>
  <c r="G852" i="6"/>
  <c r="H852" i="6"/>
  <c r="I852" i="6"/>
  <c r="J852" i="6"/>
  <c r="K852" i="6"/>
  <c r="L852" i="6"/>
  <c r="G853" i="6"/>
  <c r="H853" i="6"/>
  <c r="I853" i="6"/>
  <c r="J853" i="6"/>
  <c r="K853" i="6"/>
  <c r="L853" i="6"/>
  <c r="G854" i="6"/>
  <c r="H854" i="6"/>
  <c r="I854" i="6"/>
  <c r="J854" i="6"/>
  <c r="K854" i="6"/>
  <c r="L854" i="6"/>
  <c r="G855" i="6"/>
  <c r="H855" i="6"/>
  <c r="I855" i="6"/>
  <c r="J855" i="6"/>
  <c r="K855" i="6"/>
  <c r="L855" i="6"/>
  <c r="G856" i="6"/>
  <c r="H856" i="6"/>
  <c r="I856" i="6"/>
  <c r="J856" i="6"/>
  <c r="K856" i="6"/>
  <c r="L856" i="6"/>
  <c r="G857" i="6"/>
  <c r="H857" i="6"/>
  <c r="I857" i="6"/>
  <c r="J857" i="6"/>
  <c r="K857" i="6"/>
  <c r="L857" i="6"/>
  <c r="G858" i="6"/>
  <c r="H858" i="6"/>
  <c r="I858" i="6"/>
  <c r="J858" i="6"/>
  <c r="K858" i="6"/>
  <c r="L858" i="6"/>
  <c r="G859" i="6"/>
  <c r="H859" i="6"/>
  <c r="I859" i="6"/>
  <c r="J859" i="6"/>
  <c r="K859" i="6"/>
  <c r="L859" i="6"/>
  <c r="G860" i="6"/>
  <c r="H860" i="6"/>
  <c r="I860" i="6"/>
  <c r="J860" i="6"/>
  <c r="K860" i="6"/>
  <c r="L860" i="6"/>
  <c r="G861" i="6"/>
  <c r="H861" i="6"/>
  <c r="I861" i="6"/>
  <c r="J861" i="6"/>
  <c r="K861" i="6"/>
  <c r="L861" i="6"/>
  <c r="G862" i="6"/>
  <c r="H862" i="6"/>
  <c r="I862" i="6"/>
  <c r="J862" i="6"/>
  <c r="K862" i="6"/>
  <c r="L862" i="6"/>
  <c r="G863" i="6"/>
  <c r="H863" i="6"/>
  <c r="I863" i="6"/>
  <c r="J863" i="6"/>
  <c r="K863" i="6"/>
  <c r="L863" i="6"/>
  <c r="G864" i="6"/>
  <c r="H864" i="6"/>
  <c r="I864" i="6"/>
  <c r="J864" i="6"/>
  <c r="K864" i="6"/>
  <c r="L864" i="6"/>
  <c r="G865" i="6"/>
  <c r="H865" i="6"/>
  <c r="I865" i="6"/>
  <c r="J865" i="6"/>
  <c r="K865" i="6"/>
  <c r="L865" i="6"/>
  <c r="G866" i="6"/>
  <c r="H866" i="6"/>
  <c r="I866" i="6"/>
  <c r="J866" i="6"/>
  <c r="K866" i="6"/>
  <c r="L866" i="6"/>
  <c r="G867" i="6"/>
  <c r="H867" i="6"/>
  <c r="I867" i="6"/>
  <c r="J867" i="6"/>
  <c r="K867" i="6"/>
  <c r="L867" i="6"/>
  <c r="G868" i="6"/>
  <c r="H868" i="6"/>
  <c r="I868" i="6"/>
  <c r="J868" i="6"/>
  <c r="K868" i="6"/>
  <c r="L868" i="6"/>
  <c r="G869" i="6"/>
  <c r="H869" i="6"/>
  <c r="I869" i="6"/>
  <c r="J869" i="6"/>
  <c r="K869" i="6"/>
  <c r="L869" i="6"/>
  <c r="G870" i="6"/>
  <c r="H870" i="6"/>
  <c r="I870" i="6"/>
  <c r="J870" i="6"/>
  <c r="K870" i="6"/>
  <c r="L870" i="6"/>
  <c r="G871" i="6"/>
  <c r="H871" i="6"/>
  <c r="I871" i="6"/>
  <c r="J871" i="6"/>
  <c r="K871" i="6"/>
  <c r="L871" i="6"/>
  <c r="G872" i="6"/>
  <c r="H872" i="6"/>
  <c r="I872" i="6"/>
  <c r="J872" i="6"/>
  <c r="K872" i="6"/>
  <c r="L872" i="6"/>
  <c r="G873" i="6"/>
  <c r="H873" i="6"/>
  <c r="I873" i="6"/>
  <c r="J873" i="6"/>
  <c r="K873" i="6"/>
  <c r="L873" i="6"/>
  <c r="G874" i="6"/>
  <c r="H874" i="6"/>
  <c r="I874" i="6"/>
  <c r="J874" i="6"/>
  <c r="K874" i="6"/>
  <c r="L874" i="6"/>
  <c r="G875" i="6"/>
  <c r="H875" i="6"/>
  <c r="I875" i="6"/>
  <c r="J875" i="6"/>
  <c r="K875" i="6"/>
  <c r="L875" i="6"/>
  <c r="G876" i="6"/>
  <c r="H876" i="6"/>
  <c r="I876" i="6"/>
  <c r="J876" i="6"/>
  <c r="K876" i="6"/>
  <c r="L876" i="6"/>
  <c r="G877" i="6"/>
  <c r="H877" i="6"/>
  <c r="I877" i="6"/>
  <c r="J877" i="6"/>
  <c r="K877" i="6"/>
  <c r="L877" i="6"/>
  <c r="G878" i="6"/>
  <c r="H878" i="6"/>
  <c r="I878" i="6"/>
  <c r="J878" i="6"/>
  <c r="K878" i="6"/>
  <c r="L878" i="6"/>
  <c r="G879" i="6"/>
  <c r="H879" i="6"/>
  <c r="I879" i="6"/>
  <c r="J879" i="6"/>
  <c r="K879" i="6"/>
  <c r="L879" i="6"/>
  <c r="G880" i="6"/>
  <c r="H880" i="6"/>
  <c r="I880" i="6"/>
  <c r="J880" i="6"/>
  <c r="K880" i="6"/>
  <c r="L880" i="6"/>
  <c r="G881" i="6"/>
  <c r="H881" i="6"/>
  <c r="I881" i="6"/>
  <c r="J881" i="6"/>
  <c r="K881" i="6"/>
  <c r="L881" i="6"/>
  <c r="G882" i="6"/>
  <c r="H882" i="6"/>
  <c r="I882" i="6"/>
  <c r="J882" i="6"/>
  <c r="K882" i="6"/>
  <c r="L882" i="6"/>
  <c r="G883" i="6"/>
  <c r="H883" i="6"/>
  <c r="I883" i="6"/>
  <c r="J883" i="6"/>
  <c r="K883" i="6"/>
  <c r="L883" i="6"/>
  <c r="G884" i="6"/>
  <c r="H884" i="6"/>
  <c r="I884" i="6"/>
  <c r="J884" i="6"/>
  <c r="K884" i="6"/>
  <c r="L884" i="6"/>
  <c r="G885" i="6"/>
  <c r="H885" i="6"/>
  <c r="I885" i="6"/>
  <c r="J885" i="6"/>
  <c r="K885" i="6"/>
  <c r="L885" i="6"/>
  <c r="G886" i="6"/>
  <c r="H886" i="6"/>
  <c r="I886" i="6"/>
  <c r="J886" i="6"/>
  <c r="K886" i="6"/>
  <c r="L886" i="6"/>
  <c r="G887" i="6"/>
  <c r="H887" i="6"/>
  <c r="I887" i="6"/>
  <c r="J887" i="6"/>
  <c r="K887" i="6"/>
  <c r="L887" i="6"/>
  <c r="G888" i="6"/>
  <c r="H888" i="6"/>
  <c r="I888" i="6"/>
  <c r="J888" i="6"/>
  <c r="K888" i="6"/>
  <c r="L888" i="6"/>
  <c r="G889" i="6"/>
  <c r="H889" i="6"/>
  <c r="I889" i="6"/>
  <c r="J889" i="6"/>
  <c r="K889" i="6"/>
  <c r="L889" i="6"/>
  <c r="G890" i="6"/>
  <c r="H890" i="6"/>
  <c r="I890" i="6"/>
  <c r="J890" i="6"/>
  <c r="K890" i="6"/>
  <c r="L890" i="6"/>
  <c r="G891" i="6"/>
  <c r="H891" i="6"/>
  <c r="I891" i="6"/>
  <c r="J891" i="6"/>
  <c r="K891" i="6"/>
  <c r="L891" i="6"/>
  <c r="G892" i="6"/>
  <c r="H892" i="6"/>
  <c r="I892" i="6"/>
  <c r="J892" i="6"/>
  <c r="K892" i="6"/>
  <c r="L892" i="6"/>
  <c r="G893" i="6"/>
  <c r="H893" i="6"/>
  <c r="I893" i="6"/>
  <c r="J893" i="6"/>
  <c r="K893" i="6"/>
  <c r="L893" i="6"/>
  <c r="G894" i="6"/>
  <c r="H894" i="6"/>
  <c r="I894" i="6"/>
  <c r="J894" i="6"/>
  <c r="K894" i="6"/>
  <c r="L894" i="6"/>
  <c r="G895" i="6"/>
  <c r="H895" i="6"/>
  <c r="I895" i="6"/>
  <c r="J895" i="6"/>
  <c r="K895" i="6"/>
  <c r="L895" i="6"/>
  <c r="G896" i="6"/>
  <c r="H896" i="6"/>
  <c r="I896" i="6"/>
  <c r="J896" i="6"/>
  <c r="K896" i="6"/>
  <c r="L896" i="6"/>
  <c r="G897" i="6"/>
  <c r="H897" i="6"/>
  <c r="I897" i="6"/>
  <c r="J897" i="6"/>
  <c r="K897" i="6"/>
  <c r="L897" i="6"/>
  <c r="G898" i="6"/>
  <c r="H898" i="6"/>
  <c r="I898" i="6"/>
  <c r="J898" i="6"/>
  <c r="K898" i="6"/>
  <c r="L898" i="6"/>
  <c r="G899" i="6"/>
  <c r="H899" i="6"/>
  <c r="I899" i="6"/>
  <c r="J899" i="6"/>
  <c r="K899" i="6"/>
  <c r="L899" i="6"/>
  <c r="G900" i="6"/>
  <c r="H900" i="6"/>
  <c r="I900" i="6"/>
  <c r="J900" i="6"/>
  <c r="K900" i="6"/>
  <c r="L900" i="6"/>
  <c r="G901" i="6"/>
  <c r="H901" i="6"/>
  <c r="I901" i="6"/>
  <c r="J901" i="6"/>
  <c r="K901" i="6"/>
  <c r="L901" i="6"/>
  <c r="G902" i="6"/>
  <c r="H902" i="6"/>
  <c r="I902" i="6"/>
  <c r="J902" i="6"/>
  <c r="K902" i="6"/>
  <c r="L902" i="6"/>
  <c r="G903" i="6"/>
  <c r="H903" i="6"/>
  <c r="I903" i="6"/>
  <c r="J903" i="6"/>
  <c r="K903" i="6"/>
  <c r="L903" i="6"/>
  <c r="G904" i="6"/>
  <c r="H904" i="6"/>
  <c r="I904" i="6"/>
  <c r="J904" i="6"/>
  <c r="K904" i="6"/>
  <c r="L904" i="6"/>
  <c r="G905" i="6"/>
  <c r="H905" i="6"/>
  <c r="I905" i="6"/>
  <c r="J905" i="6"/>
  <c r="K905" i="6"/>
  <c r="L905" i="6"/>
  <c r="G906" i="6"/>
  <c r="H906" i="6"/>
  <c r="I906" i="6"/>
  <c r="J906" i="6"/>
  <c r="K906" i="6"/>
  <c r="L906" i="6"/>
  <c r="G907" i="6"/>
  <c r="H907" i="6"/>
  <c r="I907" i="6"/>
  <c r="J907" i="6"/>
  <c r="K907" i="6"/>
  <c r="L907" i="6"/>
  <c r="G908" i="6"/>
  <c r="H908" i="6"/>
  <c r="I908" i="6"/>
  <c r="J908" i="6"/>
  <c r="K908" i="6"/>
  <c r="L908" i="6"/>
  <c r="G909" i="6"/>
  <c r="H909" i="6"/>
  <c r="I909" i="6"/>
  <c r="J909" i="6"/>
  <c r="K909" i="6"/>
  <c r="L909" i="6"/>
  <c r="G910" i="6"/>
  <c r="H910" i="6"/>
  <c r="I910" i="6"/>
  <c r="J910" i="6"/>
  <c r="K910" i="6"/>
  <c r="L910" i="6"/>
  <c r="G911" i="6"/>
  <c r="H911" i="6"/>
  <c r="I911" i="6"/>
  <c r="J911" i="6"/>
  <c r="K911" i="6"/>
  <c r="L911" i="6"/>
  <c r="G912" i="6"/>
  <c r="H912" i="6"/>
  <c r="I912" i="6"/>
  <c r="J912" i="6"/>
  <c r="K912" i="6"/>
  <c r="L912" i="6"/>
  <c r="G913" i="6"/>
  <c r="H913" i="6"/>
  <c r="I913" i="6"/>
  <c r="J913" i="6"/>
  <c r="K913" i="6"/>
  <c r="L913" i="6"/>
  <c r="G914" i="6"/>
  <c r="H914" i="6"/>
  <c r="I914" i="6"/>
  <c r="J914" i="6"/>
  <c r="K914" i="6"/>
  <c r="L914" i="6"/>
  <c r="G915" i="6"/>
  <c r="H915" i="6"/>
  <c r="I915" i="6"/>
  <c r="J915" i="6"/>
  <c r="K915" i="6"/>
  <c r="L915" i="6"/>
  <c r="G916" i="6"/>
  <c r="H916" i="6"/>
  <c r="I916" i="6"/>
  <c r="J916" i="6"/>
  <c r="K916" i="6"/>
  <c r="L916" i="6"/>
  <c r="G917" i="6"/>
  <c r="H917" i="6"/>
  <c r="I917" i="6"/>
  <c r="J917" i="6"/>
  <c r="K917" i="6"/>
  <c r="L917" i="6"/>
  <c r="G918" i="6"/>
  <c r="H918" i="6"/>
  <c r="I918" i="6"/>
  <c r="J918" i="6"/>
  <c r="K918" i="6"/>
  <c r="L918" i="6"/>
  <c r="G919" i="6"/>
  <c r="H919" i="6"/>
  <c r="I919" i="6"/>
  <c r="J919" i="6"/>
  <c r="K919" i="6"/>
  <c r="L919" i="6"/>
  <c r="G920" i="6"/>
  <c r="H920" i="6"/>
  <c r="I920" i="6"/>
  <c r="J920" i="6"/>
  <c r="K920" i="6"/>
  <c r="L920" i="6"/>
  <c r="G921" i="6"/>
  <c r="H921" i="6"/>
  <c r="I921" i="6"/>
  <c r="J921" i="6"/>
  <c r="K921" i="6"/>
  <c r="L921" i="6"/>
  <c r="G922" i="6"/>
  <c r="H922" i="6"/>
  <c r="I922" i="6"/>
  <c r="J922" i="6"/>
  <c r="K922" i="6"/>
  <c r="L922" i="6"/>
  <c r="G923" i="6"/>
  <c r="H923" i="6"/>
  <c r="I923" i="6"/>
  <c r="J923" i="6"/>
  <c r="K923" i="6"/>
  <c r="L923" i="6"/>
  <c r="G924" i="6"/>
  <c r="H924" i="6"/>
  <c r="I924" i="6"/>
  <c r="J924" i="6"/>
  <c r="K924" i="6"/>
  <c r="L924" i="6"/>
  <c r="G925" i="6"/>
  <c r="H925" i="6"/>
  <c r="I925" i="6"/>
  <c r="J925" i="6"/>
  <c r="K925" i="6"/>
  <c r="L925" i="6"/>
  <c r="G926" i="6"/>
  <c r="H926" i="6"/>
  <c r="I926" i="6"/>
  <c r="J926" i="6"/>
  <c r="K926" i="6"/>
  <c r="L926" i="6"/>
  <c r="G927" i="6"/>
  <c r="H927" i="6"/>
  <c r="I927" i="6"/>
  <c r="J927" i="6"/>
  <c r="K927" i="6"/>
  <c r="L927" i="6"/>
  <c r="G928" i="6"/>
  <c r="H928" i="6"/>
  <c r="I928" i="6"/>
  <c r="J928" i="6"/>
  <c r="K928" i="6"/>
  <c r="L928" i="6"/>
  <c r="G929" i="6"/>
  <c r="H929" i="6"/>
  <c r="I929" i="6"/>
  <c r="J929" i="6"/>
  <c r="K929" i="6"/>
  <c r="L929" i="6"/>
  <c r="G930" i="6"/>
  <c r="H930" i="6"/>
  <c r="I930" i="6"/>
  <c r="J930" i="6"/>
  <c r="K930" i="6"/>
  <c r="L930" i="6"/>
  <c r="G931" i="6"/>
  <c r="H931" i="6"/>
  <c r="I931" i="6"/>
  <c r="J931" i="6"/>
  <c r="K931" i="6"/>
  <c r="L931" i="6"/>
  <c r="G932" i="6"/>
  <c r="H932" i="6"/>
  <c r="I932" i="6"/>
  <c r="J932" i="6"/>
  <c r="K932" i="6"/>
  <c r="L932" i="6"/>
  <c r="G933" i="6"/>
  <c r="H933" i="6"/>
  <c r="I933" i="6"/>
  <c r="J933" i="6"/>
  <c r="K933" i="6"/>
  <c r="L933" i="6"/>
  <c r="G934" i="6"/>
  <c r="H934" i="6"/>
  <c r="I934" i="6"/>
  <c r="J934" i="6"/>
  <c r="K934" i="6"/>
  <c r="L934" i="6"/>
  <c r="G935" i="6"/>
  <c r="H935" i="6"/>
  <c r="I935" i="6"/>
  <c r="J935" i="6"/>
  <c r="K935" i="6"/>
  <c r="L935" i="6"/>
  <c r="G936" i="6"/>
  <c r="H936" i="6"/>
  <c r="I936" i="6"/>
  <c r="J936" i="6"/>
  <c r="K936" i="6"/>
  <c r="L936" i="6"/>
  <c r="G937" i="6"/>
  <c r="H937" i="6"/>
  <c r="I937" i="6"/>
  <c r="J937" i="6"/>
  <c r="K937" i="6"/>
  <c r="L937" i="6"/>
  <c r="G938" i="6"/>
  <c r="H938" i="6"/>
  <c r="I938" i="6"/>
  <c r="J938" i="6"/>
  <c r="K938" i="6"/>
  <c r="L938" i="6"/>
  <c r="G939" i="6"/>
  <c r="H939" i="6"/>
  <c r="I939" i="6"/>
  <c r="J939" i="6"/>
  <c r="K939" i="6"/>
  <c r="L939" i="6"/>
  <c r="G940" i="6"/>
  <c r="H940" i="6"/>
  <c r="I940" i="6"/>
  <c r="J940" i="6"/>
  <c r="K940" i="6"/>
  <c r="L940" i="6"/>
  <c r="G941" i="6"/>
  <c r="H941" i="6"/>
  <c r="I941" i="6"/>
  <c r="J941" i="6"/>
  <c r="K941" i="6"/>
  <c r="L941" i="6"/>
  <c r="G942" i="6"/>
  <c r="H942" i="6"/>
  <c r="I942" i="6"/>
  <c r="J942" i="6"/>
  <c r="K942" i="6"/>
  <c r="L942" i="6"/>
  <c r="G943" i="6"/>
  <c r="H943" i="6"/>
  <c r="I943" i="6"/>
  <c r="J943" i="6"/>
  <c r="K943" i="6"/>
  <c r="L943" i="6"/>
  <c r="G944" i="6"/>
  <c r="H944" i="6"/>
  <c r="I944" i="6"/>
  <c r="J944" i="6"/>
  <c r="K944" i="6"/>
  <c r="L944" i="6"/>
  <c r="G945" i="6"/>
  <c r="H945" i="6"/>
  <c r="I945" i="6"/>
  <c r="J945" i="6"/>
  <c r="K945" i="6"/>
  <c r="L945" i="6"/>
  <c r="G946" i="6"/>
  <c r="H946" i="6"/>
  <c r="I946" i="6"/>
  <c r="J946" i="6"/>
  <c r="K946" i="6"/>
  <c r="L946" i="6"/>
  <c r="G947" i="6"/>
  <c r="H947" i="6"/>
  <c r="I947" i="6"/>
  <c r="J947" i="6"/>
  <c r="K947" i="6"/>
  <c r="L947" i="6"/>
  <c r="G948" i="6"/>
  <c r="H948" i="6"/>
  <c r="I948" i="6"/>
  <c r="J948" i="6"/>
  <c r="K948" i="6"/>
  <c r="L948" i="6"/>
  <c r="G949" i="6"/>
  <c r="H949" i="6"/>
  <c r="I949" i="6"/>
  <c r="J949" i="6"/>
  <c r="K949" i="6"/>
  <c r="L949" i="6"/>
  <c r="G950" i="6"/>
  <c r="H950" i="6"/>
  <c r="I950" i="6"/>
  <c r="J950" i="6"/>
  <c r="K950" i="6"/>
  <c r="L950" i="6"/>
  <c r="G951" i="6"/>
  <c r="H951" i="6"/>
  <c r="I951" i="6"/>
  <c r="J951" i="6"/>
  <c r="K951" i="6"/>
  <c r="L951" i="6"/>
  <c r="G952" i="6"/>
  <c r="H952" i="6"/>
  <c r="I952" i="6"/>
  <c r="J952" i="6"/>
  <c r="K952" i="6"/>
  <c r="L952" i="6"/>
  <c r="G953" i="6"/>
  <c r="H953" i="6"/>
  <c r="I953" i="6"/>
  <c r="J953" i="6"/>
  <c r="K953" i="6"/>
  <c r="L953" i="6"/>
  <c r="G954" i="6"/>
  <c r="H954" i="6"/>
  <c r="I954" i="6"/>
  <c r="J954" i="6"/>
  <c r="K954" i="6"/>
  <c r="L954" i="6"/>
  <c r="G955" i="6"/>
  <c r="H955" i="6"/>
  <c r="I955" i="6"/>
  <c r="J955" i="6"/>
  <c r="K955" i="6"/>
  <c r="L955" i="6"/>
  <c r="G956" i="6"/>
  <c r="H956" i="6"/>
  <c r="I956" i="6"/>
  <c r="J956" i="6"/>
  <c r="K956" i="6"/>
  <c r="L956" i="6"/>
  <c r="G957" i="6"/>
  <c r="H957" i="6"/>
  <c r="I957" i="6"/>
  <c r="J957" i="6"/>
  <c r="K957" i="6"/>
  <c r="L957" i="6"/>
  <c r="G958" i="6"/>
  <c r="H958" i="6"/>
  <c r="I958" i="6"/>
  <c r="J958" i="6"/>
  <c r="K958" i="6"/>
  <c r="L958" i="6"/>
  <c r="G959" i="6"/>
  <c r="H959" i="6"/>
  <c r="I959" i="6"/>
  <c r="J959" i="6"/>
  <c r="K959" i="6"/>
  <c r="L959" i="6"/>
  <c r="G960" i="6"/>
  <c r="H960" i="6"/>
  <c r="I960" i="6"/>
  <c r="J960" i="6"/>
  <c r="K960" i="6"/>
  <c r="L960" i="6"/>
  <c r="G961" i="6"/>
  <c r="H961" i="6"/>
  <c r="I961" i="6"/>
  <c r="J961" i="6"/>
  <c r="K961" i="6"/>
  <c r="L961" i="6"/>
  <c r="G962" i="6"/>
  <c r="H962" i="6"/>
  <c r="I962" i="6"/>
  <c r="J962" i="6"/>
  <c r="K962" i="6"/>
  <c r="L962" i="6"/>
  <c r="G963" i="6"/>
  <c r="H963" i="6"/>
  <c r="I963" i="6"/>
  <c r="J963" i="6"/>
  <c r="K963" i="6"/>
  <c r="L963" i="6"/>
  <c r="G964" i="6"/>
  <c r="H964" i="6"/>
  <c r="I964" i="6"/>
  <c r="J964" i="6"/>
  <c r="K964" i="6"/>
  <c r="L964" i="6"/>
  <c r="G965" i="6"/>
  <c r="H965" i="6"/>
  <c r="I965" i="6"/>
  <c r="J965" i="6"/>
  <c r="K965" i="6"/>
  <c r="L965" i="6"/>
  <c r="G966" i="6"/>
  <c r="H966" i="6"/>
  <c r="I966" i="6"/>
  <c r="J966" i="6"/>
  <c r="K966" i="6"/>
  <c r="L966" i="6"/>
  <c r="G967" i="6"/>
  <c r="H967" i="6"/>
  <c r="I967" i="6"/>
  <c r="J967" i="6"/>
  <c r="K967" i="6"/>
  <c r="L967" i="6"/>
  <c r="G968" i="6"/>
  <c r="H968" i="6"/>
  <c r="I968" i="6"/>
  <c r="J968" i="6"/>
  <c r="K968" i="6"/>
  <c r="L968" i="6"/>
  <c r="G969" i="6"/>
  <c r="H969" i="6"/>
  <c r="I969" i="6"/>
  <c r="J969" i="6"/>
  <c r="K969" i="6"/>
  <c r="L969" i="6"/>
  <c r="G970" i="6"/>
  <c r="H970" i="6"/>
  <c r="I970" i="6"/>
  <c r="J970" i="6"/>
  <c r="K970" i="6"/>
  <c r="L970" i="6"/>
  <c r="G971" i="6"/>
  <c r="H971" i="6"/>
  <c r="I971" i="6"/>
  <c r="J971" i="6"/>
  <c r="K971" i="6"/>
  <c r="L971" i="6"/>
  <c r="G972" i="6"/>
  <c r="H972" i="6"/>
  <c r="I972" i="6"/>
  <c r="J972" i="6"/>
  <c r="K972" i="6"/>
  <c r="L972" i="6"/>
  <c r="G973" i="6"/>
  <c r="H973" i="6"/>
  <c r="I973" i="6"/>
  <c r="J973" i="6"/>
  <c r="K973" i="6"/>
  <c r="L973" i="6"/>
  <c r="G974" i="6"/>
  <c r="H974" i="6"/>
  <c r="I974" i="6"/>
  <c r="J974" i="6"/>
  <c r="K974" i="6"/>
  <c r="L974" i="6"/>
  <c r="G975" i="6"/>
  <c r="H975" i="6"/>
  <c r="I975" i="6"/>
  <c r="J975" i="6"/>
  <c r="K975" i="6"/>
  <c r="L975" i="6"/>
  <c r="G976" i="6"/>
  <c r="H976" i="6"/>
  <c r="I976" i="6"/>
  <c r="J976" i="6"/>
  <c r="K976" i="6"/>
  <c r="L976" i="6"/>
  <c r="G977" i="6"/>
  <c r="H977" i="6"/>
  <c r="I977" i="6"/>
  <c r="J977" i="6"/>
  <c r="K977" i="6"/>
  <c r="L977" i="6"/>
  <c r="G978" i="6"/>
  <c r="H978" i="6"/>
  <c r="I978" i="6"/>
  <c r="J978" i="6"/>
  <c r="K978" i="6"/>
  <c r="L978" i="6"/>
  <c r="G979" i="6"/>
  <c r="H979" i="6"/>
  <c r="I979" i="6"/>
  <c r="J979" i="6"/>
  <c r="K979" i="6"/>
  <c r="L979" i="6"/>
  <c r="G980" i="6"/>
  <c r="H980" i="6"/>
  <c r="I980" i="6"/>
  <c r="J980" i="6"/>
  <c r="K980" i="6"/>
  <c r="L980" i="6"/>
  <c r="G981" i="6"/>
  <c r="H981" i="6"/>
  <c r="I981" i="6"/>
  <c r="J981" i="6"/>
  <c r="K981" i="6"/>
  <c r="L981" i="6"/>
  <c r="G982" i="6"/>
  <c r="H982" i="6"/>
  <c r="I982" i="6"/>
  <c r="J982" i="6"/>
  <c r="K982" i="6"/>
  <c r="L982" i="6"/>
  <c r="G983" i="6"/>
  <c r="H983" i="6"/>
  <c r="I983" i="6"/>
  <c r="J983" i="6"/>
  <c r="K983" i="6"/>
  <c r="L983" i="6"/>
  <c r="G984" i="6"/>
  <c r="H984" i="6"/>
  <c r="I984" i="6"/>
  <c r="J984" i="6"/>
  <c r="K984" i="6"/>
  <c r="L984" i="6"/>
  <c r="G985" i="6"/>
  <c r="H985" i="6"/>
  <c r="I985" i="6"/>
  <c r="J985" i="6"/>
  <c r="K985" i="6"/>
  <c r="L985" i="6"/>
  <c r="G986" i="6"/>
  <c r="H986" i="6"/>
  <c r="I986" i="6"/>
  <c r="J986" i="6"/>
  <c r="K986" i="6"/>
  <c r="L986" i="6"/>
  <c r="G987" i="6"/>
  <c r="H987" i="6"/>
  <c r="I987" i="6"/>
  <c r="J987" i="6"/>
  <c r="K987" i="6"/>
  <c r="L987" i="6"/>
  <c r="G988" i="6"/>
  <c r="H988" i="6"/>
  <c r="I988" i="6"/>
  <c r="J988" i="6"/>
  <c r="K988" i="6"/>
  <c r="L988" i="6"/>
  <c r="G989" i="6"/>
  <c r="H989" i="6"/>
  <c r="I989" i="6"/>
  <c r="J989" i="6"/>
  <c r="K989" i="6"/>
  <c r="L989" i="6"/>
  <c r="G990" i="6"/>
  <c r="H990" i="6"/>
  <c r="I990" i="6"/>
  <c r="J990" i="6"/>
  <c r="K990" i="6"/>
  <c r="L990" i="6"/>
  <c r="G991" i="6"/>
  <c r="H991" i="6"/>
  <c r="I991" i="6"/>
  <c r="J991" i="6"/>
  <c r="K991" i="6"/>
  <c r="L991" i="6"/>
  <c r="G992" i="6"/>
  <c r="H992" i="6"/>
  <c r="I992" i="6"/>
  <c r="J992" i="6"/>
  <c r="K992" i="6"/>
  <c r="L992" i="6"/>
  <c r="G993" i="6"/>
  <c r="H993" i="6"/>
  <c r="I993" i="6"/>
  <c r="J993" i="6"/>
  <c r="K993" i="6"/>
  <c r="L993" i="6"/>
  <c r="G994" i="6"/>
  <c r="H994" i="6"/>
  <c r="I994" i="6"/>
  <c r="J994" i="6"/>
  <c r="K994" i="6"/>
  <c r="L994" i="6"/>
  <c r="G995" i="6"/>
  <c r="H995" i="6"/>
  <c r="I995" i="6"/>
  <c r="J995" i="6"/>
  <c r="K995" i="6"/>
  <c r="L995" i="6"/>
  <c r="G996" i="6"/>
  <c r="H996" i="6"/>
  <c r="I996" i="6"/>
  <c r="J996" i="6"/>
  <c r="K996" i="6"/>
  <c r="L996" i="6"/>
  <c r="G997" i="6"/>
  <c r="H997" i="6"/>
  <c r="I997" i="6"/>
  <c r="J997" i="6"/>
  <c r="K997" i="6"/>
  <c r="L997" i="6"/>
  <c r="G998" i="6"/>
  <c r="H998" i="6"/>
  <c r="I998" i="6"/>
  <c r="J998" i="6"/>
  <c r="K998" i="6"/>
  <c r="L998" i="6"/>
  <c r="G999" i="6"/>
  <c r="H999" i="6"/>
  <c r="I999" i="6"/>
  <c r="J999" i="6"/>
  <c r="K999" i="6"/>
  <c r="L999" i="6"/>
  <c r="G1000" i="6"/>
  <c r="H1000" i="6"/>
  <c r="I1000" i="6"/>
  <c r="J1000" i="6"/>
  <c r="K1000" i="6"/>
  <c r="L1000" i="6"/>
  <c r="G1001" i="6"/>
  <c r="H1001" i="6"/>
  <c r="I1001" i="6"/>
  <c r="J1001" i="6"/>
  <c r="K1001" i="6"/>
  <c r="L1001" i="6"/>
  <c r="G1002" i="6"/>
  <c r="H1002" i="6"/>
  <c r="I1002" i="6"/>
  <c r="J1002" i="6"/>
  <c r="K1002" i="6"/>
  <c r="L1002" i="6"/>
  <c r="G1003" i="6"/>
  <c r="H1003" i="6"/>
  <c r="I1003" i="6"/>
  <c r="J1003" i="6"/>
  <c r="K1003" i="6"/>
  <c r="L1003" i="6"/>
  <c r="G1004" i="6"/>
  <c r="H1004" i="6"/>
  <c r="I1004" i="6"/>
  <c r="J1004" i="6"/>
  <c r="K1004" i="6"/>
  <c r="L1004" i="6"/>
  <c r="G1005" i="6"/>
  <c r="H1005" i="6"/>
  <c r="I1005" i="6"/>
  <c r="J1005" i="6"/>
  <c r="K1005" i="6"/>
  <c r="L1005" i="6"/>
  <c r="G1006" i="6"/>
  <c r="H1006" i="6"/>
  <c r="I1006" i="6"/>
  <c r="J1006" i="6"/>
  <c r="K1006" i="6"/>
  <c r="L1006" i="6"/>
  <c r="G1007" i="6"/>
  <c r="H1007" i="6"/>
  <c r="I1007" i="6"/>
  <c r="J1007" i="6"/>
  <c r="K1007" i="6"/>
  <c r="L1007" i="6"/>
  <c r="G1008" i="6"/>
  <c r="H1008" i="6"/>
  <c r="I1008" i="6"/>
  <c r="J1008" i="6"/>
  <c r="K1008" i="6"/>
  <c r="L1008" i="6"/>
  <c r="G1009" i="6"/>
  <c r="H1009" i="6"/>
  <c r="I1009" i="6"/>
  <c r="J1009" i="6"/>
  <c r="K1009" i="6"/>
  <c r="L1009" i="6"/>
  <c r="G1010" i="6"/>
  <c r="H1010" i="6"/>
  <c r="I1010" i="6"/>
  <c r="J1010" i="6"/>
  <c r="K1010" i="6"/>
  <c r="L1010" i="6"/>
  <c r="G1011" i="6"/>
  <c r="H1011" i="6"/>
  <c r="I1011" i="6"/>
  <c r="J1011" i="6"/>
  <c r="K1011" i="6"/>
  <c r="L1011" i="6"/>
  <c r="G1012" i="6"/>
  <c r="H1012" i="6"/>
  <c r="I1012" i="6"/>
  <c r="J1012" i="6"/>
  <c r="K1012" i="6"/>
  <c r="L1012" i="6"/>
  <c r="G1013" i="6"/>
  <c r="H1013" i="6"/>
  <c r="I1013" i="6"/>
  <c r="J1013" i="6"/>
  <c r="K1013" i="6"/>
  <c r="L1013" i="6"/>
  <c r="G1014" i="6"/>
  <c r="H1014" i="6"/>
  <c r="I1014" i="6"/>
  <c r="J1014" i="6"/>
  <c r="K1014" i="6"/>
  <c r="L1014" i="6"/>
  <c r="G1015" i="6"/>
  <c r="H1015" i="6"/>
  <c r="I1015" i="6"/>
  <c r="J1015" i="6"/>
  <c r="K1015" i="6"/>
  <c r="L1015" i="6"/>
  <c r="G1016" i="6"/>
  <c r="H1016" i="6"/>
  <c r="I1016" i="6"/>
  <c r="J1016" i="6"/>
  <c r="K1016" i="6"/>
  <c r="L1016" i="6"/>
  <c r="G1017" i="6"/>
  <c r="H1017" i="6"/>
  <c r="I1017" i="6"/>
  <c r="J1017" i="6"/>
  <c r="K1017" i="6"/>
  <c r="L1017" i="6"/>
  <c r="G1018" i="6"/>
  <c r="H1018" i="6"/>
  <c r="I1018" i="6"/>
  <c r="J1018" i="6"/>
  <c r="K1018" i="6"/>
  <c r="L1018" i="6"/>
  <c r="G1019" i="6"/>
  <c r="H1019" i="6"/>
  <c r="I1019" i="6"/>
  <c r="J1019" i="6"/>
  <c r="K1019" i="6"/>
  <c r="L1019" i="6"/>
  <c r="G1020" i="6"/>
  <c r="H1020" i="6"/>
  <c r="I1020" i="6"/>
  <c r="J1020" i="6"/>
  <c r="K1020" i="6"/>
  <c r="L1020" i="6"/>
  <c r="G1021" i="6"/>
  <c r="H1021" i="6"/>
  <c r="I1021" i="6"/>
  <c r="J1021" i="6"/>
  <c r="K1021" i="6"/>
  <c r="L1021" i="6"/>
  <c r="G1022" i="6"/>
  <c r="H1022" i="6"/>
  <c r="I1022" i="6"/>
  <c r="J1022" i="6"/>
  <c r="K1022" i="6"/>
  <c r="L1022" i="6"/>
  <c r="G1023" i="6"/>
  <c r="H1023" i="6"/>
  <c r="I1023" i="6"/>
  <c r="J1023" i="6"/>
  <c r="K1023" i="6"/>
  <c r="L1023" i="6"/>
  <c r="G1024" i="6"/>
  <c r="H1024" i="6"/>
  <c r="I1024" i="6"/>
  <c r="J1024" i="6"/>
  <c r="K1024" i="6"/>
  <c r="L1024" i="6"/>
  <c r="G1025" i="6"/>
  <c r="H1025" i="6"/>
  <c r="I1025" i="6"/>
  <c r="J1025" i="6"/>
  <c r="K1025" i="6"/>
  <c r="L1025" i="6"/>
  <c r="G1026" i="6"/>
  <c r="H1026" i="6"/>
  <c r="I1026" i="6"/>
  <c r="J1026" i="6"/>
  <c r="K1026" i="6"/>
  <c r="L1026" i="6"/>
  <c r="G1027" i="6"/>
  <c r="H1027" i="6"/>
  <c r="I1027" i="6"/>
  <c r="J1027" i="6"/>
  <c r="K1027" i="6"/>
  <c r="L1027" i="6"/>
  <c r="G1028" i="6"/>
  <c r="H1028" i="6"/>
  <c r="I1028" i="6"/>
  <c r="J1028" i="6"/>
  <c r="K1028" i="6"/>
  <c r="L1028" i="6"/>
  <c r="G1029" i="6"/>
  <c r="H1029" i="6"/>
  <c r="I1029" i="6"/>
  <c r="J1029" i="6"/>
  <c r="K1029" i="6"/>
  <c r="L1029" i="6"/>
  <c r="G1030" i="6"/>
  <c r="H1030" i="6"/>
  <c r="I1030" i="6"/>
  <c r="J1030" i="6"/>
  <c r="K1030" i="6"/>
  <c r="L1030" i="6"/>
  <c r="G1031" i="6"/>
  <c r="H1031" i="6"/>
  <c r="I1031" i="6"/>
  <c r="J1031" i="6"/>
  <c r="K1031" i="6"/>
  <c r="L1031" i="6"/>
  <c r="G1032" i="6"/>
  <c r="H1032" i="6"/>
  <c r="I1032" i="6"/>
  <c r="J1032" i="6"/>
  <c r="K1032" i="6"/>
  <c r="L1032" i="6"/>
  <c r="G1033" i="6"/>
  <c r="H1033" i="6"/>
  <c r="I1033" i="6"/>
  <c r="J1033" i="6"/>
  <c r="K1033" i="6"/>
  <c r="L1033" i="6"/>
  <c r="G1034" i="6"/>
  <c r="H1034" i="6"/>
  <c r="I1034" i="6"/>
  <c r="J1034" i="6"/>
  <c r="K1034" i="6"/>
  <c r="L1034" i="6"/>
  <c r="G1035" i="6"/>
  <c r="H1035" i="6"/>
  <c r="I1035" i="6"/>
  <c r="J1035" i="6"/>
  <c r="K1035" i="6"/>
  <c r="L1035" i="6"/>
  <c r="G1036" i="6"/>
  <c r="H1036" i="6"/>
  <c r="I1036" i="6"/>
  <c r="J1036" i="6"/>
  <c r="K1036" i="6"/>
  <c r="L1036" i="6"/>
  <c r="G1037" i="6"/>
  <c r="H1037" i="6"/>
  <c r="I1037" i="6"/>
  <c r="J1037" i="6"/>
  <c r="K1037" i="6"/>
  <c r="L1037" i="6"/>
  <c r="G1038" i="6"/>
  <c r="H1038" i="6"/>
  <c r="I1038" i="6"/>
  <c r="J1038" i="6"/>
  <c r="K1038" i="6"/>
  <c r="L1038" i="6"/>
  <c r="G1039" i="6"/>
  <c r="H1039" i="6"/>
  <c r="I1039" i="6"/>
  <c r="J1039" i="6"/>
  <c r="K1039" i="6"/>
  <c r="L1039" i="6"/>
  <c r="G1040" i="6"/>
  <c r="H1040" i="6"/>
  <c r="I1040" i="6"/>
  <c r="J1040" i="6"/>
  <c r="K1040" i="6"/>
  <c r="L1040" i="6"/>
  <c r="G1041" i="6"/>
  <c r="H1041" i="6"/>
  <c r="I1041" i="6"/>
  <c r="J1041" i="6"/>
  <c r="K1041" i="6"/>
  <c r="L1041" i="6"/>
  <c r="G1042" i="6"/>
  <c r="H1042" i="6"/>
  <c r="I1042" i="6"/>
  <c r="J1042" i="6"/>
  <c r="K1042" i="6"/>
  <c r="L1042" i="6"/>
  <c r="G1043" i="6"/>
  <c r="H1043" i="6"/>
  <c r="I1043" i="6"/>
  <c r="J1043" i="6"/>
  <c r="K1043" i="6"/>
  <c r="L1043" i="6"/>
  <c r="G1044" i="6"/>
  <c r="H1044" i="6"/>
  <c r="I1044" i="6"/>
  <c r="J1044" i="6"/>
  <c r="K1044" i="6"/>
  <c r="L1044" i="6"/>
  <c r="G1045" i="6"/>
  <c r="H1045" i="6"/>
  <c r="I1045" i="6"/>
  <c r="J1045" i="6"/>
  <c r="K1045" i="6"/>
  <c r="L1045" i="6"/>
  <c r="G1046" i="6"/>
  <c r="H1046" i="6"/>
  <c r="I1046" i="6"/>
  <c r="J1046" i="6"/>
  <c r="K1046" i="6"/>
  <c r="L1046" i="6"/>
  <c r="G1047" i="6"/>
  <c r="H1047" i="6"/>
  <c r="I1047" i="6"/>
  <c r="J1047" i="6"/>
  <c r="K1047" i="6"/>
  <c r="L1047" i="6"/>
  <c r="G1048" i="6"/>
  <c r="H1048" i="6"/>
  <c r="I1048" i="6"/>
  <c r="J1048" i="6"/>
  <c r="K1048" i="6"/>
  <c r="L1048" i="6"/>
  <c r="G1049" i="6"/>
  <c r="H1049" i="6"/>
  <c r="I1049" i="6"/>
  <c r="J1049" i="6"/>
  <c r="K1049" i="6"/>
  <c r="L1049" i="6"/>
  <c r="G1050" i="6"/>
  <c r="H1050" i="6"/>
  <c r="I1050" i="6"/>
  <c r="J1050" i="6"/>
  <c r="K1050" i="6"/>
  <c r="L1050" i="6"/>
  <c r="G1051" i="6"/>
  <c r="H1051" i="6"/>
  <c r="I1051" i="6"/>
  <c r="J1051" i="6"/>
  <c r="K1051" i="6"/>
  <c r="L1051" i="6"/>
  <c r="G1052" i="6"/>
  <c r="H1052" i="6"/>
  <c r="I1052" i="6"/>
  <c r="J1052" i="6"/>
  <c r="K1052" i="6"/>
  <c r="L1052" i="6"/>
  <c r="G1053" i="6"/>
  <c r="H1053" i="6"/>
  <c r="I1053" i="6"/>
  <c r="J1053" i="6"/>
  <c r="K1053" i="6"/>
  <c r="L1053" i="6"/>
  <c r="G1054" i="6"/>
  <c r="H1054" i="6"/>
  <c r="I1054" i="6"/>
  <c r="J1054" i="6"/>
  <c r="K1054" i="6"/>
  <c r="L1054" i="6"/>
  <c r="G1055" i="6"/>
  <c r="H1055" i="6"/>
  <c r="I1055" i="6"/>
  <c r="J1055" i="6"/>
  <c r="K1055" i="6"/>
  <c r="L1055" i="6"/>
  <c r="G1056" i="6"/>
  <c r="H1056" i="6"/>
  <c r="I1056" i="6"/>
  <c r="J1056" i="6"/>
  <c r="K1056" i="6"/>
  <c r="L1056" i="6"/>
  <c r="G1057" i="6"/>
  <c r="H1057" i="6"/>
  <c r="I1057" i="6"/>
  <c r="J1057" i="6"/>
  <c r="K1057" i="6"/>
  <c r="L1057" i="6"/>
  <c r="G1058" i="6"/>
  <c r="H1058" i="6"/>
  <c r="I1058" i="6"/>
  <c r="J1058" i="6"/>
  <c r="K1058" i="6"/>
  <c r="L1058" i="6"/>
  <c r="G1059" i="6"/>
  <c r="H1059" i="6"/>
  <c r="I1059" i="6"/>
  <c r="J1059" i="6"/>
  <c r="K1059" i="6"/>
  <c r="L1059" i="6"/>
  <c r="G1060" i="6"/>
  <c r="H1060" i="6"/>
  <c r="I1060" i="6"/>
  <c r="J1060" i="6"/>
  <c r="K1060" i="6"/>
  <c r="L1060" i="6"/>
  <c r="G1061" i="6"/>
  <c r="H1061" i="6"/>
  <c r="I1061" i="6"/>
  <c r="J1061" i="6"/>
  <c r="K1061" i="6"/>
  <c r="L1061" i="6"/>
  <c r="G1062" i="6"/>
  <c r="H1062" i="6"/>
  <c r="I1062" i="6"/>
  <c r="J1062" i="6"/>
  <c r="K1062" i="6"/>
  <c r="L1062" i="6"/>
  <c r="G1063" i="6"/>
  <c r="H1063" i="6"/>
  <c r="I1063" i="6"/>
  <c r="J1063" i="6"/>
  <c r="K1063" i="6"/>
  <c r="L1063" i="6"/>
  <c r="G1064" i="6"/>
  <c r="H1064" i="6"/>
  <c r="I1064" i="6"/>
  <c r="J1064" i="6"/>
  <c r="K1064" i="6"/>
  <c r="L1064" i="6"/>
  <c r="G1065" i="6"/>
  <c r="H1065" i="6"/>
  <c r="I1065" i="6"/>
  <c r="J1065" i="6"/>
  <c r="K1065" i="6"/>
  <c r="L1065" i="6"/>
  <c r="G1066" i="6"/>
  <c r="H1066" i="6"/>
  <c r="I1066" i="6"/>
  <c r="J1066" i="6"/>
  <c r="K1066" i="6"/>
  <c r="L1066" i="6"/>
  <c r="G1067" i="6"/>
  <c r="H1067" i="6"/>
  <c r="I1067" i="6"/>
  <c r="J1067" i="6"/>
  <c r="K1067" i="6"/>
  <c r="L1067" i="6"/>
  <c r="G1068" i="6"/>
  <c r="H1068" i="6"/>
  <c r="I1068" i="6"/>
  <c r="J1068" i="6"/>
  <c r="K1068" i="6"/>
  <c r="L1068" i="6"/>
  <c r="G1069" i="6"/>
  <c r="H1069" i="6"/>
  <c r="I1069" i="6"/>
  <c r="J1069" i="6"/>
  <c r="K1069" i="6"/>
  <c r="L1069" i="6"/>
  <c r="G1070" i="6"/>
  <c r="H1070" i="6"/>
  <c r="I1070" i="6"/>
  <c r="J1070" i="6"/>
  <c r="K1070" i="6"/>
  <c r="L1070" i="6"/>
  <c r="G1071" i="6"/>
  <c r="H1071" i="6"/>
  <c r="I1071" i="6"/>
  <c r="J1071" i="6"/>
  <c r="K1071" i="6"/>
  <c r="L1071" i="6"/>
  <c r="G1072" i="6"/>
  <c r="H1072" i="6"/>
  <c r="I1072" i="6"/>
  <c r="J1072" i="6"/>
  <c r="K1072" i="6"/>
  <c r="L1072" i="6"/>
  <c r="G1073" i="6"/>
  <c r="H1073" i="6"/>
  <c r="I1073" i="6"/>
  <c r="J1073" i="6"/>
  <c r="K1073" i="6"/>
  <c r="L1073" i="6"/>
  <c r="G1074" i="6"/>
  <c r="H1074" i="6"/>
  <c r="I1074" i="6"/>
  <c r="J1074" i="6"/>
  <c r="K1074" i="6"/>
  <c r="L1074" i="6"/>
  <c r="G1075" i="6"/>
  <c r="H1075" i="6"/>
  <c r="I1075" i="6"/>
  <c r="J1075" i="6"/>
  <c r="K1075" i="6"/>
  <c r="L1075" i="6"/>
  <c r="G1076" i="6"/>
  <c r="H1076" i="6"/>
  <c r="I1076" i="6"/>
  <c r="J1076" i="6"/>
  <c r="K1076" i="6"/>
  <c r="L1076" i="6"/>
  <c r="G1077" i="6"/>
  <c r="H1077" i="6"/>
  <c r="I1077" i="6"/>
  <c r="J1077" i="6"/>
  <c r="K1077" i="6"/>
  <c r="L1077" i="6"/>
  <c r="G1078" i="6"/>
  <c r="H1078" i="6"/>
  <c r="I1078" i="6"/>
  <c r="J1078" i="6"/>
  <c r="K1078" i="6"/>
  <c r="L1078" i="6"/>
  <c r="G1079" i="6"/>
  <c r="H1079" i="6"/>
  <c r="I1079" i="6"/>
  <c r="J1079" i="6"/>
  <c r="K1079" i="6"/>
  <c r="L1079" i="6"/>
  <c r="G1080" i="6"/>
  <c r="H1080" i="6"/>
  <c r="I1080" i="6"/>
  <c r="J1080" i="6"/>
  <c r="K1080" i="6"/>
  <c r="L1080" i="6"/>
  <c r="G1081" i="6"/>
  <c r="H1081" i="6"/>
  <c r="I1081" i="6"/>
  <c r="J1081" i="6"/>
  <c r="K1081" i="6"/>
  <c r="L1081" i="6"/>
  <c r="G1082" i="6"/>
  <c r="H1082" i="6"/>
  <c r="I1082" i="6"/>
  <c r="J1082" i="6"/>
  <c r="K1082" i="6"/>
  <c r="L1082" i="6"/>
  <c r="G1083" i="6"/>
  <c r="H1083" i="6"/>
  <c r="I1083" i="6"/>
  <c r="J1083" i="6"/>
  <c r="K1083" i="6"/>
  <c r="L1083" i="6"/>
  <c r="G1084" i="6"/>
  <c r="H1084" i="6"/>
  <c r="I1084" i="6"/>
  <c r="J1084" i="6"/>
  <c r="K1084" i="6"/>
  <c r="L1084" i="6"/>
  <c r="G1085" i="6"/>
  <c r="H1085" i="6"/>
  <c r="I1085" i="6"/>
  <c r="J1085" i="6"/>
  <c r="K1085" i="6"/>
  <c r="L1085" i="6"/>
  <c r="G1086" i="6"/>
  <c r="H1086" i="6"/>
  <c r="I1086" i="6"/>
  <c r="J1086" i="6"/>
  <c r="K1086" i="6"/>
  <c r="L1086" i="6"/>
  <c r="G1087" i="6"/>
  <c r="H1087" i="6"/>
  <c r="I1087" i="6"/>
  <c r="J1087" i="6"/>
  <c r="K1087" i="6"/>
  <c r="L1087" i="6"/>
  <c r="G1088" i="6"/>
  <c r="H1088" i="6"/>
  <c r="I1088" i="6"/>
  <c r="J1088" i="6"/>
  <c r="K1088" i="6"/>
  <c r="L1088" i="6"/>
  <c r="G1089" i="6"/>
  <c r="H1089" i="6"/>
  <c r="I1089" i="6"/>
  <c r="J1089" i="6"/>
  <c r="K1089" i="6"/>
  <c r="L1089" i="6"/>
  <c r="G1090" i="6"/>
  <c r="H1090" i="6"/>
  <c r="I1090" i="6"/>
  <c r="J1090" i="6"/>
  <c r="K1090" i="6"/>
  <c r="L1090" i="6"/>
  <c r="G1091" i="6"/>
  <c r="H1091" i="6"/>
  <c r="I1091" i="6"/>
  <c r="J1091" i="6"/>
  <c r="K1091" i="6"/>
  <c r="L1091" i="6"/>
  <c r="G1092" i="6"/>
  <c r="H1092" i="6"/>
  <c r="I1092" i="6"/>
  <c r="J1092" i="6"/>
  <c r="K1092" i="6"/>
  <c r="L1092" i="6"/>
  <c r="G1093" i="6"/>
  <c r="H1093" i="6"/>
  <c r="I1093" i="6"/>
  <c r="J1093" i="6"/>
  <c r="K1093" i="6"/>
  <c r="L1093" i="6"/>
  <c r="G1094" i="6"/>
  <c r="H1094" i="6"/>
  <c r="I1094" i="6"/>
  <c r="J1094" i="6"/>
  <c r="K1094" i="6"/>
  <c r="L1094" i="6"/>
  <c r="G1095" i="6"/>
  <c r="H1095" i="6"/>
  <c r="I1095" i="6"/>
  <c r="J1095" i="6"/>
  <c r="K1095" i="6"/>
  <c r="L1095" i="6"/>
  <c r="G1096" i="6"/>
  <c r="H1096" i="6"/>
  <c r="I1096" i="6"/>
  <c r="J1096" i="6"/>
  <c r="K1096" i="6"/>
  <c r="L1096" i="6"/>
  <c r="G1097" i="6"/>
  <c r="H1097" i="6"/>
  <c r="I1097" i="6"/>
  <c r="J1097" i="6"/>
  <c r="K1097" i="6"/>
  <c r="L1097" i="6"/>
  <c r="G1098" i="6"/>
  <c r="H1098" i="6"/>
  <c r="I1098" i="6"/>
  <c r="J1098" i="6"/>
  <c r="K1098" i="6"/>
  <c r="L1098" i="6"/>
  <c r="G1099" i="6"/>
  <c r="H1099" i="6"/>
  <c r="I1099" i="6"/>
  <c r="J1099" i="6"/>
  <c r="K1099" i="6"/>
  <c r="L1099" i="6"/>
  <c r="G1100" i="6"/>
  <c r="H1100" i="6"/>
  <c r="I1100" i="6"/>
  <c r="J1100" i="6"/>
  <c r="K1100" i="6"/>
  <c r="L1100" i="6"/>
  <c r="G1101" i="6"/>
  <c r="H1101" i="6"/>
  <c r="I1101" i="6"/>
  <c r="J1101" i="6"/>
  <c r="K1101" i="6"/>
  <c r="L1101" i="6"/>
  <c r="G1102" i="6"/>
  <c r="H1102" i="6"/>
  <c r="I1102" i="6"/>
  <c r="J1102" i="6"/>
  <c r="K1102" i="6"/>
  <c r="L1102" i="6"/>
  <c r="G1103" i="6"/>
  <c r="H1103" i="6"/>
  <c r="I1103" i="6"/>
  <c r="J1103" i="6"/>
  <c r="K1103" i="6"/>
  <c r="L1103" i="6"/>
  <c r="G1104" i="6"/>
  <c r="H1104" i="6"/>
  <c r="I1104" i="6"/>
  <c r="J1104" i="6"/>
  <c r="K1104" i="6"/>
  <c r="L1104" i="6"/>
  <c r="G1105" i="6"/>
  <c r="H1105" i="6"/>
  <c r="I1105" i="6"/>
  <c r="J1105" i="6"/>
  <c r="K1105" i="6"/>
  <c r="L1105" i="6"/>
  <c r="G1106" i="6"/>
  <c r="H1106" i="6"/>
  <c r="I1106" i="6"/>
  <c r="J1106" i="6"/>
  <c r="K1106" i="6"/>
  <c r="L1106" i="6"/>
  <c r="G1107" i="6"/>
  <c r="H1107" i="6"/>
  <c r="I1107" i="6"/>
  <c r="J1107" i="6"/>
  <c r="K1107" i="6"/>
  <c r="L1107" i="6"/>
  <c r="G1108" i="6"/>
  <c r="H1108" i="6"/>
  <c r="I1108" i="6"/>
  <c r="J1108" i="6"/>
  <c r="K1108" i="6"/>
  <c r="L1108" i="6"/>
  <c r="G1109" i="6"/>
  <c r="H1109" i="6"/>
  <c r="I1109" i="6"/>
  <c r="J1109" i="6"/>
  <c r="K1109" i="6"/>
  <c r="L1109" i="6"/>
  <c r="G1110" i="6"/>
  <c r="H1110" i="6"/>
  <c r="I1110" i="6"/>
  <c r="J1110" i="6"/>
  <c r="K1110" i="6"/>
  <c r="L1110" i="6"/>
  <c r="G1111" i="6"/>
  <c r="H1111" i="6"/>
  <c r="I1111" i="6"/>
  <c r="J1111" i="6"/>
  <c r="K1111" i="6"/>
  <c r="L1111" i="6"/>
  <c r="G1112" i="6"/>
  <c r="H1112" i="6"/>
  <c r="I1112" i="6"/>
  <c r="J1112" i="6"/>
  <c r="K1112" i="6"/>
  <c r="L1112" i="6"/>
  <c r="G1113" i="6"/>
  <c r="H1113" i="6"/>
  <c r="I1113" i="6"/>
  <c r="J1113" i="6"/>
  <c r="K1113" i="6"/>
  <c r="L1113" i="6"/>
  <c r="G1114" i="6"/>
  <c r="H1114" i="6"/>
  <c r="I1114" i="6"/>
  <c r="J1114" i="6"/>
  <c r="K1114" i="6"/>
  <c r="L1114" i="6"/>
  <c r="G1115" i="6"/>
  <c r="H1115" i="6"/>
  <c r="I1115" i="6"/>
  <c r="J1115" i="6"/>
  <c r="K1115" i="6"/>
  <c r="L1115" i="6"/>
  <c r="G1116" i="6"/>
  <c r="H1116" i="6"/>
  <c r="I1116" i="6"/>
  <c r="J1116" i="6"/>
  <c r="K1116" i="6"/>
  <c r="L1116" i="6"/>
  <c r="G1117" i="6"/>
  <c r="H1117" i="6"/>
  <c r="I1117" i="6"/>
  <c r="J1117" i="6"/>
  <c r="K1117" i="6"/>
  <c r="L1117" i="6"/>
  <c r="G1118" i="6"/>
  <c r="H1118" i="6"/>
  <c r="I1118" i="6"/>
  <c r="J1118" i="6"/>
  <c r="K1118" i="6"/>
  <c r="L1118" i="6"/>
  <c r="G1119" i="6"/>
  <c r="H1119" i="6"/>
  <c r="I1119" i="6"/>
  <c r="J1119" i="6"/>
  <c r="K1119" i="6"/>
  <c r="L1119" i="6"/>
  <c r="G1120" i="6"/>
  <c r="H1120" i="6"/>
  <c r="I1120" i="6"/>
  <c r="J1120" i="6"/>
  <c r="K1120" i="6"/>
  <c r="L1120" i="6"/>
  <c r="G1121" i="6"/>
  <c r="H1121" i="6"/>
  <c r="I1121" i="6"/>
  <c r="J1121" i="6"/>
  <c r="K1121" i="6"/>
  <c r="L1121" i="6"/>
  <c r="G1122" i="6"/>
  <c r="H1122" i="6"/>
  <c r="I1122" i="6"/>
  <c r="J1122" i="6"/>
  <c r="K1122" i="6"/>
  <c r="L1122" i="6"/>
  <c r="G1123" i="6"/>
  <c r="H1123" i="6"/>
  <c r="I1123" i="6"/>
  <c r="J1123" i="6"/>
  <c r="K1123" i="6"/>
  <c r="L1123" i="6"/>
  <c r="G1124" i="6"/>
  <c r="H1124" i="6"/>
  <c r="I1124" i="6"/>
  <c r="J1124" i="6"/>
  <c r="K1124" i="6"/>
  <c r="L1124" i="6"/>
  <c r="G1125" i="6"/>
  <c r="H1125" i="6"/>
  <c r="I1125" i="6"/>
  <c r="J1125" i="6"/>
  <c r="K1125" i="6"/>
  <c r="L1125" i="6"/>
  <c r="G1126" i="6"/>
  <c r="H1126" i="6"/>
  <c r="I1126" i="6"/>
  <c r="J1126" i="6"/>
  <c r="K1126" i="6"/>
  <c r="L1126" i="6"/>
  <c r="G1127" i="6"/>
  <c r="H1127" i="6"/>
  <c r="I1127" i="6"/>
  <c r="J1127" i="6"/>
  <c r="K1127" i="6"/>
  <c r="L1127" i="6"/>
  <c r="G1128" i="6"/>
  <c r="H1128" i="6"/>
  <c r="I1128" i="6"/>
  <c r="J1128" i="6"/>
  <c r="K1128" i="6"/>
  <c r="L1128" i="6"/>
  <c r="G1129" i="6"/>
  <c r="H1129" i="6"/>
  <c r="I1129" i="6"/>
  <c r="J1129" i="6"/>
  <c r="K1129" i="6"/>
  <c r="L1129" i="6"/>
  <c r="G1130" i="6"/>
  <c r="H1130" i="6"/>
  <c r="I1130" i="6"/>
  <c r="J1130" i="6"/>
  <c r="K1130" i="6"/>
  <c r="L1130" i="6"/>
  <c r="G1131" i="6"/>
  <c r="H1131" i="6"/>
  <c r="I1131" i="6"/>
  <c r="J1131" i="6"/>
  <c r="K1131" i="6"/>
  <c r="L1131" i="6"/>
  <c r="G1132" i="6"/>
  <c r="H1132" i="6"/>
  <c r="I1132" i="6"/>
  <c r="J1132" i="6"/>
  <c r="K1132" i="6"/>
  <c r="L1132" i="6"/>
  <c r="G1133" i="6"/>
  <c r="H1133" i="6"/>
  <c r="I1133" i="6"/>
  <c r="J1133" i="6"/>
  <c r="K1133" i="6"/>
  <c r="L1133" i="6"/>
  <c r="G1134" i="6"/>
  <c r="H1134" i="6"/>
  <c r="I1134" i="6"/>
  <c r="J1134" i="6"/>
  <c r="K1134" i="6"/>
  <c r="L1134" i="6"/>
  <c r="G1135" i="6"/>
  <c r="H1135" i="6"/>
  <c r="I1135" i="6"/>
  <c r="J1135" i="6"/>
  <c r="K1135" i="6"/>
  <c r="L1135" i="6"/>
  <c r="G1136" i="6"/>
  <c r="H1136" i="6"/>
  <c r="I1136" i="6"/>
  <c r="J1136" i="6"/>
  <c r="K1136" i="6"/>
  <c r="L1136" i="6"/>
  <c r="G1137" i="6"/>
  <c r="H1137" i="6"/>
  <c r="I1137" i="6"/>
  <c r="J1137" i="6"/>
  <c r="K1137" i="6"/>
  <c r="L1137" i="6"/>
  <c r="G1138" i="6"/>
  <c r="H1138" i="6"/>
  <c r="I1138" i="6"/>
  <c r="J1138" i="6"/>
  <c r="K1138" i="6"/>
  <c r="L1138" i="6"/>
  <c r="G1139" i="6"/>
  <c r="H1139" i="6"/>
  <c r="I1139" i="6"/>
  <c r="J1139" i="6"/>
  <c r="K1139" i="6"/>
  <c r="L1139" i="6"/>
  <c r="G1140" i="6"/>
  <c r="H1140" i="6"/>
  <c r="I1140" i="6"/>
  <c r="J1140" i="6"/>
  <c r="K1140" i="6"/>
  <c r="L1140" i="6"/>
  <c r="G1141" i="6"/>
  <c r="H1141" i="6"/>
  <c r="I1141" i="6"/>
  <c r="J1141" i="6"/>
  <c r="K1141" i="6"/>
  <c r="L1141" i="6"/>
  <c r="G1142" i="6"/>
  <c r="H1142" i="6"/>
  <c r="I1142" i="6"/>
  <c r="J1142" i="6"/>
  <c r="K1142" i="6"/>
  <c r="L1142" i="6"/>
  <c r="G1143" i="6"/>
  <c r="H1143" i="6"/>
  <c r="I1143" i="6"/>
  <c r="J1143" i="6"/>
  <c r="K1143" i="6"/>
  <c r="L1143" i="6"/>
  <c r="G1144" i="6"/>
  <c r="H1144" i="6"/>
  <c r="I1144" i="6"/>
  <c r="J1144" i="6"/>
  <c r="K1144" i="6"/>
  <c r="L1144" i="6"/>
  <c r="G1145" i="6"/>
  <c r="H1145" i="6"/>
  <c r="I1145" i="6"/>
  <c r="J1145" i="6"/>
  <c r="K1145" i="6"/>
  <c r="L1145" i="6"/>
  <c r="G1146" i="6"/>
  <c r="H1146" i="6"/>
  <c r="I1146" i="6"/>
  <c r="J1146" i="6"/>
  <c r="K1146" i="6"/>
  <c r="L1146" i="6"/>
  <c r="G1147" i="6"/>
  <c r="H1147" i="6"/>
  <c r="I1147" i="6"/>
  <c r="J1147" i="6"/>
  <c r="K1147" i="6"/>
  <c r="L1147" i="6"/>
  <c r="G1148" i="6"/>
  <c r="H1148" i="6"/>
  <c r="I1148" i="6"/>
  <c r="J1148" i="6"/>
  <c r="K1148" i="6"/>
  <c r="L1148" i="6"/>
  <c r="G1149" i="6"/>
  <c r="H1149" i="6"/>
  <c r="I1149" i="6"/>
  <c r="J1149" i="6"/>
  <c r="K1149" i="6"/>
  <c r="L1149" i="6"/>
  <c r="G1150" i="6"/>
  <c r="H1150" i="6"/>
  <c r="I1150" i="6"/>
  <c r="J1150" i="6"/>
  <c r="K1150" i="6"/>
  <c r="L1150" i="6"/>
  <c r="G1151" i="6"/>
  <c r="H1151" i="6"/>
  <c r="I1151" i="6"/>
  <c r="J1151" i="6"/>
  <c r="K1151" i="6"/>
  <c r="L1151" i="6"/>
  <c r="G1152" i="6"/>
  <c r="H1152" i="6"/>
  <c r="I1152" i="6"/>
  <c r="J1152" i="6"/>
  <c r="K1152" i="6"/>
  <c r="L1152" i="6"/>
  <c r="G1153" i="6"/>
  <c r="H1153" i="6"/>
  <c r="I1153" i="6"/>
  <c r="J1153" i="6"/>
  <c r="K1153" i="6"/>
  <c r="L1153" i="6"/>
  <c r="G1154" i="6"/>
  <c r="H1154" i="6"/>
  <c r="I1154" i="6"/>
  <c r="J1154" i="6"/>
  <c r="K1154" i="6"/>
  <c r="L1154" i="6"/>
  <c r="G1155" i="6"/>
  <c r="H1155" i="6"/>
  <c r="I1155" i="6"/>
  <c r="J1155" i="6"/>
  <c r="K1155" i="6"/>
  <c r="L1155" i="6"/>
  <c r="G1156" i="6"/>
  <c r="H1156" i="6"/>
  <c r="I1156" i="6"/>
  <c r="J1156" i="6"/>
  <c r="K1156" i="6"/>
  <c r="L1156" i="6"/>
  <c r="G1157" i="6"/>
  <c r="H1157" i="6"/>
  <c r="I1157" i="6"/>
  <c r="J1157" i="6"/>
  <c r="K1157" i="6"/>
  <c r="L1157" i="6"/>
  <c r="G1158" i="6"/>
  <c r="H1158" i="6"/>
  <c r="I1158" i="6"/>
  <c r="J1158" i="6"/>
  <c r="K1158" i="6"/>
  <c r="L1158" i="6"/>
  <c r="G1159" i="6"/>
  <c r="H1159" i="6"/>
  <c r="I1159" i="6"/>
  <c r="J1159" i="6"/>
  <c r="K1159" i="6"/>
  <c r="L1159" i="6"/>
  <c r="G1160" i="6"/>
  <c r="H1160" i="6"/>
  <c r="I1160" i="6"/>
  <c r="J1160" i="6"/>
  <c r="K1160" i="6"/>
  <c r="L1160" i="6"/>
  <c r="G1161" i="6"/>
  <c r="H1161" i="6"/>
  <c r="I1161" i="6"/>
  <c r="J1161" i="6"/>
  <c r="K1161" i="6"/>
  <c r="L1161" i="6"/>
  <c r="G1162" i="6"/>
  <c r="H1162" i="6"/>
  <c r="I1162" i="6"/>
  <c r="J1162" i="6"/>
  <c r="K1162" i="6"/>
  <c r="L1162" i="6"/>
  <c r="G1163" i="6"/>
  <c r="H1163" i="6"/>
  <c r="I1163" i="6"/>
  <c r="J1163" i="6"/>
  <c r="K1163" i="6"/>
  <c r="L1163" i="6"/>
  <c r="G1164" i="6"/>
  <c r="H1164" i="6"/>
  <c r="I1164" i="6"/>
  <c r="J1164" i="6"/>
  <c r="K1164" i="6"/>
  <c r="L1164" i="6"/>
  <c r="G1165" i="6"/>
  <c r="H1165" i="6"/>
  <c r="I1165" i="6"/>
  <c r="J1165" i="6"/>
  <c r="K1165" i="6"/>
  <c r="L1165" i="6"/>
  <c r="G1166" i="6"/>
  <c r="H1166" i="6"/>
  <c r="I1166" i="6"/>
  <c r="J1166" i="6"/>
  <c r="K1166" i="6"/>
  <c r="L1166" i="6"/>
  <c r="G1167" i="6"/>
  <c r="H1167" i="6"/>
  <c r="I1167" i="6"/>
  <c r="J1167" i="6"/>
  <c r="K1167" i="6"/>
  <c r="L1167" i="6"/>
  <c r="G1168" i="6"/>
  <c r="H1168" i="6"/>
  <c r="I1168" i="6"/>
  <c r="J1168" i="6"/>
  <c r="K1168" i="6"/>
  <c r="L1168" i="6"/>
  <c r="G1169" i="6"/>
  <c r="H1169" i="6"/>
  <c r="I1169" i="6"/>
  <c r="J1169" i="6"/>
  <c r="K1169" i="6"/>
  <c r="L1169" i="6"/>
  <c r="G1170" i="6"/>
  <c r="H1170" i="6"/>
  <c r="I1170" i="6"/>
  <c r="J1170" i="6"/>
  <c r="K1170" i="6"/>
  <c r="L1170" i="6"/>
  <c r="G1171" i="6"/>
  <c r="H1171" i="6"/>
  <c r="I1171" i="6"/>
  <c r="J1171" i="6"/>
  <c r="K1171" i="6"/>
  <c r="L1171" i="6"/>
  <c r="G1172" i="6"/>
  <c r="H1172" i="6"/>
  <c r="I1172" i="6"/>
  <c r="J1172" i="6"/>
  <c r="K1172" i="6"/>
  <c r="L1172" i="6"/>
  <c r="G1173" i="6"/>
  <c r="H1173" i="6"/>
  <c r="I1173" i="6"/>
  <c r="J1173" i="6"/>
  <c r="K1173" i="6"/>
  <c r="L1173" i="6"/>
  <c r="G1174" i="6"/>
  <c r="H1174" i="6"/>
  <c r="I1174" i="6"/>
  <c r="J1174" i="6"/>
  <c r="K1174" i="6"/>
  <c r="L1174" i="6"/>
  <c r="G1175" i="6"/>
  <c r="H1175" i="6"/>
  <c r="I1175" i="6"/>
  <c r="J1175" i="6"/>
  <c r="K1175" i="6"/>
  <c r="L1175" i="6"/>
  <c r="G1176" i="6"/>
  <c r="H1176" i="6"/>
  <c r="I1176" i="6"/>
  <c r="J1176" i="6"/>
  <c r="K1176" i="6"/>
  <c r="L1176" i="6"/>
  <c r="G1177" i="6"/>
  <c r="H1177" i="6"/>
  <c r="I1177" i="6"/>
  <c r="J1177" i="6"/>
  <c r="K1177" i="6"/>
  <c r="L1177" i="6"/>
  <c r="G1178" i="6"/>
  <c r="H1178" i="6"/>
  <c r="I1178" i="6"/>
  <c r="J1178" i="6"/>
  <c r="K1178" i="6"/>
  <c r="L1178" i="6"/>
  <c r="G1179" i="6"/>
  <c r="H1179" i="6"/>
  <c r="I1179" i="6"/>
  <c r="J1179" i="6"/>
  <c r="K1179" i="6"/>
  <c r="L1179" i="6"/>
  <c r="G1180" i="6"/>
  <c r="H1180" i="6"/>
  <c r="I1180" i="6"/>
  <c r="J1180" i="6"/>
  <c r="K1180" i="6"/>
  <c r="L1180" i="6"/>
  <c r="G1181" i="6"/>
  <c r="H1181" i="6"/>
  <c r="I1181" i="6"/>
  <c r="J1181" i="6"/>
  <c r="K1181" i="6"/>
  <c r="L1181" i="6"/>
  <c r="G1182" i="6"/>
  <c r="H1182" i="6"/>
  <c r="I1182" i="6"/>
  <c r="J1182" i="6"/>
  <c r="K1182" i="6"/>
  <c r="L1182" i="6"/>
  <c r="G1183" i="6"/>
  <c r="H1183" i="6"/>
  <c r="I1183" i="6"/>
  <c r="J1183" i="6"/>
  <c r="K1183" i="6"/>
  <c r="L1183" i="6"/>
  <c r="G1184" i="6"/>
  <c r="H1184" i="6"/>
  <c r="I1184" i="6"/>
  <c r="J1184" i="6"/>
  <c r="K1184" i="6"/>
  <c r="L1184" i="6"/>
  <c r="G1185" i="6"/>
  <c r="H1185" i="6"/>
  <c r="I1185" i="6"/>
  <c r="J1185" i="6"/>
  <c r="K1185" i="6"/>
  <c r="L1185" i="6"/>
  <c r="G1186" i="6"/>
  <c r="H1186" i="6"/>
  <c r="I1186" i="6"/>
  <c r="J1186" i="6"/>
  <c r="K1186" i="6"/>
  <c r="L1186" i="6"/>
  <c r="G1187" i="6"/>
  <c r="H1187" i="6"/>
  <c r="I1187" i="6"/>
  <c r="J1187" i="6"/>
  <c r="K1187" i="6"/>
  <c r="L1187" i="6"/>
  <c r="G1188" i="6"/>
  <c r="H1188" i="6"/>
  <c r="I1188" i="6"/>
  <c r="J1188" i="6"/>
  <c r="K1188" i="6"/>
  <c r="L1188" i="6"/>
  <c r="G1189" i="6"/>
  <c r="H1189" i="6"/>
  <c r="I1189" i="6"/>
  <c r="J1189" i="6"/>
  <c r="K1189" i="6"/>
  <c r="L1189" i="6"/>
  <c r="G1190" i="6"/>
  <c r="H1190" i="6"/>
  <c r="I1190" i="6"/>
  <c r="J1190" i="6"/>
  <c r="K1190" i="6"/>
  <c r="L1190" i="6"/>
  <c r="G1191" i="6"/>
  <c r="H1191" i="6"/>
  <c r="I1191" i="6"/>
  <c r="J1191" i="6"/>
  <c r="K1191" i="6"/>
  <c r="L1191" i="6"/>
  <c r="G1192" i="6"/>
  <c r="H1192" i="6"/>
  <c r="I1192" i="6"/>
  <c r="J1192" i="6"/>
  <c r="K1192" i="6"/>
  <c r="L1192" i="6"/>
  <c r="G1193" i="6"/>
  <c r="H1193" i="6"/>
  <c r="I1193" i="6"/>
  <c r="J1193" i="6"/>
  <c r="K1193" i="6"/>
  <c r="L1193" i="6"/>
  <c r="G1194" i="6"/>
  <c r="H1194" i="6"/>
  <c r="I1194" i="6"/>
  <c r="J1194" i="6"/>
  <c r="K1194" i="6"/>
  <c r="L1194" i="6"/>
  <c r="G1195" i="6"/>
  <c r="H1195" i="6"/>
  <c r="I1195" i="6"/>
  <c r="J1195" i="6"/>
  <c r="K1195" i="6"/>
  <c r="L1195" i="6"/>
  <c r="G1196" i="6"/>
  <c r="H1196" i="6"/>
  <c r="I1196" i="6"/>
  <c r="J1196" i="6"/>
  <c r="K1196" i="6"/>
  <c r="L1196" i="6"/>
  <c r="G1197" i="6"/>
  <c r="H1197" i="6"/>
  <c r="I1197" i="6"/>
  <c r="J1197" i="6"/>
  <c r="K1197" i="6"/>
  <c r="L1197" i="6"/>
  <c r="G1198" i="6"/>
  <c r="H1198" i="6"/>
  <c r="I1198" i="6"/>
  <c r="J1198" i="6"/>
  <c r="K1198" i="6"/>
  <c r="L1198" i="6"/>
  <c r="G1199" i="6"/>
  <c r="H1199" i="6"/>
  <c r="I1199" i="6"/>
  <c r="J1199" i="6"/>
  <c r="K1199" i="6"/>
  <c r="L1199" i="6"/>
  <c r="G1200" i="6"/>
  <c r="H1200" i="6"/>
  <c r="I1200" i="6"/>
  <c r="J1200" i="6"/>
  <c r="K1200" i="6"/>
  <c r="L1200" i="6"/>
  <c r="G1201" i="6"/>
  <c r="H1201" i="6"/>
  <c r="I1201" i="6"/>
  <c r="J1201" i="6"/>
  <c r="K1201" i="6"/>
  <c r="L1201" i="6"/>
  <c r="G1202" i="6"/>
  <c r="H1202" i="6"/>
  <c r="I1202" i="6"/>
  <c r="J1202" i="6"/>
  <c r="K1202" i="6"/>
  <c r="L1202" i="6"/>
  <c r="G1203" i="6"/>
  <c r="H1203" i="6"/>
  <c r="I1203" i="6"/>
  <c r="J1203" i="6"/>
  <c r="K1203" i="6"/>
  <c r="L1203" i="6"/>
  <c r="G1204" i="6"/>
  <c r="H1204" i="6"/>
  <c r="I1204" i="6"/>
  <c r="J1204" i="6"/>
  <c r="K1204" i="6"/>
  <c r="L1204" i="6"/>
  <c r="G1205" i="6"/>
  <c r="H1205" i="6"/>
  <c r="I1205" i="6"/>
  <c r="J1205" i="6"/>
  <c r="K1205" i="6"/>
  <c r="L1205" i="6"/>
  <c r="G1206" i="6"/>
  <c r="H1206" i="6"/>
  <c r="I1206" i="6"/>
  <c r="J1206" i="6"/>
  <c r="K1206" i="6"/>
  <c r="L1206" i="6"/>
  <c r="G1207" i="6"/>
  <c r="H1207" i="6"/>
  <c r="I1207" i="6"/>
  <c r="J1207" i="6"/>
  <c r="K1207" i="6"/>
  <c r="L1207" i="6"/>
  <c r="G1208" i="6"/>
  <c r="H1208" i="6"/>
  <c r="I1208" i="6"/>
  <c r="J1208" i="6"/>
  <c r="K1208" i="6"/>
  <c r="L1208" i="6"/>
  <c r="G1209" i="6"/>
  <c r="H1209" i="6"/>
  <c r="I1209" i="6"/>
  <c r="J1209" i="6"/>
  <c r="K1209" i="6"/>
  <c r="L1209" i="6"/>
  <c r="G1210" i="6"/>
  <c r="H1210" i="6"/>
  <c r="I1210" i="6"/>
  <c r="J1210" i="6"/>
  <c r="K1210" i="6"/>
  <c r="L1210" i="6"/>
  <c r="G1211" i="6"/>
  <c r="H1211" i="6"/>
  <c r="I1211" i="6"/>
  <c r="J1211" i="6"/>
  <c r="K1211" i="6"/>
  <c r="L1211" i="6"/>
  <c r="G1212" i="6"/>
  <c r="H1212" i="6"/>
  <c r="I1212" i="6"/>
  <c r="J1212" i="6"/>
  <c r="K1212" i="6"/>
  <c r="L1212" i="6"/>
  <c r="G1213" i="6"/>
  <c r="H1213" i="6"/>
  <c r="I1213" i="6"/>
  <c r="J1213" i="6"/>
  <c r="K1213" i="6"/>
  <c r="L1213" i="6"/>
  <c r="G1214" i="6"/>
  <c r="H1214" i="6"/>
  <c r="I1214" i="6"/>
  <c r="J1214" i="6"/>
  <c r="K1214" i="6"/>
  <c r="L1214" i="6"/>
  <c r="G1215" i="6"/>
  <c r="H1215" i="6"/>
  <c r="I1215" i="6"/>
  <c r="J1215" i="6"/>
  <c r="K1215" i="6"/>
  <c r="L1215" i="6"/>
  <c r="G1216" i="6"/>
  <c r="H1216" i="6"/>
  <c r="I1216" i="6"/>
  <c r="J1216" i="6"/>
  <c r="K1216" i="6"/>
  <c r="L1216" i="6"/>
  <c r="G1217" i="6"/>
  <c r="H1217" i="6"/>
  <c r="I1217" i="6"/>
  <c r="J1217" i="6"/>
  <c r="K1217" i="6"/>
  <c r="L1217" i="6"/>
  <c r="G1218" i="6"/>
  <c r="H1218" i="6"/>
  <c r="I1218" i="6"/>
  <c r="J1218" i="6"/>
  <c r="K1218" i="6"/>
  <c r="L1218" i="6"/>
  <c r="G1219" i="6"/>
  <c r="H1219" i="6"/>
  <c r="I1219" i="6"/>
  <c r="J1219" i="6"/>
  <c r="K1219" i="6"/>
  <c r="L1219" i="6"/>
  <c r="G1220" i="6"/>
  <c r="H1220" i="6"/>
  <c r="I1220" i="6"/>
  <c r="J1220" i="6"/>
  <c r="K1220" i="6"/>
  <c r="L1220" i="6"/>
  <c r="G1221" i="6"/>
  <c r="H1221" i="6"/>
  <c r="I1221" i="6"/>
  <c r="J1221" i="6"/>
  <c r="K1221" i="6"/>
  <c r="L1221" i="6"/>
  <c r="G1222" i="6"/>
  <c r="H1222" i="6"/>
  <c r="I1222" i="6"/>
  <c r="J1222" i="6"/>
  <c r="K1222" i="6"/>
  <c r="L1222" i="6"/>
  <c r="G1223" i="6"/>
  <c r="H1223" i="6"/>
  <c r="I1223" i="6"/>
  <c r="J1223" i="6"/>
  <c r="K1223" i="6"/>
  <c r="L1223" i="6"/>
  <c r="G1224" i="6"/>
  <c r="H1224" i="6"/>
  <c r="I1224" i="6"/>
  <c r="J1224" i="6"/>
  <c r="K1224" i="6"/>
  <c r="L1224" i="6"/>
  <c r="G1225" i="6"/>
  <c r="H1225" i="6"/>
  <c r="I1225" i="6"/>
  <c r="J1225" i="6"/>
  <c r="K1225" i="6"/>
  <c r="L1225" i="6"/>
  <c r="G1226" i="6"/>
  <c r="H1226" i="6"/>
  <c r="I1226" i="6"/>
  <c r="J1226" i="6"/>
  <c r="K1226" i="6"/>
  <c r="L1226" i="6"/>
  <c r="G1227" i="6"/>
  <c r="H1227" i="6"/>
  <c r="I1227" i="6"/>
  <c r="J1227" i="6"/>
  <c r="K1227" i="6"/>
  <c r="L1227" i="6"/>
  <c r="G1228" i="6"/>
  <c r="H1228" i="6"/>
  <c r="I1228" i="6"/>
  <c r="J1228" i="6"/>
  <c r="K1228" i="6"/>
  <c r="L1228" i="6"/>
  <c r="G1229" i="6"/>
  <c r="H1229" i="6"/>
  <c r="I1229" i="6"/>
  <c r="J1229" i="6"/>
  <c r="K1229" i="6"/>
  <c r="L1229" i="6"/>
  <c r="G1230" i="6"/>
  <c r="H1230" i="6"/>
  <c r="I1230" i="6"/>
  <c r="J1230" i="6"/>
  <c r="K1230" i="6"/>
  <c r="L1230" i="6"/>
  <c r="G1231" i="6"/>
  <c r="H1231" i="6"/>
  <c r="I1231" i="6"/>
  <c r="J1231" i="6"/>
  <c r="K1231" i="6"/>
  <c r="L1231" i="6"/>
  <c r="G1232" i="6"/>
  <c r="H1232" i="6"/>
  <c r="I1232" i="6"/>
  <c r="J1232" i="6"/>
  <c r="K1232" i="6"/>
  <c r="L1232" i="6"/>
  <c r="G1233" i="6"/>
  <c r="H1233" i="6"/>
  <c r="I1233" i="6"/>
  <c r="J1233" i="6"/>
  <c r="K1233" i="6"/>
  <c r="L1233" i="6"/>
  <c r="G1234" i="6"/>
  <c r="H1234" i="6"/>
  <c r="I1234" i="6"/>
  <c r="J1234" i="6"/>
  <c r="K1234" i="6"/>
  <c r="L1234" i="6"/>
  <c r="G1235" i="6"/>
  <c r="H1235" i="6"/>
  <c r="I1235" i="6"/>
  <c r="J1235" i="6"/>
  <c r="K1235" i="6"/>
  <c r="L1235" i="6"/>
  <c r="G1236" i="6"/>
  <c r="H1236" i="6"/>
  <c r="I1236" i="6"/>
  <c r="J1236" i="6"/>
  <c r="K1236" i="6"/>
  <c r="L1236" i="6"/>
  <c r="G1237" i="6"/>
  <c r="H1237" i="6"/>
  <c r="I1237" i="6"/>
  <c r="J1237" i="6"/>
  <c r="K1237" i="6"/>
  <c r="L1237" i="6"/>
  <c r="G1238" i="6"/>
  <c r="H1238" i="6"/>
  <c r="I1238" i="6"/>
  <c r="J1238" i="6"/>
  <c r="K1238" i="6"/>
  <c r="L1238" i="6"/>
  <c r="G1239" i="6"/>
  <c r="H1239" i="6"/>
  <c r="I1239" i="6"/>
  <c r="J1239" i="6"/>
  <c r="K1239" i="6"/>
  <c r="L1239" i="6"/>
  <c r="G1240" i="6"/>
  <c r="H1240" i="6"/>
  <c r="I1240" i="6"/>
  <c r="J1240" i="6"/>
  <c r="K1240" i="6"/>
  <c r="L1240" i="6"/>
  <c r="G1241" i="6"/>
  <c r="H1241" i="6"/>
  <c r="I1241" i="6"/>
  <c r="J1241" i="6"/>
  <c r="K1241" i="6"/>
  <c r="L1241" i="6"/>
  <c r="G1242" i="6"/>
  <c r="H1242" i="6"/>
  <c r="I1242" i="6"/>
  <c r="J1242" i="6"/>
  <c r="K1242" i="6"/>
  <c r="L1242" i="6"/>
  <c r="G1243" i="6"/>
  <c r="H1243" i="6"/>
  <c r="I1243" i="6"/>
  <c r="J1243" i="6"/>
  <c r="K1243" i="6"/>
  <c r="L1243" i="6"/>
  <c r="G1244" i="6"/>
  <c r="H1244" i="6"/>
  <c r="I1244" i="6"/>
  <c r="J1244" i="6"/>
  <c r="K1244" i="6"/>
  <c r="L1244" i="6"/>
  <c r="G1245" i="6"/>
  <c r="H1245" i="6"/>
  <c r="I1245" i="6"/>
  <c r="J1245" i="6"/>
  <c r="K1245" i="6"/>
  <c r="L1245" i="6"/>
  <c r="G1246" i="6"/>
  <c r="H1246" i="6"/>
  <c r="I1246" i="6"/>
  <c r="J1246" i="6"/>
  <c r="K1246" i="6"/>
  <c r="L1246" i="6"/>
  <c r="G1247" i="6"/>
  <c r="H1247" i="6"/>
  <c r="I1247" i="6"/>
  <c r="J1247" i="6"/>
  <c r="K1247" i="6"/>
  <c r="L1247" i="6"/>
  <c r="G1248" i="6"/>
  <c r="H1248" i="6"/>
  <c r="I1248" i="6"/>
  <c r="J1248" i="6"/>
  <c r="K1248" i="6"/>
  <c r="L1248" i="6"/>
  <c r="G1249" i="6"/>
  <c r="H1249" i="6"/>
  <c r="I1249" i="6"/>
  <c r="J1249" i="6"/>
  <c r="K1249" i="6"/>
  <c r="L1249" i="6"/>
  <c r="G1250" i="6"/>
  <c r="H1250" i="6"/>
  <c r="I1250" i="6"/>
  <c r="J1250" i="6"/>
  <c r="K1250" i="6"/>
  <c r="L1250" i="6"/>
  <c r="G1251" i="6"/>
  <c r="H1251" i="6"/>
  <c r="I1251" i="6"/>
  <c r="J1251" i="6"/>
  <c r="K1251" i="6"/>
  <c r="L1251" i="6"/>
  <c r="G1252" i="6"/>
  <c r="H1252" i="6"/>
  <c r="I1252" i="6"/>
  <c r="J1252" i="6"/>
  <c r="K1252" i="6"/>
  <c r="L1252" i="6"/>
  <c r="G1253" i="6"/>
  <c r="H1253" i="6"/>
  <c r="I1253" i="6"/>
  <c r="J1253" i="6"/>
  <c r="K1253" i="6"/>
  <c r="L1253" i="6"/>
  <c r="G1254" i="6"/>
  <c r="H1254" i="6"/>
  <c r="I1254" i="6"/>
  <c r="J1254" i="6"/>
  <c r="K1254" i="6"/>
  <c r="L1254" i="6"/>
  <c r="G1255" i="6"/>
  <c r="H1255" i="6"/>
  <c r="I1255" i="6"/>
  <c r="J1255" i="6"/>
  <c r="K1255" i="6"/>
  <c r="L1255" i="6"/>
  <c r="G1256" i="6"/>
  <c r="H1256" i="6"/>
  <c r="I1256" i="6"/>
  <c r="J1256" i="6"/>
  <c r="K1256" i="6"/>
  <c r="L1256" i="6"/>
  <c r="G1257" i="6"/>
  <c r="H1257" i="6"/>
  <c r="I1257" i="6"/>
  <c r="J1257" i="6"/>
  <c r="K1257" i="6"/>
  <c r="L1257" i="6"/>
  <c r="G1258" i="6"/>
  <c r="H1258" i="6"/>
  <c r="I1258" i="6"/>
  <c r="J1258" i="6"/>
  <c r="K1258" i="6"/>
  <c r="L1258" i="6"/>
  <c r="G1259" i="6"/>
  <c r="H1259" i="6"/>
  <c r="I1259" i="6"/>
  <c r="J1259" i="6"/>
  <c r="K1259" i="6"/>
  <c r="L1259" i="6"/>
  <c r="G1260" i="6"/>
  <c r="H1260" i="6"/>
  <c r="I1260" i="6"/>
  <c r="J1260" i="6"/>
  <c r="K1260" i="6"/>
  <c r="L1260" i="6"/>
  <c r="G1261" i="6"/>
  <c r="H1261" i="6"/>
  <c r="I1261" i="6"/>
  <c r="J1261" i="6"/>
  <c r="K1261" i="6"/>
  <c r="L1261" i="6"/>
  <c r="G1262" i="6"/>
  <c r="H1262" i="6"/>
  <c r="I1262" i="6"/>
  <c r="J1262" i="6"/>
  <c r="K1262" i="6"/>
  <c r="L1262" i="6"/>
  <c r="G1263" i="6"/>
  <c r="H1263" i="6"/>
  <c r="I1263" i="6"/>
  <c r="J1263" i="6"/>
  <c r="K1263" i="6"/>
  <c r="L1263" i="6"/>
  <c r="G1264" i="6"/>
  <c r="H1264" i="6"/>
  <c r="I1264" i="6"/>
  <c r="J1264" i="6"/>
  <c r="K1264" i="6"/>
  <c r="L1264" i="6"/>
  <c r="G1265" i="6"/>
  <c r="H1265" i="6"/>
  <c r="I1265" i="6"/>
  <c r="J1265" i="6"/>
  <c r="K1265" i="6"/>
  <c r="L1265" i="6"/>
  <c r="G1266" i="6"/>
  <c r="H1266" i="6"/>
  <c r="I1266" i="6"/>
  <c r="J1266" i="6"/>
  <c r="K1266" i="6"/>
  <c r="L1266" i="6"/>
  <c r="G1267" i="6"/>
  <c r="H1267" i="6"/>
  <c r="I1267" i="6"/>
  <c r="J1267" i="6"/>
  <c r="K1267" i="6"/>
  <c r="L1267" i="6"/>
  <c r="G1268" i="6"/>
  <c r="H1268" i="6"/>
  <c r="I1268" i="6"/>
  <c r="J1268" i="6"/>
  <c r="K1268" i="6"/>
  <c r="L1268" i="6"/>
  <c r="G1269" i="6"/>
  <c r="H1269" i="6"/>
  <c r="I1269" i="6"/>
  <c r="J1269" i="6"/>
  <c r="K1269" i="6"/>
  <c r="L1269" i="6"/>
  <c r="G1270" i="6"/>
  <c r="H1270" i="6"/>
  <c r="I1270" i="6"/>
  <c r="J1270" i="6"/>
  <c r="K1270" i="6"/>
  <c r="L1270" i="6"/>
  <c r="G1271" i="6"/>
  <c r="H1271" i="6"/>
  <c r="I1271" i="6"/>
  <c r="J1271" i="6"/>
  <c r="K1271" i="6"/>
  <c r="L1271" i="6"/>
  <c r="G1272" i="6"/>
  <c r="H1272" i="6"/>
  <c r="I1272" i="6"/>
  <c r="J1272" i="6"/>
  <c r="K1272" i="6"/>
  <c r="L1272" i="6"/>
  <c r="G1273" i="6"/>
  <c r="H1273" i="6"/>
  <c r="I1273" i="6"/>
  <c r="J1273" i="6"/>
  <c r="K1273" i="6"/>
  <c r="L1273" i="6"/>
  <c r="G1274" i="6"/>
  <c r="H1274" i="6"/>
  <c r="I1274" i="6"/>
  <c r="J1274" i="6"/>
  <c r="K1274" i="6"/>
  <c r="L1274" i="6"/>
  <c r="G1275" i="6"/>
  <c r="H1275" i="6"/>
  <c r="I1275" i="6"/>
  <c r="J1275" i="6"/>
  <c r="K1275" i="6"/>
  <c r="L1275" i="6"/>
  <c r="G1276" i="6"/>
  <c r="H1276" i="6"/>
  <c r="I1276" i="6"/>
  <c r="J1276" i="6"/>
  <c r="K1276" i="6"/>
  <c r="L1276" i="6"/>
  <c r="G1277" i="6"/>
  <c r="H1277" i="6"/>
  <c r="I1277" i="6"/>
  <c r="J1277" i="6"/>
  <c r="K1277" i="6"/>
  <c r="L1277" i="6"/>
  <c r="G1278" i="6"/>
  <c r="H1278" i="6"/>
  <c r="I1278" i="6"/>
  <c r="J1278" i="6"/>
  <c r="K1278" i="6"/>
  <c r="L1278" i="6"/>
  <c r="G1279" i="6"/>
  <c r="H1279" i="6"/>
  <c r="I1279" i="6"/>
  <c r="J1279" i="6"/>
  <c r="K1279" i="6"/>
  <c r="L1279" i="6"/>
  <c r="G1280" i="6"/>
  <c r="H1280" i="6"/>
  <c r="I1280" i="6"/>
  <c r="J1280" i="6"/>
  <c r="K1280" i="6"/>
  <c r="L1280" i="6"/>
  <c r="G1281" i="6"/>
  <c r="H1281" i="6"/>
  <c r="I1281" i="6"/>
  <c r="J1281" i="6"/>
  <c r="K1281" i="6"/>
  <c r="L1281" i="6"/>
  <c r="G1282" i="6"/>
  <c r="H1282" i="6"/>
  <c r="I1282" i="6"/>
  <c r="J1282" i="6"/>
  <c r="K1282" i="6"/>
  <c r="L1282" i="6"/>
  <c r="G1283" i="6"/>
  <c r="H1283" i="6"/>
  <c r="I1283" i="6"/>
  <c r="J1283" i="6"/>
  <c r="K1283" i="6"/>
  <c r="L1283" i="6"/>
  <c r="G1284" i="6"/>
  <c r="H1284" i="6"/>
  <c r="I1284" i="6"/>
  <c r="J1284" i="6"/>
  <c r="K1284" i="6"/>
  <c r="L1284" i="6"/>
  <c r="G1285" i="6"/>
  <c r="H1285" i="6"/>
  <c r="I1285" i="6"/>
  <c r="J1285" i="6"/>
  <c r="K1285" i="6"/>
  <c r="L1285" i="6"/>
  <c r="G1286" i="6"/>
  <c r="H1286" i="6"/>
  <c r="I1286" i="6"/>
  <c r="J1286" i="6"/>
  <c r="K1286" i="6"/>
  <c r="L1286" i="6"/>
  <c r="G1287" i="6"/>
  <c r="H1287" i="6"/>
  <c r="I1287" i="6"/>
  <c r="J1287" i="6"/>
  <c r="K1287" i="6"/>
  <c r="L1287" i="6"/>
  <c r="G1288" i="6"/>
  <c r="H1288" i="6"/>
  <c r="I1288" i="6"/>
  <c r="J1288" i="6"/>
  <c r="K1288" i="6"/>
  <c r="L1288" i="6"/>
  <c r="G1289" i="6"/>
  <c r="H1289" i="6"/>
  <c r="I1289" i="6"/>
  <c r="J1289" i="6"/>
  <c r="K1289" i="6"/>
  <c r="L1289" i="6"/>
  <c r="G1290" i="6"/>
  <c r="H1290" i="6"/>
  <c r="I1290" i="6"/>
  <c r="J1290" i="6"/>
  <c r="K1290" i="6"/>
  <c r="L1290" i="6"/>
  <c r="G1291" i="6"/>
  <c r="H1291" i="6"/>
  <c r="I1291" i="6"/>
  <c r="J1291" i="6"/>
  <c r="K1291" i="6"/>
  <c r="L1291" i="6"/>
  <c r="G1292" i="6"/>
  <c r="H1292" i="6"/>
  <c r="I1292" i="6"/>
  <c r="J1292" i="6"/>
  <c r="K1292" i="6"/>
  <c r="L1292" i="6"/>
  <c r="G1293" i="6"/>
  <c r="H1293" i="6"/>
  <c r="I1293" i="6"/>
  <c r="J1293" i="6"/>
  <c r="K1293" i="6"/>
  <c r="L1293" i="6"/>
  <c r="G1294" i="6"/>
  <c r="H1294" i="6"/>
  <c r="I1294" i="6"/>
  <c r="J1294" i="6"/>
  <c r="K1294" i="6"/>
  <c r="L1294" i="6"/>
  <c r="G1295" i="6"/>
  <c r="H1295" i="6"/>
  <c r="I1295" i="6"/>
  <c r="J1295" i="6"/>
  <c r="K1295" i="6"/>
  <c r="L1295" i="6"/>
  <c r="G1296" i="6"/>
  <c r="H1296" i="6"/>
  <c r="I1296" i="6"/>
  <c r="J1296" i="6"/>
  <c r="K1296" i="6"/>
  <c r="L1296" i="6"/>
  <c r="G1297" i="6"/>
  <c r="H1297" i="6"/>
  <c r="I1297" i="6"/>
  <c r="J1297" i="6"/>
  <c r="K1297" i="6"/>
  <c r="L1297" i="6"/>
  <c r="G1298" i="6"/>
  <c r="H1298" i="6"/>
  <c r="I1298" i="6"/>
  <c r="J1298" i="6"/>
  <c r="K1298" i="6"/>
  <c r="L1298" i="6"/>
  <c r="G1299" i="6"/>
  <c r="H1299" i="6"/>
  <c r="I1299" i="6"/>
  <c r="J1299" i="6"/>
  <c r="K1299" i="6"/>
  <c r="L1299" i="6"/>
  <c r="G1300" i="6"/>
  <c r="H1300" i="6"/>
  <c r="I1300" i="6"/>
  <c r="J1300" i="6"/>
  <c r="K1300" i="6"/>
  <c r="L1300" i="6"/>
  <c r="G1301" i="6"/>
  <c r="H1301" i="6"/>
  <c r="I1301" i="6"/>
  <c r="J1301" i="6"/>
  <c r="K1301" i="6"/>
  <c r="L1301" i="6"/>
  <c r="G1302" i="6"/>
  <c r="H1302" i="6"/>
  <c r="I1302" i="6"/>
  <c r="J1302" i="6"/>
  <c r="K1302" i="6"/>
  <c r="L1302" i="6"/>
  <c r="G1303" i="6"/>
  <c r="H1303" i="6"/>
  <c r="I1303" i="6"/>
  <c r="J1303" i="6"/>
  <c r="K1303" i="6"/>
  <c r="L1303" i="6"/>
  <c r="G1304" i="6"/>
  <c r="H1304" i="6"/>
  <c r="I1304" i="6"/>
  <c r="J1304" i="6"/>
  <c r="K1304" i="6"/>
  <c r="L1304" i="6"/>
  <c r="G1305" i="6"/>
  <c r="H1305" i="6"/>
  <c r="I1305" i="6"/>
  <c r="J1305" i="6"/>
  <c r="K1305" i="6"/>
  <c r="L1305" i="6"/>
  <c r="G1306" i="6"/>
  <c r="H1306" i="6"/>
  <c r="I1306" i="6"/>
  <c r="J1306" i="6"/>
  <c r="K1306" i="6"/>
  <c r="L1306" i="6"/>
  <c r="G1307" i="6"/>
  <c r="H1307" i="6"/>
  <c r="I1307" i="6"/>
  <c r="J1307" i="6"/>
  <c r="K1307" i="6"/>
  <c r="L1307" i="6"/>
  <c r="G1308" i="6"/>
  <c r="H1308" i="6"/>
  <c r="I1308" i="6"/>
  <c r="J1308" i="6"/>
  <c r="K1308" i="6"/>
  <c r="L1308" i="6"/>
  <c r="G1309" i="6"/>
  <c r="H1309" i="6"/>
  <c r="I1309" i="6"/>
  <c r="J1309" i="6"/>
  <c r="K1309" i="6"/>
  <c r="L1309" i="6"/>
  <c r="G1310" i="6"/>
  <c r="H1310" i="6"/>
  <c r="I1310" i="6"/>
  <c r="J1310" i="6"/>
  <c r="K1310" i="6"/>
  <c r="L1310" i="6"/>
  <c r="G1311" i="6"/>
  <c r="H1311" i="6"/>
  <c r="I1311" i="6"/>
  <c r="J1311" i="6"/>
  <c r="K1311" i="6"/>
  <c r="L1311" i="6"/>
  <c r="G1312" i="6"/>
  <c r="H1312" i="6"/>
  <c r="I1312" i="6"/>
  <c r="J1312" i="6"/>
  <c r="K1312" i="6"/>
  <c r="L1312" i="6"/>
  <c r="G1313" i="6"/>
  <c r="H1313" i="6"/>
  <c r="I1313" i="6"/>
  <c r="J1313" i="6"/>
  <c r="K1313" i="6"/>
  <c r="L1313" i="6"/>
  <c r="G1314" i="6"/>
  <c r="H1314" i="6"/>
  <c r="I1314" i="6"/>
  <c r="J1314" i="6"/>
  <c r="K1314" i="6"/>
  <c r="L1314" i="6"/>
  <c r="G1315" i="6"/>
  <c r="H1315" i="6"/>
  <c r="I1315" i="6"/>
  <c r="J1315" i="6"/>
  <c r="K1315" i="6"/>
  <c r="L1315" i="6"/>
  <c r="G1316" i="6"/>
  <c r="H1316" i="6"/>
  <c r="I1316" i="6"/>
  <c r="J1316" i="6"/>
  <c r="K1316" i="6"/>
  <c r="L1316" i="6"/>
  <c r="G1317" i="6"/>
  <c r="H1317" i="6"/>
  <c r="I1317" i="6"/>
  <c r="J1317" i="6"/>
  <c r="K1317" i="6"/>
  <c r="L1317" i="6"/>
  <c r="G1318" i="6"/>
  <c r="H1318" i="6"/>
  <c r="I1318" i="6"/>
  <c r="J1318" i="6"/>
  <c r="K1318" i="6"/>
  <c r="L1318" i="6"/>
  <c r="G1319" i="6"/>
  <c r="H1319" i="6"/>
  <c r="I1319" i="6"/>
  <c r="J1319" i="6"/>
  <c r="K1319" i="6"/>
  <c r="L1319" i="6"/>
  <c r="G1320" i="6"/>
  <c r="H1320" i="6"/>
  <c r="I1320" i="6"/>
  <c r="J1320" i="6"/>
  <c r="K1320" i="6"/>
  <c r="L1320" i="6"/>
  <c r="G1321" i="6"/>
  <c r="H1321" i="6"/>
  <c r="I1321" i="6"/>
  <c r="J1321" i="6"/>
  <c r="K1321" i="6"/>
  <c r="L1321" i="6"/>
  <c r="G1322" i="6"/>
  <c r="H1322" i="6"/>
  <c r="I1322" i="6"/>
  <c r="J1322" i="6"/>
  <c r="K1322" i="6"/>
  <c r="L1322" i="6"/>
  <c r="G1323" i="6"/>
  <c r="H1323" i="6"/>
  <c r="I1323" i="6"/>
  <c r="J1323" i="6"/>
  <c r="K1323" i="6"/>
  <c r="L1323" i="6"/>
  <c r="G1324" i="6"/>
  <c r="H1324" i="6"/>
  <c r="I1324" i="6"/>
  <c r="J1324" i="6"/>
  <c r="K1324" i="6"/>
  <c r="L1324" i="6"/>
  <c r="G1325" i="6"/>
  <c r="H1325" i="6"/>
  <c r="I1325" i="6"/>
  <c r="J1325" i="6"/>
  <c r="K1325" i="6"/>
  <c r="L1325" i="6"/>
  <c r="G1326" i="6"/>
  <c r="H1326" i="6"/>
  <c r="I1326" i="6"/>
  <c r="J1326" i="6"/>
  <c r="K1326" i="6"/>
  <c r="L1326" i="6"/>
  <c r="G1327" i="6"/>
  <c r="H1327" i="6"/>
  <c r="I1327" i="6"/>
  <c r="J1327" i="6"/>
  <c r="K1327" i="6"/>
  <c r="L1327" i="6"/>
  <c r="G1328" i="6"/>
  <c r="H1328" i="6"/>
  <c r="I1328" i="6"/>
  <c r="J1328" i="6"/>
  <c r="K1328" i="6"/>
  <c r="L1328" i="6"/>
  <c r="G1329" i="6"/>
  <c r="H1329" i="6"/>
  <c r="I1329" i="6"/>
  <c r="J1329" i="6"/>
  <c r="K1329" i="6"/>
  <c r="L1329" i="6"/>
  <c r="G1330" i="6"/>
  <c r="H1330" i="6"/>
  <c r="I1330" i="6"/>
  <c r="J1330" i="6"/>
  <c r="K1330" i="6"/>
  <c r="L1330" i="6"/>
  <c r="G1331" i="6"/>
  <c r="H1331" i="6"/>
  <c r="I1331" i="6"/>
  <c r="J1331" i="6"/>
  <c r="K1331" i="6"/>
  <c r="L1331" i="6"/>
  <c r="G1332" i="6"/>
  <c r="H1332" i="6"/>
  <c r="I1332" i="6"/>
  <c r="J1332" i="6"/>
  <c r="K1332" i="6"/>
  <c r="L1332" i="6"/>
  <c r="G1333" i="6"/>
  <c r="H1333" i="6"/>
  <c r="I1333" i="6"/>
  <c r="J1333" i="6"/>
  <c r="K1333" i="6"/>
  <c r="L1333" i="6"/>
  <c r="G1334" i="6"/>
  <c r="H1334" i="6"/>
  <c r="I1334" i="6"/>
  <c r="J1334" i="6"/>
  <c r="K1334" i="6"/>
  <c r="L1334" i="6"/>
  <c r="G1335" i="6"/>
  <c r="H1335" i="6"/>
  <c r="I1335" i="6"/>
  <c r="J1335" i="6"/>
  <c r="K1335" i="6"/>
  <c r="L1335" i="6"/>
  <c r="G1336" i="6"/>
  <c r="H1336" i="6"/>
  <c r="I1336" i="6"/>
  <c r="J1336" i="6"/>
  <c r="K1336" i="6"/>
  <c r="L1336" i="6"/>
  <c r="G1337" i="6"/>
  <c r="H1337" i="6"/>
  <c r="I1337" i="6"/>
  <c r="J1337" i="6"/>
  <c r="K1337" i="6"/>
  <c r="L1337" i="6"/>
  <c r="G1338" i="6"/>
  <c r="H1338" i="6"/>
  <c r="I1338" i="6"/>
  <c r="J1338" i="6"/>
  <c r="K1338" i="6"/>
  <c r="L1338" i="6"/>
  <c r="G1339" i="6"/>
  <c r="H1339" i="6"/>
  <c r="I1339" i="6"/>
  <c r="J1339" i="6"/>
  <c r="K1339" i="6"/>
  <c r="L1339" i="6"/>
  <c r="G1340" i="6"/>
  <c r="H1340" i="6"/>
  <c r="I1340" i="6"/>
  <c r="J1340" i="6"/>
  <c r="K1340" i="6"/>
  <c r="L1340" i="6"/>
  <c r="G1341" i="6"/>
  <c r="H1341" i="6"/>
  <c r="I1341" i="6"/>
  <c r="J1341" i="6"/>
  <c r="K1341" i="6"/>
  <c r="L1341" i="6"/>
  <c r="G1342" i="6"/>
  <c r="H1342" i="6"/>
  <c r="I1342" i="6"/>
  <c r="J1342" i="6"/>
  <c r="K1342" i="6"/>
  <c r="L1342" i="6"/>
  <c r="G1343" i="6"/>
  <c r="H1343" i="6"/>
  <c r="I1343" i="6"/>
  <c r="J1343" i="6"/>
  <c r="K1343" i="6"/>
  <c r="L1343" i="6"/>
  <c r="G1344" i="6"/>
  <c r="H1344" i="6"/>
  <c r="I1344" i="6"/>
  <c r="J1344" i="6"/>
  <c r="K1344" i="6"/>
  <c r="L1344" i="6"/>
  <c r="G1345" i="6"/>
  <c r="H1345" i="6"/>
  <c r="I1345" i="6"/>
  <c r="J1345" i="6"/>
  <c r="K1345" i="6"/>
  <c r="L1345" i="6"/>
  <c r="G1346" i="6"/>
  <c r="H1346" i="6"/>
  <c r="I1346" i="6"/>
  <c r="J1346" i="6"/>
  <c r="K1346" i="6"/>
  <c r="L1346" i="6"/>
  <c r="G1347" i="6"/>
  <c r="H1347" i="6"/>
  <c r="I1347" i="6"/>
  <c r="J1347" i="6"/>
  <c r="K1347" i="6"/>
  <c r="L1347" i="6"/>
  <c r="G1348" i="6"/>
  <c r="H1348" i="6"/>
  <c r="I1348" i="6"/>
  <c r="J1348" i="6"/>
  <c r="K1348" i="6"/>
  <c r="L1348" i="6"/>
  <c r="G1349" i="6"/>
  <c r="H1349" i="6"/>
  <c r="I1349" i="6"/>
  <c r="J1349" i="6"/>
  <c r="K1349" i="6"/>
  <c r="L1349" i="6"/>
  <c r="G1350" i="6"/>
  <c r="H1350" i="6"/>
  <c r="I1350" i="6"/>
  <c r="J1350" i="6"/>
  <c r="K1350" i="6"/>
  <c r="L1350" i="6"/>
  <c r="G1351" i="6"/>
  <c r="H1351" i="6"/>
  <c r="I1351" i="6"/>
  <c r="J1351" i="6"/>
  <c r="K1351" i="6"/>
  <c r="L1351" i="6"/>
  <c r="G1352" i="6"/>
  <c r="H1352" i="6"/>
  <c r="I1352" i="6"/>
  <c r="J1352" i="6"/>
  <c r="K1352" i="6"/>
  <c r="L1352" i="6"/>
  <c r="G1353" i="6"/>
  <c r="H1353" i="6"/>
  <c r="I1353" i="6"/>
  <c r="J1353" i="6"/>
  <c r="K1353" i="6"/>
  <c r="L1353" i="6"/>
  <c r="G1354" i="6"/>
  <c r="H1354" i="6"/>
  <c r="I1354" i="6"/>
  <c r="J1354" i="6"/>
  <c r="K1354" i="6"/>
  <c r="L1354" i="6"/>
  <c r="G1355" i="6"/>
  <c r="H1355" i="6"/>
  <c r="I1355" i="6"/>
  <c r="J1355" i="6"/>
  <c r="K1355" i="6"/>
  <c r="L1355" i="6"/>
  <c r="G1356" i="6"/>
  <c r="H1356" i="6"/>
  <c r="I1356" i="6"/>
  <c r="J1356" i="6"/>
  <c r="K1356" i="6"/>
  <c r="L1356" i="6"/>
  <c r="G1357" i="6"/>
  <c r="H1357" i="6"/>
  <c r="I1357" i="6"/>
  <c r="J1357" i="6"/>
  <c r="K1357" i="6"/>
  <c r="L1357" i="6"/>
  <c r="G1358" i="6"/>
  <c r="H1358" i="6"/>
  <c r="I1358" i="6"/>
  <c r="J1358" i="6"/>
  <c r="K1358" i="6"/>
  <c r="L1358" i="6"/>
  <c r="G1359" i="6"/>
  <c r="H1359" i="6"/>
  <c r="I1359" i="6"/>
  <c r="J1359" i="6"/>
  <c r="K1359" i="6"/>
  <c r="L1359" i="6"/>
  <c r="G1360" i="6"/>
  <c r="H1360" i="6"/>
  <c r="I1360" i="6"/>
  <c r="J1360" i="6"/>
  <c r="K1360" i="6"/>
  <c r="L1360" i="6"/>
  <c r="G1361" i="6"/>
  <c r="H1361" i="6"/>
  <c r="I1361" i="6"/>
  <c r="J1361" i="6"/>
  <c r="K1361" i="6"/>
  <c r="L1361" i="6"/>
  <c r="G1362" i="6"/>
  <c r="H1362" i="6"/>
  <c r="I1362" i="6"/>
  <c r="J1362" i="6"/>
  <c r="K1362" i="6"/>
  <c r="L1362" i="6"/>
  <c r="G1363" i="6"/>
  <c r="H1363" i="6"/>
  <c r="I1363" i="6"/>
  <c r="J1363" i="6"/>
  <c r="K1363" i="6"/>
  <c r="L1363" i="6"/>
  <c r="G1364" i="6"/>
  <c r="H1364" i="6"/>
  <c r="I1364" i="6"/>
  <c r="J1364" i="6"/>
  <c r="K1364" i="6"/>
  <c r="L1364" i="6"/>
  <c r="G1365" i="6"/>
  <c r="H1365" i="6"/>
  <c r="I1365" i="6"/>
  <c r="J1365" i="6"/>
  <c r="K1365" i="6"/>
  <c r="L1365" i="6"/>
  <c r="G1366" i="6"/>
  <c r="H1366" i="6"/>
  <c r="I1366" i="6"/>
  <c r="J1366" i="6"/>
  <c r="K1366" i="6"/>
  <c r="L1366" i="6"/>
  <c r="G1367" i="6"/>
  <c r="H1367" i="6"/>
  <c r="I1367" i="6"/>
  <c r="J1367" i="6"/>
  <c r="K1367" i="6"/>
  <c r="L1367" i="6"/>
  <c r="G1368" i="6"/>
  <c r="H1368" i="6"/>
  <c r="I1368" i="6"/>
  <c r="J1368" i="6"/>
  <c r="K1368" i="6"/>
  <c r="L1368" i="6"/>
  <c r="G1369" i="6"/>
  <c r="H1369" i="6"/>
  <c r="I1369" i="6"/>
  <c r="J1369" i="6"/>
  <c r="K1369" i="6"/>
  <c r="L1369" i="6"/>
  <c r="G1370" i="6"/>
  <c r="H1370" i="6"/>
  <c r="I1370" i="6"/>
  <c r="J1370" i="6"/>
  <c r="K1370" i="6"/>
  <c r="L1370" i="6"/>
  <c r="G1371" i="6"/>
  <c r="H1371" i="6"/>
  <c r="I1371" i="6"/>
  <c r="J1371" i="6"/>
  <c r="K1371" i="6"/>
  <c r="L1371" i="6"/>
  <c r="G1372" i="6"/>
  <c r="H1372" i="6"/>
  <c r="I1372" i="6"/>
  <c r="J1372" i="6"/>
  <c r="K1372" i="6"/>
  <c r="L1372" i="6"/>
  <c r="G1373" i="6"/>
  <c r="H1373" i="6"/>
  <c r="I1373" i="6"/>
  <c r="J1373" i="6"/>
  <c r="K1373" i="6"/>
  <c r="L1373" i="6"/>
  <c r="G1374" i="6"/>
  <c r="H1374" i="6"/>
  <c r="I1374" i="6"/>
  <c r="J1374" i="6"/>
  <c r="K1374" i="6"/>
  <c r="L1374" i="6"/>
  <c r="G1375" i="6"/>
  <c r="H1375" i="6"/>
  <c r="I1375" i="6"/>
  <c r="J1375" i="6"/>
  <c r="K1375" i="6"/>
  <c r="L1375" i="6"/>
  <c r="G1376" i="6"/>
  <c r="H1376" i="6"/>
  <c r="I1376" i="6"/>
  <c r="J1376" i="6"/>
  <c r="K1376" i="6"/>
  <c r="L1376" i="6"/>
  <c r="G1377" i="6"/>
  <c r="H1377" i="6"/>
  <c r="I1377" i="6"/>
  <c r="J1377" i="6"/>
  <c r="K1377" i="6"/>
  <c r="L1377" i="6"/>
  <c r="G1378" i="6"/>
  <c r="H1378" i="6"/>
  <c r="I1378" i="6"/>
  <c r="J1378" i="6"/>
  <c r="K1378" i="6"/>
  <c r="L1378" i="6"/>
  <c r="G1379" i="6"/>
  <c r="H1379" i="6"/>
  <c r="I1379" i="6"/>
  <c r="J1379" i="6"/>
  <c r="K1379" i="6"/>
  <c r="L1379" i="6"/>
  <c r="G1380" i="6"/>
  <c r="H1380" i="6"/>
  <c r="I1380" i="6"/>
  <c r="J1380" i="6"/>
  <c r="K1380" i="6"/>
  <c r="L1380" i="6"/>
  <c r="G1381" i="6"/>
  <c r="H1381" i="6"/>
  <c r="I1381" i="6"/>
  <c r="J1381" i="6"/>
  <c r="K1381" i="6"/>
  <c r="L1381" i="6"/>
  <c r="G1382" i="6"/>
  <c r="H1382" i="6"/>
  <c r="I1382" i="6"/>
  <c r="J1382" i="6"/>
  <c r="K1382" i="6"/>
  <c r="L1382" i="6"/>
  <c r="G1383" i="6"/>
  <c r="H1383" i="6"/>
  <c r="I1383" i="6"/>
  <c r="J1383" i="6"/>
  <c r="K1383" i="6"/>
  <c r="L1383" i="6"/>
  <c r="G1384" i="6"/>
  <c r="H1384" i="6"/>
  <c r="I1384" i="6"/>
  <c r="J1384" i="6"/>
  <c r="K1384" i="6"/>
  <c r="L1384" i="6"/>
  <c r="G1385" i="6"/>
  <c r="H1385" i="6"/>
  <c r="I1385" i="6"/>
  <c r="J1385" i="6"/>
  <c r="K1385" i="6"/>
  <c r="L1385" i="6"/>
  <c r="G1386" i="6"/>
  <c r="H1386" i="6"/>
  <c r="I1386" i="6"/>
  <c r="J1386" i="6"/>
  <c r="K1386" i="6"/>
  <c r="L1386" i="6"/>
  <c r="G1387" i="6"/>
  <c r="H1387" i="6"/>
  <c r="I1387" i="6"/>
  <c r="J1387" i="6"/>
  <c r="K1387" i="6"/>
  <c r="L1387" i="6"/>
  <c r="G1388" i="6"/>
  <c r="H1388" i="6"/>
  <c r="I1388" i="6"/>
  <c r="J1388" i="6"/>
  <c r="K1388" i="6"/>
  <c r="L1388" i="6"/>
  <c r="G1389" i="6"/>
  <c r="H1389" i="6"/>
  <c r="I1389" i="6"/>
  <c r="J1389" i="6"/>
  <c r="K1389" i="6"/>
  <c r="L1389" i="6"/>
  <c r="G1390" i="6"/>
  <c r="H1390" i="6"/>
  <c r="I1390" i="6"/>
  <c r="J1390" i="6"/>
  <c r="K1390" i="6"/>
  <c r="L1390" i="6"/>
  <c r="G1391" i="6"/>
  <c r="H1391" i="6"/>
  <c r="I1391" i="6"/>
  <c r="J1391" i="6"/>
  <c r="K1391" i="6"/>
  <c r="L1391" i="6"/>
  <c r="G1392" i="6"/>
  <c r="H1392" i="6"/>
  <c r="I1392" i="6"/>
  <c r="J1392" i="6"/>
  <c r="K1392" i="6"/>
  <c r="L1392" i="6"/>
  <c r="G1393" i="6"/>
  <c r="H1393" i="6"/>
  <c r="I1393" i="6"/>
  <c r="J1393" i="6"/>
  <c r="K1393" i="6"/>
  <c r="L1393" i="6"/>
  <c r="G1394" i="6"/>
  <c r="H1394" i="6"/>
  <c r="I1394" i="6"/>
  <c r="J1394" i="6"/>
  <c r="K1394" i="6"/>
  <c r="L1394" i="6"/>
  <c r="G1395" i="6"/>
  <c r="H1395" i="6"/>
  <c r="I1395" i="6"/>
  <c r="J1395" i="6"/>
  <c r="K1395" i="6"/>
  <c r="L1395" i="6"/>
  <c r="G1396" i="6"/>
  <c r="H1396" i="6"/>
  <c r="I1396" i="6"/>
  <c r="J1396" i="6"/>
  <c r="K1396" i="6"/>
  <c r="L1396" i="6"/>
  <c r="G1397" i="6"/>
  <c r="H1397" i="6"/>
  <c r="I1397" i="6"/>
  <c r="J1397" i="6"/>
  <c r="K1397" i="6"/>
  <c r="L1397" i="6"/>
  <c r="G1398" i="6"/>
  <c r="H1398" i="6"/>
  <c r="I1398" i="6"/>
  <c r="J1398" i="6"/>
  <c r="K1398" i="6"/>
  <c r="L1398" i="6"/>
  <c r="G1399" i="6"/>
  <c r="H1399" i="6"/>
  <c r="I1399" i="6"/>
  <c r="J1399" i="6"/>
  <c r="K1399" i="6"/>
  <c r="L1399" i="6"/>
  <c r="G1400" i="6"/>
  <c r="H1400" i="6"/>
  <c r="I1400" i="6"/>
  <c r="J1400" i="6"/>
  <c r="K1400" i="6"/>
  <c r="L1400" i="6"/>
  <c r="G1401" i="6"/>
  <c r="H1401" i="6"/>
  <c r="I1401" i="6"/>
  <c r="J1401" i="6"/>
  <c r="K1401" i="6"/>
  <c r="L1401" i="6"/>
  <c r="G1402" i="6"/>
  <c r="H1402" i="6"/>
  <c r="I1402" i="6"/>
  <c r="J1402" i="6"/>
  <c r="K1402" i="6"/>
  <c r="L1402" i="6"/>
  <c r="G1403" i="6"/>
  <c r="H1403" i="6"/>
  <c r="I1403" i="6"/>
  <c r="J1403" i="6"/>
  <c r="K1403" i="6"/>
  <c r="L1403" i="6"/>
  <c r="G1404" i="6"/>
  <c r="H1404" i="6"/>
  <c r="I1404" i="6"/>
  <c r="J1404" i="6"/>
  <c r="K1404" i="6"/>
  <c r="L1404" i="6"/>
  <c r="G1405" i="6"/>
  <c r="H1405" i="6"/>
  <c r="I1405" i="6"/>
  <c r="J1405" i="6"/>
  <c r="K1405" i="6"/>
  <c r="L1405" i="6"/>
  <c r="G1406" i="6"/>
  <c r="H1406" i="6"/>
  <c r="I1406" i="6"/>
  <c r="J1406" i="6"/>
  <c r="K1406" i="6"/>
  <c r="L1406" i="6"/>
  <c r="G1407" i="6"/>
  <c r="H1407" i="6"/>
  <c r="I1407" i="6"/>
  <c r="J1407" i="6"/>
  <c r="K1407" i="6"/>
  <c r="L1407" i="6"/>
  <c r="G1408" i="6"/>
  <c r="H1408" i="6"/>
  <c r="I1408" i="6"/>
  <c r="J1408" i="6"/>
  <c r="K1408" i="6"/>
  <c r="L1408" i="6"/>
  <c r="G1409" i="6"/>
  <c r="H1409" i="6"/>
  <c r="I1409" i="6"/>
  <c r="J1409" i="6"/>
  <c r="K1409" i="6"/>
  <c r="L1409" i="6"/>
  <c r="G1410" i="6"/>
  <c r="H1410" i="6"/>
  <c r="I1410" i="6"/>
  <c r="J1410" i="6"/>
  <c r="K1410" i="6"/>
  <c r="L1410" i="6"/>
  <c r="G1411" i="6"/>
  <c r="H1411" i="6"/>
  <c r="I1411" i="6"/>
  <c r="J1411" i="6"/>
  <c r="K1411" i="6"/>
  <c r="L1411" i="6"/>
  <c r="G1412" i="6"/>
  <c r="H1412" i="6"/>
  <c r="I1412" i="6"/>
  <c r="J1412" i="6"/>
  <c r="K1412" i="6"/>
  <c r="L1412" i="6"/>
  <c r="G1413" i="6"/>
  <c r="H1413" i="6"/>
  <c r="I1413" i="6"/>
  <c r="J1413" i="6"/>
  <c r="K1413" i="6"/>
  <c r="L1413" i="6"/>
  <c r="G1414" i="6"/>
  <c r="H1414" i="6"/>
  <c r="I1414" i="6"/>
  <c r="J1414" i="6"/>
  <c r="K1414" i="6"/>
  <c r="L1414" i="6"/>
  <c r="G1415" i="6"/>
  <c r="H1415" i="6"/>
  <c r="I1415" i="6"/>
  <c r="J1415" i="6"/>
  <c r="K1415" i="6"/>
  <c r="L1415" i="6"/>
  <c r="G1416" i="6"/>
  <c r="H1416" i="6"/>
  <c r="I1416" i="6"/>
  <c r="J1416" i="6"/>
  <c r="K1416" i="6"/>
  <c r="L1416" i="6"/>
  <c r="G1417" i="6"/>
  <c r="H1417" i="6"/>
  <c r="I1417" i="6"/>
  <c r="J1417" i="6"/>
  <c r="K1417" i="6"/>
  <c r="L1417" i="6"/>
  <c r="G1418" i="6"/>
  <c r="H1418" i="6"/>
  <c r="I1418" i="6"/>
  <c r="J1418" i="6"/>
  <c r="K1418" i="6"/>
  <c r="L1418" i="6"/>
  <c r="G1419" i="6"/>
  <c r="H1419" i="6"/>
  <c r="I1419" i="6"/>
  <c r="J1419" i="6"/>
  <c r="K1419" i="6"/>
  <c r="L1419" i="6"/>
  <c r="G1420" i="6"/>
  <c r="H1420" i="6"/>
  <c r="I1420" i="6"/>
  <c r="J1420" i="6"/>
  <c r="K1420" i="6"/>
  <c r="L1420" i="6"/>
  <c r="G1421" i="6"/>
  <c r="H1421" i="6"/>
  <c r="I1421" i="6"/>
  <c r="J1421" i="6"/>
  <c r="K1421" i="6"/>
  <c r="L1421" i="6"/>
  <c r="G1422" i="6"/>
  <c r="H1422" i="6"/>
  <c r="I1422" i="6"/>
  <c r="J1422" i="6"/>
  <c r="K1422" i="6"/>
  <c r="L1422" i="6"/>
  <c r="G1423" i="6"/>
  <c r="H1423" i="6"/>
  <c r="I1423" i="6"/>
  <c r="J1423" i="6"/>
  <c r="K1423" i="6"/>
  <c r="L1423" i="6"/>
  <c r="G1424" i="6"/>
  <c r="H1424" i="6"/>
  <c r="I1424" i="6"/>
  <c r="J1424" i="6"/>
  <c r="K1424" i="6"/>
  <c r="L1424" i="6"/>
  <c r="G1425" i="6"/>
  <c r="H1425" i="6"/>
  <c r="I1425" i="6"/>
  <c r="J1425" i="6"/>
  <c r="K1425" i="6"/>
  <c r="L1425" i="6"/>
  <c r="G1426" i="6"/>
  <c r="H1426" i="6"/>
  <c r="I1426" i="6"/>
  <c r="J1426" i="6"/>
  <c r="K1426" i="6"/>
  <c r="L1426" i="6"/>
  <c r="G1427" i="6"/>
  <c r="H1427" i="6"/>
  <c r="I1427" i="6"/>
  <c r="J1427" i="6"/>
  <c r="K1427" i="6"/>
  <c r="L1427" i="6"/>
  <c r="G1428" i="6"/>
  <c r="H1428" i="6"/>
  <c r="I1428" i="6"/>
  <c r="J1428" i="6"/>
  <c r="K1428" i="6"/>
  <c r="L1428" i="6"/>
  <c r="G1429" i="6"/>
  <c r="H1429" i="6"/>
  <c r="I1429" i="6"/>
  <c r="J1429" i="6"/>
  <c r="K1429" i="6"/>
  <c r="L1429" i="6"/>
  <c r="G1430" i="6"/>
  <c r="H1430" i="6"/>
  <c r="I1430" i="6"/>
  <c r="J1430" i="6"/>
  <c r="K1430" i="6"/>
  <c r="L1430" i="6"/>
  <c r="G1431" i="6"/>
  <c r="H1431" i="6"/>
  <c r="I1431" i="6"/>
  <c r="J1431" i="6"/>
  <c r="K1431" i="6"/>
  <c r="L1431" i="6"/>
  <c r="G1432" i="6"/>
  <c r="H1432" i="6"/>
  <c r="I1432" i="6"/>
  <c r="J1432" i="6"/>
  <c r="K1432" i="6"/>
  <c r="L1432" i="6"/>
  <c r="G1433" i="6"/>
  <c r="H1433" i="6"/>
  <c r="I1433" i="6"/>
  <c r="J1433" i="6"/>
  <c r="K1433" i="6"/>
  <c r="L1433" i="6"/>
  <c r="G1434" i="6"/>
  <c r="H1434" i="6"/>
  <c r="I1434" i="6"/>
  <c r="J1434" i="6"/>
  <c r="K1434" i="6"/>
  <c r="L1434" i="6"/>
  <c r="G1435" i="6"/>
  <c r="H1435" i="6"/>
  <c r="I1435" i="6"/>
  <c r="J1435" i="6"/>
  <c r="K1435" i="6"/>
  <c r="L1435" i="6"/>
  <c r="G1436" i="6"/>
  <c r="H1436" i="6"/>
  <c r="I1436" i="6"/>
  <c r="J1436" i="6"/>
  <c r="K1436" i="6"/>
  <c r="L1436" i="6"/>
  <c r="G1437" i="6"/>
  <c r="H1437" i="6"/>
  <c r="I1437" i="6"/>
  <c r="J1437" i="6"/>
  <c r="K1437" i="6"/>
  <c r="L1437" i="6"/>
  <c r="G1438" i="6"/>
  <c r="H1438" i="6"/>
  <c r="I1438" i="6"/>
  <c r="J1438" i="6"/>
  <c r="K1438" i="6"/>
  <c r="L1438" i="6"/>
  <c r="G1439" i="6"/>
  <c r="H1439" i="6"/>
  <c r="I1439" i="6"/>
  <c r="J1439" i="6"/>
  <c r="K1439" i="6"/>
  <c r="L1439" i="6"/>
  <c r="G1440" i="6"/>
  <c r="H1440" i="6"/>
  <c r="I1440" i="6"/>
  <c r="J1440" i="6"/>
  <c r="K1440" i="6"/>
  <c r="L1440" i="6"/>
  <c r="G1441" i="6"/>
  <c r="H1441" i="6"/>
  <c r="I1441" i="6"/>
  <c r="J1441" i="6"/>
  <c r="K1441" i="6"/>
  <c r="L1441" i="6"/>
  <c r="G1442" i="6"/>
  <c r="H1442" i="6"/>
  <c r="I1442" i="6"/>
  <c r="J1442" i="6"/>
  <c r="K1442" i="6"/>
  <c r="L1442" i="6"/>
  <c r="G1443" i="6"/>
  <c r="H1443" i="6"/>
  <c r="I1443" i="6"/>
  <c r="J1443" i="6"/>
  <c r="K1443" i="6"/>
  <c r="L1443" i="6"/>
  <c r="G1444" i="6"/>
  <c r="H1444" i="6"/>
  <c r="I1444" i="6"/>
  <c r="J1444" i="6"/>
  <c r="K1444" i="6"/>
  <c r="L1444" i="6"/>
  <c r="G1445" i="6"/>
  <c r="H1445" i="6"/>
  <c r="I1445" i="6"/>
  <c r="J1445" i="6"/>
  <c r="K1445" i="6"/>
  <c r="L1445" i="6"/>
  <c r="G1446" i="6"/>
  <c r="H1446" i="6"/>
  <c r="I1446" i="6"/>
  <c r="J1446" i="6"/>
  <c r="K1446" i="6"/>
  <c r="L1446" i="6"/>
  <c r="G1447" i="6"/>
  <c r="H1447" i="6"/>
  <c r="I1447" i="6"/>
  <c r="J1447" i="6"/>
  <c r="K1447" i="6"/>
  <c r="L1447" i="6"/>
  <c r="G1448" i="6"/>
  <c r="H1448" i="6"/>
  <c r="I1448" i="6"/>
  <c r="J1448" i="6"/>
  <c r="K1448" i="6"/>
  <c r="L1448" i="6"/>
  <c r="G1449" i="6"/>
  <c r="H1449" i="6"/>
  <c r="I1449" i="6"/>
  <c r="J1449" i="6"/>
  <c r="K1449" i="6"/>
  <c r="L1449" i="6"/>
  <c r="G1450" i="6"/>
  <c r="H1450" i="6"/>
  <c r="I1450" i="6"/>
  <c r="J1450" i="6"/>
  <c r="K1450" i="6"/>
  <c r="L1450" i="6"/>
  <c r="G1451" i="6"/>
  <c r="H1451" i="6"/>
  <c r="I1451" i="6"/>
  <c r="J1451" i="6"/>
  <c r="K1451" i="6"/>
  <c r="L1451" i="6"/>
  <c r="G1452" i="6"/>
  <c r="H1452" i="6"/>
  <c r="I1452" i="6"/>
  <c r="J1452" i="6"/>
  <c r="K1452" i="6"/>
  <c r="L1452" i="6"/>
  <c r="G1453" i="6"/>
  <c r="H1453" i="6"/>
  <c r="I1453" i="6"/>
  <c r="J1453" i="6"/>
  <c r="K1453" i="6"/>
  <c r="L1453" i="6"/>
  <c r="G1454" i="6"/>
  <c r="H1454" i="6"/>
  <c r="I1454" i="6"/>
  <c r="J1454" i="6"/>
  <c r="K1454" i="6"/>
  <c r="L1454" i="6"/>
  <c r="G1455" i="6"/>
  <c r="H1455" i="6"/>
  <c r="I1455" i="6"/>
  <c r="J1455" i="6"/>
  <c r="K1455" i="6"/>
  <c r="L1455" i="6"/>
  <c r="G1456" i="6"/>
  <c r="H1456" i="6"/>
  <c r="I1456" i="6"/>
  <c r="J1456" i="6"/>
  <c r="K1456" i="6"/>
  <c r="L1456" i="6"/>
  <c r="G1457" i="6"/>
  <c r="H1457" i="6"/>
  <c r="I1457" i="6"/>
  <c r="J1457" i="6"/>
  <c r="K1457" i="6"/>
  <c r="L1457" i="6"/>
  <c r="G1458" i="6"/>
  <c r="H1458" i="6"/>
  <c r="I1458" i="6"/>
  <c r="J1458" i="6"/>
  <c r="K1458" i="6"/>
  <c r="L1458" i="6"/>
  <c r="G1459" i="6"/>
  <c r="H1459" i="6"/>
  <c r="I1459" i="6"/>
  <c r="J1459" i="6"/>
  <c r="K1459" i="6"/>
  <c r="L1459" i="6"/>
  <c r="G1460" i="6"/>
  <c r="H1460" i="6"/>
  <c r="I1460" i="6"/>
  <c r="J1460" i="6"/>
  <c r="K1460" i="6"/>
  <c r="L1460" i="6"/>
  <c r="G1461" i="6"/>
  <c r="H1461" i="6"/>
  <c r="I1461" i="6"/>
  <c r="J1461" i="6"/>
  <c r="K1461" i="6"/>
  <c r="L1461" i="6"/>
  <c r="G1462" i="6"/>
  <c r="H1462" i="6"/>
  <c r="I1462" i="6"/>
  <c r="J1462" i="6"/>
  <c r="K1462" i="6"/>
  <c r="L1462" i="6"/>
  <c r="G1463" i="6"/>
  <c r="H1463" i="6"/>
  <c r="I1463" i="6"/>
  <c r="J1463" i="6"/>
  <c r="K1463" i="6"/>
  <c r="L1463" i="6"/>
  <c r="G1464" i="6"/>
  <c r="H1464" i="6"/>
  <c r="I1464" i="6"/>
  <c r="J1464" i="6"/>
  <c r="K1464" i="6"/>
  <c r="L1464" i="6"/>
  <c r="G1465" i="6"/>
  <c r="H1465" i="6"/>
  <c r="I1465" i="6"/>
  <c r="J1465" i="6"/>
  <c r="K1465" i="6"/>
  <c r="L1465" i="6"/>
  <c r="G1466" i="6"/>
  <c r="H1466" i="6"/>
  <c r="I1466" i="6"/>
  <c r="J1466" i="6"/>
  <c r="K1466" i="6"/>
  <c r="L1466" i="6"/>
  <c r="G1467" i="6"/>
  <c r="H1467" i="6"/>
  <c r="I1467" i="6"/>
  <c r="J1467" i="6"/>
  <c r="K1467" i="6"/>
  <c r="L1467" i="6"/>
  <c r="G1468" i="6"/>
  <c r="H1468" i="6"/>
  <c r="I1468" i="6"/>
  <c r="J1468" i="6"/>
  <c r="K1468" i="6"/>
  <c r="L1468" i="6"/>
  <c r="G1469" i="6"/>
  <c r="H1469" i="6"/>
  <c r="I1469" i="6"/>
  <c r="J1469" i="6"/>
  <c r="K1469" i="6"/>
  <c r="L1469" i="6"/>
  <c r="G1470" i="6"/>
  <c r="H1470" i="6"/>
  <c r="I1470" i="6"/>
  <c r="J1470" i="6"/>
  <c r="K1470" i="6"/>
  <c r="L1470" i="6"/>
  <c r="G1471" i="6"/>
  <c r="H1471" i="6"/>
  <c r="I1471" i="6"/>
  <c r="J1471" i="6"/>
  <c r="K1471" i="6"/>
  <c r="L1471" i="6"/>
  <c r="G1472" i="6"/>
  <c r="H1472" i="6"/>
  <c r="I1472" i="6"/>
  <c r="J1472" i="6"/>
  <c r="K1472" i="6"/>
  <c r="L1472" i="6"/>
  <c r="G1473" i="6"/>
  <c r="H1473" i="6"/>
  <c r="I1473" i="6"/>
  <c r="J1473" i="6"/>
  <c r="K1473" i="6"/>
  <c r="L1473" i="6"/>
  <c r="G1474" i="6"/>
  <c r="H1474" i="6"/>
  <c r="I1474" i="6"/>
  <c r="J1474" i="6"/>
  <c r="K1474" i="6"/>
  <c r="L1474" i="6"/>
  <c r="G1475" i="6"/>
  <c r="H1475" i="6"/>
  <c r="I1475" i="6"/>
  <c r="J1475" i="6"/>
  <c r="K1475" i="6"/>
  <c r="L1475" i="6"/>
  <c r="G1476" i="6"/>
  <c r="H1476" i="6"/>
  <c r="I1476" i="6"/>
  <c r="J1476" i="6"/>
  <c r="K1476" i="6"/>
  <c r="L1476" i="6"/>
  <c r="G1477" i="6"/>
  <c r="H1477" i="6"/>
  <c r="I1477" i="6"/>
  <c r="J1477" i="6"/>
  <c r="K1477" i="6"/>
  <c r="L1477" i="6"/>
  <c r="G1478" i="6"/>
  <c r="H1478" i="6"/>
  <c r="I1478" i="6"/>
  <c r="J1478" i="6"/>
  <c r="K1478" i="6"/>
  <c r="L1478" i="6"/>
  <c r="G1479" i="6"/>
  <c r="H1479" i="6"/>
  <c r="I1479" i="6"/>
  <c r="J1479" i="6"/>
  <c r="K1479" i="6"/>
  <c r="L1479" i="6"/>
  <c r="G1480" i="6"/>
  <c r="H1480" i="6"/>
  <c r="I1480" i="6"/>
  <c r="J1480" i="6"/>
  <c r="K1480" i="6"/>
  <c r="L1480" i="6"/>
  <c r="G1481" i="6"/>
  <c r="H1481" i="6"/>
  <c r="I1481" i="6"/>
  <c r="J1481" i="6"/>
  <c r="K1481" i="6"/>
  <c r="L1481" i="6"/>
  <c r="G1482" i="6"/>
  <c r="H1482" i="6"/>
  <c r="I1482" i="6"/>
  <c r="J1482" i="6"/>
  <c r="K1482" i="6"/>
  <c r="L1482" i="6"/>
  <c r="G1483" i="6"/>
  <c r="H1483" i="6"/>
  <c r="I1483" i="6"/>
  <c r="J1483" i="6"/>
  <c r="K1483" i="6"/>
  <c r="L1483" i="6"/>
  <c r="G1484" i="6"/>
  <c r="H1484" i="6"/>
  <c r="I1484" i="6"/>
  <c r="J1484" i="6"/>
  <c r="K1484" i="6"/>
  <c r="L1484" i="6"/>
  <c r="G1485" i="6"/>
  <c r="H1485" i="6"/>
  <c r="I1485" i="6"/>
  <c r="J1485" i="6"/>
  <c r="K1485" i="6"/>
  <c r="L1485" i="6"/>
  <c r="G1486" i="6"/>
  <c r="H1486" i="6"/>
  <c r="I1486" i="6"/>
  <c r="J1486" i="6"/>
  <c r="K1486" i="6"/>
  <c r="L1486" i="6"/>
  <c r="G1487" i="6"/>
  <c r="H1487" i="6"/>
  <c r="I1487" i="6"/>
  <c r="J1487" i="6"/>
  <c r="K1487" i="6"/>
  <c r="L1487" i="6"/>
  <c r="G1488" i="6"/>
  <c r="H1488" i="6"/>
  <c r="I1488" i="6"/>
  <c r="J1488" i="6"/>
  <c r="K1488" i="6"/>
  <c r="L1488" i="6"/>
  <c r="G1489" i="6"/>
  <c r="H1489" i="6"/>
  <c r="I1489" i="6"/>
  <c r="J1489" i="6"/>
  <c r="K1489" i="6"/>
  <c r="L1489" i="6"/>
  <c r="G1490" i="6"/>
  <c r="H1490" i="6"/>
  <c r="I1490" i="6"/>
  <c r="J1490" i="6"/>
  <c r="K1490" i="6"/>
  <c r="L1490" i="6"/>
  <c r="G1491" i="6"/>
  <c r="H1491" i="6"/>
  <c r="I1491" i="6"/>
  <c r="J1491" i="6"/>
  <c r="K1491" i="6"/>
  <c r="L1491" i="6"/>
  <c r="G1492" i="6"/>
  <c r="H1492" i="6"/>
  <c r="I1492" i="6"/>
  <c r="J1492" i="6"/>
  <c r="K1492" i="6"/>
  <c r="L1492" i="6"/>
  <c r="G1493" i="6"/>
  <c r="H1493" i="6"/>
  <c r="I1493" i="6"/>
  <c r="J1493" i="6"/>
  <c r="K1493" i="6"/>
  <c r="L1493" i="6"/>
  <c r="G1494" i="6"/>
  <c r="H1494" i="6"/>
  <c r="I1494" i="6"/>
  <c r="J1494" i="6"/>
  <c r="K1494" i="6"/>
  <c r="L1494" i="6"/>
  <c r="G1495" i="6"/>
  <c r="H1495" i="6"/>
  <c r="I1495" i="6"/>
  <c r="J1495" i="6"/>
  <c r="K1495" i="6"/>
  <c r="L1495" i="6"/>
  <c r="G1496" i="6"/>
  <c r="H1496" i="6"/>
  <c r="I1496" i="6"/>
  <c r="J1496" i="6"/>
  <c r="K1496" i="6"/>
  <c r="L1496" i="6"/>
  <c r="G1497" i="6"/>
  <c r="H1497" i="6"/>
  <c r="I1497" i="6"/>
  <c r="J1497" i="6"/>
  <c r="K1497" i="6"/>
  <c r="L1497" i="6"/>
  <c r="G1498" i="6"/>
  <c r="H1498" i="6"/>
  <c r="I1498" i="6"/>
  <c r="J1498" i="6"/>
  <c r="K1498" i="6"/>
  <c r="L1498" i="6"/>
  <c r="G1499" i="6"/>
  <c r="H1499" i="6"/>
  <c r="I1499" i="6"/>
  <c r="J1499" i="6"/>
  <c r="K1499" i="6"/>
  <c r="L1499" i="6"/>
  <c r="G1500" i="6"/>
  <c r="H1500" i="6"/>
  <c r="I1500" i="6"/>
  <c r="J1500" i="6"/>
  <c r="K1500" i="6"/>
  <c r="L1500" i="6"/>
  <c r="G1501" i="6"/>
  <c r="H1501" i="6"/>
  <c r="I1501" i="6"/>
  <c r="J1501" i="6"/>
  <c r="K1501" i="6"/>
  <c r="L1501" i="6"/>
  <c r="G1502" i="6"/>
  <c r="H1502" i="6"/>
  <c r="I1502" i="6"/>
  <c r="J1502" i="6"/>
  <c r="K1502" i="6"/>
  <c r="L1502" i="6"/>
  <c r="G1503" i="6"/>
  <c r="H1503" i="6"/>
  <c r="I1503" i="6"/>
  <c r="J1503" i="6"/>
  <c r="K1503" i="6"/>
  <c r="L1503" i="6"/>
  <c r="G1504" i="6"/>
  <c r="H1504" i="6"/>
  <c r="I1504" i="6"/>
  <c r="J1504" i="6"/>
  <c r="K1504" i="6"/>
  <c r="L1504" i="6"/>
  <c r="G1505" i="6"/>
  <c r="H1505" i="6"/>
  <c r="I1505" i="6"/>
  <c r="J1505" i="6"/>
  <c r="K1505" i="6"/>
  <c r="L1505" i="6"/>
  <c r="G1506" i="6"/>
  <c r="H1506" i="6"/>
  <c r="I1506" i="6"/>
  <c r="J1506" i="6"/>
  <c r="K1506" i="6"/>
  <c r="L1506" i="6"/>
  <c r="G1507" i="6"/>
  <c r="H1507" i="6"/>
  <c r="I1507" i="6"/>
  <c r="J1507" i="6"/>
  <c r="K1507" i="6"/>
  <c r="L1507" i="6"/>
  <c r="G1508" i="6"/>
  <c r="H1508" i="6"/>
  <c r="I1508" i="6"/>
  <c r="J1508" i="6"/>
  <c r="K1508" i="6"/>
  <c r="L1508" i="6"/>
  <c r="G1509" i="6"/>
  <c r="H1509" i="6"/>
  <c r="I1509" i="6"/>
  <c r="J1509" i="6"/>
  <c r="K1509" i="6"/>
  <c r="L1509" i="6"/>
  <c r="G1510" i="6"/>
  <c r="H1510" i="6"/>
  <c r="I1510" i="6"/>
  <c r="J1510" i="6"/>
  <c r="K1510" i="6"/>
  <c r="L1510" i="6"/>
  <c r="G1511" i="6"/>
  <c r="H1511" i="6"/>
  <c r="I1511" i="6"/>
  <c r="J1511" i="6"/>
  <c r="K1511" i="6"/>
  <c r="L1511" i="6"/>
  <c r="G1512" i="6"/>
  <c r="H1512" i="6"/>
  <c r="I1512" i="6"/>
  <c r="J1512" i="6"/>
  <c r="K1512" i="6"/>
  <c r="L1512" i="6"/>
  <c r="G1513" i="6"/>
  <c r="H1513" i="6"/>
  <c r="I1513" i="6"/>
  <c r="J1513" i="6"/>
  <c r="K1513" i="6"/>
  <c r="L1513" i="6"/>
  <c r="G1514" i="6"/>
  <c r="H1514" i="6"/>
  <c r="I1514" i="6"/>
  <c r="J1514" i="6"/>
  <c r="K1514" i="6"/>
  <c r="L1514" i="6"/>
  <c r="G1515" i="6"/>
  <c r="H1515" i="6"/>
  <c r="I1515" i="6"/>
  <c r="J1515" i="6"/>
  <c r="K1515" i="6"/>
  <c r="L1515" i="6"/>
  <c r="G1516" i="6"/>
  <c r="H1516" i="6"/>
  <c r="I1516" i="6"/>
  <c r="J1516" i="6"/>
  <c r="K1516" i="6"/>
  <c r="L1516" i="6"/>
  <c r="G1517" i="6"/>
  <c r="H1517" i="6"/>
  <c r="I1517" i="6"/>
  <c r="J1517" i="6"/>
  <c r="K1517" i="6"/>
  <c r="L1517" i="6"/>
  <c r="G1518" i="6"/>
  <c r="H1518" i="6"/>
  <c r="I1518" i="6"/>
  <c r="J1518" i="6"/>
  <c r="K1518" i="6"/>
  <c r="L1518" i="6"/>
  <c r="G1519" i="6"/>
  <c r="H1519" i="6"/>
  <c r="I1519" i="6"/>
  <c r="J1519" i="6"/>
  <c r="K1519" i="6"/>
  <c r="L1519" i="6"/>
  <c r="G1520" i="6"/>
  <c r="H1520" i="6"/>
  <c r="I1520" i="6"/>
  <c r="J1520" i="6"/>
  <c r="K1520" i="6"/>
  <c r="L1520" i="6"/>
  <c r="G1521" i="6"/>
  <c r="H1521" i="6"/>
  <c r="I1521" i="6"/>
  <c r="J1521" i="6"/>
  <c r="K1521" i="6"/>
  <c r="L1521" i="6"/>
  <c r="G1522" i="6"/>
  <c r="H1522" i="6"/>
  <c r="I1522" i="6"/>
  <c r="J1522" i="6"/>
  <c r="K1522" i="6"/>
  <c r="L1522" i="6"/>
  <c r="G1523" i="6"/>
  <c r="H1523" i="6"/>
  <c r="I1523" i="6"/>
  <c r="J1523" i="6"/>
  <c r="K1523" i="6"/>
  <c r="L1523" i="6"/>
  <c r="G1524" i="6"/>
  <c r="H1524" i="6"/>
  <c r="I1524" i="6"/>
  <c r="J1524" i="6"/>
  <c r="K1524" i="6"/>
  <c r="L1524" i="6"/>
  <c r="G1525" i="6"/>
  <c r="H1525" i="6"/>
  <c r="I1525" i="6"/>
  <c r="J1525" i="6"/>
  <c r="K1525" i="6"/>
  <c r="L1525" i="6"/>
  <c r="G1526" i="6"/>
  <c r="H1526" i="6"/>
  <c r="I1526" i="6"/>
  <c r="J1526" i="6"/>
  <c r="K1526" i="6"/>
  <c r="L1526" i="6"/>
  <c r="G1527" i="6"/>
  <c r="H1527" i="6"/>
  <c r="I1527" i="6"/>
  <c r="J1527" i="6"/>
  <c r="K1527" i="6"/>
  <c r="L1527" i="6"/>
  <c r="G1528" i="6"/>
  <c r="H1528" i="6"/>
  <c r="I1528" i="6"/>
  <c r="J1528" i="6"/>
  <c r="K1528" i="6"/>
  <c r="L1528" i="6"/>
  <c r="G1529" i="6"/>
  <c r="H1529" i="6"/>
  <c r="I1529" i="6"/>
  <c r="J1529" i="6"/>
  <c r="K1529" i="6"/>
  <c r="L1529" i="6"/>
  <c r="G1530" i="6"/>
  <c r="H1530" i="6"/>
  <c r="I1530" i="6"/>
  <c r="J1530" i="6"/>
  <c r="K1530" i="6"/>
  <c r="L1530" i="6"/>
  <c r="G1531" i="6"/>
  <c r="H1531" i="6"/>
  <c r="I1531" i="6"/>
  <c r="J1531" i="6"/>
  <c r="K1531" i="6"/>
  <c r="L1531" i="6"/>
  <c r="G1532" i="6"/>
  <c r="H1532" i="6"/>
  <c r="I1532" i="6"/>
  <c r="J1532" i="6"/>
  <c r="K1532" i="6"/>
  <c r="L1532" i="6"/>
  <c r="G1533" i="6"/>
  <c r="H1533" i="6"/>
  <c r="I1533" i="6"/>
  <c r="J1533" i="6"/>
  <c r="K1533" i="6"/>
  <c r="L1533" i="6"/>
  <c r="G1534" i="6"/>
  <c r="H1534" i="6"/>
  <c r="I1534" i="6"/>
  <c r="J1534" i="6"/>
  <c r="K1534" i="6"/>
  <c r="L1534" i="6"/>
  <c r="G1535" i="6"/>
  <c r="H1535" i="6"/>
  <c r="I1535" i="6"/>
  <c r="J1535" i="6"/>
  <c r="K1535" i="6"/>
  <c r="L1535" i="6"/>
  <c r="G1536" i="6"/>
  <c r="H1536" i="6"/>
  <c r="I1536" i="6"/>
  <c r="J1536" i="6"/>
  <c r="K1536" i="6"/>
  <c r="L1536" i="6"/>
  <c r="G1537" i="6"/>
  <c r="H1537" i="6"/>
  <c r="I1537" i="6"/>
  <c r="J1537" i="6"/>
  <c r="K1537" i="6"/>
  <c r="L1537" i="6"/>
  <c r="G1538" i="6"/>
  <c r="H1538" i="6"/>
  <c r="I1538" i="6"/>
  <c r="J1538" i="6"/>
  <c r="K1538" i="6"/>
  <c r="L1538" i="6"/>
  <c r="G1539" i="6"/>
  <c r="H1539" i="6"/>
  <c r="I1539" i="6"/>
  <c r="J1539" i="6"/>
  <c r="K1539" i="6"/>
  <c r="L1539" i="6"/>
  <c r="G1540" i="6"/>
  <c r="H1540" i="6"/>
  <c r="I1540" i="6"/>
  <c r="J1540" i="6"/>
  <c r="K1540" i="6"/>
  <c r="L1540" i="6"/>
  <c r="G1541" i="6"/>
  <c r="H1541" i="6"/>
  <c r="I1541" i="6"/>
  <c r="J1541" i="6"/>
  <c r="K1541" i="6"/>
  <c r="L1541" i="6"/>
  <c r="G1542" i="6"/>
  <c r="H1542" i="6"/>
  <c r="I1542" i="6"/>
  <c r="J1542" i="6"/>
  <c r="K1542" i="6"/>
  <c r="L1542" i="6"/>
  <c r="G1543" i="6"/>
  <c r="H1543" i="6"/>
  <c r="I1543" i="6"/>
  <c r="J1543" i="6"/>
  <c r="K1543" i="6"/>
  <c r="L1543" i="6"/>
  <c r="G1544" i="6"/>
  <c r="H1544" i="6"/>
  <c r="I1544" i="6"/>
  <c r="J1544" i="6"/>
  <c r="K1544" i="6"/>
  <c r="L1544" i="6"/>
  <c r="G1545" i="6"/>
  <c r="H1545" i="6"/>
  <c r="I1545" i="6"/>
  <c r="J1545" i="6"/>
  <c r="K1545" i="6"/>
  <c r="L1545" i="6"/>
  <c r="G1546" i="6"/>
  <c r="H1546" i="6"/>
  <c r="I1546" i="6"/>
  <c r="J1546" i="6"/>
  <c r="K1546" i="6"/>
  <c r="L1546" i="6"/>
  <c r="G1547" i="6"/>
  <c r="H1547" i="6"/>
  <c r="I1547" i="6"/>
  <c r="J1547" i="6"/>
  <c r="K1547" i="6"/>
  <c r="L1547" i="6"/>
  <c r="G1548" i="6"/>
  <c r="H1548" i="6"/>
  <c r="I1548" i="6"/>
  <c r="J1548" i="6"/>
  <c r="K1548" i="6"/>
  <c r="L1548" i="6"/>
  <c r="G1549" i="6"/>
  <c r="H1549" i="6"/>
  <c r="I1549" i="6"/>
  <c r="J1549" i="6"/>
  <c r="K1549" i="6"/>
  <c r="L1549" i="6"/>
  <c r="G1550" i="6"/>
  <c r="H1550" i="6"/>
  <c r="I1550" i="6"/>
  <c r="J1550" i="6"/>
  <c r="K1550" i="6"/>
  <c r="L1550" i="6"/>
  <c r="G1551" i="6"/>
  <c r="H1551" i="6"/>
  <c r="I1551" i="6"/>
  <c r="J1551" i="6"/>
  <c r="K1551" i="6"/>
  <c r="L1551" i="6"/>
  <c r="G1552" i="6"/>
  <c r="H1552" i="6"/>
  <c r="I1552" i="6"/>
  <c r="J1552" i="6"/>
  <c r="K1552" i="6"/>
  <c r="L1552" i="6"/>
  <c r="G1553" i="6"/>
  <c r="H1553" i="6"/>
  <c r="I1553" i="6"/>
  <c r="J1553" i="6"/>
  <c r="K1553" i="6"/>
  <c r="L1553" i="6"/>
  <c r="G1554" i="6"/>
  <c r="H1554" i="6"/>
  <c r="I1554" i="6"/>
  <c r="J1554" i="6"/>
  <c r="K1554" i="6"/>
  <c r="L1554" i="6"/>
  <c r="G1555" i="6"/>
  <c r="H1555" i="6"/>
  <c r="I1555" i="6"/>
  <c r="J1555" i="6"/>
  <c r="K1555" i="6"/>
  <c r="L1555" i="6"/>
  <c r="G1556" i="6"/>
  <c r="H1556" i="6"/>
  <c r="I1556" i="6"/>
  <c r="J1556" i="6"/>
  <c r="K1556" i="6"/>
  <c r="L1556" i="6"/>
  <c r="G1557" i="6"/>
  <c r="H1557" i="6"/>
  <c r="I1557" i="6"/>
  <c r="J1557" i="6"/>
  <c r="K1557" i="6"/>
  <c r="L1557" i="6"/>
  <c r="G1558" i="6"/>
  <c r="H1558" i="6"/>
  <c r="I1558" i="6"/>
  <c r="J1558" i="6"/>
  <c r="K1558" i="6"/>
  <c r="L1558" i="6"/>
  <c r="G1559" i="6"/>
  <c r="H1559" i="6"/>
  <c r="I1559" i="6"/>
  <c r="J1559" i="6"/>
  <c r="K1559" i="6"/>
  <c r="L1559" i="6"/>
  <c r="G1560" i="6"/>
  <c r="H1560" i="6"/>
  <c r="I1560" i="6"/>
  <c r="J1560" i="6"/>
  <c r="K1560" i="6"/>
  <c r="L1560" i="6"/>
  <c r="G1561" i="6"/>
  <c r="H1561" i="6"/>
  <c r="I1561" i="6"/>
  <c r="J1561" i="6"/>
  <c r="K1561" i="6"/>
  <c r="L1561" i="6"/>
  <c r="G1562" i="6"/>
  <c r="H1562" i="6"/>
  <c r="I1562" i="6"/>
  <c r="J1562" i="6"/>
  <c r="K1562" i="6"/>
  <c r="L1562" i="6"/>
  <c r="G1563" i="6"/>
  <c r="H1563" i="6"/>
  <c r="I1563" i="6"/>
  <c r="J1563" i="6"/>
  <c r="K1563" i="6"/>
  <c r="L1563" i="6"/>
  <c r="G1564" i="6"/>
  <c r="H1564" i="6"/>
  <c r="I1564" i="6"/>
  <c r="J1564" i="6"/>
  <c r="K1564" i="6"/>
  <c r="L1564" i="6"/>
  <c r="G1565" i="6"/>
  <c r="H1565" i="6"/>
  <c r="I1565" i="6"/>
  <c r="J1565" i="6"/>
  <c r="K1565" i="6"/>
  <c r="L1565" i="6"/>
  <c r="G1566" i="6"/>
  <c r="H1566" i="6"/>
  <c r="I1566" i="6"/>
  <c r="J1566" i="6"/>
  <c r="K1566" i="6"/>
  <c r="L1566" i="6"/>
  <c r="G1567" i="6"/>
  <c r="H1567" i="6"/>
  <c r="I1567" i="6"/>
  <c r="J1567" i="6"/>
  <c r="K1567" i="6"/>
  <c r="L1567" i="6"/>
  <c r="G1568" i="6"/>
  <c r="H1568" i="6"/>
  <c r="I1568" i="6"/>
  <c r="J1568" i="6"/>
  <c r="K1568" i="6"/>
  <c r="L1568" i="6"/>
  <c r="G1569" i="6"/>
  <c r="H1569" i="6"/>
  <c r="I1569" i="6"/>
  <c r="J1569" i="6"/>
  <c r="K1569" i="6"/>
  <c r="L1569" i="6"/>
  <c r="G1570" i="6"/>
  <c r="H1570" i="6"/>
  <c r="I1570" i="6"/>
  <c r="J1570" i="6"/>
  <c r="K1570" i="6"/>
  <c r="L1570" i="6"/>
  <c r="G1571" i="6"/>
  <c r="H1571" i="6"/>
  <c r="I1571" i="6"/>
  <c r="J1571" i="6"/>
  <c r="K1571" i="6"/>
  <c r="L1571" i="6"/>
  <c r="G1572" i="6"/>
  <c r="H1572" i="6"/>
  <c r="I1572" i="6"/>
  <c r="J1572" i="6"/>
  <c r="K1572" i="6"/>
  <c r="L1572" i="6"/>
  <c r="G1573" i="6"/>
  <c r="H1573" i="6"/>
  <c r="I1573" i="6"/>
  <c r="J1573" i="6"/>
  <c r="K1573" i="6"/>
  <c r="L1573" i="6"/>
  <c r="G1574" i="6"/>
  <c r="H1574" i="6"/>
  <c r="I1574" i="6"/>
  <c r="J1574" i="6"/>
  <c r="K1574" i="6"/>
  <c r="L1574" i="6"/>
  <c r="G1575" i="6"/>
  <c r="H1575" i="6"/>
  <c r="I1575" i="6"/>
  <c r="J1575" i="6"/>
  <c r="K1575" i="6"/>
  <c r="L1575" i="6"/>
  <c r="G1576" i="6"/>
  <c r="H1576" i="6"/>
  <c r="I1576" i="6"/>
  <c r="J1576" i="6"/>
  <c r="K1576" i="6"/>
  <c r="L1576" i="6"/>
  <c r="G1577" i="6"/>
  <c r="H1577" i="6"/>
  <c r="I1577" i="6"/>
  <c r="J1577" i="6"/>
  <c r="K1577" i="6"/>
  <c r="L1577" i="6"/>
  <c r="G1578" i="6"/>
  <c r="H1578" i="6"/>
  <c r="I1578" i="6"/>
  <c r="J1578" i="6"/>
  <c r="K1578" i="6"/>
  <c r="L1578" i="6"/>
  <c r="G1579" i="6"/>
  <c r="H1579" i="6"/>
  <c r="I1579" i="6"/>
  <c r="J1579" i="6"/>
  <c r="K1579" i="6"/>
  <c r="L1579" i="6"/>
  <c r="G1580" i="6"/>
  <c r="H1580" i="6"/>
  <c r="I1580" i="6"/>
  <c r="J1580" i="6"/>
  <c r="K1580" i="6"/>
  <c r="L1580" i="6"/>
  <c r="G1581" i="6"/>
  <c r="H1581" i="6"/>
  <c r="I1581" i="6"/>
  <c r="J1581" i="6"/>
  <c r="K1581" i="6"/>
  <c r="L1581" i="6"/>
  <c r="G1582" i="6"/>
  <c r="H1582" i="6"/>
  <c r="I1582" i="6"/>
  <c r="J1582" i="6"/>
  <c r="K1582" i="6"/>
  <c r="L1582" i="6"/>
  <c r="G1583" i="6"/>
  <c r="H1583" i="6"/>
  <c r="I1583" i="6"/>
  <c r="J1583" i="6"/>
  <c r="K1583" i="6"/>
  <c r="L1583" i="6"/>
  <c r="G1584" i="6"/>
  <c r="H1584" i="6"/>
  <c r="I1584" i="6"/>
  <c r="J1584" i="6"/>
  <c r="K1584" i="6"/>
  <c r="L1584" i="6"/>
  <c r="G1585" i="6"/>
  <c r="H1585" i="6"/>
  <c r="I1585" i="6"/>
  <c r="J1585" i="6"/>
  <c r="K1585" i="6"/>
  <c r="L1585" i="6"/>
  <c r="G1586" i="6"/>
  <c r="H1586" i="6"/>
  <c r="I1586" i="6"/>
  <c r="J1586" i="6"/>
  <c r="K1586" i="6"/>
  <c r="L1586" i="6"/>
  <c r="G1587" i="6"/>
  <c r="H1587" i="6"/>
  <c r="I1587" i="6"/>
  <c r="J1587" i="6"/>
  <c r="K1587" i="6"/>
  <c r="L1587" i="6"/>
  <c r="G1588" i="6"/>
  <c r="H1588" i="6"/>
  <c r="I1588" i="6"/>
  <c r="J1588" i="6"/>
  <c r="K1588" i="6"/>
  <c r="L1588" i="6"/>
  <c r="G1589" i="6"/>
  <c r="H1589" i="6"/>
  <c r="I1589" i="6"/>
  <c r="J1589" i="6"/>
  <c r="K1589" i="6"/>
  <c r="L1589" i="6"/>
  <c r="G1590" i="6"/>
  <c r="H1590" i="6"/>
  <c r="I1590" i="6"/>
  <c r="J1590" i="6"/>
  <c r="K1590" i="6"/>
  <c r="L1590" i="6"/>
  <c r="G1591" i="6"/>
  <c r="H1591" i="6"/>
  <c r="I1591" i="6"/>
  <c r="J1591" i="6"/>
  <c r="K1591" i="6"/>
  <c r="L1591" i="6"/>
  <c r="G1592" i="6"/>
  <c r="H1592" i="6"/>
  <c r="I1592" i="6"/>
  <c r="J1592" i="6"/>
  <c r="K1592" i="6"/>
  <c r="L1592" i="6"/>
  <c r="G1593" i="6"/>
  <c r="H1593" i="6"/>
  <c r="I1593" i="6"/>
  <c r="J1593" i="6"/>
  <c r="K1593" i="6"/>
  <c r="L1593" i="6"/>
  <c r="G1594" i="6"/>
  <c r="H1594" i="6"/>
  <c r="I1594" i="6"/>
  <c r="J1594" i="6"/>
  <c r="K1594" i="6"/>
  <c r="L1594" i="6"/>
  <c r="G1595" i="6"/>
  <c r="H1595" i="6"/>
  <c r="I1595" i="6"/>
  <c r="J1595" i="6"/>
  <c r="K1595" i="6"/>
  <c r="L1595" i="6"/>
  <c r="G1596" i="6"/>
  <c r="H1596" i="6"/>
  <c r="I1596" i="6"/>
  <c r="J1596" i="6"/>
  <c r="K1596" i="6"/>
  <c r="L1596" i="6"/>
  <c r="G1597" i="6"/>
  <c r="H1597" i="6"/>
  <c r="I1597" i="6"/>
  <c r="J1597" i="6"/>
  <c r="K1597" i="6"/>
  <c r="L1597" i="6"/>
  <c r="G1598" i="6"/>
  <c r="H1598" i="6"/>
  <c r="I1598" i="6"/>
  <c r="J1598" i="6"/>
  <c r="K1598" i="6"/>
  <c r="L1598" i="6"/>
  <c r="G1599" i="6"/>
  <c r="H1599" i="6"/>
  <c r="I1599" i="6"/>
  <c r="J1599" i="6"/>
  <c r="K1599" i="6"/>
  <c r="L1599" i="6"/>
  <c r="G1600" i="6"/>
  <c r="H1600" i="6"/>
  <c r="I1600" i="6"/>
  <c r="J1600" i="6"/>
  <c r="K1600" i="6"/>
  <c r="L1600" i="6"/>
  <c r="G1601" i="6"/>
  <c r="H1601" i="6"/>
  <c r="I1601" i="6"/>
  <c r="J1601" i="6"/>
  <c r="K1601" i="6"/>
  <c r="L1601" i="6"/>
  <c r="G1602" i="6"/>
  <c r="H1602" i="6"/>
  <c r="I1602" i="6"/>
  <c r="J1602" i="6"/>
  <c r="K1602" i="6"/>
  <c r="L1602" i="6"/>
  <c r="G1603" i="6"/>
  <c r="H1603" i="6"/>
  <c r="I1603" i="6"/>
  <c r="J1603" i="6"/>
  <c r="K1603" i="6"/>
  <c r="L1603" i="6"/>
  <c r="G1604" i="6"/>
  <c r="H1604" i="6"/>
  <c r="I1604" i="6"/>
  <c r="J1604" i="6"/>
  <c r="K1604" i="6"/>
  <c r="L1604" i="6"/>
  <c r="G1605" i="6"/>
  <c r="H1605" i="6"/>
  <c r="I1605" i="6"/>
  <c r="J1605" i="6"/>
  <c r="K1605" i="6"/>
  <c r="L1605" i="6"/>
  <c r="G1606" i="6"/>
  <c r="H1606" i="6"/>
  <c r="I1606" i="6"/>
  <c r="J1606" i="6"/>
  <c r="K1606" i="6"/>
  <c r="L1606" i="6"/>
  <c r="G1607" i="6"/>
  <c r="H1607" i="6"/>
  <c r="I1607" i="6"/>
  <c r="J1607" i="6"/>
  <c r="K1607" i="6"/>
  <c r="L1607" i="6"/>
  <c r="G1608" i="6"/>
  <c r="H1608" i="6"/>
  <c r="I1608" i="6"/>
  <c r="J1608" i="6"/>
  <c r="K1608" i="6"/>
  <c r="L1608" i="6"/>
  <c r="G1609" i="6"/>
  <c r="H1609" i="6"/>
  <c r="I1609" i="6"/>
  <c r="J1609" i="6"/>
  <c r="K1609" i="6"/>
  <c r="L1609" i="6"/>
  <c r="G1610" i="6"/>
  <c r="H1610" i="6"/>
  <c r="I1610" i="6"/>
  <c r="J1610" i="6"/>
  <c r="K1610" i="6"/>
  <c r="L1610" i="6"/>
  <c r="G1611" i="6"/>
  <c r="H1611" i="6"/>
  <c r="I1611" i="6"/>
  <c r="J1611" i="6"/>
  <c r="K1611" i="6"/>
  <c r="L1611" i="6"/>
  <c r="G1612" i="6"/>
  <c r="H1612" i="6"/>
  <c r="I1612" i="6"/>
  <c r="J1612" i="6"/>
  <c r="K1612" i="6"/>
  <c r="L1612" i="6"/>
  <c r="G1613" i="6"/>
  <c r="H1613" i="6"/>
  <c r="I1613" i="6"/>
  <c r="J1613" i="6"/>
  <c r="K1613" i="6"/>
  <c r="L1613" i="6"/>
  <c r="G1614" i="6"/>
  <c r="H1614" i="6"/>
  <c r="I1614" i="6"/>
  <c r="J1614" i="6"/>
  <c r="K1614" i="6"/>
  <c r="L1614" i="6"/>
  <c r="G1615" i="6"/>
  <c r="H1615" i="6"/>
  <c r="I1615" i="6"/>
  <c r="J1615" i="6"/>
  <c r="K1615" i="6"/>
  <c r="L1615" i="6"/>
  <c r="G1616" i="6"/>
  <c r="H1616" i="6"/>
  <c r="I1616" i="6"/>
  <c r="J1616" i="6"/>
  <c r="K1616" i="6"/>
  <c r="L1616" i="6"/>
  <c r="G1617" i="6"/>
  <c r="H1617" i="6"/>
  <c r="I1617" i="6"/>
  <c r="J1617" i="6"/>
  <c r="K1617" i="6"/>
  <c r="L1617" i="6"/>
  <c r="G1618" i="6"/>
  <c r="H1618" i="6"/>
  <c r="I1618" i="6"/>
  <c r="J1618" i="6"/>
  <c r="K1618" i="6"/>
  <c r="L1618" i="6"/>
  <c r="G1619" i="6"/>
  <c r="H1619" i="6"/>
  <c r="I1619" i="6"/>
  <c r="J1619" i="6"/>
  <c r="K1619" i="6"/>
  <c r="L1619" i="6"/>
  <c r="G1620" i="6"/>
  <c r="H1620" i="6"/>
  <c r="I1620" i="6"/>
  <c r="J1620" i="6"/>
  <c r="K1620" i="6"/>
  <c r="L1620" i="6"/>
  <c r="G1621" i="6"/>
  <c r="H1621" i="6"/>
  <c r="I1621" i="6"/>
  <c r="J1621" i="6"/>
  <c r="K1621" i="6"/>
  <c r="L1621" i="6"/>
  <c r="G1622" i="6"/>
  <c r="H1622" i="6"/>
  <c r="I1622" i="6"/>
  <c r="J1622" i="6"/>
  <c r="K1622" i="6"/>
  <c r="L1622" i="6"/>
  <c r="G1623" i="6"/>
  <c r="H1623" i="6"/>
  <c r="I1623" i="6"/>
  <c r="J1623" i="6"/>
  <c r="K1623" i="6"/>
  <c r="L1623" i="6"/>
  <c r="G1624" i="6"/>
  <c r="H1624" i="6"/>
  <c r="I1624" i="6"/>
  <c r="J1624" i="6"/>
  <c r="K1624" i="6"/>
  <c r="L1624" i="6"/>
  <c r="G1625" i="6"/>
  <c r="H1625" i="6"/>
  <c r="I1625" i="6"/>
  <c r="J1625" i="6"/>
  <c r="K1625" i="6"/>
  <c r="L1625" i="6"/>
  <c r="G1626" i="6"/>
  <c r="H1626" i="6"/>
  <c r="I1626" i="6"/>
  <c r="J1626" i="6"/>
  <c r="K1626" i="6"/>
  <c r="L1626" i="6"/>
  <c r="G1627" i="6"/>
  <c r="H1627" i="6"/>
  <c r="I1627" i="6"/>
  <c r="J1627" i="6"/>
  <c r="K1627" i="6"/>
  <c r="L1627" i="6"/>
  <c r="G1628" i="6"/>
  <c r="H1628" i="6"/>
  <c r="I1628" i="6"/>
  <c r="J1628" i="6"/>
  <c r="K1628" i="6"/>
  <c r="L1628" i="6"/>
  <c r="G1629" i="6"/>
  <c r="H1629" i="6"/>
  <c r="I1629" i="6"/>
  <c r="J1629" i="6"/>
  <c r="K1629" i="6"/>
  <c r="L1629" i="6"/>
  <c r="G1630" i="6"/>
  <c r="H1630" i="6"/>
  <c r="I1630" i="6"/>
  <c r="J1630" i="6"/>
  <c r="K1630" i="6"/>
  <c r="L1630" i="6"/>
  <c r="G1631" i="6"/>
  <c r="H1631" i="6"/>
  <c r="I1631" i="6"/>
  <c r="J1631" i="6"/>
  <c r="K1631" i="6"/>
  <c r="L1631" i="6"/>
  <c r="G1632" i="6"/>
  <c r="H1632" i="6"/>
  <c r="I1632" i="6"/>
  <c r="J1632" i="6"/>
  <c r="K1632" i="6"/>
  <c r="L1632" i="6"/>
  <c r="G1633" i="6"/>
  <c r="H1633" i="6"/>
  <c r="I1633" i="6"/>
  <c r="J1633" i="6"/>
  <c r="K1633" i="6"/>
  <c r="L1633" i="6"/>
  <c r="G1634" i="6"/>
  <c r="H1634" i="6"/>
  <c r="I1634" i="6"/>
  <c r="J1634" i="6"/>
  <c r="K1634" i="6"/>
  <c r="L1634" i="6"/>
  <c r="G1635" i="6"/>
  <c r="H1635" i="6"/>
  <c r="I1635" i="6"/>
  <c r="J1635" i="6"/>
  <c r="K1635" i="6"/>
  <c r="L1635" i="6"/>
  <c r="G1636" i="6"/>
  <c r="H1636" i="6"/>
  <c r="I1636" i="6"/>
  <c r="J1636" i="6"/>
  <c r="K1636" i="6"/>
  <c r="L1636" i="6"/>
  <c r="G1637" i="6"/>
  <c r="H1637" i="6"/>
  <c r="I1637" i="6"/>
  <c r="J1637" i="6"/>
  <c r="K1637" i="6"/>
  <c r="L1637" i="6"/>
  <c r="G1638" i="6"/>
  <c r="H1638" i="6"/>
  <c r="I1638" i="6"/>
  <c r="J1638" i="6"/>
  <c r="K1638" i="6"/>
  <c r="L1638" i="6"/>
  <c r="G1639" i="6"/>
  <c r="H1639" i="6"/>
  <c r="I1639" i="6"/>
  <c r="J1639" i="6"/>
  <c r="K1639" i="6"/>
  <c r="L1639" i="6"/>
  <c r="G1640" i="6"/>
  <c r="H1640" i="6"/>
  <c r="I1640" i="6"/>
  <c r="J1640" i="6"/>
  <c r="K1640" i="6"/>
  <c r="L1640" i="6"/>
  <c r="G1641" i="6"/>
  <c r="H1641" i="6"/>
  <c r="I1641" i="6"/>
  <c r="J1641" i="6"/>
  <c r="K1641" i="6"/>
  <c r="L1641" i="6"/>
  <c r="G1642" i="6"/>
  <c r="H1642" i="6"/>
  <c r="I1642" i="6"/>
  <c r="J1642" i="6"/>
  <c r="K1642" i="6"/>
  <c r="L1642" i="6"/>
  <c r="G1643" i="6"/>
  <c r="H1643" i="6"/>
  <c r="I1643" i="6"/>
  <c r="J1643" i="6"/>
  <c r="K1643" i="6"/>
  <c r="L1643" i="6"/>
  <c r="G1644" i="6"/>
  <c r="H1644" i="6"/>
  <c r="I1644" i="6"/>
  <c r="J1644" i="6"/>
  <c r="K1644" i="6"/>
  <c r="L1644" i="6"/>
  <c r="G1645" i="6"/>
  <c r="H1645" i="6"/>
  <c r="I1645" i="6"/>
  <c r="J1645" i="6"/>
  <c r="K1645" i="6"/>
  <c r="L1645" i="6"/>
  <c r="G1646" i="6"/>
  <c r="H1646" i="6"/>
  <c r="I1646" i="6"/>
  <c r="J1646" i="6"/>
  <c r="K1646" i="6"/>
  <c r="L1646" i="6"/>
  <c r="G1647" i="6"/>
  <c r="H1647" i="6"/>
  <c r="I1647" i="6"/>
  <c r="J1647" i="6"/>
  <c r="K1647" i="6"/>
  <c r="L1647" i="6"/>
  <c r="G1648" i="6"/>
  <c r="H1648" i="6"/>
  <c r="I1648" i="6"/>
  <c r="J1648" i="6"/>
  <c r="K1648" i="6"/>
  <c r="L1648" i="6"/>
  <c r="G1649" i="6"/>
  <c r="H1649" i="6"/>
  <c r="I1649" i="6"/>
  <c r="J1649" i="6"/>
  <c r="K1649" i="6"/>
  <c r="L1649" i="6"/>
  <c r="G1650" i="6"/>
  <c r="H1650" i="6"/>
  <c r="I1650" i="6"/>
  <c r="J1650" i="6"/>
  <c r="K1650" i="6"/>
  <c r="L1650" i="6"/>
  <c r="G1651" i="6"/>
  <c r="H1651" i="6"/>
  <c r="I1651" i="6"/>
  <c r="J1651" i="6"/>
  <c r="K1651" i="6"/>
  <c r="L1651" i="6"/>
  <c r="G1652" i="6"/>
  <c r="H1652" i="6"/>
  <c r="I1652" i="6"/>
  <c r="J1652" i="6"/>
  <c r="K1652" i="6"/>
  <c r="L1652" i="6"/>
  <c r="G1653" i="6"/>
  <c r="H1653" i="6"/>
  <c r="I1653" i="6"/>
  <c r="J1653" i="6"/>
  <c r="K1653" i="6"/>
  <c r="L1653" i="6"/>
  <c r="G1654" i="6"/>
  <c r="H1654" i="6"/>
  <c r="I1654" i="6"/>
  <c r="J1654" i="6"/>
  <c r="K1654" i="6"/>
  <c r="L1654" i="6"/>
  <c r="G1655" i="6"/>
  <c r="H1655" i="6"/>
  <c r="I1655" i="6"/>
  <c r="J1655" i="6"/>
  <c r="K1655" i="6"/>
  <c r="L1655" i="6"/>
  <c r="G1656" i="6"/>
  <c r="H1656" i="6"/>
  <c r="I1656" i="6"/>
  <c r="J1656" i="6"/>
  <c r="K1656" i="6"/>
  <c r="L1656" i="6"/>
  <c r="G1657" i="6"/>
  <c r="H1657" i="6"/>
  <c r="I1657" i="6"/>
  <c r="J1657" i="6"/>
  <c r="K1657" i="6"/>
  <c r="L1657" i="6"/>
  <c r="G1658" i="6"/>
  <c r="H1658" i="6"/>
  <c r="I1658" i="6"/>
  <c r="J1658" i="6"/>
  <c r="K1658" i="6"/>
  <c r="L1658" i="6"/>
  <c r="G1659" i="6"/>
  <c r="H1659" i="6"/>
  <c r="I1659" i="6"/>
  <c r="J1659" i="6"/>
  <c r="K1659" i="6"/>
  <c r="L1659" i="6"/>
  <c r="G1660" i="6"/>
  <c r="H1660" i="6"/>
  <c r="I1660" i="6"/>
  <c r="J1660" i="6"/>
  <c r="K1660" i="6"/>
  <c r="L1660" i="6"/>
  <c r="G1661" i="6"/>
  <c r="H1661" i="6"/>
  <c r="I1661" i="6"/>
  <c r="J1661" i="6"/>
  <c r="K1661" i="6"/>
  <c r="L1661" i="6"/>
  <c r="G1662" i="6"/>
  <c r="H1662" i="6"/>
  <c r="I1662" i="6"/>
  <c r="J1662" i="6"/>
  <c r="K1662" i="6"/>
  <c r="L1662" i="6"/>
  <c r="G1663" i="6"/>
  <c r="H1663" i="6"/>
  <c r="I1663" i="6"/>
  <c r="J1663" i="6"/>
  <c r="K1663" i="6"/>
  <c r="L1663" i="6"/>
  <c r="G1664" i="6"/>
  <c r="H1664" i="6"/>
  <c r="I1664" i="6"/>
  <c r="J1664" i="6"/>
  <c r="K1664" i="6"/>
  <c r="L1664" i="6"/>
  <c r="G1665" i="6"/>
  <c r="H1665" i="6"/>
  <c r="I1665" i="6"/>
  <c r="J1665" i="6"/>
  <c r="K1665" i="6"/>
  <c r="L1665" i="6"/>
  <c r="G1666" i="6"/>
  <c r="H1666" i="6"/>
  <c r="I1666" i="6"/>
  <c r="J1666" i="6"/>
  <c r="K1666" i="6"/>
  <c r="L1666" i="6"/>
  <c r="G1667" i="6"/>
  <c r="H1667" i="6"/>
  <c r="I1667" i="6"/>
  <c r="J1667" i="6"/>
  <c r="K1667" i="6"/>
  <c r="L1667" i="6"/>
  <c r="G1668" i="6"/>
  <c r="H1668" i="6"/>
  <c r="I1668" i="6"/>
  <c r="J1668" i="6"/>
  <c r="K1668" i="6"/>
  <c r="L1668" i="6"/>
  <c r="G1669" i="6"/>
  <c r="H1669" i="6"/>
  <c r="I1669" i="6"/>
  <c r="J1669" i="6"/>
  <c r="K1669" i="6"/>
  <c r="L1669" i="6"/>
  <c r="G1670" i="6"/>
  <c r="H1670" i="6"/>
  <c r="I1670" i="6"/>
  <c r="J1670" i="6"/>
  <c r="K1670" i="6"/>
  <c r="L1670" i="6"/>
  <c r="G1671" i="6"/>
  <c r="H1671" i="6"/>
  <c r="I1671" i="6"/>
  <c r="J1671" i="6"/>
  <c r="K1671" i="6"/>
  <c r="L1671" i="6"/>
  <c r="G1672" i="6"/>
  <c r="H1672" i="6"/>
  <c r="I1672" i="6"/>
  <c r="J1672" i="6"/>
  <c r="K1672" i="6"/>
  <c r="L1672" i="6"/>
  <c r="G1673" i="6"/>
  <c r="H1673" i="6"/>
  <c r="I1673" i="6"/>
  <c r="J1673" i="6"/>
  <c r="K1673" i="6"/>
  <c r="L1673" i="6"/>
  <c r="G1674" i="6"/>
  <c r="H1674" i="6"/>
  <c r="I1674" i="6"/>
  <c r="J1674" i="6"/>
  <c r="K1674" i="6"/>
  <c r="L1674" i="6"/>
  <c r="G1675" i="6"/>
  <c r="H1675" i="6"/>
  <c r="I1675" i="6"/>
  <c r="J1675" i="6"/>
  <c r="K1675" i="6"/>
  <c r="L1675" i="6"/>
  <c r="G1676" i="6"/>
  <c r="H1676" i="6"/>
  <c r="I1676" i="6"/>
  <c r="J1676" i="6"/>
  <c r="K1676" i="6"/>
  <c r="L1676" i="6"/>
  <c r="G1677" i="6"/>
  <c r="H1677" i="6"/>
  <c r="I1677" i="6"/>
  <c r="J1677" i="6"/>
  <c r="K1677" i="6"/>
  <c r="L1677" i="6"/>
  <c r="G1678" i="6"/>
  <c r="H1678" i="6"/>
  <c r="I1678" i="6"/>
  <c r="J1678" i="6"/>
  <c r="K1678" i="6"/>
  <c r="L1678" i="6"/>
  <c r="G1679" i="6"/>
  <c r="H1679" i="6"/>
  <c r="I1679" i="6"/>
  <c r="J1679" i="6"/>
  <c r="K1679" i="6"/>
  <c r="L1679" i="6"/>
  <c r="G1680" i="6"/>
  <c r="H1680" i="6"/>
  <c r="I1680" i="6"/>
  <c r="J1680" i="6"/>
  <c r="K1680" i="6"/>
  <c r="L1680" i="6"/>
  <c r="G1681" i="6"/>
  <c r="H1681" i="6"/>
  <c r="I1681" i="6"/>
  <c r="J1681" i="6"/>
  <c r="K1681" i="6"/>
  <c r="L1681" i="6"/>
  <c r="G1682" i="6"/>
  <c r="H1682" i="6"/>
  <c r="I1682" i="6"/>
  <c r="J1682" i="6"/>
  <c r="K1682" i="6"/>
  <c r="L1682" i="6"/>
  <c r="G1683" i="6"/>
  <c r="H1683" i="6"/>
  <c r="I1683" i="6"/>
  <c r="J1683" i="6"/>
  <c r="K1683" i="6"/>
  <c r="L1683" i="6"/>
  <c r="G1684" i="6"/>
  <c r="H1684" i="6"/>
  <c r="I1684" i="6"/>
  <c r="J1684" i="6"/>
  <c r="K1684" i="6"/>
  <c r="L1684" i="6"/>
  <c r="G1685" i="6"/>
  <c r="H1685" i="6"/>
  <c r="I1685" i="6"/>
  <c r="J1685" i="6"/>
  <c r="K1685" i="6"/>
  <c r="L1685" i="6"/>
  <c r="G1686" i="6"/>
  <c r="H1686" i="6"/>
  <c r="I1686" i="6"/>
  <c r="J1686" i="6"/>
  <c r="K1686" i="6"/>
  <c r="L1686" i="6"/>
  <c r="G1687" i="6"/>
  <c r="H1687" i="6"/>
  <c r="I1687" i="6"/>
  <c r="J1687" i="6"/>
  <c r="K1687" i="6"/>
  <c r="L1687" i="6"/>
  <c r="G1688" i="6"/>
  <c r="H1688" i="6"/>
  <c r="I1688" i="6"/>
  <c r="J1688" i="6"/>
  <c r="K1688" i="6"/>
  <c r="L1688" i="6"/>
  <c r="G1689" i="6"/>
  <c r="H1689" i="6"/>
  <c r="I1689" i="6"/>
  <c r="J1689" i="6"/>
  <c r="K1689" i="6"/>
  <c r="L1689" i="6"/>
  <c r="G1690" i="6"/>
  <c r="H1690" i="6"/>
  <c r="I1690" i="6"/>
  <c r="J1690" i="6"/>
  <c r="K1690" i="6"/>
  <c r="L1690" i="6"/>
  <c r="G1691" i="6"/>
  <c r="H1691" i="6"/>
  <c r="I1691" i="6"/>
  <c r="J1691" i="6"/>
  <c r="K1691" i="6"/>
  <c r="L1691" i="6"/>
  <c r="G1692" i="6"/>
  <c r="H1692" i="6"/>
  <c r="I1692" i="6"/>
  <c r="J1692" i="6"/>
  <c r="K1692" i="6"/>
  <c r="L1692" i="6"/>
  <c r="G1693" i="6"/>
  <c r="H1693" i="6"/>
  <c r="I1693" i="6"/>
  <c r="J1693" i="6"/>
  <c r="K1693" i="6"/>
  <c r="L1693" i="6"/>
  <c r="G1694" i="6"/>
  <c r="H1694" i="6"/>
  <c r="I1694" i="6"/>
  <c r="J1694" i="6"/>
  <c r="K1694" i="6"/>
  <c r="L1694" i="6"/>
  <c r="G1695" i="6"/>
  <c r="H1695" i="6"/>
  <c r="I1695" i="6"/>
  <c r="J1695" i="6"/>
  <c r="K1695" i="6"/>
  <c r="L1695" i="6"/>
  <c r="G1696" i="6"/>
  <c r="H1696" i="6"/>
  <c r="I1696" i="6"/>
  <c r="J1696" i="6"/>
  <c r="K1696" i="6"/>
  <c r="L1696" i="6"/>
  <c r="G1697" i="6"/>
  <c r="H1697" i="6"/>
  <c r="I1697" i="6"/>
  <c r="J1697" i="6"/>
  <c r="K1697" i="6"/>
  <c r="L1697" i="6"/>
  <c r="G1698" i="6"/>
  <c r="H1698" i="6"/>
  <c r="I1698" i="6"/>
  <c r="J1698" i="6"/>
  <c r="K1698" i="6"/>
  <c r="L1698" i="6"/>
  <c r="G1699" i="6"/>
  <c r="H1699" i="6"/>
  <c r="I1699" i="6"/>
  <c r="J1699" i="6"/>
  <c r="K1699" i="6"/>
  <c r="L1699" i="6"/>
  <c r="G1700" i="6"/>
  <c r="H1700" i="6"/>
  <c r="I1700" i="6"/>
  <c r="J1700" i="6"/>
  <c r="K1700" i="6"/>
  <c r="L1700" i="6"/>
  <c r="G1701" i="6"/>
  <c r="H1701" i="6"/>
  <c r="I1701" i="6"/>
  <c r="J1701" i="6"/>
  <c r="K1701" i="6"/>
  <c r="L1701" i="6"/>
  <c r="G1702" i="6"/>
  <c r="H1702" i="6"/>
  <c r="I1702" i="6"/>
  <c r="J1702" i="6"/>
  <c r="K1702" i="6"/>
  <c r="L1702" i="6"/>
  <c r="G1703" i="6"/>
  <c r="H1703" i="6"/>
  <c r="I1703" i="6"/>
  <c r="J1703" i="6"/>
  <c r="K1703" i="6"/>
  <c r="L1703" i="6"/>
  <c r="G1704" i="6"/>
  <c r="H1704" i="6"/>
  <c r="I1704" i="6"/>
  <c r="J1704" i="6"/>
  <c r="K1704" i="6"/>
  <c r="L1704" i="6"/>
  <c r="G1705" i="6"/>
  <c r="H1705" i="6"/>
  <c r="I1705" i="6"/>
  <c r="J1705" i="6"/>
  <c r="K1705" i="6"/>
  <c r="L1705" i="6"/>
  <c r="G1706" i="6"/>
  <c r="H1706" i="6"/>
  <c r="I1706" i="6"/>
  <c r="J1706" i="6"/>
  <c r="K1706" i="6"/>
  <c r="L1706" i="6"/>
  <c r="G1707" i="6"/>
  <c r="H1707" i="6"/>
  <c r="I1707" i="6"/>
  <c r="J1707" i="6"/>
  <c r="K1707" i="6"/>
  <c r="L1707" i="6"/>
  <c r="G1708" i="6"/>
  <c r="H1708" i="6"/>
  <c r="I1708" i="6"/>
  <c r="J1708" i="6"/>
  <c r="K1708" i="6"/>
  <c r="L1708" i="6"/>
  <c r="G1709" i="6"/>
  <c r="H1709" i="6"/>
  <c r="I1709" i="6"/>
  <c r="J1709" i="6"/>
  <c r="K1709" i="6"/>
  <c r="L1709" i="6"/>
  <c r="G1710" i="6"/>
  <c r="H1710" i="6"/>
  <c r="I1710" i="6"/>
  <c r="J1710" i="6"/>
  <c r="K1710" i="6"/>
  <c r="L1710" i="6"/>
  <c r="G1711" i="6"/>
  <c r="H1711" i="6"/>
  <c r="I1711" i="6"/>
  <c r="J1711" i="6"/>
  <c r="K1711" i="6"/>
  <c r="L1711" i="6"/>
  <c r="G1712" i="6"/>
  <c r="H1712" i="6"/>
  <c r="I1712" i="6"/>
  <c r="J1712" i="6"/>
  <c r="K1712" i="6"/>
  <c r="L1712" i="6"/>
  <c r="G1713" i="6"/>
  <c r="H1713" i="6"/>
  <c r="I1713" i="6"/>
  <c r="J1713" i="6"/>
  <c r="K1713" i="6"/>
  <c r="L1713" i="6"/>
  <c r="G1714" i="6"/>
  <c r="H1714" i="6"/>
  <c r="I1714" i="6"/>
  <c r="J1714" i="6"/>
  <c r="K1714" i="6"/>
  <c r="L1714" i="6"/>
  <c r="G1715" i="6"/>
  <c r="H1715" i="6"/>
  <c r="I1715" i="6"/>
  <c r="J1715" i="6"/>
  <c r="K1715" i="6"/>
  <c r="L1715" i="6"/>
  <c r="G1716" i="6"/>
  <c r="H1716" i="6"/>
  <c r="I1716" i="6"/>
  <c r="J1716" i="6"/>
  <c r="K1716" i="6"/>
  <c r="L1716" i="6"/>
  <c r="G1717" i="6"/>
  <c r="H1717" i="6"/>
  <c r="I1717" i="6"/>
  <c r="J1717" i="6"/>
  <c r="K1717" i="6"/>
  <c r="L1717" i="6"/>
  <c r="G1718" i="6"/>
  <c r="H1718" i="6"/>
  <c r="I1718" i="6"/>
  <c r="J1718" i="6"/>
  <c r="K1718" i="6"/>
  <c r="L1718" i="6"/>
  <c r="G1719" i="6"/>
  <c r="H1719" i="6"/>
  <c r="I1719" i="6"/>
  <c r="J1719" i="6"/>
  <c r="K1719" i="6"/>
  <c r="L1719" i="6"/>
  <c r="G1720" i="6"/>
  <c r="H1720" i="6"/>
  <c r="I1720" i="6"/>
  <c r="J1720" i="6"/>
  <c r="K1720" i="6"/>
  <c r="L1720" i="6"/>
  <c r="G1721" i="6"/>
  <c r="H1721" i="6"/>
  <c r="I1721" i="6"/>
  <c r="J1721" i="6"/>
  <c r="K1721" i="6"/>
  <c r="L1721" i="6"/>
  <c r="G1722" i="6"/>
  <c r="H1722" i="6"/>
  <c r="I1722" i="6"/>
  <c r="J1722" i="6"/>
  <c r="K1722" i="6"/>
  <c r="L1722" i="6"/>
  <c r="G1723" i="6"/>
  <c r="H1723" i="6"/>
  <c r="I1723" i="6"/>
  <c r="J1723" i="6"/>
  <c r="K1723" i="6"/>
  <c r="L1723" i="6"/>
  <c r="G1724" i="6"/>
  <c r="H1724" i="6"/>
  <c r="I1724" i="6"/>
  <c r="J1724" i="6"/>
  <c r="K1724" i="6"/>
  <c r="L1724" i="6"/>
  <c r="G1725" i="6"/>
  <c r="H1725" i="6"/>
  <c r="I1725" i="6"/>
  <c r="J1725" i="6"/>
  <c r="K1725" i="6"/>
  <c r="L1725" i="6"/>
  <c r="G1726" i="6"/>
  <c r="H1726" i="6"/>
  <c r="I1726" i="6"/>
  <c r="J1726" i="6"/>
  <c r="K1726" i="6"/>
  <c r="L1726" i="6"/>
  <c r="G1727" i="6"/>
  <c r="H1727" i="6"/>
  <c r="I1727" i="6"/>
  <c r="J1727" i="6"/>
  <c r="K1727" i="6"/>
  <c r="L1727" i="6"/>
  <c r="G1728" i="6"/>
  <c r="H1728" i="6"/>
  <c r="I1728" i="6"/>
  <c r="J1728" i="6"/>
  <c r="K1728" i="6"/>
  <c r="L1728" i="6"/>
  <c r="G1729" i="6"/>
  <c r="H1729" i="6"/>
  <c r="I1729" i="6"/>
  <c r="J1729" i="6"/>
  <c r="K1729" i="6"/>
  <c r="L1729" i="6"/>
  <c r="G1730" i="6"/>
  <c r="H1730" i="6"/>
  <c r="I1730" i="6"/>
  <c r="J1730" i="6"/>
  <c r="K1730" i="6"/>
  <c r="L1730" i="6"/>
  <c r="G1731" i="6"/>
  <c r="H1731" i="6"/>
  <c r="I1731" i="6"/>
  <c r="J1731" i="6"/>
  <c r="K1731" i="6"/>
  <c r="L1731" i="6"/>
  <c r="G1732" i="6"/>
  <c r="H1732" i="6"/>
  <c r="I1732" i="6"/>
  <c r="J1732" i="6"/>
  <c r="K1732" i="6"/>
  <c r="L1732" i="6"/>
  <c r="G1733" i="6"/>
  <c r="H1733" i="6"/>
  <c r="I1733" i="6"/>
  <c r="J1733" i="6"/>
  <c r="K1733" i="6"/>
  <c r="L1733" i="6"/>
  <c r="G1734" i="6"/>
  <c r="H1734" i="6"/>
  <c r="I1734" i="6"/>
  <c r="J1734" i="6"/>
  <c r="K1734" i="6"/>
  <c r="L1734" i="6"/>
  <c r="G1735" i="6"/>
  <c r="H1735" i="6"/>
  <c r="I1735" i="6"/>
  <c r="J1735" i="6"/>
  <c r="K1735" i="6"/>
  <c r="L1735" i="6"/>
  <c r="G1736" i="6"/>
  <c r="H1736" i="6"/>
  <c r="I1736" i="6"/>
  <c r="J1736" i="6"/>
  <c r="K1736" i="6"/>
  <c r="L1736" i="6"/>
  <c r="G1737" i="6"/>
  <c r="H1737" i="6"/>
  <c r="I1737" i="6"/>
  <c r="J1737" i="6"/>
  <c r="K1737" i="6"/>
  <c r="L1737" i="6"/>
  <c r="G1738" i="6"/>
  <c r="H1738" i="6"/>
  <c r="I1738" i="6"/>
  <c r="J1738" i="6"/>
  <c r="K1738" i="6"/>
  <c r="L1738" i="6"/>
  <c r="G1739" i="6"/>
  <c r="H1739" i="6"/>
  <c r="I1739" i="6"/>
  <c r="J1739" i="6"/>
  <c r="K1739" i="6"/>
  <c r="L1739" i="6"/>
  <c r="G1740" i="6"/>
  <c r="H1740" i="6"/>
  <c r="I1740" i="6"/>
  <c r="J1740" i="6"/>
  <c r="K1740" i="6"/>
  <c r="L1740" i="6"/>
  <c r="G1741" i="6"/>
  <c r="H1741" i="6"/>
  <c r="I1741" i="6"/>
  <c r="J1741" i="6"/>
  <c r="K1741" i="6"/>
  <c r="L1741" i="6"/>
  <c r="G1742" i="6"/>
  <c r="H1742" i="6"/>
  <c r="I1742" i="6"/>
  <c r="J1742" i="6"/>
  <c r="K1742" i="6"/>
  <c r="L1742" i="6"/>
  <c r="G1743" i="6"/>
  <c r="H1743" i="6"/>
  <c r="I1743" i="6"/>
  <c r="J1743" i="6"/>
  <c r="K1743" i="6"/>
  <c r="L1743" i="6"/>
  <c r="G1744" i="6"/>
  <c r="H1744" i="6"/>
  <c r="I1744" i="6"/>
  <c r="J1744" i="6"/>
  <c r="K1744" i="6"/>
  <c r="L1744" i="6"/>
  <c r="G1745" i="6"/>
  <c r="H1745" i="6"/>
  <c r="I1745" i="6"/>
  <c r="J1745" i="6"/>
  <c r="K1745" i="6"/>
  <c r="L1745" i="6"/>
  <c r="G1746" i="6"/>
  <c r="H1746" i="6"/>
  <c r="I1746" i="6"/>
  <c r="J1746" i="6"/>
  <c r="K1746" i="6"/>
  <c r="L1746" i="6"/>
  <c r="G1747" i="6"/>
  <c r="H1747" i="6"/>
  <c r="I1747" i="6"/>
  <c r="J1747" i="6"/>
  <c r="K1747" i="6"/>
  <c r="L1747" i="6"/>
  <c r="G1748" i="6"/>
  <c r="H1748" i="6"/>
  <c r="I1748" i="6"/>
  <c r="J1748" i="6"/>
  <c r="K1748" i="6"/>
  <c r="L1748" i="6"/>
  <c r="G1749" i="6"/>
  <c r="H1749" i="6"/>
  <c r="I1749" i="6"/>
  <c r="J1749" i="6"/>
  <c r="K1749" i="6"/>
  <c r="L1749" i="6"/>
  <c r="G1750" i="6"/>
  <c r="H1750" i="6"/>
  <c r="I1750" i="6"/>
  <c r="J1750" i="6"/>
  <c r="K1750" i="6"/>
  <c r="L1750" i="6"/>
  <c r="G1751" i="6"/>
  <c r="H1751" i="6"/>
  <c r="I1751" i="6"/>
  <c r="J1751" i="6"/>
  <c r="K1751" i="6"/>
  <c r="L1751" i="6"/>
  <c r="G1752" i="6"/>
  <c r="H1752" i="6"/>
  <c r="I1752" i="6"/>
  <c r="J1752" i="6"/>
  <c r="K1752" i="6"/>
  <c r="L1752" i="6"/>
  <c r="G1753" i="6"/>
  <c r="H1753" i="6"/>
  <c r="I1753" i="6"/>
  <c r="J1753" i="6"/>
  <c r="K1753" i="6"/>
  <c r="L1753" i="6"/>
  <c r="G1754" i="6"/>
  <c r="H1754" i="6"/>
  <c r="I1754" i="6"/>
  <c r="J1754" i="6"/>
  <c r="K1754" i="6"/>
  <c r="L1754" i="6"/>
  <c r="G1755" i="6"/>
  <c r="H1755" i="6"/>
  <c r="I1755" i="6"/>
  <c r="J1755" i="6"/>
  <c r="K1755" i="6"/>
  <c r="L1755" i="6"/>
  <c r="G1756" i="6"/>
  <c r="H1756" i="6"/>
  <c r="I1756" i="6"/>
  <c r="J1756" i="6"/>
  <c r="K1756" i="6"/>
  <c r="L1756" i="6"/>
  <c r="G1757" i="6"/>
  <c r="H1757" i="6"/>
  <c r="I1757" i="6"/>
  <c r="J1757" i="6"/>
  <c r="K1757" i="6"/>
  <c r="L1757" i="6"/>
  <c r="G1758" i="6"/>
  <c r="H1758" i="6"/>
  <c r="I1758" i="6"/>
  <c r="J1758" i="6"/>
  <c r="K1758" i="6"/>
  <c r="L1758" i="6"/>
  <c r="G1759" i="6"/>
  <c r="H1759" i="6"/>
  <c r="I1759" i="6"/>
  <c r="J1759" i="6"/>
  <c r="K1759" i="6"/>
  <c r="L1759" i="6"/>
  <c r="G1760" i="6"/>
  <c r="H1760" i="6"/>
  <c r="I1760" i="6"/>
  <c r="J1760" i="6"/>
  <c r="K1760" i="6"/>
  <c r="L1760" i="6"/>
  <c r="G1761" i="6"/>
  <c r="H1761" i="6"/>
  <c r="I1761" i="6"/>
  <c r="J1761" i="6"/>
  <c r="K1761" i="6"/>
  <c r="L1761" i="6"/>
  <c r="G1762" i="6"/>
  <c r="H1762" i="6"/>
  <c r="I1762" i="6"/>
  <c r="J1762" i="6"/>
  <c r="K1762" i="6"/>
  <c r="L1762" i="6"/>
  <c r="G1763" i="6"/>
  <c r="H1763" i="6"/>
  <c r="I1763" i="6"/>
  <c r="J1763" i="6"/>
  <c r="K1763" i="6"/>
  <c r="L1763" i="6"/>
  <c r="G1764" i="6"/>
  <c r="H1764" i="6"/>
  <c r="I1764" i="6"/>
  <c r="J1764" i="6"/>
  <c r="K1764" i="6"/>
  <c r="L1764" i="6"/>
  <c r="G1765" i="6"/>
  <c r="H1765" i="6"/>
  <c r="I1765" i="6"/>
  <c r="J1765" i="6"/>
  <c r="K1765" i="6"/>
  <c r="L1765" i="6"/>
  <c r="G1766" i="6"/>
  <c r="H1766" i="6"/>
  <c r="I1766" i="6"/>
  <c r="J1766" i="6"/>
  <c r="K1766" i="6"/>
  <c r="L1766" i="6"/>
  <c r="G1767" i="6"/>
  <c r="H1767" i="6"/>
  <c r="I1767" i="6"/>
  <c r="J1767" i="6"/>
  <c r="K1767" i="6"/>
  <c r="L1767" i="6"/>
  <c r="G1768" i="6"/>
  <c r="H1768" i="6"/>
  <c r="I1768" i="6"/>
  <c r="J1768" i="6"/>
  <c r="K1768" i="6"/>
  <c r="L1768" i="6"/>
  <c r="G1769" i="6"/>
  <c r="H1769" i="6"/>
  <c r="I1769" i="6"/>
  <c r="J1769" i="6"/>
  <c r="K1769" i="6"/>
  <c r="L1769" i="6"/>
  <c r="G1770" i="6"/>
  <c r="H1770" i="6"/>
  <c r="I1770" i="6"/>
  <c r="J1770" i="6"/>
  <c r="K1770" i="6"/>
  <c r="L1770" i="6"/>
  <c r="G1771" i="6"/>
  <c r="H1771" i="6"/>
  <c r="I1771" i="6"/>
  <c r="J1771" i="6"/>
  <c r="K1771" i="6"/>
  <c r="L1771" i="6"/>
  <c r="G1772" i="6"/>
  <c r="H1772" i="6"/>
  <c r="I1772" i="6"/>
  <c r="J1772" i="6"/>
  <c r="K1772" i="6"/>
  <c r="L1772" i="6"/>
  <c r="G1773" i="6"/>
  <c r="H1773" i="6"/>
  <c r="I1773" i="6"/>
  <c r="J1773" i="6"/>
  <c r="K1773" i="6"/>
  <c r="L1773" i="6"/>
  <c r="G1774" i="6"/>
  <c r="H1774" i="6"/>
  <c r="I1774" i="6"/>
  <c r="J1774" i="6"/>
  <c r="K1774" i="6"/>
  <c r="L1774" i="6"/>
  <c r="G1775" i="6"/>
  <c r="H1775" i="6"/>
  <c r="I1775" i="6"/>
  <c r="J1775" i="6"/>
  <c r="K1775" i="6"/>
  <c r="L1775" i="6"/>
  <c r="G1776" i="6"/>
  <c r="H1776" i="6"/>
  <c r="I1776" i="6"/>
  <c r="J1776" i="6"/>
  <c r="K1776" i="6"/>
  <c r="L1776" i="6"/>
  <c r="G1777" i="6"/>
  <c r="H1777" i="6"/>
  <c r="I1777" i="6"/>
  <c r="J1777" i="6"/>
  <c r="K1777" i="6"/>
  <c r="L1777" i="6"/>
  <c r="G1778" i="6"/>
  <c r="H1778" i="6"/>
  <c r="I1778" i="6"/>
  <c r="J1778" i="6"/>
  <c r="K1778" i="6"/>
  <c r="L1778" i="6"/>
  <c r="G1779" i="6"/>
  <c r="H1779" i="6"/>
  <c r="I1779" i="6"/>
  <c r="J1779" i="6"/>
  <c r="K1779" i="6"/>
  <c r="L1779" i="6"/>
  <c r="G1780" i="6"/>
  <c r="H1780" i="6"/>
  <c r="I1780" i="6"/>
  <c r="J1780" i="6"/>
  <c r="K1780" i="6"/>
  <c r="L1780" i="6"/>
  <c r="G1781" i="6"/>
  <c r="H1781" i="6"/>
  <c r="I1781" i="6"/>
  <c r="J1781" i="6"/>
  <c r="K1781" i="6"/>
  <c r="L1781" i="6"/>
  <c r="G1782" i="6"/>
  <c r="H1782" i="6"/>
  <c r="I1782" i="6"/>
  <c r="J1782" i="6"/>
  <c r="K1782" i="6"/>
  <c r="L1782" i="6"/>
  <c r="G1783" i="6"/>
  <c r="H1783" i="6"/>
  <c r="I1783" i="6"/>
  <c r="J1783" i="6"/>
  <c r="K1783" i="6"/>
  <c r="L1783" i="6"/>
  <c r="G1784" i="6"/>
  <c r="H1784" i="6"/>
  <c r="I1784" i="6"/>
  <c r="J1784" i="6"/>
  <c r="K1784" i="6"/>
  <c r="L1784" i="6"/>
  <c r="G1785" i="6"/>
  <c r="H1785" i="6"/>
  <c r="I1785" i="6"/>
  <c r="J1785" i="6"/>
  <c r="K1785" i="6"/>
  <c r="L1785" i="6"/>
  <c r="G1786" i="6"/>
  <c r="H1786" i="6"/>
  <c r="I1786" i="6"/>
  <c r="J1786" i="6"/>
  <c r="K1786" i="6"/>
  <c r="L1786" i="6"/>
  <c r="G1787" i="6"/>
  <c r="H1787" i="6"/>
  <c r="I1787" i="6"/>
  <c r="J1787" i="6"/>
  <c r="K1787" i="6"/>
  <c r="L1787" i="6"/>
  <c r="G1788" i="6"/>
  <c r="H1788" i="6"/>
  <c r="I1788" i="6"/>
  <c r="J1788" i="6"/>
  <c r="K1788" i="6"/>
  <c r="L1788" i="6"/>
  <c r="G1789" i="6"/>
  <c r="H1789" i="6"/>
  <c r="I1789" i="6"/>
  <c r="J1789" i="6"/>
  <c r="K1789" i="6"/>
  <c r="L1789" i="6"/>
  <c r="G1790" i="6"/>
  <c r="H1790" i="6"/>
  <c r="I1790" i="6"/>
  <c r="J1790" i="6"/>
  <c r="K1790" i="6"/>
  <c r="L1790" i="6"/>
  <c r="G1791" i="6"/>
  <c r="H1791" i="6"/>
  <c r="I1791" i="6"/>
  <c r="J1791" i="6"/>
  <c r="K1791" i="6"/>
  <c r="L1791" i="6"/>
  <c r="G1792" i="6"/>
  <c r="H1792" i="6"/>
  <c r="I1792" i="6"/>
  <c r="J1792" i="6"/>
  <c r="K1792" i="6"/>
  <c r="L1792" i="6"/>
  <c r="G1793" i="6"/>
  <c r="H1793" i="6"/>
  <c r="I1793" i="6"/>
  <c r="J1793" i="6"/>
  <c r="K1793" i="6"/>
  <c r="L1793" i="6"/>
  <c r="G1794" i="6"/>
  <c r="H1794" i="6"/>
  <c r="I1794" i="6"/>
  <c r="J1794" i="6"/>
  <c r="K1794" i="6"/>
  <c r="L1794" i="6"/>
  <c r="G1795" i="6"/>
  <c r="H1795" i="6"/>
  <c r="I1795" i="6"/>
  <c r="J1795" i="6"/>
  <c r="K1795" i="6"/>
  <c r="L1795" i="6"/>
  <c r="G1796" i="6"/>
  <c r="H1796" i="6"/>
  <c r="I1796" i="6"/>
  <c r="J1796" i="6"/>
  <c r="K1796" i="6"/>
  <c r="L1796" i="6"/>
  <c r="G1797" i="6"/>
  <c r="H1797" i="6"/>
  <c r="I1797" i="6"/>
  <c r="J1797" i="6"/>
  <c r="K1797" i="6"/>
  <c r="L1797" i="6"/>
  <c r="G1798" i="6"/>
  <c r="H1798" i="6"/>
  <c r="I1798" i="6"/>
  <c r="J1798" i="6"/>
  <c r="K1798" i="6"/>
  <c r="L1798" i="6"/>
  <c r="G1799" i="6"/>
  <c r="H1799" i="6"/>
  <c r="I1799" i="6"/>
  <c r="J1799" i="6"/>
  <c r="K1799" i="6"/>
  <c r="L1799" i="6"/>
  <c r="G1800" i="6"/>
  <c r="H1800" i="6"/>
  <c r="I1800" i="6"/>
  <c r="J1800" i="6"/>
  <c r="K1800" i="6"/>
  <c r="L1800" i="6"/>
  <c r="G1801" i="6"/>
  <c r="H1801" i="6"/>
  <c r="I1801" i="6"/>
  <c r="J1801" i="6"/>
  <c r="K1801" i="6"/>
  <c r="L1801" i="6"/>
  <c r="G1802" i="6"/>
  <c r="H1802" i="6"/>
  <c r="I1802" i="6"/>
  <c r="J1802" i="6"/>
  <c r="K1802" i="6"/>
  <c r="L1802" i="6"/>
  <c r="G1803" i="6"/>
  <c r="H1803" i="6"/>
  <c r="I1803" i="6"/>
  <c r="J1803" i="6"/>
  <c r="K1803" i="6"/>
  <c r="L1803" i="6"/>
  <c r="G1804" i="6"/>
  <c r="H1804" i="6"/>
  <c r="I1804" i="6"/>
  <c r="J1804" i="6"/>
  <c r="K1804" i="6"/>
  <c r="L1804" i="6"/>
  <c r="G1805" i="6"/>
  <c r="H1805" i="6"/>
  <c r="I1805" i="6"/>
  <c r="J1805" i="6"/>
  <c r="K1805" i="6"/>
  <c r="L1805" i="6"/>
  <c r="G1806" i="6"/>
  <c r="H1806" i="6"/>
  <c r="I1806" i="6"/>
  <c r="J1806" i="6"/>
  <c r="K1806" i="6"/>
  <c r="L1806" i="6"/>
  <c r="G1807" i="6"/>
  <c r="H1807" i="6"/>
  <c r="I1807" i="6"/>
  <c r="J1807" i="6"/>
  <c r="K1807" i="6"/>
  <c r="L1807" i="6"/>
  <c r="G1808" i="6"/>
  <c r="H1808" i="6"/>
  <c r="I1808" i="6"/>
  <c r="J1808" i="6"/>
  <c r="K1808" i="6"/>
  <c r="L1808" i="6"/>
  <c r="G1809" i="6"/>
  <c r="H1809" i="6"/>
  <c r="I1809" i="6"/>
  <c r="J1809" i="6"/>
  <c r="K1809" i="6"/>
  <c r="L1809" i="6"/>
  <c r="G1810" i="6"/>
  <c r="H1810" i="6"/>
  <c r="I1810" i="6"/>
  <c r="J1810" i="6"/>
  <c r="K1810" i="6"/>
  <c r="L1810" i="6"/>
  <c r="G1811" i="6"/>
  <c r="H1811" i="6"/>
  <c r="I1811" i="6"/>
  <c r="J1811" i="6"/>
  <c r="K1811" i="6"/>
  <c r="L1811" i="6"/>
  <c r="G1812" i="6"/>
  <c r="H1812" i="6"/>
  <c r="I1812" i="6"/>
  <c r="J1812" i="6"/>
  <c r="K1812" i="6"/>
  <c r="L1812" i="6"/>
  <c r="G1813" i="6"/>
  <c r="H1813" i="6"/>
  <c r="I1813" i="6"/>
  <c r="J1813" i="6"/>
  <c r="K1813" i="6"/>
  <c r="L1813" i="6"/>
  <c r="G1814" i="6"/>
  <c r="H1814" i="6"/>
  <c r="I1814" i="6"/>
  <c r="J1814" i="6"/>
  <c r="K1814" i="6"/>
  <c r="L1814" i="6"/>
  <c r="G1815" i="6"/>
  <c r="H1815" i="6"/>
  <c r="I1815" i="6"/>
  <c r="J1815" i="6"/>
  <c r="K1815" i="6"/>
  <c r="L1815" i="6"/>
  <c r="G1816" i="6"/>
  <c r="H1816" i="6"/>
  <c r="I1816" i="6"/>
  <c r="J1816" i="6"/>
  <c r="K1816" i="6"/>
  <c r="L1816" i="6"/>
  <c r="G1817" i="6"/>
  <c r="H1817" i="6"/>
  <c r="I1817" i="6"/>
  <c r="J1817" i="6"/>
  <c r="K1817" i="6"/>
  <c r="L1817" i="6"/>
  <c r="G1818" i="6"/>
  <c r="H1818" i="6"/>
  <c r="I1818" i="6"/>
  <c r="J1818" i="6"/>
  <c r="K1818" i="6"/>
  <c r="L1818" i="6"/>
  <c r="G1819" i="6"/>
  <c r="H1819" i="6"/>
  <c r="I1819" i="6"/>
  <c r="J1819" i="6"/>
  <c r="K1819" i="6"/>
  <c r="L1819" i="6"/>
  <c r="G1820" i="6"/>
  <c r="H1820" i="6"/>
  <c r="I1820" i="6"/>
  <c r="J1820" i="6"/>
  <c r="K1820" i="6"/>
  <c r="L1820" i="6"/>
  <c r="G1821" i="6"/>
  <c r="H1821" i="6"/>
  <c r="I1821" i="6"/>
  <c r="J1821" i="6"/>
  <c r="K1821" i="6"/>
  <c r="L1821" i="6"/>
  <c r="G1822" i="6"/>
  <c r="H1822" i="6"/>
  <c r="I1822" i="6"/>
  <c r="J1822" i="6"/>
  <c r="K1822" i="6"/>
  <c r="L1822" i="6"/>
  <c r="G1823" i="6"/>
  <c r="H1823" i="6"/>
  <c r="I1823" i="6"/>
  <c r="J1823" i="6"/>
  <c r="K1823" i="6"/>
  <c r="L1823" i="6"/>
  <c r="G1824" i="6"/>
  <c r="H1824" i="6"/>
  <c r="I1824" i="6"/>
  <c r="J1824" i="6"/>
  <c r="K1824" i="6"/>
  <c r="L1824" i="6"/>
  <c r="G1825" i="6"/>
  <c r="H1825" i="6"/>
  <c r="I1825" i="6"/>
  <c r="J1825" i="6"/>
  <c r="K1825" i="6"/>
  <c r="L1825" i="6"/>
  <c r="G1826" i="6"/>
  <c r="H1826" i="6"/>
  <c r="I1826" i="6"/>
  <c r="J1826" i="6"/>
  <c r="K1826" i="6"/>
  <c r="L1826" i="6"/>
  <c r="G1827" i="6"/>
  <c r="H1827" i="6"/>
  <c r="I1827" i="6"/>
  <c r="J1827" i="6"/>
  <c r="K1827" i="6"/>
  <c r="L1827" i="6"/>
  <c r="G1828" i="6"/>
  <c r="H1828" i="6"/>
  <c r="I1828" i="6"/>
  <c r="J1828" i="6"/>
  <c r="K1828" i="6"/>
  <c r="L1828" i="6"/>
  <c r="G1829" i="6"/>
  <c r="H1829" i="6"/>
  <c r="I1829" i="6"/>
  <c r="J1829" i="6"/>
  <c r="K1829" i="6"/>
  <c r="L1829" i="6"/>
  <c r="G1830" i="6"/>
  <c r="H1830" i="6"/>
  <c r="I1830" i="6"/>
  <c r="J1830" i="6"/>
  <c r="K1830" i="6"/>
  <c r="L1830" i="6"/>
  <c r="G1831" i="6"/>
  <c r="H1831" i="6"/>
  <c r="I1831" i="6"/>
  <c r="J1831" i="6"/>
  <c r="K1831" i="6"/>
  <c r="L1831" i="6"/>
  <c r="G1832" i="6"/>
  <c r="H1832" i="6"/>
  <c r="I1832" i="6"/>
  <c r="J1832" i="6"/>
  <c r="K1832" i="6"/>
  <c r="L1832" i="6"/>
  <c r="G1833" i="6"/>
  <c r="H1833" i="6"/>
  <c r="I1833" i="6"/>
  <c r="J1833" i="6"/>
  <c r="K1833" i="6"/>
  <c r="L1833" i="6"/>
  <c r="G1834" i="6"/>
  <c r="H1834" i="6"/>
  <c r="I1834" i="6"/>
  <c r="J1834" i="6"/>
  <c r="K1834" i="6"/>
  <c r="L1834" i="6"/>
  <c r="G1835" i="6"/>
  <c r="H1835" i="6"/>
  <c r="I1835" i="6"/>
  <c r="J1835" i="6"/>
  <c r="K1835" i="6"/>
  <c r="L1835" i="6"/>
  <c r="G1836" i="6"/>
  <c r="H1836" i="6"/>
  <c r="I1836" i="6"/>
  <c r="J1836" i="6"/>
  <c r="K1836" i="6"/>
  <c r="L1836" i="6"/>
  <c r="G1837" i="6"/>
  <c r="H1837" i="6"/>
  <c r="I1837" i="6"/>
  <c r="J1837" i="6"/>
  <c r="K1837" i="6"/>
  <c r="L1837" i="6"/>
  <c r="G1838" i="6"/>
  <c r="H1838" i="6"/>
  <c r="I1838" i="6"/>
  <c r="J1838" i="6"/>
  <c r="K1838" i="6"/>
  <c r="L1838" i="6"/>
  <c r="G1839" i="6"/>
  <c r="H1839" i="6"/>
  <c r="I1839" i="6"/>
  <c r="J1839" i="6"/>
  <c r="K1839" i="6"/>
  <c r="L1839" i="6"/>
  <c r="G1840" i="6"/>
  <c r="H1840" i="6"/>
  <c r="I1840" i="6"/>
  <c r="J1840" i="6"/>
  <c r="K1840" i="6"/>
  <c r="L1840" i="6"/>
  <c r="G1841" i="6"/>
  <c r="H1841" i="6"/>
  <c r="I1841" i="6"/>
  <c r="J1841" i="6"/>
  <c r="K1841" i="6"/>
  <c r="L1841" i="6"/>
  <c r="G1842" i="6"/>
  <c r="H1842" i="6"/>
  <c r="I1842" i="6"/>
  <c r="J1842" i="6"/>
  <c r="K1842" i="6"/>
  <c r="L1842" i="6"/>
  <c r="G1843" i="6"/>
  <c r="H1843" i="6"/>
  <c r="I1843" i="6"/>
  <c r="J1843" i="6"/>
  <c r="K1843" i="6"/>
  <c r="L1843" i="6"/>
  <c r="G1844" i="6"/>
  <c r="H1844" i="6"/>
  <c r="I1844" i="6"/>
  <c r="J1844" i="6"/>
  <c r="K1844" i="6"/>
  <c r="L1844" i="6"/>
  <c r="G1845" i="6"/>
  <c r="H1845" i="6"/>
  <c r="I1845" i="6"/>
  <c r="J1845" i="6"/>
  <c r="K1845" i="6"/>
  <c r="L1845" i="6"/>
  <c r="G1846" i="6"/>
  <c r="H1846" i="6"/>
  <c r="I1846" i="6"/>
  <c r="J1846" i="6"/>
  <c r="K1846" i="6"/>
  <c r="L1846" i="6"/>
  <c r="G1847" i="6"/>
  <c r="H1847" i="6"/>
  <c r="I1847" i="6"/>
  <c r="J1847" i="6"/>
  <c r="K1847" i="6"/>
  <c r="L1847" i="6"/>
  <c r="G1848" i="6"/>
  <c r="H1848" i="6"/>
  <c r="I1848" i="6"/>
  <c r="J1848" i="6"/>
  <c r="K1848" i="6"/>
  <c r="L1848" i="6"/>
  <c r="G1849" i="6"/>
  <c r="H1849" i="6"/>
  <c r="I1849" i="6"/>
  <c r="J1849" i="6"/>
  <c r="K1849" i="6"/>
  <c r="L1849" i="6"/>
  <c r="G1850" i="6"/>
  <c r="H1850" i="6"/>
  <c r="I1850" i="6"/>
  <c r="J1850" i="6"/>
  <c r="K1850" i="6"/>
  <c r="L1850" i="6"/>
  <c r="G1851" i="6"/>
  <c r="H1851" i="6"/>
  <c r="I1851" i="6"/>
  <c r="J1851" i="6"/>
  <c r="K1851" i="6"/>
  <c r="L1851" i="6"/>
  <c r="G1852" i="6"/>
  <c r="H1852" i="6"/>
  <c r="I1852" i="6"/>
  <c r="J1852" i="6"/>
  <c r="K1852" i="6"/>
  <c r="L1852" i="6"/>
  <c r="G1853" i="6"/>
  <c r="H1853" i="6"/>
  <c r="I1853" i="6"/>
  <c r="J1853" i="6"/>
  <c r="K1853" i="6"/>
  <c r="L1853" i="6"/>
  <c r="G1854" i="6"/>
  <c r="H1854" i="6"/>
  <c r="I1854" i="6"/>
  <c r="J1854" i="6"/>
  <c r="K1854" i="6"/>
  <c r="L1854" i="6"/>
  <c r="G1855" i="6"/>
  <c r="H1855" i="6"/>
  <c r="I1855" i="6"/>
  <c r="J1855" i="6"/>
  <c r="K1855" i="6"/>
  <c r="L1855" i="6"/>
  <c r="G1856" i="6"/>
  <c r="H1856" i="6"/>
  <c r="I1856" i="6"/>
  <c r="J1856" i="6"/>
  <c r="K1856" i="6"/>
  <c r="L1856" i="6"/>
  <c r="G1857" i="6"/>
  <c r="H1857" i="6"/>
  <c r="I1857" i="6"/>
  <c r="J1857" i="6"/>
  <c r="K1857" i="6"/>
  <c r="L1857" i="6"/>
  <c r="G1858" i="6"/>
  <c r="H1858" i="6"/>
  <c r="I1858" i="6"/>
  <c r="J1858" i="6"/>
  <c r="K1858" i="6"/>
  <c r="L1858" i="6"/>
  <c r="G1859" i="6"/>
  <c r="H1859" i="6"/>
  <c r="I1859" i="6"/>
  <c r="J1859" i="6"/>
  <c r="K1859" i="6"/>
  <c r="L1859" i="6"/>
  <c r="G1860" i="6"/>
  <c r="H1860" i="6"/>
  <c r="I1860" i="6"/>
  <c r="J1860" i="6"/>
  <c r="K1860" i="6"/>
  <c r="L1860" i="6"/>
  <c r="G1861" i="6"/>
  <c r="H1861" i="6"/>
  <c r="I1861" i="6"/>
  <c r="J1861" i="6"/>
  <c r="K1861" i="6"/>
  <c r="L1861" i="6"/>
  <c r="G1862" i="6"/>
  <c r="H1862" i="6"/>
  <c r="I1862" i="6"/>
  <c r="J1862" i="6"/>
  <c r="K1862" i="6"/>
  <c r="L1862" i="6"/>
  <c r="G1863" i="6"/>
  <c r="H1863" i="6"/>
  <c r="I1863" i="6"/>
  <c r="J1863" i="6"/>
  <c r="K1863" i="6"/>
  <c r="L1863" i="6"/>
  <c r="G1864" i="6"/>
  <c r="H1864" i="6"/>
  <c r="I1864" i="6"/>
  <c r="J1864" i="6"/>
  <c r="K1864" i="6"/>
  <c r="L1864" i="6"/>
  <c r="G1865" i="6"/>
  <c r="H1865" i="6"/>
  <c r="I1865" i="6"/>
  <c r="J1865" i="6"/>
  <c r="K1865" i="6"/>
  <c r="L1865" i="6"/>
  <c r="G1866" i="6"/>
  <c r="H1866" i="6"/>
  <c r="I1866" i="6"/>
  <c r="J1866" i="6"/>
  <c r="K1866" i="6"/>
  <c r="L1866" i="6"/>
  <c r="G1867" i="6"/>
  <c r="H1867" i="6"/>
  <c r="I1867" i="6"/>
  <c r="J1867" i="6"/>
  <c r="K1867" i="6"/>
  <c r="L1867" i="6"/>
  <c r="G1868" i="6"/>
  <c r="H1868" i="6"/>
  <c r="I1868" i="6"/>
  <c r="J1868" i="6"/>
  <c r="K1868" i="6"/>
  <c r="L1868" i="6"/>
  <c r="G1869" i="6"/>
  <c r="H1869" i="6"/>
  <c r="I1869" i="6"/>
  <c r="J1869" i="6"/>
  <c r="K1869" i="6"/>
  <c r="L1869" i="6"/>
  <c r="G1870" i="6"/>
  <c r="H1870" i="6"/>
  <c r="I1870" i="6"/>
  <c r="J1870" i="6"/>
  <c r="K1870" i="6"/>
  <c r="L1870" i="6"/>
  <c r="G1871" i="6"/>
  <c r="H1871" i="6"/>
  <c r="I1871" i="6"/>
  <c r="J1871" i="6"/>
  <c r="K1871" i="6"/>
  <c r="L1871" i="6"/>
  <c r="G1872" i="6"/>
  <c r="H1872" i="6"/>
  <c r="I1872" i="6"/>
  <c r="J1872" i="6"/>
  <c r="K1872" i="6"/>
  <c r="L1872" i="6"/>
  <c r="G1873" i="6"/>
  <c r="H1873" i="6"/>
  <c r="I1873" i="6"/>
  <c r="J1873" i="6"/>
  <c r="K1873" i="6"/>
  <c r="L1873" i="6"/>
  <c r="G1874" i="6"/>
  <c r="H1874" i="6"/>
  <c r="I1874" i="6"/>
  <c r="J1874" i="6"/>
  <c r="K1874" i="6"/>
  <c r="L1874" i="6"/>
  <c r="G1875" i="6"/>
  <c r="H1875" i="6"/>
  <c r="I1875" i="6"/>
  <c r="J1875" i="6"/>
  <c r="K1875" i="6"/>
  <c r="L1875" i="6"/>
  <c r="G1876" i="6"/>
  <c r="H1876" i="6"/>
  <c r="I1876" i="6"/>
  <c r="J1876" i="6"/>
  <c r="K1876" i="6"/>
  <c r="L1876" i="6"/>
  <c r="G1877" i="6"/>
  <c r="H1877" i="6"/>
  <c r="I1877" i="6"/>
  <c r="J1877" i="6"/>
  <c r="K1877" i="6"/>
  <c r="L1877" i="6"/>
  <c r="G1878" i="6"/>
  <c r="H1878" i="6"/>
  <c r="I1878" i="6"/>
  <c r="J1878" i="6"/>
  <c r="K1878" i="6"/>
  <c r="L1878" i="6"/>
  <c r="G1879" i="6"/>
  <c r="H1879" i="6"/>
  <c r="I1879" i="6"/>
  <c r="J1879" i="6"/>
  <c r="K1879" i="6"/>
  <c r="L1879" i="6"/>
  <c r="G1880" i="6"/>
  <c r="H1880" i="6"/>
  <c r="I1880" i="6"/>
  <c r="J1880" i="6"/>
  <c r="K1880" i="6"/>
  <c r="L1880" i="6"/>
  <c r="G1881" i="6"/>
  <c r="H1881" i="6"/>
  <c r="I1881" i="6"/>
  <c r="J1881" i="6"/>
  <c r="K1881" i="6"/>
  <c r="L1881" i="6"/>
  <c r="G1882" i="6"/>
  <c r="H1882" i="6"/>
  <c r="I1882" i="6"/>
  <c r="J1882" i="6"/>
  <c r="K1882" i="6"/>
  <c r="L1882" i="6"/>
  <c r="G1883" i="6"/>
  <c r="H1883" i="6"/>
  <c r="I1883" i="6"/>
  <c r="J1883" i="6"/>
  <c r="K1883" i="6"/>
  <c r="L1883" i="6"/>
  <c r="G1884" i="6"/>
  <c r="H1884" i="6"/>
  <c r="I1884" i="6"/>
  <c r="J1884" i="6"/>
  <c r="K1884" i="6"/>
  <c r="L1884" i="6"/>
  <c r="G1885" i="6"/>
  <c r="H1885" i="6"/>
  <c r="I1885" i="6"/>
  <c r="J1885" i="6"/>
  <c r="K1885" i="6"/>
  <c r="L1885" i="6"/>
  <c r="G1886" i="6"/>
  <c r="H1886" i="6"/>
  <c r="I1886" i="6"/>
  <c r="J1886" i="6"/>
  <c r="K1886" i="6"/>
  <c r="L1886" i="6"/>
  <c r="G1887" i="6"/>
  <c r="H1887" i="6"/>
  <c r="I1887" i="6"/>
  <c r="J1887" i="6"/>
  <c r="K1887" i="6"/>
  <c r="L1887" i="6"/>
  <c r="G1888" i="6"/>
  <c r="H1888" i="6"/>
  <c r="I1888" i="6"/>
  <c r="J1888" i="6"/>
  <c r="K1888" i="6"/>
  <c r="L1888" i="6"/>
  <c r="G1889" i="6"/>
  <c r="H1889" i="6"/>
  <c r="I1889" i="6"/>
  <c r="J1889" i="6"/>
  <c r="K1889" i="6"/>
  <c r="L1889" i="6"/>
  <c r="G1890" i="6"/>
  <c r="H1890" i="6"/>
  <c r="I1890" i="6"/>
  <c r="J1890" i="6"/>
  <c r="K1890" i="6"/>
  <c r="L1890" i="6"/>
  <c r="G1891" i="6"/>
  <c r="H1891" i="6"/>
  <c r="I1891" i="6"/>
  <c r="J1891" i="6"/>
  <c r="K1891" i="6"/>
  <c r="L1891" i="6"/>
  <c r="G1892" i="6"/>
  <c r="H1892" i="6"/>
  <c r="I1892" i="6"/>
  <c r="J1892" i="6"/>
  <c r="K1892" i="6"/>
  <c r="L1892" i="6"/>
  <c r="G1893" i="6"/>
  <c r="H1893" i="6"/>
  <c r="I1893" i="6"/>
  <c r="J1893" i="6"/>
  <c r="K1893" i="6"/>
  <c r="L1893" i="6"/>
  <c r="G1894" i="6"/>
  <c r="H1894" i="6"/>
  <c r="I1894" i="6"/>
  <c r="J1894" i="6"/>
  <c r="K1894" i="6"/>
  <c r="L1894" i="6"/>
  <c r="G1895" i="6"/>
  <c r="H1895" i="6"/>
  <c r="I1895" i="6"/>
  <c r="J1895" i="6"/>
  <c r="K1895" i="6"/>
  <c r="L1895" i="6"/>
  <c r="G1896" i="6"/>
  <c r="H1896" i="6"/>
  <c r="I1896" i="6"/>
  <c r="J1896" i="6"/>
  <c r="K1896" i="6"/>
  <c r="L1896" i="6"/>
  <c r="G1897" i="6"/>
  <c r="H1897" i="6"/>
  <c r="I1897" i="6"/>
  <c r="J1897" i="6"/>
  <c r="K1897" i="6"/>
  <c r="L1897" i="6"/>
  <c r="G1898" i="6"/>
  <c r="H1898" i="6"/>
  <c r="I1898" i="6"/>
  <c r="J1898" i="6"/>
  <c r="K1898" i="6"/>
  <c r="L1898" i="6"/>
  <c r="G1899" i="6"/>
  <c r="H1899" i="6"/>
  <c r="I1899" i="6"/>
  <c r="J1899" i="6"/>
  <c r="K1899" i="6"/>
  <c r="L1899" i="6"/>
  <c r="G1900" i="6"/>
  <c r="H1900" i="6"/>
  <c r="I1900" i="6"/>
  <c r="J1900" i="6"/>
  <c r="K1900" i="6"/>
  <c r="L1900" i="6"/>
  <c r="G1901" i="6"/>
  <c r="H1901" i="6"/>
  <c r="I1901" i="6"/>
  <c r="J1901" i="6"/>
  <c r="K1901" i="6"/>
  <c r="L1901" i="6"/>
  <c r="G1902" i="6"/>
  <c r="H1902" i="6"/>
  <c r="I1902" i="6"/>
  <c r="J1902" i="6"/>
  <c r="K1902" i="6"/>
  <c r="L1902" i="6"/>
  <c r="G1903" i="6"/>
  <c r="H1903" i="6"/>
  <c r="I1903" i="6"/>
  <c r="J1903" i="6"/>
  <c r="K1903" i="6"/>
  <c r="L1903" i="6"/>
  <c r="G1904" i="6"/>
  <c r="H1904" i="6"/>
  <c r="I1904" i="6"/>
  <c r="J1904" i="6"/>
  <c r="K1904" i="6"/>
  <c r="L1904" i="6"/>
  <c r="G1905" i="6"/>
  <c r="H1905" i="6"/>
  <c r="I1905" i="6"/>
  <c r="J1905" i="6"/>
  <c r="K1905" i="6"/>
  <c r="L1905" i="6"/>
  <c r="G1906" i="6"/>
  <c r="H1906" i="6"/>
  <c r="I1906" i="6"/>
  <c r="J1906" i="6"/>
  <c r="K1906" i="6"/>
  <c r="L1906" i="6"/>
  <c r="G1907" i="6"/>
  <c r="H1907" i="6"/>
  <c r="I1907" i="6"/>
  <c r="J1907" i="6"/>
  <c r="K1907" i="6"/>
  <c r="L1907" i="6"/>
  <c r="G1908" i="6"/>
  <c r="H1908" i="6"/>
  <c r="I1908" i="6"/>
  <c r="J1908" i="6"/>
  <c r="K1908" i="6"/>
  <c r="L1908" i="6"/>
  <c r="G1909" i="6"/>
  <c r="H1909" i="6"/>
  <c r="I1909" i="6"/>
  <c r="J1909" i="6"/>
  <c r="K1909" i="6"/>
  <c r="L1909" i="6"/>
  <c r="G1910" i="6"/>
  <c r="H1910" i="6"/>
  <c r="I1910" i="6"/>
  <c r="J1910" i="6"/>
  <c r="K1910" i="6"/>
  <c r="L1910" i="6"/>
  <c r="G1911" i="6"/>
  <c r="H1911" i="6"/>
  <c r="I1911" i="6"/>
  <c r="J1911" i="6"/>
  <c r="K1911" i="6"/>
  <c r="L1911" i="6"/>
  <c r="G1912" i="6"/>
  <c r="H1912" i="6"/>
  <c r="I1912" i="6"/>
  <c r="J1912" i="6"/>
  <c r="K1912" i="6"/>
  <c r="L1912" i="6"/>
  <c r="G1913" i="6"/>
  <c r="H1913" i="6"/>
  <c r="I1913" i="6"/>
  <c r="J1913" i="6"/>
  <c r="K1913" i="6"/>
  <c r="L1913" i="6"/>
  <c r="G1914" i="6"/>
  <c r="H1914" i="6"/>
  <c r="I1914" i="6"/>
  <c r="J1914" i="6"/>
  <c r="K1914" i="6"/>
  <c r="L1914" i="6"/>
  <c r="G1915" i="6"/>
  <c r="H1915" i="6"/>
  <c r="I1915" i="6"/>
  <c r="J1915" i="6"/>
  <c r="K1915" i="6"/>
  <c r="L1915" i="6"/>
  <c r="G1916" i="6"/>
  <c r="H1916" i="6"/>
  <c r="I1916" i="6"/>
  <c r="J1916" i="6"/>
  <c r="K1916" i="6"/>
  <c r="L1916" i="6"/>
  <c r="G1917" i="6"/>
  <c r="H1917" i="6"/>
  <c r="I1917" i="6"/>
  <c r="J1917" i="6"/>
  <c r="K1917" i="6"/>
  <c r="L1917" i="6"/>
  <c r="G1918" i="6"/>
  <c r="H1918" i="6"/>
  <c r="I1918" i="6"/>
  <c r="J1918" i="6"/>
  <c r="K1918" i="6"/>
  <c r="L1918" i="6"/>
  <c r="G1919" i="6"/>
  <c r="H1919" i="6"/>
  <c r="I1919" i="6"/>
  <c r="J1919" i="6"/>
  <c r="K1919" i="6"/>
  <c r="L1919" i="6"/>
  <c r="G1920" i="6"/>
  <c r="H1920" i="6"/>
  <c r="I1920" i="6"/>
  <c r="J1920" i="6"/>
  <c r="K1920" i="6"/>
  <c r="L1920" i="6"/>
  <c r="G1921" i="6"/>
  <c r="H1921" i="6"/>
  <c r="I1921" i="6"/>
  <c r="J1921" i="6"/>
  <c r="K1921" i="6"/>
  <c r="L1921" i="6"/>
  <c r="G1922" i="6"/>
  <c r="H1922" i="6"/>
  <c r="I1922" i="6"/>
  <c r="J1922" i="6"/>
  <c r="K1922" i="6"/>
  <c r="L1922" i="6"/>
  <c r="G1923" i="6"/>
  <c r="H1923" i="6"/>
  <c r="I1923" i="6"/>
  <c r="J1923" i="6"/>
  <c r="K1923" i="6"/>
  <c r="L1923" i="6"/>
  <c r="G1924" i="6"/>
  <c r="H1924" i="6"/>
  <c r="I1924" i="6"/>
  <c r="J1924" i="6"/>
  <c r="K1924" i="6"/>
  <c r="L1924" i="6"/>
  <c r="G1925" i="6"/>
  <c r="H1925" i="6"/>
  <c r="I1925" i="6"/>
  <c r="J1925" i="6"/>
  <c r="K1925" i="6"/>
  <c r="L1925" i="6"/>
  <c r="G1926" i="6"/>
  <c r="H1926" i="6"/>
  <c r="I1926" i="6"/>
  <c r="J1926" i="6"/>
  <c r="K1926" i="6"/>
  <c r="L1926" i="6"/>
  <c r="G1927" i="6"/>
  <c r="H1927" i="6"/>
  <c r="I1927" i="6"/>
  <c r="J1927" i="6"/>
  <c r="K1927" i="6"/>
  <c r="L1927" i="6"/>
  <c r="G1928" i="6"/>
  <c r="H1928" i="6"/>
  <c r="I1928" i="6"/>
  <c r="J1928" i="6"/>
  <c r="K1928" i="6"/>
  <c r="L1928" i="6"/>
  <c r="G1929" i="6"/>
  <c r="H1929" i="6"/>
  <c r="I1929" i="6"/>
  <c r="J1929" i="6"/>
  <c r="K1929" i="6"/>
  <c r="L1929" i="6"/>
  <c r="G1930" i="6"/>
  <c r="H1930" i="6"/>
  <c r="I1930" i="6"/>
  <c r="J1930" i="6"/>
  <c r="K1930" i="6"/>
  <c r="L1930" i="6"/>
  <c r="G1931" i="6"/>
  <c r="H1931" i="6"/>
  <c r="I1931" i="6"/>
  <c r="J1931" i="6"/>
  <c r="K1931" i="6"/>
  <c r="L1931" i="6"/>
  <c r="G1932" i="6"/>
  <c r="H1932" i="6"/>
  <c r="I1932" i="6"/>
  <c r="J1932" i="6"/>
  <c r="K1932" i="6"/>
  <c r="L1932" i="6"/>
  <c r="G1933" i="6"/>
  <c r="H1933" i="6"/>
  <c r="I1933" i="6"/>
  <c r="J1933" i="6"/>
  <c r="K1933" i="6"/>
  <c r="L1933" i="6"/>
  <c r="G1934" i="6"/>
  <c r="H1934" i="6"/>
  <c r="I1934" i="6"/>
  <c r="J1934" i="6"/>
  <c r="K1934" i="6"/>
  <c r="L1934" i="6"/>
  <c r="G1935" i="6"/>
  <c r="H1935" i="6"/>
  <c r="I1935" i="6"/>
  <c r="J1935" i="6"/>
  <c r="K1935" i="6"/>
  <c r="L1935" i="6"/>
  <c r="G1936" i="6"/>
  <c r="H1936" i="6"/>
  <c r="I1936" i="6"/>
  <c r="J1936" i="6"/>
  <c r="K1936" i="6"/>
  <c r="L1936" i="6"/>
  <c r="G1937" i="6"/>
  <c r="H1937" i="6"/>
  <c r="I1937" i="6"/>
  <c r="J1937" i="6"/>
  <c r="K1937" i="6"/>
  <c r="L1937" i="6"/>
  <c r="G1938" i="6"/>
  <c r="H1938" i="6"/>
  <c r="I1938" i="6"/>
  <c r="J1938" i="6"/>
  <c r="K1938" i="6"/>
  <c r="L1938" i="6"/>
  <c r="G1939" i="6"/>
  <c r="H1939" i="6"/>
  <c r="I1939" i="6"/>
  <c r="J1939" i="6"/>
  <c r="K1939" i="6"/>
  <c r="L1939" i="6"/>
  <c r="G1940" i="6"/>
  <c r="H1940" i="6"/>
  <c r="I1940" i="6"/>
  <c r="J1940" i="6"/>
  <c r="K1940" i="6"/>
  <c r="L1940" i="6"/>
  <c r="G1941" i="6"/>
  <c r="H1941" i="6"/>
  <c r="I1941" i="6"/>
  <c r="J1941" i="6"/>
  <c r="K1941" i="6"/>
  <c r="L1941" i="6"/>
  <c r="G1942" i="6"/>
  <c r="H1942" i="6"/>
  <c r="I1942" i="6"/>
  <c r="J1942" i="6"/>
  <c r="K1942" i="6"/>
  <c r="L1942" i="6"/>
  <c r="G1943" i="6"/>
  <c r="H1943" i="6"/>
  <c r="I1943" i="6"/>
  <c r="J1943" i="6"/>
  <c r="K1943" i="6"/>
  <c r="L1943" i="6"/>
  <c r="G1944" i="6"/>
  <c r="H1944" i="6"/>
  <c r="I1944" i="6"/>
  <c r="J1944" i="6"/>
  <c r="K1944" i="6"/>
  <c r="L1944" i="6"/>
  <c r="G1945" i="6"/>
  <c r="H1945" i="6"/>
  <c r="I1945" i="6"/>
  <c r="J1945" i="6"/>
  <c r="K1945" i="6"/>
  <c r="L1945" i="6"/>
  <c r="G1946" i="6"/>
  <c r="H1946" i="6"/>
  <c r="I1946" i="6"/>
  <c r="J1946" i="6"/>
  <c r="K1946" i="6"/>
  <c r="L1946" i="6"/>
  <c r="G1947" i="6"/>
  <c r="H1947" i="6"/>
  <c r="I1947" i="6"/>
  <c r="J1947" i="6"/>
  <c r="K1947" i="6"/>
  <c r="L1947" i="6"/>
  <c r="G1948" i="6"/>
  <c r="H1948" i="6"/>
  <c r="I1948" i="6"/>
  <c r="J1948" i="6"/>
  <c r="K1948" i="6"/>
  <c r="L1948" i="6"/>
  <c r="G1949" i="6"/>
  <c r="H1949" i="6"/>
  <c r="I1949" i="6"/>
  <c r="J1949" i="6"/>
  <c r="K1949" i="6"/>
  <c r="L1949" i="6"/>
  <c r="G1950" i="6"/>
  <c r="H1950" i="6"/>
  <c r="I1950" i="6"/>
  <c r="J1950" i="6"/>
  <c r="K1950" i="6"/>
  <c r="L1950" i="6"/>
  <c r="G1951" i="6"/>
  <c r="H1951" i="6"/>
  <c r="I1951" i="6"/>
  <c r="J1951" i="6"/>
  <c r="K1951" i="6"/>
  <c r="L1951" i="6"/>
  <c r="G1952" i="6"/>
  <c r="H1952" i="6"/>
  <c r="I1952" i="6"/>
  <c r="J1952" i="6"/>
  <c r="K1952" i="6"/>
  <c r="L1952" i="6"/>
  <c r="G1953" i="6"/>
  <c r="H1953" i="6"/>
  <c r="I1953" i="6"/>
  <c r="J1953" i="6"/>
  <c r="K1953" i="6"/>
  <c r="L1953" i="6"/>
  <c r="G1954" i="6"/>
  <c r="H1954" i="6"/>
  <c r="I1954" i="6"/>
  <c r="J1954" i="6"/>
  <c r="K1954" i="6"/>
  <c r="L1954" i="6"/>
  <c r="G1955" i="6"/>
  <c r="H1955" i="6"/>
  <c r="I1955" i="6"/>
  <c r="J1955" i="6"/>
  <c r="K1955" i="6"/>
  <c r="L1955" i="6"/>
  <c r="G1956" i="6"/>
  <c r="H1956" i="6"/>
  <c r="I1956" i="6"/>
  <c r="J1956" i="6"/>
  <c r="K1956" i="6"/>
  <c r="L1956" i="6"/>
  <c r="G1957" i="6"/>
  <c r="H1957" i="6"/>
  <c r="I1957" i="6"/>
  <c r="J1957" i="6"/>
  <c r="K1957" i="6"/>
  <c r="L1957" i="6"/>
  <c r="G1958" i="6"/>
  <c r="H1958" i="6"/>
  <c r="I1958" i="6"/>
  <c r="J1958" i="6"/>
  <c r="K1958" i="6"/>
  <c r="L1958" i="6"/>
  <c r="G1959" i="6"/>
  <c r="H1959" i="6"/>
  <c r="I1959" i="6"/>
  <c r="J1959" i="6"/>
  <c r="K1959" i="6"/>
  <c r="L1959" i="6"/>
  <c r="G1960" i="6"/>
  <c r="H1960" i="6"/>
  <c r="I1960" i="6"/>
  <c r="J1960" i="6"/>
  <c r="K1960" i="6"/>
  <c r="L1960" i="6"/>
  <c r="G1961" i="6"/>
  <c r="H1961" i="6"/>
  <c r="I1961" i="6"/>
  <c r="J1961" i="6"/>
  <c r="K1961" i="6"/>
  <c r="L1961" i="6"/>
  <c r="G1962" i="6"/>
  <c r="H1962" i="6"/>
  <c r="I1962" i="6"/>
  <c r="J1962" i="6"/>
  <c r="K1962" i="6"/>
  <c r="L1962" i="6"/>
  <c r="G1963" i="6"/>
  <c r="H1963" i="6"/>
  <c r="I1963" i="6"/>
  <c r="J1963" i="6"/>
  <c r="K1963" i="6"/>
  <c r="L1963" i="6"/>
  <c r="G1964" i="6"/>
  <c r="H1964" i="6"/>
  <c r="I1964" i="6"/>
  <c r="J1964" i="6"/>
  <c r="K1964" i="6"/>
  <c r="L1964" i="6"/>
  <c r="G1965" i="6"/>
  <c r="H1965" i="6"/>
  <c r="I1965" i="6"/>
  <c r="J1965" i="6"/>
  <c r="K1965" i="6"/>
  <c r="L1965" i="6"/>
  <c r="G1966" i="6"/>
  <c r="H1966" i="6"/>
  <c r="I1966" i="6"/>
  <c r="J1966" i="6"/>
  <c r="K1966" i="6"/>
  <c r="L1966" i="6"/>
  <c r="G1967" i="6"/>
  <c r="H1967" i="6"/>
  <c r="I1967" i="6"/>
  <c r="J1967" i="6"/>
  <c r="K1967" i="6"/>
  <c r="L1967" i="6"/>
  <c r="G1968" i="6"/>
  <c r="H1968" i="6"/>
  <c r="I1968" i="6"/>
  <c r="J1968" i="6"/>
  <c r="K1968" i="6"/>
  <c r="L1968" i="6"/>
  <c r="G1969" i="6"/>
  <c r="H1969" i="6"/>
  <c r="I1969" i="6"/>
  <c r="J1969" i="6"/>
  <c r="K1969" i="6"/>
  <c r="L1969" i="6"/>
  <c r="G1970" i="6"/>
  <c r="H1970" i="6"/>
  <c r="I1970" i="6"/>
  <c r="J1970" i="6"/>
  <c r="K1970" i="6"/>
  <c r="L1970" i="6"/>
  <c r="G1971" i="6"/>
  <c r="H1971" i="6"/>
  <c r="I1971" i="6"/>
  <c r="J1971" i="6"/>
  <c r="K1971" i="6"/>
  <c r="L1971" i="6"/>
  <c r="G1972" i="6"/>
  <c r="H1972" i="6"/>
  <c r="I1972" i="6"/>
  <c r="J1972" i="6"/>
  <c r="K1972" i="6"/>
  <c r="L1972" i="6"/>
  <c r="G1973" i="6"/>
  <c r="H1973" i="6"/>
  <c r="I1973" i="6"/>
  <c r="J1973" i="6"/>
  <c r="K1973" i="6"/>
  <c r="L1973" i="6"/>
  <c r="G1974" i="6"/>
  <c r="H1974" i="6"/>
  <c r="I1974" i="6"/>
  <c r="J1974" i="6"/>
  <c r="K1974" i="6"/>
  <c r="L1974" i="6"/>
  <c r="G1975" i="6"/>
  <c r="H1975" i="6"/>
  <c r="I1975" i="6"/>
  <c r="J1975" i="6"/>
  <c r="K1975" i="6"/>
  <c r="L1975" i="6"/>
  <c r="G1976" i="6"/>
  <c r="H1976" i="6"/>
  <c r="I1976" i="6"/>
  <c r="J1976" i="6"/>
  <c r="K1976" i="6"/>
  <c r="L1976" i="6"/>
  <c r="G1977" i="6"/>
  <c r="H1977" i="6"/>
  <c r="I1977" i="6"/>
  <c r="J1977" i="6"/>
  <c r="K1977" i="6"/>
  <c r="L1977" i="6"/>
  <c r="G1978" i="6"/>
  <c r="H1978" i="6"/>
  <c r="I1978" i="6"/>
  <c r="J1978" i="6"/>
  <c r="K1978" i="6"/>
  <c r="L1978" i="6"/>
  <c r="G1979" i="6"/>
  <c r="H1979" i="6"/>
  <c r="I1979" i="6"/>
  <c r="J1979" i="6"/>
  <c r="K1979" i="6"/>
  <c r="L1979" i="6"/>
  <c r="G1980" i="6"/>
  <c r="H1980" i="6"/>
  <c r="I1980" i="6"/>
  <c r="J1980" i="6"/>
  <c r="K1980" i="6"/>
  <c r="L1980" i="6"/>
  <c r="G1981" i="6"/>
  <c r="H1981" i="6"/>
  <c r="I1981" i="6"/>
  <c r="J1981" i="6"/>
  <c r="K1981" i="6"/>
  <c r="L1981" i="6"/>
  <c r="G1982" i="6"/>
  <c r="H1982" i="6"/>
  <c r="I1982" i="6"/>
  <c r="J1982" i="6"/>
  <c r="K1982" i="6"/>
  <c r="L1982" i="6"/>
  <c r="G1983" i="6"/>
  <c r="H1983" i="6"/>
  <c r="I1983" i="6"/>
  <c r="J1983" i="6"/>
  <c r="K1983" i="6"/>
  <c r="L1983" i="6"/>
  <c r="G1984" i="6"/>
  <c r="H1984" i="6"/>
  <c r="I1984" i="6"/>
  <c r="J1984" i="6"/>
  <c r="K1984" i="6"/>
  <c r="L1984" i="6"/>
  <c r="G1985" i="6"/>
  <c r="H1985" i="6"/>
  <c r="I1985" i="6"/>
  <c r="J1985" i="6"/>
  <c r="K1985" i="6"/>
  <c r="L1985" i="6"/>
  <c r="G1986" i="6"/>
  <c r="H1986" i="6"/>
  <c r="I1986" i="6"/>
  <c r="J1986" i="6"/>
  <c r="K1986" i="6"/>
  <c r="L1986" i="6"/>
  <c r="G1987" i="6"/>
  <c r="H1987" i="6"/>
  <c r="I1987" i="6"/>
  <c r="J1987" i="6"/>
  <c r="K1987" i="6"/>
  <c r="L1987" i="6"/>
  <c r="G1988" i="6"/>
  <c r="H1988" i="6"/>
  <c r="I1988" i="6"/>
  <c r="J1988" i="6"/>
  <c r="K1988" i="6"/>
  <c r="L1988" i="6"/>
  <c r="G1989" i="6"/>
  <c r="H1989" i="6"/>
  <c r="I1989" i="6"/>
  <c r="J1989" i="6"/>
  <c r="K1989" i="6"/>
  <c r="L1989" i="6"/>
  <c r="G1990" i="6"/>
  <c r="H1990" i="6"/>
  <c r="I1990" i="6"/>
  <c r="J1990" i="6"/>
  <c r="K1990" i="6"/>
  <c r="L1990" i="6"/>
  <c r="G1991" i="6"/>
  <c r="H1991" i="6"/>
  <c r="I1991" i="6"/>
  <c r="J1991" i="6"/>
  <c r="K1991" i="6"/>
  <c r="L1991" i="6"/>
  <c r="G1992" i="6"/>
  <c r="H1992" i="6"/>
  <c r="I1992" i="6"/>
  <c r="J1992" i="6"/>
  <c r="K1992" i="6"/>
  <c r="L1992" i="6"/>
  <c r="G1993" i="6"/>
  <c r="H1993" i="6"/>
  <c r="I1993" i="6"/>
  <c r="J1993" i="6"/>
  <c r="K1993" i="6"/>
  <c r="L1993" i="6"/>
  <c r="G1994" i="6"/>
  <c r="H1994" i="6"/>
  <c r="I1994" i="6"/>
  <c r="J1994" i="6"/>
  <c r="K1994" i="6"/>
  <c r="L1994" i="6"/>
  <c r="G1995" i="6"/>
  <c r="H1995" i="6"/>
  <c r="I1995" i="6"/>
  <c r="J1995" i="6"/>
  <c r="K1995" i="6"/>
  <c r="L1995" i="6"/>
  <c r="G1996" i="6"/>
  <c r="H1996" i="6"/>
  <c r="I1996" i="6"/>
  <c r="J1996" i="6"/>
  <c r="K1996" i="6"/>
  <c r="L1996" i="6"/>
  <c r="G1997" i="6"/>
  <c r="H1997" i="6"/>
  <c r="I1997" i="6"/>
  <c r="J1997" i="6"/>
  <c r="K1997" i="6"/>
  <c r="L1997" i="6"/>
  <c r="G1998" i="6"/>
  <c r="H1998" i="6"/>
  <c r="I1998" i="6"/>
  <c r="J1998" i="6"/>
  <c r="K1998" i="6"/>
  <c r="L1998" i="6"/>
  <c r="G1999" i="6"/>
  <c r="H1999" i="6"/>
  <c r="I1999" i="6"/>
  <c r="J1999" i="6"/>
  <c r="K1999" i="6"/>
  <c r="L1999" i="6"/>
  <c r="G2000" i="6"/>
  <c r="H2000" i="6"/>
  <c r="I2000" i="6"/>
  <c r="J2000" i="6"/>
  <c r="K2000" i="6"/>
  <c r="L2000" i="6"/>
  <c r="G2001" i="6"/>
  <c r="H2001" i="6"/>
  <c r="I2001" i="6"/>
  <c r="J2001" i="6"/>
  <c r="K2001" i="6"/>
  <c r="L2001" i="6"/>
  <c r="G2002" i="6"/>
  <c r="H2002" i="6"/>
  <c r="I2002" i="6"/>
  <c r="J2002" i="6"/>
  <c r="K2002" i="6"/>
  <c r="L2002" i="6"/>
  <c r="G2003" i="6"/>
  <c r="H2003" i="6"/>
  <c r="I2003" i="6"/>
  <c r="J2003" i="6"/>
  <c r="K2003" i="6"/>
  <c r="L2003" i="6"/>
  <c r="G2004" i="6"/>
  <c r="H2004" i="6"/>
  <c r="I2004" i="6"/>
  <c r="J2004" i="6"/>
  <c r="K2004" i="6"/>
  <c r="L2004" i="6"/>
  <c r="G2005" i="6"/>
  <c r="H2005" i="6"/>
  <c r="I2005" i="6"/>
  <c r="J2005" i="6"/>
  <c r="K2005" i="6"/>
  <c r="L2005" i="6"/>
  <c r="G2006" i="6"/>
  <c r="H2006" i="6"/>
  <c r="I2006" i="6"/>
  <c r="J2006" i="6"/>
  <c r="K2006" i="6"/>
  <c r="L2006" i="6"/>
  <c r="G2007" i="6"/>
  <c r="H2007" i="6"/>
  <c r="I2007" i="6"/>
  <c r="J2007" i="6"/>
  <c r="K2007" i="6"/>
  <c r="L2007" i="6"/>
  <c r="G2008" i="6"/>
  <c r="H2008" i="6"/>
  <c r="I2008" i="6"/>
  <c r="J2008" i="6"/>
  <c r="K2008" i="6"/>
  <c r="L2008" i="6"/>
  <c r="G2009" i="6"/>
  <c r="H2009" i="6"/>
  <c r="I2009" i="6"/>
  <c r="J2009" i="6"/>
  <c r="K2009" i="6"/>
  <c r="L2009" i="6"/>
  <c r="G2010" i="6"/>
  <c r="H2010" i="6"/>
  <c r="I2010" i="6"/>
  <c r="J2010" i="6"/>
  <c r="K2010" i="6"/>
  <c r="L2010" i="6"/>
  <c r="G2011" i="6"/>
  <c r="H2011" i="6"/>
  <c r="I2011" i="6"/>
  <c r="J2011" i="6"/>
  <c r="K2011" i="6"/>
  <c r="L2011" i="6"/>
  <c r="G2012" i="6"/>
  <c r="H2012" i="6"/>
  <c r="I2012" i="6"/>
  <c r="J2012" i="6"/>
  <c r="K2012" i="6"/>
  <c r="L2012" i="6"/>
  <c r="G2013" i="6"/>
  <c r="H2013" i="6"/>
  <c r="I2013" i="6"/>
  <c r="J2013" i="6"/>
  <c r="K2013" i="6"/>
  <c r="L2013" i="6"/>
  <c r="G2014" i="6"/>
  <c r="H2014" i="6"/>
  <c r="I2014" i="6"/>
  <c r="J2014" i="6"/>
  <c r="K2014" i="6"/>
  <c r="L2014" i="6"/>
  <c r="G2015" i="6"/>
  <c r="H2015" i="6"/>
  <c r="I2015" i="6"/>
  <c r="J2015" i="6"/>
  <c r="K2015" i="6"/>
  <c r="L2015" i="6"/>
  <c r="G2016" i="6"/>
  <c r="H2016" i="6"/>
  <c r="I2016" i="6"/>
  <c r="J2016" i="6"/>
  <c r="K2016" i="6"/>
  <c r="L2016" i="6"/>
  <c r="G2017" i="6"/>
  <c r="H2017" i="6"/>
  <c r="I2017" i="6"/>
  <c r="J2017" i="6"/>
  <c r="K2017" i="6"/>
  <c r="L2017" i="6"/>
  <c r="G2018" i="6"/>
  <c r="H2018" i="6"/>
  <c r="I2018" i="6"/>
  <c r="J2018" i="6"/>
  <c r="K2018" i="6"/>
  <c r="L2018" i="6"/>
  <c r="G2019" i="6"/>
  <c r="H2019" i="6"/>
  <c r="I2019" i="6"/>
  <c r="J2019" i="6"/>
  <c r="K2019" i="6"/>
  <c r="L2019" i="6"/>
  <c r="G2020" i="6"/>
  <c r="H2020" i="6"/>
  <c r="I2020" i="6"/>
  <c r="J2020" i="6"/>
  <c r="K2020" i="6"/>
  <c r="L2020" i="6"/>
  <c r="G2021" i="6"/>
  <c r="H2021" i="6"/>
  <c r="I2021" i="6"/>
  <c r="J2021" i="6"/>
  <c r="K2021" i="6"/>
  <c r="L2021" i="6"/>
  <c r="G2022" i="6"/>
  <c r="H2022" i="6"/>
  <c r="I2022" i="6"/>
  <c r="J2022" i="6"/>
  <c r="K2022" i="6"/>
  <c r="L2022" i="6"/>
  <c r="G2023" i="6"/>
  <c r="H2023" i="6"/>
  <c r="I2023" i="6"/>
  <c r="J2023" i="6"/>
  <c r="K2023" i="6"/>
  <c r="L2023" i="6"/>
  <c r="G2024" i="6"/>
  <c r="H2024" i="6"/>
  <c r="I2024" i="6"/>
  <c r="J2024" i="6"/>
  <c r="K2024" i="6"/>
  <c r="L2024" i="6"/>
  <c r="G2025" i="6"/>
  <c r="H2025" i="6"/>
  <c r="I2025" i="6"/>
  <c r="J2025" i="6"/>
  <c r="K2025" i="6"/>
  <c r="L2025" i="6"/>
  <c r="G2026" i="6"/>
  <c r="H2026" i="6"/>
  <c r="I2026" i="6"/>
  <c r="J2026" i="6"/>
  <c r="K2026" i="6"/>
  <c r="L2026" i="6"/>
  <c r="G2027" i="6"/>
  <c r="H2027" i="6"/>
  <c r="I2027" i="6"/>
  <c r="J2027" i="6"/>
  <c r="K2027" i="6"/>
  <c r="L2027" i="6"/>
  <c r="G2028" i="6"/>
  <c r="H2028" i="6"/>
  <c r="I2028" i="6"/>
  <c r="J2028" i="6"/>
  <c r="K2028" i="6"/>
  <c r="L2028" i="6"/>
  <c r="G2029" i="6"/>
  <c r="H2029" i="6"/>
  <c r="I2029" i="6"/>
  <c r="J2029" i="6"/>
  <c r="K2029" i="6"/>
  <c r="L2029" i="6"/>
  <c r="G2030" i="6"/>
  <c r="H2030" i="6"/>
  <c r="I2030" i="6"/>
  <c r="J2030" i="6"/>
  <c r="K2030" i="6"/>
  <c r="L2030" i="6"/>
  <c r="G2031" i="6"/>
  <c r="H2031" i="6"/>
  <c r="I2031" i="6"/>
  <c r="J2031" i="6"/>
  <c r="K2031" i="6"/>
  <c r="L2031" i="6"/>
  <c r="G2032" i="6"/>
  <c r="H2032" i="6"/>
  <c r="I2032" i="6"/>
  <c r="J2032" i="6"/>
  <c r="K2032" i="6"/>
  <c r="L2032" i="6"/>
  <c r="G2033" i="6"/>
  <c r="H2033" i="6"/>
  <c r="I2033" i="6"/>
  <c r="J2033" i="6"/>
  <c r="K2033" i="6"/>
  <c r="L2033" i="6"/>
  <c r="G2034" i="6"/>
  <c r="H2034" i="6"/>
  <c r="I2034" i="6"/>
  <c r="J2034" i="6"/>
  <c r="K2034" i="6"/>
  <c r="L2034" i="6"/>
  <c r="G2035" i="6"/>
  <c r="H2035" i="6"/>
  <c r="I2035" i="6"/>
  <c r="J2035" i="6"/>
  <c r="K2035" i="6"/>
  <c r="L2035" i="6"/>
  <c r="G2036" i="6"/>
  <c r="H2036" i="6"/>
  <c r="I2036" i="6"/>
  <c r="J2036" i="6"/>
  <c r="K2036" i="6"/>
  <c r="L2036" i="6"/>
  <c r="G2037" i="6"/>
  <c r="H2037" i="6"/>
  <c r="I2037" i="6"/>
  <c r="J2037" i="6"/>
  <c r="K2037" i="6"/>
  <c r="L2037" i="6"/>
  <c r="G2038" i="6"/>
  <c r="H2038" i="6"/>
  <c r="I2038" i="6"/>
  <c r="J2038" i="6"/>
  <c r="K2038" i="6"/>
  <c r="L2038" i="6"/>
  <c r="G2039" i="6"/>
  <c r="H2039" i="6"/>
  <c r="I2039" i="6"/>
  <c r="J2039" i="6"/>
  <c r="K2039" i="6"/>
  <c r="L2039" i="6"/>
  <c r="G2040" i="6"/>
  <c r="H2040" i="6"/>
  <c r="I2040" i="6"/>
  <c r="J2040" i="6"/>
  <c r="K2040" i="6"/>
  <c r="L2040" i="6"/>
  <c r="G2041" i="6"/>
  <c r="H2041" i="6"/>
  <c r="I2041" i="6"/>
  <c r="J2041" i="6"/>
  <c r="K2041" i="6"/>
  <c r="L2041" i="6"/>
  <c r="G2042" i="6"/>
  <c r="H2042" i="6"/>
  <c r="I2042" i="6"/>
  <c r="J2042" i="6"/>
  <c r="K2042" i="6"/>
  <c r="L2042" i="6"/>
  <c r="G2043" i="6"/>
  <c r="H2043" i="6"/>
  <c r="I2043" i="6"/>
  <c r="J2043" i="6"/>
  <c r="K2043" i="6"/>
  <c r="L2043" i="6"/>
  <c r="G2044" i="6"/>
  <c r="H2044" i="6"/>
  <c r="I2044" i="6"/>
  <c r="J2044" i="6"/>
  <c r="K2044" i="6"/>
  <c r="L2044" i="6"/>
  <c r="G2045" i="6"/>
  <c r="H2045" i="6"/>
  <c r="I2045" i="6"/>
  <c r="J2045" i="6"/>
  <c r="K2045" i="6"/>
  <c r="L2045" i="6"/>
  <c r="G2046" i="6"/>
  <c r="H2046" i="6"/>
  <c r="I2046" i="6"/>
  <c r="J2046" i="6"/>
  <c r="K2046" i="6"/>
  <c r="L2046" i="6"/>
  <c r="G2047" i="6"/>
  <c r="H2047" i="6"/>
  <c r="I2047" i="6"/>
  <c r="J2047" i="6"/>
  <c r="K2047" i="6"/>
  <c r="L2047" i="6"/>
  <c r="G2048" i="6"/>
  <c r="H2048" i="6"/>
  <c r="I2048" i="6"/>
  <c r="J2048" i="6"/>
  <c r="K2048" i="6"/>
  <c r="L2048" i="6"/>
  <c r="G2049" i="6"/>
  <c r="H2049" i="6"/>
  <c r="I2049" i="6"/>
  <c r="J2049" i="6"/>
  <c r="K2049" i="6"/>
  <c r="L2049" i="6"/>
  <c r="G2050" i="6"/>
  <c r="H2050" i="6"/>
  <c r="I2050" i="6"/>
  <c r="J2050" i="6"/>
  <c r="K2050" i="6"/>
  <c r="L2050" i="6"/>
  <c r="G2051" i="6"/>
  <c r="H2051" i="6"/>
  <c r="I2051" i="6"/>
  <c r="J2051" i="6"/>
  <c r="K2051" i="6"/>
  <c r="L2051" i="6"/>
  <c r="G2052" i="6"/>
  <c r="H2052" i="6"/>
  <c r="I2052" i="6"/>
  <c r="J2052" i="6"/>
  <c r="K2052" i="6"/>
  <c r="L2052" i="6"/>
  <c r="G2053" i="6"/>
  <c r="H2053" i="6"/>
  <c r="I2053" i="6"/>
  <c r="J2053" i="6"/>
  <c r="K2053" i="6"/>
  <c r="L2053" i="6"/>
  <c r="G2054" i="6"/>
  <c r="H2054" i="6"/>
  <c r="I2054" i="6"/>
  <c r="J2054" i="6"/>
  <c r="K2054" i="6"/>
  <c r="L2054" i="6"/>
  <c r="G2055" i="6"/>
  <c r="H2055" i="6"/>
  <c r="I2055" i="6"/>
  <c r="J2055" i="6"/>
  <c r="K2055" i="6"/>
  <c r="L2055" i="6"/>
  <c r="G2056" i="6"/>
  <c r="H2056" i="6"/>
  <c r="I2056" i="6"/>
  <c r="J2056" i="6"/>
  <c r="K2056" i="6"/>
  <c r="L2056" i="6"/>
  <c r="G2057" i="6"/>
  <c r="H2057" i="6"/>
  <c r="I2057" i="6"/>
  <c r="J2057" i="6"/>
  <c r="K2057" i="6"/>
  <c r="L2057" i="6"/>
  <c r="G2058" i="6"/>
  <c r="H2058" i="6"/>
  <c r="I2058" i="6"/>
  <c r="J2058" i="6"/>
  <c r="K2058" i="6"/>
  <c r="L2058" i="6"/>
  <c r="G2059" i="6"/>
  <c r="H2059" i="6"/>
  <c r="I2059" i="6"/>
  <c r="J2059" i="6"/>
  <c r="K2059" i="6"/>
  <c r="L2059" i="6"/>
  <c r="G2060" i="6"/>
  <c r="H2060" i="6"/>
  <c r="I2060" i="6"/>
  <c r="J2060" i="6"/>
  <c r="K2060" i="6"/>
  <c r="L2060" i="6"/>
  <c r="G2061" i="6"/>
  <c r="H2061" i="6"/>
  <c r="I2061" i="6"/>
  <c r="J2061" i="6"/>
  <c r="K2061" i="6"/>
  <c r="L2061" i="6"/>
  <c r="G2062" i="6"/>
  <c r="H2062" i="6"/>
  <c r="I2062" i="6"/>
  <c r="J2062" i="6"/>
  <c r="K2062" i="6"/>
  <c r="L2062" i="6"/>
  <c r="G2063" i="6"/>
  <c r="H2063" i="6"/>
  <c r="I2063" i="6"/>
  <c r="J2063" i="6"/>
  <c r="K2063" i="6"/>
  <c r="L2063" i="6"/>
  <c r="G2064" i="6"/>
  <c r="H2064" i="6"/>
  <c r="I2064" i="6"/>
  <c r="J2064" i="6"/>
  <c r="K2064" i="6"/>
  <c r="L2064" i="6"/>
  <c r="G2065" i="6"/>
  <c r="H2065" i="6"/>
  <c r="I2065" i="6"/>
  <c r="J2065" i="6"/>
  <c r="K2065" i="6"/>
  <c r="L2065" i="6"/>
  <c r="G2066" i="6"/>
  <c r="H2066" i="6"/>
  <c r="I2066" i="6"/>
  <c r="J2066" i="6"/>
  <c r="K2066" i="6"/>
  <c r="L2066" i="6"/>
  <c r="G2067" i="6"/>
  <c r="H2067" i="6"/>
  <c r="I2067" i="6"/>
  <c r="J2067" i="6"/>
  <c r="K2067" i="6"/>
  <c r="L2067" i="6"/>
  <c r="G2068" i="6"/>
  <c r="H2068" i="6"/>
  <c r="I2068" i="6"/>
  <c r="J2068" i="6"/>
  <c r="K2068" i="6"/>
  <c r="L2068" i="6"/>
  <c r="G2069" i="6"/>
  <c r="H2069" i="6"/>
  <c r="I2069" i="6"/>
  <c r="J2069" i="6"/>
  <c r="K2069" i="6"/>
  <c r="L2069" i="6"/>
  <c r="G2070" i="6"/>
  <c r="H2070" i="6"/>
  <c r="I2070" i="6"/>
  <c r="J2070" i="6"/>
  <c r="K2070" i="6"/>
  <c r="L2070" i="6"/>
  <c r="G2071" i="6"/>
  <c r="H2071" i="6"/>
  <c r="I2071" i="6"/>
  <c r="J2071" i="6"/>
  <c r="K2071" i="6"/>
  <c r="L2071" i="6"/>
  <c r="G2072" i="6"/>
  <c r="H2072" i="6"/>
  <c r="I2072" i="6"/>
  <c r="J2072" i="6"/>
  <c r="K2072" i="6"/>
  <c r="L2072" i="6"/>
  <c r="G2073" i="6"/>
  <c r="H2073" i="6"/>
  <c r="I2073" i="6"/>
  <c r="J2073" i="6"/>
  <c r="K2073" i="6"/>
  <c r="L2073" i="6"/>
  <c r="G2074" i="6"/>
  <c r="H2074" i="6"/>
  <c r="I2074" i="6"/>
  <c r="J2074" i="6"/>
  <c r="K2074" i="6"/>
  <c r="L2074" i="6"/>
  <c r="G2075" i="6"/>
  <c r="H2075" i="6"/>
  <c r="I2075" i="6"/>
  <c r="J2075" i="6"/>
  <c r="K2075" i="6"/>
  <c r="L2075" i="6"/>
  <c r="G2076" i="6"/>
  <c r="H2076" i="6"/>
  <c r="I2076" i="6"/>
  <c r="J2076" i="6"/>
  <c r="K2076" i="6"/>
  <c r="L2076" i="6"/>
  <c r="G2077" i="6"/>
  <c r="H2077" i="6"/>
  <c r="I2077" i="6"/>
  <c r="J2077" i="6"/>
  <c r="K2077" i="6"/>
  <c r="L2077" i="6"/>
  <c r="G2078" i="6"/>
  <c r="H2078" i="6"/>
  <c r="I2078" i="6"/>
  <c r="J2078" i="6"/>
  <c r="K2078" i="6"/>
  <c r="L2078" i="6"/>
  <c r="G2079" i="6"/>
  <c r="H2079" i="6"/>
  <c r="I2079" i="6"/>
  <c r="J2079" i="6"/>
  <c r="K2079" i="6"/>
  <c r="L2079" i="6"/>
  <c r="G2080" i="6"/>
  <c r="H2080" i="6"/>
  <c r="I2080" i="6"/>
  <c r="J2080" i="6"/>
  <c r="K2080" i="6"/>
  <c r="L2080" i="6"/>
  <c r="G2081" i="6"/>
  <c r="H2081" i="6"/>
  <c r="I2081" i="6"/>
  <c r="J2081" i="6"/>
  <c r="K2081" i="6"/>
  <c r="L2081" i="6"/>
  <c r="G2082" i="6"/>
  <c r="H2082" i="6"/>
  <c r="I2082" i="6"/>
  <c r="J2082" i="6"/>
  <c r="K2082" i="6"/>
  <c r="L2082" i="6"/>
  <c r="G2083" i="6"/>
  <c r="H2083" i="6"/>
  <c r="I2083" i="6"/>
  <c r="J2083" i="6"/>
  <c r="K2083" i="6"/>
  <c r="L2083" i="6"/>
  <c r="G2084" i="6"/>
  <c r="H2084" i="6"/>
  <c r="I2084" i="6"/>
  <c r="J2084" i="6"/>
  <c r="K2084" i="6"/>
  <c r="L2084" i="6"/>
  <c r="G2085" i="6"/>
  <c r="H2085" i="6"/>
  <c r="I2085" i="6"/>
  <c r="J2085" i="6"/>
  <c r="K2085" i="6"/>
  <c r="L2085" i="6"/>
  <c r="G2086" i="6"/>
  <c r="H2086" i="6"/>
  <c r="I2086" i="6"/>
  <c r="J2086" i="6"/>
  <c r="K2086" i="6"/>
  <c r="L2086" i="6"/>
  <c r="G2087" i="6"/>
  <c r="H2087" i="6"/>
  <c r="I2087" i="6"/>
  <c r="J2087" i="6"/>
  <c r="K2087" i="6"/>
  <c r="L2087" i="6"/>
  <c r="G2088" i="6"/>
  <c r="H2088" i="6"/>
  <c r="I2088" i="6"/>
  <c r="J2088" i="6"/>
  <c r="K2088" i="6"/>
  <c r="L2088" i="6"/>
  <c r="G2089" i="6"/>
  <c r="H2089" i="6"/>
  <c r="I2089" i="6"/>
  <c r="J2089" i="6"/>
  <c r="K2089" i="6"/>
  <c r="L2089" i="6"/>
  <c r="G2090" i="6"/>
  <c r="H2090" i="6"/>
  <c r="I2090" i="6"/>
  <c r="J2090" i="6"/>
  <c r="K2090" i="6"/>
  <c r="L2090" i="6"/>
  <c r="G2091" i="6"/>
  <c r="H2091" i="6"/>
  <c r="I2091" i="6"/>
  <c r="J2091" i="6"/>
  <c r="K2091" i="6"/>
  <c r="L2091" i="6"/>
  <c r="G2092" i="6"/>
  <c r="H2092" i="6"/>
  <c r="I2092" i="6"/>
  <c r="J2092" i="6"/>
  <c r="K2092" i="6"/>
  <c r="L2092" i="6"/>
  <c r="G2093" i="6"/>
  <c r="H2093" i="6"/>
  <c r="I2093" i="6"/>
  <c r="J2093" i="6"/>
  <c r="K2093" i="6"/>
  <c r="L2093" i="6"/>
  <c r="G2094" i="6"/>
  <c r="H2094" i="6"/>
  <c r="I2094" i="6"/>
  <c r="J2094" i="6"/>
  <c r="K2094" i="6"/>
  <c r="L2094" i="6"/>
  <c r="G2095" i="6"/>
  <c r="H2095" i="6"/>
  <c r="I2095" i="6"/>
  <c r="J2095" i="6"/>
  <c r="K2095" i="6"/>
  <c r="L2095" i="6"/>
  <c r="G2096" i="6"/>
  <c r="H2096" i="6"/>
  <c r="I2096" i="6"/>
  <c r="J2096" i="6"/>
  <c r="K2096" i="6"/>
  <c r="L2096" i="6"/>
  <c r="G2097" i="6"/>
  <c r="H2097" i="6"/>
  <c r="I2097" i="6"/>
  <c r="J2097" i="6"/>
  <c r="K2097" i="6"/>
  <c r="L2097" i="6"/>
  <c r="G2098" i="6"/>
  <c r="H2098" i="6"/>
  <c r="I2098" i="6"/>
  <c r="J2098" i="6"/>
  <c r="K2098" i="6"/>
  <c r="L2098" i="6"/>
  <c r="G2099" i="6"/>
  <c r="H2099" i="6"/>
  <c r="I2099" i="6"/>
  <c r="J2099" i="6"/>
  <c r="K2099" i="6"/>
  <c r="L2099" i="6"/>
  <c r="G2100" i="6"/>
  <c r="H2100" i="6"/>
  <c r="I2100" i="6"/>
  <c r="J2100" i="6"/>
  <c r="K2100" i="6"/>
  <c r="L2100" i="6"/>
  <c r="G2101" i="6"/>
  <c r="H2101" i="6"/>
  <c r="I2101" i="6"/>
  <c r="J2101" i="6"/>
  <c r="K2101" i="6"/>
  <c r="L2101" i="6"/>
  <c r="G2102" i="6"/>
  <c r="H2102" i="6"/>
  <c r="I2102" i="6"/>
  <c r="J2102" i="6"/>
  <c r="K2102" i="6"/>
  <c r="L2102" i="6"/>
  <c r="G2103" i="6"/>
  <c r="H2103" i="6"/>
  <c r="I2103" i="6"/>
  <c r="J2103" i="6"/>
  <c r="K2103" i="6"/>
  <c r="L2103" i="6"/>
  <c r="G2104" i="6"/>
  <c r="H2104" i="6"/>
  <c r="I2104" i="6"/>
  <c r="J2104" i="6"/>
  <c r="K2104" i="6"/>
  <c r="L2104" i="6"/>
  <c r="G2105" i="6"/>
  <c r="H2105" i="6"/>
  <c r="I2105" i="6"/>
  <c r="J2105" i="6"/>
  <c r="K2105" i="6"/>
  <c r="L2105" i="6"/>
  <c r="G2106" i="6"/>
  <c r="H2106" i="6"/>
  <c r="I2106" i="6"/>
  <c r="J2106" i="6"/>
  <c r="K2106" i="6"/>
  <c r="L2106" i="6"/>
  <c r="G2107" i="6"/>
  <c r="H2107" i="6"/>
  <c r="I2107" i="6"/>
  <c r="J2107" i="6"/>
  <c r="K2107" i="6"/>
  <c r="L2107" i="6"/>
  <c r="G2108" i="6"/>
  <c r="H2108" i="6"/>
  <c r="I2108" i="6"/>
  <c r="J2108" i="6"/>
  <c r="K2108" i="6"/>
  <c r="L2108" i="6"/>
  <c r="G2109" i="6"/>
  <c r="H2109" i="6"/>
  <c r="I2109" i="6"/>
  <c r="J2109" i="6"/>
  <c r="K2109" i="6"/>
  <c r="L2109" i="6"/>
  <c r="G2110" i="6"/>
  <c r="H2110" i="6"/>
  <c r="I2110" i="6"/>
  <c r="J2110" i="6"/>
  <c r="K2110" i="6"/>
  <c r="L2110" i="6"/>
  <c r="G2111" i="6"/>
  <c r="H2111" i="6"/>
  <c r="I2111" i="6"/>
  <c r="J2111" i="6"/>
  <c r="K2111" i="6"/>
  <c r="L2111" i="6"/>
  <c r="G2112" i="6"/>
  <c r="H2112" i="6"/>
  <c r="I2112" i="6"/>
  <c r="J2112" i="6"/>
  <c r="K2112" i="6"/>
  <c r="L2112" i="6"/>
  <c r="G2113" i="6"/>
  <c r="H2113" i="6"/>
  <c r="I2113" i="6"/>
  <c r="J2113" i="6"/>
  <c r="K2113" i="6"/>
  <c r="L2113" i="6"/>
  <c r="G2114" i="6"/>
  <c r="H2114" i="6"/>
  <c r="I2114" i="6"/>
  <c r="J2114" i="6"/>
  <c r="K2114" i="6"/>
  <c r="L2114" i="6"/>
  <c r="G2115" i="6"/>
  <c r="H2115" i="6"/>
  <c r="I2115" i="6"/>
  <c r="J2115" i="6"/>
  <c r="K2115" i="6"/>
  <c r="L2115" i="6"/>
  <c r="G2116" i="6"/>
  <c r="H2116" i="6"/>
  <c r="I2116" i="6"/>
  <c r="J2116" i="6"/>
  <c r="K2116" i="6"/>
  <c r="L2116" i="6"/>
  <c r="G2117" i="6"/>
  <c r="H2117" i="6"/>
  <c r="I2117" i="6"/>
  <c r="J2117" i="6"/>
  <c r="K2117" i="6"/>
  <c r="L2117" i="6"/>
  <c r="G2118" i="6"/>
  <c r="H2118" i="6"/>
  <c r="I2118" i="6"/>
  <c r="J2118" i="6"/>
  <c r="K2118" i="6"/>
  <c r="L2118" i="6"/>
  <c r="G2119" i="6"/>
  <c r="H2119" i="6"/>
  <c r="I2119" i="6"/>
  <c r="J2119" i="6"/>
  <c r="K2119" i="6"/>
  <c r="L2119" i="6"/>
  <c r="G2120" i="6"/>
  <c r="H2120" i="6"/>
  <c r="I2120" i="6"/>
  <c r="J2120" i="6"/>
  <c r="K2120" i="6"/>
  <c r="L2120" i="6"/>
  <c r="G2121" i="6"/>
  <c r="H2121" i="6"/>
  <c r="I2121" i="6"/>
  <c r="J2121" i="6"/>
  <c r="K2121" i="6"/>
  <c r="L2121" i="6"/>
  <c r="G2122" i="6"/>
  <c r="H2122" i="6"/>
  <c r="I2122" i="6"/>
  <c r="J2122" i="6"/>
  <c r="K2122" i="6"/>
  <c r="L2122" i="6"/>
  <c r="G2123" i="6"/>
  <c r="H2123" i="6"/>
  <c r="I2123" i="6"/>
  <c r="J2123" i="6"/>
  <c r="K2123" i="6"/>
  <c r="L2123" i="6"/>
  <c r="G2124" i="6"/>
  <c r="H2124" i="6"/>
  <c r="I2124" i="6"/>
  <c r="J2124" i="6"/>
  <c r="K2124" i="6"/>
  <c r="L2124" i="6"/>
  <c r="G2125" i="6"/>
  <c r="H2125" i="6"/>
  <c r="I2125" i="6"/>
  <c r="J2125" i="6"/>
  <c r="K2125" i="6"/>
  <c r="L2125" i="6"/>
  <c r="G2126" i="6"/>
  <c r="H2126" i="6"/>
  <c r="I2126" i="6"/>
  <c r="J2126" i="6"/>
  <c r="K2126" i="6"/>
  <c r="L2126" i="6"/>
  <c r="G2127" i="6"/>
  <c r="H2127" i="6"/>
  <c r="I2127" i="6"/>
  <c r="J2127" i="6"/>
  <c r="K2127" i="6"/>
  <c r="L2127" i="6"/>
  <c r="G2128" i="6"/>
  <c r="H2128" i="6"/>
  <c r="I2128" i="6"/>
  <c r="J2128" i="6"/>
  <c r="K2128" i="6"/>
  <c r="L2128" i="6"/>
  <c r="G2129" i="6"/>
  <c r="H2129" i="6"/>
  <c r="I2129" i="6"/>
  <c r="J2129" i="6"/>
  <c r="K2129" i="6"/>
  <c r="L2129" i="6"/>
  <c r="G2130" i="6"/>
  <c r="H2130" i="6"/>
  <c r="I2130" i="6"/>
  <c r="J2130" i="6"/>
  <c r="K2130" i="6"/>
  <c r="L2130" i="6"/>
  <c r="G2131" i="6"/>
  <c r="H2131" i="6"/>
  <c r="I2131" i="6"/>
  <c r="J2131" i="6"/>
  <c r="K2131" i="6"/>
  <c r="L2131" i="6"/>
  <c r="G2132" i="6"/>
  <c r="H2132" i="6"/>
  <c r="I2132" i="6"/>
  <c r="J2132" i="6"/>
  <c r="K2132" i="6"/>
  <c r="L2132" i="6"/>
  <c r="G2133" i="6"/>
  <c r="H2133" i="6"/>
  <c r="I2133" i="6"/>
  <c r="J2133" i="6"/>
  <c r="K2133" i="6"/>
  <c r="L2133" i="6"/>
  <c r="G2134" i="6"/>
  <c r="H2134" i="6"/>
  <c r="I2134" i="6"/>
  <c r="J2134" i="6"/>
  <c r="K2134" i="6"/>
  <c r="L2134" i="6"/>
  <c r="G2135" i="6"/>
  <c r="H2135" i="6"/>
  <c r="I2135" i="6"/>
  <c r="J2135" i="6"/>
  <c r="K2135" i="6"/>
  <c r="L2135" i="6"/>
  <c r="G2136" i="6"/>
  <c r="H2136" i="6"/>
  <c r="I2136" i="6"/>
  <c r="J2136" i="6"/>
  <c r="K2136" i="6"/>
  <c r="L2136" i="6"/>
  <c r="G2137" i="6"/>
  <c r="H2137" i="6"/>
  <c r="I2137" i="6"/>
  <c r="J2137" i="6"/>
  <c r="K2137" i="6"/>
  <c r="L2137" i="6"/>
  <c r="G2138" i="6"/>
  <c r="H2138" i="6"/>
  <c r="I2138" i="6"/>
  <c r="J2138" i="6"/>
  <c r="K2138" i="6"/>
  <c r="L2138" i="6"/>
  <c r="G2139" i="6"/>
  <c r="H2139" i="6"/>
  <c r="I2139" i="6"/>
  <c r="J2139" i="6"/>
  <c r="K2139" i="6"/>
  <c r="L2139" i="6"/>
  <c r="G2140" i="6"/>
  <c r="H2140" i="6"/>
  <c r="I2140" i="6"/>
  <c r="J2140" i="6"/>
  <c r="K2140" i="6"/>
  <c r="L2140" i="6"/>
  <c r="G2141" i="6"/>
  <c r="H2141" i="6"/>
  <c r="I2141" i="6"/>
  <c r="J2141" i="6"/>
  <c r="K2141" i="6"/>
  <c r="L2141" i="6"/>
  <c r="G2142" i="6"/>
  <c r="H2142" i="6"/>
  <c r="I2142" i="6"/>
  <c r="J2142" i="6"/>
  <c r="K2142" i="6"/>
  <c r="L2142" i="6"/>
  <c r="G2143" i="6"/>
  <c r="H2143" i="6"/>
  <c r="I2143" i="6"/>
  <c r="J2143" i="6"/>
  <c r="K2143" i="6"/>
  <c r="L2143" i="6"/>
  <c r="G2144" i="6"/>
  <c r="H2144" i="6"/>
  <c r="I2144" i="6"/>
  <c r="J2144" i="6"/>
  <c r="K2144" i="6"/>
  <c r="L2144" i="6"/>
  <c r="G2145" i="6"/>
  <c r="H2145" i="6"/>
  <c r="I2145" i="6"/>
  <c r="J2145" i="6"/>
  <c r="K2145" i="6"/>
  <c r="L2145" i="6"/>
  <c r="G2146" i="6"/>
  <c r="H2146" i="6"/>
  <c r="I2146" i="6"/>
  <c r="J2146" i="6"/>
  <c r="K2146" i="6"/>
  <c r="L2146" i="6"/>
  <c r="G2147" i="6"/>
  <c r="H2147" i="6"/>
  <c r="I2147" i="6"/>
  <c r="J2147" i="6"/>
  <c r="K2147" i="6"/>
  <c r="L2147" i="6"/>
  <c r="G2148" i="6"/>
  <c r="H2148" i="6"/>
  <c r="I2148" i="6"/>
  <c r="J2148" i="6"/>
  <c r="K2148" i="6"/>
  <c r="L2148" i="6"/>
  <c r="G2149" i="6"/>
  <c r="H2149" i="6"/>
  <c r="I2149" i="6"/>
  <c r="J2149" i="6"/>
  <c r="K2149" i="6"/>
  <c r="L2149" i="6"/>
  <c r="G2150" i="6"/>
  <c r="H2150" i="6"/>
  <c r="I2150" i="6"/>
  <c r="J2150" i="6"/>
  <c r="K2150" i="6"/>
  <c r="L2150" i="6"/>
  <c r="G2151" i="6"/>
  <c r="H2151" i="6"/>
  <c r="I2151" i="6"/>
  <c r="J2151" i="6"/>
  <c r="K2151" i="6"/>
  <c r="L2151" i="6"/>
  <c r="G2152" i="6"/>
  <c r="H2152" i="6"/>
  <c r="I2152" i="6"/>
  <c r="J2152" i="6"/>
  <c r="K2152" i="6"/>
  <c r="L2152" i="6"/>
  <c r="G2153" i="6"/>
  <c r="H2153" i="6"/>
  <c r="I2153" i="6"/>
  <c r="J2153" i="6"/>
  <c r="K2153" i="6"/>
  <c r="L2153" i="6"/>
  <c r="G2154" i="6"/>
  <c r="H2154" i="6"/>
  <c r="I2154" i="6"/>
  <c r="J2154" i="6"/>
  <c r="K2154" i="6"/>
  <c r="L2154" i="6"/>
  <c r="G2155" i="6"/>
  <c r="H2155" i="6"/>
  <c r="I2155" i="6"/>
  <c r="J2155" i="6"/>
  <c r="K2155" i="6"/>
  <c r="L2155" i="6"/>
  <c r="G2156" i="6"/>
  <c r="H2156" i="6"/>
  <c r="I2156" i="6"/>
  <c r="J2156" i="6"/>
  <c r="K2156" i="6"/>
  <c r="L2156" i="6"/>
  <c r="G2157" i="6"/>
  <c r="H2157" i="6"/>
  <c r="I2157" i="6"/>
  <c r="J2157" i="6"/>
  <c r="K2157" i="6"/>
  <c r="L2157" i="6"/>
  <c r="G2158" i="6"/>
  <c r="H2158" i="6"/>
  <c r="I2158" i="6"/>
  <c r="J2158" i="6"/>
  <c r="K2158" i="6"/>
  <c r="L2158" i="6"/>
  <c r="G2159" i="6"/>
  <c r="H2159" i="6"/>
  <c r="I2159" i="6"/>
  <c r="J2159" i="6"/>
  <c r="K2159" i="6"/>
  <c r="L2159" i="6"/>
  <c r="G2160" i="6"/>
  <c r="H2160" i="6"/>
  <c r="I2160" i="6"/>
  <c r="J2160" i="6"/>
  <c r="K2160" i="6"/>
  <c r="L2160" i="6"/>
  <c r="G2161" i="6"/>
  <c r="H2161" i="6"/>
  <c r="I2161" i="6"/>
  <c r="J2161" i="6"/>
  <c r="K2161" i="6"/>
  <c r="L2161" i="6"/>
  <c r="G2162" i="6"/>
  <c r="H2162" i="6"/>
  <c r="I2162" i="6"/>
  <c r="J2162" i="6"/>
  <c r="K2162" i="6"/>
  <c r="L2162" i="6"/>
  <c r="G2163" i="6"/>
  <c r="H2163" i="6"/>
  <c r="I2163" i="6"/>
  <c r="J2163" i="6"/>
  <c r="K2163" i="6"/>
  <c r="L2163" i="6"/>
  <c r="G2164" i="6"/>
  <c r="H2164" i="6"/>
  <c r="I2164" i="6"/>
  <c r="J2164" i="6"/>
  <c r="K2164" i="6"/>
  <c r="L2164" i="6"/>
  <c r="G2165" i="6"/>
  <c r="H2165" i="6"/>
  <c r="I2165" i="6"/>
  <c r="J2165" i="6"/>
  <c r="K2165" i="6"/>
  <c r="L2165" i="6"/>
  <c r="G2166" i="6"/>
  <c r="H2166" i="6"/>
  <c r="I2166" i="6"/>
  <c r="J2166" i="6"/>
  <c r="K2166" i="6"/>
  <c r="L2166" i="6"/>
  <c r="G2167" i="6"/>
  <c r="H2167" i="6"/>
  <c r="I2167" i="6"/>
  <c r="J2167" i="6"/>
  <c r="K2167" i="6"/>
  <c r="L2167" i="6"/>
  <c r="G2168" i="6"/>
  <c r="H2168" i="6"/>
  <c r="I2168" i="6"/>
  <c r="J2168" i="6"/>
  <c r="K2168" i="6"/>
  <c r="L2168" i="6"/>
  <c r="G2169" i="6"/>
  <c r="H2169" i="6"/>
  <c r="I2169" i="6"/>
  <c r="J2169" i="6"/>
  <c r="K2169" i="6"/>
  <c r="L2169" i="6"/>
  <c r="G2170" i="6"/>
  <c r="H2170" i="6"/>
  <c r="I2170" i="6"/>
  <c r="J2170" i="6"/>
  <c r="K2170" i="6"/>
  <c r="L2170" i="6"/>
  <c r="G2171" i="6"/>
  <c r="H2171" i="6"/>
  <c r="I2171" i="6"/>
  <c r="J2171" i="6"/>
  <c r="K2171" i="6"/>
  <c r="L2171" i="6"/>
  <c r="G2172" i="6"/>
  <c r="H2172" i="6"/>
  <c r="I2172" i="6"/>
  <c r="J2172" i="6"/>
  <c r="K2172" i="6"/>
  <c r="L2172" i="6"/>
  <c r="G2173" i="6"/>
  <c r="H2173" i="6"/>
  <c r="I2173" i="6"/>
  <c r="J2173" i="6"/>
  <c r="K2173" i="6"/>
  <c r="L2173" i="6"/>
  <c r="G2174" i="6"/>
  <c r="H2174" i="6"/>
  <c r="I2174" i="6"/>
  <c r="J2174" i="6"/>
  <c r="K2174" i="6"/>
  <c r="L2174" i="6"/>
  <c r="G2175" i="6"/>
  <c r="H2175" i="6"/>
  <c r="I2175" i="6"/>
  <c r="J2175" i="6"/>
  <c r="K2175" i="6"/>
  <c r="L2175" i="6"/>
  <c r="G2176" i="6"/>
  <c r="H2176" i="6"/>
  <c r="I2176" i="6"/>
  <c r="J2176" i="6"/>
  <c r="K2176" i="6"/>
  <c r="L2176" i="6"/>
  <c r="G2177" i="6"/>
  <c r="H2177" i="6"/>
  <c r="I2177" i="6"/>
  <c r="J2177" i="6"/>
  <c r="K2177" i="6"/>
  <c r="L2177" i="6"/>
  <c r="G2178" i="6"/>
  <c r="H2178" i="6"/>
  <c r="I2178" i="6"/>
  <c r="J2178" i="6"/>
  <c r="K2178" i="6"/>
  <c r="L2178" i="6"/>
  <c r="G2179" i="6"/>
  <c r="H2179" i="6"/>
  <c r="I2179" i="6"/>
  <c r="J2179" i="6"/>
  <c r="K2179" i="6"/>
  <c r="L2179" i="6"/>
  <c r="G2180" i="6"/>
  <c r="H2180" i="6"/>
  <c r="I2180" i="6"/>
  <c r="J2180" i="6"/>
  <c r="K2180" i="6"/>
  <c r="L2180" i="6"/>
  <c r="G2181" i="6"/>
  <c r="H2181" i="6"/>
  <c r="I2181" i="6"/>
  <c r="J2181" i="6"/>
  <c r="K2181" i="6"/>
  <c r="L2181" i="6"/>
  <c r="G2182" i="6"/>
  <c r="H2182" i="6"/>
  <c r="I2182" i="6"/>
  <c r="J2182" i="6"/>
  <c r="K2182" i="6"/>
  <c r="L2182" i="6"/>
  <c r="G2183" i="6"/>
  <c r="H2183" i="6"/>
  <c r="I2183" i="6"/>
  <c r="J2183" i="6"/>
  <c r="K2183" i="6"/>
  <c r="L2183" i="6"/>
  <c r="G2184" i="6"/>
  <c r="H2184" i="6"/>
  <c r="I2184" i="6"/>
  <c r="J2184" i="6"/>
  <c r="K2184" i="6"/>
  <c r="L2184" i="6"/>
  <c r="G2185" i="6"/>
  <c r="H2185" i="6"/>
  <c r="I2185" i="6"/>
  <c r="J2185" i="6"/>
  <c r="K2185" i="6"/>
  <c r="L2185" i="6"/>
  <c r="G2186" i="6"/>
  <c r="H2186" i="6"/>
  <c r="I2186" i="6"/>
  <c r="J2186" i="6"/>
  <c r="K2186" i="6"/>
  <c r="L2186" i="6"/>
  <c r="G2187" i="6"/>
  <c r="H2187" i="6"/>
  <c r="I2187" i="6"/>
  <c r="J2187" i="6"/>
  <c r="K2187" i="6"/>
  <c r="L2187" i="6"/>
  <c r="G2188" i="6"/>
  <c r="H2188" i="6"/>
  <c r="I2188" i="6"/>
  <c r="J2188" i="6"/>
  <c r="K2188" i="6"/>
  <c r="L2188" i="6"/>
  <c r="G2189" i="6"/>
  <c r="H2189" i="6"/>
  <c r="I2189" i="6"/>
  <c r="J2189" i="6"/>
  <c r="K2189" i="6"/>
  <c r="L2189" i="6"/>
  <c r="G2190" i="6"/>
  <c r="H2190" i="6"/>
  <c r="I2190" i="6"/>
  <c r="J2190" i="6"/>
  <c r="K2190" i="6"/>
  <c r="L2190" i="6"/>
  <c r="G2191" i="6"/>
  <c r="H2191" i="6"/>
  <c r="I2191" i="6"/>
  <c r="J2191" i="6"/>
  <c r="K2191" i="6"/>
  <c r="L2191" i="6"/>
  <c r="G2192" i="6"/>
  <c r="H2192" i="6"/>
  <c r="I2192" i="6"/>
  <c r="J2192" i="6"/>
  <c r="K2192" i="6"/>
  <c r="L2192" i="6"/>
  <c r="G2193" i="6"/>
  <c r="H2193" i="6"/>
  <c r="I2193" i="6"/>
  <c r="J2193" i="6"/>
  <c r="K2193" i="6"/>
  <c r="L2193" i="6"/>
  <c r="G2194" i="6"/>
  <c r="H2194" i="6"/>
  <c r="I2194" i="6"/>
  <c r="J2194" i="6"/>
  <c r="K2194" i="6"/>
  <c r="L2194" i="6"/>
  <c r="G2195" i="6"/>
  <c r="H2195" i="6"/>
  <c r="I2195" i="6"/>
  <c r="J2195" i="6"/>
  <c r="K2195" i="6"/>
  <c r="L2195" i="6"/>
  <c r="G2196" i="6"/>
  <c r="H2196" i="6"/>
  <c r="I2196" i="6"/>
  <c r="J2196" i="6"/>
  <c r="K2196" i="6"/>
  <c r="L2196" i="6"/>
  <c r="G2197" i="6"/>
  <c r="H2197" i="6"/>
  <c r="I2197" i="6"/>
  <c r="J2197" i="6"/>
  <c r="K2197" i="6"/>
  <c r="L2197" i="6"/>
  <c r="G2198" i="6"/>
  <c r="H2198" i="6"/>
  <c r="I2198" i="6"/>
  <c r="J2198" i="6"/>
  <c r="K2198" i="6"/>
  <c r="L2198" i="6"/>
  <c r="G2199" i="6"/>
  <c r="H2199" i="6"/>
  <c r="I2199" i="6"/>
  <c r="J2199" i="6"/>
  <c r="K2199" i="6"/>
  <c r="L2199" i="6"/>
  <c r="G2200" i="6"/>
  <c r="H2200" i="6"/>
  <c r="I2200" i="6"/>
  <c r="J2200" i="6"/>
  <c r="K2200" i="6"/>
  <c r="L2200" i="6"/>
  <c r="G2201" i="6"/>
  <c r="H2201" i="6"/>
  <c r="I2201" i="6"/>
  <c r="J2201" i="6"/>
  <c r="K2201" i="6"/>
  <c r="L2201" i="6"/>
  <c r="G2202" i="6"/>
  <c r="H2202" i="6"/>
  <c r="I2202" i="6"/>
  <c r="J2202" i="6"/>
  <c r="K2202" i="6"/>
  <c r="L2202" i="6"/>
  <c r="G2203" i="6"/>
  <c r="H2203" i="6"/>
  <c r="I2203" i="6"/>
  <c r="J2203" i="6"/>
  <c r="K2203" i="6"/>
  <c r="L2203" i="6"/>
  <c r="G2204" i="6"/>
  <c r="H2204" i="6"/>
  <c r="I2204" i="6"/>
  <c r="J2204" i="6"/>
  <c r="K2204" i="6"/>
  <c r="L2204" i="6"/>
  <c r="G2205" i="6"/>
  <c r="H2205" i="6"/>
  <c r="I2205" i="6"/>
  <c r="J2205" i="6"/>
  <c r="K2205" i="6"/>
  <c r="L2205" i="6"/>
  <c r="G2206" i="6"/>
  <c r="H2206" i="6"/>
  <c r="I2206" i="6"/>
  <c r="J2206" i="6"/>
  <c r="K2206" i="6"/>
  <c r="L2206" i="6"/>
  <c r="G2207" i="6"/>
  <c r="H2207" i="6"/>
  <c r="I2207" i="6"/>
  <c r="J2207" i="6"/>
  <c r="K2207" i="6"/>
  <c r="L2207" i="6"/>
  <c r="G2208" i="6"/>
  <c r="H2208" i="6"/>
  <c r="I2208" i="6"/>
  <c r="J2208" i="6"/>
  <c r="K2208" i="6"/>
  <c r="L2208" i="6"/>
  <c r="G2209" i="6"/>
  <c r="H2209" i="6"/>
  <c r="I2209" i="6"/>
  <c r="J2209" i="6"/>
  <c r="K2209" i="6"/>
  <c r="L2209" i="6"/>
  <c r="G2210" i="6"/>
  <c r="H2210" i="6"/>
  <c r="I2210" i="6"/>
  <c r="J2210" i="6"/>
  <c r="K2210" i="6"/>
  <c r="L2210" i="6"/>
  <c r="G2211" i="6"/>
  <c r="H2211" i="6"/>
  <c r="I2211" i="6"/>
  <c r="J2211" i="6"/>
  <c r="K2211" i="6"/>
  <c r="L2211" i="6"/>
  <c r="G2212" i="6"/>
  <c r="H2212" i="6"/>
  <c r="I2212" i="6"/>
  <c r="J2212" i="6"/>
  <c r="K2212" i="6"/>
  <c r="L2212" i="6"/>
  <c r="G2213" i="6"/>
  <c r="H2213" i="6"/>
  <c r="I2213" i="6"/>
  <c r="J2213" i="6"/>
  <c r="K2213" i="6"/>
  <c r="L2213" i="6"/>
  <c r="G2214" i="6"/>
  <c r="H2214" i="6"/>
  <c r="I2214" i="6"/>
  <c r="J2214" i="6"/>
  <c r="K2214" i="6"/>
  <c r="L2214" i="6"/>
  <c r="G2215" i="6"/>
  <c r="H2215" i="6"/>
  <c r="I2215" i="6"/>
  <c r="J2215" i="6"/>
  <c r="K2215" i="6"/>
  <c r="L2215" i="6"/>
  <c r="G2216" i="6"/>
  <c r="H2216" i="6"/>
  <c r="I2216" i="6"/>
  <c r="J2216" i="6"/>
  <c r="K2216" i="6"/>
  <c r="L2216" i="6"/>
  <c r="G2217" i="6"/>
  <c r="H2217" i="6"/>
  <c r="I2217" i="6"/>
  <c r="J2217" i="6"/>
  <c r="K2217" i="6"/>
  <c r="L2217" i="6"/>
  <c r="G2218" i="6"/>
  <c r="H2218" i="6"/>
  <c r="I2218" i="6"/>
  <c r="J2218" i="6"/>
  <c r="K2218" i="6"/>
  <c r="L2218" i="6"/>
  <c r="G2219" i="6"/>
  <c r="H2219" i="6"/>
  <c r="I2219" i="6"/>
  <c r="J2219" i="6"/>
  <c r="K2219" i="6"/>
  <c r="L2219" i="6"/>
  <c r="G2220" i="6"/>
  <c r="H2220" i="6"/>
  <c r="I2220" i="6"/>
  <c r="J2220" i="6"/>
  <c r="K2220" i="6"/>
  <c r="L2220" i="6"/>
  <c r="G2221" i="6"/>
  <c r="H2221" i="6"/>
  <c r="I2221" i="6"/>
  <c r="J2221" i="6"/>
  <c r="K2221" i="6"/>
  <c r="L2221" i="6"/>
  <c r="G2222" i="6"/>
  <c r="H2222" i="6"/>
  <c r="I2222" i="6"/>
  <c r="J2222" i="6"/>
  <c r="K2222" i="6"/>
  <c r="L2222" i="6"/>
  <c r="G2223" i="6"/>
  <c r="H2223" i="6"/>
  <c r="I2223" i="6"/>
  <c r="J2223" i="6"/>
  <c r="K2223" i="6"/>
  <c r="L2223" i="6"/>
  <c r="G2224" i="6"/>
  <c r="H2224" i="6"/>
  <c r="I2224" i="6"/>
  <c r="J2224" i="6"/>
  <c r="K2224" i="6"/>
  <c r="L2224" i="6"/>
  <c r="G2225" i="6"/>
  <c r="H2225" i="6"/>
  <c r="I2225" i="6"/>
  <c r="J2225" i="6"/>
  <c r="K2225" i="6"/>
  <c r="L2225" i="6"/>
  <c r="G2226" i="6"/>
  <c r="H2226" i="6"/>
  <c r="I2226" i="6"/>
  <c r="J2226" i="6"/>
  <c r="K2226" i="6"/>
  <c r="L2226" i="6"/>
  <c r="G2227" i="6"/>
  <c r="H2227" i="6"/>
  <c r="I2227" i="6"/>
  <c r="J2227" i="6"/>
  <c r="K2227" i="6"/>
  <c r="L2227" i="6"/>
  <c r="G2228" i="6"/>
  <c r="H2228" i="6"/>
  <c r="I2228" i="6"/>
  <c r="J2228" i="6"/>
  <c r="K2228" i="6"/>
  <c r="L2228" i="6"/>
  <c r="G2229" i="6"/>
  <c r="H2229" i="6"/>
  <c r="I2229" i="6"/>
  <c r="J2229" i="6"/>
  <c r="K2229" i="6"/>
  <c r="L2229" i="6"/>
  <c r="G2230" i="6"/>
  <c r="H2230" i="6"/>
  <c r="I2230" i="6"/>
  <c r="J2230" i="6"/>
  <c r="K2230" i="6"/>
  <c r="L2230" i="6"/>
  <c r="G2231" i="6"/>
  <c r="H2231" i="6"/>
  <c r="I2231" i="6"/>
  <c r="J2231" i="6"/>
  <c r="K2231" i="6"/>
  <c r="L2231" i="6"/>
  <c r="G2232" i="6"/>
  <c r="H2232" i="6"/>
  <c r="I2232" i="6"/>
  <c r="J2232" i="6"/>
  <c r="K2232" i="6"/>
  <c r="L2232" i="6"/>
  <c r="G2233" i="6"/>
  <c r="H2233" i="6"/>
  <c r="I2233" i="6"/>
  <c r="J2233" i="6"/>
  <c r="K2233" i="6"/>
  <c r="L2233" i="6"/>
  <c r="G2234" i="6"/>
  <c r="H2234" i="6"/>
  <c r="I2234" i="6"/>
  <c r="J2234" i="6"/>
  <c r="K2234" i="6"/>
  <c r="L2234" i="6"/>
  <c r="G2235" i="6"/>
  <c r="H2235" i="6"/>
  <c r="I2235" i="6"/>
  <c r="J2235" i="6"/>
  <c r="K2235" i="6"/>
  <c r="L2235" i="6"/>
  <c r="G2236" i="6"/>
  <c r="H2236" i="6"/>
  <c r="I2236" i="6"/>
  <c r="J2236" i="6"/>
  <c r="K2236" i="6"/>
  <c r="L2236" i="6"/>
  <c r="G2237" i="6"/>
  <c r="H2237" i="6"/>
  <c r="I2237" i="6"/>
  <c r="J2237" i="6"/>
  <c r="K2237" i="6"/>
  <c r="L2237" i="6"/>
  <c r="G2238" i="6"/>
  <c r="H2238" i="6"/>
  <c r="I2238" i="6"/>
  <c r="J2238" i="6"/>
  <c r="K2238" i="6"/>
  <c r="L2238" i="6"/>
  <c r="G2239" i="6"/>
  <c r="H2239" i="6"/>
  <c r="I2239" i="6"/>
  <c r="J2239" i="6"/>
  <c r="K2239" i="6"/>
  <c r="L2239" i="6"/>
  <c r="G2240" i="6"/>
  <c r="H2240" i="6"/>
  <c r="I2240" i="6"/>
  <c r="J2240" i="6"/>
  <c r="K2240" i="6"/>
  <c r="L2240" i="6"/>
  <c r="G2241" i="6"/>
  <c r="H2241" i="6"/>
  <c r="I2241" i="6"/>
  <c r="J2241" i="6"/>
  <c r="K2241" i="6"/>
  <c r="L2241" i="6"/>
  <c r="G2242" i="6"/>
  <c r="H2242" i="6"/>
  <c r="I2242" i="6"/>
  <c r="J2242" i="6"/>
  <c r="K2242" i="6"/>
  <c r="L2242" i="6"/>
  <c r="G2243" i="6"/>
  <c r="H2243" i="6"/>
  <c r="I2243" i="6"/>
  <c r="J2243" i="6"/>
  <c r="K2243" i="6"/>
  <c r="L2243" i="6"/>
  <c r="G2244" i="6"/>
  <c r="H2244" i="6"/>
  <c r="I2244" i="6"/>
  <c r="J2244" i="6"/>
  <c r="K2244" i="6"/>
  <c r="L2244" i="6"/>
  <c r="G2245" i="6"/>
  <c r="H2245" i="6"/>
  <c r="I2245" i="6"/>
  <c r="J2245" i="6"/>
  <c r="K2245" i="6"/>
  <c r="L2245" i="6"/>
  <c r="G2246" i="6"/>
  <c r="H2246" i="6"/>
  <c r="I2246" i="6"/>
  <c r="J2246" i="6"/>
  <c r="K2246" i="6"/>
  <c r="L2246" i="6"/>
  <c r="G2247" i="6"/>
  <c r="H2247" i="6"/>
  <c r="I2247" i="6"/>
  <c r="J2247" i="6"/>
  <c r="K2247" i="6"/>
  <c r="L2247" i="6"/>
  <c r="G2248" i="6"/>
  <c r="H2248" i="6"/>
  <c r="I2248" i="6"/>
  <c r="J2248" i="6"/>
  <c r="K2248" i="6"/>
  <c r="L2248" i="6"/>
  <c r="G2249" i="6"/>
  <c r="H2249" i="6"/>
  <c r="I2249" i="6"/>
  <c r="J2249" i="6"/>
  <c r="K2249" i="6"/>
  <c r="L2249" i="6"/>
  <c r="G2250" i="6"/>
  <c r="H2250" i="6"/>
  <c r="I2250" i="6"/>
  <c r="J2250" i="6"/>
  <c r="K2250" i="6"/>
  <c r="L2250" i="6"/>
  <c r="G2251" i="6"/>
  <c r="H2251" i="6"/>
  <c r="I2251" i="6"/>
  <c r="J2251" i="6"/>
  <c r="K2251" i="6"/>
  <c r="L2251" i="6"/>
  <c r="G2252" i="6"/>
  <c r="H2252" i="6"/>
  <c r="I2252" i="6"/>
  <c r="J2252" i="6"/>
  <c r="K2252" i="6"/>
  <c r="L2252" i="6"/>
  <c r="G2253" i="6"/>
  <c r="H2253" i="6"/>
  <c r="I2253" i="6"/>
  <c r="J2253" i="6"/>
  <c r="K2253" i="6"/>
  <c r="L2253" i="6"/>
  <c r="G2254" i="6"/>
  <c r="H2254" i="6"/>
  <c r="I2254" i="6"/>
  <c r="J2254" i="6"/>
  <c r="K2254" i="6"/>
  <c r="L2254" i="6"/>
  <c r="G2255" i="6"/>
  <c r="H2255" i="6"/>
  <c r="I2255" i="6"/>
  <c r="J2255" i="6"/>
  <c r="K2255" i="6"/>
  <c r="L2255" i="6"/>
  <c r="G2256" i="6"/>
  <c r="H2256" i="6"/>
  <c r="I2256" i="6"/>
  <c r="J2256" i="6"/>
  <c r="K2256" i="6"/>
  <c r="L2256" i="6"/>
  <c r="G2257" i="6"/>
  <c r="H2257" i="6"/>
  <c r="I2257" i="6"/>
  <c r="J2257" i="6"/>
  <c r="K2257" i="6"/>
  <c r="L2257" i="6"/>
  <c r="G2258" i="6"/>
  <c r="H2258" i="6"/>
  <c r="I2258" i="6"/>
  <c r="J2258" i="6"/>
  <c r="K2258" i="6"/>
  <c r="L2258" i="6"/>
  <c r="G2259" i="6"/>
  <c r="H2259" i="6"/>
  <c r="I2259" i="6"/>
  <c r="J2259" i="6"/>
  <c r="K2259" i="6"/>
  <c r="L2259" i="6"/>
  <c r="G2260" i="6"/>
  <c r="H2260" i="6"/>
  <c r="I2260" i="6"/>
  <c r="J2260" i="6"/>
  <c r="K2260" i="6"/>
  <c r="L2260" i="6"/>
  <c r="G2261" i="6"/>
  <c r="H2261" i="6"/>
  <c r="I2261" i="6"/>
  <c r="J2261" i="6"/>
  <c r="K2261" i="6"/>
  <c r="L2261" i="6"/>
  <c r="G2262" i="6"/>
  <c r="H2262" i="6"/>
  <c r="I2262" i="6"/>
  <c r="J2262" i="6"/>
  <c r="K2262" i="6"/>
  <c r="L2262" i="6"/>
  <c r="G2263" i="6"/>
  <c r="H2263" i="6"/>
  <c r="I2263" i="6"/>
  <c r="J2263" i="6"/>
  <c r="K2263" i="6"/>
  <c r="L2263" i="6"/>
  <c r="G2264" i="6"/>
  <c r="H2264" i="6"/>
  <c r="I2264" i="6"/>
  <c r="J2264" i="6"/>
  <c r="K2264" i="6"/>
  <c r="L2264" i="6"/>
  <c r="G2265" i="6"/>
  <c r="H2265" i="6"/>
  <c r="I2265" i="6"/>
  <c r="J2265" i="6"/>
  <c r="K2265" i="6"/>
  <c r="L2265" i="6"/>
  <c r="G2266" i="6"/>
  <c r="H2266" i="6"/>
  <c r="I2266" i="6"/>
  <c r="J2266" i="6"/>
  <c r="K2266" i="6"/>
  <c r="L2266" i="6"/>
  <c r="G2267" i="6"/>
  <c r="H2267" i="6"/>
  <c r="I2267" i="6"/>
  <c r="J2267" i="6"/>
  <c r="K2267" i="6"/>
  <c r="L2267" i="6"/>
  <c r="G2268" i="6"/>
  <c r="H2268" i="6"/>
  <c r="I2268" i="6"/>
  <c r="J2268" i="6"/>
  <c r="K2268" i="6"/>
  <c r="L2268" i="6"/>
  <c r="G2269" i="6"/>
  <c r="H2269" i="6"/>
  <c r="I2269" i="6"/>
  <c r="J2269" i="6"/>
  <c r="K2269" i="6"/>
  <c r="L2269" i="6"/>
  <c r="G2270" i="6"/>
  <c r="H2270" i="6"/>
  <c r="I2270" i="6"/>
  <c r="J2270" i="6"/>
  <c r="K2270" i="6"/>
  <c r="L2270" i="6"/>
  <c r="G2271" i="6"/>
  <c r="H2271" i="6"/>
  <c r="I2271" i="6"/>
  <c r="J2271" i="6"/>
  <c r="K2271" i="6"/>
  <c r="L2271" i="6"/>
  <c r="G2272" i="6"/>
  <c r="H2272" i="6"/>
  <c r="I2272" i="6"/>
  <c r="J2272" i="6"/>
  <c r="K2272" i="6"/>
  <c r="L2272" i="6"/>
  <c r="G2273" i="6"/>
  <c r="H2273" i="6"/>
  <c r="I2273" i="6"/>
  <c r="J2273" i="6"/>
  <c r="K2273" i="6"/>
  <c r="L2273" i="6"/>
  <c r="G2274" i="6"/>
  <c r="H2274" i="6"/>
  <c r="I2274" i="6"/>
  <c r="J2274" i="6"/>
  <c r="K2274" i="6"/>
  <c r="L2274" i="6"/>
  <c r="G2275" i="6"/>
  <c r="H2275" i="6"/>
  <c r="I2275" i="6"/>
  <c r="J2275" i="6"/>
  <c r="K2275" i="6"/>
  <c r="L2275" i="6"/>
  <c r="G2276" i="6"/>
  <c r="H2276" i="6"/>
  <c r="I2276" i="6"/>
  <c r="J2276" i="6"/>
  <c r="K2276" i="6"/>
  <c r="L2276" i="6"/>
  <c r="G2277" i="6"/>
  <c r="H2277" i="6"/>
  <c r="I2277" i="6"/>
  <c r="J2277" i="6"/>
  <c r="K2277" i="6"/>
  <c r="L2277" i="6"/>
  <c r="G2278" i="6"/>
  <c r="H2278" i="6"/>
  <c r="I2278" i="6"/>
  <c r="J2278" i="6"/>
  <c r="K2278" i="6"/>
  <c r="L2278" i="6"/>
  <c r="G2279" i="6"/>
  <c r="H2279" i="6"/>
  <c r="I2279" i="6"/>
  <c r="J2279" i="6"/>
  <c r="K2279" i="6"/>
  <c r="L2279" i="6"/>
  <c r="G2280" i="6"/>
  <c r="H2280" i="6"/>
  <c r="I2280" i="6"/>
  <c r="J2280" i="6"/>
  <c r="K2280" i="6"/>
  <c r="L2280" i="6"/>
  <c r="G2281" i="6"/>
  <c r="H2281" i="6"/>
  <c r="I2281" i="6"/>
  <c r="J2281" i="6"/>
  <c r="K2281" i="6"/>
  <c r="L2281" i="6"/>
  <c r="G2282" i="6"/>
  <c r="H2282" i="6"/>
  <c r="I2282" i="6"/>
  <c r="J2282" i="6"/>
  <c r="K2282" i="6"/>
  <c r="L2282" i="6"/>
  <c r="G2283" i="6"/>
  <c r="H2283" i="6"/>
  <c r="I2283" i="6"/>
  <c r="J2283" i="6"/>
  <c r="K2283" i="6"/>
  <c r="L2283" i="6"/>
  <c r="G2284" i="6"/>
  <c r="H2284" i="6"/>
  <c r="I2284" i="6"/>
  <c r="J2284" i="6"/>
  <c r="K2284" i="6"/>
  <c r="L2284" i="6"/>
  <c r="G2285" i="6"/>
  <c r="H2285" i="6"/>
  <c r="I2285" i="6"/>
  <c r="J2285" i="6"/>
  <c r="K2285" i="6"/>
  <c r="L2285" i="6"/>
  <c r="G2286" i="6"/>
  <c r="H2286" i="6"/>
  <c r="I2286" i="6"/>
  <c r="J2286" i="6"/>
  <c r="K2286" i="6"/>
  <c r="L2286" i="6"/>
  <c r="G2287" i="6"/>
  <c r="H2287" i="6"/>
  <c r="I2287" i="6"/>
  <c r="J2287" i="6"/>
  <c r="K2287" i="6"/>
  <c r="L2287" i="6"/>
  <c r="G2288" i="6"/>
  <c r="H2288" i="6"/>
  <c r="I2288" i="6"/>
  <c r="J2288" i="6"/>
  <c r="K2288" i="6"/>
  <c r="L2288" i="6"/>
  <c r="G2289" i="6"/>
  <c r="H2289" i="6"/>
  <c r="I2289" i="6"/>
  <c r="J2289" i="6"/>
  <c r="K2289" i="6"/>
  <c r="L2289" i="6"/>
  <c r="G2290" i="6"/>
  <c r="H2290" i="6"/>
  <c r="I2290" i="6"/>
  <c r="J2290" i="6"/>
  <c r="K2290" i="6"/>
  <c r="L2290" i="6"/>
  <c r="G2291" i="6"/>
  <c r="H2291" i="6"/>
  <c r="I2291" i="6"/>
  <c r="J2291" i="6"/>
  <c r="K2291" i="6"/>
  <c r="L2291" i="6"/>
  <c r="G2292" i="6"/>
  <c r="H2292" i="6"/>
  <c r="I2292" i="6"/>
  <c r="J2292" i="6"/>
  <c r="K2292" i="6"/>
  <c r="L2292" i="6"/>
  <c r="G2293" i="6"/>
  <c r="H2293" i="6"/>
  <c r="I2293" i="6"/>
  <c r="J2293" i="6"/>
  <c r="K2293" i="6"/>
  <c r="L2293" i="6"/>
  <c r="G2294" i="6"/>
  <c r="H2294" i="6"/>
  <c r="I2294" i="6"/>
  <c r="J2294" i="6"/>
  <c r="K2294" i="6"/>
  <c r="L2294" i="6"/>
  <c r="G2295" i="6"/>
  <c r="H2295" i="6"/>
  <c r="I2295" i="6"/>
  <c r="J2295" i="6"/>
  <c r="K2295" i="6"/>
  <c r="L2295" i="6"/>
  <c r="G2296" i="6"/>
  <c r="H2296" i="6"/>
  <c r="I2296" i="6"/>
  <c r="J2296" i="6"/>
  <c r="K2296" i="6"/>
  <c r="L2296" i="6"/>
  <c r="G2297" i="6"/>
  <c r="H2297" i="6"/>
  <c r="I2297" i="6"/>
  <c r="J2297" i="6"/>
  <c r="K2297" i="6"/>
  <c r="L2297" i="6"/>
  <c r="G2298" i="6"/>
  <c r="H2298" i="6"/>
  <c r="I2298" i="6"/>
  <c r="J2298" i="6"/>
  <c r="K2298" i="6"/>
  <c r="L2298" i="6"/>
  <c r="G2299" i="6"/>
  <c r="H2299" i="6"/>
  <c r="I2299" i="6"/>
  <c r="J2299" i="6"/>
  <c r="K2299" i="6"/>
  <c r="L2299" i="6"/>
  <c r="G2300" i="6"/>
  <c r="H2300" i="6"/>
  <c r="I2300" i="6"/>
  <c r="J2300" i="6"/>
  <c r="K2300" i="6"/>
  <c r="L2300" i="6"/>
  <c r="G2301" i="6"/>
  <c r="H2301" i="6"/>
  <c r="I2301" i="6"/>
  <c r="J2301" i="6"/>
  <c r="K2301" i="6"/>
  <c r="L2301" i="6"/>
  <c r="G2302" i="6"/>
  <c r="H2302" i="6"/>
  <c r="I2302" i="6"/>
  <c r="J2302" i="6"/>
  <c r="K2302" i="6"/>
  <c r="L2302" i="6"/>
  <c r="G2303" i="6"/>
  <c r="H2303" i="6"/>
  <c r="I2303" i="6"/>
  <c r="J2303" i="6"/>
  <c r="K2303" i="6"/>
  <c r="L2303" i="6"/>
  <c r="G2304" i="6"/>
  <c r="H2304" i="6"/>
  <c r="I2304" i="6"/>
  <c r="J2304" i="6"/>
  <c r="K2304" i="6"/>
  <c r="L2304" i="6"/>
  <c r="G2305" i="6"/>
  <c r="H2305" i="6"/>
  <c r="I2305" i="6"/>
  <c r="J2305" i="6"/>
  <c r="K2305" i="6"/>
  <c r="L2305" i="6"/>
  <c r="G2306" i="6"/>
  <c r="H2306" i="6"/>
  <c r="I2306" i="6"/>
  <c r="J2306" i="6"/>
  <c r="K2306" i="6"/>
  <c r="L2306" i="6"/>
  <c r="G2307" i="6"/>
  <c r="H2307" i="6"/>
  <c r="I2307" i="6"/>
  <c r="J2307" i="6"/>
  <c r="K2307" i="6"/>
  <c r="L2307" i="6"/>
  <c r="G2308" i="6"/>
  <c r="H2308" i="6"/>
  <c r="I2308" i="6"/>
  <c r="J2308" i="6"/>
  <c r="K2308" i="6"/>
  <c r="L2308" i="6"/>
  <c r="G2309" i="6"/>
  <c r="H2309" i="6"/>
  <c r="I2309" i="6"/>
  <c r="J2309" i="6"/>
  <c r="K2309" i="6"/>
  <c r="L2309" i="6"/>
  <c r="G2310" i="6"/>
  <c r="H2310" i="6"/>
  <c r="I2310" i="6"/>
  <c r="J2310" i="6"/>
  <c r="K2310" i="6"/>
  <c r="L2310" i="6"/>
  <c r="G2311" i="6"/>
  <c r="H2311" i="6"/>
  <c r="I2311" i="6"/>
  <c r="J2311" i="6"/>
  <c r="K2311" i="6"/>
  <c r="L2311" i="6"/>
  <c r="G2312" i="6"/>
  <c r="H2312" i="6"/>
  <c r="I2312" i="6"/>
  <c r="J2312" i="6"/>
  <c r="K2312" i="6"/>
  <c r="L2312" i="6"/>
  <c r="G2313" i="6"/>
  <c r="H2313" i="6"/>
  <c r="I2313" i="6"/>
  <c r="J2313" i="6"/>
  <c r="K2313" i="6"/>
  <c r="L2313" i="6"/>
  <c r="G2314" i="6"/>
  <c r="H2314" i="6"/>
  <c r="I2314" i="6"/>
  <c r="J2314" i="6"/>
  <c r="K2314" i="6"/>
  <c r="L2314" i="6"/>
  <c r="G2315" i="6"/>
  <c r="H2315" i="6"/>
  <c r="I2315" i="6"/>
  <c r="J2315" i="6"/>
  <c r="K2315" i="6"/>
  <c r="L2315" i="6"/>
  <c r="G2316" i="6"/>
  <c r="H2316" i="6"/>
  <c r="I2316" i="6"/>
  <c r="J2316" i="6"/>
  <c r="K2316" i="6"/>
  <c r="L2316" i="6"/>
  <c r="G2317" i="6"/>
  <c r="H2317" i="6"/>
  <c r="I2317" i="6"/>
  <c r="J2317" i="6"/>
  <c r="K2317" i="6"/>
  <c r="L2317" i="6"/>
  <c r="G2318" i="6"/>
  <c r="H2318" i="6"/>
  <c r="I2318" i="6"/>
  <c r="J2318" i="6"/>
  <c r="K2318" i="6"/>
  <c r="L2318" i="6"/>
  <c r="G2319" i="6"/>
  <c r="H2319" i="6"/>
  <c r="I2319" i="6"/>
  <c r="J2319" i="6"/>
  <c r="K2319" i="6"/>
  <c r="L2319" i="6"/>
  <c r="G2320" i="6"/>
  <c r="H2320" i="6"/>
  <c r="I2320" i="6"/>
  <c r="J2320" i="6"/>
  <c r="K2320" i="6"/>
  <c r="L2320" i="6"/>
  <c r="G2321" i="6"/>
  <c r="H2321" i="6"/>
  <c r="I2321" i="6"/>
  <c r="J2321" i="6"/>
  <c r="K2321" i="6"/>
  <c r="L2321" i="6"/>
  <c r="G2322" i="6"/>
  <c r="H2322" i="6"/>
  <c r="I2322" i="6"/>
  <c r="J2322" i="6"/>
  <c r="K2322" i="6"/>
  <c r="L2322" i="6"/>
  <c r="G2323" i="6"/>
  <c r="H2323" i="6"/>
  <c r="I2323" i="6"/>
  <c r="J2323" i="6"/>
  <c r="K2323" i="6"/>
  <c r="L2323" i="6"/>
  <c r="G2324" i="6"/>
  <c r="H2324" i="6"/>
  <c r="I2324" i="6"/>
  <c r="J2324" i="6"/>
  <c r="K2324" i="6"/>
  <c r="L2324" i="6"/>
  <c r="G2325" i="6"/>
  <c r="H2325" i="6"/>
  <c r="I2325" i="6"/>
  <c r="J2325" i="6"/>
  <c r="K2325" i="6"/>
  <c r="L2325" i="6"/>
  <c r="G2326" i="6"/>
  <c r="H2326" i="6"/>
  <c r="I2326" i="6"/>
  <c r="J2326" i="6"/>
  <c r="K2326" i="6"/>
  <c r="L2326" i="6"/>
  <c r="G2327" i="6"/>
  <c r="H2327" i="6"/>
  <c r="I2327" i="6"/>
  <c r="J2327" i="6"/>
  <c r="K2327" i="6"/>
  <c r="L2327" i="6"/>
  <c r="G2328" i="6"/>
  <c r="H2328" i="6"/>
  <c r="I2328" i="6"/>
  <c r="J2328" i="6"/>
  <c r="K2328" i="6"/>
  <c r="L2328" i="6"/>
  <c r="G2329" i="6"/>
  <c r="H2329" i="6"/>
  <c r="I2329" i="6"/>
  <c r="J2329" i="6"/>
  <c r="K2329" i="6"/>
  <c r="L2329" i="6"/>
  <c r="G2330" i="6"/>
  <c r="H2330" i="6"/>
  <c r="I2330" i="6"/>
  <c r="J2330" i="6"/>
  <c r="K2330" i="6"/>
  <c r="L2330" i="6"/>
  <c r="G2331" i="6"/>
  <c r="H2331" i="6"/>
  <c r="I2331" i="6"/>
  <c r="J2331" i="6"/>
  <c r="K2331" i="6"/>
  <c r="L2331" i="6"/>
  <c r="G2332" i="6"/>
  <c r="H2332" i="6"/>
  <c r="I2332" i="6"/>
  <c r="J2332" i="6"/>
  <c r="K2332" i="6"/>
  <c r="L2332" i="6"/>
  <c r="G2333" i="6"/>
  <c r="H2333" i="6"/>
  <c r="I2333" i="6"/>
  <c r="J2333" i="6"/>
  <c r="K2333" i="6"/>
  <c r="L2333" i="6"/>
  <c r="G2334" i="6"/>
  <c r="H2334" i="6"/>
  <c r="I2334" i="6"/>
  <c r="J2334" i="6"/>
  <c r="K2334" i="6"/>
  <c r="L2334" i="6"/>
  <c r="G2335" i="6"/>
  <c r="H2335" i="6"/>
  <c r="I2335" i="6"/>
  <c r="J2335" i="6"/>
  <c r="K2335" i="6"/>
  <c r="L2335" i="6"/>
  <c r="G2336" i="6"/>
  <c r="H2336" i="6"/>
  <c r="I2336" i="6"/>
  <c r="J2336" i="6"/>
  <c r="K2336" i="6"/>
  <c r="L2336" i="6"/>
  <c r="G2337" i="6"/>
  <c r="H2337" i="6"/>
  <c r="I2337" i="6"/>
  <c r="J2337" i="6"/>
  <c r="K2337" i="6"/>
  <c r="L2337" i="6"/>
  <c r="G2338" i="6"/>
  <c r="H2338" i="6"/>
  <c r="I2338" i="6"/>
  <c r="J2338" i="6"/>
  <c r="K2338" i="6"/>
  <c r="L2338" i="6"/>
  <c r="G2339" i="6"/>
  <c r="H2339" i="6"/>
  <c r="I2339" i="6"/>
  <c r="J2339" i="6"/>
  <c r="K2339" i="6"/>
  <c r="L2339" i="6"/>
  <c r="G2340" i="6"/>
  <c r="H2340" i="6"/>
  <c r="I2340" i="6"/>
  <c r="J2340" i="6"/>
  <c r="K2340" i="6"/>
  <c r="L2340" i="6"/>
  <c r="G2341" i="6"/>
  <c r="H2341" i="6"/>
  <c r="I2341" i="6"/>
  <c r="J2341" i="6"/>
  <c r="K2341" i="6"/>
  <c r="L2341" i="6"/>
  <c r="G2342" i="6"/>
  <c r="H2342" i="6"/>
  <c r="I2342" i="6"/>
  <c r="J2342" i="6"/>
  <c r="K2342" i="6"/>
  <c r="L2342" i="6"/>
  <c r="G2343" i="6"/>
  <c r="H2343" i="6"/>
  <c r="I2343" i="6"/>
  <c r="J2343" i="6"/>
  <c r="K2343" i="6"/>
  <c r="L2343" i="6"/>
  <c r="G2344" i="6"/>
  <c r="H2344" i="6"/>
  <c r="I2344" i="6"/>
  <c r="J2344" i="6"/>
  <c r="K2344" i="6"/>
  <c r="L2344" i="6"/>
  <c r="G2345" i="6"/>
  <c r="H2345" i="6"/>
  <c r="I2345" i="6"/>
  <c r="J2345" i="6"/>
  <c r="K2345" i="6"/>
  <c r="L2345" i="6"/>
  <c r="G2346" i="6"/>
  <c r="H2346" i="6"/>
  <c r="I2346" i="6"/>
  <c r="J2346" i="6"/>
  <c r="K2346" i="6"/>
  <c r="L2346" i="6"/>
  <c r="G2347" i="6"/>
  <c r="H2347" i="6"/>
  <c r="I2347" i="6"/>
  <c r="J2347" i="6"/>
  <c r="K2347" i="6"/>
  <c r="L2347" i="6"/>
  <c r="G2348" i="6"/>
  <c r="H2348" i="6"/>
  <c r="I2348" i="6"/>
  <c r="J2348" i="6"/>
  <c r="K2348" i="6"/>
  <c r="L2348" i="6"/>
  <c r="G2349" i="6"/>
  <c r="H2349" i="6"/>
  <c r="I2349" i="6"/>
  <c r="J2349" i="6"/>
  <c r="K2349" i="6"/>
  <c r="L2349" i="6"/>
  <c r="G2350" i="6"/>
  <c r="H2350" i="6"/>
  <c r="I2350" i="6"/>
  <c r="J2350" i="6"/>
  <c r="K2350" i="6"/>
  <c r="L2350" i="6"/>
  <c r="G2351" i="6"/>
  <c r="H2351" i="6"/>
  <c r="I2351" i="6"/>
  <c r="J2351" i="6"/>
  <c r="K2351" i="6"/>
  <c r="L2351" i="6"/>
  <c r="G2352" i="6"/>
  <c r="H2352" i="6"/>
  <c r="I2352" i="6"/>
  <c r="J2352" i="6"/>
  <c r="K2352" i="6"/>
  <c r="L2352" i="6"/>
  <c r="G2353" i="6"/>
  <c r="H2353" i="6"/>
  <c r="I2353" i="6"/>
  <c r="J2353" i="6"/>
  <c r="K2353" i="6"/>
  <c r="L2353" i="6"/>
  <c r="G2354" i="6"/>
  <c r="H2354" i="6"/>
  <c r="I2354" i="6"/>
  <c r="J2354" i="6"/>
  <c r="K2354" i="6"/>
  <c r="L2354" i="6"/>
  <c r="G2355" i="6"/>
  <c r="H2355" i="6"/>
  <c r="I2355" i="6"/>
  <c r="J2355" i="6"/>
  <c r="K2355" i="6"/>
  <c r="L2355" i="6"/>
  <c r="G2356" i="6"/>
  <c r="H2356" i="6"/>
  <c r="I2356" i="6"/>
  <c r="J2356" i="6"/>
  <c r="K2356" i="6"/>
  <c r="L2356" i="6"/>
  <c r="G2357" i="6"/>
  <c r="H2357" i="6"/>
  <c r="I2357" i="6"/>
  <c r="J2357" i="6"/>
  <c r="K2357" i="6"/>
  <c r="L2357" i="6"/>
  <c r="G2358" i="6"/>
  <c r="H2358" i="6"/>
  <c r="I2358" i="6"/>
  <c r="J2358" i="6"/>
  <c r="K2358" i="6"/>
  <c r="L2358" i="6"/>
  <c r="G2359" i="6"/>
  <c r="H2359" i="6"/>
  <c r="I2359" i="6"/>
  <c r="J2359" i="6"/>
  <c r="K2359" i="6"/>
  <c r="L2359" i="6"/>
  <c r="G2360" i="6"/>
  <c r="H2360" i="6"/>
  <c r="I2360" i="6"/>
  <c r="J2360" i="6"/>
  <c r="K2360" i="6"/>
  <c r="L2360" i="6"/>
  <c r="G2361" i="6"/>
  <c r="H2361" i="6"/>
  <c r="I2361" i="6"/>
  <c r="J2361" i="6"/>
  <c r="K2361" i="6"/>
  <c r="L2361" i="6"/>
  <c r="G2362" i="6"/>
  <c r="H2362" i="6"/>
  <c r="I2362" i="6"/>
  <c r="J2362" i="6"/>
  <c r="K2362" i="6"/>
  <c r="L2362" i="6"/>
  <c r="G2363" i="6"/>
  <c r="H2363" i="6"/>
  <c r="I2363" i="6"/>
  <c r="J2363" i="6"/>
  <c r="K2363" i="6"/>
  <c r="L2363" i="6"/>
  <c r="G2364" i="6"/>
  <c r="H2364" i="6"/>
  <c r="I2364" i="6"/>
  <c r="J2364" i="6"/>
  <c r="K2364" i="6"/>
  <c r="L2364" i="6"/>
  <c r="G2365" i="6"/>
  <c r="H2365" i="6"/>
  <c r="I2365" i="6"/>
  <c r="J2365" i="6"/>
  <c r="K2365" i="6"/>
  <c r="L2365" i="6"/>
  <c r="G2366" i="6"/>
  <c r="H2366" i="6"/>
  <c r="I2366" i="6"/>
  <c r="J2366" i="6"/>
  <c r="K2366" i="6"/>
  <c r="L2366" i="6"/>
  <c r="G2367" i="6"/>
  <c r="H2367" i="6"/>
  <c r="I2367" i="6"/>
  <c r="J2367" i="6"/>
  <c r="K2367" i="6"/>
  <c r="L2367" i="6"/>
  <c r="G2368" i="6"/>
  <c r="H2368" i="6"/>
  <c r="I2368" i="6"/>
  <c r="J2368" i="6"/>
  <c r="K2368" i="6"/>
  <c r="L2368" i="6"/>
  <c r="G2369" i="6"/>
  <c r="H2369" i="6"/>
  <c r="I2369" i="6"/>
  <c r="J2369" i="6"/>
  <c r="K2369" i="6"/>
  <c r="L2369" i="6"/>
  <c r="G2370" i="6"/>
  <c r="H2370" i="6"/>
  <c r="I2370" i="6"/>
  <c r="J2370" i="6"/>
  <c r="K2370" i="6"/>
  <c r="L2370" i="6"/>
  <c r="G2371" i="6"/>
  <c r="H2371" i="6"/>
  <c r="I2371" i="6"/>
  <c r="J2371" i="6"/>
  <c r="K2371" i="6"/>
  <c r="L2371" i="6"/>
  <c r="G2372" i="6"/>
  <c r="H2372" i="6"/>
  <c r="I2372" i="6"/>
  <c r="J2372" i="6"/>
  <c r="K2372" i="6"/>
  <c r="L2372" i="6"/>
  <c r="G2373" i="6"/>
  <c r="H2373" i="6"/>
  <c r="I2373" i="6"/>
  <c r="J2373" i="6"/>
  <c r="K2373" i="6"/>
  <c r="L2373" i="6"/>
  <c r="G2374" i="6"/>
  <c r="H2374" i="6"/>
  <c r="I2374" i="6"/>
  <c r="J2374" i="6"/>
  <c r="K2374" i="6"/>
  <c r="L2374" i="6"/>
  <c r="G2375" i="6"/>
  <c r="H2375" i="6"/>
  <c r="I2375" i="6"/>
  <c r="J2375" i="6"/>
  <c r="K2375" i="6"/>
  <c r="L2375" i="6"/>
  <c r="G2376" i="6"/>
  <c r="H2376" i="6"/>
  <c r="I2376" i="6"/>
  <c r="J2376" i="6"/>
  <c r="K2376" i="6"/>
  <c r="L2376" i="6"/>
  <c r="G2377" i="6"/>
  <c r="H2377" i="6"/>
  <c r="I2377" i="6"/>
  <c r="J2377" i="6"/>
  <c r="K2377" i="6"/>
  <c r="L2377" i="6"/>
  <c r="G2378" i="6"/>
  <c r="H2378" i="6"/>
  <c r="I2378" i="6"/>
  <c r="J2378" i="6"/>
  <c r="K2378" i="6"/>
  <c r="L2378" i="6"/>
  <c r="G2379" i="6"/>
  <c r="H2379" i="6"/>
  <c r="I2379" i="6"/>
  <c r="J2379" i="6"/>
  <c r="K2379" i="6"/>
  <c r="L2379" i="6"/>
  <c r="G2380" i="6"/>
  <c r="H2380" i="6"/>
  <c r="I2380" i="6"/>
  <c r="J2380" i="6"/>
  <c r="K2380" i="6"/>
  <c r="L2380" i="6"/>
  <c r="G2381" i="6"/>
  <c r="H2381" i="6"/>
  <c r="I2381" i="6"/>
  <c r="J2381" i="6"/>
  <c r="K2381" i="6"/>
  <c r="L2381" i="6"/>
  <c r="G2382" i="6"/>
  <c r="H2382" i="6"/>
  <c r="I2382" i="6"/>
  <c r="J2382" i="6"/>
  <c r="K2382" i="6"/>
  <c r="L2382" i="6"/>
  <c r="G2383" i="6"/>
  <c r="H2383" i="6"/>
  <c r="I2383" i="6"/>
  <c r="J2383" i="6"/>
  <c r="K2383" i="6"/>
  <c r="L2383" i="6"/>
  <c r="G2384" i="6"/>
  <c r="H2384" i="6"/>
  <c r="I2384" i="6"/>
  <c r="J2384" i="6"/>
  <c r="K2384" i="6"/>
  <c r="L2384" i="6"/>
  <c r="G2385" i="6"/>
  <c r="H2385" i="6"/>
  <c r="I2385" i="6"/>
  <c r="J2385" i="6"/>
  <c r="K2385" i="6"/>
  <c r="L2385" i="6"/>
  <c r="G2386" i="6"/>
  <c r="H2386" i="6"/>
  <c r="I2386" i="6"/>
  <c r="J2386" i="6"/>
  <c r="K2386" i="6"/>
  <c r="L2386" i="6"/>
  <c r="G2387" i="6"/>
  <c r="H2387" i="6"/>
  <c r="I2387" i="6"/>
  <c r="J2387" i="6"/>
  <c r="K2387" i="6"/>
  <c r="L2387" i="6"/>
  <c r="G2388" i="6"/>
  <c r="H2388" i="6"/>
  <c r="I2388" i="6"/>
  <c r="J2388" i="6"/>
  <c r="K2388" i="6"/>
  <c r="L2388" i="6"/>
  <c r="G2389" i="6"/>
  <c r="H2389" i="6"/>
  <c r="I2389" i="6"/>
  <c r="J2389" i="6"/>
  <c r="K2389" i="6"/>
  <c r="L2389" i="6"/>
  <c r="G2390" i="6"/>
  <c r="H2390" i="6"/>
  <c r="I2390" i="6"/>
  <c r="J2390" i="6"/>
  <c r="K2390" i="6"/>
  <c r="L2390" i="6"/>
  <c r="G2391" i="6"/>
  <c r="H2391" i="6"/>
  <c r="I2391" i="6"/>
  <c r="J2391" i="6"/>
  <c r="K2391" i="6"/>
  <c r="L2391" i="6"/>
  <c r="G2392" i="6"/>
  <c r="H2392" i="6"/>
  <c r="I2392" i="6"/>
  <c r="J2392" i="6"/>
  <c r="K2392" i="6"/>
  <c r="L2392" i="6"/>
  <c r="G2393" i="6"/>
  <c r="H2393" i="6"/>
  <c r="I2393" i="6"/>
  <c r="J2393" i="6"/>
  <c r="K2393" i="6"/>
  <c r="L2393" i="6"/>
  <c r="G2394" i="6"/>
  <c r="H2394" i="6"/>
  <c r="I2394" i="6"/>
  <c r="J2394" i="6"/>
  <c r="K2394" i="6"/>
  <c r="L2394" i="6"/>
  <c r="G2395" i="6"/>
  <c r="H2395" i="6"/>
  <c r="I2395" i="6"/>
  <c r="J2395" i="6"/>
  <c r="K2395" i="6"/>
  <c r="L2395" i="6"/>
  <c r="G2396" i="6"/>
  <c r="H2396" i="6"/>
  <c r="I2396" i="6"/>
  <c r="J2396" i="6"/>
  <c r="K2396" i="6"/>
  <c r="L2396" i="6"/>
  <c r="G2397" i="6"/>
  <c r="H2397" i="6"/>
  <c r="I2397" i="6"/>
  <c r="J2397" i="6"/>
  <c r="K2397" i="6"/>
  <c r="L2397" i="6"/>
  <c r="G2398" i="6"/>
  <c r="H2398" i="6"/>
  <c r="I2398" i="6"/>
  <c r="J2398" i="6"/>
  <c r="K2398" i="6"/>
  <c r="L2398" i="6"/>
  <c r="G2399" i="6"/>
  <c r="H2399" i="6"/>
  <c r="I2399" i="6"/>
  <c r="J2399" i="6"/>
  <c r="K2399" i="6"/>
  <c r="L2399" i="6"/>
  <c r="G2400" i="6"/>
  <c r="H2400" i="6"/>
  <c r="I2400" i="6"/>
  <c r="J2400" i="6"/>
  <c r="K2400" i="6"/>
  <c r="L2400" i="6"/>
  <c r="G2401" i="6"/>
  <c r="H2401" i="6"/>
  <c r="I2401" i="6"/>
  <c r="J2401" i="6"/>
  <c r="K2401" i="6"/>
  <c r="L2401" i="6"/>
  <c r="G2402" i="6"/>
  <c r="H2402" i="6"/>
  <c r="I2402" i="6"/>
  <c r="J2402" i="6"/>
  <c r="K2402" i="6"/>
  <c r="L2402" i="6"/>
  <c r="G2403" i="6"/>
  <c r="H2403" i="6"/>
  <c r="I2403" i="6"/>
  <c r="J2403" i="6"/>
  <c r="K2403" i="6"/>
  <c r="L2403" i="6"/>
  <c r="G2404" i="6"/>
  <c r="H2404" i="6"/>
  <c r="I2404" i="6"/>
  <c r="J2404" i="6"/>
  <c r="K2404" i="6"/>
  <c r="L2404" i="6"/>
  <c r="G2405" i="6"/>
  <c r="H2405" i="6"/>
  <c r="I2405" i="6"/>
  <c r="J2405" i="6"/>
  <c r="K2405" i="6"/>
  <c r="L2405" i="6"/>
  <c r="G2406" i="6"/>
  <c r="H2406" i="6"/>
  <c r="I2406" i="6"/>
  <c r="J2406" i="6"/>
  <c r="K2406" i="6"/>
  <c r="L2406" i="6"/>
  <c r="G2407" i="6"/>
  <c r="H2407" i="6"/>
  <c r="I2407" i="6"/>
  <c r="J2407" i="6"/>
  <c r="K2407" i="6"/>
  <c r="L2407" i="6"/>
  <c r="G2408" i="6"/>
  <c r="H2408" i="6"/>
  <c r="I2408" i="6"/>
  <c r="J2408" i="6"/>
  <c r="K2408" i="6"/>
  <c r="L2408" i="6"/>
  <c r="G2409" i="6"/>
  <c r="H2409" i="6"/>
  <c r="I2409" i="6"/>
  <c r="J2409" i="6"/>
  <c r="K2409" i="6"/>
  <c r="L2409" i="6"/>
  <c r="G2410" i="6"/>
  <c r="H2410" i="6"/>
  <c r="I2410" i="6"/>
  <c r="J2410" i="6"/>
  <c r="K2410" i="6"/>
  <c r="L2410" i="6"/>
  <c r="G2411" i="6"/>
  <c r="H2411" i="6"/>
  <c r="I2411" i="6"/>
  <c r="J2411" i="6"/>
  <c r="K2411" i="6"/>
  <c r="L2411" i="6"/>
  <c r="G2412" i="6"/>
  <c r="H2412" i="6"/>
  <c r="I2412" i="6"/>
  <c r="J2412" i="6"/>
  <c r="K2412" i="6"/>
  <c r="L2412" i="6"/>
  <c r="G2413" i="6"/>
  <c r="H2413" i="6"/>
  <c r="I2413" i="6"/>
  <c r="J2413" i="6"/>
  <c r="K2413" i="6"/>
  <c r="L2413" i="6"/>
  <c r="G2414" i="6"/>
  <c r="H2414" i="6"/>
  <c r="I2414" i="6"/>
  <c r="J2414" i="6"/>
  <c r="K2414" i="6"/>
  <c r="L2414" i="6"/>
  <c r="G2415" i="6"/>
  <c r="H2415" i="6"/>
  <c r="I2415" i="6"/>
  <c r="J2415" i="6"/>
  <c r="K2415" i="6"/>
  <c r="L2415" i="6"/>
  <c r="G2416" i="6"/>
  <c r="H2416" i="6"/>
  <c r="I2416" i="6"/>
  <c r="J2416" i="6"/>
  <c r="K2416" i="6"/>
  <c r="L2416" i="6"/>
  <c r="G2417" i="6"/>
  <c r="H2417" i="6"/>
  <c r="I2417" i="6"/>
  <c r="J2417" i="6"/>
  <c r="K2417" i="6"/>
  <c r="L2417" i="6"/>
  <c r="G2418" i="6"/>
  <c r="H2418" i="6"/>
  <c r="I2418" i="6"/>
  <c r="J2418" i="6"/>
  <c r="K2418" i="6"/>
  <c r="L2418" i="6"/>
  <c r="G2419" i="6"/>
  <c r="H2419" i="6"/>
  <c r="I2419" i="6"/>
  <c r="J2419" i="6"/>
  <c r="K2419" i="6"/>
  <c r="L2419" i="6"/>
  <c r="G2420" i="6"/>
  <c r="H2420" i="6"/>
  <c r="I2420" i="6"/>
  <c r="J2420" i="6"/>
  <c r="K2420" i="6"/>
  <c r="L2420" i="6"/>
  <c r="G2421" i="6"/>
  <c r="H2421" i="6"/>
  <c r="I2421" i="6"/>
  <c r="J2421" i="6"/>
  <c r="K2421" i="6"/>
  <c r="L2421" i="6"/>
  <c r="G2422" i="6"/>
  <c r="H2422" i="6"/>
  <c r="I2422" i="6"/>
  <c r="J2422" i="6"/>
  <c r="K2422" i="6"/>
  <c r="L2422" i="6"/>
  <c r="G2423" i="6"/>
  <c r="H2423" i="6"/>
  <c r="I2423" i="6"/>
  <c r="J2423" i="6"/>
  <c r="K2423" i="6"/>
  <c r="L2423" i="6"/>
  <c r="G2424" i="6"/>
  <c r="H2424" i="6"/>
  <c r="I2424" i="6"/>
  <c r="J2424" i="6"/>
  <c r="K2424" i="6"/>
  <c r="L2424" i="6"/>
  <c r="G2425" i="6"/>
  <c r="H2425" i="6"/>
  <c r="I2425" i="6"/>
  <c r="J2425" i="6"/>
  <c r="K2425" i="6"/>
  <c r="L2425" i="6"/>
  <c r="G2426" i="6"/>
  <c r="H2426" i="6"/>
  <c r="I2426" i="6"/>
  <c r="J2426" i="6"/>
  <c r="K2426" i="6"/>
  <c r="L2426" i="6"/>
  <c r="G2427" i="6"/>
  <c r="H2427" i="6"/>
  <c r="I2427" i="6"/>
  <c r="J2427" i="6"/>
  <c r="K2427" i="6"/>
  <c r="L2427" i="6"/>
  <c r="G2428" i="6"/>
  <c r="H2428" i="6"/>
  <c r="I2428" i="6"/>
  <c r="J2428" i="6"/>
  <c r="K2428" i="6"/>
  <c r="L2428" i="6"/>
  <c r="G2429" i="6"/>
  <c r="H2429" i="6"/>
  <c r="I2429" i="6"/>
  <c r="J2429" i="6"/>
  <c r="K2429" i="6"/>
  <c r="L2429" i="6"/>
  <c r="G2430" i="6"/>
  <c r="H2430" i="6"/>
  <c r="I2430" i="6"/>
  <c r="J2430" i="6"/>
  <c r="K2430" i="6"/>
  <c r="L2430" i="6"/>
  <c r="G2431" i="6"/>
  <c r="H2431" i="6"/>
  <c r="I2431" i="6"/>
  <c r="J2431" i="6"/>
  <c r="K2431" i="6"/>
  <c r="L2431" i="6"/>
  <c r="G2432" i="6"/>
  <c r="H2432" i="6"/>
  <c r="I2432" i="6"/>
  <c r="J2432" i="6"/>
  <c r="K2432" i="6"/>
  <c r="L2432" i="6"/>
  <c r="G2433" i="6"/>
  <c r="H2433" i="6"/>
  <c r="I2433" i="6"/>
  <c r="J2433" i="6"/>
  <c r="K2433" i="6"/>
  <c r="L2433" i="6"/>
  <c r="G2434" i="6"/>
  <c r="H2434" i="6"/>
  <c r="I2434" i="6"/>
  <c r="J2434" i="6"/>
  <c r="K2434" i="6"/>
  <c r="L2434" i="6"/>
  <c r="G2435" i="6"/>
  <c r="H2435" i="6"/>
  <c r="I2435" i="6"/>
  <c r="J2435" i="6"/>
  <c r="K2435" i="6"/>
  <c r="L2435" i="6"/>
  <c r="G2436" i="6"/>
  <c r="H2436" i="6"/>
  <c r="I2436" i="6"/>
  <c r="J2436" i="6"/>
  <c r="K2436" i="6"/>
  <c r="L2436" i="6"/>
  <c r="G2437" i="6"/>
  <c r="H2437" i="6"/>
  <c r="I2437" i="6"/>
  <c r="J2437" i="6"/>
  <c r="K2437" i="6"/>
  <c r="L2437" i="6"/>
  <c r="G2438" i="6"/>
  <c r="H2438" i="6"/>
  <c r="I2438" i="6"/>
  <c r="J2438" i="6"/>
  <c r="K2438" i="6"/>
  <c r="L2438" i="6"/>
  <c r="G2439" i="6"/>
  <c r="H2439" i="6"/>
  <c r="I2439" i="6"/>
  <c r="J2439" i="6"/>
  <c r="K2439" i="6"/>
  <c r="L2439" i="6"/>
  <c r="G2440" i="6"/>
  <c r="H2440" i="6"/>
  <c r="I2440" i="6"/>
  <c r="J2440" i="6"/>
  <c r="K2440" i="6"/>
  <c r="L2440" i="6"/>
  <c r="G2441" i="6"/>
  <c r="H2441" i="6"/>
  <c r="I2441" i="6"/>
  <c r="J2441" i="6"/>
  <c r="K2441" i="6"/>
  <c r="L2441" i="6"/>
  <c r="G2442" i="6"/>
  <c r="H2442" i="6"/>
  <c r="I2442" i="6"/>
  <c r="J2442" i="6"/>
  <c r="K2442" i="6"/>
  <c r="L2442" i="6"/>
  <c r="G2443" i="6"/>
  <c r="H2443" i="6"/>
  <c r="I2443" i="6"/>
  <c r="J2443" i="6"/>
  <c r="K2443" i="6"/>
  <c r="L2443" i="6"/>
  <c r="G2444" i="6"/>
  <c r="H2444" i="6"/>
  <c r="I2444" i="6"/>
  <c r="J2444" i="6"/>
  <c r="K2444" i="6"/>
  <c r="L2444" i="6"/>
  <c r="G2445" i="6"/>
  <c r="H2445" i="6"/>
  <c r="I2445" i="6"/>
  <c r="J2445" i="6"/>
  <c r="K2445" i="6"/>
  <c r="L2445" i="6"/>
  <c r="G2446" i="6"/>
  <c r="H2446" i="6"/>
  <c r="I2446" i="6"/>
  <c r="J2446" i="6"/>
  <c r="K2446" i="6"/>
  <c r="L2446" i="6"/>
  <c r="G2447" i="6"/>
  <c r="H2447" i="6"/>
  <c r="I2447" i="6"/>
  <c r="J2447" i="6"/>
  <c r="K2447" i="6"/>
  <c r="L2447" i="6"/>
  <c r="G2448" i="6"/>
  <c r="H2448" i="6"/>
  <c r="I2448" i="6"/>
  <c r="J2448" i="6"/>
  <c r="K2448" i="6"/>
  <c r="L2448" i="6"/>
  <c r="G2449" i="6"/>
  <c r="H2449" i="6"/>
  <c r="I2449" i="6"/>
  <c r="J2449" i="6"/>
  <c r="K2449" i="6"/>
  <c r="L2449" i="6"/>
  <c r="G2450" i="6"/>
  <c r="H2450" i="6"/>
  <c r="I2450" i="6"/>
  <c r="J2450" i="6"/>
  <c r="K2450" i="6"/>
  <c r="L2450" i="6"/>
  <c r="G2451" i="6"/>
  <c r="H2451" i="6"/>
  <c r="I2451" i="6"/>
  <c r="J2451" i="6"/>
  <c r="K2451" i="6"/>
  <c r="L2451" i="6"/>
  <c r="G2452" i="6"/>
  <c r="H2452" i="6"/>
  <c r="I2452" i="6"/>
  <c r="J2452" i="6"/>
  <c r="K2452" i="6"/>
  <c r="L2452" i="6"/>
  <c r="G2453" i="6"/>
  <c r="H2453" i="6"/>
  <c r="I2453" i="6"/>
  <c r="J2453" i="6"/>
  <c r="K2453" i="6"/>
  <c r="L2453" i="6"/>
  <c r="G2454" i="6"/>
  <c r="H2454" i="6"/>
  <c r="I2454" i="6"/>
  <c r="J2454" i="6"/>
  <c r="K2454" i="6"/>
  <c r="L2454" i="6"/>
  <c r="G2455" i="6"/>
  <c r="H2455" i="6"/>
  <c r="I2455" i="6"/>
  <c r="J2455" i="6"/>
  <c r="K2455" i="6"/>
  <c r="L2455" i="6"/>
  <c r="G2456" i="6"/>
  <c r="H2456" i="6"/>
  <c r="I2456" i="6"/>
  <c r="J2456" i="6"/>
  <c r="K2456" i="6"/>
  <c r="L2456" i="6"/>
  <c r="G2457" i="6"/>
  <c r="H2457" i="6"/>
  <c r="I2457" i="6"/>
  <c r="J2457" i="6"/>
  <c r="K2457" i="6"/>
  <c r="L2457" i="6"/>
  <c r="G2458" i="6"/>
  <c r="H2458" i="6"/>
  <c r="I2458" i="6"/>
  <c r="J2458" i="6"/>
  <c r="K2458" i="6"/>
  <c r="L2458" i="6"/>
  <c r="G2459" i="6"/>
  <c r="H2459" i="6"/>
  <c r="I2459" i="6"/>
  <c r="J2459" i="6"/>
  <c r="K2459" i="6"/>
  <c r="L2459" i="6"/>
  <c r="G2460" i="6"/>
  <c r="H2460" i="6"/>
  <c r="I2460" i="6"/>
  <c r="J2460" i="6"/>
  <c r="K2460" i="6"/>
  <c r="L2460" i="6"/>
  <c r="G2461" i="6"/>
  <c r="H2461" i="6"/>
  <c r="I2461" i="6"/>
  <c r="J2461" i="6"/>
  <c r="K2461" i="6"/>
  <c r="L2461" i="6"/>
  <c r="G2462" i="6"/>
  <c r="H2462" i="6"/>
  <c r="I2462" i="6"/>
  <c r="J2462" i="6"/>
  <c r="K2462" i="6"/>
  <c r="L2462" i="6"/>
  <c r="G2463" i="6"/>
  <c r="H2463" i="6"/>
  <c r="I2463" i="6"/>
  <c r="J2463" i="6"/>
  <c r="K2463" i="6"/>
  <c r="L2463" i="6"/>
  <c r="G2464" i="6"/>
  <c r="H2464" i="6"/>
  <c r="I2464" i="6"/>
  <c r="J2464" i="6"/>
  <c r="K2464" i="6"/>
  <c r="L2464" i="6"/>
  <c r="G2465" i="6"/>
  <c r="H2465" i="6"/>
  <c r="I2465" i="6"/>
  <c r="J2465" i="6"/>
  <c r="K2465" i="6"/>
  <c r="L2465" i="6"/>
  <c r="G2466" i="6"/>
  <c r="H2466" i="6"/>
  <c r="I2466" i="6"/>
  <c r="J2466" i="6"/>
  <c r="K2466" i="6"/>
  <c r="L2466" i="6"/>
  <c r="G2467" i="6"/>
  <c r="H2467" i="6"/>
  <c r="I2467" i="6"/>
  <c r="J2467" i="6"/>
  <c r="K2467" i="6"/>
  <c r="L2467" i="6"/>
  <c r="G2468" i="6"/>
  <c r="H2468" i="6"/>
  <c r="I2468" i="6"/>
  <c r="J2468" i="6"/>
  <c r="K2468" i="6"/>
  <c r="L2468" i="6"/>
  <c r="G2469" i="6"/>
  <c r="H2469" i="6"/>
  <c r="I2469" i="6"/>
  <c r="J2469" i="6"/>
  <c r="K2469" i="6"/>
  <c r="L2469" i="6"/>
  <c r="G2470" i="6"/>
  <c r="H2470" i="6"/>
  <c r="I2470" i="6"/>
  <c r="J2470" i="6"/>
  <c r="K2470" i="6"/>
  <c r="L2470" i="6"/>
  <c r="G2471" i="6"/>
  <c r="H2471" i="6"/>
  <c r="I2471" i="6"/>
  <c r="J2471" i="6"/>
  <c r="K2471" i="6"/>
  <c r="L2471" i="6"/>
  <c r="G2472" i="6"/>
  <c r="H2472" i="6"/>
  <c r="I2472" i="6"/>
  <c r="J2472" i="6"/>
  <c r="K2472" i="6"/>
  <c r="L2472" i="6"/>
  <c r="G2473" i="6"/>
  <c r="H2473" i="6"/>
  <c r="I2473" i="6"/>
  <c r="J2473" i="6"/>
  <c r="K2473" i="6"/>
  <c r="L2473" i="6"/>
  <c r="G2474" i="6"/>
  <c r="H2474" i="6"/>
  <c r="I2474" i="6"/>
  <c r="J2474" i="6"/>
  <c r="K2474" i="6"/>
  <c r="L2474" i="6"/>
  <c r="G2475" i="6"/>
  <c r="H2475" i="6"/>
  <c r="I2475" i="6"/>
  <c r="J2475" i="6"/>
  <c r="K2475" i="6"/>
  <c r="L2475" i="6"/>
  <c r="G2476" i="6"/>
  <c r="H2476" i="6"/>
  <c r="I2476" i="6"/>
  <c r="J2476" i="6"/>
  <c r="K2476" i="6"/>
  <c r="L2476" i="6"/>
  <c r="G2477" i="6"/>
  <c r="H2477" i="6"/>
  <c r="I2477" i="6"/>
  <c r="J2477" i="6"/>
  <c r="K2477" i="6"/>
  <c r="L2477" i="6"/>
  <c r="G2478" i="6"/>
  <c r="H2478" i="6"/>
  <c r="I2478" i="6"/>
  <c r="J2478" i="6"/>
  <c r="K2478" i="6"/>
  <c r="L2478" i="6"/>
  <c r="G2479" i="6"/>
  <c r="H2479" i="6"/>
  <c r="I2479" i="6"/>
  <c r="J2479" i="6"/>
  <c r="K2479" i="6"/>
  <c r="L2479" i="6"/>
  <c r="G2480" i="6"/>
  <c r="H2480" i="6"/>
  <c r="I2480" i="6"/>
  <c r="J2480" i="6"/>
  <c r="K2480" i="6"/>
  <c r="L2480" i="6"/>
  <c r="G2481" i="6"/>
  <c r="H2481" i="6"/>
  <c r="I2481" i="6"/>
  <c r="J2481" i="6"/>
  <c r="K2481" i="6"/>
  <c r="L2481" i="6"/>
  <c r="G2482" i="6"/>
  <c r="H2482" i="6"/>
  <c r="I2482" i="6"/>
  <c r="J2482" i="6"/>
  <c r="K2482" i="6"/>
  <c r="L2482" i="6"/>
  <c r="G2483" i="6"/>
  <c r="H2483" i="6"/>
  <c r="I2483" i="6"/>
  <c r="J2483" i="6"/>
  <c r="K2483" i="6"/>
  <c r="L2483" i="6"/>
  <c r="G2484" i="6"/>
  <c r="H2484" i="6"/>
  <c r="I2484" i="6"/>
  <c r="J2484" i="6"/>
  <c r="K2484" i="6"/>
  <c r="L2484" i="6"/>
  <c r="G2485" i="6"/>
  <c r="H2485" i="6"/>
  <c r="I2485" i="6"/>
  <c r="J2485" i="6"/>
  <c r="K2485" i="6"/>
  <c r="L2485" i="6"/>
  <c r="G2486" i="6"/>
  <c r="H2486" i="6"/>
  <c r="I2486" i="6"/>
  <c r="J2486" i="6"/>
  <c r="K2486" i="6"/>
  <c r="L2486" i="6"/>
  <c r="G2487" i="6"/>
  <c r="H2487" i="6"/>
  <c r="I2487" i="6"/>
  <c r="J2487" i="6"/>
  <c r="K2487" i="6"/>
  <c r="L2487" i="6"/>
  <c r="G2488" i="6"/>
  <c r="H2488" i="6"/>
  <c r="I2488" i="6"/>
  <c r="J2488" i="6"/>
  <c r="K2488" i="6"/>
  <c r="L2488" i="6"/>
  <c r="G2489" i="6"/>
  <c r="H2489" i="6"/>
  <c r="I2489" i="6"/>
  <c r="J2489" i="6"/>
  <c r="K2489" i="6"/>
  <c r="L2489" i="6"/>
  <c r="G2490" i="6"/>
  <c r="H2490" i="6"/>
  <c r="I2490" i="6"/>
  <c r="J2490" i="6"/>
  <c r="K2490" i="6"/>
  <c r="L2490" i="6"/>
  <c r="G2491" i="6"/>
  <c r="H2491" i="6"/>
  <c r="I2491" i="6"/>
  <c r="J2491" i="6"/>
  <c r="K2491" i="6"/>
  <c r="L2491" i="6"/>
  <c r="G2492" i="6"/>
  <c r="H2492" i="6"/>
  <c r="I2492" i="6"/>
  <c r="J2492" i="6"/>
  <c r="K2492" i="6"/>
  <c r="L2492" i="6"/>
  <c r="G2493" i="6"/>
  <c r="H2493" i="6"/>
  <c r="I2493" i="6"/>
  <c r="J2493" i="6"/>
  <c r="K2493" i="6"/>
  <c r="L2493" i="6"/>
  <c r="G2494" i="6"/>
  <c r="H2494" i="6"/>
  <c r="I2494" i="6"/>
  <c r="J2494" i="6"/>
  <c r="K2494" i="6"/>
  <c r="L2494" i="6"/>
  <c r="G2495" i="6"/>
  <c r="H2495" i="6"/>
  <c r="I2495" i="6"/>
  <c r="J2495" i="6"/>
  <c r="K2495" i="6"/>
  <c r="L2495" i="6"/>
  <c r="G2496" i="6"/>
  <c r="H2496" i="6"/>
  <c r="I2496" i="6"/>
  <c r="J2496" i="6"/>
  <c r="K2496" i="6"/>
  <c r="L2496" i="6"/>
  <c r="G2497" i="6"/>
  <c r="H2497" i="6"/>
  <c r="I2497" i="6"/>
  <c r="J2497" i="6"/>
  <c r="K2497" i="6"/>
  <c r="L2497" i="6"/>
  <c r="G2498" i="6"/>
  <c r="H2498" i="6"/>
  <c r="I2498" i="6"/>
  <c r="J2498" i="6"/>
  <c r="K2498" i="6"/>
  <c r="L2498" i="6"/>
  <c r="G2499" i="6"/>
  <c r="H2499" i="6"/>
  <c r="I2499" i="6"/>
  <c r="J2499" i="6"/>
  <c r="K2499" i="6"/>
  <c r="L2499" i="6"/>
  <c r="G2500" i="6"/>
  <c r="H2500" i="6"/>
  <c r="I2500" i="6"/>
  <c r="J2500" i="6"/>
  <c r="K2500" i="6"/>
  <c r="L2500" i="6"/>
  <c r="G2501" i="6"/>
  <c r="H2501" i="6"/>
  <c r="I2501" i="6"/>
  <c r="J2501" i="6"/>
  <c r="K2501" i="6"/>
  <c r="L2501" i="6"/>
  <c r="G2502" i="6"/>
  <c r="H2502" i="6"/>
  <c r="I2502" i="6"/>
  <c r="J2502" i="6"/>
  <c r="K2502" i="6"/>
  <c r="L2502" i="6"/>
  <c r="G2503" i="6"/>
  <c r="H2503" i="6"/>
  <c r="I2503" i="6"/>
  <c r="J2503" i="6"/>
  <c r="K2503" i="6"/>
  <c r="L2503" i="6"/>
  <c r="G2504" i="6"/>
  <c r="H2504" i="6"/>
  <c r="I2504" i="6"/>
  <c r="J2504" i="6"/>
  <c r="K2504" i="6"/>
  <c r="L2504" i="6"/>
  <c r="G2505" i="6"/>
  <c r="H2505" i="6"/>
  <c r="I2505" i="6"/>
  <c r="J2505" i="6"/>
  <c r="K2505" i="6"/>
  <c r="L2505" i="6"/>
  <c r="G2506" i="6"/>
  <c r="H2506" i="6"/>
  <c r="I2506" i="6"/>
  <c r="J2506" i="6"/>
  <c r="K2506" i="6"/>
  <c r="L2506" i="6"/>
  <c r="G2507" i="6"/>
  <c r="H2507" i="6"/>
  <c r="I2507" i="6"/>
  <c r="J2507" i="6"/>
  <c r="K2507" i="6"/>
  <c r="L2507" i="6"/>
  <c r="G2508" i="6"/>
  <c r="H2508" i="6"/>
  <c r="I2508" i="6"/>
  <c r="J2508" i="6"/>
  <c r="K2508" i="6"/>
  <c r="L2508" i="6"/>
  <c r="G2509" i="6"/>
  <c r="H2509" i="6"/>
  <c r="I2509" i="6"/>
  <c r="J2509" i="6"/>
  <c r="K2509" i="6"/>
  <c r="L2509" i="6"/>
  <c r="G2510" i="6"/>
  <c r="H2510" i="6"/>
  <c r="I2510" i="6"/>
  <c r="J2510" i="6"/>
  <c r="K2510" i="6"/>
  <c r="L2510" i="6"/>
  <c r="G2511" i="6"/>
  <c r="H2511" i="6"/>
  <c r="I2511" i="6"/>
  <c r="J2511" i="6"/>
  <c r="K2511" i="6"/>
  <c r="L2511" i="6"/>
  <c r="G2512" i="6"/>
  <c r="H2512" i="6"/>
  <c r="I2512" i="6"/>
  <c r="J2512" i="6"/>
  <c r="K2512" i="6"/>
  <c r="L2512" i="6"/>
  <c r="G2513" i="6"/>
  <c r="H2513" i="6"/>
  <c r="I2513" i="6"/>
  <c r="J2513" i="6"/>
  <c r="K2513" i="6"/>
  <c r="L2513" i="6"/>
  <c r="G2514" i="6"/>
  <c r="H2514" i="6"/>
  <c r="I2514" i="6"/>
  <c r="J2514" i="6"/>
  <c r="K2514" i="6"/>
  <c r="L2514" i="6"/>
  <c r="G2515" i="6"/>
  <c r="H2515" i="6"/>
  <c r="I2515" i="6"/>
  <c r="J2515" i="6"/>
  <c r="K2515" i="6"/>
  <c r="L2515" i="6"/>
  <c r="G2516" i="6"/>
  <c r="H2516" i="6"/>
  <c r="I2516" i="6"/>
  <c r="J2516" i="6"/>
  <c r="K2516" i="6"/>
  <c r="L2516" i="6"/>
  <c r="G2517" i="6"/>
  <c r="H2517" i="6"/>
  <c r="I2517" i="6"/>
  <c r="J2517" i="6"/>
  <c r="K2517" i="6"/>
  <c r="L2517" i="6"/>
  <c r="G2518" i="6"/>
  <c r="H2518" i="6"/>
  <c r="I2518" i="6"/>
  <c r="J2518" i="6"/>
  <c r="K2518" i="6"/>
  <c r="L2518" i="6"/>
  <c r="G2519" i="6"/>
  <c r="H2519" i="6"/>
  <c r="I2519" i="6"/>
  <c r="J2519" i="6"/>
  <c r="K2519" i="6"/>
  <c r="L2519" i="6"/>
  <c r="G2520" i="6"/>
  <c r="H2520" i="6"/>
  <c r="I2520" i="6"/>
  <c r="J2520" i="6"/>
  <c r="K2520" i="6"/>
  <c r="L2520" i="6"/>
  <c r="G2521" i="6"/>
  <c r="H2521" i="6"/>
  <c r="I2521" i="6"/>
  <c r="J2521" i="6"/>
  <c r="K2521" i="6"/>
  <c r="L2521" i="6"/>
  <c r="G2522" i="6"/>
  <c r="H2522" i="6"/>
  <c r="I2522" i="6"/>
  <c r="J2522" i="6"/>
  <c r="K2522" i="6"/>
  <c r="L2522" i="6"/>
  <c r="G2523" i="6"/>
  <c r="H2523" i="6"/>
  <c r="I2523" i="6"/>
  <c r="J2523" i="6"/>
  <c r="K2523" i="6"/>
  <c r="L2523" i="6"/>
  <c r="G2524" i="6"/>
  <c r="H2524" i="6"/>
  <c r="I2524" i="6"/>
  <c r="J2524" i="6"/>
  <c r="K2524" i="6"/>
  <c r="L2524" i="6"/>
  <c r="G2525" i="6"/>
  <c r="H2525" i="6"/>
  <c r="I2525" i="6"/>
  <c r="J2525" i="6"/>
  <c r="K2525" i="6"/>
  <c r="L2525" i="6"/>
  <c r="G2526" i="6"/>
  <c r="H2526" i="6"/>
  <c r="I2526" i="6"/>
  <c r="J2526" i="6"/>
  <c r="K2526" i="6"/>
  <c r="L2526" i="6"/>
  <c r="G2527" i="6"/>
  <c r="H2527" i="6"/>
  <c r="I2527" i="6"/>
  <c r="J2527" i="6"/>
  <c r="K2527" i="6"/>
  <c r="L2527" i="6"/>
  <c r="G2528" i="6"/>
  <c r="H2528" i="6"/>
  <c r="I2528" i="6"/>
  <c r="J2528" i="6"/>
  <c r="K2528" i="6"/>
  <c r="L2528" i="6"/>
  <c r="G2529" i="6"/>
  <c r="H2529" i="6"/>
  <c r="I2529" i="6"/>
  <c r="J2529" i="6"/>
  <c r="K2529" i="6"/>
  <c r="L2529" i="6"/>
  <c r="G2530" i="6"/>
  <c r="H2530" i="6"/>
  <c r="I2530" i="6"/>
  <c r="J2530" i="6"/>
  <c r="K2530" i="6"/>
  <c r="L2530" i="6"/>
  <c r="G2531" i="6"/>
  <c r="H2531" i="6"/>
  <c r="I2531" i="6"/>
  <c r="J2531" i="6"/>
  <c r="K2531" i="6"/>
  <c r="L2531" i="6"/>
  <c r="G2532" i="6"/>
  <c r="H2532" i="6"/>
  <c r="I2532" i="6"/>
  <c r="J2532" i="6"/>
  <c r="K2532" i="6"/>
  <c r="L2532" i="6"/>
  <c r="G2533" i="6"/>
  <c r="H2533" i="6"/>
  <c r="I2533" i="6"/>
  <c r="J2533" i="6"/>
  <c r="K2533" i="6"/>
  <c r="L2533" i="6"/>
  <c r="G2534" i="6"/>
  <c r="H2534" i="6"/>
  <c r="I2534" i="6"/>
  <c r="J2534" i="6"/>
  <c r="K2534" i="6"/>
  <c r="L2534" i="6"/>
  <c r="G2535" i="6"/>
  <c r="H2535" i="6"/>
  <c r="I2535" i="6"/>
  <c r="J2535" i="6"/>
  <c r="K2535" i="6"/>
  <c r="L2535" i="6"/>
  <c r="G2536" i="6"/>
  <c r="H2536" i="6"/>
  <c r="I2536" i="6"/>
  <c r="J2536" i="6"/>
  <c r="K2536" i="6"/>
  <c r="L2536" i="6"/>
  <c r="G2537" i="6"/>
  <c r="H2537" i="6"/>
  <c r="I2537" i="6"/>
  <c r="J2537" i="6"/>
  <c r="K2537" i="6"/>
  <c r="L2537" i="6"/>
  <c r="G2538" i="6"/>
  <c r="H2538" i="6"/>
  <c r="I2538" i="6"/>
  <c r="J2538" i="6"/>
  <c r="K2538" i="6"/>
  <c r="L2538" i="6"/>
  <c r="G2539" i="6"/>
  <c r="H2539" i="6"/>
  <c r="I2539" i="6"/>
  <c r="J2539" i="6"/>
  <c r="K2539" i="6"/>
  <c r="L2539" i="6"/>
  <c r="G2540" i="6"/>
  <c r="H2540" i="6"/>
  <c r="I2540" i="6"/>
  <c r="J2540" i="6"/>
  <c r="K2540" i="6"/>
  <c r="L2540" i="6"/>
  <c r="G2541" i="6"/>
  <c r="H2541" i="6"/>
  <c r="I2541" i="6"/>
  <c r="J2541" i="6"/>
  <c r="K2541" i="6"/>
  <c r="L2541" i="6"/>
  <c r="G2542" i="6"/>
  <c r="H2542" i="6"/>
  <c r="I2542" i="6"/>
  <c r="J2542" i="6"/>
  <c r="K2542" i="6"/>
  <c r="L2542" i="6"/>
  <c r="G2543" i="6"/>
  <c r="H2543" i="6"/>
  <c r="I2543" i="6"/>
  <c r="J2543" i="6"/>
  <c r="K2543" i="6"/>
  <c r="L2543" i="6"/>
  <c r="G2544" i="6"/>
  <c r="H2544" i="6"/>
  <c r="I2544" i="6"/>
  <c r="J2544" i="6"/>
  <c r="K2544" i="6"/>
  <c r="L2544" i="6"/>
  <c r="G2545" i="6"/>
  <c r="H2545" i="6"/>
  <c r="I2545" i="6"/>
  <c r="J2545" i="6"/>
  <c r="K2545" i="6"/>
  <c r="L2545" i="6"/>
  <c r="G2546" i="6"/>
  <c r="H2546" i="6"/>
  <c r="I2546" i="6"/>
  <c r="J2546" i="6"/>
  <c r="K2546" i="6"/>
  <c r="L2546" i="6"/>
  <c r="G2547" i="6"/>
  <c r="H2547" i="6"/>
  <c r="I2547" i="6"/>
  <c r="J2547" i="6"/>
  <c r="K2547" i="6"/>
  <c r="L2547" i="6"/>
  <c r="G2548" i="6"/>
  <c r="H2548" i="6"/>
  <c r="I2548" i="6"/>
  <c r="J2548" i="6"/>
  <c r="K2548" i="6"/>
  <c r="L2548" i="6"/>
  <c r="G2549" i="6"/>
  <c r="H2549" i="6"/>
  <c r="I2549" i="6"/>
  <c r="J2549" i="6"/>
  <c r="K2549" i="6"/>
  <c r="L2549" i="6"/>
  <c r="G2550" i="6"/>
  <c r="H2550" i="6"/>
  <c r="I2550" i="6"/>
  <c r="J2550" i="6"/>
  <c r="K2550" i="6"/>
  <c r="L2550" i="6"/>
  <c r="G2551" i="6"/>
  <c r="H2551" i="6"/>
  <c r="I2551" i="6"/>
  <c r="J2551" i="6"/>
  <c r="K2551" i="6"/>
  <c r="L2551" i="6"/>
  <c r="G2552" i="6"/>
  <c r="H2552" i="6"/>
  <c r="I2552" i="6"/>
  <c r="J2552" i="6"/>
  <c r="K2552" i="6"/>
  <c r="L2552" i="6"/>
  <c r="G2553" i="6"/>
  <c r="H2553" i="6"/>
  <c r="I2553" i="6"/>
  <c r="J2553" i="6"/>
  <c r="K2553" i="6"/>
  <c r="L2553" i="6"/>
  <c r="G2554" i="6"/>
  <c r="H2554" i="6"/>
  <c r="I2554" i="6"/>
  <c r="J2554" i="6"/>
  <c r="K2554" i="6"/>
  <c r="L2554" i="6"/>
  <c r="G2555" i="6"/>
  <c r="H2555" i="6"/>
  <c r="I2555" i="6"/>
  <c r="J2555" i="6"/>
  <c r="K2555" i="6"/>
  <c r="L2555" i="6"/>
  <c r="G2556" i="6"/>
  <c r="H2556" i="6"/>
  <c r="I2556" i="6"/>
  <c r="J2556" i="6"/>
  <c r="K2556" i="6"/>
  <c r="L2556" i="6"/>
  <c r="G2557" i="6"/>
  <c r="H2557" i="6"/>
  <c r="I2557" i="6"/>
  <c r="J2557" i="6"/>
  <c r="K2557" i="6"/>
  <c r="L2557" i="6"/>
  <c r="G2558" i="6"/>
  <c r="H2558" i="6"/>
  <c r="I2558" i="6"/>
  <c r="J2558" i="6"/>
  <c r="K2558" i="6"/>
  <c r="L2558" i="6"/>
  <c r="G2559" i="6"/>
  <c r="H2559" i="6"/>
  <c r="I2559" i="6"/>
  <c r="J2559" i="6"/>
  <c r="K2559" i="6"/>
  <c r="L2559" i="6"/>
  <c r="G2560" i="6"/>
  <c r="H2560" i="6"/>
  <c r="I2560" i="6"/>
  <c r="J2560" i="6"/>
  <c r="K2560" i="6"/>
  <c r="L2560" i="6"/>
  <c r="G2561" i="6"/>
  <c r="H2561" i="6"/>
  <c r="I2561" i="6"/>
  <c r="J2561" i="6"/>
  <c r="K2561" i="6"/>
  <c r="L2561" i="6"/>
  <c r="G2562" i="6"/>
  <c r="H2562" i="6"/>
  <c r="I2562" i="6"/>
  <c r="J2562" i="6"/>
  <c r="K2562" i="6"/>
  <c r="L2562" i="6"/>
  <c r="G2563" i="6"/>
  <c r="H2563" i="6"/>
  <c r="I2563" i="6"/>
  <c r="J2563" i="6"/>
  <c r="K2563" i="6"/>
  <c r="L2563" i="6"/>
  <c r="G2564" i="6"/>
  <c r="H2564" i="6"/>
  <c r="I2564" i="6"/>
  <c r="J2564" i="6"/>
  <c r="K2564" i="6"/>
  <c r="L2564" i="6"/>
  <c r="G2565" i="6"/>
  <c r="H2565" i="6"/>
  <c r="I2565" i="6"/>
  <c r="J2565" i="6"/>
  <c r="K2565" i="6"/>
  <c r="L2565" i="6"/>
  <c r="G2566" i="6"/>
  <c r="H2566" i="6"/>
  <c r="I2566" i="6"/>
  <c r="J2566" i="6"/>
  <c r="K2566" i="6"/>
  <c r="L2566" i="6"/>
  <c r="G2567" i="6"/>
  <c r="H2567" i="6"/>
  <c r="I2567" i="6"/>
  <c r="J2567" i="6"/>
  <c r="K2567" i="6"/>
  <c r="L2567" i="6"/>
  <c r="G2568" i="6"/>
  <c r="H2568" i="6"/>
  <c r="I2568" i="6"/>
  <c r="J2568" i="6"/>
  <c r="K2568" i="6"/>
  <c r="L2568" i="6"/>
  <c r="G2569" i="6"/>
  <c r="H2569" i="6"/>
  <c r="I2569" i="6"/>
  <c r="J2569" i="6"/>
  <c r="K2569" i="6"/>
  <c r="L2569" i="6"/>
  <c r="G2570" i="6"/>
  <c r="H2570" i="6"/>
  <c r="I2570" i="6"/>
  <c r="J2570" i="6"/>
  <c r="K2570" i="6"/>
  <c r="L2570" i="6"/>
  <c r="G2571" i="6"/>
  <c r="H2571" i="6"/>
  <c r="I2571" i="6"/>
  <c r="J2571" i="6"/>
  <c r="K2571" i="6"/>
  <c r="L2571" i="6"/>
  <c r="G2572" i="6"/>
  <c r="H2572" i="6"/>
  <c r="I2572" i="6"/>
  <c r="J2572" i="6"/>
  <c r="K2572" i="6"/>
  <c r="L2572" i="6"/>
  <c r="G2573" i="6"/>
  <c r="H2573" i="6"/>
  <c r="I2573" i="6"/>
  <c r="J2573" i="6"/>
  <c r="K2573" i="6"/>
  <c r="L2573" i="6"/>
  <c r="G2574" i="6"/>
  <c r="H2574" i="6"/>
  <c r="I2574" i="6"/>
  <c r="J2574" i="6"/>
  <c r="K2574" i="6"/>
  <c r="L2574" i="6"/>
  <c r="G2575" i="6"/>
  <c r="H2575" i="6"/>
  <c r="I2575" i="6"/>
  <c r="J2575" i="6"/>
  <c r="K2575" i="6"/>
  <c r="L2575" i="6"/>
  <c r="G2576" i="6"/>
  <c r="H2576" i="6"/>
  <c r="I2576" i="6"/>
  <c r="J2576" i="6"/>
  <c r="K2576" i="6"/>
  <c r="L2576" i="6"/>
  <c r="G2577" i="6"/>
  <c r="H2577" i="6"/>
  <c r="I2577" i="6"/>
  <c r="J2577" i="6"/>
  <c r="K2577" i="6"/>
  <c r="L2577" i="6"/>
  <c r="G2578" i="6"/>
  <c r="H2578" i="6"/>
  <c r="I2578" i="6"/>
  <c r="J2578" i="6"/>
  <c r="K2578" i="6"/>
  <c r="L2578" i="6"/>
  <c r="G2579" i="6"/>
  <c r="H2579" i="6"/>
  <c r="I2579" i="6"/>
  <c r="J2579" i="6"/>
  <c r="K2579" i="6"/>
  <c r="L2579" i="6"/>
  <c r="G2580" i="6"/>
  <c r="H2580" i="6"/>
  <c r="I2580" i="6"/>
  <c r="J2580" i="6"/>
  <c r="K2580" i="6"/>
  <c r="L2580" i="6"/>
  <c r="G2581" i="6"/>
  <c r="H2581" i="6"/>
  <c r="I2581" i="6"/>
  <c r="J2581" i="6"/>
  <c r="K2581" i="6"/>
  <c r="L2581" i="6"/>
  <c r="G2582" i="6"/>
  <c r="H2582" i="6"/>
  <c r="I2582" i="6"/>
  <c r="J2582" i="6"/>
  <c r="K2582" i="6"/>
  <c r="L2582" i="6"/>
  <c r="G2583" i="6"/>
  <c r="H2583" i="6"/>
  <c r="I2583" i="6"/>
  <c r="J2583" i="6"/>
  <c r="K2583" i="6"/>
  <c r="L2583" i="6"/>
  <c r="G2584" i="6"/>
  <c r="H2584" i="6"/>
  <c r="I2584" i="6"/>
  <c r="J2584" i="6"/>
  <c r="K2584" i="6"/>
  <c r="L2584" i="6"/>
  <c r="G2585" i="6"/>
  <c r="H2585" i="6"/>
  <c r="I2585" i="6"/>
  <c r="J2585" i="6"/>
  <c r="K2585" i="6"/>
  <c r="L2585" i="6"/>
  <c r="G2586" i="6"/>
  <c r="H2586" i="6"/>
  <c r="I2586" i="6"/>
  <c r="J2586" i="6"/>
  <c r="K2586" i="6"/>
  <c r="L2586" i="6"/>
  <c r="G2587" i="6"/>
  <c r="H2587" i="6"/>
  <c r="I2587" i="6"/>
  <c r="J2587" i="6"/>
  <c r="K2587" i="6"/>
  <c r="L2587" i="6"/>
  <c r="G2588" i="6"/>
  <c r="H2588" i="6"/>
  <c r="I2588" i="6"/>
  <c r="J2588" i="6"/>
  <c r="K2588" i="6"/>
  <c r="L2588" i="6"/>
  <c r="G2589" i="6"/>
  <c r="H2589" i="6"/>
  <c r="I2589" i="6"/>
  <c r="J2589" i="6"/>
  <c r="K2589" i="6"/>
  <c r="L2589" i="6"/>
  <c r="G2590" i="6"/>
  <c r="H2590" i="6"/>
  <c r="I2590" i="6"/>
  <c r="J2590" i="6"/>
  <c r="K2590" i="6"/>
  <c r="L2590" i="6"/>
  <c r="G2591" i="6"/>
  <c r="H2591" i="6"/>
  <c r="I2591" i="6"/>
  <c r="J2591" i="6"/>
  <c r="K2591" i="6"/>
  <c r="L2591" i="6"/>
  <c r="G2592" i="6"/>
  <c r="H2592" i="6"/>
  <c r="I2592" i="6"/>
  <c r="J2592" i="6"/>
  <c r="K2592" i="6"/>
  <c r="L2592" i="6"/>
  <c r="G2593" i="6"/>
  <c r="H2593" i="6"/>
  <c r="I2593" i="6"/>
  <c r="J2593" i="6"/>
  <c r="K2593" i="6"/>
  <c r="L2593" i="6"/>
  <c r="G2594" i="6"/>
  <c r="H2594" i="6"/>
  <c r="I2594" i="6"/>
  <c r="J2594" i="6"/>
  <c r="K2594" i="6"/>
  <c r="L2594" i="6"/>
  <c r="G2595" i="6"/>
  <c r="H2595" i="6"/>
  <c r="I2595" i="6"/>
  <c r="J2595" i="6"/>
  <c r="K2595" i="6"/>
  <c r="L2595" i="6"/>
  <c r="G2596" i="6"/>
  <c r="H2596" i="6"/>
  <c r="I2596" i="6"/>
  <c r="J2596" i="6"/>
  <c r="K2596" i="6"/>
  <c r="L2596" i="6"/>
  <c r="G2597" i="6"/>
  <c r="H2597" i="6"/>
  <c r="I2597" i="6"/>
  <c r="J2597" i="6"/>
  <c r="K2597" i="6"/>
  <c r="L2597" i="6"/>
  <c r="G2598" i="6"/>
  <c r="H2598" i="6"/>
  <c r="I2598" i="6"/>
  <c r="J2598" i="6"/>
  <c r="K2598" i="6"/>
  <c r="L2598" i="6"/>
  <c r="G2599" i="6"/>
  <c r="H2599" i="6"/>
  <c r="I2599" i="6"/>
  <c r="J2599" i="6"/>
  <c r="K2599" i="6"/>
  <c r="L2599" i="6"/>
  <c r="G2600" i="6"/>
  <c r="H2600" i="6"/>
  <c r="I2600" i="6"/>
  <c r="J2600" i="6"/>
  <c r="K2600" i="6"/>
  <c r="L2600" i="6"/>
  <c r="G2601" i="6"/>
  <c r="H2601" i="6"/>
  <c r="I2601" i="6"/>
  <c r="J2601" i="6"/>
  <c r="K2601" i="6"/>
  <c r="L2601" i="6"/>
  <c r="G2602" i="6"/>
  <c r="H2602" i="6"/>
  <c r="I2602" i="6"/>
  <c r="J2602" i="6"/>
  <c r="K2602" i="6"/>
  <c r="L2602" i="6"/>
  <c r="G2603" i="6"/>
  <c r="H2603" i="6"/>
  <c r="I2603" i="6"/>
  <c r="J2603" i="6"/>
  <c r="K2603" i="6"/>
  <c r="L2603" i="6"/>
  <c r="G2604" i="6"/>
  <c r="H2604" i="6"/>
  <c r="I2604" i="6"/>
  <c r="J2604" i="6"/>
  <c r="K2604" i="6"/>
  <c r="L2604" i="6"/>
  <c r="G2605" i="6"/>
  <c r="H2605" i="6"/>
  <c r="I2605" i="6"/>
  <c r="J2605" i="6"/>
  <c r="K2605" i="6"/>
  <c r="L2605" i="6"/>
  <c r="G2606" i="6"/>
  <c r="H2606" i="6"/>
  <c r="I2606" i="6"/>
  <c r="J2606" i="6"/>
  <c r="K2606" i="6"/>
  <c r="L2606" i="6"/>
  <c r="G2607" i="6"/>
  <c r="H2607" i="6"/>
  <c r="I2607" i="6"/>
  <c r="J2607" i="6"/>
  <c r="K2607" i="6"/>
  <c r="L2607" i="6"/>
  <c r="G2608" i="6"/>
  <c r="H2608" i="6"/>
  <c r="I2608" i="6"/>
  <c r="J2608" i="6"/>
  <c r="K2608" i="6"/>
  <c r="L2608" i="6"/>
  <c r="G2609" i="6"/>
  <c r="H2609" i="6"/>
  <c r="I2609" i="6"/>
  <c r="J2609" i="6"/>
  <c r="K2609" i="6"/>
  <c r="L2609" i="6"/>
  <c r="G2610" i="6"/>
  <c r="H2610" i="6"/>
  <c r="I2610" i="6"/>
  <c r="J2610" i="6"/>
  <c r="K2610" i="6"/>
  <c r="L2610" i="6"/>
  <c r="G2611" i="6"/>
  <c r="H2611" i="6"/>
  <c r="I2611" i="6"/>
  <c r="J2611" i="6"/>
  <c r="K2611" i="6"/>
  <c r="L2611" i="6"/>
  <c r="G2612" i="6"/>
  <c r="H2612" i="6"/>
  <c r="I2612" i="6"/>
  <c r="J2612" i="6"/>
  <c r="K2612" i="6"/>
  <c r="L2612" i="6"/>
  <c r="G2613" i="6"/>
  <c r="H2613" i="6"/>
  <c r="I2613" i="6"/>
  <c r="J2613" i="6"/>
  <c r="K2613" i="6"/>
  <c r="L2613" i="6"/>
  <c r="G2614" i="6"/>
  <c r="H2614" i="6"/>
  <c r="I2614" i="6"/>
  <c r="J2614" i="6"/>
  <c r="K2614" i="6"/>
  <c r="L2614" i="6"/>
  <c r="G2615" i="6"/>
  <c r="H2615" i="6"/>
  <c r="I2615" i="6"/>
  <c r="J2615" i="6"/>
  <c r="K2615" i="6"/>
  <c r="L2615" i="6"/>
  <c r="G2616" i="6"/>
  <c r="H2616" i="6"/>
  <c r="I2616" i="6"/>
  <c r="J2616" i="6"/>
  <c r="K2616" i="6"/>
  <c r="L2616" i="6"/>
  <c r="G2617" i="6"/>
  <c r="H2617" i="6"/>
  <c r="I2617" i="6"/>
  <c r="J2617" i="6"/>
  <c r="K2617" i="6"/>
  <c r="L2617" i="6"/>
  <c r="G2618" i="6"/>
  <c r="H2618" i="6"/>
  <c r="I2618" i="6"/>
  <c r="J2618" i="6"/>
  <c r="K2618" i="6"/>
  <c r="L2618" i="6"/>
  <c r="G2619" i="6"/>
  <c r="H2619" i="6"/>
  <c r="I2619" i="6"/>
  <c r="J2619" i="6"/>
  <c r="K2619" i="6"/>
  <c r="L2619" i="6"/>
  <c r="G2620" i="6"/>
  <c r="H2620" i="6"/>
  <c r="I2620" i="6"/>
  <c r="J2620" i="6"/>
  <c r="K2620" i="6"/>
  <c r="L2620" i="6"/>
  <c r="G2621" i="6"/>
  <c r="H2621" i="6"/>
  <c r="I2621" i="6"/>
  <c r="J2621" i="6"/>
  <c r="K2621" i="6"/>
  <c r="L2621" i="6"/>
  <c r="G2622" i="6"/>
  <c r="H2622" i="6"/>
  <c r="I2622" i="6"/>
  <c r="J2622" i="6"/>
  <c r="K2622" i="6"/>
  <c r="L2622" i="6"/>
  <c r="G2623" i="6"/>
  <c r="H2623" i="6"/>
  <c r="I2623" i="6"/>
  <c r="J2623" i="6"/>
  <c r="K2623" i="6"/>
  <c r="L2623" i="6"/>
  <c r="G2624" i="6"/>
  <c r="H2624" i="6"/>
  <c r="I2624" i="6"/>
  <c r="J2624" i="6"/>
  <c r="K2624" i="6"/>
  <c r="L2624" i="6"/>
  <c r="G2625" i="6"/>
  <c r="H2625" i="6"/>
  <c r="I2625" i="6"/>
  <c r="J2625" i="6"/>
  <c r="K2625" i="6"/>
  <c r="L2625" i="6"/>
  <c r="G2626" i="6"/>
  <c r="H2626" i="6"/>
  <c r="I2626" i="6"/>
  <c r="J2626" i="6"/>
  <c r="K2626" i="6"/>
  <c r="L2626" i="6"/>
  <c r="G2627" i="6"/>
  <c r="H2627" i="6"/>
  <c r="I2627" i="6"/>
  <c r="J2627" i="6"/>
  <c r="K2627" i="6"/>
  <c r="L2627" i="6"/>
  <c r="G2628" i="6"/>
  <c r="H2628" i="6"/>
  <c r="I2628" i="6"/>
  <c r="J2628" i="6"/>
  <c r="K2628" i="6"/>
  <c r="L2628" i="6"/>
  <c r="G2629" i="6"/>
  <c r="H2629" i="6"/>
  <c r="I2629" i="6"/>
  <c r="J2629" i="6"/>
  <c r="K2629" i="6"/>
  <c r="L2629" i="6"/>
  <c r="G2630" i="6"/>
  <c r="H2630" i="6"/>
  <c r="I2630" i="6"/>
  <c r="J2630" i="6"/>
  <c r="K2630" i="6"/>
  <c r="L2630" i="6"/>
  <c r="G2631" i="6"/>
  <c r="H2631" i="6"/>
  <c r="I2631" i="6"/>
  <c r="J2631" i="6"/>
  <c r="K2631" i="6"/>
  <c r="L2631" i="6"/>
  <c r="G2632" i="6"/>
  <c r="H2632" i="6"/>
  <c r="I2632" i="6"/>
  <c r="J2632" i="6"/>
  <c r="K2632" i="6"/>
  <c r="L2632" i="6"/>
  <c r="G2633" i="6"/>
  <c r="H2633" i="6"/>
  <c r="I2633" i="6"/>
  <c r="J2633" i="6"/>
  <c r="K2633" i="6"/>
  <c r="L2633" i="6"/>
  <c r="G2634" i="6"/>
  <c r="H2634" i="6"/>
  <c r="I2634" i="6"/>
  <c r="J2634" i="6"/>
  <c r="K2634" i="6"/>
  <c r="L2634" i="6"/>
  <c r="G2635" i="6"/>
  <c r="H2635" i="6"/>
  <c r="I2635" i="6"/>
  <c r="J2635" i="6"/>
  <c r="K2635" i="6"/>
  <c r="L2635" i="6"/>
  <c r="G2636" i="6"/>
  <c r="H2636" i="6"/>
  <c r="I2636" i="6"/>
  <c r="J2636" i="6"/>
  <c r="K2636" i="6"/>
  <c r="L2636" i="6"/>
  <c r="G2637" i="6"/>
  <c r="H2637" i="6"/>
  <c r="I2637" i="6"/>
  <c r="J2637" i="6"/>
  <c r="K2637" i="6"/>
  <c r="L2637" i="6"/>
  <c r="G2638" i="6"/>
  <c r="H2638" i="6"/>
  <c r="I2638" i="6"/>
  <c r="J2638" i="6"/>
  <c r="K2638" i="6"/>
  <c r="L2638" i="6"/>
  <c r="G2639" i="6"/>
  <c r="H2639" i="6"/>
  <c r="I2639" i="6"/>
  <c r="J2639" i="6"/>
  <c r="K2639" i="6"/>
  <c r="L2639" i="6"/>
  <c r="G2640" i="6"/>
  <c r="H2640" i="6"/>
  <c r="I2640" i="6"/>
  <c r="J2640" i="6"/>
  <c r="K2640" i="6"/>
  <c r="L2640" i="6"/>
  <c r="G2641" i="6"/>
  <c r="H2641" i="6"/>
  <c r="I2641" i="6"/>
  <c r="J2641" i="6"/>
  <c r="K2641" i="6"/>
  <c r="L2641" i="6"/>
  <c r="G2642" i="6"/>
  <c r="H2642" i="6"/>
  <c r="I2642" i="6"/>
  <c r="J2642" i="6"/>
  <c r="K2642" i="6"/>
  <c r="L2642" i="6"/>
  <c r="G2643" i="6"/>
  <c r="H2643" i="6"/>
  <c r="I2643" i="6"/>
  <c r="J2643" i="6"/>
  <c r="K2643" i="6"/>
  <c r="L2643" i="6"/>
  <c r="G2644" i="6"/>
  <c r="H2644" i="6"/>
  <c r="I2644" i="6"/>
  <c r="J2644" i="6"/>
  <c r="K2644" i="6"/>
  <c r="L2644" i="6"/>
  <c r="G2645" i="6"/>
  <c r="H2645" i="6"/>
  <c r="I2645" i="6"/>
  <c r="J2645" i="6"/>
  <c r="K2645" i="6"/>
  <c r="L2645" i="6"/>
  <c r="G2646" i="6"/>
  <c r="H2646" i="6"/>
  <c r="I2646" i="6"/>
  <c r="J2646" i="6"/>
  <c r="K2646" i="6"/>
  <c r="L2646" i="6"/>
  <c r="G2647" i="6"/>
  <c r="H2647" i="6"/>
  <c r="I2647" i="6"/>
  <c r="J2647" i="6"/>
  <c r="K2647" i="6"/>
  <c r="L2647" i="6"/>
  <c r="G2648" i="6"/>
  <c r="H2648" i="6"/>
  <c r="I2648" i="6"/>
  <c r="J2648" i="6"/>
  <c r="K2648" i="6"/>
  <c r="L2648" i="6"/>
  <c r="G2649" i="6"/>
  <c r="H2649" i="6"/>
  <c r="I2649" i="6"/>
  <c r="J2649" i="6"/>
  <c r="K2649" i="6"/>
  <c r="L2649" i="6"/>
  <c r="G2650" i="6"/>
  <c r="H2650" i="6"/>
  <c r="I2650" i="6"/>
  <c r="J2650" i="6"/>
  <c r="K2650" i="6"/>
  <c r="L2650" i="6"/>
  <c r="G2651" i="6"/>
  <c r="H2651" i="6"/>
  <c r="I2651" i="6"/>
  <c r="J2651" i="6"/>
  <c r="K2651" i="6"/>
  <c r="L2651" i="6"/>
  <c r="G2652" i="6"/>
  <c r="H2652" i="6"/>
  <c r="I2652" i="6"/>
  <c r="J2652" i="6"/>
  <c r="K2652" i="6"/>
  <c r="L2652" i="6"/>
  <c r="G2653" i="6"/>
  <c r="H2653" i="6"/>
  <c r="I2653" i="6"/>
  <c r="J2653" i="6"/>
  <c r="K2653" i="6"/>
  <c r="L2653" i="6"/>
  <c r="G2654" i="6"/>
  <c r="H2654" i="6"/>
  <c r="I2654" i="6"/>
  <c r="J2654" i="6"/>
  <c r="K2654" i="6"/>
  <c r="L2654" i="6"/>
  <c r="G2655" i="6"/>
  <c r="H2655" i="6"/>
  <c r="I2655" i="6"/>
  <c r="J2655" i="6"/>
  <c r="K2655" i="6"/>
  <c r="L2655" i="6"/>
  <c r="G2656" i="6"/>
  <c r="H2656" i="6"/>
  <c r="I2656" i="6"/>
  <c r="J2656" i="6"/>
  <c r="K2656" i="6"/>
  <c r="L2656" i="6"/>
  <c r="G2657" i="6"/>
  <c r="H2657" i="6"/>
  <c r="I2657" i="6"/>
  <c r="J2657" i="6"/>
  <c r="K2657" i="6"/>
  <c r="L2657" i="6"/>
  <c r="G2658" i="6"/>
  <c r="H2658" i="6"/>
  <c r="I2658" i="6"/>
  <c r="J2658" i="6"/>
  <c r="K2658" i="6"/>
  <c r="L2658" i="6"/>
  <c r="G2659" i="6"/>
  <c r="H2659" i="6"/>
  <c r="I2659" i="6"/>
  <c r="J2659" i="6"/>
  <c r="K2659" i="6"/>
  <c r="L2659" i="6"/>
  <c r="G2660" i="6"/>
  <c r="H2660" i="6"/>
  <c r="I2660" i="6"/>
  <c r="J2660" i="6"/>
  <c r="K2660" i="6"/>
  <c r="L2660" i="6"/>
  <c r="G2661" i="6"/>
  <c r="H2661" i="6"/>
  <c r="I2661" i="6"/>
  <c r="J2661" i="6"/>
  <c r="K2661" i="6"/>
  <c r="L2661" i="6"/>
  <c r="G2662" i="6"/>
  <c r="H2662" i="6"/>
  <c r="I2662" i="6"/>
  <c r="J2662" i="6"/>
  <c r="K2662" i="6"/>
  <c r="L2662" i="6"/>
  <c r="G2663" i="6"/>
  <c r="H2663" i="6"/>
  <c r="I2663" i="6"/>
  <c r="J2663" i="6"/>
  <c r="K2663" i="6"/>
  <c r="L2663" i="6"/>
  <c r="G2664" i="6"/>
  <c r="H2664" i="6"/>
  <c r="I2664" i="6"/>
  <c r="J2664" i="6"/>
  <c r="K2664" i="6"/>
  <c r="L2664" i="6"/>
  <c r="G2665" i="6"/>
  <c r="H2665" i="6"/>
  <c r="I2665" i="6"/>
  <c r="J2665" i="6"/>
  <c r="K2665" i="6"/>
  <c r="L2665" i="6"/>
  <c r="G2666" i="6"/>
  <c r="H2666" i="6"/>
  <c r="I2666" i="6"/>
  <c r="J2666" i="6"/>
  <c r="K2666" i="6"/>
  <c r="L2666" i="6"/>
  <c r="G2667" i="6"/>
  <c r="H2667" i="6"/>
  <c r="I2667" i="6"/>
  <c r="J2667" i="6"/>
  <c r="K2667" i="6"/>
  <c r="L2667" i="6"/>
  <c r="G2668" i="6"/>
  <c r="H2668" i="6"/>
  <c r="I2668" i="6"/>
  <c r="J2668" i="6"/>
  <c r="K2668" i="6"/>
  <c r="L2668" i="6"/>
  <c r="G2669" i="6"/>
  <c r="H2669" i="6"/>
  <c r="I2669" i="6"/>
  <c r="J2669" i="6"/>
  <c r="K2669" i="6"/>
  <c r="L2669" i="6"/>
  <c r="G2670" i="6"/>
  <c r="H2670" i="6"/>
  <c r="I2670" i="6"/>
  <c r="J2670" i="6"/>
  <c r="K2670" i="6"/>
  <c r="L2670" i="6"/>
  <c r="G2671" i="6"/>
  <c r="H2671" i="6"/>
  <c r="I2671" i="6"/>
  <c r="J2671" i="6"/>
  <c r="K2671" i="6"/>
  <c r="L2671" i="6"/>
  <c r="G2672" i="6"/>
  <c r="H2672" i="6"/>
  <c r="I2672" i="6"/>
  <c r="J2672" i="6"/>
  <c r="K2672" i="6"/>
  <c r="L2672" i="6"/>
  <c r="G2673" i="6"/>
  <c r="H2673" i="6"/>
  <c r="I2673" i="6"/>
  <c r="J2673" i="6"/>
  <c r="K2673" i="6"/>
  <c r="L2673" i="6"/>
  <c r="G2674" i="6"/>
  <c r="H2674" i="6"/>
  <c r="I2674" i="6"/>
  <c r="J2674" i="6"/>
  <c r="K2674" i="6"/>
  <c r="L2674" i="6"/>
  <c r="G2675" i="6"/>
  <c r="H2675" i="6"/>
  <c r="I2675" i="6"/>
  <c r="J2675" i="6"/>
  <c r="K2675" i="6"/>
  <c r="L2675" i="6"/>
  <c r="G2676" i="6"/>
  <c r="H2676" i="6"/>
  <c r="I2676" i="6"/>
  <c r="J2676" i="6"/>
  <c r="K2676" i="6"/>
  <c r="L2676" i="6"/>
  <c r="G2677" i="6"/>
  <c r="H2677" i="6"/>
  <c r="I2677" i="6"/>
  <c r="J2677" i="6"/>
  <c r="K2677" i="6"/>
  <c r="L2677" i="6"/>
  <c r="G2678" i="6"/>
  <c r="H2678" i="6"/>
  <c r="I2678" i="6"/>
  <c r="J2678" i="6"/>
  <c r="K2678" i="6"/>
  <c r="L2678" i="6"/>
  <c r="G2679" i="6"/>
  <c r="H2679" i="6"/>
  <c r="I2679" i="6"/>
  <c r="J2679" i="6"/>
  <c r="K2679" i="6"/>
  <c r="L2679" i="6"/>
  <c r="G2680" i="6"/>
  <c r="H2680" i="6"/>
  <c r="I2680" i="6"/>
  <c r="J2680" i="6"/>
  <c r="K2680" i="6"/>
  <c r="L2680" i="6"/>
  <c r="G2681" i="6"/>
  <c r="H2681" i="6"/>
  <c r="I2681" i="6"/>
  <c r="J2681" i="6"/>
  <c r="K2681" i="6"/>
  <c r="L2681" i="6"/>
  <c r="G2682" i="6"/>
  <c r="H2682" i="6"/>
  <c r="I2682" i="6"/>
  <c r="J2682" i="6"/>
  <c r="K2682" i="6"/>
  <c r="L2682" i="6"/>
  <c r="G2683" i="6"/>
  <c r="H2683" i="6"/>
  <c r="I2683" i="6"/>
  <c r="J2683" i="6"/>
  <c r="K2683" i="6"/>
  <c r="L2683" i="6"/>
  <c r="G2684" i="6"/>
  <c r="H2684" i="6"/>
  <c r="I2684" i="6"/>
  <c r="J2684" i="6"/>
  <c r="K2684" i="6"/>
  <c r="L2684" i="6"/>
  <c r="G2685" i="6"/>
  <c r="H2685" i="6"/>
  <c r="I2685" i="6"/>
  <c r="J2685" i="6"/>
  <c r="K2685" i="6"/>
  <c r="L2685" i="6"/>
  <c r="G2686" i="6"/>
  <c r="H2686" i="6"/>
  <c r="I2686" i="6"/>
  <c r="J2686" i="6"/>
  <c r="K2686" i="6"/>
  <c r="L2686" i="6"/>
  <c r="G2687" i="6"/>
  <c r="H2687" i="6"/>
  <c r="I2687" i="6"/>
  <c r="J2687" i="6"/>
  <c r="K2687" i="6"/>
  <c r="L2687" i="6"/>
  <c r="G2688" i="6"/>
  <c r="H2688" i="6"/>
  <c r="I2688" i="6"/>
  <c r="J2688" i="6"/>
  <c r="K2688" i="6"/>
  <c r="L2688" i="6"/>
  <c r="G2689" i="6"/>
  <c r="H2689" i="6"/>
  <c r="I2689" i="6"/>
  <c r="J2689" i="6"/>
  <c r="K2689" i="6"/>
  <c r="L2689" i="6"/>
  <c r="G2690" i="6"/>
  <c r="H2690" i="6"/>
  <c r="I2690" i="6"/>
  <c r="J2690" i="6"/>
  <c r="K2690" i="6"/>
  <c r="L2690" i="6"/>
  <c r="G2691" i="6"/>
  <c r="H2691" i="6"/>
  <c r="I2691" i="6"/>
  <c r="J2691" i="6"/>
  <c r="K2691" i="6"/>
  <c r="L2691" i="6"/>
  <c r="G2692" i="6"/>
  <c r="H2692" i="6"/>
  <c r="I2692" i="6"/>
  <c r="J2692" i="6"/>
  <c r="K2692" i="6"/>
  <c r="L2692" i="6"/>
  <c r="G2693" i="6"/>
  <c r="H2693" i="6"/>
  <c r="I2693" i="6"/>
  <c r="J2693" i="6"/>
  <c r="K2693" i="6"/>
  <c r="L2693" i="6"/>
  <c r="G2694" i="6"/>
  <c r="H2694" i="6"/>
  <c r="I2694" i="6"/>
  <c r="J2694" i="6"/>
  <c r="K2694" i="6"/>
  <c r="L2694" i="6"/>
  <c r="G2695" i="6"/>
  <c r="H2695" i="6"/>
  <c r="I2695" i="6"/>
  <c r="J2695" i="6"/>
  <c r="K2695" i="6"/>
  <c r="L2695" i="6"/>
  <c r="G2696" i="6"/>
  <c r="H2696" i="6"/>
  <c r="I2696" i="6"/>
  <c r="J2696" i="6"/>
  <c r="K2696" i="6"/>
  <c r="L2696" i="6"/>
  <c r="G2697" i="6"/>
  <c r="H2697" i="6"/>
  <c r="I2697" i="6"/>
  <c r="J2697" i="6"/>
  <c r="K2697" i="6"/>
  <c r="L2697" i="6"/>
  <c r="G2698" i="6"/>
  <c r="H2698" i="6"/>
  <c r="I2698" i="6"/>
  <c r="J2698" i="6"/>
  <c r="K2698" i="6"/>
  <c r="L2698" i="6"/>
  <c r="G2699" i="6"/>
  <c r="H2699" i="6"/>
  <c r="I2699" i="6"/>
  <c r="J2699" i="6"/>
  <c r="K2699" i="6"/>
  <c r="L2699" i="6"/>
  <c r="G2700" i="6"/>
  <c r="H2700" i="6"/>
  <c r="I2700" i="6"/>
  <c r="J2700" i="6"/>
  <c r="K2700" i="6"/>
  <c r="L2700" i="6"/>
  <c r="G2701" i="6"/>
  <c r="H2701" i="6"/>
  <c r="I2701" i="6"/>
  <c r="J2701" i="6"/>
  <c r="K2701" i="6"/>
  <c r="L2701" i="6"/>
  <c r="G2702" i="6"/>
  <c r="H2702" i="6"/>
  <c r="I2702" i="6"/>
  <c r="J2702" i="6"/>
  <c r="K2702" i="6"/>
  <c r="L2702" i="6"/>
  <c r="G2703" i="6"/>
  <c r="H2703" i="6"/>
  <c r="I2703" i="6"/>
  <c r="J2703" i="6"/>
  <c r="K2703" i="6"/>
  <c r="L2703" i="6"/>
  <c r="G2704" i="6"/>
  <c r="H2704" i="6"/>
  <c r="I2704" i="6"/>
  <c r="J2704" i="6"/>
  <c r="K2704" i="6"/>
  <c r="L2704" i="6"/>
  <c r="G2705" i="6"/>
  <c r="H2705" i="6"/>
  <c r="I2705" i="6"/>
  <c r="J2705" i="6"/>
  <c r="K2705" i="6"/>
  <c r="L2705" i="6"/>
  <c r="G2706" i="6"/>
  <c r="H2706" i="6"/>
  <c r="I2706" i="6"/>
  <c r="J2706" i="6"/>
  <c r="K2706" i="6"/>
  <c r="L2706" i="6"/>
  <c r="G2707" i="6"/>
  <c r="H2707" i="6"/>
  <c r="I2707" i="6"/>
  <c r="J2707" i="6"/>
  <c r="K2707" i="6"/>
  <c r="L2707" i="6"/>
  <c r="G2708" i="6"/>
  <c r="H2708" i="6"/>
  <c r="I2708" i="6"/>
  <c r="J2708" i="6"/>
  <c r="K2708" i="6"/>
  <c r="L2708" i="6"/>
  <c r="G2709" i="6"/>
  <c r="H2709" i="6"/>
  <c r="I2709" i="6"/>
  <c r="J2709" i="6"/>
  <c r="K2709" i="6"/>
  <c r="L2709" i="6"/>
  <c r="G2710" i="6"/>
  <c r="H2710" i="6"/>
  <c r="I2710" i="6"/>
  <c r="J2710" i="6"/>
  <c r="K2710" i="6"/>
  <c r="L2710" i="6"/>
  <c r="G2711" i="6"/>
  <c r="H2711" i="6"/>
  <c r="I2711" i="6"/>
  <c r="J2711" i="6"/>
  <c r="K2711" i="6"/>
  <c r="L2711" i="6"/>
  <c r="G2712" i="6"/>
  <c r="H2712" i="6"/>
  <c r="I2712" i="6"/>
  <c r="J2712" i="6"/>
  <c r="K2712" i="6"/>
  <c r="L2712" i="6"/>
  <c r="G2713" i="6"/>
  <c r="H2713" i="6"/>
  <c r="I2713" i="6"/>
  <c r="J2713" i="6"/>
  <c r="K2713" i="6"/>
  <c r="L2713" i="6"/>
  <c r="G2714" i="6"/>
  <c r="H2714" i="6"/>
  <c r="I2714" i="6"/>
  <c r="J2714" i="6"/>
  <c r="K2714" i="6"/>
  <c r="L2714" i="6"/>
  <c r="G2715" i="6"/>
  <c r="H2715" i="6"/>
  <c r="I2715" i="6"/>
  <c r="J2715" i="6"/>
  <c r="K2715" i="6"/>
  <c r="L2715" i="6"/>
  <c r="G2716" i="6"/>
  <c r="H2716" i="6"/>
  <c r="I2716" i="6"/>
  <c r="J2716" i="6"/>
  <c r="K2716" i="6"/>
  <c r="L2716" i="6"/>
  <c r="G2717" i="6"/>
  <c r="H2717" i="6"/>
  <c r="I2717" i="6"/>
  <c r="J2717" i="6"/>
  <c r="K2717" i="6"/>
  <c r="L2717" i="6"/>
  <c r="G2718" i="6"/>
  <c r="H2718" i="6"/>
  <c r="I2718" i="6"/>
  <c r="J2718" i="6"/>
  <c r="K2718" i="6"/>
  <c r="L2718" i="6"/>
  <c r="G2719" i="6"/>
  <c r="H2719" i="6"/>
  <c r="I2719" i="6"/>
  <c r="J2719" i="6"/>
  <c r="K2719" i="6"/>
  <c r="L2719" i="6"/>
  <c r="G2720" i="6"/>
  <c r="H2720" i="6"/>
  <c r="I2720" i="6"/>
  <c r="J2720" i="6"/>
  <c r="K2720" i="6"/>
  <c r="L2720" i="6"/>
  <c r="G2721" i="6"/>
  <c r="H2721" i="6"/>
  <c r="I2721" i="6"/>
  <c r="J2721" i="6"/>
  <c r="K2721" i="6"/>
  <c r="L2721" i="6"/>
  <c r="G2722" i="6"/>
  <c r="H2722" i="6"/>
  <c r="I2722" i="6"/>
  <c r="J2722" i="6"/>
  <c r="K2722" i="6"/>
  <c r="L2722" i="6"/>
  <c r="G2723" i="6"/>
  <c r="H2723" i="6"/>
  <c r="I2723" i="6"/>
  <c r="J2723" i="6"/>
  <c r="K2723" i="6"/>
  <c r="L2723" i="6"/>
  <c r="G2724" i="6"/>
  <c r="H2724" i="6"/>
  <c r="I2724" i="6"/>
  <c r="J2724" i="6"/>
  <c r="K2724" i="6"/>
  <c r="L2724" i="6"/>
  <c r="G2725" i="6"/>
  <c r="H2725" i="6"/>
  <c r="I2725" i="6"/>
  <c r="J2725" i="6"/>
  <c r="K2725" i="6"/>
  <c r="L2725" i="6"/>
  <c r="G2726" i="6"/>
  <c r="H2726" i="6"/>
  <c r="I2726" i="6"/>
  <c r="J2726" i="6"/>
  <c r="K2726" i="6"/>
  <c r="L2726" i="6"/>
  <c r="G2727" i="6"/>
  <c r="H2727" i="6"/>
  <c r="I2727" i="6"/>
  <c r="J2727" i="6"/>
  <c r="K2727" i="6"/>
  <c r="L2727" i="6"/>
  <c r="G2728" i="6"/>
  <c r="H2728" i="6"/>
  <c r="I2728" i="6"/>
  <c r="J2728" i="6"/>
  <c r="K2728" i="6"/>
  <c r="L2728" i="6"/>
  <c r="G2729" i="6"/>
  <c r="H2729" i="6"/>
  <c r="I2729" i="6"/>
  <c r="J2729" i="6"/>
  <c r="K2729" i="6"/>
  <c r="L2729" i="6"/>
  <c r="G2730" i="6"/>
  <c r="H2730" i="6"/>
  <c r="I2730" i="6"/>
  <c r="J2730" i="6"/>
  <c r="K2730" i="6"/>
  <c r="L2730" i="6"/>
  <c r="G2731" i="6"/>
  <c r="H2731" i="6"/>
  <c r="I2731" i="6"/>
  <c r="J2731" i="6"/>
  <c r="K2731" i="6"/>
  <c r="L2731" i="6"/>
  <c r="G2732" i="6"/>
  <c r="H2732" i="6"/>
  <c r="I2732" i="6"/>
  <c r="J2732" i="6"/>
  <c r="K2732" i="6"/>
  <c r="L2732" i="6"/>
  <c r="G2733" i="6"/>
  <c r="H2733" i="6"/>
  <c r="I2733" i="6"/>
  <c r="J2733" i="6"/>
  <c r="K2733" i="6"/>
  <c r="L2733" i="6"/>
  <c r="G2734" i="6"/>
  <c r="H2734" i="6"/>
  <c r="I2734" i="6"/>
  <c r="J2734" i="6"/>
  <c r="K2734" i="6"/>
  <c r="L2734" i="6"/>
  <c r="G2735" i="6"/>
  <c r="H2735" i="6"/>
  <c r="I2735" i="6"/>
  <c r="J2735" i="6"/>
  <c r="K2735" i="6"/>
  <c r="L2735" i="6"/>
  <c r="G2736" i="6"/>
  <c r="H2736" i="6"/>
  <c r="I2736" i="6"/>
  <c r="J2736" i="6"/>
  <c r="K2736" i="6"/>
  <c r="L2736" i="6"/>
  <c r="G2737" i="6"/>
  <c r="H2737" i="6"/>
  <c r="I2737" i="6"/>
  <c r="J2737" i="6"/>
  <c r="K2737" i="6"/>
  <c r="L2737" i="6"/>
  <c r="G2738" i="6"/>
  <c r="H2738" i="6"/>
  <c r="I2738" i="6"/>
  <c r="J2738" i="6"/>
  <c r="K2738" i="6"/>
  <c r="L2738" i="6"/>
  <c r="G2739" i="6"/>
  <c r="H2739" i="6"/>
  <c r="I2739" i="6"/>
  <c r="J2739" i="6"/>
  <c r="K2739" i="6"/>
  <c r="L2739" i="6"/>
  <c r="G2740" i="6"/>
  <c r="H2740" i="6"/>
  <c r="I2740" i="6"/>
  <c r="J2740" i="6"/>
  <c r="K2740" i="6"/>
  <c r="L2740" i="6"/>
  <c r="G2741" i="6"/>
  <c r="H2741" i="6"/>
  <c r="I2741" i="6"/>
  <c r="J2741" i="6"/>
  <c r="K2741" i="6"/>
  <c r="L2741" i="6"/>
  <c r="G2742" i="6"/>
  <c r="H2742" i="6"/>
  <c r="I2742" i="6"/>
  <c r="J2742" i="6"/>
  <c r="K2742" i="6"/>
  <c r="L2742" i="6"/>
  <c r="G2743" i="6"/>
  <c r="H2743" i="6"/>
  <c r="I2743" i="6"/>
  <c r="J2743" i="6"/>
  <c r="K2743" i="6"/>
  <c r="L2743" i="6"/>
  <c r="G2744" i="6"/>
  <c r="H2744" i="6"/>
  <c r="I2744" i="6"/>
  <c r="J2744" i="6"/>
  <c r="K2744" i="6"/>
  <c r="L2744" i="6"/>
  <c r="G2745" i="6"/>
  <c r="H2745" i="6"/>
  <c r="I2745" i="6"/>
  <c r="J2745" i="6"/>
  <c r="K2745" i="6"/>
  <c r="L2745" i="6"/>
  <c r="G2746" i="6"/>
  <c r="H2746" i="6"/>
  <c r="I2746" i="6"/>
  <c r="J2746" i="6"/>
  <c r="K2746" i="6"/>
  <c r="L2746" i="6"/>
  <c r="G2747" i="6"/>
  <c r="H2747" i="6"/>
  <c r="I2747" i="6"/>
  <c r="J2747" i="6"/>
  <c r="K2747" i="6"/>
  <c r="L2747" i="6"/>
  <c r="G2748" i="6"/>
  <c r="H2748" i="6"/>
  <c r="I2748" i="6"/>
  <c r="J2748" i="6"/>
  <c r="K2748" i="6"/>
  <c r="L2748" i="6"/>
  <c r="G2749" i="6"/>
  <c r="H2749" i="6"/>
  <c r="I2749" i="6"/>
  <c r="J2749" i="6"/>
  <c r="K2749" i="6"/>
  <c r="L2749" i="6"/>
  <c r="G2750" i="6"/>
  <c r="H2750" i="6"/>
  <c r="I2750" i="6"/>
  <c r="J2750" i="6"/>
  <c r="K2750" i="6"/>
  <c r="L2750" i="6"/>
  <c r="G2751" i="6"/>
  <c r="H2751" i="6"/>
  <c r="I2751" i="6"/>
  <c r="J2751" i="6"/>
  <c r="K2751" i="6"/>
  <c r="L2751" i="6"/>
  <c r="G2752" i="6"/>
  <c r="H2752" i="6"/>
  <c r="I2752" i="6"/>
  <c r="J2752" i="6"/>
  <c r="K2752" i="6"/>
  <c r="L2752" i="6"/>
  <c r="G2753" i="6"/>
  <c r="H2753" i="6"/>
  <c r="I2753" i="6"/>
  <c r="J2753" i="6"/>
  <c r="K2753" i="6"/>
  <c r="L2753" i="6"/>
  <c r="G2754" i="6"/>
  <c r="H2754" i="6"/>
  <c r="I2754" i="6"/>
  <c r="J2754" i="6"/>
  <c r="K2754" i="6"/>
  <c r="L2754" i="6"/>
  <c r="G2755" i="6"/>
  <c r="H2755" i="6"/>
  <c r="I2755" i="6"/>
  <c r="J2755" i="6"/>
  <c r="K2755" i="6"/>
  <c r="L2755" i="6"/>
  <c r="G2756" i="6"/>
  <c r="H2756" i="6"/>
  <c r="I2756" i="6"/>
  <c r="J2756" i="6"/>
  <c r="K2756" i="6"/>
  <c r="L2756" i="6"/>
  <c r="G2757" i="6"/>
  <c r="H2757" i="6"/>
  <c r="I2757" i="6"/>
  <c r="J2757" i="6"/>
  <c r="K2757" i="6"/>
  <c r="L2757" i="6"/>
  <c r="G2758" i="6"/>
  <c r="H2758" i="6"/>
  <c r="I2758" i="6"/>
  <c r="J2758" i="6"/>
  <c r="K2758" i="6"/>
  <c r="L2758" i="6"/>
  <c r="G2759" i="6"/>
  <c r="H2759" i="6"/>
  <c r="I2759" i="6"/>
  <c r="J2759" i="6"/>
  <c r="K2759" i="6"/>
  <c r="L2759" i="6"/>
  <c r="G2760" i="6"/>
  <c r="H2760" i="6"/>
  <c r="I2760" i="6"/>
  <c r="J2760" i="6"/>
  <c r="K2760" i="6"/>
  <c r="L2760" i="6"/>
  <c r="G2761" i="6"/>
  <c r="H2761" i="6"/>
  <c r="I2761" i="6"/>
  <c r="J2761" i="6"/>
  <c r="K2761" i="6"/>
  <c r="L2761" i="6"/>
  <c r="G2762" i="6"/>
  <c r="H2762" i="6"/>
  <c r="I2762" i="6"/>
  <c r="J2762" i="6"/>
  <c r="K2762" i="6"/>
  <c r="L2762" i="6"/>
  <c r="G2763" i="6"/>
  <c r="H2763" i="6"/>
  <c r="I2763" i="6"/>
  <c r="J2763" i="6"/>
  <c r="K2763" i="6"/>
  <c r="L2763" i="6"/>
  <c r="G2764" i="6"/>
  <c r="H2764" i="6"/>
  <c r="I2764" i="6"/>
  <c r="J2764" i="6"/>
  <c r="K2764" i="6"/>
  <c r="L2764" i="6"/>
  <c r="G2765" i="6"/>
  <c r="H2765" i="6"/>
  <c r="I2765" i="6"/>
  <c r="J2765" i="6"/>
  <c r="K2765" i="6"/>
  <c r="L2765" i="6"/>
  <c r="G2766" i="6"/>
  <c r="H2766" i="6"/>
  <c r="I2766" i="6"/>
  <c r="J2766" i="6"/>
  <c r="K2766" i="6"/>
  <c r="L2766" i="6"/>
  <c r="G2767" i="6"/>
  <c r="H2767" i="6"/>
  <c r="I2767" i="6"/>
  <c r="J2767" i="6"/>
  <c r="K2767" i="6"/>
  <c r="L2767" i="6"/>
  <c r="G2768" i="6"/>
  <c r="H2768" i="6"/>
  <c r="I2768" i="6"/>
  <c r="J2768" i="6"/>
  <c r="K2768" i="6"/>
  <c r="L2768" i="6"/>
  <c r="G2769" i="6"/>
  <c r="H2769" i="6"/>
  <c r="I2769" i="6"/>
  <c r="J2769" i="6"/>
  <c r="K2769" i="6"/>
  <c r="L2769" i="6"/>
  <c r="G2770" i="6"/>
  <c r="H2770" i="6"/>
  <c r="I2770" i="6"/>
  <c r="J2770" i="6"/>
  <c r="K2770" i="6"/>
  <c r="L2770" i="6"/>
  <c r="G2771" i="6"/>
  <c r="H2771" i="6"/>
  <c r="I2771" i="6"/>
  <c r="J2771" i="6"/>
  <c r="K2771" i="6"/>
  <c r="L2771" i="6"/>
  <c r="G2772" i="6"/>
  <c r="H2772" i="6"/>
  <c r="I2772" i="6"/>
  <c r="J2772" i="6"/>
  <c r="K2772" i="6"/>
  <c r="L2772" i="6"/>
  <c r="G2773" i="6"/>
  <c r="H2773" i="6"/>
  <c r="I2773" i="6"/>
  <c r="J2773" i="6"/>
  <c r="K2773" i="6"/>
  <c r="L2773" i="6"/>
  <c r="G2774" i="6"/>
  <c r="H2774" i="6"/>
  <c r="I2774" i="6"/>
  <c r="J2774" i="6"/>
  <c r="K2774" i="6"/>
  <c r="L2774" i="6"/>
  <c r="G2775" i="6"/>
  <c r="H2775" i="6"/>
  <c r="I2775" i="6"/>
  <c r="J2775" i="6"/>
  <c r="K2775" i="6"/>
  <c r="L2775" i="6"/>
  <c r="G2776" i="6"/>
  <c r="H2776" i="6"/>
  <c r="I2776" i="6"/>
  <c r="J2776" i="6"/>
  <c r="K2776" i="6"/>
  <c r="L2776" i="6"/>
  <c r="G2777" i="6"/>
  <c r="H2777" i="6"/>
  <c r="I2777" i="6"/>
  <c r="J2777" i="6"/>
  <c r="K2777" i="6"/>
  <c r="L2777" i="6"/>
  <c r="G2778" i="6"/>
  <c r="H2778" i="6"/>
  <c r="I2778" i="6"/>
  <c r="J2778" i="6"/>
  <c r="K2778" i="6"/>
  <c r="L2778" i="6"/>
  <c r="G2779" i="6"/>
  <c r="H2779" i="6"/>
  <c r="I2779" i="6"/>
  <c r="J2779" i="6"/>
  <c r="K2779" i="6"/>
  <c r="L2779" i="6"/>
  <c r="G2780" i="6"/>
  <c r="H2780" i="6"/>
  <c r="I2780" i="6"/>
  <c r="J2780" i="6"/>
  <c r="K2780" i="6"/>
  <c r="L2780" i="6"/>
  <c r="G2781" i="6"/>
  <c r="H2781" i="6"/>
  <c r="I2781" i="6"/>
  <c r="J2781" i="6"/>
  <c r="K2781" i="6"/>
  <c r="L2781" i="6"/>
  <c r="G2782" i="6"/>
  <c r="H2782" i="6"/>
  <c r="I2782" i="6"/>
  <c r="J2782" i="6"/>
  <c r="K2782" i="6"/>
  <c r="L2782" i="6"/>
  <c r="G2783" i="6"/>
  <c r="H2783" i="6"/>
  <c r="I2783" i="6"/>
  <c r="J2783" i="6"/>
  <c r="K2783" i="6"/>
  <c r="L2783" i="6"/>
  <c r="G2784" i="6"/>
  <c r="H2784" i="6"/>
  <c r="I2784" i="6"/>
  <c r="J2784" i="6"/>
  <c r="K2784" i="6"/>
  <c r="L2784" i="6"/>
  <c r="G2785" i="6"/>
  <c r="H2785" i="6"/>
  <c r="I2785" i="6"/>
  <c r="J2785" i="6"/>
  <c r="K2785" i="6"/>
  <c r="L2785" i="6"/>
  <c r="G2786" i="6"/>
  <c r="H2786" i="6"/>
  <c r="I2786" i="6"/>
  <c r="J2786" i="6"/>
  <c r="K2786" i="6"/>
  <c r="L2786" i="6"/>
  <c r="G2787" i="6"/>
  <c r="H2787" i="6"/>
  <c r="I2787" i="6"/>
  <c r="J2787" i="6"/>
  <c r="K2787" i="6"/>
  <c r="L2787" i="6"/>
  <c r="G2788" i="6"/>
  <c r="H2788" i="6"/>
  <c r="I2788" i="6"/>
  <c r="J2788" i="6"/>
  <c r="K2788" i="6"/>
  <c r="L2788" i="6"/>
  <c r="G2789" i="6"/>
  <c r="H2789" i="6"/>
  <c r="I2789" i="6"/>
  <c r="J2789" i="6"/>
  <c r="K2789" i="6"/>
  <c r="L2789" i="6"/>
  <c r="G2790" i="6"/>
  <c r="H2790" i="6"/>
  <c r="I2790" i="6"/>
  <c r="J2790" i="6"/>
  <c r="K2790" i="6"/>
  <c r="L2790" i="6"/>
  <c r="G2791" i="6"/>
  <c r="H2791" i="6"/>
  <c r="I2791" i="6"/>
  <c r="J2791" i="6"/>
  <c r="K2791" i="6"/>
  <c r="L2791" i="6"/>
  <c r="G2792" i="6"/>
  <c r="H2792" i="6"/>
  <c r="I2792" i="6"/>
  <c r="J2792" i="6"/>
  <c r="K2792" i="6"/>
  <c r="L2792" i="6"/>
  <c r="G2793" i="6"/>
  <c r="H2793" i="6"/>
  <c r="I2793" i="6"/>
  <c r="J2793" i="6"/>
  <c r="K2793" i="6"/>
  <c r="L2793" i="6"/>
  <c r="G2794" i="6"/>
  <c r="H2794" i="6"/>
  <c r="I2794" i="6"/>
  <c r="J2794" i="6"/>
  <c r="K2794" i="6"/>
  <c r="L2794" i="6"/>
  <c r="G2795" i="6"/>
  <c r="H2795" i="6"/>
  <c r="I2795" i="6"/>
  <c r="J2795" i="6"/>
  <c r="K2795" i="6"/>
  <c r="L2795" i="6"/>
  <c r="G2796" i="6"/>
  <c r="H2796" i="6"/>
  <c r="I2796" i="6"/>
  <c r="J2796" i="6"/>
  <c r="K2796" i="6"/>
  <c r="L2796" i="6"/>
  <c r="G2797" i="6"/>
  <c r="H2797" i="6"/>
  <c r="I2797" i="6"/>
  <c r="J2797" i="6"/>
  <c r="K2797" i="6"/>
  <c r="L2797" i="6"/>
  <c r="G2798" i="6"/>
  <c r="H2798" i="6"/>
  <c r="I2798" i="6"/>
  <c r="J2798" i="6"/>
  <c r="K2798" i="6"/>
  <c r="L2798" i="6"/>
  <c r="G2799" i="6"/>
  <c r="H2799" i="6"/>
  <c r="I2799" i="6"/>
  <c r="J2799" i="6"/>
  <c r="K2799" i="6"/>
  <c r="L2799" i="6"/>
  <c r="G2800" i="6"/>
  <c r="H2800" i="6"/>
  <c r="I2800" i="6"/>
  <c r="J2800" i="6"/>
  <c r="K2800" i="6"/>
  <c r="L2800" i="6"/>
  <c r="G2801" i="6"/>
  <c r="H2801" i="6"/>
  <c r="I2801" i="6"/>
  <c r="J2801" i="6"/>
  <c r="K2801" i="6"/>
  <c r="L2801" i="6"/>
  <c r="G2802" i="6"/>
  <c r="H2802" i="6"/>
  <c r="I2802" i="6"/>
  <c r="J2802" i="6"/>
  <c r="K2802" i="6"/>
  <c r="L2802" i="6"/>
  <c r="G2803" i="6"/>
  <c r="H2803" i="6"/>
  <c r="I2803" i="6"/>
  <c r="J2803" i="6"/>
  <c r="K2803" i="6"/>
  <c r="L2803" i="6"/>
  <c r="G2804" i="6"/>
  <c r="H2804" i="6"/>
  <c r="I2804" i="6"/>
  <c r="J2804" i="6"/>
  <c r="K2804" i="6"/>
  <c r="L2804" i="6"/>
  <c r="G2805" i="6"/>
  <c r="H2805" i="6"/>
  <c r="I2805" i="6"/>
  <c r="J2805" i="6"/>
  <c r="K2805" i="6"/>
  <c r="L2805" i="6"/>
  <c r="G2806" i="6"/>
  <c r="H2806" i="6"/>
  <c r="I2806" i="6"/>
  <c r="J2806" i="6"/>
  <c r="K2806" i="6"/>
  <c r="L2806" i="6"/>
  <c r="G2807" i="6"/>
  <c r="H2807" i="6"/>
  <c r="I2807" i="6"/>
  <c r="J2807" i="6"/>
  <c r="K2807" i="6"/>
  <c r="L2807" i="6"/>
  <c r="G2808" i="6"/>
  <c r="H2808" i="6"/>
  <c r="I2808" i="6"/>
  <c r="J2808" i="6"/>
  <c r="K2808" i="6"/>
  <c r="L2808" i="6"/>
  <c r="G2809" i="6"/>
  <c r="H2809" i="6"/>
  <c r="I2809" i="6"/>
  <c r="J2809" i="6"/>
  <c r="K2809" i="6"/>
  <c r="L2809" i="6"/>
  <c r="G2810" i="6"/>
  <c r="H2810" i="6"/>
  <c r="I2810" i="6"/>
  <c r="J2810" i="6"/>
  <c r="K2810" i="6"/>
  <c r="L2810" i="6"/>
  <c r="G2811" i="6"/>
  <c r="H2811" i="6"/>
  <c r="I2811" i="6"/>
  <c r="J2811" i="6"/>
  <c r="K2811" i="6"/>
  <c r="L2811" i="6"/>
  <c r="G2812" i="6"/>
  <c r="H2812" i="6"/>
  <c r="I2812" i="6"/>
  <c r="J2812" i="6"/>
  <c r="K2812" i="6"/>
  <c r="L2812" i="6"/>
  <c r="G2813" i="6"/>
  <c r="H2813" i="6"/>
  <c r="I2813" i="6"/>
  <c r="J2813" i="6"/>
  <c r="K2813" i="6"/>
  <c r="L2813" i="6"/>
  <c r="G2814" i="6"/>
  <c r="H2814" i="6"/>
  <c r="I2814" i="6"/>
  <c r="J2814" i="6"/>
  <c r="K2814" i="6"/>
  <c r="L2814" i="6"/>
  <c r="G2815" i="6"/>
  <c r="H2815" i="6"/>
  <c r="I2815" i="6"/>
  <c r="J2815" i="6"/>
  <c r="K2815" i="6"/>
  <c r="L2815" i="6"/>
  <c r="G2816" i="6"/>
  <c r="H2816" i="6"/>
  <c r="I2816" i="6"/>
  <c r="J2816" i="6"/>
  <c r="K2816" i="6"/>
  <c r="L2816" i="6"/>
  <c r="G2817" i="6"/>
  <c r="H2817" i="6"/>
  <c r="I2817" i="6"/>
  <c r="J2817" i="6"/>
  <c r="K2817" i="6"/>
  <c r="L2817" i="6"/>
  <c r="G2818" i="6"/>
  <c r="H2818" i="6"/>
  <c r="I2818" i="6"/>
  <c r="J2818" i="6"/>
  <c r="K2818" i="6"/>
  <c r="L2818" i="6"/>
  <c r="G2819" i="6"/>
  <c r="H2819" i="6"/>
  <c r="I2819" i="6"/>
  <c r="J2819" i="6"/>
  <c r="K2819" i="6"/>
  <c r="L2819" i="6"/>
  <c r="G2820" i="6"/>
  <c r="H2820" i="6"/>
  <c r="I2820" i="6"/>
  <c r="J2820" i="6"/>
  <c r="K2820" i="6"/>
  <c r="L2820" i="6"/>
  <c r="G2821" i="6"/>
  <c r="H2821" i="6"/>
  <c r="I2821" i="6"/>
  <c r="J2821" i="6"/>
  <c r="K2821" i="6"/>
  <c r="L2821" i="6"/>
  <c r="G2822" i="6"/>
  <c r="H2822" i="6"/>
  <c r="I2822" i="6"/>
  <c r="J2822" i="6"/>
  <c r="K2822" i="6"/>
  <c r="L2822" i="6"/>
  <c r="G2823" i="6"/>
  <c r="H2823" i="6"/>
  <c r="I2823" i="6"/>
  <c r="J2823" i="6"/>
  <c r="K2823" i="6"/>
  <c r="L2823" i="6"/>
  <c r="G2824" i="6"/>
  <c r="H2824" i="6"/>
  <c r="I2824" i="6"/>
  <c r="J2824" i="6"/>
  <c r="K2824" i="6"/>
  <c r="L2824" i="6"/>
  <c r="G2825" i="6"/>
  <c r="H2825" i="6"/>
  <c r="I2825" i="6"/>
  <c r="J2825" i="6"/>
  <c r="K2825" i="6"/>
  <c r="L2825" i="6"/>
  <c r="G2826" i="6"/>
  <c r="H2826" i="6"/>
  <c r="I2826" i="6"/>
  <c r="J2826" i="6"/>
  <c r="K2826" i="6"/>
  <c r="L2826" i="6"/>
  <c r="G2827" i="6"/>
  <c r="H2827" i="6"/>
  <c r="I2827" i="6"/>
  <c r="J2827" i="6"/>
  <c r="K2827" i="6"/>
  <c r="L2827" i="6"/>
  <c r="G2828" i="6"/>
  <c r="H2828" i="6"/>
  <c r="I2828" i="6"/>
  <c r="J2828" i="6"/>
  <c r="K2828" i="6"/>
  <c r="L2828" i="6"/>
  <c r="G2829" i="6"/>
  <c r="H2829" i="6"/>
  <c r="I2829" i="6"/>
  <c r="J2829" i="6"/>
  <c r="K2829" i="6"/>
  <c r="L2829" i="6"/>
  <c r="G2830" i="6"/>
  <c r="H2830" i="6"/>
  <c r="I2830" i="6"/>
  <c r="J2830" i="6"/>
  <c r="K2830" i="6"/>
  <c r="L2830" i="6"/>
  <c r="G2831" i="6"/>
  <c r="H2831" i="6"/>
  <c r="I2831" i="6"/>
  <c r="J2831" i="6"/>
  <c r="K2831" i="6"/>
  <c r="L2831" i="6"/>
  <c r="G2832" i="6"/>
  <c r="H2832" i="6"/>
  <c r="I2832" i="6"/>
  <c r="J2832" i="6"/>
  <c r="K2832" i="6"/>
  <c r="L2832" i="6"/>
  <c r="G2833" i="6"/>
  <c r="H2833" i="6"/>
  <c r="I2833" i="6"/>
  <c r="J2833" i="6"/>
  <c r="K2833" i="6"/>
  <c r="L2833" i="6"/>
  <c r="G2834" i="6"/>
  <c r="H2834" i="6"/>
  <c r="I2834" i="6"/>
  <c r="J2834" i="6"/>
  <c r="K2834" i="6"/>
  <c r="L2834" i="6"/>
  <c r="G2835" i="6"/>
  <c r="H2835" i="6"/>
  <c r="I2835" i="6"/>
  <c r="J2835" i="6"/>
  <c r="K2835" i="6"/>
  <c r="L2835" i="6"/>
  <c r="G2836" i="6"/>
  <c r="H2836" i="6"/>
  <c r="I2836" i="6"/>
  <c r="J2836" i="6"/>
  <c r="K2836" i="6"/>
  <c r="L2836" i="6"/>
  <c r="G2837" i="6"/>
  <c r="H2837" i="6"/>
  <c r="I2837" i="6"/>
  <c r="J2837" i="6"/>
  <c r="K2837" i="6"/>
  <c r="L2837" i="6"/>
  <c r="G2838" i="6"/>
  <c r="H2838" i="6"/>
  <c r="I2838" i="6"/>
  <c r="J2838" i="6"/>
  <c r="K2838" i="6"/>
  <c r="L2838" i="6"/>
  <c r="G2839" i="6"/>
  <c r="H2839" i="6"/>
  <c r="I2839" i="6"/>
  <c r="J2839" i="6"/>
  <c r="K2839" i="6"/>
  <c r="L2839" i="6"/>
  <c r="G2840" i="6"/>
  <c r="H2840" i="6"/>
  <c r="I2840" i="6"/>
  <c r="J2840" i="6"/>
  <c r="K2840" i="6"/>
  <c r="L2840" i="6"/>
  <c r="G2841" i="6"/>
  <c r="H2841" i="6"/>
  <c r="I2841" i="6"/>
  <c r="J2841" i="6"/>
  <c r="K2841" i="6"/>
  <c r="L2841" i="6"/>
  <c r="G2842" i="6"/>
  <c r="H2842" i="6"/>
  <c r="I2842" i="6"/>
  <c r="J2842" i="6"/>
  <c r="K2842" i="6"/>
  <c r="L2842" i="6"/>
  <c r="G2843" i="6"/>
  <c r="H2843" i="6"/>
  <c r="I2843" i="6"/>
  <c r="J2843" i="6"/>
  <c r="K2843" i="6"/>
  <c r="L2843" i="6"/>
  <c r="G2844" i="6"/>
  <c r="H2844" i="6"/>
  <c r="I2844" i="6"/>
  <c r="J2844" i="6"/>
  <c r="K2844" i="6"/>
  <c r="L2844" i="6"/>
  <c r="G2845" i="6"/>
  <c r="H2845" i="6"/>
  <c r="I2845" i="6"/>
  <c r="J2845" i="6"/>
  <c r="K2845" i="6"/>
  <c r="L2845" i="6"/>
  <c r="G2846" i="6"/>
  <c r="H2846" i="6"/>
  <c r="I2846" i="6"/>
  <c r="J2846" i="6"/>
  <c r="K2846" i="6"/>
  <c r="L2846" i="6"/>
  <c r="G2847" i="6"/>
  <c r="H2847" i="6"/>
  <c r="I2847" i="6"/>
  <c r="J2847" i="6"/>
  <c r="K2847" i="6"/>
  <c r="L2847" i="6"/>
  <c r="G2848" i="6"/>
  <c r="H2848" i="6"/>
  <c r="I2848" i="6"/>
  <c r="J2848" i="6"/>
  <c r="K2848" i="6"/>
  <c r="L2848" i="6"/>
  <c r="G2849" i="6"/>
  <c r="H2849" i="6"/>
  <c r="I2849" i="6"/>
  <c r="J2849" i="6"/>
  <c r="K2849" i="6"/>
  <c r="L2849" i="6"/>
  <c r="G2850" i="6"/>
  <c r="H2850" i="6"/>
  <c r="I2850" i="6"/>
  <c r="J2850" i="6"/>
  <c r="K2850" i="6"/>
  <c r="L2850" i="6"/>
  <c r="G2851" i="6"/>
  <c r="H2851" i="6"/>
  <c r="I2851" i="6"/>
  <c r="J2851" i="6"/>
  <c r="K2851" i="6"/>
  <c r="L2851" i="6"/>
  <c r="G2852" i="6"/>
  <c r="H2852" i="6"/>
  <c r="I2852" i="6"/>
  <c r="J2852" i="6"/>
  <c r="K2852" i="6"/>
  <c r="L2852" i="6"/>
  <c r="G2853" i="6"/>
  <c r="H2853" i="6"/>
  <c r="I2853" i="6"/>
  <c r="J2853" i="6"/>
  <c r="K2853" i="6"/>
  <c r="L2853" i="6"/>
  <c r="G2854" i="6"/>
  <c r="H2854" i="6"/>
  <c r="I2854" i="6"/>
  <c r="J2854" i="6"/>
  <c r="K2854" i="6"/>
  <c r="L2854" i="6"/>
  <c r="G2855" i="6"/>
  <c r="H2855" i="6"/>
  <c r="I2855" i="6"/>
  <c r="J2855" i="6"/>
  <c r="K2855" i="6"/>
  <c r="L2855" i="6"/>
  <c r="G2856" i="6"/>
  <c r="H2856" i="6"/>
  <c r="I2856" i="6"/>
  <c r="J2856" i="6"/>
  <c r="K2856" i="6"/>
  <c r="L2856" i="6"/>
  <c r="G2857" i="6"/>
  <c r="H2857" i="6"/>
  <c r="I2857" i="6"/>
  <c r="J2857" i="6"/>
  <c r="K2857" i="6"/>
  <c r="L2857" i="6"/>
  <c r="G2858" i="6"/>
  <c r="H2858" i="6"/>
  <c r="I2858" i="6"/>
  <c r="J2858" i="6"/>
  <c r="K2858" i="6"/>
  <c r="L2858" i="6"/>
  <c r="G2859" i="6"/>
  <c r="H2859" i="6"/>
  <c r="I2859" i="6"/>
  <c r="J2859" i="6"/>
  <c r="K2859" i="6"/>
  <c r="L2859" i="6"/>
  <c r="G2860" i="6"/>
  <c r="H2860" i="6"/>
  <c r="I2860" i="6"/>
  <c r="J2860" i="6"/>
  <c r="K2860" i="6"/>
  <c r="L2860" i="6"/>
  <c r="G2861" i="6"/>
  <c r="H2861" i="6"/>
  <c r="I2861" i="6"/>
  <c r="J2861" i="6"/>
  <c r="K2861" i="6"/>
  <c r="L2861" i="6"/>
  <c r="G2862" i="6"/>
  <c r="H2862" i="6"/>
  <c r="I2862" i="6"/>
  <c r="J2862" i="6"/>
  <c r="K2862" i="6"/>
  <c r="L2862" i="6"/>
  <c r="G2863" i="6"/>
  <c r="H2863" i="6"/>
  <c r="I2863" i="6"/>
  <c r="J2863" i="6"/>
  <c r="K2863" i="6"/>
  <c r="L2863" i="6"/>
  <c r="G2864" i="6"/>
  <c r="H2864" i="6"/>
  <c r="I2864" i="6"/>
  <c r="J2864" i="6"/>
  <c r="K2864" i="6"/>
  <c r="L2864" i="6"/>
  <c r="G2865" i="6"/>
  <c r="H2865" i="6"/>
  <c r="I2865" i="6"/>
  <c r="J2865" i="6"/>
  <c r="K2865" i="6"/>
  <c r="L2865" i="6"/>
  <c r="G2866" i="6"/>
  <c r="H2866" i="6"/>
  <c r="I2866" i="6"/>
  <c r="J2866" i="6"/>
  <c r="K2866" i="6"/>
  <c r="L2866" i="6"/>
  <c r="G2867" i="6"/>
  <c r="H2867" i="6"/>
  <c r="I2867" i="6"/>
  <c r="J2867" i="6"/>
  <c r="K2867" i="6"/>
  <c r="L2867" i="6"/>
  <c r="G2868" i="6"/>
  <c r="H2868" i="6"/>
  <c r="I2868" i="6"/>
  <c r="J2868" i="6"/>
  <c r="K2868" i="6"/>
  <c r="L2868" i="6"/>
  <c r="G2869" i="6"/>
  <c r="H2869" i="6"/>
  <c r="I2869" i="6"/>
  <c r="J2869" i="6"/>
  <c r="K2869" i="6"/>
  <c r="L2869" i="6"/>
  <c r="G2870" i="6"/>
  <c r="H2870" i="6"/>
  <c r="I2870" i="6"/>
  <c r="J2870" i="6"/>
  <c r="K2870" i="6"/>
  <c r="L2870" i="6"/>
  <c r="G2871" i="6"/>
  <c r="H2871" i="6"/>
  <c r="I2871" i="6"/>
  <c r="J2871" i="6"/>
  <c r="K2871" i="6"/>
  <c r="L2871" i="6"/>
  <c r="G2872" i="6"/>
  <c r="H2872" i="6"/>
  <c r="I2872" i="6"/>
  <c r="J2872" i="6"/>
  <c r="K2872" i="6"/>
  <c r="L2872" i="6"/>
  <c r="G2873" i="6"/>
  <c r="H2873" i="6"/>
  <c r="I2873" i="6"/>
  <c r="J2873" i="6"/>
  <c r="K2873" i="6"/>
  <c r="L2873" i="6"/>
  <c r="G2874" i="6"/>
  <c r="H2874" i="6"/>
  <c r="I2874" i="6"/>
  <c r="J2874" i="6"/>
  <c r="K2874" i="6"/>
  <c r="L2874" i="6"/>
  <c r="G2875" i="6"/>
  <c r="H2875" i="6"/>
  <c r="I2875" i="6"/>
  <c r="J2875" i="6"/>
  <c r="K2875" i="6"/>
  <c r="L2875" i="6"/>
  <c r="G2876" i="6"/>
  <c r="H2876" i="6"/>
  <c r="I2876" i="6"/>
  <c r="J2876" i="6"/>
  <c r="K2876" i="6"/>
  <c r="L2876" i="6"/>
  <c r="G2877" i="6"/>
  <c r="H2877" i="6"/>
  <c r="I2877" i="6"/>
  <c r="J2877" i="6"/>
  <c r="K2877" i="6"/>
  <c r="L2877" i="6"/>
  <c r="G2878" i="6"/>
  <c r="H2878" i="6"/>
  <c r="I2878" i="6"/>
  <c r="J2878" i="6"/>
  <c r="K2878" i="6"/>
  <c r="L2878" i="6"/>
  <c r="G2879" i="6"/>
  <c r="H2879" i="6"/>
  <c r="I2879" i="6"/>
  <c r="J2879" i="6"/>
  <c r="K2879" i="6"/>
  <c r="L2879" i="6"/>
  <c r="G2880" i="6"/>
  <c r="H2880" i="6"/>
  <c r="I2880" i="6"/>
  <c r="J2880" i="6"/>
  <c r="K2880" i="6"/>
  <c r="L2880" i="6"/>
  <c r="G2881" i="6"/>
  <c r="H2881" i="6"/>
  <c r="I2881" i="6"/>
  <c r="J2881" i="6"/>
  <c r="K2881" i="6"/>
  <c r="L2881" i="6"/>
  <c r="G2882" i="6"/>
  <c r="H2882" i="6"/>
  <c r="I2882" i="6"/>
  <c r="J2882" i="6"/>
  <c r="K2882" i="6"/>
  <c r="L2882" i="6"/>
  <c r="G2883" i="6"/>
  <c r="H2883" i="6"/>
  <c r="I2883" i="6"/>
  <c r="J2883" i="6"/>
  <c r="K2883" i="6"/>
  <c r="L2883" i="6"/>
  <c r="G2884" i="6"/>
  <c r="H2884" i="6"/>
  <c r="I2884" i="6"/>
  <c r="J2884" i="6"/>
  <c r="K2884" i="6"/>
  <c r="L2884" i="6"/>
  <c r="G2885" i="6"/>
  <c r="H2885" i="6"/>
  <c r="I2885" i="6"/>
  <c r="J2885" i="6"/>
  <c r="K2885" i="6"/>
  <c r="L2885" i="6"/>
  <c r="G2886" i="6"/>
  <c r="H2886" i="6"/>
  <c r="I2886" i="6"/>
  <c r="J2886" i="6"/>
  <c r="K2886" i="6"/>
  <c r="L2886" i="6"/>
  <c r="G2887" i="6"/>
  <c r="H2887" i="6"/>
  <c r="I2887" i="6"/>
  <c r="J2887" i="6"/>
  <c r="K2887" i="6"/>
  <c r="L2887" i="6"/>
  <c r="G2888" i="6"/>
  <c r="H2888" i="6"/>
  <c r="I2888" i="6"/>
  <c r="J2888" i="6"/>
  <c r="K2888" i="6"/>
  <c r="L2888" i="6"/>
  <c r="G2889" i="6"/>
  <c r="H2889" i="6"/>
  <c r="I2889" i="6"/>
  <c r="J2889" i="6"/>
  <c r="K2889" i="6"/>
  <c r="L2889" i="6"/>
  <c r="G2890" i="6"/>
  <c r="H2890" i="6"/>
  <c r="I2890" i="6"/>
  <c r="J2890" i="6"/>
  <c r="K2890" i="6"/>
  <c r="L2890" i="6"/>
  <c r="G2891" i="6"/>
  <c r="H2891" i="6"/>
  <c r="I2891" i="6"/>
  <c r="J2891" i="6"/>
  <c r="K2891" i="6"/>
  <c r="L2891" i="6"/>
  <c r="G2892" i="6"/>
  <c r="H2892" i="6"/>
  <c r="I2892" i="6"/>
  <c r="J2892" i="6"/>
  <c r="K2892" i="6"/>
  <c r="L2892" i="6"/>
  <c r="G2893" i="6"/>
  <c r="H2893" i="6"/>
  <c r="I2893" i="6"/>
  <c r="J2893" i="6"/>
  <c r="K2893" i="6"/>
  <c r="L2893" i="6"/>
  <c r="G2894" i="6"/>
  <c r="H2894" i="6"/>
  <c r="I2894" i="6"/>
  <c r="J2894" i="6"/>
  <c r="K2894" i="6"/>
  <c r="L2894" i="6"/>
  <c r="G2895" i="6"/>
  <c r="H2895" i="6"/>
  <c r="I2895" i="6"/>
  <c r="J2895" i="6"/>
  <c r="K2895" i="6"/>
  <c r="L2895" i="6"/>
  <c r="G2896" i="6"/>
  <c r="H2896" i="6"/>
  <c r="I2896" i="6"/>
  <c r="J2896" i="6"/>
  <c r="K2896" i="6"/>
  <c r="L2896" i="6"/>
  <c r="G2897" i="6"/>
  <c r="H2897" i="6"/>
  <c r="I2897" i="6"/>
  <c r="J2897" i="6"/>
  <c r="K2897" i="6"/>
  <c r="L2897" i="6"/>
  <c r="G2898" i="6"/>
  <c r="H2898" i="6"/>
  <c r="I2898" i="6"/>
  <c r="J2898" i="6"/>
  <c r="K2898" i="6"/>
  <c r="L2898" i="6"/>
  <c r="G2899" i="6"/>
  <c r="H2899" i="6"/>
  <c r="I2899" i="6"/>
  <c r="J2899" i="6"/>
  <c r="K2899" i="6"/>
  <c r="L2899" i="6"/>
  <c r="G2900" i="6"/>
  <c r="H2900" i="6"/>
  <c r="I2900" i="6"/>
  <c r="J2900" i="6"/>
  <c r="K2900" i="6"/>
  <c r="L2900" i="6"/>
  <c r="G2901" i="6"/>
  <c r="H2901" i="6"/>
  <c r="I2901" i="6"/>
  <c r="J2901" i="6"/>
  <c r="K2901" i="6"/>
  <c r="L2901" i="6"/>
  <c r="G2902" i="6"/>
  <c r="H2902" i="6"/>
  <c r="I2902" i="6"/>
  <c r="J2902" i="6"/>
  <c r="K2902" i="6"/>
  <c r="L2902" i="6"/>
  <c r="G2903" i="6"/>
  <c r="H2903" i="6"/>
  <c r="I2903" i="6"/>
  <c r="J2903" i="6"/>
  <c r="K2903" i="6"/>
  <c r="L2903" i="6"/>
  <c r="G2904" i="6"/>
  <c r="H2904" i="6"/>
  <c r="I2904" i="6"/>
  <c r="J2904" i="6"/>
  <c r="K2904" i="6"/>
  <c r="L2904" i="6"/>
  <c r="G2905" i="6"/>
  <c r="H2905" i="6"/>
  <c r="I2905" i="6"/>
  <c r="J2905" i="6"/>
  <c r="K2905" i="6"/>
  <c r="L2905" i="6"/>
  <c r="G2906" i="6"/>
  <c r="H2906" i="6"/>
  <c r="I2906" i="6"/>
  <c r="J2906" i="6"/>
  <c r="K2906" i="6"/>
  <c r="L2906" i="6"/>
  <c r="G2907" i="6"/>
  <c r="H2907" i="6"/>
  <c r="I2907" i="6"/>
  <c r="J2907" i="6"/>
  <c r="K2907" i="6"/>
  <c r="L2907" i="6"/>
  <c r="G2908" i="6"/>
  <c r="H2908" i="6"/>
  <c r="I2908" i="6"/>
  <c r="J2908" i="6"/>
  <c r="K2908" i="6"/>
  <c r="L2908" i="6"/>
  <c r="G2909" i="6"/>
  <c r="H2909" i="6"/>
  <c r="I2909" i="6"/>
  <c r="J2909" i="6"/>
  <c r="K2909" i="6"/>
  <c r="L2909" i="6"/>
  <c r="G2910" i="6"/>
  <c r="H2910" i="6"/>
  <c r="I2910" i="6"/>
  <c r="J2910" i="6"/>
  <c r="K2910" i="6"/>
  <c r="L2910" i="6"/>
  <c r="G2911" i="6"/>
  <c r="H2911" i="6"/>
  <c r="I2911" i="6"/>
  <c r="J2911" i="6"/>
  <c r="K2911" i="6"/>
  <c r="L2911" i="6"/>
  <c r="G2912" i="6"/>
  <c r="H2912" i="6"/>
  <c r="I2912" i="6"/>
  <c r="J2912" i="6"/>
  <c r="K2912" i="6"/>
  <c r="L2912" i="6"/>
  <c r="G2913" i="6"/>
  <c r="H2913" i="6"/>
  <c r="I2913" i="6"/>
  <c r="J2913" i="6"/>
  <c r="K2913" i="6"/>
  <c r="L2913" i="6"/>
  <c r="G2914" i="6"/>
  <c r="H2914" i="6"/>
  <c r="I2914" i="6"/>
  <c r="J2914" i="6"/>
  <c r="K2914" i="6"/>
  <c r="L2914" i="6"/>
  <c r="G2915" i="6"/>
  <c r="H2915" i="6"/>
  <c r="I2915" i="6"/>
  <c r="J2915" i="6"/>
  <c r="K2915" i="6"/>
  <c r="L2915" i="6"/>
  <c r="G2916" i="6"/>
  <c r="H2916" i="6"/>
  <c r="I2916" i="6"/>
  <c r="J2916" i="6"/>
  <c r="K2916" i="6"/>
  <c r="L2916" i="6"/>
  <c r="G2917" i="6"/>
  <c r="H2917" i="6"/>
  <c r="I2917" i="6"/>
  <c r="J2917" i="6"/>
  <c r="K2917" i="6"/>
  <c r="L2917" i="6"/>
  <c r="G2918" i="6"/>
  <c r="H2918" i="6"/>
  <c r="I2918" i="6"/>
  <c r="J2918" i="6"/>
  <c r="K2918" i="6"/>
  <c r="L2918" i="6"/>
  <c r="G2919" i="6"/>
  <c r="H2919" i="6"/>
  <c r="I2919" i="6"/>
  <c r="J2919" i="6"/>
  <c r="K2919" i="6"/>
  <c r="L2919" i="6"/>
  <c r="G2920" i="6"/>
  <c r="H2920" i="6"/>
  <c r="I2920" i="6"/>
  <c r="J2920" i="6"/>
  <c r="K2920" i="6"/>
  <c r="L2920" i="6"/>
  <c r="G2921" i="6"/>
  <c r="H2921" i="6"/>
  <c r="I2921" i="6"/>
  <c r="J2921" i="6"/>
  <c r="K2921" i="6"/>
  <c r="L2921" i="6"/>
  <c r="G2922" i="6"/>
  <c r="H2922" i="6"/>
  <c r="I2922" i="6"/>
  <c r="J2922" i="6"/>
  <c r="K2922" i="6"/>
  <c r="L2922" i="6"/>
  <c r="G2923" i="6"/>
  <c r="H2923" i="6"/>
  <c r="I2923" i="6"/>
  <c r="J2923" i="6"/>
  <c r="K2923" i="6"/>
  <c r="L2923" i="6"/>
  <c r="G2924" i="6"/>
  <c r="H2924" i="6"/>
  <c r="I2924" i="6"/>
  <c r="J2924" i="6"/>
  <c r="K2924" i="6"/>
  <c r="L2924" i="6"/>
  <c r="G2925" i="6"/>
  <c r="H2925" i="6"/>
  <c r="I2925" i="6"/>
  <c r="J2925" i="6"/>
  <c r="K2925" i="6"/>
  <c r="L2925" i="6"/>
  <c r="G2926" i="6"/>
  <c r="H2926" i="6"/>
  <c r="I2926" i="6"/>
  <c r="J2926" i="6"/>
  <c r="K2926" i="6"/>
  <c r="L2926" i="6"/>
  <c r="G2927" i="6"/>
  <c r="H2927" i="6"/>
  <c r="I2927" i="6"/>
  <c r="J2927" i="6"/>
  <c r="K2927" i="6"/>
  <c r="L2927" i="6"/>
  <c r="G2928" i="6"/>
  <c r="H2928" i="6"/>
  <c r="I2928" i="6"/>
  <c r="J2928" i="6"/>
  <c r="K2928" i="6"/>
  <c r="L2928" i="6"/>
  <c r="G2929" i="6"/>
  <c r="H2929" i="6"/>
  <c r="I2929" i="6"/>
  <c r="J2929" i="6"/>
  <c r="K2929" i="6"/>
  <c r="L2929" i="6"/>
  <c r="G2930" i="6"/>
  <c r="H2930" i="6"/>
  <c r="I2930" i="6"/>
  <c r="J2930" i="6"/>
  <c r="K2930" i="6"/>
  <c r="L2930" i="6"/>
  <c r="G2931" i="6"/>
  <c r="H2931" i="6"/>
  <c r="I2931" i="6"/>
  <c r="J2931" i="6"/>
  <c r="K2931" i="6"/>
  <c r="L2931" i="6"/>
  <c r="G2932" i="6"/>
  <c r="H2932" i="6"/>
  <c r="I2932" i="6"/>
  <c r="J2932" i="6"/>
  <c r="K2932" i="6"/>
  <c r="L2932" i="6"/>
  <c r="G2933" i="6"/>
  <c r="H2933" i="6"/>
  <c r="I2933" i="6"/>
  <c r="J2933" i="6"/>
  <c r="K2933" i="6"/>
  <c r="L2933" i="6"/>
  <c r="G2934" i="6"/>
  <c r="H2934" i="6"/>
  <c r="I2934" i="6"/>
  <c r="J2934" i="6"/>
  <c r="K2934" i="6"/>
  <c r="L2934" i="6"/>
  <c r="G2935" i="6"/>
  <c r="H2935" i="6"/>
  <c r="I2935" i="6"/>
  <c r="J2935" i="6"/>
  <c r="K2935" i="6"/>
  <c r="L2935" i="6"/>
  <c r="G2936" i="6"/>
  <c r="H2936" i="6"/>
  <c r="I2936" i="6"/>
  <c r="J2936" i="6"/>
  <c r="K2936" i="6"/>
  <c r="L2936" i="6"/>
  <c r="G2937" i="6"/>
  <c r="H2937" i="6"/>
  <c r="I2937" i="6"/>
  <c r="J2937" i="6"/>
  <c r="K2937" i="6"/>
  <c r="L2937" i="6"/>
  <c r="G2938" i="6"/>
  <c r="H2938" i="6"/>
  <c r="I2938" i="6"/>
  <c r="J2938" i="6"/>
  <c r="K2938" i="6"/>
  <c r="L2938" i="6"/>
  <c r="G2939" i="6"/>
  <c r="H2939" i="6"/>
  <c r="I2939" i="6"/>
  <c r="J2939" i="6"/>
  <c r="K2939" i="6"/>
  <c r="L2939" i="6"/>
  <c r="G2940" i="6"/>
  <c r="H2940" i="6"/>
  <c r="I2940" i="6"/>
  <c r="J2940" i="6"/>
  <c r="K2940" i="6"/>
  <c r="L2940" i="6"/>
  <c r="G2941" i="6"/>
  <c r="H2941" i="6"/>
  <c r="I2941" i="6"/>
  <c r="J2941" i="6"/>
  <c r="K2941" i="6"/>
  <c r="L2941" i="6"/>
  <c r="G2942" i="6"/>
  <c r="H2942" i="6"/>
  <c r="I2942" i="6"/>
  <c r="J2942" i="6"/>
  <c r="K2942" i="6"/>
  <c r="L2942" i="6"/>
  <c r="G2943" i="6"/>
  <c r="H2943" i="6"/>
  <c r="I2943" i="6"/>
  <c r="J2943" i="6"/>
  <c r="K2943" i="6"/>
  <c r="L2943" i="6"/>
  <c r="G2944" i="6"/>
  <c r="H2944" i="6"/>
  <c r="I2944" i="6"/>
  <c r="J2944" i="6"/>
  <c r="K2944" i="6"/>
  <c r="L2944" i="6"/>
  <c r="G2945" i="6"/>
  <c r="H2945" i="6"/>
  <c r="I2945" i="6"/>
  <c r="J2945" i="6"/>
  <c r="K2945" i="6"/>
  <c r="L2945" i="6"/>
  <c r="G2946" i="6"/>
  <c r="H2946" i="6"/>
  <c r="I2946" i="6"/>
  <c r="J2946" i="6"/>
  <c r="K2946" i="6"/>
  <c r="L2946" i="6"/>
  <c r="G2947" i="6"/>
  <c r="H2947" i="6"/>
  <c r="I2947" i="6"/>
  <c r="J2947" i="6"/>
  <c r="K2947" i="6"/>
  <c r="L2947" i="6"/>
  <c r="G2948" i="6"/>
  <c r="H2948" i="6"/>
  <c r="I2948" i="6"/>
  <c r="J2948" i="6"/>
  <c r="K2948" i="6"/>
  <c r="L2948" i="6"/>
  <c r="G2949" i="6"/>
  <c r="H2949" i="6"/>
  <c r="I2949" i="6"/>
  <c r="J2949" i="6"/>
  <c r="K2949" i="6"/>
  <c r="L2949" i="6"/>
  <c r="G2950" i="6"/>
  <c r="H2950" i="6"/>
  <c r="I2950" i="6"/>
  <c r="J2950" i="6"/>
  <c r="K2950" i="6"/>
  <c r="L2950" i="6"/>
  <c r="G2951" i="6"/>
  <c r="H2951" i="6"/>
  <c r="I2951" i="6"/>
  <c r="J2951" i="6"/>
  <c r="K2951" i="6"/>
  <c r="L2951" i="6"/>
  <c r="G2952" i="6"/>
  <c r="H2952" i="6"/>
  <c r="I2952" i="6"/>
  <c r="J2952" i="6"/>
  <c r="K2952" i="6"/>
  <c r="L2952" i="6"/>
  <c r="G2953" i="6"/>
  <c r="H2953" i="6"/>
  <c r="I2953" i="6"/>
  <c r="J2953" i="6"/>
  <c r="K2953" i="6"/>
  <c r="L2953" i="6"/>
  <c r="G2954" i="6"/>
  <c r="H2954" i="6"/>
  <c r="I2954" i="6"/>
  <c r="J2954" i="6"/>
  <c r="K2954" i="6"/>
  <c r="L2954" i="6"/>
  <c r="G2955" i="6"/>
  <c r="H2955" i="6"/>
  <c r="I2955" i="6"/>
  <c r="J2955" i="6"/>
  <c r="K2955" i="6"/>
  <c r="L2955" i="6"/>
  <c r="G2956" i="6"/>
  <c r="H2956" i="6"/>
  <c r="I2956" i="6"/>
  <c r="J2956" i="6"/>
  <c r="K2956" i="6"/>
  <c r="L2956" i="6"/>
  <c r="G2957" i="6"/>
  <c r="H2957" i="6"/>
  <c r="I2957" i="6"/>
  <c r="J2957" i="6"/>
  <c r="K2957" i="6"/>
  <c r="L2957" i="6"/>
  <c r="G2958" i="6"/>
  <c r="H2958" i="6"/>
  <c r="I2958" i="6"/>
  <c r="J2958" i="6"/>
  <c r="K2958" i="6"/>
  <c r="L2958" i="6"/>
  <c r="G2959" i="6"/>
  <c r="H2959" i="6"/>
  <c r="I2959" i="6"/>
  <c r="J2959" i="6"/>
  <c r="K2959" i="6"/>
  <c r="L2959" i="6"/>
  <c r="G2960" i="6"/>
  <c r="H2960" i="6"/>
  <c r="I2960" i="6"/>
  <c r="J2960" i="6"/>
  <c r="K2960" i="6"/>
  <c r="L2960" i="6"/>
  <c r="G2961" i="6"/>
  <c r="H2961" i="6"/>
  <c r="I2961" i="6"/>
  <c r="J2961" i="6"/>
  <c r="K2961" i="6"/>
  <c r="L2961" i="6"/>
  <c r="G2962" i="6"/>
  <c r="H2962" i="6"/>
  <c r="I2962" i="6"/>
  <c r="J2962" i="6"/>
  <c r="K2962" i="6"/>
  <c r="L2962" i="6"/>
  <c r="G2963" i="6"/>
  <c r="H2963" i="6"/>
  <c r="I2963" i="6"/>
  <c r="J2963" i="6"/>
  <c r="K2963" i="6"/>
  <c r="L2963" i="6"/>
  <c r="G2964" i="6"/>
  <c r="H2964" i="6"/>
  <c r="I2964" i="6"/>
  <c r="J2964" i="6"/>
  <c r="K2964" i="6"/>
  <c r="L2964" i="6"/>
  <c r="G2965" i="6"/>
  <c r="H2965" i="6"/>
  <c r="I2965" i="6"/>
  <c r="J2965" i="6"/>
  <c r="K2965" i="6"/>
  <c r="L2965" i="6"/>
  <c r="G2966" i="6"/>
  <c r="H2966" i="6"/>
  <c r="I2966" i="6"/>
  <c r="J2966" i="6"/>
  <c r="K2966" i="6"/>
  <c r="L2966" i="6"/>
  <c r="G2967" i="6"/>
  <c r="H2967" i="6"/>
  <c r="I2967" i="6"/>
  <c r="J2967" i="6"/>
  <c r="K2967" i="6"/>
  <c r="L2967" i="6"/>
  <c r="G2968" i="6"/>
  <c r="H2968" i="6"/>
  <c r="I2968" i="6"/>
  <c r="J2968" i="6"/>
  <c r="K2968" i="6"/>
  <c r="L2968" i="6"/>
  <c r="G2969" i="6"/>
  <c r="H2969" i="6"/>
  <c r="I2969" i="6"/>
  <c r="J2969" i="6"/>
  <c r="K2969" i="6"/>
  <c r="L2969" i="6"/>
  <c r="G2970" i="6"/>
  <c r="H2970" i="6"/>
  <c r="I2970" i="6"/>
  <c r="J2970" i="6"/>
  <c r="K2970" i="6"/>
  <c r="L2970" i="6"/>
  <c r="G2971" i="6"/>
  <c r="H2971" i="6"/>
  <c r="I2971" i="6"/>
  <c r="J2971" i="6"/>
  <c r="K2971" i="6"/>
  <c r="L2971" i="6"/>
  <c r="G2972" i="6"/>
  <c r="H2972" i="6"/>
  <c r="I2972" i="6"/>
  <c r="J2972" i="6"/>
  <c r="K2972" i="6"/>
  <c r="L2972" i="6"/>
  <c r="G2973" i="6"/>
  <c r="H2973" i="6"/>
  <c r="I2973" i="6"/>
  <c r="J2973" i="6"/>
  <c r="K2973" i="6"/>
  <c r="L2973" i="6"/>
  <c r="G2974" i="6"/>
  <c r="H2974" i="6"/>
  <c r="I2974" i="6"/>
  <c r="J2974" i="6"/>
  <c r="K2974" i="6"/>
  <c r="L2974" i="6"/>
  <c r="G2975" i="6"/>
  <c r="H2975" i="6"/>
  <c r="I2975" i="6"/>
  <c r="J2975" i="6"/>
  <c r="K2975" i="6"/>
  <c r="L2975" i="6"/>
  <c r="G2976" i="6"/>
  <c r="H2976" i="6"/>
  <c r="I2976" i="6"/>
  <c r="J2976" i="6"/>
  <c r="K2976" i="6"/>
  <c r="L2976" i="6"/>
  <c r="G2977" i="6"/>
  <c r="H2977" i="6"/>
  <c r="I2977" i="6"/>
  <c r="J2977" i="6"/>
  <c r="K2977" i="6"/>
  <c r="L2977" i="6"/>
  <c r="G2978" i="6"/>
  <c r="H2978" i="6"/>
  <c r="I2978" i="6"/>
  <c r="J2978" i="6"/>
  <c r="K2978" i="6"/>
  <c r="L2978" i="6"/>
  <c r="G2979" i="6"/>
  <c r="H2979" i="6"/>
  <c r="I2979" i="6"/>
  <c r="J2979" i="6"/>
  <c r="K2979" i="6"/>
  <c r="L2979" i="6"/>
  <c r="G2980" i="6"/>
  <c r="H2980" i="6"/>
  <c r="I2980" i="6"/>
  <c r="J2980" i="6"/>
  <c r="K2980" i="6"/>
  <c r="L2980" i="6"/>
  <c r="G2981" i="6"/>
  <c r="H2981" i="6"/>
  <c r="I2981" i="6"/>
  <c r="J2981" i="6"/>
  <c r="K2981" i="6"/>
  <c r="L2981" i="6"/>
  <c r="G2982" i="6"/>
  <c r="H2982" i="6"/>
  <c r="I2982" i="6"/>
  <c r="J2982" i="6"/>
  <c r="K2982" i="6"/>
  <c r="L2982" i="6"/>
  <c r="G2983" i="6"/>
  <c r="H2983" i="6"/>
  <c r="I2983" i="6"/>
  <c r="J2983" i="6"/>
  <c r="K2983" i="6"/>
  <c r="L2983" i="6"/>
  <c r="G2984" i="6"/>
  <c r="H2984" i="6"/>
  <c r="I2984" i="6"/>
  <c r="J2984" i="6"/>
  <c r="K2984" i="6"/>
  <c r="L2984" i="6"/>
  <c r="G2985" i="6"/>
  <c r="H2985" i="6"/>
  <c r="I2985" i="6"/>
  <c r="J2985" i="6"/>
  <c r="K2985" i="6"/>
  <c r="L2985" i="6"/>
  <c r="G2986" i="6"/>
  <c r="H2986" i="6"/>
  <c r="I2986" i="6"/>
  <c r="J2986" i="6"/>
  <c r="K2986" i="6"/>
  <c r="L2986" i="6"/>
  <c r="G2987" i="6"/>
  <c r="H2987" i="6"/>
  <c r="I2987" i="6"/>
  <c r="J2987" i="6"/>
  <c r="K2987" i="6"/>
  <c r="L2987" i="6"/>
  <c r="G2988" i="6"/>
  <c r="H2988" i="6"/>
  <c r="I2988" i="6"/>
  <c r="J2988" i="6"/>
  <c r="K2988" i="6"/>
  <c r="L2988" i="6"/>
  <c r="G2989" i="6"/>
  <c r="H2989" i="6"/>
  <c r="I2989" i="6"/>
  <c r="J2989" i="6"/>
  <c r="K2989" i="6"/>
  <c r="L2989" i="6"/>
  <c r="G2990" i="6"/>
  <c r="H2990" i="6"/>
  <c r="I2990" i="6"/>
  <c r="J2990" i="6"/>
  <c r="K2990" i="6"/>
  <c r="L2990" i="6"/>
  <c r="G2991" i="6"/>
  <c r="H2991" i="6"/>
  <c r="I2991" i="6"/>
  <c r="J2991" i="6"/>
  <c r="K2991" i="6"/>
  <c r="L2991" i="6"/>
  <c r="G2992" i="6"/>
  <c r="H2992" i="6"/>
  <c r="I2992" i="6"/>
  <c r="J2992" i="6"/>
  <c r="K2992" i="6"/>
  <c r="L2992" i="6"/>
  <c r="G2993" i="6"/>
  <c r="H2993" i="6"/>
  <c r="I2993" i="6"/>
  <c r="J2993" i="6"/>
  <c r="K2993" i="6"/>
  <c r="L2993" i="6"/>
  <c r="G2994" i="6"/>
  <c r="H2994" i="6"/>
  <c r="I2994" i="6"/>
  <c r="J2994" i="6"/>
  <c r="K2994" i="6"/>
  <c r="L2994" i="6"/>
  <c r="G2995" i="6"/>
  <c r="H2995" i="6"/>
  <c r="I2995" i="6"/>
  <c r="J2995" i="6"/>
  <c r="K2995" i="6"/>
  <c r="L2995" i="6"/>
  <c r="G2996" i="6"/>
  <c r="H2996" i="6"/>
  <c r="I2996" i="6"/>
  <c r="J2996" i="6"/>
  <c r="K2996" i="6"/>
  <c r="L2996" i="6"/>
  <c r="G2997" i="6"/>
  <c r="H2997" i="6"/>
  <c r="I2997" i="6"/>
  <c r="J2997" i="6"/>
  <c r="K2997" i="6"/>
  <c r="L2997" i="6"/>
  <c r="G2998" i="6"/>
  <c r="H2998" i="6"/>
  <c r="I2998" i="6"/>
  <c r="J2998" i="6"/>
  <c r="K2998" i="6"/>
  <c r="L2998" i="6"/>
  <c r="G2999" i="6"/>
  <c r="H2999" i="6"/>
  <c r="I2999" i="6"/>
  <c r="J2999" i="6"/>
  <c r="K2999" i="6"/>
  <c r="L2999" i="6"/>
  <c r="G3000" i="6"/>
  <c r="H3000" i="6"/>
  <c r="I3000" i="6"/>
  <c r="J3000" i="6"/>
  <c r="K3000" i="6"/>
  <c r="L3000" i="6"/>
  <c r="G3001" i="6"/>
  <c r="H3001" i="6"/>
  <c r="I3001" i="6"/>
  <c r="J3001" i="6"/>
  <c r="K3001" i="6"/>
  <c r="L3001" i="6"/>
  <c r="G3002" i="6"/>
  <c r="H3002" i="6"/>
  <c r="I3002" i="6"/>
  <c r="J3002" i="6"/>
  <c r="K3002" i="6"/>
  <c r="L3002" i="6"/>
  <c r="G3003" i="6"/>
  <c r="H3003" i="6"/>
  <c r="I3003" i="6"/>
  <c r="J3003" i="6"/>
  <c r="K3003" i="6"/>
  <c r="L3003" i="6"/>
  <c r="G3004" i="6"/>
  <c r="H3004" i="6"/>
  <c r="I3004" i="6"/>
  <c r="J3004" i="6"/>
  <c r="K3004" i="6"/>
  <c r="L3004" i="6"/>
  <c r="G3005" i="6"/>
  <c r="H3005" i="6"/>
  <c r="I3005" i="6"/>
  <c r="J3005" i="6"/>
  <c r="K3005" i="6"/>
  <c r="L3005" i="6"/>
  <c r="G3006" i="6"/>
  <c r="H3006" i="6"/>
  <c r="I3006" i="6"/>
  <c r="J3006" i="6"/>
  <c r="K3006" i="6"/>
  <c r="L3006" i="6"/>
  <c r="G3007" i="6"/>
  <c r="H3007" i="6"/>
  <c r="I3007" i="6"/>
  <c r="J3007" i="6"/>
  <c r="K3007" i="6"/>
  <c r="L3007" i="6"/>
  <c r="G3008" i="6"/>
  <c r="H3008" i="6"/>
  <c r="I3008" i="6"/>
  <c r="J3008" i="6"/>
  <c r="K3008" i="6"/>
  <c r="L3008" i="6"/>
  <c r="G3009" i="6"/>
  <c r="H3009" i="6"/>
  <c r="I3009" i="6"/>
  <c r="J3009" i="6"/>
  <c r="K3009" i="6"/>
  <c r="L3009" i="6"/>
  <c r="G3010" i="6"/>
  <c r="H3010" i="6"/>
  <c r="I3010" i="6"/>
  <c r="J3010" i="6"/>
  <c r="K3010" i="6"/>
  <c r="L3010" i="6"/>
  <c r="G3011" i="6"/>
  <c r="H3011" i="6"/>
  <c r="I3011" i="6"/>
  <c r="J3011" i="6"/>
  <c r="K3011" i="6"/>
  <c r="L3011" i="6"/>
  <c r="G3012" i="6"/>
  <c r="H3012" i="6"/>
  <c r="I3012" i="6"/>
  <c r="J3012" i="6"/>
  <c r="K3012" i="6"/>
  <c r="L3012" i="6"/>
  <c r="G3013" i="6"/>
  <c r="H3013" i="6"/>
  <c r="I3013" i="6"/>
  <c r="J3013" i="6"/>
  <c r="K3013" i="6"/>
  <c r="L3013" i="6"/>
  <c r="G3014" i="6"/>
  <c r="H3014" i="6"/>
  <c r="I3014" i="6"/>
  <c r="J3014" i="6"/>
  <c r="K3014" i="6"/>
  <c r="L3014" i="6"/>
  <c r="G3015" i="6"/>
  <c r="H3015" i="6"/>
  <c r="I3015" i="6"/>
  <c r="J3015" i="6"/>
  <c r="K3015" i="6"/>
  <c r="L3015" i="6"/>
  <c r="G3016" i="6"/>
  <c r="H3016" i="6"/>
  <c r="I3016" i="6"/>
  <c r="J3016" i="6"/>
  <c r="K3016" i="6"/>
  <c r="L3016" i="6"/>
  <c r="G3017" i="6"/>
  <c r="H3017" i="6"/>
  <c r="I3017" i="6"/>
  <c r="J3017" i="6"/>
  <c r="K3017" i="6"/>
  <c r="L3017" i="6"/>
  <c r="G3018" i="6"/>
  <c r="H3018" i="6"/>
  <c r="I3018" i="6"/>
  <c r="J3018" i="6"/>
  <c r="K3018" i="6"/>
  <c r="L3018" i="6"/>
  <c r="G3019" i="6"/>
  <c r="H3019" i="6"/>
  <c r="I3019" i="6"/>
  <c r="J3019" i="6"/>
  <c r="K3019" i="6"/>
  <c r="L3019" i="6"/>
  <c r="G3020" i="6"/>
  <c r="H3020" i="6"/>
  <c r="I3020" i="6"/>
  <c r="J3020" i="6"/>
  <c r="K3020" i="6"/>
  <c r="L3020" i="6"/>
  <c r="G3021" i="6"/>
  <c r="H3021" i="6"/>
  <c r="I3021" i="6"/>
  <c r="J3021" i="6"/>
  <c r="K3021" i="6"/>
  <c r="L3021" i="6"/>
  <c r="G3022" i="6"/>
  <c r="H3022" i="6"/>
  <c r="I3022" i="6"/>
  <c r="J3022" i="6"/>
  <c r="K3022" i="6"/>
  <c r="L3022" i="6"/>
  <c r="G3023" i="6"/>
  <c r="H3023" i="6"/>
  <c r="I3023" i="6"/>
  <c r="J3023" i="6"/>
  <c r="K3023" i="6"/>
  <c r="L3023" i="6"/>
  <c r="G3024" i="6"/>
  <c r="H3024" i="6"/>
  <c r="I3024" i="6"/>
  <c r="J3024" i="6"/>
  <c r="K3024" i="6"/>
  <c r="L3024" i="6"/>
  <c r="G3025" i="6"/>
  <c r="H3025" i="6"/>
  <c r="I3025" i="6"/>
  <c r="J3025" i="6"/>
  <c r="K3025" i="6"/>
  <c r="L3025" i="6"/>
  <c r="G3026" i="6"/>
  <c r="H3026" i="6"/>
  <c r="I3026" i="6"/>
  <c r="J3026" i="6"/>
  <c r="K3026" i="6"/>
  <c r="L3026" i="6"/>
  <c r="G3027" i="6"/>
  <c r="H3027" i="6"/>
  <c r="I3027" i="6"/>
  <c r="J3027" i="6"/>
  <c r="K3027" i="6"/>
  <c r="L3027" i="6"/>
  <c r="G3028" i="6"/>
  <c r="H3028" i="6"/>
  <c r="I3028" i="6"/>
  <c r="J3028" i="6"/>
  <c r="K3028" i="6"/>
  <c r="L3028" i="6"/>
  <c r="G3029" i="6"/>
  <c r="H3029" i="6"/>
  <c r="I3029" i="6"/>
  <c r="J3029" i="6"/>
  <c r="K3029" i="6"/>
  <c r="L3029" i="6"/>
  <c r="G3030" i="6"/>
  <c r="H3030" i="6"/>
  <c r="I3030" i="6"/>
  <c r="J3030" i="6"/>
  <c r="K3030" i="6"/>
  <c r="L3030" i="6"/>
  <c r="G3031" i="6"/>
  <c r="H3031" i="6"/>
  <c r="I3031" i="6"/>
  <c r="J3031" i="6"/>
  <c r="K3031" i="6"/>
  <c r="L3031" i="6"/>
  <c r="G3032" i="6"/>
  <c r="H3032" i="6"/>
  <c r="I3032" i="6"/>
  <c r="J3032" i="6"/>
  <c r="K3032" i="6"/>
  <c r="L3032" i="6"/>
  <c r="G3033" i="6"/>
  <c r="H3033" i="6"/>
  <c r="I3033" i="6"/>
  <c r="J3033" i="6"/>
  <c r="K3033" i="6"/>
  <c r="L3033" i="6"/>
  <c r="G3034" i="6"/>
  <c r="H3034" i="6"/>
  <c r="I3034" i="6"/>
  <c r="J3034" i="6"/>
  <c r="K3034" i="6"/>
  <c r="L3034" i="6"/>
  <c r="G3035" i="6"/>
  <c r="H3035" i="6"/>
  <c r="I3035" i="6"/>
  <c r="J3035" i="6"/>
  <c r="K3035" i="6"/>
  <c r="L3035" i="6"/>
  <c r="G3036" i="6"/>
  <c r="H3036" i="6"/>
  <c r="I3036" i="6"/>
  <c r="J3036" i="6"/>
  <c r="K3036" i="6"/>
  <c r="L3036" i="6"/>
  <c r="G3037" i="6"/>
  <c r="H3037" i="6"/>
  <c r="I3037" i="6"/>
  <c r="J3037" i="6"/>
  <c r="K3037" i="6"/>
  <c r="L3037" i="6"/>
  <c r="G3038" i="6"/>
  <c r="H3038" i="6"/>
  <c r="I3038" i="6"/>
  <c r="J3038" i="6"/>
  <c r="K3038" i="6"/>
  <c r="L3038" i="6"/>
  <c r="G3039" i="6"/>
  <c r="H3039" i="6"/>
  <c r="I3039" i="6"/>
  <c r="J3039" i="6"/>
  <c r="K3039" i="6"/>
  <c r="L3039" i="6"/>
  <c r="G3040" i="6"/>
  <c r="H3040" i="6"/>
  <c r="I3040" i="6"/>
  <c r="J3040" i="6"/>
  <c r="K3040" i="6"/>
  <c r="L3040" i="6"/>
  <c r="G3041" i="6"/>
  <c r="H3041" i="6"/>
  <c r="I3041" i="6"/>
  <c r="J3041" i="6"/>
  <c r="K3041" i="6"/>
  <c r="L3041" i="6"/>
  <c r="G3042" i="6"/>
  <c r="H3042" i="6"/>
  <c r="I3042" i="6"/>
  <c r="J3042" i="6"/>
  <c r="K3042" i="6"/>
  <c r="L3042" i="6"/>
  <c r="G3043" i="6"/>
  <c r="H3043" i="6"/>
  <c r="I3043" i="6"/>
  <c r="J3043" i="6"/>
  <c r="K3043" i="6"/>
  <c r="L3043" i="6"/>
  <c r="G3044" i="6"/>
  <c r="H3044" i="6"/>
  <c r="I3044" i="6"/>
  <c r="J3044" i="6"/>
  <c r="K3044" i="6"/>
  <c r="L3044" i="6"/>
  <c r="G3045" i="6"/>
  <c r="H3045" i="6"/>
  <c r="I3045" i="6"/>
  <c r="J3045" i="6"/>
  <c r="K3045" i="6"/>
  <c r="L3045" i="6"/>
  <c r="G3046" i="6"/>
  <c r="H3046" i="6"/>
  <c r="I3046" i="6"/>
  <c r="J3046" i="6"/>
  <c r="K3046" i="6"/>
  <c r="L3046" i="6"/>
  <c r="G3047" i="6"/>
  <c r="H3047" i="6"/>
  <c r="I3047" i="6"/>
  <c r="J3047" i="6"/>
  <c r="K3047" i="6"/>
  <c r="L3047" i="6"/>
  <c r="G3048" i="6"/>
  <c r="H3048" i="6"/>
  <c r="I3048" i="6"/>
  <c r="J3048" i="6"/>
  <c r="K3048" i="6"/>
  <c r="L3048" i="6"/>
  <c r="G3049" i="6"/>
  <c r="H3049" i="6"/>
  <c r="I3049" i="6"/>
  <c r="J3049" i="6"/>
  <c r="K3049" i="6"/>
  <c r="L3049" i="6"/>
  <c r="G3050" i="6"/>
  <c r="H3050" i="6"/>
  <c r="I3050" i="6"/>
  <c r="J3050" i="6"/>
  <c r="K3050" i="6"/>
  <c r="L3050" i="6"/>
  <c r="G3051" i="6"/>
  <c r="H3051" i="6"/>
  <c r="I3051" i="6"/>
  <c r="J3051" i="6"/>
  <c r="K3051" i="6"/>
  <c r="L3051" i="6"/>
  <c r="G3052" i="6"/>
  <c r="H3052" i="6"/>
  <c r="I3052" i="6"/>
  <c r="J3052" i="6"/>
  <c r="K3052" i="6"/>
  <c r="L3052" i="6"/>
  <c r="G3053" i="6"/>
  <c r="H3053" i="6"/>
  <c r="I3053" i="6"/>
  <c r="J3053" i="6"/>
  <c r="K3053" i="6"/>
  <c r="L3053" i="6"/>
  <c r="G3054" i="6"/>
  <c r="H3054" i="6"/>
  <c r="I3054" i="6"/>
  <c r="J3054" i="6"/>
  <c r="K3054" i="6"/>
  <c r="L3054" i="6"/>
  <c r="G3055" i="6"/>
  <c r="H3055" i="6"/>
  <c r="I3055" i="6"/>
  <c r="J3055" i="6"/>
  <c r="K3055" i="6"/>
  <c r="L3055" i="6"/>
  <c r="G3056" i="6"/>
  <c r="H3056" i="6"/>
  <c r="I3056" i="6"/>
  <c r="J3056" i="6"/>
  <c r="K3056" i="6"/>
  <c r="L3056" i="6"/>
  <c r="G3057" i="6"/>
  <c r="H3057" i="6"/>
  <c r="I3057" i="6"/>
  <c r="J3057" i="6"/>
  <c r="K3057" i="6"/>
  <c r="L3057" i="6"/>
  <c r="G3058" i="6"/>
  <c r="H3058" i="6"/>
  <c r="I3058" i="6"/>
  <c r="J3058" i="6"/>
  <c r="K3058" i="6"/>
  <c r="L3058" i="6"/>
  <c r="G3059" i="6"/>
  <c r="H3059" i="6"/>
  <c r="I3059" i="6"/>
  <c r="J3059" i="6"/>
  <c r="K3059" i="6"/>
  <c r="L3059" i="6"/>
  <c r="G3060" i="6"/>
  <c r="H3060" i="6"/>
  <c r="I3060" i="6"/>
  <c r="J3060" i="6"/>
  <c r="K3060" i="6"/>
  <c r="L3060" i="6"/>
  <c r="G3061" i="6"/>
  <c r="H3061" i="6"/>
  <c r="I3061" i="6"/>
  <c r="J3061" i="6"/>
  <c r="K3061" i="6"/>
  <c r="L3061" i="6"/>
  <c r="G3062" i="6"/>
  <c r="H3062" i="6"/>
  <c r="I3062" i="6"/>
  <c r="J3062" i="6"/>
  <c r="K3062" i="6"/>
  <c r="L3062" i="6"/>
  <c r="G3063" i="6"/>
  <c r="H3063" i="6"/>
  <c r="I3063" i="6"/>
  <c r="J3063" i="6"/>
  <c r="K3063" i="6"/>
  <c r="L3063" i="6"/>
  <c r="G3064" i="6"/>
  <c r="H3064" i="6"/>
  <c r="I3064" i="6"/>
  <c r="J3064" i="6"/>
  <c r="K3064" i="6"/>
  <c r="L3064" i="6"/>
  <c r="G3065" i="6"/>
  <c r="H3065" i="6"/>
  <c r="I3065" i="6"/>
  <c r="J3065" i="6"/>
  <c r="K3065" i="6"/>
  <c r="L3065" i="6"/>
  <c r="G3066" i="6"/>
  <c r="H3066" i="6"/>
  <c r="I3066" i="6"/>
  <c r="J3066" i="6"/>
  <c r="K3066" i="6"/>
  <c r="L3066" i="6"/>
  <c r="G3067" i="6"/>
  <c r="H3067" i="6"/>
  <c r="I3067" i="6"/>
  <c r="J3067" i="6"/>
  <c r="K3067" i="6"/>
  <c r="L3067" i="6"/>
  <c r="G3068" i="6"/>
  <c r="H3068" i="6"/>
  <c r="I3068" i="6"/>
  <c r="J3068" i="6"/>
  <c r="K3068" i="6"/>
  <c r="L3068" i="6"/>
  <c r="G3069" i="6"/>
  <c r="H3069" i="6"/>
  <c r="I3069" i="6"/>
  <c r="J3069" i="6"/>
  <c r="K3069" i="6"/>
  <c r="L3069" i="6"/>
  <c r="G3070" i="6"/>
  <c r="H3070" i="6"/>
  <c r="I3070" i="6"/>
  <c r="J3070" i="6"/>
  <c r="K3070" i="6"/>
  <c r="L3070" i="6"/>
  <c r="G3071" i="6"/>
  <c r="H3071" i="6"/>
  <c r="I3071" i="6"/>
  <c r="J3071" i="6"/>
  <c r="K3071" i="6"/>
  <c r="L3071" i="6"/>
  <c r="G3072" i="6"/>
  <c r="H3072" i="6"/>
  <c r="I3072" i="6"/>
  <c r="J3072" i="6"/>
  <c r="K3072" i="6"/>
  <c r="L3072" i="6"/>
  <c r="G3073" i="6"/>
  <c r="H3073" i="6"/>
  <c r="I3073" i="6"/>
  <c r="J3073" i="6"/>
  <c r="K3073" i="6"/>
  <c r="L3073" i="6"/>
  <c r="G3074" i="6"/>
  <c r="H3074" i="6"/>
  <c r="I3074" i="6"/>
  <c r="J3074" i="6"/>
  <c r="K3074" i="6"/>
  <c r="L3074" i="6"/>
  <c r="G3075" i="6"/>
  <c r="H3075" i="6"/>
  <c r="I3075" i="6"/>
  <c r="J3075" i="6"/>
  <c r="K3075" i="6"/>
  <c r="L3075" i="6"/>
  <c r="G3076" i="6"/>
  <c r="H3076" i="6"/>
  <c r="I3076" i="6"/>
  <c r="J3076" i="6"/>
  <c r="K3076" i="6"/>
  <c r="L3076" i="6"/>
  <c r="G3077" i="6"/>
  <c r="H3077" i="6"/>
  <c r="I3077" i="6"/>
  <c r="J3077" i="6"/>
  <c r="K3077" i="6"/>
  <c r="L3077" i="6"/>
  <c r="G3078" i="6"/>
  <c r="H3078" i="6"/>
  <c r="I3078" i="6"/>
  <c r="J3078" i="6"/>
  <c r="K3078" i="6"/>
  <c r="L3078" i="6"/>
  <c r="G3079" i="6"/>
  <c r="H3079" i="6"/>
  <c r="I3079" i="6"/>
  <c r="J3079" i="6"/>
  <c r="K3079" i="6"/>
  <c r="L3079" i="6"/>
  <c r="G3080" i="6"/>
  <c r="H3080" i="6"/>
  <c r="I3080" i="6"/>
  <c r="J3080" i="6"/>
  <c r="K3080" i="6"/>
  <c r="L3080" i="6"/>
  <c r="G3081" i="6"/>
  <c r="H3081" i="6"/>
  <c r="I3081" i="6"/>
  <c r="J3081" i="6"/>
  <c r="K3081" i="6"/>
  <c r="L3081" i="6"/>
  <c r="G3082" i="6"/>
  <c r="H3082" i="6"/>
  <c r="I3082" i="6"/>
  <c r="J3082" i="6"/>
  <c r="K3082" i="6"/>
  <c r="L3082" i="6"/>
  <c r="G3083" i="6"/>
  <c r="H3083" i="6"/>
  <c r="I3083" i="6"/>
  <c r="J3083" i="6"/>
  <c r="K3083" i="6"/>
  <c r="L3083" i="6"/>
  <c r="G3084" i="6"/>
  <c r="H3084" i="6"/>
  <c r="I3084" i="6"/>
  <c r="J3084" i="6"/>
  <c r="K3084" i="6"/>
  <c r="L3084" i="6"/>
  <c r="G3085" i="6"/>
  <c r="H3085" i="6"/>
  <c r="I3085" i="6"/>
  <c r="J3085" i="6"/>
  <c r="K3085" i="6"/>
  <c r="L3085" i="6"/>
  <c r="G3086" i="6"/>
  <c r="H3086" i="6"/>
  <c r="I3086" i="6"/>
  <c r="J3086" i="6"/>
  <c r="K3086" i="6"/>
  <c r="L3086" i="6"/>
  <c r="G3087" i="6"/>
  <c r="H3087" i="6"/>
  <c r="I3087" i="6"/>
  <c r="J3087" i="6"/>
  <c r="K3087" i="6"/>
  <c r="L3087" i="6"/>
  <c r="G3088" i="6"/>
  <c r="H3088" i="6"/>
  <c r="I3088" i="6"/>
  <c r="J3088" i="6"/>
  <c r="K3088" i="6"/>
  <c r="L3088" i="6"/>
  <c r="G3089" i="6"/>
  <c r="H3089" i="6"/>
  <c r="I3089" i="6"/>
  <c r="J3089" i="6"/>
  <c r="K3089" i="6"/>
  <c r="L3089" i="6"/>
  <c r="G3090" i="6"/>
  <c r="H3090" i="6"/>
  <c r="I3090" i="6"/>
  <c r="J3090" i="6"/>
  <c r="K3090" i="6"/>
  <c r="L3090" i="6"/>
  <c r="G3091" i="6"/>
  <c r="H3091" i="6"/>
  <c r="I3091" i="6"/>
  <c r="J3091" i="6"/>
  <c r="K3091" i="6"/>
  <c r="L3091" i="6"/>
  <c r="G3092" i="6"/>
  <c r="H3092" i="6"/>
  <c r="I3092" i="6"/>
  <c r="J3092" i="6"/>
  <c r="K3092" i="6"/>
  <c r="L3092" i="6"/>
  <c r="G3093" i="6"/>
  <c r="H3093" i="6"/>
  <c r="I3093" i="6"/>
  <c r="J3093" i="6"/>
  <c r="K3093" i="6"/>
  <c r="L3093" i="6"/>
  <c r="G3094" i="6"/>
  <c r="H3094" i="6"/>
  <c r="I3094" i="6"/>
  <c r="J3094" i="6"/>
  <c r="K3094" i="6"/>
  <c r="L3094" i="6"/>
  <c r="G3095" i="6"/>
  <c r="H3095" i="6"/>
  <c r="I3095" i="6"/>
  <c r="J3095" i="6"/>
  <c r="K3095" i="6"/>
  <c r="L3095" i="6"/>
  <c r="G3096" i="6"/>
  <c r="H3096" i="6"/>
  <c r="I3096" i="6"/>
  <c r="J3096" i="6"/>
  <c r="K3096" i="6"/>
  <c r="L3096" i="6"/>
  <c r="G3097" i="6"/>
  <c r="H3097" i="6"/>
  <c r="I3097" i="6"/>
  <c r="J3097" i="6"/>
  <c r="K3097" i="6"/>
  <c r="L3097" i="6"/>
  <c r="G3098" i="6"/>
  <c r="H3098" i="6"/>
  <c r="I3098" i="6"/>
  <c r="J3098" i="6"/>
  <c r="K3098" i="6"/>
  <c r="L3098" i="6"/>
  <c r="G3099" i="6"/>
  <c r="H3099" i="6"/>
  <c r="I3099" i="6"/>
  <c r="J3099" i="6"/>
  <c r="K3099" i="6"/>
  <c r="L3099" i="6"/>
  <c r="G3100" i="6"/>
  <c r="H3100" i="6"/>
  <c r="I3100" i="6"/>
  <c r="J3100" i="6"/>
  <c r="K3100" i="6"/>
  <c r="L3100" i="6"/>
  <c r="G3101" i="6"/>
  <c r="H3101" i="6"/>
  <c r="I3101" i="6"/>
  <c r="J3101" i="6"/>
  <c r="K3101" i="6"/>
  <c r="L3101" i="6"/>
  <c r="G3102" i="6"/>
  <c r="H3102" i="6"/>
  <c r="I3102" i="6"/>
  <c r="J3102" i="6"/>
  <c r="K3102" i="6"/>
  <c r="L3102" i="6"/>
  <c r="G3103" i="6"/>
  <c r="H3103" i="6"/>
  <c r="I3103" i="6"/>
  <c r="J3103" i="6"/>
  <c r="K3103" i="6"/>
  <c r="L3103" i="6"/>
  <c r="G3104" i="6"/>
  <c r="H3104" i="6"/>
  <c r="I3104" i="6"/>
  <c r="J3104" i="6"/>
  <c r="K3104" i="6"/>
  <c r="L3104" i="6"/>
  <c r="G3105" i="6"/>
  <c r="H3105" i="6"/>
  <c r="I3105" i="6"/>
  <c r="J3105" i="6"/>
  <c r="K3105" i="6"/>
  <c r="L3105" i="6"/>
  <c r="G3106" i="6"/>
  <c r="H3106" i="6"/>
  <c r="I3106" i="6"/>
  <c r="J3106" i="6"/>
  <c r="K3106" i="6"/>
  <c r="L3106" i="6"/>
  <c r="G3107" i="6"/>
  <c r="H3107" i="6"/>
  <c r="I3107" i="6"/>
  <c r="J3107" i="6"/>
  <c r="K3107" i="6"/>
  <c r="L3107" i="6"/>
  <c r="G3108" i="6"/>
  <c r="H3108" i="6"/>
  <c r="I3108" i="6"/>
  <c r="J3108" i="6"/>
  <c r="K3108" i="6"/>
  <c r="L3108" i="6"/>
  <c r="G3109" i="6"/>
  <c r="H3109" i="6"/>
  <c r="I3109" i="6"/>
  <c r="J3109" i="6"/>
  <c r="K3109" i="6"/>
  <c r="L3109" i="6"/>
  <c r="G3110" i="6"/>
  <c r="H3110" i="6"/>
  <c r="I3110" i="6"/>
  <c r="J3110" i="6"/>
  <c r="K3110" i="6"/>
  <c r="L3110" i="6"/>
  <c r="G3111" i="6"/>
  <c r="H3111" i="6"/>
  <c r="I3111" i="6"/>
  <c r="J3111" i="6"/>
  <c r="K3111" i="6"/>
  <c r="L3111" i="6"/>
  <c r="G3112" i="6"/>
  <c r="H3112" i="6"/>
  <c r="I3112" i="6"/>
  <c r="J3112" i="6"/>
  <c r="K3112" i="6"/>
  <c r="L3112" i="6"/>
  <c r="G3113" i="6"/>
  <c r="H3113" i="6"/>
  <c r="I3113" i="6"/>
  <c r="J3113" i="6"/>
  <c r="K3113" i="6"/>
  <c r="L3113" i="6"/>
  <c r="G3114" i="6"/>
  <c r="H3114" i="6"/>
  <c r="I3114" i="6"/>
  <c r="J3114" i="6"/>
  <c r="K3114" i="6"/>
  <c r="L3114" i="6"/>
  <c r="G3115" i="6"/>
  <c r="H3115" i="6"/>
  <c r="I3115" i="6"/>
  <c r="J3115" i="6"/>
  <c r="K3115" i="6"/>
  <c r="L3115" i="6"/>
  <c r="G3116" i="6"/>
  <c r="H3116" i="6"/>
  <c r="I3116" i="6"/>
  <c r="J3116" i="6"/>
  <c r="K3116" i="6"/>
  <c r="L3116" i="6"/>
  <c r="G3117" i="6"/>
  <c r="H3117" i="6"/>
  <c r="I3117" i="6"/>
  <c r="J3117" i="6"/>
  <c r="K3117" i="6"/>
  <c r="L3117" i="6"/>
  <c r="G3118" i="6"/>
  <c r="H3118" i="6"/>
  <c r="I3118" i="6"/>
  <c r="J3118" i="6"/>
  <c r="K3118" i="6"/>
  <c r="L3118" i="6"/>
  <c r="G3119" i="6"/>
  <c r="H3119" i="6"/>
  <c r="I3119" i="6"/>
  <c r="J3119" i="6"/>
  <c r="K3119" i="6"/>
  <c r="L3119" i="6"/>
  <c r="G3120" i="6"/>
  <c r="H3120" i="6"/>
  <c r="I3120" i="6"/>
  <c r="J3120" i="6"/>
  <c r="K3120" i="6"/>
  <c r="L3120" i="6"/>
  <c r="G3121" i="6"/>
  <c r="H3121" i="6"/>
  <c r="I3121" i="6"/>
  <c r="J3121" i="6"/>
  <c r="K3121" i="6"/>
  <c r="L3121" i="6"/>
  <c r="G3122" i="6"/>
  <c r="H3122" i="6"/>
  <c r="I3122" i="6"/>
  <c r="J3122" i="6"/>
  <c r="K3122" i="6"/>
  <c r="L3122" i="6"/>
  <c r="G3123" i="6"/>
  <c r="H3123" i="6"/>
  <c r="I3123" i="6"/>
  <c r="J3123" i="6"/>
  <c r="K3123" i="6"/>
  <c r="L3123" i="6"/>
  <c r="G3124" i="6"/>
  <c r="H3124" i="6"/>
  <c r="I3124" i="6"/>
  <c r="J3124" i="6"/>
  <c r="K3124" i="6"/>
  <c r="L3124" i="6"/>
  <c r="G3125" i="6"/>
  <c r="H3125" i="6"/>
  <c r="I3125" i="6"/>
  <c r="J3125" i="6"/>
  <c r="K3125" i="6"/>
  <c r="L3125" i="6"/>
  <c r="G3126" i="6"/>
  <c r="H3126" i="6"/>
  <c r="I3126" i="6"/>
  <c r="J3126" i="6"/>
  <c r="K3126" i="6"/>
  <c r="L3126" i="6"/>
  <c r="G3127" i="6"/>
  <c r="H3127" i="6"/>
  <c r="I3127" i="6"/>
  <c r="J3127" i="6"/>
  <c r="K3127" i="6"/>
  <c r="L3127" i="6"/>
  <c r="G3128" i="6"/>
  <c r="H3128" i="6"/>
  <c r="I3128" i="6"/>
  <c r="J3128" i="6"/>
  <c r="K3128" i="6"/>
  <c r="L3128" i="6"/>
  <c r="G3129" i="6"/>
  <c r="H3129" i="6"/>
  <c r="I3129" i="6"/>
  <c r="J3129" i="6"/>
  <c r="K3129" i="6"/>
  <c r="L3129" i="6"/>
  <c r="G3130" i="6"/>
  <c r="H3130" i="6"/>
  <c r="I3130" i="6"/>
  <c r="J3130" i="6"/>
  <c r="K3130" i="6"/>
  <c r="L3130" i="6"/>
  <c r="G3131" i="6"/>
  <c r="H3131" i="6"/>
  <c r="I3131" i="6"/>
  <c r="J3131" i="6"/>
  <c r="K3131" i="6"/>
  <c r="L3131" i="6"/>
  <c r="G3132" i="6"/>
  <c r="H3132" i="6"/>
  <c r="I3132" i="6"/>
  <c r="J3132" i="6"/>
  <c r="K3132" i="6"/>
  <c r="L3132" i="6"/>
  <c r="G3133" i="6"/>
  <c r="H3133" i="6"/>
  <c r="I3133" i="6"/>
  <c r="J3133" i="6"/>
  <c r="K3133" i="6"/>
  <c r="L3133" i="6"/>
  <c r="G3134" i="6"/>
  <c r="H3134" i="6"/>
  <c r="I3134" i="6"/>
  <c r="J3134" i="6"/>
  <c r="K3134" i="6"/>
  <c r="L3134" i="6"/>
  <c r="G3135" i="6"/>
  <c r="H3135" i="6"/>
  <c r="I3135" i="6"/>
  <c r="J3135" i="6"/>
  <c r="K3135" i="6"/>
  <c r="L3135" i="6"/>
  <c r="G3136" i="6"/>
  <c r="H3136" i="6"/>
  <c r="I3136" i="6"/>
  <c r="J3136" i="6"/>
  <c r="K3136" i="6"/>
  <c r="L3136" i="6"/>
  <c r="G3137" i="6"/>
  <c r="H3137" i="6"/>
  <c r="I3137" i="6"/>
  <c r="J3137" i="6"/>
  <c r="K3137" i="6"/>
  <c r="L3137" i="6"/>
  <c r="G3138" i="6"/>
  <c r="H3138" i="6"/>
  <c r="I3138" i="6"/>
  <c r="J3138" i="6"/>
  <c r="K3138" i="6"/>
  <c r="L3138" i="6"/>
  <c r="G3139" i="6"/>
  <c r="H3139" i="6"/>
  <c r="I3139" i="6"/>
  <c r="J3139" i="6"/>
  <c r="K3139" i="6"/>
  <c r="L3139" i="6"/>
  <c r="G3140" i="6"/>
  <c r="H3140" i="6"/>
  <c r="I3140" i="6"/>
  <c r="J3140" i="6"/>
  <c r="K3140" i="6"/>
  <c r="L3140" i="6"/>
  <c r="G3141" i="6"/>
  <c r="H3141" i="6"/>
  <c r="I3141" i="6"/>
  <c r="J3141" i="6"/>
  <c r="K3141" i="6"/>
  <c r="L3141" i="6"/>
  <c r="G3142" i="6"/>
  <c r="H3142" i="6"/>
  <c r="I3142" i="6"/>
  <c r="J3142" i="6"/>
  <c r="K3142" i="6"/>
  <c r="L3142" i="6"/>
  <c r="G3143" i="6"/>
  <c r="H3143" i="6"/>
  <c r="I3143" i="6"/>
  <c r="J3143" i="6"/>
  <c r="K3143" i="6"/>
  <c r="L3143" i="6"/>
  <c r="G3144" i="6"/>
  <c r="H3144" i="6"/>
  <c r="I3144" i="6"/>
  <c r="J3144" i="6"/>
  <c r="K3144" i="6"/>
  <c r="L3144" i="6"/>
  <c r="G3145" i="6"/>
  <c r="H3145" i="6"/>
  <c r="I3145" i="6"/>
  <c r="J3145" i="6"/>
  <c r="K3145" i="6"/>
  <c r="L3145" i="6"/>
  <c r="G3146" i="6"/>
  <c r="H3146" i="6"/>
  <c r="I3146" i="6"/>
  <c r="J3146" i="6"/>
  <c r="K3146" i="6"/>
  <c r="L3146" i="6"/>
  <c r="G3147" i="6"/>
  <c r="H3147" i="6"/>
  <c r="I3147" i="6"/>
  <c r="J3147" i="6"/>
  <c r="K3147" i="6"/>
  <c r="L3147" i="6"/>
  <c r="G3148" i="6"/>
  <c r="H3148" i="6"/>
  <c r="I3148" i="6"/>
  <c r="J3148" i="6"/>
  <c r="K3148" i="6"/>
  <c r="L3148" i="6"/>
  <c r="G3149" i="6"/>
  <c r="H3149" i="6"/>
  <c r="I3149" i="6"/>
  <c r="J3149" i="6"/>
  <c r="K3149" i="6"/>
  <c r="L3149" i="6"/>
  <c r="G3150" i="6"/>
  <c r="H3150" i="6"/>
  <c r="I3150" i="6"/>
  <c r="J3150" i="6"/>
  <c r="K3150" i="6"/>
  <c r="L3150" i="6"/>
  <c r="G3151" i="6"/>
  <c r="H3151" i="6"/>
  <c r="I3151" i="6"/>
  <c r="J3151" i="6"/>
  <c r="K3151" i="6"/>
  <c r="L3151" i="6"/>
  <c r="G3152" i="6"/>
  <c r="H3152" i="6"/>
  <c r="I3152" i="6"/>
  <c r="J3152" i="6"/>
  <c r="K3152" i="6"/>
  <c r="L3152" i="6"/>
  <c r="G3153" i="6"/>
  <c r="H3153" i="6"/>
  <c r="I3153" i="6"/>
  <c r="J3153" i="6"/>
  <c r="K3153" i="6"/>
  <c r="L3153" i="6"/>
  <c r="G3154" i="6"/>
  <c r="H3154" i="6"/>
  <c r="I3154" i="6"/>
  <c r="J3154" i="6"/>
  <c r="K3154" i="6"/>
  <c r="L3154" i="6"/>
  <c r="G3155" i="6"/>
  <c r="H3155" i="6"/>
  <c r="I3155" i="6"/>
  <c r="J3155" i="6"/>
  <c r="K3155" i="6"/>
  <c r="L3155" i="6"/>
  <c r="G3156" i="6"/>
  <c r="H3156" i="6"/>
  <c r="I3156" i="6"/>
  <c r="J3156" i="6"/>
  <c r="K3156" i="6"/>
  <c r="L3156" i="6"/>
  <c r="G3157" i="6"/>
  <c r="H3157" i="6"/>
  <c r="I3157" i="6"/>
  <c r="J3157" i="6"/>
  <c r="K3157" i="6"/>
  <c r="L3157" i="6"/>
  <c r="G3158" i="6"/>
  <c r="H3158" i="6"/>
  <c r="I3158" i="6"/>
  <c r="J3158" i="6"/>
  <c r="K3158" i="6"/>
  <c r="L3158" i="6"/>
  <c r="G3159" i="6"/>
  <c r="H3159" i="6"/>
  <c r="I3159" i="6"/>
  <c r="J3159" i="6"/>
  <c r="K3159" i="6"/>
  <c r="L3159" i="6"/>
  <c r="G3160" i="6"/>
  <c r="H3160" i="6"/>
  <c r="I3160" i="6"/>
  <c r="J3160" i="6"/>
  <c r="K3160" i="6"/>
  <c r="L3160" i="6"/>
  <c r="G3161" i="6"/>
  <c r="H3161" i="6"/>
  <c r="I3161" i="6"/>
  <c r="J3161" i="6"/>
  <c r="K3161" i="6"/>
  <c r="L3161" i="6"/>
  <c r="G3162" i="6"/>
  <c r="H3162" i="6"/>
  <c r="I3162" i="6"/>
  <c r="J3162" i="6"/>
  <c r="K3162" i="6"/>
  <c r="L3162" i="6"/>
  <c r="G3163" i="6"/>
  <c r="H3163" i="6"/>
  <c r="I3163" i="6"/>
  <c r="J3163" i="6"/>
  <c r="K3163" i="6"/>
  <c r="L3163" i="6"/>
  <c r="G3164" i="6"/>
  <c r="H3164" i="6"/>
  <c r="I3164" i="6"/>
  <c r="J3164" i="6"/>
  <c r="K3164" i="6"/>
  <c r="L3164" i="6"/>
  <c r="G3165" i="6"/>
  <c r="H3165" i="6"/>
  <c r="I3165" i="6"/>
  <c r="J3165" i="6"/>
  <c r="K3165" i="6"/>
  <c r="L3165" i="6"/>
  <c r="G3166" i="6"/>
  <c r="H3166" i="6"/>
  <c r="I3166" i="6"/>
  <c r="J3166" i="6"/>
  <c r="K3166" i="6"/>
  <c r="L3166" i="6"/>
  <c r="G3167" i="6"/>
  <c r="H3167" i="6"/>
  <c r="I3167" i="6"/>
  <c r="J3167" i="6"/>
  <c r="K3167" i="6"/>
  <c r="L3167" i="6"/>
  <c r="G3168" i="6"/>
  <c r="H3168" i="6"/>
  <c r="I3168" i="6"/>
  <c r="J3168" i="6"/>
  <c r="K3168" i="6"/>
  <c r="L3168" i="6"/>
  <c r="G3169" i="6"/>
  <c r="H3169" i="6"/>
  <c r="I3169" i="6"/>
  <c r="J3169" i="6"/>
  <c r="K3169" i="6"/>
  <c r="L3169" i="6"/>
  <c r="G3170" i="6"/>
  <c r="H3170" i="6"/>
  <c r="I3170" i="6"/>
  <c r="J3170" i="6"/>
  <c r="K3170" i="6"/>
  <c r="L3170" i="6"/>
  <c r="G3171" i="6"/>
  <c r="H3171" i="6"/>
  <c r="I3171" i="6"/>
  <c r="J3171" i="6"/>
  <c r="K3171" i="6"/>
  <c r="L3171" i="6"/>
  <c r="G3172" i="6"/>
  <c r="H3172" i="6"/>
  <c r="I3172" i="6"/>
  <c r="J3172" i="6"/>
  <c r="K3172" i="6"/>
  <c r="L3172" i="6"/>
  <c r="G3173" i="6"/>
  <c r="H3173" i="6"/>
  <c r="I3173" i="6"/>
  <c r="J3173" i="6"/>
  <c r="K3173" i="6"/>
  <c r="L3173" i="6"/>
  <c r="G3174" i="6"/>
  <c r="H3174" i="6"/>
  <c r="I3174" i="6"/>
  <c r="J3174" i="6"/>
  <c r="K3174" i="6"/>
  <c r="L3174" i="6"/>
  <c r="G3175" i="6"/>
  <c r="H3175" i="6"/>
  <c r="I3175" i="6"/>
  <c r="J3175" i="6"/>
  <c r="K3175" i="6"/>
  <c r="L3175" i="6"/>
  <c r="G3176" i="6"/>
  <c r="H3176" i="6"/>
  <c r="I3176" i="6"/>
  <c r="J3176" i="6"/>
  <c r="K3176" i="6"/>
  <c r="L3176" i="6"/>
  <c r="G3177" i="6"/>
  <c r="H3177" i="6"/>
  <c r="I3177" i="6"/>
  <c r="J3177" i="6"/>
  <c r="K3177" i="6"/>
  <c r="L3177" i="6"/>
  <c r="G3178" i="6"/>
  <c r="H3178" i="6"/>
  <c r="I3178" i="6"/>
  <c r="J3178" i="6"/>
  <c r="K3178" i="6"/>
  <c r="L3178" i="6"/>
  <c r="G3179" i="6"/>
  <c r="H3179" i="6"/>
  <c r="I3179" i="6"/>
  <c r="J3179" i="6"/>
  <c r="K3179" i="6"/>
  <c r="L3179" i="6"/>
  <c r="G3180" i="6"/>
  <c r="H3180" i="6"/>
  <c r="I3180" i="6"/>
  <c r="J3180" i="6"/>
  <c r="K3180" i="6"/>
  <c r="L3180" i="6"/>
  <c r="G3181" i="6"/>
  <c r="H3181" i="6"/>
  <c r="I3181" i="6"/>
  <c r="J3181" i="6"/>
  <c r="K3181" i="6"/>
  <c r="L3181" i="6"/>
  <c r="G3182" i="6"/>
  <c r="H3182" i="6"/>
  <c r="I3182" i="6"/>
  <c r="J3182" i="6"/>
  <c r="K3182" i="6"/>
  <c r="L3182" i="6"/>
  <c r="G3183" i="6"/>
  <c r="H3183" i="6"/>
  <c r="I3183" i="6"/>
  <c r="J3183" i="6"/>
  <c r="K3183" i="6"/>
  <c r="L3183" i="6"/>
  <c r="G3184" i="6"/>
  <c r="H3184" i="6"/>
  <c r="I3184" i="6"/>
  <c r="J3184" i="6"/>
  <c r="K3184" i="6"/>
  <c r="L3184" i="6"/>
  <c r="G3185" i="6"/>
  <c r="H3185" i="6"/>
  <c r="I3185" i="6"/>
  <c r="J3185" i="6"/>
  <c r="K3185" i="6"/>
  <c r="L3185" i="6"/>
  <c r="G3186" i="6"/>
  <c r="H3186" i="6"/>
  <c r="I3186" i="6"/>
  <c r="J3186" i="6"/>
  <c r="K3186" i="6"/>
  <c r="L3186" i="6"/>
  <c r="G3187" i="6"/>
  <c r="H3187" i="6"/>
  <c r="I3187" i="6"/>
  <c r="J3187" i="6"/>
  <c r="K3187" i="6"/>
  <c r="L3187" i="6"/>
  <c r="G3188" i="6"/>
  <c r="H3188" i="6"/>
  <c r="I3188" i="6"/>
  <c r="J3188" i="6"/>
  <c r="K3188" i="6"/>
  <c r="L3188" i="6"/>
  <c r="G3189" i="6"/>
  <c r="H3189" i="6"/>
  <c r="I3189" i="6"/>
  <c r="J3189" i="6"/>
  <c r="K3189" i="6"/>
  <c r="L3189" i="6"/>
  <c r="G3190" i="6"/>
  <c r="H3190" i="6"/>
  <c r="I3190" i="6"/>
  <c r="J3190" i="6"/>
  <c r="K3190" i="6"/>
  <c r="L3190" i="6"/>
  <c r="G3191" i="6"/>
  <c r="H3191" i="6"/>
  <c r="I3191" i="6"/>
  <c r="J3191" i="6"/>
  <c r="K3191" i="6"/>
  <c r="L3191" i="6"/>
  <c r="G3192" i="6"/>
  <c r="H3192" i="6"/>
  <c r="I3192" i="6"/>
  <c r="J3192" i="6"/>
  <c r="K3192" i="6"/>
  <c r="L3192" i="6"/>
  <c r="G3193" i="6"/>
  <c r="H3193" i="6"/>
  <c r="I3193" i="6"/>
  <c r="J3193" i="6"/>
  <c r="K3193" i="6"/>
  <c r="L3193" i="6"/>
  <c r="G3194" i="6"/>
  <c r="H3194" i="6"/>
  <c r="I3194" i="6"/>
  <c r="J3194" i="6"/>
  <c r="K3194" i="6"/>
  <c r="L3194" i="6"/>
  <c r="G3195" i="6"/>
  <c r="H3195" i="6"/>
  <c r="I3195" i="6"/>
  <c r="J3195" i="6"/>
  <c r="K3195" i="6"/>
  <c r="L3195" i="6"/>
  <c r="G3196" i="6"/>
  <c r="H3196" i="6"/>
  <c r="I3196" i="6"/>
  <c r="J3196" i="6"/>
  <c r="K3196" i="6"/>
  <c r="L3196" i="6"/>
  <c r="G3197" i="6"/>
  <c r="H3197" i="6"/>
  <c r="I3197" i="6"/>
  <c r="J3197" i="6"/>
  <c r="K3197" i="6"/>
  <c r="L3197" i="6"/>
  <c r="G3198" i="6"/>
  <c r="H3198" i="6"/>
  <c r="I3198" i="6"/>
  <c r="J3198" i="6"/>
  <c r="K3198" i="6"/>
  <c r="L3198" i="6"/>
  <c r="G3199" i="6"/>
  <c r="H3199" i="6"/>
  <c r="I3199" i="6"/>
  <c r="J3199" i="6"/>
  <c r="K3199" i="6"/>
  <c r="L3199" i="6"/>
  <c r="G3200" i="6"/>
  <c r="H3200" i="6"/>
  <c r="I3200" i="6"/>
  <c r="J3200" i="6"/>
  <c r="K3200" i="6"/>
  <c r="L3200" i="6"/>
  <c r="G3201" i="6"/>
  <c r="H3201" i="6"/>
  <c r="I3201" i="6"/>
  <c r="J3201" i="6"/>
  <c r="K3201" i="6"/>
  <c r="L3201" i="6"/>
  <c r="G3202" i="6"/>
  <c r="H3202" i="6"/>
  <c r="I3202" i="6"/>
  <c r="J3202" i="6"/>
  <c r="K3202" i="6"/>
  <c r="L3202" i="6"/>
  <c r="G3203" i="6"/>
  <c r="H3203" i="6"/>
  <c r="I3203" i="6"/>
  <c r="J3203" i="6"/>
  <c r="K3203" i="6"/>
  <c r="L3203" i="6"/>
  <c r="G3204" i="6"/>
  <c r="H3204" i="6"/>
  <c r="I3204" i="6"/>
  <c r="J3204" i="6"/>
  <c r="K3204" i="6"/>
  <c r="L3204" i="6"/>
  <c r="G3205" i="6"/>
  <c r="H3205" i="6"/>
  <c r="I3205" i="6"/>
  <c r="J3205" i="6"/>
  <c r="K3205" i="6"/>
  <c r="L3205" i="6"/>
  <c r="G3206" i="6"/>
  <c r="H3206" i="6"/>
  <c r="I3206" i="6"/>
  <c r="J3206" i="6"/>
  <c r="K3206" i="6"/>
  <c r="L3206" i="6"/>
  <c r="G3207" i="6"/>
  <c r="H3207" i="6"/>
  <c r="I3207" i="6"/>
  <c r="J3207" i="6"/>
  <c r="K3207" i="6"/>
  <c r="L3207" i="6"/>
  <c r="G3208" i="6"/>
  <c r="H3208" i="6"/>
  <c r="I3208" i="6"/>
  <c r="J3208" i="6"/>
  <c r="K3208" i="6"/>
  <c r="L3208" i="6"/>
  <c r="G3209" i="6"/>
  <c r="H3209" i="6"/>
  <c r="I3209" i="6"/>
  <c r="J3209" i="6"/>
  <c r="K3209" i="6"/>
  <c r="L3209" i="6"/>
  <c r="G3210" i="6"/>
  <c r="H3210" i="6"/>
  <c r="I3210" i="6"/>
  <c r="J3210" i="6"/>
  <c r="K3210" i="6"/>
  <c r="L3210" i="6"/>
  <c r="G3211" i="6"/>
  <c r="H3211" i="6"/>
  <c r="I3211" i="6"/>
  <c r="J3211" i="6"/>
  <c r="K3211" i="6"/>
  <c r="L3211" i="6"/>
  <c r="G3212" i="6"/>
  <c r="H3212" i="6"/>
  <c r="I3212" i="6"/>
  <c r="J3212" i="6"/>
  <c r="K3212" i="6"/>
  <c r="L3212" i="6"/>
  <c r="G3213" i="6"/>
  <c r="H3213" i="6"/>
  <c r="I3213" i="6"/>
  <c r="J3213" i="6"/>
  <c r="K3213" i="6"/>
  <c r="L3213" i="6"/>
  <c r="G3214" i="6"/>
  <c r="H3214" i="6"/>
  <c r="I3214" i="6"/>
  <c r="J3214" i="6"/>
  <c r="K3214" i="6"/>
  <c r="L3214" i="6"/>
  <c r="G3215" i="6"/>
  <c r="H3215" i="6"/>
  <c r="I3215" i="6"/>
  <c r="J3215" i="6"/>
  <c r="K3215" i="6"/>
  <c r="L3215" i="6"/>
  <c r="G3216" i="6"/>
  <c r="H3216" i="6"/>
  <c r="I3216" i="6"/>
  <c r="J3216" i="6"/>
  <c r="K3216" i="6"/>
  <c r="L3216" i="6"/>
  <c r="G3217" i="6"/>
  <c r="H3217" i="6"/>
  <c r="I3217" i="6"/>
  <c r="J3217" i="6"/>
  <c r="K3217" i="6"/>
  <c r="L3217" i="6"/>
  <c r="G3218" i="6"/>
  <c r="H3218" i="6"/>
  <c r="I3218" i="6"/>
  <c r="J3218" i="6"/>
  <c r="K3218" i="6"/>
  <c r="L3218" i="6"/>
  <c r="G3219" i="6"/>
  <c r="H3219" i="6"/>
  <c r="I3219" i="6"/>
  <c r="J3219" i="6"/>
  <c r="K3219" i="6"/>
  <c r="L3219" i="6"/>
  <c r="G3220" i="6"/>
  <c r="H3220" i="6"/>
  <c r="I3220" i="6"/>
  <c r="J3220" i="6"/>
  <c r="K3220" i="6"/>
  <c r="L3220" i="6"/>
  <c r="G3221" i="6"/>
  <c r="H3221" i="6"/>
  <c r="I3221" i="6"/>
  <c r="J3221" i="6"/>
  <c r="K3221" i="6"/>
  <c r="L3221" i="6"/>
  <c r="G3222" i="6"/>
  <c r="H3222" i="6"/>
  <c r="I3222" i="6"/>
  <c r="J3222" i="6"/>
  <c r="K3222" i="6"/>
  <c r="L3222" i="6"/>
  <c r="G3223" i="6"/>
  <c r="H3223" i="6"/>
  <c r="I3223" i="6"/>
  <c r="J3223" i="6"/>
  <c r="K3223" i="6"/>
  <c r="L3223" i="6"/>
  <c r="G3224" i="6"/>
  <c r="H3224" i="6"/>
  <c r="I3224" i="6"/>
  <c r="J3224" i="6"/>
  <c r="K3224" i="6"/>
  <c r="L3224" i="6"/>
  <c r="G3225" i="6"/>
  <c r="H3225" i="6"/>
  <c r="I3225" i="6"/>
  <c r="J3225" i="6"/>
  <c r="K3225" i="6"/>
  <c r="L3225" i="6"/>
  <c r="G3226" i="6"/>
  <c r="H3226" i="6"/>
  <c r="I3226" i="6"/>
  <c r="J3226" i="6"/>
  <c r="K3226" i="6"/>
  <c r="L3226" i="6"/>
  <c r="G3227" i="6"/>
  <c r="H3227" i="6"/>
  <c r="I3227" i="6"/>
  <c r="J3227" i="6"/>
  <c r="K3227" i="6"/>
  <c r="L3227" i="6"/>
  <c r="G3228" i="6"/>
  <c r="H3228" i="6"/>
  <c r="I3228" i="6"/>
  <c r="J3228" i="6"/>
  <c r="K3228" i="6"/>
  <c r="L3228" i="6"/>
  <c r="G3229" i="6"/>
  <c r="H3229" i="6"/>
  <c r="I3229" i="6"/>
  <c r="J3229" i="6"/>
  <c r="K3229" i="6"/>
  <c r="L3229" i="6"/>
  <c r="G3230" i="6"/>
  <c r="H3230" i="6"/>
  <c r="I3230" i="6"/>
  <c r="J3230" i="6"/>
  <c r="K3230" i="6"/>
  <c r="L3230" i="6"/>
  <c r="G3231" i="6"/>
  <c r="H3231" i="6"/>
  <c r="I3231" i="6"/>
  <c r="J3231" i="6"/>
  <c r="K3231" i="6"/>
  <c r="L3231" i="6"/>
  <c r="G3232" i="6"/>
  <c r="H3232" i="6"/>
  <c r="I3232" i="6"/>
  <c r="J3232" i="6"/>
  <c r="K3232" i="6"/>
  <c r="L3232" i="6"/>
  <c r="G3233" i="6"/>
  <c r="H3233" i="6"/>
  <c r="I3233" i="6"/>
  <c r="J3233" i="6"/>
  <c r="K3233" i="6"/>
  <c r="L3233" i="6"/>
  <c r="G3234" i="6"/>
  <c r="H3234" i="6"/>
  <c r="I3234" i="6"/>
  <c r="J3234" i="6"/>
  <c r="K3234" i="6"/>
  <c r="L3234" i="6"/>
  <c r="G3235" i="6"/>
  <c r="H3235" i="6"/>
  <c r="I3235" i="6"/>
  <c r="J3235" i="6"/>
  <c r="K3235" i="6"/>
  <c r="L3235" i="6"/>
  <c r="G3236" i="6"/>
  <c r="H3236" i="6"/>
  <c r="I3236" i="6"/>
  <c r="J3236" i="6"/>
  <c r="K3236" i="6"/>
  <c r="L3236" i="6"/>
  <c r="G3237" i="6"/>
  <c r="H3237" i="6"/>
  <c r="I3237" i="6"/>
  <c r="J3237" i="6"/>
  <c r="K3237" i="6"/>
  <c r="L3237" i="6"/>
  <c r="G3238" i="6"/>
  <c r="H3238" i="6"/>
  <c r="I3238" i="6"/>
  <c r="J3238" i="6"/>
  <c r="K3238" i="6"/>
  <c r="L3238" i="6"/>
  <c r="G3239" i="6"/>
  <c r="H3239" i="6"/>
  <c r="I3239" i="6"/>
  <c r="J3239" i="6"/>
  <c r="K3239" i="6"/>
  <c r="L3239" i="6"/>
  <c r="G3240" i="6"/>
  <c r="H3240" i="6"/>
  <c r="I3240" i="6"/>
  <c r="J3240" i="6"/>
  <c r="K3240" i="6"/>
  <c r="L3240" i="6"/>
  <c r="G3241" i="6"/>
  <c r="H3241" i="6"/>
  <c r="I3241" i="6"/>
  <c r="J3241" i="6"/>
  <c r="K3241" i="6"/>
  <c r="L3241" i="6"/>
  <c r="G3242" i="6"/>
  <c r="H3242" i="6"/>
  <c r="I3242" i="6"/>
  <c r="J3242" i="6"/>
  <c r="K3242" i="6"/>
  <c r="L3242" i="6"/>
  <c r="G3243" i="6"/>
  <c r="H3243" i="6"/>
  <c r="I3243" i="6"/>
  <c r="J3243" i="6"/>
  <c r="K3243" i="6"/>
  <c r="L3243" i="6"/>
  <c r="G3244" i="6"/>
  <c r="H3244" i="6"/>
  <c r="I3244" i="6"/>
  <c r="J3244" i="6"/>
  <c r="K3244" i="6"/>
  <c r="L3244" i="6"/>
  <c r="G3245" i="6"/>
  <c r="H3245" i="6"/>
  <c r="I3245" i="6"/>
  <c r="J3245" i="6"/>
  <c r="K3245" i="6"/>
  <c r="L3245" i="6"/>
  <c r="G3246" i="6"/>
  <c r="H3246" i="6"/>
  <c r="I3246" i="6"/>
  <c r="J3246" i="6"/>
  <c r="K3246" i="6"/>
  <c r="L3246" i="6"/>
  <c r="G3247" i="6"/>
  <c r="H3247" i="6"/>
  <c r="I3247" i="6"/>
  <c r="J3247" i="6"/>
  <c r="K3247" i="6"/>
  <c r="L3247" i="6"/>
  <c r="G3248" i="6"/>
  <c r="H3248" i="6"/>
  <c r="I3248" i="6"/>
  <c r="J3248" i="6"/>
  <c r="K3248" i="6"/>
  <c r="L3248" i="6"/>
  <c r="G3249" i="6"/>
  <c r="H3249" i="6"/>
  <c r="I3249" i="6"/>
  <c r="J3249" i="6"/>
  <c r="K3249" i="6"/>
  <c r="L3249" i="6"/>
  <c r="G3250" i="6"/>
  <c r="H3250" i="6"/>
  <c r="I3250" i="6"/>
  <c r="J3250" i="6"/>
  <c r="K3250" i="6"/>
  <c r="L3250" i="6"/>
  <c r="G3251" i="6"/>
  <c r="H3251" i="6"/>
  <c r="I3251" i="6"/>
  <c r="J3251" i="6"/>
  <c r="K3251" i="6"/>
  <c r="L3251" i="6"/>
  <c r="G3252" i="6"/>
  <c r="H3252" i="6"/>
  <c r="I3252" i="6"/>
  <c r="J3252" i="6"/>
  <c r="K3252" i="6"/>
  <c r="L3252" i="6"/>
  <c r="G3253" i="6"/>
  <c r="H3253" i="6"/>
  <c r="I3253" i="6"/>
  <c r="J3253" i="6"/>
  <c r="K3253" i="6"/>
  <c r="L3253" i="6"/>
  <c r="G3254" i="6"/>
  <c r="H3254" i="6"/>
  <c r="I3254" i="6"/>
  <c r="J3254" i="6"/>
  <c r="K3254" i="6"/>
  <c r="L3254" i="6"/>
  <c r="G3255" i="6"/>
  <c r="H3255" i="6"/>
  <c r="I3255" i="6"/>
  <c r="J3255" i="6"/>
  <c r="K3255" i="6"/>
  <c r="L3255" i="6"/>
  <c r="G3256" i="6"/>
  <c r="H3256" i="6"/>
  <c r="I3256" i="6"/>
  <c r="J3256" i="6"/>
  <c r="K3256" i="6"/>
  <c r="L3256" i="6"/>
  <c r="G3257" i="6"/>
  <c r="H3257" i="6"/>
  <c r="I3257" i="6"/>
  <c r="J3257" i="6"/>
  <c r="K3257" i="6"/>
  <c r="L3257" i="6"/>
  <c r="G3258" i="6"/>
  <c r="H3258" i="6"/>
  <c r="I3258" i="6"/>
  <c r="J3258" i="6"/>
  <c r="K3258" i="6"/>
  <c r="L3258" i="6"/>
  <c r="G3259" i="6"/>
  <c r="H3259" i="6"/>
  <c r="I3259" i="6"/>
  <c r="J3259" i="6"/>
  <c r="K3259" i="6"/>
  <c r="L3259" i="6"/>
  <c r="G3260" i="6"/>
  <c r="H3260" i="6"/>
  <c r="I3260" i="6"/>
  <c r="J3260" i="6"/>
  <c r="K3260" i="6"/>
  <c r="L3260" i="6"/>
  <c r="G3261" i="6"/>
  <c r="H3261" i="6"/>
  <c r="I3261" i="6"/>
  <c r="J3261" i="6"/>
  <c r="K3261" i="6"/>
  <c r="L3261" i="6"/>
  <c r="G3262" i="6"/>
  <c r="H3262" i="6"/>
  <c r="I3262" i="6"/>
  <c r="J3262" i="6"/>
  <c r="K3262" i="6"/>
  <c r="L3262" i="6"/>
  <c r="G3263" i="6"/>
  <c r="H3263" i="6"/>
  <c r="I3263" i="6"/>
  <c r="J3263" i="6"/>
  <c r="K3263" i="6"/>
  <c r="L3263" i="6"/>
  <c r="G3264" i="6"/>
  <c r="H3264" i="6"/>
  <c r="I3264" i="6"/>
  <c r="J3264" i="6"/>
  <c r="K3264" i="6"/>
  <c r="L3264" i="6"/>
  <c r="G3265" i="6"/>
  <c r="H3265" i="6"/>
  <c r="I3265" i="6"/>
  <c r="J3265" i="6"/>
  <c r="K3265" i="6"/>
  <c r="L3265" i="6"/>
  <c r="G3266" i="6"/>
  <c r="H3266" i="6"/>
  <c r="I3266" i="6"/>
  <c r="J3266" i="6"/>
  <c r="K3266" i="6"/>
  <c r="L3266" i="6"/>
  <c r="G3267" i="6"/>
  <c r="H3267" i="6"/>
  <c r="I3267" i="6"/>
  <c r="J3267" i="6"/>
  <c r="K3267" i="6"/>
  <c r="L3267" i="6"/>
  <c r="G3268" i="6"/>
  <c r="H3268" i="6"/>
  <c r="I3268" i="6"/>
  <c r="J3268" i="6"/>
  <c r="K3268" i="6"/>
  <c r="L3268" i="6"/>
  <c r="G3269" i="6"/>
  <c r="H3269" i="6"/>
  <c r="I3269" i="6"/>
  <c r="J3269" i="6"/>
  <c r="K3269" i="6"/>
  <c r="L3269" i="6"/>
  <c r="G3270" i="6"/>
  <c r="H3270" i="6"/>
  <c r="I3270" i="6"/>
  <c r="J3270" i="6"/>
  <c r="K3270" i="6"/>
  <c r="L3270" i="6"/>
  <c r="G3271" i="6"/>
  <c r="H3271" i="6"/>
  <c r="I3271" i="6"/>
  <c r="J3271" i="6"/>
  <c r="K3271" i="6"/>
  <c r="L3271" i="6"/>
  <c r="G3272" i="6"/>
  <c r="H3272" i="6"/>
  <c r="I3272" i="6"/>
  <c r="J3272" i="6"/>
  <c r="K3272" i="6"/>
  <c r="L3272" i="6"/>
  <c r="G3273" i="6"/>
  <c r="H3273" i="6"/>
  <c r="I3273" i="6"/>
  <c r="J3273" i="6"/>
  <c r="K3273" i="6"/>
  <c r="L3273" i="6"/>
  <c r="G3274" i="6"/>
  <c r="H3274" i="6"/>
  <c r="I3274" i="6"/>
  <c r="J3274" i="6"/>
  <c r="K3274" i="6"/>
  <c r="L3274" i="6"/>
  <c r="G3275" i="6"/>
  <c r="H3275" i="6"/>
  <c r="I3275" i="6"/>
  <c r="J3275" i="6"/>
  <c r="K3275" i="6"/>
  <c r="L3275" i="6"/>
  <c r="G3276" i="6"/>
  <c r="H3276" i="6"/>
  <c r="I3276" i="6"/>
  <c r="J3276" i="6"/>
  <c r="K3276" i="6"/>
  <c r="L3276" i="6"/>
  <c r="G3277" i="6"/>
  <c r="H3277" i="6"/>
  <c r="I3277" i="6"/>
  <c r="J3277" i="6"/>
  <c r="K3277" i="6"/>
  <c r="L3277" i="6"/>
  <c r="G3278" i="6"/>
  <c r="H3278" i="6"/>
  <c r="I3278" i="6"/>
  <c r="J3278" i="6"/>
  <c r="K3278" i="6"/>
  <c r="L3278" i="6"/>
  <c r="G3279" i="6"/>
  <c r="H3279" i="6"/>
  <c r="I3279" i="6"/>
  <c r="J3279" i="6"/>
  <c r="K3279" i="6"/>
  <c r="L3279" i="6"/>
  <c r="G3280" i="6"/>
  <c r="H3280" i="6"/>
  <c r="I3280" i="6"/>
  <c r="J3280" i="6"/>
  <c r="K3280" i="6"/>
  <c r="L3280" i="6"/>
  <c r="G3281" i="6"/>
  <c r="H3281" i="6"/>
  <c r="I3281" i="6"/>
  <c r="J3281" i="6"/>
  <c r="K3281" i="6"/>
  <c r="L3281" i="6"/>
  <c r="G3282" i="6"/>
  <c r="H3282" i="6"/>
  <c r="I3282" i="6"/>
  <c r="J3282" i="6"/>
  <c r="K3282" i="6"/>
  <c r="L3282" i="6"/>
  <c r="G3283" i="6"/>
  <c r="H3283" i="6"/>
  <c r="I3283" i="6"/>
  <c r="J3283" i="6"/>
  <c r="K3283" i="6"/>
  <c r="L3283" i="6"/>
  <c r="G3284" i="6"/>
  <c r="H3284" i="6"/>
  <c r="I3284" i="6"/>
  <c r="J3284" i="6"/>
  <c r="K3284" i="6"/>
  <c r="L3284" i="6"/>
  <c r="G3285" i="6"/>
  <c r="H3285" i="6"/>
  <c r="I3285" i="6"/>
  <c r="J3285" i="6"/>
  <c r="K3285" i="6"/>
  <c r="L3285" i="6"/>
  <c r="G3286" i="6"/>
  <c r="H3286" i="6"/>
  <c r="I3286" i="6"/>
  <c r="J3286" i="6"/>
  <c r="K3286" i="6"/>
  <c r="L3286" i="6"/>
  <c r="G3287" i="6"/>
  <c r="H3287" i="6"/>
  <c r="I3287" i="6"/>
  <c r="J3287" i="6"/>
  <c r="K3287" i="6"/>
  <c r="L3287" i="6"/>
  <c r="G3288" i="6"/>
  <c r="H3288" i="6"/>
  <c r="I3288" i="6"/>
  <c r="J3288" i="6"/>
  <c r="K3288" i="6"/>
  <c r="L3288" i="6"/>
  <c r="G3289" i="6"/>
  <c r="H3289" i="6"/>
  <c r="I3289" i="6"/>
  <c r="J3289" i="6"/>
  <c r="K3289" i="6"/>
  <c r="L3289" i="6"/>
  <c r="G3290" i="6"/>
  <c r="H3290" i="6"/>
  <c r="I3290" i="6"/>
  <c r="J3290" i="6"/>
  <c r="K3290" i="6"/>
  <c r="L3290" i="6"/>
  <c r="G3291" i="6"/>
  <c r="H3291" i="6"/>
  <c r="I3291" i="6"/>
  <c r="J3291" i="6"/>
  <c r="K3291" i="6"/>
  <c r="L3291" i="6"/>
  <c r="G3292" i="6"/>
  <c r="H3292" i="6"/>
  <c r="I3292" i="6"/>
  <c r="J3292" i="6"/>
  <c r="K3292" i="6"/>
  <c r="L3292" i="6"/>
  <c r="G3293" i="6"/>
  <c r="H3293" i="6"/>
  <c r="I3293" i="6"/>
  <c r="J3293" i="6"/>
  <c r="K3293" i="6"/>
  <c r="L3293" i="6"/>
  <c r="G3294" i="6"/>
  <c r="H3294" i="6"/>
  <c r="I3294" i="6"/>
  <c r="J3294" i="6"/>
  <c r="K3294" i="6"/>
  <c r="L3294" i="6"/>
  <c r="G3295" i="6"/>
  <c r="H3295" i="6"/>
  <c r="I3295" i="6"/>
  <c r="J3295" i="6"/>
  <c r="K3295" i="6"/>
  <c r="L3295" i="6"/>
  <c r="G3296" i="6"/>
  <c r="H3296" i="6"/>
  <c r="I3296" i="6"/>
  <c r="J3296" i="6"/>
  <c r="K3296" i="6"/>
  <c r="L3296" i="6"/>
  <c r="G3297" i="6"/>
  <c r="H3297" i="6"/>
  <c r="I3297" i="6"/>
  <c r="J3297" i="6"/>
  <c r="K3297" i="6"/>
  <c r="L3297" i="6"/>
  <c r="G3298" i="6"/>
  <c r="H3298" i="6"/>
  <c r="I3298" i="6"/>
  <c r="J3298" i="6"/>
  <c r="K3298" i="6"/>
  <c r="L3298" i="6"/>
  <c r="G3299" i="6"/>
  <c r="H3299" i="6"/>
  <c r="I3299" i="6"/>
  <c r="J3299" i="6"/>
  <c r="K3299" i="6"/>
  <c r="L3299" i="6"/>
  <c r="G3300" i="6"/>
  <c r="H3300" i="6"/>
  <c r="I3300" i="6"/>
  <c r="J3300" i="6"/>
  <c r="K3300" i="6"/>
  <c r="L3300" i="6"/>
  <c r="G3301" i="6"/>
  <c r="H3301" i="6"/>
  <c r="I3301" i="6"/>
  <c r="J3301" i="6"/>
  <c r="K3301" i="6"/>
  <c r="L3301" i="6"/>
  <c r="G3302" i="6"/>
  <c r="H3302" i="6"/>
  <c r="I3302" i="6"/>
  <c r="J3302" i="6"/>
  <c r="K3302" i="6"/>
  <c r="L3302" i="6"/>
  <c r="G3303" i="6"/>
  <c r="H3303" i="6"/>
  <c r="I3303" i="6"/>
  <c r="J3303" i="6"/>
  <c r="K3303" i="6"/>
  <c r="L3303" i="6"/>
  <c r="G3304" i="6"/>
  <c r="H3304" i="6"/>
  <c r="I3304" i="6"/>
  <c r="J3304" i="6"/>
  <c r="K3304" i="6"/>
  <c r="L3304" i="6"/>
  <c r="G3305" i="6"/>
  <c r="H3305" i="6"/>
  <c r="I3305" i="6"/>
  <c r="J3305" i="6"/>
  <c r="K3305" i="6"/>
  <c r="L3305" i="6"/>
  <c r="G3306" i="6"/>
  <c r="H3306" i="6"/>
  <c r="I3306" i="6"/>
  <c r="J3306" i="6"/>
  <c r="K3306" i="6"/>
  <c r="L3306" i="6"/>
  <c r="G3307" i="6"/>
  <c r="H3307" i="6"/>
  <c r="I3307" i="6"/>
  <c r="J3307" i="6"/>
  <c r="K3307" i="6"/>
  <c r="L3307" i="6"/>
  <c r="G3308" i="6"/>
  <c r="H3308" i="6"/>
  <c r="I3308" i="6"/>
  <c r="J3308" i="6"/>
  <c r="K3308" i="6"/>
  <c r="L3308" i="6"/>
  <c r="G3309" i="6"/>
  <c r="H3309" i="6"/>
  <c r="I3309" i="6"/>
  <c r="J3309" i="6"/>
  <c r="K3309" i="6"/>
  <c r="L3309" i="6"/>
  <c r="G3310" i="6"/>
  <c r="H3310" i="6"/>
  <c r="I3310" i="6"/>
  <c r="J3310" i="6"/>
  <c r="K3310" i="6"/>
  <c r="L3310" i="6"/>
  <c r="G3311" i="6"/>
  <c r="H3311" i="6"/>
  <c r="I3311" i="6"/>
  <c r="J3311" i="6"/>
  <c r="K3311" i="6"/>
  <c r="L3311" i="6"/>
  <c r="G3312" i="6"/>
  <c r="H3312" i="6"/>
  <c r="I3312" i="6"/>
  <c r="J3312" i="6"/>
  <c r="K3312" i="6"/>
  <c r="L3312" i="6"/>
  <c r="G3313" i="6"/>
  <c r="H3313" i="6"/>
  <c r="I3313" i="6"/>
  <c r="J3313" i="6"/>
  <c r="K3313" i="6"/>
  <c r="L3313" i="6"/>
  <c r="G3314" i="6"/>
  <c r="H3314" i="6"/>
  <c r="I3314" i="6"/>
  <c r="J3314" i="6"/>
  <c r="K3314" i="6"/>
  <c r="L3314" i="6"/>
  <c r="G3315" i="6"/>
  <c r="H3315" i="6"/>
  <c r="I3315" i="6"/>
  <c r="J3315" i="6"/>
  <c r="K3315" i="6"/>
  <c r="L3315" i="6"/>
  <c r="G3316" i="6"/>
  <c r="H3316" i="6"/>
  <c r="I3316" i="6"/>
  <c r="J3316" i="6"/>
  <c r="K3316" i="6"/>
  <c r="L3316" i="6"/>
  <c r="G3317" i="6"/>
  <c r="H3317" i="6"/>
  <c r="I3317" i="6"/>
  <c r="J3317" i="6"/>
  <c r="K3317" i="6"/>
  <c r="L3317" i="6"/>
  <c r="G3318" i="6"/>
  <c r="H3318" i="6"/>
  <c r="I3318" i="6"/>
  <c r="J3318" i="6"/>
  <c r="K3318" i="6"/>
  <c r="L3318" i="6"/>
  <c r="G3319" i="6"/>
  <c r="H3319" i="6"/>
  <c r="I3319" i="6"/>
  <c r="J3319" i="6"/>
  <c r="K3319" i="6"/>
  <c r="L3319" i="6"/>
  <c r="G3320" i="6"/>
  <c r="H3320" i="6"/>
  <c r="I3320" i="6"/>
  <c r="J3320" i="6"/>
  <c r="K3320" i="6"/>
  <c r="L3320" i="6"/>
  <c r="G3321" i="6"/>
  <c r="H3321" i="6"/>
  <c r="I3321" i="6"/>
  <c r="J3321" i="6"/>
  <c r="K3321" i="6"/>
  <c r="L3321" i="6"/>
  <c r="G3322" i="6"/>
  <c r="H3322" i="6"/>
  <c r="I3322" i="6"/>
  <c r="J3322" i="6"/>
  <c r="K3322" i="6"/>
  <c r="L3322" i="6"/>
  <c r="G3323" i="6"/>
  <c r="H3323" i="6"/>
  <c r="I3323" i="6"/>
  <c r="J3323" i="6"/>
  <c r="K3323" i="6"/>
  <c r="L3323" i="6"/>
  <c r="G3324" i="6"/>
  <c r="H3324" i="6"/>
  <c r="I3324" i="6"/>
  <c r="J3324" i="6"/>
  <c r="K3324" i="6"/>
  <c r="L3324" i="6"/>
  <c r="G3325" i="6"/>
  <c r="H3325" i="6"/>
  <c r="I3325" i="6"/>
  <c r="J3325" i="6"/>
  <c r="K3325" i="6"/>
  <c r="L3325" i="6"/>
  <c r="G3326" i="6"/>
  <c r="H3326" i="6"/>
  <c r="I3326" i="6"/>
  <c r="J3326" i="6"/>
  <c r="K3326" i="6"/>
  <c r="L3326" i="6"/>
  <c r="G3327" i="6"/>
  <c r="H3327" i="6"/>
  <c r="I3327" i="6"/>
  <c r="J3327" i="6"/>
  <c r="K3327" i="6"/>
  <c r="L3327" i="6"/>
  <c r="G3328" i="6"/>
  <c r="H3328" i="6"/>
  <c r="I3328" i="6"/>
  <c r="J3328" i="6"/>
  <c r="K3328" i="6"/>
  <c r="L3328" i="6"/>
  <c r="G3329" i="6"/>
  <c r="H3329" i="6"/>
  <c r="I3329" i="6"/>
  <c r="J3329" i="6"/>
  <c r="K3329" i="6"/>
  <c r="L3329" i="6"/>
  <c r="G3330" i="6"/>
  <c r="H3330" i="6"/>
  <c r="I3330" i="6"/>
  <c r="J3330" i="6"/>
  <c r="K3330" i="6"/>
  <c r="L3330" i="6"/>
  <c r="G3331" i="6"/>
  <c r="H3331" i="6"/>
  <c r="I3331" i="6"/>
  <c r="J3331" i="6"/>
  <c r="K3331" i="6"/>
  <c r="L3331" i="6"/>
  <c r="G3332" i="6"/>
  <c r="H3332" i="6"/>
  <c r="I3332" i="6"/>
  <c r="J3332" i="6"/>
  <c r="K3332" i="6"/>
  <c r="L3332" i="6"/>
  <c r="G3333" i="6"/>
  <c r="H3333" i="6"/>
  <c r="I3333" i="6"/>
  <c r="J3333" i="6"/>
  <c r="K3333" i="6"/>
  <c r="L3333" i="6"/>
  <c r="G3334" i="6"/>
  <c r="H3334" i="6"/>
  <c r="I3334" i="6"/>
  <c r="J3334" i="6"/>
  <c r="K3334" i="6"/>
  <c r="L3334" i="6"/>
  <c r="G3335" i="6"/>
  <c r="H3335" i="6"/>
  <c r="I3335" i="6"/>
  <c r="J3335" i="6"/>
  <c r="K3335" i="6"/>
  <c r="L3335" i="6"/>
  <c r="G3336" i="6"/>
  <c r="H3336" i="6"/>
  <c r="I3336" i="6"/>
  <c r="J3336" i="6"/>
  <c r="K3336" i="6"/>
  <c r="L3336" i="6"/>
  <c r="G3337" i="6"/>
  <c r="H3337" i="6"/>
  <c r="I3337" i="6"/>
  <c r="J3337" i="6"/>
  <c r="K3337" i="6"/>
  <c r="L3337" i="6"/>
  <c r="G3338" i="6"/>
  <c r="H3338" i="6"/>
  <c r="I3338" i="6"/>
  <c r="J3338" i="6"/>
  <c r="K3338" i="6"/>
  <c r="L3338" i="6"/>
  <c r="G3339" i="6"/>
  <c r="H3339" i="6"/>
  <c r="I3339" i="6"/>
  <c r="J3339" i="6"/>
  <c r="K3339" i="6"/>
  <c r="L3339" i="6"/>
  <c r="G3340" i="6"/>
  <c r="H3340" i="6"/>
  <c r="I3340" i="6"/>
  <c r="J3340" i="6"/>
  <c r="K3340" i="6"/>
  <c r="L3340" i="6"/>
  <c r="G3341" i="6"/>
  <c r="H3341" i="6"/>
  <c r="I3341" i="6"/>
  <c r="J3341" i="6"/>
  <c r="K3341" i="6"/>
  <c r="L3341" i="6"/>
  <c r="G3342" i="6"/>
  <c r="H3342" i="6"/>
  <c r="I3342" i="6"/>
  <c r="J3342" i="6"/>
  <c r="K3342" i="6"/>
  <c r="L3342" i="6"/>
  <c r="G3343" i="6"/>
  <c r="H3343" i="6"/>
  <c r="I3343" i="6"/>
  <c r="J3343" i="6"/>
  <c r="K3343" i="6"/>
  <c r="L3343" i="6"/>
  <c r="G3344" i="6"/>
  <c r="H3344" i="6"/>
  <c r="I3344" i="6"/>
  <c r="J3344" i="6"/>
  <c r="K3344" i="6"/>
  <c r="L3344" i="6"/>
  <c r="G3345" i="6"/>
  <c r="H3345" i="6"/>
  <c r="I3345" i="6"/>
  <c r="J3345" i="6"/>
  <c r="K3345" i="6"/>
  <c r="L3345" i="6"/>
  <c r="G3346" i="6"/>
  <c r="H3346" i="6"/>
  <c r="I3346" i="6"/>
  <c r="J3346" i="6"/>
  <c r="K3346" i="6"/>
  <c r="L3346" i="6"/>
  <c r="G3347" i="6"/>
  <c r="H3347" i="6"/>
  <c r="I3347" i="6"/>
  <c r="J3347" i="6"/>
  <c r="K3347" i="6"/>
  <c r="L3347" i="6"/>
  <c r="G3348" i="6"/>
  <c r="H3348" i="6"/>
  <c r="I3348" i="6"/>
  <c r="J3348" i="6"/>
  <c r="K3348" i="6"/>
  <c r="L3348" i="6"/>
  <c r="G3349" i="6"/>
  <c r="H3349" i="6"/>
  <c r="I3349" i="6"/>
  <c r="J3349" i="6"/>
  <c r="K3349" i="6"/>
  <c r="L3349" i="6"/>
  <c r="G3350" i="6"/>
  <c r="H3350" i="6"/>
  <c r="I3350" i="6"/>
  <c r="J3350" i="6"/>
  <c r="K3350" i="6"/>
  <c r="L3350" i="6"/>
  <c r="G3351" i="6"/>
  <c r="H3351" i="6"/>
  <c r="I3351" i="6"/>
  <c r="J3351" i="6"/>
  <c r="K3351" i="6"/>
  <c r="L3351" i="6"/>
  <c r="G3352" i="6"/>
  <c r="H3352" i="6"/>
  <c r="I3352" i="6"/>
  <c r="J3352" i="6"/>
  <c r="K3352" i="6"/>
  <c r="L3352" i="6"/>
  <c r="G3353" i="6"/>
  <c r="H3353" i="6"/>
  <c r="I3353" i="6"/>
  <c r="J3353" i="6"/>
  <c r="K3353" i="6"/>
  <c r="L3353" i="6"/>
  <c r="G3354" i="6"/>
  <c r="H3354" i="6"/>
  <c r="I3354" i="6"/>
  <c r="J3354" i="6"/>
  <c r="K3354" i="6"/>
  <c r="L3354" i="6"/>
  <c r="G3355" i="6"/>
  <c r="H3355" i="6"/>
  <c r="I3355" i="6"/>
  <c r="J3355" i="6"/>
  <c r="K3355" i="6"/>
  <c r="L3355" i="6"/>
  <c r="G3356" i="6"/>
  <c r="H3356" i="6"/>
  <c r="I3356" i="6"/>
  <c r="J3356" i="6"/>
  <c r="K3356" i="6"/>
  <c r="L3356" i="6"/>
  <c r="G3357" i="6"/>
  <c r="H3357" i="6"/>
  <c r="I3357" i="6"/>
  <c r="J3357" i="6"/>
  <c r="K3357" i="6"/>
  <c r="L3357" i="6"/>
  <c r="G3358" i="6"/>
  <c r="H3358" i="6"/>
  <c r="I3358" i="6"/>
  <c r="J3358" i="6"/>
  <c r="K3358" i="6"/>
  <c r="L3358" i="6"/>
  <c r="G3359" i="6"/>
  <c r="H3359" i="6"/>
  <c r="I3359" i="6"/>
  <c r="J3359" i="6"/>
  <c r="K3359" i="6"/>
  <c r="L3359" i="6"/>
  <c r="G3360" i="6"/>
  <c r="H3360" i="6"/>
  <c r="I3360" i="6"/>
  <c r="J3360" i="6"/>
  <c r="K3360" i="6"/>
  <c r="L3360" i="6"/>
  <c r="G3361" i="6"/>
  <c r="H3361" i="6"/>
  <c r="I3361" i="6"/>
  <c r="J3361" i="6"/>
  <c r="K3361" i="6"/>
  <c r="L3361" i="6"/>
  <c r="G3362" i="6"/>
  <c r="H3362" i="6"/>
  <c r="I3362" i="6"/>
  <c r="J3362" i="6"/>
  <c r="K3362" i="6"/>
  <c r="L3362" i="6"/>
  <c r="G3363" i="6"/>
  <c r="H3363" i="6"/>
  <c r="I3363" i="6"/>
  <c r="J3363" i="6"/>
  <c r="K3363" i="6"/>
  <c r="L3363" i="6"/>
  <c r="G3364" i="6"/>
  <c r="H3364" i="6"/>
  <c r="I3364" i="6"/>
  <c r="J3364" i="6"/>
  <c r="K3364" i="6"/>
  <c r="L3364" i="6"/>
  <c r="G3365" i="6"/>
  <c r="H3365" i="6"/>
  <c r="I3365" i="6"/>
  <c r="J3365" i="6"/>
  <c r="K3365" i="6"/>
  <c r="L3365" i="6"/>
  <c r="G3366" i="6"/>
  <c r="H3366" i="6"/>
  <c r="I3366" i="6"/>
  <c r="J3366" i="6"/>
  <c r="K3366" i="6"/>
  <c r="L3366" i="6"/>
  <c r="G3367" i="6"/>
  <c r="H3367" i="6"/>
  <c r="I3367" i="6"/>
  <c r="J3367" i="6"/>
  <c r="K3367" i="6"/>
  <c r="L3367" i="6"/>
  <c r="G3368" i="6"/>
  <c r="H3368" i="6"/>
  <c r="I3368" i="6"/>
  <c r="J3368" i="6"/>
  <c r="K3368" i="6"/>
  <c r="L3368" i="6"/>
  <c r="G3369" i="6"/>
  <c r="H3369" i="6"/>
  <c r="I3369" i="6"/>
  <c r="J3369" i="6"/>
  <c r="K3369" i="6"/>
  <c r="L3369" i="6"/>
  <c r="G3370" i="6"/>
  <c r="H3370" i="6"/>
  <c r="I3370" i="6"/>
  <c r="J3370" i="6"/>
  <c r="K3370" i="6"/>
  <c r="L3370" i="6"/>
  <c r="G3371" i="6"/>
  <c r="H3371" i="6"/>
  <c r="I3371" i="6"/>
  <c r="J3371" i="6"/>
  <c r="K3371" i="6"/>
  <c r="L3371" i="6"/>
  <c r="G3372" i="6"/>
  <c r="H3372" i="6"/>
  <c r="I3372" i="6"/>
  <c r="J3372" i="6"/>
  <c r="K3372" i="6"/>
  <c r="L3372" i="6"/>
  <c r="G3373" i="6"/>
  <c r="H3373" i="6"/>
  <c r="I3373" i="6"/>
  <c r="J3373" i="6"/>
  <c r="K3373" i="6"/>
  <c r="L3373" i="6"/>
  <c r="G3374" i="6"/>
  <c r="H3374" i="6"/>
  <c r="I3374" i="6"/>
  <c r="J3374" i="6"/>
  <c r="K3374" i="6"/>
  <c r="L3374" i="6"/>
  <c r="G3375" i="6"/>
  <c r="H3375" i="6"/>
  <c r="I3375" i="6"/>
  <c r="J3375" i="6"/>
  <c r="K3375" i="6"/>
  <c r="L3375" i="6"/>
  <c r="G3376" i="6"/>
  <c r="H3376" i="6"/>
  <c r="I3376" i="6"/>
  <c r="J3376" i="6"/>
  <c r="K3376" i="6"/>
  <c r="L3376" i="6"/>
  <c r="G3377" i="6"/>
  <c r="H3377" i="6"/>
  <c r="I3377" i="6"/>
  <c r="J3377" i="6"/>
  <c r="K3377" i="6"/>
  <c r="L3377" i="6"/>
  <c r="G3378" i="6"/>
  <c r="H3378" i="6"/>
  <c r="I3378" i="6"/>
  <c r="J3378" i="6"/>
  <c r="K3378" i="6"/>
  <c r="L3378" i="6"/>
  <c r="G3379" i="6"/>
  <c r="H3379" i="6"/>
  <c r="I3379" i="6"/>
  <c r="J3379" i="6"/>
  <c r="K3379" i="6"/>
  <c r="L3379" i="6"/>
  <c r="G3380" i="6"/>
  <c r="H3380" i="6"/>
  <c r="I3380" i="6"/>
  <c r="J3380" i="6"/>
  <c r="K3380" i="6"/>
  <c r="L3380" i="6"/>
  <c r="G3381" i="6"/>
  <c r="H3381" i="6"/>
  <c r="I3381" i="6"/>
  <c r="J3381" i="6"/>
  <c r="K3381" i="6"/>
  <c r="L3381" i="6"/>
  <c r="G3382" i="6"/>
  <c r="H3382" i="6"/>
  <c r="I3382" i="6"/>
  <c r="J3382" i="6"/>
  <c r="K3382" i="6"/>
  <c r="L3382" i="6"/>
  <c r="G3383" i="6"/>
  <c r="H3383" i="6"/>
  <c r="I3383" i="6"/>
  <c r="J3383" i="6"/>
  <c r="K3383" i="6"/>
  <c r="L3383" i="6"/>
  <c r="G3384" i="6"/>
  <c r="H3384" i="6"/>
  <c r="I3384" i="6"/>
  <c r="J3384" i="6"/>
  <c r="K3384" i="6"/>
  <c r="L3384" i="6"/>
  <c r="G3385" i="6"/>
  <c r="H3385" i="6"/>
  <c r="I3385" i="6"/>
  <c r="J3385" i="6"/>
  <c r="K3385" i="6"/>
  <c r="L3385" i="6"/>
  <c r="G3386" i="6"/>
  <c r="H3386" i="6"/>
  <c r="I3386" i="6"/>
  <c r="J3386" i="6"/>
  <c r="K3386" i="6"/>
  <c r="L3386" i="6"/>
  <c r="G3387" i="6"/>
  <c r="H3387" i="6"/>
  <c r="I3387" i="6"/>
  <c r="J3387" i="6"/>
  <c r="K3387" i="6"/>
  <c r="L3387" i="6"/>
  <c r="G3388" i="6"/>
  <c r="H3388" i="6"/>
  <c r="I3388" i="6"/>
  <c r="J3388" i="6"/>
  <c r="K3388" i="6"/>
  <c r="L3388" i="6"/>
  <c r="G3389" i="6"/>
  <c r="H3389" i="6"/>
  <c r="I3389" i="6"/>
  <c r="J3389" i="6"/>
  <c r="K3389" i="6"/>
  <c r="L3389" i="6"/>
  <c r="G3390" i="6"/>
  <c r="H3390" i="6"/>
  <c r="I3390" i="6"/>
  <c r="J3390" i="6"/>
  <c r="K3390" i="6"/>
  <c r="L3390" i="6"/>
  <c r="G3391" i="6"/>
  <c r="H3391" i="6"/>
  <c r="I3391" i="6"/>
  <c r="J3391" i="6"/>
  <c r="K3391" i="6"/>
  <c r="L3391" i="6"/>
  <c r="G3392" i="6"/>
  <c r="H3392" i="6"/>
  <c r="I3392" i="6"/>
  <c r="J3392" i="6"/>
  <c r="K3392" i="6"/>
  <c r="L3392" i="6"/>
  <c r="G3393" i="6"/>
  <c r="H3393" i="6"/>
  <c r="I3393" i="6"/>
  <c r="J3393" i="6"/>
  <c r="K3393" i="6"/>
  <c r="L3393" i="6"/>
  <c r="G3394" i="6"/>
  <c r="H3394" i="6"/>
  <c r="I3394" i="6"/>
  <c r="J3394" i="6"/>
  <c r="K3394" i="6"/>
  <c r="L3394" i="6"/>
  <c r="G3395" i="6"/>
  <c r="H3395" i="6"/>
  <c r="I3395" i="6"/>
  <c r="J3395" i="6"/>
  <c r="K3395" i="6"/>
  <c r="L3395" i="6"/>
  <c r="G3396" i="6"/>
  <c r="H3396" i="6"/>
  <c r="I3396" i="6"/>
  <c r="J3396" i="6"/>
  <c r="K3396" i="6"/>
  <c r="L3396" i="6"/>
  <c r="G3397" i="6"/>
  <c r="H3397" i="6"/>
  <c r="I3397" i="6"/>
  <c r="J3397" i="6"/>
  <c r="K3397" i="6"/>
  <c r="L3397" i="6"/>
  <c r="G3398" i="6"/>
  <c r="H3398" i="6"/>
  <c r="I3398" i="6"/>
  <c r="J3398" i="6"/>
  <c r="K3398" i="6"/>
  <c r="L3398" i="6"/>
  <c r="G3399" i="6"/>
  <c r="H3399" i="6"/>
  <c r="I3399" i="6"/>
  <c r="J3399" i="6"/>
  <c r="K3399" i="6"/>
  <c r="L3399" i="6"/>
  <c r="G3400" i="6"/>
  <c r="H3400" i="6"/>
  <c r="I3400" i="6"/>
  <c r="J3400" i="6"/>
  <c r="K3400" i="6"/>
  <c r="L3400" i="6"/>
  <c r="G3401" i="6"/>
  <c r="H3401" i="6"/>
  <c r="I3401" i="6"/>
  <c r="J3401" i="6"/>
  <c r="K3401" i="6"/>
  <c r="L3401" i="6"/>
  <c r="G3402" i="6"/>
  <c r="H3402" i="6"/>
  <c r="I3402" i="6"/>
  <c r="J3402" i="6"/>
  <c r="K3402" i="6"/>
  <c r="L3402" i="6"/>
  <c r="G3403" i="6"/>
  <c r="H3403" i="6"/>
  <c r="I3403" i="6"/>
  <c r="J3403" i="6"/>
  <c r="K3403" i="6"/>
  <c r="L3403" i="6"/>
  <c r="G3404" i="6"/>
  <c r="H3404" i="6"/>
  <c r="I3404" i="6"/>
  <c r="J3404" i="6"/>
  <c r="K3404" i="6"/>
  <c r="L3404" i="6"/>
  <c r="G3405" i="6"/>
  <c r="H3405" i="6"/>
  <c r="I3405" i="6"/>
  <c r="J3405" i="6"/>
  <c r="K3405" i="6"/>
  <c r="L3405" i="6"/>
  <c r="G3406" i="6"/>
  <c r="H3406" i="6"/>
  <c r="I3406" i="6"/>
  <c r="J3406" i="6"/>
  <c r="K3406" i="6"/>
  <c r="L3406" i="6"/>
  <c r="G3407" i="6"/>
  <c r="H3407" i="6"/>
  <c r="I3407" i="6"/>
  <c r="J3407" i="6"/>
  <c r="K3407" i="6"/>
  <c r="L3407" i="6"/>
  <c r="G3408" i="6"/>
  <c r="H3408" i="6"/>
  <c r="I3408" i="6"/>
  <c r="J3408" i="6"/>
  <c r="K3408" i="6"/>
  <c r="L3408" i="6"/>
  <c r="G3409" i="6"/>
  <c r="H3409" i="6"/>
  <c r="I3409" i="6"/>
  <c r="J3409" i="6"/>
  <c r="K3409" i="6"/>
  <c r="L3409" i="6"/>
  <c r="G3410" i="6"/>
  <c r="H3410" i="6"/>
  <c r="I3410" i="6"/>
  <c r="J3410" i="6"/>
  <c r="K3410" i="6"/>
  <c r="L3410" i="6"/>
  <c r="G3411" i="6"/>
  <c r="H3411" i="6"/>
  <c r="I3411" i="6"/>
  <c r="J3411" i="6"/>
  <c r="K3411" i="6"/>
  <c r="L3411" i="6"/>
  <c r="G3412" i="6"/>
  <c r="H3412" i="6"/>
  <c r="I3412" i="6"/>
  <c r="J3412" i="6"/>
  <c r="K3412" i="6"/>
  <c r="L3412" i="6"/>
  <c r="G3413" i="6"/>
  <c r="H3413" i="6"/>
  <c r="I3413" i="6"/>
  <c r="J3413" i="6"/>
  <c r="K3413" i="6"/>
  <c r="L3413" i="6"/>
  <c r="G3414" i="6"/>
  <c r="H3414" i="6"/>
  <c r="I3414" i="6"/>
  <c r="J3414" i="6"/>
  <c r="K3414" i="6"/>
  <c r="L3414" i="6"/>
  <c r="G3415" i="6"/>
  <c r="H3415" i="6"/>
  <c r="I3415" i="6"/>
  <c r="J3415" i="6"/>
  <c r="K3415" i="6"/>
  <c r="L3415" i="6"/>
  <c r="G3416" i="6"/>
  <c r="H3416" i="6"/>
  <c r="I3416" i="6"/>
  <c r="J3416" i="6"/>
  <c r="K3416" i="6"/>
  <c r="L3416" i="6"/>
  <c r="G3417" i="6"/>
  <c r="H3417" i="6"/>
  <c r="I3417" i="6"/>
  <c r="J3417" i="6"/>
  <c r="K3417" i="6"/>
  <c r="L3417" i="6"/>
  <c r="G3418" i="6"/>
  <c r="H3418" i="6"/>
  <c r="I3418" i="6"/>
  <c r="J3418" i="6"/>
  <c r="K3418" i="6"/>
  <c r="L3418" i="6"/>
  <c r="G3419" i="6"/>
  <c r="H3419" i="6"/>
  <c r="I3419" i="6"/>
  <c r="J3419" i="6"/>
  <c r="K3419" i="6"/>
  <c r="L3419" i="6"/>
  <c r="G3420" i="6"/>
  <c r="H3420" i="6"/>
  <c r="I3420" i="6"/>
  <c r="J3420" i="6"/>
  <c r="K3420" i="6"/>
  <c r="L3420" i="6"/>
  <c r="G3421" i="6"/>
  <c r="H3421" i="6"/>
  <c r="I3421" i="6"/>
  <c r="J3421" i="6"/>
  <c r="K3421" i="6"/>
  <c r="L3421" i="6"/>
  <c r="G3422" i="6"/>
  <c r="H3422" i="6"/>
  <c r="I3422" i="6"/>
  <c r="J3422" i="6"/>
  <c r="K3422" i="6"/>
  <c r="L3422" i="6"/>
  <c r="G3423" i="6"/>
  <c r="H3423" i="6"/>
  <c r="I3423" i="6"/>
  <c r="J3423" i="6"/>
  <c r="K3423" i="6"/>
  <c r="L3423" i="6"/>
  <c r="G3424" i="6"/>
  <c r="H3424" i="6"/>
  <c r="I3424" i="6"/>
  <c r="J3424" i="6"/>
  <c r="K3424" i="6"/>
  <c r="L3424" i="6"/>
  <c r="G3425" i="6"/>
  <c r="H3425" i="6"/>
  <c r="I3425" i="6"/>
  <c r="J3425" i="6"/>
  <c r="K3425" i="6"/>
  <c r="L3425" i="6"/>
  <c r="G3426" i="6"/>
  <c r="H3426" i="6"/>
  <c r="I3426" i="6"/>
  <c r="J3426" i="6"/>
  <c r="K3426" i="6"/>
  <c r="L3426" i="6"/>
  <c r="G3427" i="6"/>
  <c r="H3427" i="6"/>
  <c r="I3427" i="6"/>
  <c r="J3427" i="6"/>
  <c r="K3427" i="6"/>
  <c r="L3427" i="6"/>
  <c r="G3428" i="6"/>
  <c r="H3428" i="6"/>
  <c r="I3428" i="6"/>
  <c r="J3428" i="6"/>
  <c r="K3428" i="6"/>
  <c r="L3428" i="6"/>
  <c r="G3429" i="6"/>
  <c r="H3429" i="6"/>
  <c r="I3429" i="6"/>
  <c r="J3429" i="6"/>
  <c r="K3429" i="6"/>
  <c r="L3429" i="6"/>
  <c r="G3430" i="6"/>
  <c r="H3430" i="6"/>
  <c r="I3430" i="6"/>
  <c r="J3430" i="6"/>
  <c r="K3430" i="6"/>
  <c r="L3430" i="6"/>
  <c r="G3431" i="6"/>
  <c r="H3431" i="6"/>
  <c r="I3431" i="6"/>
  <c r="J3431" i="6"/>
  <c r="K3431" i="6"/>
  <c r="L3431" i="6"/>
  <c r="G3432" i="6"/>
  <c r="H3432" i="6"/>
  <c r="I3432" i="6"/>
  <c r="J3432" i="6"/>
  <c r="K3432" i="6"/>
  <c r="L3432" i="6"/>
  <c r="G3433" i="6"/>
  <c r="H3433" i="6"/>
  <c r="I3433" i="6"/>
  <c r="J3433" i="6"/>
  <c r="K3433" i="6"/>
  <c r="L3433" i="6"/>
  <c r="G3434" i="6"/>
  <c r="H3434" i="6"/>
  <c r="I3434" i="6"/>
  <c r="J3434" i="6"/>
  <c r="K3434" i="6"/>
  <c r="L3434" i="6"/>
  <c r="G3435" i="6"/>
  <c r="H3435" i="6"/>
  <c r="I3435" i="6"/>
  <c r="J3435" i="6"/>
  <c r="K3435" i="6"/>
  <c r="L3435" i="6"/>
  <c r="G3436" i="6"/>
  <c r="H3436" i="6"/>
  <c r="I3436" i="6"/>
  <c r="J3436" i="6"/>
  <c r="K3436" i="6"/>
  <c r="L3436" i="6"/>
  <c r="G3437" i="6"/>
  <c r="H3437" i="6"/>
  <c r="I3437" i="6"/>
  <c r="J3437" i="6"/>
  <c r="K3437" i="6"/>
  <c r="L3437" i="6"/>
  <c r="G3438" i="6"/>
  <c r="H3438" i="6"/>
  <c r="I3438" i="6"/>
  <c r="J3438" i="6"/>
  <c r="K3438" i="6"/>
  <c r="L3438" i="6"/>
  <c r="G3439" i="6"/>
  <c r="H3439" i="6"/>
  <c r="I3439" i="6"/>
  <c r="J3439" i="6"/>
  <c r="K3439" i="6"/>
  <c r="L3439" i="6"/>
  <c r="G3440" i="6"/>
  <c r="H3440" i="6"/>
  <c r="I3440" i="6"/>
  <c r="J3440" i="6"/>
  <c r="K3440" i="6"/>
  <c r="L3440" i="6"/>
  <c r="G3441" i="6"/>
  <c r="H3441" i="6"/>
  <c r="I3441" i="6"/>
  <c r="J3441" i="6"/>
  <c r="K3441" i="6"/>
  <c r="L3441" i="6"/>
  <c r="G3442" i="6"/>
  <c r="H3442" i="6"/>
  <c r="I3442" i="6"/>
  <c r="J3442" i="6"/>
  <c r="K3442" i="6"/>
  <c r="L3442" i="6"/>
  <c r="G3443" i="6"/>
  <c r="H3443" i="6"/>
  <c r="I3443" i="6"/>
  <c r="J3443" i="6"/>
  <c r="K3443" i="6"/>
  <c r="L3443" i="6"/>
  <c r="G3444" i="6"/>
  <c r="H3444" i="6"/>
  <c r="I3444" i="6"/>
  <c r="J3444" i="6"/>
  <c r="K3444" i="6"/>
  <c r="L3444" i="6"/>
  <c r="G3445" i="6"/>
  <c r="H3445" i="6"/>
  <c r="I3445" i="6"/>
  <c r="J3445" i="6"/>
  <c r="K3445" i="6"/>
  <c r="L3445" i="6"/>
  <c r="G3446" i="6"/>
  <c r="H3446" i="6"/>
  <c r="I3446" i="6"/>
  <c r="J3446" i="6"/>
  <c r="K3446" i="6"/>
  <c r="L3446" i="6"/>
  <c r="G3447" i="6"/>
  <c r="H3447" i="6"/>
  <c r="I3447" i="6"/>
  <c r="J3447" i="6"/>
  <c r="K3447" i="6"/>
  <c r="L3447" i="6"/>
  <c r="G3448" i="6"/>
  <c r="H3448" i="6"/>
  <c r="I3448" i="6"/>
  <c r="J3448" i="6"/>
  <c r="K3448" i="6"/>
  <c r="L3448" i="6"/>
  <c r="G3449" i="6"/>
  <c r="H3449" i="6"/>
  <c r="I3449" i="6"/>
  <c r="J3449" i="6"/>
  <c r="K3449" i="6"/>
  <c r="L3449" i="6"/>
  <c r="G3450" i="6"/>
  <c r="H3450" i="6"/>
  <c r="I3450" i="6"/>
  <c r="J3450" i="6"/>
  <c r="K3450" i="6"/>
  <c r="L3450" i="6"/>
  <c r="G3451" i="6"/>
  <c r="H3451" i="6"/>
  <c r="I3451" i="6"/>
  <c r="J3451" i="6"/>
  <c r="K3451" i="6"/>
  <c r="L3451" i="6"/>
  <c r="G3452" i="6"/>
  <c r="H3452" i="6"/>
  <c r="I3452" i="6"/>
  <c r="J3452" i="6"/>
  <c r="K3452" i="6"/>
  <c r="L3452" i="6"/>
  <c r="G3453" i="6"/>
  <c r="H3453" i="6"/>
  <c r="I3453" i="6"/>
  <c r="J3453" i="6"/>
  <c r="K3453" i="6"/>
  <c r="L3453" i="6"/>
  <c r="G3454" i="6"/>
  <c r="H3454" i="6"/>
  <c r="I3454" i="6"/>
  <c r="J3454" i="6"/>
  <c r="K3454" i="6"/>
  <c r="L3454" i="6"/>
  <c r="G3455" i="6"/>
  <c r="H3455" i="6"/>
  <c r="I3455" i="6"/>
  <c r="J3455" i="6"/>
  <c r="K3455" i="6"/>
  <c r="L3455" i="6"/>
  <c r="G3456" i="6"/>
  <c r="H3456" i="6"/>
  <c r="I3456" i="6"/>
  <c r="J3456" i="6"/>
  <c r="K3456" i="6"/>
  <c r="L3456" i="6"/>
  <c r="G3457" i="6"/>
  <c r="H3457" i="6"/>
  <c r="I3457" i="6"/>
  <c r="J3457" i="6"/>
  <c r="K3457" i="6"/>
  <c r="L3457" i="6"/>
  <c r="G3458" i="6"/>
  <c r="H3458" i="6"/>
  <c r="I3458" i="6"/>
  <c r="J3458" i="6"/>
  <c r="K3458" i="6"/>
  <c r="L3458" i="6"/>
  <c r="G3459" i="6"/>
  <c r="H3459" i="6"/>
  <c r="I3459" i="6"/>
  <c r="J3459" i="6"/>
  <c r="K3459" i="6"/>
  <c r="L3459" i="6"/>
  <c r="G3460" i="6"/>
  <c r="H3460" i="6"/>
  <c r="I3460" i="6"/>
  <c r="J3460" i="6"/>
  <c r="K3460" i="6"/>
  <c r="L3460" i="6"/>
  <c r="G3461" i="6"/>
  <c r="H3461" i="6"/>
  <c r="I3461" i="6"/>
  <c r="J3461" i="6"/>
  <c r="K3461" i="6"/>
  <c r="L3461" i="6"/>
  <c r="G3462" i="6"/>
  <c r="H3462" i="6"/>
  <c r="I3462" i="6"/>
  <c r="J3462" i="6"/>
  <c r="K3462" i="6"/>
  <c r="L3462" i="6"/>
  <c r="G3463" i="6"/>
  <c r="H3463" i="6"/>
  <c r="I3463" i="6"/>
  <c r="J3463" i="6"/>
  <c r="K3463" i="6"/>
  <c r="L3463" i="6"/>
  <c r="G3464" i="6"/>
  <c r="H3464" i="6"/>
  <c r="I3464" i="6"/>
  <c r="J3464" i="6"/>
  <c r="K3464" i="6"/>
  <c r="L3464" i="6"/>
  <c r="G3465" i="6"/>
  <c r="H3465" i="6"/>
  <c r="I3465" i="6"/>
  <c r="J3465" i="6"/>
  <c r="K3465" i="6"/>
  <c r="L3465" i="6"/>
  <c r="G3466" i="6"/>
  <c r="H3466" i="6"/>
  <c r="I3466" i="6"/>
  <c r="J3466" i="6"/>
  <c r="K3466" i="6"/>
  <c r="L3466" i="6"/>
  <c r="G3467" i="6"/>
  <c r="H3467" i="6"/>
  <c r="I3467" i="6"/>
  <c r="J3467" i="6"/>
  <c r="K3467" i="6"/>
  <c r="L3467" i="6"/>
  <c r="G3468" i="6"/>
  <c r="H3468" i="6"/>
  <c r="I3468" i="6"/>
  <c r="J3468" i="6"/>
  <c r="K3468" i="6"/>
  <c r="L3468" i="6"/>
  <c r="G3469" i="6"/>
  <c r="H3469" i="6"/>
  <c r="I3469" i="6"/>
  <c r="J3469" i="6"/>
  <c r="K3469" i="6"/>
  <c r="L3469" i="6"/>
  <c r="G3470" i="6"/>
  <c r="H3470" i="6"/>
  <c r="I3470" i="6"/>
  <c r="J3470" i="6"/>
  <c r="K3470" i="6"/>
  <c r="L3470" i="6"/>
  <c r="G3471" i="6"/>
  <c r="H3471" i="6"/>
  <c r="I3471" i="6"/>
  <c r="J3471" i="6"/>
  <c r="K3471" i="6"/>
  <c r="L3471" i="6"/>
  <c r="G3472" i="6"/>
  <c r="H3472" i="6"/>
  <c r="I3472" i="6"/>
  <c r="J3472" i="6"/>
  <c r="K3472" i="6"/>
  <c r="L3472" i="6"/>
  <c r="G3473" i="6"/>
  <c r="H3473" i="6"/>
  <c r="I3473" i="6"/>
  <c r="J3473" i="6"/>
  <c r="K3473" i="6"/>
  <c r="L3473" i="6"/>
  <c r="G3474" i="6"/>
  <c r="H3474" i="6"/>
  <c r="I3474" i="6"/>
  <c r="J3474" i="6"/>
  <c r="K3474" i="6"/>
  <c r="L3474" i="6"/>
  <c r="G3475" i="6"/>
  <c r="H3475" i="6"/>
  <c r="I3475" i="6"/>
  <c r="J3475" i="6"/>
  <c r="K3475" i="6"/>
  <c r="L3475" i="6"/>
  <c r="G3476" i="6"/>
  <c r="H3476" i="6"/>
  <c r="I3476" i="6"/>
  <c r="J3476" i="6"/>
  <c r="K3476" i="6"/>
  <c r="L3476" i="6"/>
  <c r="G3477" i="6"/>
  <c r="H3477" i="6"/>
  <c r="I3477" i="6"/>
  <c r="J3477" i="6"/>
  <c r="K3477" i="6"/>
  <c r="L3477" i="6"/>
  <c r="G3478" i="6"/>
  <c r="H3478" i="6"/>
  <c r="I3478" i="6"/>
  <c r="J3478" i="6"/>
  <c r="K3478" i="6"/>
  <c r="L3478" i="6"/>
  <c r="G3479" i="6"/>
  <c r="H3479" i="6"/>
  <c r="I3479" i="6"/>
  <c r="J3479" i="6"/>
  <c r="K3479" i="6"/>
  <c r="L3479" i="6"/>
  <c r="G3480" i="6"/>
  <c r="H3480" i="6"/>
  <c r="I3480" i="6"/>
  <c r="J3480" i="6"/>
  <c r="K3480" i="6"/>
  <c r="L3480" i="6"/>
  <c r="G3481" i="6"/>
  <c r="H3481" i="6"/>
  <c r="I3481" i="6"/>
  <c r="J3481" i="6"/>
  <c r="K3481" i="6"/>
  <c r="L3481" i="6"/>
  <c r="G3482" i="6"/>
  <c r="H3482" i="6"/>
  <c r="I3482" i="6"/>
  <c r="J3482" i="6"/>
  <c r="K3482" i="6"/>
  <c r="L3482" i="6"/>
  <c r="G3483" i="6"/>
  <c r="H3483" i="6"/>
  <c r="I3483" i="6"/>
  <c r="J3483" i="6"/>
  <c r="K3483" i="6"/>
  <c r="L3483" i="6"/>
  <c r="G3484" i="6"/>
  <c r="H3484" i="6"/>
  <c r="I3484" i="6"/>
  <c r="J3484" i="6"/>
  <c r="K3484" i="6"/>
  <c r="L3484" i="6"/>
  <c r="G3485" i="6"/>
  <c r="H3485" i="6"/>
  <c r="I3485" i="6"/>
  <c r="J3485" i="6"/>
  <c r="K3485" i="6"/>
  <c r="L3485" i="6"/>
  <c r="G3486" i="6"/>
  <c r="H3486" i="6"/>
  <c r="I3486" i="6"/>
  <c r="J3486" i="6"/>
  <c r="K3486" i="6"/>
  <c r="L3486" i="6"/>
  <c r="G3487" i="6"/>
  <c r="H3487" i="6"/>
  <c r="I3487" i="6"/>
  <c r="J3487" i="6"/>
  <c r="K3487" i="6"/>
  <c r="L3487" i="6"/>
  <c r="G3488" i="6"/>
  <c r="H3488" i="6"/>
  <c r="I3488" i="6"/>
  <c r="J3488" i="6"/>
  <c r="K3488" i="6"/>
  <c r="L3488" i="6"/>
  <c r="G3489" i="6"/>
  <c r="H3489" i="6"/>
  <c r="I3489" i="6"/>
  <c r="J3489" i="6"/>
  <c r="K3489" i="6"/>
  <c r="L3489" i="6"/>
  <c r="G3490" i="6"/>
  <c r="H3490" i="6"/>
  <c r="I3490" i="6"/>
  <c r="J3490" i="6"/>
  <c r="K3490" i="6"/>
  <c r="L3490" i="6"/>
  <c r="G3491" i="6"/>
  <c r="H3491" i="6"/>
  <c r="I3491" i="6"/>
  <c r="J3491" i="6"/>
  <c r="K3491" i="6"/>
  <c r="L3491" i="6"/>
  <c r="G3492" i="6"/>
  <c r="H3492" i="6"/>
  <c r="I3492" i="6"/>
  <c r="J3492" i="6"/>
  <c r="K3492" i="6"/>
  <c r="L3492" i="6"/>
  <c r="G3493" i="6"/>
  <c r="H3493" i="6"/>
  <c r="I3493" i="6"/>
  <c r="J3493" i="6"/>
  <c r="K3493" i="6"/>
  <c r="L3493" i="6"/>
  <c r="G3494" i="6"/>
  <c r="H3494" i="6"/>
  <c r="I3494" i="6"/>
  <c r="J3494" i="6"/>
  <c r="K3494" i="6"/>
  <c r="L3494" i="6"/>
  <c r="G3495" i="6"/>
  <c r="H3495" i="6"/>
  <c r="I3495" i="6"/>
  <c r="J3495" i="6"/>
  <c r="K3495" i="6"/>
  <c r="L3495" i="6"/>
  <c r="G3496" i="6"/>
  <c r="H3496" i="6"/>
  <c r="I3496" i="6"/>
  <c r="J3496" i="6"/>
  <c r="K3496" i="6"/>
  <c r="L3496" i="6"/>
  <c r="G3497" i="6"/>
  <c r="H3497" i="6"/>
  <c r="I3497" i="6"/>
  <c r="J3497" i="6"/>
  <c r="K3497" i="6"/>
  <c r="L3497" i="6"/>
  <c r="G3498" i="6"/>
  <c r="H3498" i="6"/>
  <c r="I3498" i="6"/>
  <c r="J3498" i="6"/>
  <c r="K3498" i="6"/>
  <c r="L3498" i="6"/>
  <c r="G3499" i="6"/>
  <c r="H3499" i="6"/>
  <c r="I3499" i="6"/>
  <c r="J3499" i="6"/>
  <c r="K3499" i="6"/>
  <c r="L3499" i="6"/>
  <c r="G3500" i="6"/>
  <c r="H3500" i="6"/>
  <c r="I3500" i="6"/>
  <c r="J3500" i="6"/>
  <c r="K3500" i="6"/>
  <c r="L3500" i="6"/>
  <c r="G3501" i="6"/>
  <c r="H3501" i="6"/>
  <c r="I3501" i="6"/>
  <c r="J3501" i="6"/>
  <c r="K3501" i="6"/>
  <c r="L3501" i="6"/>
  <c r="G3502" i="6"/>
  <c r="H3502" i="6"/>
  <c r="I3502" i="6"/>
  <c r="J3502" i="6"/>
  <c r="K3502" i="6"/>
  <c r="L3502" i="6"/>
  <c r="G3503" i="6"/>
  <c r="H3503" i="6"/>
  <c r="I3503" i="6"/>
  <c r="J3503" i="6"/>
  <c r="K3503" i="6"/>
  <c r="L3503" i="6"/>
  <c r="G3504" i="6"/>
  <c r="H3504" i="6"/>
  <c r="I3504" i="6"/>
  <c r="J3504" i="6"/>
  <c r="K3504" i="6"/>
  <c r="L3504" i="6"/>
  <c r="G3505" i="6"/>
  <c r="H3505" i="6"/>
  <c r="I3505" i="6"/>
  <c r="J3505" i="6"/>
  <c r="K3505" i="6"/>
  <c r="L3505" i="6"/>
  <c r="G3506" i="6"/>
  <c r="H3506" i="6"/>
  <c r="I3506" i="6"/>
  <c r="J3506" i="6"/>
  <c r="K3506" i="6"/>
  <c r="L3506" i="6"/>
  <c r="G3507" i="6"/>
  <c r="H3507" i="6"/>
  <c r="I3507" i="6"/>
  <c r="J3507" i="6"/>
  <c r="K3507" i="6"/>
  <c r="L3507" i="6"/>
  <c r="G3508" i="6"/>
  <c r="H3508" i="6"/>
  <c r="I3508" i="6"/>
  <c r="J3508" i="6"/>
  <c r="K3508" i="6"/>
  <c r="L3508" i="6"/>
  <c r="G3509" i="6"/>
  <c r="H3509" i="6"/>
  <c r="I3509" i="6"/>
  <c r="J3509" i="6"/>
  <c r="K3509" i="6"/>
  <c r="L3509" i="6"/>
  <c r="G3510" i="6"/>
  <c r="H3510" i="6"/>
  <c r="I3510" i="6"/>
  <c r="J3510" i="6"/>
  <c r="K3510" i="6"/>
  <c r="L3510" i="6"/>
  <c r="G3511" i="6"/>
  <c r="H3511" i="6"/>
  <c r="I3511" i="6"/>
  <c r="J3511" i="6"/>
  <c r="K3511" i="6"/>
  <c r="L3511" i="6"/>
  <c r="G3512" i="6"/>
  <c r="H3512" i="6"/>
  <c r="I3512" i="6"/>
  <c r="J3512" i="6"/>
  <c r="K3512" i="6"/>
  <c r="L3512" i="6"/>
  <c r="G3513" i="6"/>
  <c r="H3513" i="6"/>
  <c r="I3513" i="6"/>
  <c r="J3513" i="6"/>
  <c r="K3513" i="6"/>
  <c r="L3513" i="6"/>
  <c r="G3514" i="6"/>
  <c r="H3514" i="6"/>
  <c r="I3514" i="6"/>
  <c r="J3514" i="6"/>
  <c r="K3514" i="6"/>
  <c r="L3514" i="6"/>
  <c r="G3515" i="6"/>
  <c r="H3515" i="6"/>
  <c r="I3515" i="6"/>
  <c r="J3515" i="6"/>
  <c r="K3515" i="6"/>
  <c r="L3515" i="6"/>
  <c r="G3516" i="6"/>
  <c r="H3516" i="6"/>
  <c r="I3516" i="6"/>
  <c r="J3516" i="6"/>
  <c r="K3516" i="6"/>
  <c r="L3516" i="6"/>
  <c r="G3517" i="6"/>
  <c r="H3517" i="6"/>
  <c r="I3517" i="6"/>
  <c r="J3517" i="6"/>
  <c r="K3517" i="6"/>
  <c r="L3517" i="6"/>
  <c r="G3518" i="6"/>
  <c r="H3518" i="6"/>
  <c r="I3518" i="6"/>
  <c r="J3518" i="6"/>
  <c r="K3518" i="6"/>
  <c r="L3518" i="6"/>
  <c r="G3519" i="6"/>
  <c r="H3519" i="6"/>
  <c r="I3519" i="6"/>
  <c r="J3519" i="6"/>
  <c r="K3519" i="6"/>
  <c r="L3519" i="6"/>
  <c r="G3520" i="6"/>
  <c r="H3520" i="6"/>
  <c r="I3520" i="6"/>
  <c r="J3520" i="6"/>
  <c r="K3520" i="6"/>
  <c r="L3520" i="6"/>
  <c r="G3521" i="6"/>
  <c r="H3521" i="6"/>
  <c r="I3521" i="6"/>
  <c r="J3521" i="6"/>
  <c r="K3521" i="6"/>
  <c r="L3521" i="6"/>
  <c r="G3522" i="6"/>
  <c r="H3522" i="6"/>
  <c r="I3522" i="6"/>
  <c r="J3522" i="6"/>
  <c r="K3522" i="6"/>
  <c r="L3522" i="6"/>
  <c r="G3523" i="6"/>
  <c r="H3523" i="6"/>
  <c r="I3523" i="6"/>
  <c r="J3523" i="6"/>
  <c r="K3523" i="6"/>
  <c r="L3523" i="6"/>
  <c r="G3524" i="6"/>
  <c r="H3524" i="6"/>
  <c r="I3524" i="6"/>
  <c r="J3524" i="6"/>
  <c r="K3524" i="6"/>
  <c r="L3524" i="6"/>
  <c r="G3525" i="6"/>
  <c r="H3525" i="6"/>
  <c r="I3525" i="6"/>
  <c r="J3525" i="6"/>
  <c r="K3525" i="6"/>
  <c r="L3525" i="6"/>
  <c r="G3526" i="6"/>
  <c r="H3526" i="6"/>
  <c r="I3526" i="6"/>
  <c r="J3526" i="6"/>
  <c r="K3526" i="6"/>
  <c r="L3526" i="6"/>
  <c r="G3527" i="6"/>
  <c r="H3527" i="6"/>
  <c r="I3527" i="6"/>
  <c r="J3527" i="6"/>
  <c r="K3527" i="6"/>
  <c r="L3527" i="6"/>
  <c r="G3528" i="6"/>
  <c r="H3528" i="6"/>
  <c r="I3528" i="6"/>
  <c r="J3528" i="6"/>
  <c r="K3528" i="6"/>
  <c r="L3528" i="6"/>
  <c r="G3529" i="6"/>
  <c r="H3529" i="6"/>
  <c r="I3529" i="6"/>
  <c r="J3529" i="6"/>
  <c r="K3529" i="6"/>
  <c r="L3529" i="6"/>
  <c r="G3530" i="6"/>
  <c r="H3530" i="6"/>
  <c r="I3530" i="6"/>
  <c r="J3530" i="6"/>
  <c r="K3530" i="6"/>
  <c r="L3530" i="6"/>
  <c r="G3531" i="6"/>
  <c r="H3531" i="6"/>
  <c r="I3531" i="6"/>
  <c r="J3531" i="6"/>
  <c r="K3531" i="6"/>
  <c r="L3531" i="6"/>
  <c r="G3532" i="6"/>
  <c r="H3532" i="6"/>
  <c r="I3532" i="6"/>
  <c r="J3532" i="6"/>
  <c r="K3532" i="6"/>
  <c r="L3532" i="6"/>
  <c r="G3533" i="6"/>
  <c r="H3533" i="6"/>
  <c r="I3533" i="6"/>
  <c r="J3533" i="6"/>
  <c r="K3533" i="6"/>
  <c r="L3533" i="6"/>
  <c r="G3534" i="6"/>
  <c r="H3534" i="6"/>
  <c r="I3534" i="6"/>
  <c r="J3534" i="6"/>
  <c r="K3534" i="6"/>
  <c r="L3534" i="6"/>
  <c r="G3535" i="6"/>
  <c r="H3535" i="6"/>
  <c r="I3535" i="6"/>
  <c r="J3535" i="6"/>
  <c r="K3535" i="6"/>
  <c r="L3535" i="6"/>
  <c r="G3536" i="6"/>
  <c r="H3536" i="6"/>
  <c r="I3536" i="6"/>
  <c r="J3536" i="6"/>
  <c r="K3536" i="6"/>
  <c r="L3536" i="6"/>
  <c r="G3537" i="6"/>
  <c r="H3537" i="6"/>
  <c r="I3537" i="6"/>
  <c r="J3537" i="6"/>
  <c r="K3537" i="6"/>
  <c r="L3537" i="6"/>
  <c r="G3538" i="6"/>
  <c r="H3538" i="6"/>
  <c r="I3538" i="6"/>
  <c r="J3538" i="6"/>
  <c r="K3538" i="6"/>
  <c r="L3538" i="6"/>
  <c r="G3539" i="6"/>
  <c r="H3539" i="6"/>
  <c r="I3539" i="6"/>
  <c r="J3539" i="6"/>
  <c r="K3539" i="6"/>
  <c r="L3539" i="6"/>
  <c r="G3540" i="6"/>
  <c r="H3540" i="6"/>
  <c r="I3540" i="6"/>
  <c r="J3540" i="6"/>
  <c r="K3540" i="6"/>
  <c r="L3540" i="6"/>
  <c r="G3541" i="6"/>
  <c r="H3541" i="6"/>
  <c r="I3541" i="6"/>
  <c r="J3541" i="6"/>
  <c r="K3541" i="6"/>
  <c r="L3541" i="6"/>
  <c r="G3542" i="6"/>
  <c r="H3542" i="6"/>
  <c r="I3542" i="6"/>
  <c r="J3542" i="6"/>
  <c r="K3542" i="6"/>
  <c r="L3542" i="6"/>
  <c r="G3543" i="6"/>
  <c r="H3543" i="6"/>
  <c r="I3543" i="6"/>
  <c r="J3543" i="6"/>
  <c r="K3543" i="6"/>
  <c r="L3543" i="6"/>
  <c r="G3544" i="6"/>
  <c r="H3544" i="6"/>
  <c r="I3544" i="6"/>
  <c r="J3544" i="6"/>
  <c r="K3544" i="6"/>
  <c r="L3544" i="6"/>
  <c r="G3545" i="6"/>
  <c r="H3545" i="6"/>
  <c r="I3545" i="6"/>
  <c r="J3545" i="6"/>
  <c r="K3545" i="6"/>
  <c r="L3545" i="6"/>
  <c r="G3546" i="6"/>
  <c r="H3546" i="6"/>
  <c r="I3546" i="6"/>
  <c r="J3546" i="6"/>
  <c r="K3546" i="6"/>
  <c r="L3546" i="6"/>
  <c r="G3547" i="6"/>
  <c r="H3547" i="6"/>
  <c r="I3547" i="6"/>
  <c r="J3547" i="6"/>
  <c r="K3547" i="6"/>
  <c r="L3547" i="6"/>
  <c r="G3548" i="6"/>
  <c r="H3548" i="6"/>
  <c r="I3548" i="6"/>
  <c r="J3548" i="6"/>
  <c r="K3548" i="6"/>
  <c r="L3548" i="6"/>
  <c r="G3549" i="6"/>
  <c r="H3549" i="6"/>
  <c r="I3549" i="6"/>
  <c r="J3549" i="6"/>
  <c r="K3549" i="6"/>
  <c r="L3549" i="6"/>
  <c r="G3550" i="6"/>
  <c r="H3550" i="6"/>
  <c r="I3550" i="6"/>
  <c r="J3550" i="6"/>
  <c r="K3550" i="6"/>
  <c r="L3550" i="6"/>
  <c r="G3551" i="6"/>
  <c r="H3551" i="6"/>
  <c r="I3551" i="6"/>
  <c r="J3551" i="6"/>
  <c r="K3551" i="6"/>
  <c r="L3551" i="6"/>
  <c r="G3552" i="6"/>
  <c r="H3552" i="6"/>
  <c r="I3552" i="6"/>
  <c r="J3552" i="6"/>
  <c r="K3552" i="6"/>
  <c r="L3552" i="6"/>
  <c r="G3553" i="6"/>
  <c r="H3553" i="6"/>
  <c r="I3553" i="6"/>
  <c r="J3553" i="6"/>
  <c r="K3553" i="6"/>
  <c r="L3553" i="6"/>
  <c r="G3554" i="6"/>
  <c r="H3554" i="6"/>
  <c r="I3554" i="6"/>
  <c r="J3554" i="6"/>
  <c r="K3554" i="6"/>
  <c r="L3554" i="6"/>
  <c r="G3555" i="6"/>
  <c r="H3555" i="6"/>
  <c r="I3555" i="6"/>
  <c r="J3555" i="6"/>
  <c r="K3555" i="6"/>
  <c r="L3555" i="6"/>
  <c r="G3556" i="6"/>
  <c r="H3556" i="6"/>
  <c r="I3556" i="6"/>
  <c r="J3556" i="6"/>
  <c r="K3556" i="6"/>
  <c r="L3556" i="6"/>
  <c r="G3557" i="6"/>
  <c r="H3557" i="6"/>
  <c r="I3557" i="6"/>
  <c r="J3557" i="6"/>
  <c r="K3557" i="6"/>
  <c r="L3557" i="6"/>
  <c r="G3558" i="6"/>
  <c r="H3558" i="6"/>
  <c r="I3558" i="6"/>
  <c r="J3558" i="6"/>
  <c r="K3558" i="6"/>
  <c r="L3558" i="6"/>
  <c r="G3559" i="6"/>
  <c r="H3559" i="6"/>
  <c r="I3559" i="6"/>
  <c r="J3559" i="6"/>
  <c r="K3559" i="6"/>
  <c r="L3559" i="6"/>
  <c r="G3560" i="6"/>
  <c r="H3560" i="6"/>
  <c r="I3560" i="6"/>
  <c r="J3560" i="6"/>
  <c r="K3560" i="6"/>
  <c r="L3560" i="6"/>
  <c r="G3561" i="6"/>
  <c r="H3561" i="6"/>
  <c r="I3561" i="6"/>
  <c r="J3561" i="6"/>
  <c r="K3561" i="6"/>
  <c r="L3561" i="6"/>
  <c r="G3562" i="6"/>
  <c r="H3562" i="6"/>
  <c r="I3562" i="6"/>
  <c r="J3562" i="6"/>
  <c r="K3562" i="6"/>
  <c r="L3562" i="6"/>
  <c r="G3563" i="6"/>
  <c r="H3563" i="6"/>
  <c r="I3563" i="6"/>
  <c r="J3563" i="6"/>
  <c r="K3563" i="6"/>
  <c r="L3563" i="6"/>
  <c r="G3564" i="6"/>
  <c r="H3564" i="6"/>
  <c r="I3564" i="6"/>
  <c r="J3564" i="6"/>
  <c r="K3564" i="6"/>
  <c r="L3564" i="6"/>
  <c r="G3565" i="6"/>
  <c r="H3565" i="6"/>
  <c r="I3565" i="6"/>
  <c r="J3565" i="6"/>
  <c r="K3565" i="6"/>
  <c r="L3565" i="6"/>
  <c r="G3566" i="6"/>
  <c r="H3566" i="6"/>
  <c r="I3566" i="6"/>
  <c r="J3566" i="6"/>
  <c r="K3566" i="6"/>
  <c r="L3566" i="6"/>
  <c r="G3567" i="6"/>
  <c r="H3567" i="6"/>
  <c r="I3567" i="6"/>
  <c r="J3567" i="6"/>
  <c r="K3567" i="6"/>
  <c r="L3567" i="6"/>
  <c r="G3568" i="6"/>
  <c r="H3568" i="6"/>
  <c r="I3568" i="6"/>
  <c r="J3568" i="6"/>
  <c r="K3568" i="6"/>
  <c r="L3568" i="6"/>
  <c r="G3569" i="6"/>
  <c r="H3569" i="6"/>
  <c r="I3569" i="6"/>
  <c r="J3569" i="6"/>
  <c r="K3569" i="6"/>
  <c r="L3569" i="6"/>
  <c r="G3570" i="6"/>
  <c r="H3570" i="6"/>
  <c r="I3570" i="6"/>
  <c r="J3570" i="6"/>
  <c r="K3570" i="6"/>
  <c r="L3570" i="6"/>
  <c r="G3571" i="6"/>
  <c r="H3571" i="6"/>
  <c r="I3571" i="6"/>
  <c r="J3571" i="6"/>
  <c r="K3571" i="6"/>
  <c r="L3571" i="6"/>
  <c r="G3572" i="6"/>
  <c r="H3572" i="6"/>
  <c r="I3572" i="6"/>
  <c r="J3572" i="6"/>
  <c r="K3572" i="6"/>
  <c r="L3572" i="6"/>
  <c r="G3573" i="6"/>
  <c r="H3573" i="6"/>
  <c r="I3573" i="6"/>
  <c r="J3573" i="6"/>
  <c r="K3573" i="6"/>
  <c r="L3573" i="6"/>
  <c r="G3574" i="6"/>
  <c r="H3574" i="6"/>
  <c r="I3574" i="6"/>
  <c r="J3574" i="6"/>
  <c r="K3574" i="6"/>
  <c r="L3574" i="6"/>
  <c r="G3575" i="6"/>
  <c r="H3575" i="6"/>
  <c r="I3575" i="6"/>
  <c r="J3575" i="6"/>
  <c r="K3575" i="6"/>
  <c r="L3575" i="6"/>
  <c r="G3576" i="6"/>
  <c r="H3576" i="6"/>
  <c r="I3576" i="6"/>
  <c r="J3576" i="6"/>
  <c r="K3576" i="6"/>
  <c r="L3576" i="6"/>
  <c r="G3577" i="6"/>
  <c r="H3577" i="6"/>
  <c r="I3577" i="6"/>
  <c r="J3577" i="6"/>
  <c r="K3577" i="6"/>
  <c r="L3577" i="6"/>
  <c r="G3578" i="6"/>
  <c r="H3578" i="6"/>
  <c r="I3578" i="6"/>
  <c r="J3578" i="6"/>
  <c r="K3578" i="6"/>
  <c r="L3578" i="6"/>
  <c r="G3579" i="6"/>
  <c r="H3579" i="6"/>
  <c r="I3579" i="6"/>
  <c r="J3579" i="6"/>
  <c r="K3579" i="6"/>
  <c r="L3579" i="6"/>
  <c r="G3580" i="6"/>
  <c r="H3580" i="6"/>
  <c r="I3580" i="6"/>
  <c r="J3580" i="6"/>
  <c r="K3580" i="6"/>
  <c r="L3580" i="6"/>
  <c r="G3581" i="6"/>
  <c r="H3581" i="6"/>
  <c r="I3581" i="6"/>
  <c r="J3581" i="6"/>
  <c r="K3581" i="6"/>
  <c r="L3581" i="6"/>
  <c r="G3582" i="6"/>
  <c r="H3582" i="6"/>
  <c r="I3582" i="6"/>
  <c r="J3582" i="6"/>
  <c r="K3582" i="6"/>
  <c r="L3582" i="6"/>
  <c r="G3583" i="6"/>
  <c r="H3583" i="6"/>
  <c r="I3583" i="6"/>
  <c r="J3583" i="6"/>
  <c r="K3583" i="6"/>
  <c r="L3583" i="6"/>
  <c r="G3584" i="6"/>
  <c r="H3584" i="6"/>
  <c r="I3584" i="6"/>
  <c r="J3584" i="6"/>
  <c r="K3584" i="6"/>
  <c r="L3584" i="6"/>
  <c r="G3585" i="6"/>
  <c r="H3585" i="6"/>
  <c r="I3585" i="6"/>
  <c r="J3585" i="6"/>
  <c r="K3585" i="6"/>
  <c r="L3585" i="6"/>
  <c r="G3586" i="6"/>
  <c r="H3586" i="6"/>
  <c r="I3586" i="6"/>
  <c r="J3586" i="6"/>
  <c r="K3586" i="6"/>
  <c r="L3586" i="6"/>
  <c r="G3587" i="6"/>
  <c r="H3587" i="6"/>
  <c r="I3587" i="6"/>
  <c r="J3587" i="6"/>
  <c r="K3587" i="6"/>
  <c r="L3587" i="6"/>
  <c r="G3588" i="6"/>
  <c r="H3588" i="6"/>
  <c r="I3588" i="6"/>
  <c r="J3588" i="6"/>
  <c r="K3588" i="6"/>
  <c r="L3588" i="6"/>
  <c r="G3589" i="6"/>
  <c r="H3589" i="6"/>
  <c r="I3589" i="6"/>
  <c r="J3589" i="6"/>
  <c r="K3589" i="6"/>
  <c r="L3589" i="6"/>
  <c r="G3590" i="6"/>
  <c r="H3590" i="6"/>
  <c r="I3590" i="6"/>
  <c r="J3590" i="6"/>
  <c r="K3590" i="6"/>
  <c r="L3590" i="6"/>
  <c r="G3591" i="6"/>
  <c r="H3591" i="6"/>
  <c r="I3591" i="6"/>
  <c r="J3591" i="6"/>
  <c r="K3591" i="6"/>
  <c r="L3591" i="6"/>
  <c r="G3592" i="6"/>
  <c r="H3592" i="6"/>
  <c r="I3592" i="6"/>
  <c r="J3592" i="6"/>
  <c r="K3592" i="6"/>
  <c r="L3592" i="6"/>
  <c r="G3593" i="6"/>
  <c r="H3593" i="6"/>
  <c r="I3593" i="6"/>
  <c r="J3593" i="6"/>
  <c r="K3593" i="6"/>
  <c r="L3593" i="6"/>
  <c r="G3594" i="6"/>
  <c r="H3594" i="6"/>
  <c r="I3594" i="6"/>
  <c r="J3594" i="6"/>
  <c r="K3594" i="6"/>
  <c r="L3594" i="6"/>
  <c r="G3595" i="6"/>
  <c r="H3595" i="6"/>
  <c r="I3595" i="6"/>
  <c r="J3595" i="6"/>
  <c r="K3595" i="6"/>
  <c r="L3595" i="6"/>
  <c r="G3596" i="6"/>
  <c r="H3596" i="6"/>
  <c r="I3596" i="6"/>
  <c r="J3596" i="6"/>
  <c r="K3596" i="6"/>
  <c r="L3596" i="6"/>
  <c r="G3597" i="6"/>
  <c r="H3597" i="6"/>
  <c r="I3597" i="6"/>
  <c r="J3597" i="6"/>
  <c r="K3597" i="6"/>
  <c r="L3597" i="6"/>
  <c r="G3598" i="6"/>
  <c r="H3598" i="6"/>
  <c r="I3598" i="6"/>
  <c r="J3598" i="6"/>
  <c r="K3598" i="6"/>
  <c r="L3598" i="6"/>
  <c r="G3599" i="6"/>
  <c r="H3599" i="6"/>
  <c r="I3599" i="6"/>
  <c r="J3599" i="6"/>
  <c r="K3599" i="6"/>
  <c r="L3599" i="6"/>
  <c r="G3600" i="6"/>
  <c r="H3600" i="6"/>
  <c r="I3600" i="6"/>
  <c r="J3600" i="6"/>
  <c r="K3600" i="6"/>
  <c r="L3600" i="6"/>
  <c r="G3601" i="6"/>
  <c r="H3601" i="6"/>
  <c r="I3601" i="6"/>
  <c r="J3601" i="6"/>
  <c r="K3601" i="6"/>
  <c r="L3601" i="6"/>
  <c r="G3602" i="6"/>
  <c r="H3602" i="6"/>
  <c r="I3602" i="6"/>
  <c r="J3602" i="6"/>
  <c r="K3602" i="6"/>
  <c r="L3602" i="6"/>
  <c r="G3603" i="6"/>
  <c r="H3603" i="6"/>
  <c r="I3603" i="6"/>
  <c r="J3603" i="6"/>
  <c r="K3603" i="6"/>
  <c r="L3603" i="6"/>
  <c r="G3604" i="6"/>
  <c r="H3604" i="6"/>
  <c r="I3604" i="6"/>
  <c r="J3604" i="6"/>
  <c r="K3604" i="6"/>
  <c r="L3604" i="6"/>
  <c r="G3605" i="6"/>
  <c r="H3605" i="6"/>
  <c r="I3605" i="6"/>
  <c r="J3605" i="6"/>
  <c r="K3605" i="6"/>
  <c r="L3605" i="6"/>
  <c r="G3606" i="6"/>
  <c r="H3606" i="6"/>
  <c r="I3606" i="6"/>
  <c r="J3606" i="6"/>
  <c r="K3606" i="6"/>
  <c r="L3606" i="6"/>
  <c r="G3607" i="6"/>
  <c r="H3607" i="6"/>
  <c r="I3607" i="6"/>
  <c r="J3607" i="6"/>
  <c r="K3607" i="6"/>
  <c r="L3607" i="6"/>
  <c r="G3608" i="6"/>
  <c r="H3608" i="6"/>
  <c r="I3608" i="6"/>
  <c r="J3608" i="6"/>
  <c r="K3608" i="6"/>
  <c r="L3608" i="6"/>
  <c r="G3609" i="6"/>
  <c r="H3609" i="6"/>
  <c r="I3609" i="6"/>
  <c r="J3609" i="6"/>
  <c r="K3609" i="6"/>
  <c r="L3609" i="6"/>
  <c r="G3610" i="6"/>
  <c r="H3610" i="6"/>
  <c r="I3610" i="6"/>
  <c r="J3610" i="6"/>
  <c r="K3610" i="6"/>
  <c r="L3610" i="6"/>
  <c r="G3611" i="6"/>
  <c r="H3611" i="6"/>
  <c r="I3611" i="6"/>
  <c r="J3611" i="6"/>
  <c r="K3611" i="6"/>
  <c r="L3611" i="6"/>
  <c r="G3612" i="6"/>
  <c r="H3612" i="6"/>
  <c r="I3612" i="6"/>
  <c r="J3612" i="6"/>
  <c r="K3612" i="6"/>
  <c r="L3612" i="6"/>
  <c r="G3613" i="6"/>
  <c r="H3613" i="6"/>
  <c r="I3613" i="6"/>
  <c r="J3613" i="6"/>
  <c r="K3613" i="6"/>
  <c r="L3613" i="6"/>
  <c r="G3614" i="6"/>
  <c r="H3614" i="6"/>
  <c r="I3614" i="6"/>
  <c r="J3614" i="6"/>
  <c r="K3614" i="6"/>
  <c r="L3614" i="6"/>
  <c r="G3615" i="6"/>
  <c r="H3615" i="6"/>
  <c r="I3615" i="6"/>
  <c r="J3615" i="6"/>
  <c r="K3615" i="6"/>
  <c r="L3615" i="6"/>
  <c r="G3616" i="6"/>
  <c r="H3616" i="6"/>
  <c r="I3616" i="6"/>
  <c r="J3616" i="6"/>
  <c r="K3616" i="6"/>
  <c r="L3616" i="6"/>
  <c r="G3617" i="6"/>
  <c r="H3617" i="6"/>
  <c r="I3617" i="6"/>
  <c r="J3617" i="6"/>
  <c r="K3617" i="6"/>
  <c r="L3617" i="6"/>
  <c r="G3618" i="6"/>
  <c r="H3618" i="6"/>
  <c r="I3618" i="6"/>
  <c r="J3618" i="6"/>
  <c r="K3618" i="6"/>
  <c r="L3618" i="6"/>
  <c r="G3619" i="6"/>
  <c r="H3619" i="6"/>
  <c r="I3619" i="6"/>
  <c r="J3619" i="6"/>
  <c r="K3619" i="6"/>
  <c r="L3619" i="6"/>
  <c r="G3620" i="6"/>
  <c r="H3620" i="6"/>
  <c r="I3620" i="6"/>
  <c r="J3620" i="6"/>
  <c r="K3620" i="6"/>
  <c r="L3620" i="6"/>
  <c r="G3621" i="6"/>
  <c r="H3621" i="6"/>
  <c r="I3621" i="6"/>
  <c r="J3621" i="6"/>
  <c r="K3621" i="6"/>
  <c r="L3621" i="6"/>
  <c r="G3622" i="6"/>
  <c r="H3622" i="6"/>
  <c r="I3622" i="6"/>
  <c r="J3622" i="6"/>
  <c r="K3622" i="6"/>
  <c r="L3622" i="6"/>
  <c r="G3623" i="6"/>
  <c r="H3623" i="6"/>
  <c r="I3623" i="6"/>
  <c r="J3623" i="6"/>
  <c r="K3623" i="6"/>
  <c r="L3623" i="6"/>
  <c r="G3624" i="6"/>
  <c r="H3624" i="6"/>
  <c r="I3624" i="6"/>
  <c r="J3624" i="6"/>
  <c r="K3624" i="6"/>
  <c r="L3624" i="6"/>
  <c r="G3625" i="6"/>
  <c r="H3625" i="6"/>
  <c r="I3625" i="6"/>
  <c r="J3625" i="6"/>
  <c r="K3625" i="6"/>
  <c r="L3625" i="6"/>
  <c r="G3626" i="6"/>
  <c r="H3626" i="6"/>
  <c r="I3626" i="6"/>
  <c r="J3626" i="6"/>
  <c r="K3626" i="6"/>
  <c r="L3626" i="6"/>
  <c r="G3627" i="6"/>
  <c r="H3627" i="6"/>
  <c r="I3627" i="6"/>
  <c r="J3627" i="6"/>
  <c r="K3627" i="6"/>
  <c r="L3627" i="6"/>
  <c r="G3628" i="6"/>
  <c r="H3628" i="6"/>
  <c r="I3628" i="6"/>
  <c r="J3628" i="6"/>
  <c r="K3628" i="6"/>
  <c r="L3628" i="6"/>
  <c r="G3629" i="6"/>
  <c r="H3629" i="6"/>
  <c r="I3629" i="6"/>
  <c r="J3629" i="6"/>
  <c r="K3629" i="6"/>
  <c r="L3629" i="6"/>
  <c r="G3630" i="6"/>
  <c r="H3630" i="6"/>
  <c r="I3630" i="6"/>
  <c r="J3630" i="6"/>
  <c r="K3630" i="6"/>
  <c r="L3630" i="6"/>
  <c r="G3631" i="6"/>
  <c r="H3631" i="6"/>
  <c r="I3631" i="6"/>
  <c r="J3631" i="6"/>
  <c r="K3631" i="6"/>
  <c r="L3631" i="6"/>
  <c r="G3632" i="6"/>
  <c r="H3632" i="6"/>
  <c r="I3632" i="6"/>
  <c r="J3632" i="6"/>
  <c r="K3632" i="6"/>
  <c r="L3632" i="6"/>
  <c r="G3633" i="6"/>
  <c r="H3633" i="6"/>
  <c r="I3633" i="6"/>
  <c r="J3633" i="6"/>
  <c r="K3633" i="6"/>
  <c r="L3633" i="6"/>
  <c r="G3634" i="6"/>
  <c r="H3634" i="6"/>
  <c r="I3634" i="6"/>
  <c r="J3634" i="6"/>
  <c r="K3634" i="6"/>
  <c r="L3634" i="6"/>
  <c r="G3635" i="6"/>
  <c r="H3635" i="6"/>
  <c r="I3635" i="6"/>
  <c r="J3635" i="6"/>
  <c r="K3635" i="6"/>
  <c r="L3635" i="6"/>
  <c r="G3636" i="6"/>
  <c r="H3636" i="6"/>
  <c r="I3636" i="6"/>
  <c r="J3636" i="6"/>
  <c r="K3636" i="6"/>
  <c r="L3636" i="6"/>
  <c r="G3637" i="6"/>
  <c r="H3637" i="6"/>
  <c r="I3637" i="6"/>
  <c r="J3637" i="6"/>
  <c r="K3637" i="6"/>
  <c r="L3637" i="6"/>
  <c r="G3638" i="6"/>
  <c r="H3638" i="6"/>
  <c r="I3638" i="6"/>
  <c r="J3638" i="6"/>
  <c r="K3638" i="6"/>
  <c r="L3638" i="6"/>
  <c r="G3639" i="6"/>
  <c r="H3639" i="6"/>
  <c r="I3639" i="6"/>
  <c r="J3639" i="6"/>
  <c r="K3639" i="6"/>
  <c r="L3639" i="6"/>
  <c r="G3640" i="6"/>
  <c r="H3640" i="6"/>
  <c r="I3640" i="6"/>
  <c r="J3640" i="6"/>
  <c r="K3640" i="6"/>
  <c r="L3640" i="6"/>
  <c r="G3641" i="6"/>
  <c r="H3641" i="6"/>
  <c r="I3641" i="6"/>
  <c r="J3641" i="6"/>
  <c r="K3641" i="6"/>
  <c r="L3641" i="6"/>
  <c r="G3642" i="6"/>
  <c r="H3642" i="6"/>
  <c r="I3642" i="6"/>
  <c r="J3642" i="6"/>
  <c r="K3642" i="6"/>
  <c r="L3642" i="6"/>
  <c r="G3643" i="6"/>
  <c r="H3643" i="6"/>
  <c r="I3643" i="6"/>
  <c r="J3643" i="6"/>
  <c r="K3643" i="6"/>
  <c r="L3643" i="6"/>
  <c r="G3644" i="6"/>
  <c r="H3644" i="6"/>
  <c r="I3644" i="6"/>
  <c r="J3644" i="6"/>
  <c r="K3644" i="6"/>
  <c r="L3644" i="6"/>
  <c r="G3645" i="6"/>
  <c r="H3645" i="6"/>
  <c r="I3645" i="6"/>
  <c r="J3645" i="6"/>
  <c r="K3645" i="6"/>
  <c r="L3645" i="6"/>
  <c r="G3646" i="6"/>
  <c r="H3646" i="6"/>
  <c r="I3646" i="6"/>
  <c r="J3646" i="6"/>
  <c r="K3646" i="6"/>
  <c r="L3646" i="6"/>
  <c r="G3647" i="6"/>
  <c r="H3647" i="6"/>
  <c r="I3647" i="6"/>
  <c r="J3647" i="6"/>
  <c r="K3647" i="6"/>
  <c r="L3647" i="6"/>
  <c r="G3648" i="6"/>
  <c r="H3648" i="6"/>
  <c r="I3648" i="6"/>
  <c r="J3648" i="6"/>
  <c r="K3648" i="6"/>
  <c r="L3648" i="6"/>
  <c r="G3649" i="6"/>
  <c r="H3649" i="6"/>
  <c r="I3649" i="6"/>
  <c r="J3649" i="6"/>
  <c r="K3649" i="6"/>
  <c r="L3649" i="6"/>
  <c r="G3650" i="6"/>
  <c r="H3650" i="6"/>
  <c r="I3650" i="6"/>
  <c r="J3650" i="6"/>
  <c r="K3650" i="6"/>
  <c r="L3650" i="6"/>
  <c r="G3651" i="6"/>
  <c r="H3651" i="6"/>
  <c r="I3651" i="6"/>
  <c r="J3651" i="6"/>
  <c r="K3651" i="6"/>
  <c r="L3651" i="6"/>
  <c r="G3652" i="6"/>
  <c r="H3652" i="6"/>
  <c r="I3652" i="6"/>
  <c r="J3652" i="6"/>
  <c r="K3652" i="6"/>
  <c r="L3652" i="6"/>
  <c r="G3653" i="6"/>
  <c r="H3653" i="6"/>
  <c r="I3653" i="6"/>
  <c r="J3653" i="6"/>
  <c r="K3653" i="6"/>
  <c r="L3653" i="6"/>
  <c r="G3654" i="6"/>
  <c r="H3654" i="6"/>
  <c r="I3654" i="6"/>
  <c r="J3654" i="6"/>
  <c r="K3654" i="6"/>
  <c r="L3654" i="6"/>
  <c r="G3655" i="6"/>
  <c r="H3655" i="6"/>
  <c r="I3655" i="6"/>
  <c r="J3655" i="6"/>
  <c r="K3655" i="6"/>
  <c r="L3655" i="6"/>
  <c r="G3656" i="6"/>
  <c r="H3656" i="6"/>
  <c r="I3656" i="6"/>
  <c r="J3656" i="6"/>
  <c r="K3656" i="6"/>
  <c r="L3656" i="6"/>
  <c r="G3657" i="6"/>
  <c r="H3657" i="6"/>
  <c r="I3657" i="6"/>
  <c r="J3657" i="6"/>
  <c r="K3657" i="6"/>
  <c r="L3657" i="6"/>
  <c r="G3658" i="6"/>
  <c r="H3658" i="6"/>
  <c r="I3658" i="6"/>
  <c r="J3658" i="6"/>
  <c r="K3658" i="6"/>
  <c r="L3658" i="6"/>
  <c r="G3659" i="6"/>
  <c r="H3659" i="6"/>
  <c r="I3659" i="6"/>
  <c r="J3659" i="6"/>
  <c r="K3659" i="6"/>
  <c r="L3659" i="6"/>
  <c r="G3660" i="6"/>
  <c r="H3660" i="6"/>
  <c r="I3660" i="6"/>
  <c r="J3660" i="6"/>
  <c r="K3660" i="6"/>
  <c r="L3660" i="6"/>
  <c r="G3661" i="6"/>
  <c r="H3661" i="6"/>
  <c r="I3661" i="6"/>
  <c r="J3661" i="6"/>
  <c r="K3661" i="6"/>
  <c r="L3661" i="6"/>
  <c r="G3662" i="6"/>
  <c r="H3662" i="6"/>
  <c r="I3662" i="6"/>
  <c r="J3662" i="6"/>
  <c r="K3662" i="6"/>
  <c r="L3662" i="6"/>
  <c r="G3663" i="6"/>
  <c r="H3663" i="6"/>
  <c r="I3663" i="6"/>
  <c r="J3663" i="6"/>
  <c r="K3663" i="6"/>
  <c r="L3663" i="6"/>
  <c r="G3664" i="6"/>
  <c r="H3664" i="6"/>
  <c r="I3664" i="6"/>
  <c r="J3664" i="6"/>
  <c r="K3664" i="6"/>
  <c r="L3664" i="6"/>
  <c r="G3665" i="6"/>
  <c r="H3665" i="6"/>
  <c r="I3665" i="6"/>
  <c r="J3665" i="6"/>
  <c r="K3665" i="6"/>
  <c r="L3665" i="6"/>
  <c r="G3666" i="6"/>
  <c r="H3666" i="6"/>
  <c r="I3666" i="6"/>
  <c r="J3666" i="6"/>
  <c r="K3666" i="6"/>
  <c r="L3666" i="6"/>
  <c r="G3667" i="6"/>
  <c r="H3667" i="6"/>
  <c r="I3667" i="6"/>
  <c r="J3667" i="6"/>
  <c r="K3667" i="6"/>
  <c r="L3667" i="6"/>
  <c r="G3668" i="6"/>
  <c r="H3668" i="6"/>
  <c r="I3668" i="6"/>
  <c r="J3668" i="6"/>
  <c r="K3668" i="6"/>
  <c r="L3668" i="6"/>
  <c r="G3669" i="6"/>
  <c r="H3669" i="6"/>
  <c r="I3669" i="6"/>
  <c r="J3669" i="6"/>
  <c r="K3669" i="6"/>
  <c r="L3669" i="6"/>
  <c r="G3670" i="6"/>
  <c r="H3670" i="6"/>
  <c r="I3670" i="6"/>
  <c r="J3670" i="6"/>
  <c r="K3670" i="6"/>
  <c r="L3670" i="6"/>
  <c r="G3671" i="6"/>
  <c r="H3671" i="6"/>
  <c r="I3671" i="6"/>
  <c r="J3671" i="6"/>
  <c r="K3671" i="6"/>
  <c r="L3671" i="6"/>
  <c r="G3672" i="6"/>
  <c r="H3672" i="6"/>
  <c r="I3672" i="6"/>
  <c r="J3672" i="6"/>
  <c r="K3672" i="6"/>
  <c r="L3672" i="6"/>
  <c r="G3673" i="6"/>
  <c r="H3673" i="6"/>
  <c r="I3673" i="6"/>
  <c r="J3673" i="6"/>
  <c r="K3673" i="6"/>
  <c r="L3673" i="6"/>
  <c r="G3674" i="6"/>
  <c r="H3674" i="6"/>
  <c r="I3674" i="6"/>
  <c r="J3674" i="6"/>
  <c r="K3674" i="6"/>
  <c r="L3674" i="6"/>
  <c r="G3675" i="6"/>
  <c r="H3675" i="6"/>
  <c r="I3675" i="6"/>
  <c r="J3675" i="6"/>
  <c r="K3675" i="6"/>
  <c r="L3675" i="6"/>
  <c r="G3676" i="6"/>
  <c r="H3676" i="6"/>
  <c r="I3676" i="6"/>
  <c r="J3676" i="6"/>
  <c r="K3676" i="6"/>
  <c r="L3676" i="6"/>
  <c r="G3677" i="6"/>
  <c r="H3677" i="6"/>
  <c r="I3677" i="6"/>
  <c r="J3677" i="6"/>
  <c r="K3677" i="6"/>
  <c r="L3677" i="6"/>
  <c r="G3678" i="6"/>
  <c r="H3678" i="6"/>
  <c r="I3678" i="6"/>
  <c r="J3678" i="6"/>
  <c r="K3678" i="6"/>
  <c r="L3678" i="6"/>
  <c r="G3679" i="6"/>
  <c r="H3679" i="6"/>
  <c r="I3679" i="6"/>
  <c r="J3679" i="6"/>
  <c r="K3679" i="6"/>
  <c r="L3679" i="6"/>
  <c r="G3680" i="6"/>
  <c r="H3680" i="6"/>
  <c r="I3680" i="6"/>
  <c r="J3680" i="6"/>
  <c r="K3680" i="6"/>
  <c r="L3680" i="6"/>
  <c r="G3681" i="6"/>
  <c r="H3681" i="6"/>
  <c r="I3681" i="6"/>
  <c r="J3681" i="6"/>
  <c r="K3681" i="6"/>
  <c r="L3681" i="6"/>
  <c r="G3682" i="6"/>
  <c r="H3682" i="6"/>
  <c r="I3682" i="6"/>
  <c r="J3682" i="6"/>
  <c r="K3682" i="6"/>
  <c r="L3682" i="6"/>
  <c r="G3683" i="6"/>
  <c r="H3683" i="6"/>
  <c r="I3683" i="6"/>
  <c r="J3683" i="6"/>
  <c r="K3683" i="6"/>
  <c r="L3683" i="6"/>
  <c r="G3684" i="6"/>
  <c r="H3684" i="6"/>
  <c r="I3684" i="6"/>
  <c r="J3684" i="6"/>
  <c r="K3684" i="6"/>
  <c r="L3684" i="6"/>
  <c r="G3685" i="6"/>
  <c r="H3685" i="6"/>
  <c r="I3685" i="6"/>
  <c r="J3685" i="6"/>
  <c r="K3685" i="6"/>
  <c r="L3685" i="6"/>
  <c r="G3686" i="6"/>
  <c r="H3686" i="6"/>
  <c r="I3686" i="6"/>
  <c r="J3686" i="6"/>
  <c r="K3686" i="6"/>
  <c r="L3686" i="6"/>
  <c r="G3687" i="6"/>
  <c r="H3687" i="6"/>
  <c r="I3687" i="6"/>
  <c r="J3687" i="6"/>
  <c r="K3687" i="6"/>
  <c r="L3687" i="6"/>
  <c r="G3688" i="6"/>
  <c r="H3688" i="6"/>
  <c r="I3688" i="6"/>
  <c r="J3688" i="6"/>
  <c r="K3688" i="6"/>
  <c r="L3688" i="6"/>
  <c r="G3689" i="6"/>
  <c r="H3689" i="6"/>
  <c r="I3689" i="6"/>
  <c r="J3689" i="6"/>
  <c r="K3689" i="6"/>
  <c r="L3689" i="6"/>
  <c r="G3690" i="6"/>
  <c r="H3690" i="6"/>
  <c r="I3690" i="6"/>
  <c r="J3690" i="6"/>
  <c r="K3690" i="6"/>
  <c r="L3690" i="6"/>
  <c r="G3691" i="6"/>
  <c r="H3691" i="6"/>
  <c r="I3691" i="6"/>
  <c r="J3691" i="6"/>
  <c r="K3691" i="6"/>
  <c r="L3691" i="6"/>
  <c r="G3692" i="6"/>
  <c r="H3692" i="6"/>
  <c r="I3692" i="6"/>
  <c r="J3692" i="6"/>
  <c r="K3692" i="6"/>
  <c r="L3692" i="6"/>
  <c r="G3693" i="6"/>
  <c r="H3693" i="6"/>
  <c r="I3693" i="6"/>
  <c r="J3693" i="6"/>
  <c r="K3693" i="6"/>
  <c r="L3693" i="6"/>
  <c r="G3694" i="6"/>
  <c r="H3694" i="6"/>
  <c r="I3694" i="6"/>
  <c r="J3694" i="6"/>
  <c r="K3694" i="6"/>
  <c r="L3694" i="6"/>
  <c r="G3695" i="6"/>
  <c r="H3695" i="6"/>
  <c r="I3695" i="6"/>
  <c r="J3695" i="6"/>
  <c r="K3695" i="6"/>
  <c r="L3695" i="6"/>
  <c r="G3696" i="6"/>
  <c r="H3696" i="6"/>
  <c r="I3696" i="6"/>
  <c r="J3696" i="6"/>
  <c r="K3696" i="6"/>
  <c r="L3696" i="6"/>
  <c r="G3697" i="6"/>
  <c r="H3697" i="6"/>
  <c r="I3697" i="6"/>
  <c r="J3697" i="6"/>
  <c r="K3697" i="6"/>
  <c r="L3697" i="6"/>
  <c r="G3698" i="6"/>
  <c r="H3698" i="6"/>
  <c r="I3698" i="6"/>
  <c r="J3698" i="6"/>
  <c r="K3698" i="6"/>
  <c r="L3698" i="6"/>
  <c r="G3699" i="6"/>
  <c r="H3699" i="6"/>
  <c r="I3699" i="6"/>
  <c r="J3699" i="6"/>
  <c r="K3699" i="6"/>
  <c r="L3699" i="6"/>
  <c r="G3700" i="6"/>
  <c r="H3700" i="6"/>
  <c r="I3700" i="6"/>
  <c r="J3700" i="6"/>
  <c r="K3700" i="6"/>
  <c r="L3700" i="6"/>
  <c r="G3701" i="6"/>
  <c r="H3701" i="6"/>
  <c r="I3701" i="6"/>
  <c r="J3701" i="6"/>
  <c r="K3701" i="6"/>
  <c r="L3701" i="6"/>
  <c r="G3702" i="6"/>
  <c r="H3702" i="6"/>
  <c r="I3702" i="6"/>
  <c r="J3702" i="6"/>
  <c r="K3702" i="6"/>
  <c r="L3702" i="6"/>
  <c r="G3703" i="6"/>
  <c r="H3703" i="6"/>
  <c r="I3703" i="6"/>
  <c r="J3703" i="6"/>
  <c r="K3703" i="6"/>
  <c r="L3703" i="6"/>
  <c r="G3704" i="6"/>
  <c r="H3704" i="6"/>
  <c r="I3704" i="6"/>
  <c r="J3704" i="6"/>
  <c r="K3704" i="6"/>
  <c r="L3704" i="6"/>
  <c r="G3705" i="6"/>
  <c r="H3705" i="6"/>
  <c r="I3705" i="6"/>
  <c r="J3705" i="6"/>
  <c r="K3705" i="6"/>
  <c r="L3705" i="6"/>
  <c r="G3706" i="6"/>
  <c r="H3706" i="6"/>
  <c r="I3706" i="6"/>
  <c r="J3706" i="6"/>
  <c r="K3706" i="6"/>
  <c r="L3706" i="6"/>
  <c r="G3707" i="6"/>
  <c r="H3707" i="6"/>
  <c r="I3707" i="6"/>
  <c r="J3707" i="6"/>
  <c r="K3707" i="6"/>
  <c r="L3707" i="6"/>
  <c r="G3708" i="6"/>
  <c r="H3708" i="6"/>
  <c r="I3708" i="6"/>
  <c r="J3708" i="6"/>
  <c r="K3708" i="6"/>
  <c r="L3708" i="6"/>
  <c r="G3709" i="6"/>
  <c r="H3709" i="6"/>
  <c r="I3709" i="6"/>
  <c r="J3709" i="6"/>
  <c r="K3709" i="6"/>
  <c r="L3709" i="6"/>
  <c r="G3710" i="6"/>
  <c r="H3710" i="6"/>
  <c r="I3710" i="6"/>
  <c r="J3710" i="6"/>
  <c r="K3710" i="6"/>
  <c r="L3710" i="6"/>
  <c r="G3711" i="6"/>
  <c r="H3711" i="6"/>
  <c r="I3711" i="6"/>
  <c r="J3711" i="6"/>
  <c r="K3711" i="6"/>
  <c r="L3711" i="6"/>
  <c r="G3712" i="6"/>
  <c r="H3712" i="6"/>
  <c r="I3712" i="6"/>
  <c r="J3712" i="6"/>
  <c r="K3712" i="6"/>
  <c r="L3712" i="6"/>
  <c r="G3713" i="6"/>
  <c r="H3713" i="6"/>
  <c r="I3713" i="6"/>
  <c r="J3713" i="6"/>
  <c r="K3713" i="6"/>
  <c r="L3713" i="6"/>
  <c r="G3714" i="6"/>
  <c r="H3714" i="6"/>
  <c r="I3714" i="6"/>
  <c r="J3714" i="6"/>
  <c r="K3714" i="6"/>
  <c r="L3714" i="6"/>
  <c r="G3715" i="6"/>
  <c r="H3715" i="6"/>
  <c r="I3715" i="6"/>
  <c r="J3715" i="6"/>
  <c r="K3715" i="6"/>
  <c r="L3715" i="6"/>
  <c r="G3716" i="6"/>
  <c r="H3716" i="6"/>
  <c r="I3716" i="6"/>
  <c r="J3716" i="6"/>
  <c r="K3716" i="6"/>
  <c r="L3716" i="6"/>
  <c r="G3717" i="6"/>
  <c r="H3717" i="6"/>
  <c r="I3717" i="6"/>
  <c r="J3717" i="6"/>
  <c r="K3717" i="6"/>
  <c r="L3717" i="6"/>
  <c r="G3718" i="6"/>
  <c r="H3718" i="6"/>
  <c r="I3718" i="6"/>
  <c r="J3718" i="6"/>
  <c r="K3718" i="6"/>
  <c r="L3718" i="6"/>
  <c r="G3719" i="6"/>
  <c r="H3719" i="6"/>
  <c r="I3719" i="6"/>
  <c r="J3719" i="6"/>
  <c r="K3719" i="6"/>
  <c r="L3719" i="6"/>
  <c r="G3720" i="6"/>
  <c r="H3720" i="6"/>
  <c r="I3720" i="6"/>
  <c r="J3720" i="6"/>
  <c r="K3720" i="6"/>
  <c r="L3720" i="6"/>
  <c r="G3721" i="6"/>
  <c r="H3721" i="6"/>
  <c r="I3721" i="6"/>
  <c r="J3721" i="6"/>
  <c r="K3721" i="6"/>
  <c r="L3721" i="6"/>
  <c r="G3722" i="6"/>
  <c r="H3722" i="6"/>
  <c r="I3722" i="6"/>
  <c r="J3722" i="6"/>
  <c r="K3722" i="6"/>
  <c r="L3722" i="6"/>
  <c r="G3723" i="6"/>
  <c r="H3723" i="6"/>
  <c r="I3723" i="6"/>
  <c r="J3723" i="6"/>
  <c r="K3723" i="6"/>
  <c r="L3723" i="6"/>
  <c r="G3724" i="6"/>
  <c r="H3724" i="6"/>
  <c r="I3724" i="6"/>
  <c r="J3724" i="6"/>
  <c r="K3724" i="6"/>
  <c r="L3724" i="6"/>
  <c r="G3725" i="6"/>
  <c r="H3725" i="6"/>
  <c r="I3725" i="6"/>
  <c r="J3725" i="6"/>
  <c r="K3725" i="6"/>
  <c r="L3725" i="6"/>
  <c r="G3726" i="6"/>
  <c r="H3726" i="6"/>
  <c r="I3726" i="6"/>
  <c r="J3726" i="6"/>
  <c r="K3726" i="6"/>
  <c r="L3726" i="6"/>
  <c r="G3727" i="6"/>
  <c r="H3727" i="6"/>
  <c r="I3727" i="6"/>
  <c r="J3727" i="6"/>
  <c r="K3727" i="6"/>
  <c r="L3727" i="6"/>
  <c r="G3728" i="6"/>
  <c r="H3728" i="6"/>
  <c r="I3728" i="6"/>
  <c r="J3728" i="6"/>
  <c r="K3728" i="6"/>
  <c r="L3728" i="6"/>
  <c r="G3729" i="6"/>
  <c r="H3729" i="6"/>
  <c r="I3729" i="6"/>
  <c r="J3729" i="6"/>
  <c r="K3729" i="6"/>
  <c r="L3729" i="6"/>
  <c r="G3730" i="6"/>
  <c r="H3730" i="6"/>
  <c r="I3730" i="6"/>
  <c r="J3730" i="6"/>
  <c r="K3730" i="6"/>
  <c r="L3730" i="6"/>
  <c r="G3731" i="6"/>
  <c r="H3731" i="6"/>
  <c r="I3731" i="6"/>
  <c r="J3731" i="6"/>
  <c r="K3731" i="6"/>
  <c r="L3731" i="6"/>
  <c r="G3732" i="6"/>
  <c r="H3732" i="6"/>
  <c r="I3732" i="6"/>
  <c r="J3732" i="6"/>
  <c r="K3732" i="6"/>
  <c r="L3732" i="6"/>
  <c r="G3733" i="6"/>
  <c r="H3733" i="6"/>
  <c r="I3733" i="6"/>
  <c r="J3733" i="6"/>
  <c r="K3733" i="6"/>
  <c r="L3733" i="6"/>
  <c r="G3734" i="6"/>
  <c r="H3734" i="6"/>
  <c r="I3734" i="6"/>
  <c r="J3734" i="6"/>
  <c r="K3734" i="6"/>
  <c r="L3734" i="6"/>
  <c r="G3735" i="6"/>
  <c r="H3735" i="6"/>
  <c r="I3735" i="6"/>
  <c r="J3735" i="6"/>
  <c r="K3735" i="6"/>
  <c r="L3735" i="6"/>
  <c r="G3736" i="6"/>
  <c r="H3736" i="6"/>
  <c r="I3736" i="6"/>
  <c r="J3736" i="6"/>
  <c r="K3736" i="6"/>
  <c r="L3736" i="6"/>
  <c r="G3737" i="6"/>
  <c r="H3737" i="6"/>
  <c r="I3737" i="6"/>
  <c r="J3737" i="6"/>
  <c r="K3737" i="6"/>
  <c r="L3737" i="6"/>
  <c r="G3738" i="6"/>
  <c r="H3738" i="6"/>
  <c r="I3738" i="6"/>
  <c r="J3738" i="6"/>
  <c r="K3738" i="6"/>
  <c r="L3738" i="6"/>
  <c r="G3739" i="6"/>
  <c r="H3739" i="6"/>
  <c r="I3739" i="6"/>
  <c r="J3739" i="6"/>
  <c r="K3739" i="6"/>
  <c r="L3739" i="6"/>
  <c r="G3740" i="6"/>
  <c r="H3740" i="6"/>
  <c r="I3740" i="6"/>
  <c r="J3740" i="6"/>
  <c r="K3740" i="6"/>
  <c r="L3740" i="6"/>
  <c r="G3741" i="6"/>
  <c r="H3741" i="6"/>
  <c r="I3741" i="6"/>
  <c r="J3741" i="6"/>
  <c r="K3741" i="6"/>
  <c r="L3741" i="6"/>
  <c r="G3742" i="6"/>
  <c r="H3742" i="6"/>
  <c r="I3742" i="6"/>
  <c r="J3742" i="6"/>
  <c r="K3742" i="6"/>
  <c r="L3742" i="6"/>
  <c r="G3743" i="6"/>
  <c r="H3743" i="6"/>
  <c r="I3743" i="6"/>
  <c r="J3743" i="6"/>
  <c r="K3743" i="6"/>
  <c r="L3743" i="6"/>
  <c r="G3744" i="6"/>
  <c r="H3744" i="6"/>
  <c r="I3744" i="6"/>
  <c r="J3744" i="6"/>
  <c r="K3744" i="6"/>
  <c r="L3744" i="6"/>
  <c r="G3745" i="6"/>
  <c r="H3745" i="6"/>
  <c r="I3745" i="6"/>
  <c r="J3745" i="6"/>
  <c r="K3745" i="6"/>
  <c r="L3745" i="6"/>
  <c r="G3746" i="6"/>
  <c r="H3746" i="6"/>
  <c r="I3746" i="6"/>
  <c r="J3746" i="6"/>
  <c r="K3746" i="6"/>
  <c r="L3746" i="6"/>
  <c r="G3747" i="6"/>
  <c r="H3747" i="6"/>
  <c r="I3747" i="6"/>
  <c r="J3747" i="6"/>
  <c r="K3747" i="6"/>
  <c r="L3747" i="6"/>
  <c r="G3748" i="6"/>
  <c r="H3748" i="6"/>
  <c r="I3748" i="6"/>
  <c r="J3748" i="6"/>
  <c r="K3748" i="6"/>
  <c r="L3748" i="6"/>
  <c r="G3749" i="6"/>
  <c r="H3749" i="6"/>
  <c r="I3749" i="6"/>
  <c r="J3749" i="6"/>
  <c r="K3749" i="6"/>
  <c r="L3749" i="6"/>
  <c r="G3750" i="6"/>
  <c r="H3750" i="6"/>
  <c r="I3750" i="6"/>
  <c r="J3750" i="6"/>
  <c r="K3750" i="6"/>
  <c r="L3750" i="6"/>
  <c r="G3751" i="6"/>
  <c r="H3751" i="6"/>
  <c r="I3751" i="6"/>
  <c r="J3751" i="6"/>
  <c r="K3751" i="6"/>
  <c r="L3751" i="6"/>
  <c r="G3752" i="6"/>
  <c r="H3752" i="6"/>
  <c r="I3752" i="6"/>
  <c r="J3752" i="6"/>
  <c r="K3752" i="6"/>
  <c r="L3752" i="6"/>
  <c r="G3753" i="6"/>
  <c r="H3753" i="6"/>
  <c r="I3753" i="6"/>
  <c r="J3753" i="6"/>
  <c r="K3753" i="6"/>
  <c r="L3753" i="6"/>
  <c r="G3754" i="6"/>
  <c r="H3754" i="6"/>
  <c r="I3754" i="6"/>
  <c r="J3754" i="6"/>
  <c r="K3754" i="6"/>
  <c r="L3754" i="6"/>
  <c r="G3755" i="6"/>
  <c r="H3755" i="6"/>
  <c r="I3755" i="6"/>
  <c r="J3755" i="6"/>
  <c r="K3755" i="6"/>
  <c r="L3755" i="6"/>
  <c r="G3756" i="6"/>
  <c r="H3756" i="6"/>
  <c r="I3756" i="6"/>
  <c r="J3756" i="6"/>
  <c r="K3756" i="6"/>
  <c r="L3756" i="6"/>
  <c r="G3757" i="6"/>
  <c r="H3757" i="6"/>
  <c r="I3757" i="6"/>
  <c r="J3757" i="6"/>
  <c r="K3757" i="6"/>
  <c r="L3757" i="6"/>
  <c r="G3758" i="6"/>
  <c r="H3758" i="6"/>
  <c r="I3758" i="6"/>
  <c r="J3758" i="6"/>
  <c r="K3758" i="6"/>
  <c r="L3758" i="6"/>
  <c r="G3759" i="6"/>
  <c r="H3759" i="6"/>
  <c r="I3759" i="6"/>
  <c r="J3759" i="6"/>
  <c r="K3759" i="6"/>
  <c r="L3759" i="6"/>
  <c r="G3760" i="6"/>
  <c r="H3760" i="6"/>
  <c r="I3760" i="6"/>
  <c r="J3760" i="6"/>
  <c r="K3760" i="6"/>
  <c r="L3760" i="6"/>
  <c r="G3761" i="6"/>
  <c r="H3761" i="6"/>
  <c r="I3761" i="6"/>
  <c r="J3761" i="6"/>
  <c r="K3761" i="6"/>
  <c r="L3761" i="6"/>
  <c r="G3762" i="6"/>
  <c r="H3762" i="6"/>
  <c r="I3762" i="6"/>
  <c r="J3762" i="6"/>
  <c r="K3762" i="6"/>
  <c r="L3762" i="6"/>
  <c r="G3763" i="6"/>
  <c r="H3763" i="6"/>
  <c r="I3763" i="6"/>
  <c r="J3763" i="6"/>
  <c r="K3763" i="6"/>
  <c r="L3763" i="6"/>
  <c r="G3764" i="6"/>
  <c r="H3764" i="6"/>
  <c r="I3764" i="6"/>
  <c r="J3764" i="6"/>
  <c r="K3764" i="6"/>
  <c r="L3764" i="6"/>
  <c r="G3765" i="6"/>
  <c r="H3765" i="6"/>
  <c r="I3765" i="6"/>
  <c r="J3765" i="6"/>
  <c r="K3765" i="6"/>
  <c r="L3765" i="6"/>
  <c r="G3766" i="6"/>
  <c r="H3766" i="6"/>
  <c r="I3766" i="6"/>
  <c r="J3766" i="6"/>
  <c r="K3766" i="6"/>
  <c r="L3766" i="6"/>
  <c r="G3767" i="6"/>
  <c r="H3767" i="6"/>
  <c r="I3767" i="6"/>
  <c r="J3767" i="6"/>
  <c r="K3767" i="6"/>
  <c r="L3767" i="6"/>
  <c r="G3768" i="6"/>
  <c r="H3768" i="6"/>
  <c r="I3768" i="6"/>
  <c r="J3768" i="6"/>
  <c r="K3768" i="6"/>
  <c r="L3768" i="6"/>
  <c r="G3769" i="6"/>
  <c r="H3769" i="6"/>
  <c r="I3769" i="6"/>
  <c r="J3769" i="6"/>
  <c r="K3769" i="6"/>
  <c r="L3769" i="6"/>
  <c r="G3770" i="6"/>
  <c r="H3770" i="6"/>
  <c r="I3770" i="6"/>
  <c r="J3770" i="6"/>
  <c r="K3770" i="6"/>
  <c r="L3770" i="6"/>
  <c r="G3771" i="6"/>
  <c r="H3771" i="6"/>
  <c r="I3771" i="6"/>
  <c r="J3771" i="6"/>
  <c r="K3771" i="6"/>
  <c r="L3771" i="6"/>
  <c r="G3772" i="6"/>
  <c r="H3772" i="6"/>
  <c r="I3772" i="6"/>
  <c r="J3772" i="6"/>
  <c r="K3772" i="6"/>
  <c r="L3772" i="6"/>
  <c r="G3773" i="6"/>
  <c r="H3773" i="6"/>
  <c r="I3773" i="6"/>
  <c r="J3773" i="6"/>
  <c r="K3773" i="6"/>
  <c r="L3773" i="6"/>
  <c r="G3774" i="6"/>
  <c r="H3774" i="6"/>
  <c r="I3774" i="6"/>
  <c r="J3774" i="6"/>
  <c r="K3774" i="6"/>
  <c r="L3774" i="6"/>
  <c r="G3775" i="6"/>
  <c r="H3775" i="6"/>
  <c r="I3775" i="6"/>
  <c r="J3775" i="6"/>
  <c r="K3775" i="6"/>
  <c r="L3775" i="6"/>
  <c r="G3776" i="6"/>
  <c r="H3776" i="6"/>
  <c r="I3776" i="6"/>
  <c r="J3776" i="6"/>
  <c r="K3776" i="6"/>
  <c r="L3776" i="6"/>
  <c r="G3777" i="6"/>
  <c r="H3777" i="6"/>
  <c r="I3777" i="6"/>
  <c r="J3777" i="6"/>
  <c r="K3777" i="6"/>
  <c r="L3777" i="6"/>
  <c r="G3778" i="6"/>
  <c r="H3778" i="6"/>
  <c r="I3778" i="6"/>
  <c r="J3778" i="6"/>
  <c r="K3778" i="6"/>
  <c r="L3778" i="6"/>
  <c r="G3779" i="6"/>
  <c r="H3779" i="6"/>
  <c r="I3779" i="6"/>
  <c r="J3779" i="6"/>
  <c r="K3779" i="6"/>
  <c r="L3779" i="6"/>
  <c r="G3780" i="6"/>
  <c r="H3780" i="6"/>
  <c r="I3780" i="6"/>
  <c r="J3780" i="6"/>
  <c r="K3780" i="6"/>
  <c r="L3780" i="6"/>
  <c r="G3781" i="6"/>
  <c r="H3781" i="6"/>
  <c r="I3781" i="6"/>
  <c r="J3781" i="6"/>
  <c r="K3781" i="6"/>
  <c r="L3781" i="6"/>
  <c r="G3782" i="6"/>
  <c r="H3782" i="6"/>
  <c r="I3782" i="6"/>
  <c r="J3782" i="6"/>
  <c r="K3782" i="6"/>
  <c r="L3782" i="6"/>
  <c r="G3783" i="6"/>
  <c r="H3783" i="6"/>
  <c r="I3783" i="6"/>
  <c r="J3783" i="6"/>
  <c r="K3783" i="6"/>
  <c r="L3783" i="6"/>
  <c r="G3784" i="6"/>
  <c r="H3784" i="6"/>
  <c r="I3784" i="6"/>
  <c r="J3784" i="6"/>
  <c r="K3784" i="6"/>
  <c r="L3784" i="6"/>
  <c r="G3785" i="6"/>
  <c r="H3785" i="6"/>
  <c r="I3785" i="6"/>
  <c r="J3785" i="6"/>
  <c r="K3785" i="6"/>
  <c r="L3785" i="6"/>
  <c r="G3786" i="6"/>
  <c r="H3786" i="6"/>
  <c r="I3786" i="6"/>
  <c r="J3786" i="6"/>
  <c r="K3786" i="6"/>
  <c r="L3786" i="6"/>
  <c r="G3787" i="6"/>
  <c r="H3787" i="6"/>
  <c r="I3787" i="6"/>
  <c r="J3787" i="6"/>
  <c r="K3787" i="6"/>
  <c r="L3787" i="6"/>
  <c r="G3788" i="6"/>
  <c r="H3788" i="6"/>
  <c r="I3788" i="6"/>
  <c r="J3788" i="6"/>
  <c r="K3788" i="6"/>
  <c r="L3788" i="6"/>
  <c r="G3789" i="6"/>
  <c r="H3789" i="6"/>
  <c r="I3789" i="6"/>
  <c r="J3789" i="6"/>
  <c r="K3789" i="6"/>
  <c r="L3789" i="6"/>
  <c r="G3790" i="6"/>
  <c r="H3790" i="6"/>
  <c r="I3790" i="6"/>
  <c r="J3790" i="6"/>
  <c r="K3790" i="6"/>
  <c r="L3790" i="6"/>
  <c r="G3791" i="6"/>
  <c r="H3791" i="6"/>
  <c r="I3791" i="6"/>
  <c r="J3791" i="6"/>
  <c r="K3791" i="6"/>
  <c r="L3791" i="6"/>
  <c r="G3792" i="6"/>
  <c r="H3792" i="6"/>
  <c r="I3792" i="6"/>
  <c r="J3792" i="6"/>
  <c r="K3792" i="6"/>
  <c r="L3792" i="6"/>
  <c r="G3793" i="6"/>
  <c r="H3793" i="6"/>
  <c r="I3793" i="6"/>
  <c r="J3793" i="6"/>
  <c r="K3793" i="6"/>
  <c r="L3793" i="6"/>
  <c r="G3794" i="6"/>
  <c r="H3794" i="6"/>
  <c r="I3794" i="6"/>
  <c r="J3794" i="6"/>
  <c r="K3794" i="6"/>
  <c r="L3794" i="6"/>
  <c r="G3795" i="6"/>
  <c r="H3795" i="6"/>
  <c r="I3795" i="6"/>
  <c r="J3795" i="6"/>
  <c r="K3795" i="6"/>
  <c r="L3795" i="6"/>
  <c r="G3796" i="6"/>
  <c r="H3796" i="6"/>
  <c r="I3796" i="6"/>
  <c r="J3796" i="6"/>
  <c r="K3796" i="6"/>
  <c r="L3796" i="6"/>
  <c r="G3797" i="6"/>
  <c r="H3797" i="6"/>
  <c r="I3797" i="6"/>
  <c r="J3797" i="6"/>
  <c r="K3797" i="6"/>
  <c r="L3797" i="6"/>
  <c r="G3798" i="6"/>
  <c r="H3798" i="6"/>
  <c r="I3798" i="6"/>
  <c r="J3798" i="6"/>
  <c r="K3798" i="6"/>
  <c r="L3798" i="6"/>
  <c r="G3799" i="6"/>
  <c r="H3799" i="6"/>
  <c r="I3799" i="6"/>
  <c r="J3799" i="6"/>
  <c r="K3799" i="6"/>
  <c r="L3799" i="6"/>
  <c r="G3800" i="6"/>
  <c r="H3800" i="6"/>
  <c r="I3800" i="6"/>
  <c r="J3800" i="6"/>
  <c r="K3800" i="6"/>
  <c r="L3800" i="6"/>
  <c r="G3801" i="6"/>
  <c r="H3801" i="6"/>
  <c r="I3801" i="6"/>
  <c r="J3801" i="6"/>
  <c r="K3801" i="6"/>
  <c r="L3801" i="6"/>
  <c r="G3802" i="6"/>
  <c r="H3802" i="6"/>
  <c r="I3802" i="6"/>
  <c r="J3802" i="6"/>
  <c r="K3802" i="6"/>
  <c r="L3802" i="6"/>
  <c r="G3803" i="6"/>
  <c r="H3803" i="6"/>
  <c r="I3803" i="6"/>
  <c r="J3803" i="6"/>
  <c r="K3803" i="6"/>
  <c r="L3803" i="6"/>
  <c r="G3804" i="6"/>
  <c r="H3804" i="6"/>
  <c r="I3804" i="6"/>
  <c r="J3804" i="6"/>
  <c r="K3804" i="6"/>
  <c r="L3804" i="6"/>
  <c r="G3805" i="6"/>
  <c r="H3805" i="6"/>
  <c r="I3805" i="6"/>
  <c r="J3805" i="6"/>
  <c r="K3805" i="6"/>
  <c r="L3805" i="6"/>
  <c r="G3806" i="6"/>
  <c r="H3806" i="6"/>
  <c r="I3806" i="6"/>
  <c r="J3806" i="6"/>
  <c r="K3806" i="6"/>
  <c r="L3806" i="6"/>
  <c r="G3807" i="6"/>
  <c r="H3807" i="6"/>
  <c r="I3807" i="6"/>
  <c r="J3807" i="6"/>
  <c r="K3807" i="6"/>
  <c r="L3807" i="6"/>
  <c r="G3808" i="6"/>
  <c r="H3808" i="6"/>
  <c r="I3808" i="6"/>
  <c r="J3808" i="6"/>
  <c r="K3808" i="6"/>
  <c r="L3808" i="6"/>
  <c r="G3809" i="6"/>
  <c r="H3809" i="6"/>
  <c r="I3809" i="6"/>
  <c r="J3809" i="6"/>
  <c r="K3809" i="6"/>
  <c r="L3809" i="6"/>
  <c r="G3810" i="6"/>
  <c r="H3810" i="6"/>
  <c r="I3810" i="6"/>
  <c r="J3810" i="6"/>
  <c r="K3810" i="6"/>
  <c r="L3810" i="6"/>
  <c r="G3811" i="6"/>
  <c r="H3811" i="6"/>
  <c r="I3811" i="6"/>
  <c r="J3811" i="6"/>
  <c r="K3811" i="6"/>
  <c r="L3811" i="6"/>
  <c r="G3812" i="6"/>
  <c r="H3812" i="6"/>
  <c r="I3812" i="6"/>
  <c r="J3812" i="6"/>
  <c r="K3812" i="6"/>
  <c r="L3812" i="6"/>
  <c r="G3813" i="6"/>
  <c r="H3813" i="6"/>
  <c r="I3813" i="6"/>
  <c r="J3813" i="6"/>
  <c r="K3813" i="6"/>
  <c r="L3813" i="6"/>
  <c r="G3814" i="6"/>
  <c r="H3814" i="6"/>
  <c r="I3814" i="6"/>
  <c r="J3814" i="6"/>
  <c r="K3814" i="6"/>
  <c r="L3814" i="6"/>
  <c r="G3815" i="6"/>
  <c r="H3815" i="6"/>
  <c r="I3815" i="6"/>
  <c r="J3815" i="6"/>
  <c r="K3815" i="6"/>
  <c r="L3815" i="6"/>
  <c r="G3816" i="6"/>
  <c r="H3816" i="6"/>
  <c r="I3816" i="6"/>
  <c r="J3816" i="6"/>
  <c r="K3816" i="6"/>
  <c r="L3816" i="6"/>
  <c r="G3817" i="6"/>
  <c r="H3817" i="6"/>
  <c r="I3817" i="6"/>
  <c r="J3817" i="6"/>
  <c r="K3817" i="6"/>
  <c r="L3817" i="6"/>
  <c r="G3818" i="6"/>
  <c r="H3818" i="6"/>
  <c r="I3818" i="6"/>
  <c r="J3818" i="6"/>
  <c r="K3818" i="6"/>
  <c r="L3818" i="6"/>
  <c r="G3819" i="6"/>
  <c r="H3819" i="6"/>
  <c r="I3819" i="6"/>
  <c r="J3819" i="6"/>
  <c r="K3819" i="6"/>
  <c r="L3819" i="6"/>
  <c r="G3820" i="6"/>
  <c r="H3820" i="6"/>
  <c r="I3820" i="6"/>
  <c r="J3820" i="6"/>
  <c r="K3820" i="6"/>
  <c r="L3820" i="6"/>
  <c r="G3821" i="6"/>
  <c r="H3821" i="6"/>
  <c r="I3821" i="6"/>
  <c r="J3821" i="6"/>
  <c r="K3821" i="6"/>
  <c r="L3821" i="6"/>
  <c r="G3822" i="6"/>
  <c r="H3822" i="6"/>
  <c r="I3822" i="6"/>
  <c r="J3822" i="6"/>
  <c r="K3822" i="6"/>
  <c r="L3822" i="6"/>
  <c r="G3823" i="6"/>
  <c r="H3823" i="6"/>
  <c r="I3823" i="6"/>
  <c r="J3823" i="6"/>
  <c r="K3823" i="6"/>
  <c r="L3823" i="6"/>
  <c r="G3824" i="6"/>
  <c r="H3824" i="6"/>
  <c r="I3824" i="6"/>
  <c r="J3824" i="6"/>
  <c r="K3824" i="6"/>
  <c r="L3824" i="6"/>
  <c r="G3825" i="6"/>
  <c r="H3825" i="6"/>
  <c r="I3825" i="6"/>
  <c r="J3825" i="6"/>
  <c r="K3825" i="6"/>
  <c r="L3825" i="6"/>
  <c r="G3826" i="6"/>
  <c r="H3826" i="6"/>
  <c r="I3826" i="6"/>
  <c r="J3826" i="6"/>
  <c r="K3826" i="6"/>
  <c r="L3826" i="6"/>
  <c r="G3827" i="6"/>
  <c r="H3827" i="6"/>
  <c r="I3827" i="6"/>
  <c r="J3827" i="6"/>
  <c r="K3827" i="6"/>
  <c r="L3827" i="6"/>
  <c r="G3828" i="6"/>
  <c r="H3828" i="6"/>
  <c r="I3828" i="6"/>
  <c r="J3828" i="6"/>
  <c r="K3828" i="6"/>
  <c r="L3828" i="6"/>
  <c r="G3829" i="6"/>
  <c r="H3829" i="6"/>
  <c r="I3829" i="6"/>
  <c r="J3829" i="6"/>
  <c r="K3829" i="6"/>
  <c r="L3829" i="6"/>
  <c r="G3830" i="6"/>
  <c r="H3830" i="6"/>
  <c r="I3830" i="6"/>
  <c r="J3830" i="6"/>
  <c r="K3830" i="6"/>
  <c r="L3830" i="6"/>
  <c r="G3831" i="6"/>
  <c r="H3831" i="6"/>
  <c r="I3831" i="6"/>
  <c r="J3831" i="6"/>
  <c r="K3831" i="6"/>
  <c r="L3831" i="6"/>
  <c r="G3832" i="6"/>
  <c r="H3832" i="6"/>
  <c r="I3832" i="6"/>
  <c r="J3832" i="6"/>
  <c r="K3832" i="6"/>
  <c r="L3832" i="6"/>
  <c r="G3833" i="6"/>
  <c r="H3833" i="6"/>
  <c r="I3833" i="6"/>
  <c r="J3833" i="6"/>
  <c r="K3833" i="6"/>
  <c r="L3833" i="6"/>
  <c r="G3834" i="6"/>
  <c r="H3834" i="6"/>
  <c r="I3834" i="6"/>
  <c r="J3834" i="6"/>
  <c r="K3834" i="6"/>
  <c r="L3834" i="6"/>
  <c r="G3835" i="6"/>
  <c r="H3835" i="6"/>
  <c r="I3835" i="6"/>
  <c r="J3835" i="6"/>
  <c r="K3835" i="6"/>
  <c r="L3835" i="6"/>
  <c r="G3836" i="6"/>
  <c r="H3836" i="6"/>
  <c r="I3836" i="6"/>
  <c r="J3836" i="6"/>
  <c r="K3836" i="6"/>
  <c r="L3836" i="6"/>
  <c r="G3837" i="6"/>
  <c r="H3837" i="6"/>
  <c r="I3837" i="6"/>
  <c r="J3837" i="6"/>
  <c r="K3837" i="6"/>
  <c r="L3837" i="6"/>
  <c r="G3838" i="6"/>
  <c r="H3838" i="6"/>
  <c r="I3838" i="6"/>
  <c r="J3838" i="6"/>
  <c r="K3838" i="6"/>
  <c r="L3838" i="6"/>
  <c r="G3839" i="6"/>
  <c r="H3839" i="6"/>
  <c r="I3839" i="6"/>
  <c r="J3839" i="6"/>
  <c r="K3839" i="6"/>
  <c r="L3839" i="6"/>
  <c r="G3840" i="6"/>
  <c r="H3840" i="6"/>
  <c r="I3840" i="6"/>
  <c r="J3840" i="6"/>
  <c r="K3840" i="6"/>
  <c r="L3840" i="6"/>
  <c r="G3841" i="6"/>
  <c r="H3841" i="6"/>
  <c r="I3841" i="6"/>
  <c r="J3841" i="6"/>
  <c r="K3841" i="6"/>
  <c r="L3841" i="6"/>
  <c r="G3842" i="6"/>
  <c r="H3842" i="6"/>
  <c r="I3842" i="6"/>
  <c r="J3842" i="6"/>
  <c r="K3842" i="6"/>
  <c r="L3842" i="6"/>
  <c r="G3843" i="6"/>
  <c r="H3843" i="6"/>
  <c r="I3843" i="6"/>
  <c r="J3843" i="6"/>
  <c r="K3843" i="6"/>
  <c r="L3843" i="6"/>
  <c r="G3844" i="6"/>
  <c r="H3844" i="6"/>
  <c r="I3844" i="6"/>
  <c r="J3844" i="6"/>
  <c r="K3844" i="6"/>
  <c r="L3844" i="6"/>
  <c r="G3845" i="6"/>
  <c r="H3845" i="6"/>
  <c r="I3845" i="6"/>
  <c r="J3845" i="6"/>
  <c r="K3845" i="6"/>
  <c r="L3845" i="6"/>
  <c r="G3846" i="6"/>
  <c r="H3846" i="6"/>
  <c r="I3846" i="6"/>
  <c r="J3846" i="6"/>
  <c r="K3846" i="6"/>
  <c r="L3846" i="6"/>
  <c r="G3847" i="6"/>
  <c r="H3847" i="6"/>
  <c r="I3847" i="6"/>
  <c r="J3847" i="6"/>
  <c r="K3847" i="6"/>
  <c r="L3847" i="6"/>
  <c r="G3848" i="6"/>
  <c r="H3848" i="6"/>
  <c r="I3848" i="6"/>
  <c r="J3848" i="6"/>
  <c r="K3848" i="6"/>
  <c r="L3848" i="6"/>
  <c r="G3849" i="6"/>
  <c r="H3849" i="6"/>
  <c r="I3849" i="6"/>
  <c r="J3849" i="6"/>
  <c r="K3849" i="6"/>
  <c r="L3849" i="6"/>
  <c r="G3850" i="6"/>
  <c r="H3850" i="6"/>
  <c r="I3850" i="6"/>
  <c r="J3850" i="6"/>
  <c r="K3850" i="6"/>
  <c r="L3850" i="6"/>
  <c r="G3851" i="6"/>
  <c r="H3851" i="6"/>
  <c r="I3851" i="6"/>
  <c r="J3851" i="6"/>
  <c r="K3851" i="6"/>
  <c r="L3851" i="6"/>
  <c r="G3852" i="6"/>
  <c r="H3852" i="6"/>
  <c r="I3852" i="6"/>
  <c r="J3852" i="6"/>
  <c r="K3852" i="6"/>
  <c r="L3852" i="6"/>
  <c r="G3853" i="6"/>
  <c r="H3853" i="6"/>
  <c r="I3853" i="6"/>
  <c r="J3853" i="6"/>
  <c r="K3853" i="6"/>
  <c r="L3853" i="6"/>
  <c r="G3854" i="6"/>
  <c r="H3854" i="6"/>
  <c r="I3854" i="6"/>
  <c r="J3854" i="6"/>
  <c r="K3854" i="6"/>
  <c r="L3854" i="6"/>
  <c r="G3855" i="6"/>
  <c r="H3855" i="6"/>
  <c r="I3855" i="6"/>
  <c r="J3855" i="6"/>
  <c r="K3855" i="6"/>
  <c r="L3855" i="6"/>
  <c r="G3856" i="6"/>
  <c r="H3856" i="6"/>
  <c r="I3856" i="6"/>
  <c r="J3856" i="6"/>
  <c r="K3856" i="6"/>
  <c r="L3856" i="6"/>
  <c r="G3857" i="6"/>
  <c r="H3857" i="6"/>
  <c r="I3857" i="6"/>
  <c r="J3857" i="6"/>
  <c r="K3857" i="6"/>
  <c r="L3857" i="6"/>
  <c r="G3858" i="6"/>
  <c r="H3858" i="6"/>
  <c r="I3858" i="6"/>
  <c r="J3858" i="6"/>
  <c r="K3858" i="6"/>
  <c r="L3858" i="6"/>
  <c r="G3859" i="6"/>
  <c r="H3859" i="6"/>
  <c r="I3859" i="6"/>
  <c r="J3859" i="6"/>
  <c r="K3859" i="6"/>
  <c r="L3859" i="6"/>
  <c r="G3860" i="6"/>
  <c r="H3860" i="6"/>
  <c r="I3860" i="6"/>
  <c r="J3860" i="6"/>
  <c r="K3860" i="6"/>
  <c r="L3860" i="6"/>
  <c r="G3861" i="6"/>
  <c r="H3861" i="6"/>
  <c r="I3861" i="6"/>
  <c r="J3861" i="6"/>
  <c r="K3861" i="6"/>
  <c r="L3861" i="6"/>
  <c r="G3862" i="6"/>
  <c r="H3862" i="6"/>
  <c r="I3862" i="6"/>
  <c r="J3862" i="6"/>
  <c r="K3862" i="6"/>
  <c r="L3862" i="6"/>
  <c r="G3863" i="6"/>
  <c r="H3863" i="6"/>
  <c r="I3863" i="6"/>
  <c r="J3863" i="6"/>
  <c r="K3863" i="6"/>
  <c r="L3863" i="6"/>
  <c r="G3864" i="6"/>
  <c r="H3864" i="6"/>
  <c r="I3864" i="6"/>
  <c r="J3864" i="6"/>
  <c r="K3864" i="6"/>
  <c r="L3864" i="6"/>
  <c r="G3865" i="6"/>
  <c r="H3865" i="6"/>
  <c r="I3865" i="6"/>
  <c r="J3865" i="6"/>
  <c r="K3865" i="6"/>
  <c r="L3865" i="6"/>
  <c r="G3866" i="6"/>
  <c r="H3866" i="6"/>
  <c r="I3866" i="6"/>
  <c r="J3866" i="6"/>
  <c r="K3866" i="6"/>
  <c r="L3866" i="6"/>
  <c r="G3867" i="6"/>
  <c r="H3867" i="6"/>
  <c r="I3867" i="6"/>
  <c r="J3867" i="6"/>
  <c r="K3867" i="6"/>
  <c r="L3867" i="6"/>
  <c r="G3868" i="6"/>
  <c r="H3868" i="6"/>
  <c r="I3868" i="6"/>
  <c r="J3868" i="6"/>
  <c r="K3868" i="6"/>
  <c r="L3868" i="6"/>
  <c r="G3869" i="6"/>
  <c r="H3869" i="6"/>
  <c r="I3869" i="6"/>
  <c r="J3869" i="6"/>
  <c r="K3869" i="6"/>
  <c r="L3869" i="6"/>
  <c r="G3870" i="6"/>
  <c r="H3870" i="6"/>
  <c r="I3870" i="6"/>
  <c r="J3870" i="6"/>
  <c r="K3870" i="6"/>
  <c r="L3870" i="6"/>
  <c r="G3871" i="6"/>
  <c r="H3871" i="6"/>
  <c r="I3871" i="6"/>
  <c r="J3871" i="6"/>
  <c r="K3871" i="6"/>
  <c r="L3871" i="6"/>
  <c r="G3872" i="6"/>
  <c r="H3872" i="6"/>
  <c r="I3872" i="6"/>
  <c r="J3872" i="6"/>
  <c r="K3872" i="6"/>
  <c r="L3872" i="6"/>
  <c r="G3873" i="6"/>
  <c r="H3873" i="6"/>
  <c r="I3873" i="6"/>
  <c r="J3873" i="6"/>
  <c r="K3873" i="6"/>
  <c r="L3873" i="6"/>
  <c r="G3874" i="6"/>
  <c r="H3874" i="6"/>
  <c r="I3874" i="6"/>
  <c r="J3874" i="6"/>
  <c r="K3874" i="6"/>
  <c r="L3874" i="6"/>
  <c r="G3875" i="6"/>
  <c r="H3875" i="6"/>
  <c r="I3875" i="6"/>
  <c r="J3875" i="6"/>
  <c r="K3875" i="6"/>
  <c r="L3875" i="6"/>
  <c r="G3876" i="6"/>
  <c r="H3876" i="6"/>
  <c r="I3876" i="6"/>
  <c r="J3876" i="6"/>
  <c r="K3876" i="6"/>
  <c r="L3876" i="6"/>
  <c r="G3877" i="6"/>
  <c r="H3877" i="6"/>
  <c r="I3877" i="6"/>
  <c r="J3877" i="6"/>
  <c r="K3877" i="6"/>
  <c r="L3877" i="6"/>
  <c r="G3878" i="6"/>
  <c r="H3878" i="6"/>
  <c r="I3878" i="6"/>
  <c r="J3878" i="6"/>
  <c r="K3878" i="6"/>
  <c r="L3878" i="6"/>
  <c r="G3879" i="6"/>
  <c r="H3879" i="6"/>
  <c r="I3879" i="6"/>
  <c r="J3879" i="6"/>
  <c r="K3879" i="6"/>
  <c r="L3879" i="6"/>
  <c r="G3880" i="6"/>
  <c r="H3880" i="6"/>
  <c r="I3880" i="6"/>
  <c r="J3880" i="6"/>
  <c r="K3880" i="6"/>
  <c r="L3880" i="6"/>
  <c r="G3881" i="6"/>
  <c r="H3881" i="6"/>
  <c r="I3881" i="6"/>
  <c r="J3881" i="6"/>
  <c r="K3881" i="6"/>
  <c r="L3881" i="6"/>
  <c r="G3882" i="6"/>
  <c r="H3882" i="6"/>
  <c r="I3882" i="6"/>
  <c r="J3882" i="6"/>
  <c r="K3882" i="6"/>
  <c r="L3882" i="6"/>
  <c r="G3883" i="6"/>
  <c r="H3883" i="6"/>
  <c r="I3883" i="6"/>
  <c r="J3883" i="6"/>
  <c r="K3883" i="6"/>
  <c r="L3883" i="6"/>
  <c r="G3884" i="6"/>
  <c r="H3884" i="6"/>
  <c r="I3884" i="6"/>
  <c r="J3884" i="6"/>
  <c r="K3884" i="6"/>
  <c r="L3884" i="6"/>
  <c r="G3885" i="6"/>
  <c r="H3885" i="6"/>
  <c r="I3885" i="6"/>
  <c r="J3885" i="6"/>
  <c r="K3885" i="6"/>
  <c r="L3885" i="6"/>
  <c r="G3886" i="6"/>
  <c r="H3886" i="6"/>
  <c r="I3886" i="6"/>
  <c r="J3886" i="6"/>
  <c r="K3886" i="6"/>
  <c r="L3886" i="6"/>
  <c r="G3887" i="6"/>
  <c r="H3887" i="6"/>
  <c r="I3887" i="6"/>
  <c r="J3887" i="6"/>
  <c r="K3887" i="6"/>
  <c r="L3887" i="6"/>
  <c r="G3888" i="6"/>
  <c r="H3888" i="6"/>
  <c r="I3888" i="6"/>
  <c r="J3888" i="6"/>
  <c r="K3888" i="6"/>
  <c r="L3888" i="6"/>
  <c r="G3889" i="6"/>
  <c r="H3889" i="6"/>
  <c r="I3889" i="6"/>
  <c r="J3889" i="6"/>
  <c r="K3889" i="6"/>
  <c r="L3889" i="6"/>
  <c r="G3890" i="6"/>
  <c r="H3890" i="6"/>
  <c r="I3890" i="6"/>
  <c r="J3890" i="6"/>
  <c r="K3890" i="6"/>
  <c r="L3890" i="6"/>
  <c r="G3891" i="6"/>
  <c r="H3891" i="6"/>
  <c r="I3891" i="6"/>
  <c r="J3891" i="6"/>
  <c r="K3891" i="6"/>
  <c r="L3891" i="6"/>
  <c r="G3892" i="6"/>
  <c r="H3892" i="6"/>
  <c r="I3892" i="6"/>
  <c r="J3892" i="6"/>
  <c r="K3892" i="6"/>
  <c r="L3892" i="6"/>
  <c r="G3893" i="6"/>
  <c r="H3893" i="6"/>
  <c r="I3893" i="6"/>
  <c r="J3893" i="6"/>
  <c r="K3893" i="6"/>
  <c r="L3893" i="6"/>
  <c r="G3894" i="6"/>
  <c r="H3894" i="6"/>
  <c r="I3894" i="6"/>
  <c r="J3894" i="6"/>
  <c r="K3894" i="6"/>
  <c r="L3894" i="6"/>
  <c r="G3895" i="6"/>
  <c r="H3895" i="6"/>
  <c r="I3895" i="6"/>
  <c r="J3895" i="6"/>
  <c r="K3895" i="6"/>
  <c r="L3895" i="6"/>
  <c r="G3896" i="6"/>
  <c r="H3896" i="6"/>
  <c r="I3896" i="6"/>
  <c r="J3896" i="6"/>
  <c r="K3896" i="6"/>
  <c r="L3896" i="6"/>
  <c r="G3897" i="6"/>
  <c r="H3897" i="6"/>
  <c r="I3897" i="6"/>
  <c r="J3897" i="6"/>
  <c r="K3897" i="6"/>
  <c r="L3897" i="6"/>
  <c r="G3898" i="6"/>
  <c r="H3898" i="6"/>
  <c r="I3898" i="6"/>
  <c r="J3898" i="6"/>
  <c r="K3898" i="6"/>
  <c r="L3898" i="6"/>
  <c r="G3899" i="6"/>
  <c r="H3899" i="6"/>
  <c r="I3899" i="6"/>
  <c r="J3899" i="6"/>
  <c r="K3899" i="6"/>
  <c r="L3899" i="6"/>
  <c r="G3900" i="6"/>
  <c r="H3900" i="6"/>
  <c r="I3900" i="6"/>
  <c r="J3900" i="6"/>
  <c r="K3900" i="6"/>
  <c r="L3900" i="6"/>
  <c r="G3901" i="6"/>
  <c r="H3901" i="6"/>
  <c r="I3901" i="6"/>
  <c r="J3901" i="6"/>
  <c r="K3901" i="6"/>
  <c r="L3901" i="6"/>
  <c r="G3902" i="6"/>
  <c r="H3902" i="6"/>
  <c r="I3902" i="6"/>
  <c r="J3902" i="6"/>
  <c r="K3902" i="6"/>
  <c r="L3902" i="6"/>
  <c r="G3903" i="6"/>
  <c r="H3903" i="6"/>
  <c r="I3903" i="6"/>
  <c r="J3903" i="6"/>
  <c r="K3903" i="6"/>
  <c r="L3903" i="6"/>
  <c r="G3904" i="6"/>
  <c r="H3904" i="6"/>
  <c r="I3904" i="6"/>
  <c r="J3904" i="6"/>
  <c r="K3904" i="6"/>
  <c r="L3904" i="6"/>
  <c r="G3905" i="6"/>
  <c r="H3905" i="6"/>
  <c r="I3905" i="6"/>
  <c r="J3905" i="6"/>
  <c r="K3905" i="6"/>
  <c r="L3905" i="6"/>
  <c r="G3906" i="6"/>
  <c r="H3906" i="6"/>
  <c r="I3906" i="6"/>
  <c r="J3906" i="6"/>
  <c r="K3906" i="6"/>
  <c r="L3906" i="6"/>
  <c r="G3907" i="6"/>
  <c r="H3907" i="6"/>
  <c r="I3907" i="6"/>
  <c r="J3907" i="6"/>
  <c r="K3907" i="6"/>
  <c r="L3907" i="6"/>
  <c r="G3908" i="6"/>
  <c r="H3908" i="6"/>
  <c r="I3908" i="6"/>
  <c r="J3908" i="6"/>
  <c r="K3908" i="6"/>
  <c r="L3908" i="6"/>
  <c r="G3909" i="6"/>
  <c r="H3909" i="6"/>
  <c r="I3909" i="6"/>
  <c r="J3909" i="6"/>
  <c r="K3909" i="6"/>
  <c r="L3909" i="6"/>
  <c r="G3910" i="6"/>
  <c r="H3910" i="6"/>
  <c r="I3910" i="6"/>
  <c r="J3910" i="6"/>
  <c r="K3910" i="6"/>
  <c r="L3910" i="6"/>
  <c r="G3911" i="6"/>
  <c r="H3911" i="6"/>
  <c r="I3911" i="6"/>
  <c r="J3911" i="6"/>
  <c r="K3911" i="6"/>
  <c r="L3911" i="6"/>
  <c r="G3912" i="6"/>
  <c r="H3912" i="6"/>
  <c r="I3912" i="6"/>
  <c r="J3912" i="6"/>
  <c r="K3912" i="6"/>
  <c r="L3912" i="6"/>
  <c r="G3913" i="6"/>
  <c r="H3913" i="6"/>
  <c r="I3913" i="6"/>
  <c r="J3913" i="6"/>
  <c r="K3913" i="6"/>
  <c r="L3913" i="6"/>
  <c r="G3914" i="6"/>
  <c r="H3914" i="6"/>
  <c r="I3914" i="6"/>
  <c r="J3914" i="6"/>
  <c r="K3914" i="6"/>
  <c r="L3914" i="6"/>
  <c r="G3915" i="6"/>
  <c r="H3915" i="6"/>
  <c r="I3915" i="6"/>
  <c r="J3915" i="6"/>
  <c r="K3915" i="6"/>
  <c r="L3915" i="6"/>
  <c r="G3916" i="6"/>
  <c r="H3916" i="6"/>
  <c r="I3916" i="6"/>
  <c r="J3916" i="6"/>
  <c r="K3916" i="6"/>
  <c r="L3916" i="6"/>
  <c r="G3917" i="6"/>
  <c r="H3917" i="6"/>
  <c r="I3917" i="6"/>
  <c r="J3917" i="6"/>
  <c r="K3917" i="6"/>
  <c r="L3917" i="6"/>
  <c r="G3918" i="6"/>
  <c r="H3918" i="6"/>
  <c r="I3918" i="6"/>
  <c r="J3918" i="6"/>
  <c r="K3918" i="6"/>
  <c r="L3918" i="6"/>
  <c r="G3919" i="6"/>
  <c r="H3919" i="6"/>
  <c r="I3919" i="6"/>
  <c r="J3919" i="6"/>
  <c r="K3919" i="6"/>
  <c r="L3919" i="6"/>
  <c r="G3920" i="6"/>
  <c r="H3920" i="6"/>
  <c r="I3920" i="6"/>
  <c r="J3920" i="6"/>
  <c r="K3920" i="6"/>
  <c r="L3920" i="6"/>
  <c r="G3921" i="6"/>
  <c r="H3921" i="6"/>
  <c r="I3921" i="6"/>
  <c r="J3921" i="6"/>
  <c r="K3921" i="6"/>
  <c r="L3921" i="6"/>
  <c r="G3922" i="6"/>
  <c r="H3922" i="6"/>
  <c r="I3922" i="6"/>
  <c r="J3922" i="6"/>
  <c r="K3922" i="6"/>
  <c r="L3922" i="6"/>
  <c r="G3923" i="6"/>
  <c r="H3923" i="6"/>
  <c r="I3923" i="6"/>
  <c r="J3923" i="6"/>
  <c r="K3923" i="6"/>
  <c r="L3923" i="6"/>
  <c r="G3924" i="6"/>
  <c r="H3924" i="6"/>
  <c r="I3924" i="6"/>
  <c r="J3924" i="6"/>
  <c r="K3924" i="6"/>
  <c r="L3924" i="6"/>
  <c r="G3925" i="6"/>
  <c r="H3925" i="6"/>
  <c r="I3925" i="6"/>
  <c r="J3925" i="6"/>
  <c r="K3925" i="6"/>
  <c r="L3925" i="6"/>
  <c r="G3926" i="6"/>
  <c r="H3926" i="6"/>
  <c r="I3926" i="6"/>
  <c r="J3926" i="6"/>
  <c r="K3926" i="6"/>
  <c r="L3926" i="6"/>
  <c r="G3927" i="6"/>
  <c r="H3927" i="6"/>
  <c r="I3927" i="6"/>
  <c r="J3927" i="6"/>
  <c r="K3927" i="6"/>
  <c r="L3927" i="6"/>
  <c r="G3928" i="6"/>
  <c r="H3928" i="6"/>
  <c r="I3928" i="6"/>
  <c r="J3928" i="6"/>
  <c r="K3928" i="6"/>
  <c r="L3928" i="6"/>
  <c r="G3929" i="6"/>
  <c r="H3929" i="6"/>
  <c r="I3929" i="6"/>
  <c r="J3929" i="6"/>
  <c r="K3929" i="6"/>
  <c r="L3929" i="6"/>
  <c r="G3930" i="6"/>
  <c r="H3930" i="6"/>
  <c r="I3930" i="6"/>
  <c r="J3930" i="6"/>
  <c r="K3930" i="6"/>
  <c r="L3930" i="6"/>
  <c r="G3931" i="6"/>
  <c r="H3931" i="6"/>
  <c r="I3931" i="6"/>
  <c r="J3931" i="6"/>
  <c r="K3931" i="6"/>
  <c r="L3931" i="6"/>
  <c r="G3932" i="6"/>
  <c r="H3932" i="6"/>
  <c r="I3932" i="6"/>
  <c r="J3932" i="6"/>
  <c r="K3932" i="6"/>
  <c r="L3932" i="6"/>
  <c r="G3933" i="6"/>
  <c r="H3933" i="6"/>
  <c r="I3933" i="6"/>
  <c r="J3933" i="6"/>
  <c r="K3933" i="6"/>
  <c r="L3933" i="6"/>
  <c r="G3934" i="6"/>
  <c r="H3934" i="6"/>
  <c r="I3934" i="6"/>
  <c r="J3934" i="6"/>
  <c r="K3934" i="6"/>
  <c r="L3934" i="6"/>
  <c r="G3935" i="6"/>
  <c r="H3935" i="6"/>
  <c r="I3935" i="6"/>
  <c r="J3935" i="6"/>
  <c r="K3935" i="6"/>
  <c r="L3935" i="6"/>
  <c r="G3936" i="6"/>
  <c r="H3936" i="6"/>
  <c r="I3936" i="6"/>
  <c r="J3936" i="6"/>
  <c r="K3936" i="6"/>
  <c r="L3936" i="6"/>
  <c r="G3937" i="6"/>
  <c r="H3937" i="6"/>
  <c r="I3937" i="6"/>
  <c r="J3937" i="6"/>
  <c r="K3937" i="6"/>
  <c r="L3937" i="6"/>
  <c r="G3938" i="6"/>
  <c r="H3938" i="6"/>
  <c r="I3938" i="6"/>
  <c r="J3938" i="6"/>
  <c r="K3938" i="6"/>
  <c r="L3938" i="6"/>
  <c r="G3939" i="6"/>
  <c r="H3939" i="6"/>
  <c r="I3939" i="6"/>
  <c r="J3939" i="6"/>
  <c r="K3939" i="6"/>
  <c r="L3939" i="6"/>
  <c r="G3940" i="6"/>
  <c r="H3940" i="6"/>
  <c r="I3940" i="6"/>
  <c r="J3940" i="6"/>
  <c r="K3940" i="6"/>
  <c r="L3940" i="6"/>
  <c r="G3941" i="6"/>
  <c r="H3941" i="6"/>
  <c r="I3941" i="6"/>
  <c r="J3941" i="6"/>
  <c r="K3941" i="6"/>
  <c r="L3941" i="6"/>
  <c r="G3942" i="6"/>
  <c r="H3942" i="6"/>
  <c r="I3942" i="6"/>
  <c r="J3942" i="6"/>
  <c r="K3942" i="6"/>
  <c r="L3942" i="6"/>
  <c r="G3943" i="6"/>
  <c r="H3943" i="6"/>
  <c r="I3943" i="6"/>
  <c r="J3943" i="6"/>
  <c r="K3943" i="6"/>
  <c r="L3943" i="6"/>
  <c r="G3944" i="6"/>
  <c r="H3944" i="6"/>
  <c r="I3944" i="6"/>
  <c r="J3944" i="6"/>
  <c r="K3944" i="6"/>
  <c r="L3944" i="6"/>
  <c r="G3945" i="6"/>
  <c r="H3945" i="6"/>
  <c r="I3945" i="6"/>
  <c r="J3945" i="6"/>
  <c r="K3945" i="6"/>
  <c r="L3945" i="6"/>
  <c r="G3946" i="6"/>
  <c r="H3946" i="6"/>
  <c r="I3946" i="6"/>
  <c r="J3946" i="6"/>
  <c r="K3946" i="6"/>
  <c r="L3946" i="6"/>
  <c r="G3947" i="6"/>
  <c r="H3947" i="6"/>
  <c r="I3947" i="6"/>
  <c r="J3947" i="6"/>
  <c r="K3947" i="6"/>
  <c r="L3947" i="6"/>
  <c r="G3948" i="6"/>
  <c r="H3948" i="6"/>
  <c r="I3948" i="6"/>
  <c r="J3948" i="6"/>
  <c r="K3948" i="6"/>
  <c r="L3948" i="6"/>
  <c r="G3949" i="6"/>
  <c r="H3949" i="6"/>
  <c r="I3949" i="6"/>
  <c r="J3949" i="6"/>
  <c r="K3949" i="6"/>
  <c r="L3949" i="6"/>
  <c r="G3950" i="6"/>
  <c r="H3950" i="6"/>
  <c r="I3950" i="6"/>
  <c r="J3950" i="6"/>
  <c r="K3950" i="6"/>
  <c r="L3950" i="6"/>
  <c r="G3951" i="6"/>
  <c r="H3951" i="6"/>
  <c r="I3951" i="6"/>
  <c r="J3951" i="6"/>
  <c r="K3951" i="6"/>
  <c r="L3951" i="6"/>
  <c r="G3952" i="6"/>
  <c r="H3952" i="6"/>
  <c r="I3952" i="6"/>
  <c r="J3952" i="6"/>
  <c r="K3952" i="6"/>
  <c r="L3952" i="6"/>
  <c r="G3953" i="6"/>
  <c r="H3953" i="6"/>
  <c r="I3953" i="6"/>
  <c r="J3953" i="6"/>
  <c r="K3953" i="6"/>
  <c r="L3953" i="6"/>
  <c r="G3954" i="6"/>
  <c r="H3954" i="6"/>
  <c r="I3954" i="6"/>
  <c r="J3954" i="6"/>
  <c r="K3954" i="6"/>
  <c r="L3954" i="6"/>
  <c r="G3955" i="6"/>
  <c r="H3955" i="6"/>
  <c r="I3955" i="6"/>
  <c r="J3955" i="6"/>
  <c r="K3955" i="6"/>
  <c r="L3955" i="6"/>
  <c r="G3956" i="6"/>
  <c r="H3956" i="6"/>
  <c r="I3956" i="6"/>
  <c r="J3956" i="6"/>
  <c r="K3956" i="6"/>
  <c r="L3956" i="6"/>
  <c r="G3957" i="6"/>
  <c r="H3957" i="6"/>
  <c r="I3957" i="6"/>
  <c r="J3957" i="6"/>
  <c r="K3957" i="6"/>
  <c r="L3957" i="6"/>
  <c r="G3958" i="6"/>
  <c r="H3958" i="6"/>
  <c r="I3958" i="6"/>
  <c r="J3958" i="6"/>
  <c r="K3958" i="6"/>
  <c r="L3958" i="6"/>
  <c r="G3959" i="6"/>
  <c r="H3959" i="6"/>
  <c r="I3959" i="6"/>
  <c r="J3959" i="6"/>
  <c r="K3959" i="6"/>
  <c r="L3959" i="6"/>
  <c r="G3960" i="6"/>
  <c r="H3960" i="6"/>
  <c r="I3960" i="6"/>
  <c r="J3960" i="6"/>
  <c r="K3960" i="6"/>
  <c r="L3960" i="6"/>
  <c r="G3961" i="6"/>
  <c r="H3961" i="6"/>
  <c r="I3961" i="6"/>
  <c r="J3961" i="6"/>
  <c r="K3961" i="6"/>
  <c r="L3961" i="6"/>
  <c r="G3962" i="6"/>
  <c r="H3962" i="6"/>
  <c r="I3962" i="6"/>
  <c r="J3962" i="6"/>
  <c r="K3962" i="6"/>
  <c r="L3962" i="6"/>
  <c r="G3963" i="6"/>
  <c r="H3963" i="6"/>
  <c r="I3963" i="6"/>
  <c r="J3963" i="6"/>
  <c r="K3963" i="6"/>
  <c r="L3963" i="6"/>
  <c r="G3964" i="6"/>
  <c r="H3964" i="6"/>
  <c r="I3964" i="6"/>
  <c r="J3964" i="6"/>
  <c r="K3964" i="6"/>
  <c r="L3964" i="6"/>
  <c r="G3965" i="6"/>
  <c r="H3965" i="6"/>
  <c r="I3965" i="6"/>
  <c r="J3965" i="6"/>
  <c r="K3965" i="6"/>
  <c r="L3965" i="6"/>
  <c r="G3966" i="6"/>
  <c r="H3966" i="6"/>
  <c r="I3966" i="6"/>
  <c r="J3966" i="6"/>
  <c r="K3966" i="6"/>
  <c r="L3966" i="6"/>
  <c r="G3967" i="6"/>
  <c r="H3967" i="6"/>
  <c r="I3967" i="6"/>
  <c r="J3967" i="6"/>
  <c r="K3967" i="6"/>
  <c r="L3967" i="6"/>
  <c r="G3968" i="6"/>
  <c r="H3968" i="6"/>
  <c r="I3968" i="6"/>
  <c r="J3968" i="6"/>
  <c r="K3968" i="6"/>
  <c r="L3968" i="6"/>
  <c r="G3969" i="6"/>
  <c r="H3969" i="6"/>
  <c r="I3969" i="6"/>
  <c r="J3969" i="6"/>
  <c r="K3969" i="6"/>
  <c r="L3969" i="6"/>
  <c r="G3970" i="6"/>
  <c r="H3970" i="6"/>
  <c r="I3970" i="6"/>
  <c r="J3970" i="6"/>
  <c r="K3970" i="6"/>
  <c r="L3970" i="6"/>
  <c r="G3971" i="6"/>
  <c r="H3971" i="6"/>
  <c r="I3971" i="6"/>
  <c r="J3971" i="6"/>
  <c r="K3971" i="6"/>
  <c r="L3971" i="6"/>
  <c r="G3972" i="6"/>
  <c r="H3972" i="6"/>
  <c r="I3972" i="6"/>
  <c r="J3972" i="6"/>
  <c r="K3972" i="6"/>
  <c r="L3972" i="6"/>
  <c r="G3973" i="6"/>
  <c r="H3973" i="6"/>
  <c r="I3973" i="6"/>
  <c r="J3973" i="6"/>
  <c r="K3973" i="6"/>
  <c r="L3973" i="6"/>
  <c r="G3974" i="6"/>
  <c r="H3974" i="6"/>
  <c r="I3974" i="6"/>
  <c r="J3974" i="6"/>
  <c r="K3974" i="6"/>
  <c r="L3974" i="6"/>
  <c r="G3975" i="6"/>
  <c r="H3975" i="6"/>
  <c r="I3975" i="6"/>
  <c r="J3975" i="6"/>
  <c r="K3975" i="6"/>
  <c r="L3975" i="6"/>
  <c r="G3976" i="6"/>
  <c r="H3976" i="6"/>
  <c r="I3976" i="6"/>
  <c r="J3976" i="6"/>
  <c r="K3976" i="6"/>
  <c r="L3976" i="6"/>
  <c r="G3977" i="6"/>
  <c r="H3977" i="6"/>
  <c r="I3977" i="6"/>
  <c r="J3977" i="6"/>
  <c r="K3977" i="6"/>
  <c r="L3977" i="6"/>
  <c r="G3978" i="6"/>
  <c r="H3978" i="6"/>
  <c r="I3978" i="6"/>
  <c r="J3978" i="6"/>
  <c r="K3978" i="6"/>
  <c r="L3978" i="6"/>
  <c r="G3979" i="6"/>
  <c r="H3979" i="6"/>
  <c r="I3979" i="6"/>
  <c r="J3979" i="6"/>
  <c r="K3979" i="6"/>
  <c r="L3979" i="6"/>
  <c r="G3980" i="6"/>
  <c r="H3980" i="6"/>
  <c r="I3980" i="6"/>
  <c r="J3980" i="6"/>
  <c r="K3980" i="6"/>
  <c r="L3980" i="6"/>
  <c r="G3981" i="6"/>
  <c r="H3981" i="6"/>
  <c r="I3981" i="6"/>
  <c r="J3981" i="6"/>
  <c r="K3981" i="6"/>
  <c r="L3981" i="6"/>
  <c r="G3982" i="6"/>
  <c r="H3982" i="6"/>
  <c r="I3982" i="6"/>
  <c r="J3982" i="6"/>
  <c r="K3982" i="6"/>
  <c r="L3982" i="6"/>
  <c r="G3983" i="6"/>
  <c r="H3983" i="6"/>
  <c r="I3983" i="6"/>
  <c r="J3983" i="6"/>
  <c r="K3983" i="6"/>
  <c r="L3983" i="6"/>
  <c r="G3984" i="6"/>
  <c r="H3984" i="6"/>
  <c r="I3984" i="6"/>
  <c r="J3984" i="6"/>
  <c r="K3984" i="6"/>
  <c r="L3984" i="6"/>
  <c r="G3985" i="6"/>
  <c r="H3985" i="6"/>
  <c r="I3985" i="6"/>
  <c r="J3985" i="6"/>
  <c r="K3985" i="6"/>
  <c r="L3985" i="6"/>
  <c r="G3986" i="6"/>
  <c r="H3986" i="6"/>
  <c r="I3986" i="6"/>
  <c r="J3986" i="6"/>
  <c r="K3986" i="6"/>
  <c r="L3986" i="6"/>
  <c r="G3987" i="6"/>
  <c r="H3987" i="6"/>
  <c r="I3987" i="6"/>
  <c r="J3987" i="6"/>
  <c r="K3987" i="6"/>
  <c r="L3987" i="6"/>
  <c r="G3988" i="6"/>
  <c r="H3988" i="6"/>
  <c r="I3988" i="6"/>
  <c r="J3988" i="6"/>
  <c r="K3988" i="6"/>
  <c r="L3988" i="6"/>
  <c r="G3989" i="6"/>
  <c r="H3989" i="6"/>
  <c r="I3989" i="6"/>
  <c r="J3989" i="6"/>
  <c r="K3989" i="6"/>
  <c r="L3989" i="6"/>
  <c r="G3990" i="6"/>
  <c r="H3990" i="6"/>
  <c r="I3990" i="6"/>
  <c r="J3990" i="6"/>
  <c r="K3990" i="6"/>
  <c r="L3990" i="6"/>
  <c r="G3991" i="6"/>
  <c r="H3991" i="6"/>
  <c r="I3991" i="6"/>
  <c r="J3991" i="6"/>
  <c r="K3991" i="6"/>
  <c r="L3991" i="6"/>
  <c r="G3992" i="6"/>
  <c r="H3992" i="6"/>
  <c r="I3992" i="6"/>
  <c r="J3992" i="6"/>
  <c r="K3992" i="6"/>
  <c r="L3992" i="6"/>
  <c r="G3993" i="6"/>
  <c r="H3993" i="6"/>
  <c r="I3993" i="6"/>
  <c r="J3993" i="6"/>
  <c r="K3993" i="6"/>
  <c r="L3993" i="6"/>
  <c r="G3994" i="6"/>
  <c r="H3994" i="6"/>
  <c r="I3994" i="6"/>
  <c r="J3994" i="6"/>
  <c r="K3994" i="6"/>
  <c r="L3994" i="6"/>
  <c r="G3995" i="6"/>
  <c r="H3995" i="6"/>
  <c r="I3995" i="6"/>
  <c r="J3995" i="6"/>
  <c r="K3995" i="6"/>
  <c r="L3995" i="6"/>
  <c r="G3996" i="6"/>
  <c r="H3996" i="6"/>
  <c r="I3996" i="6"/>
  <c r="J3996" i="6"/>
  <c r="K3996" i="6"/>
  <c r="L3996" i="6"/>
  <c r="G3997" i="6"/>
  <c r="H3997" i="6"/>
  <c r="I3997" i="6"/>
  <c r="J3997" i="6"/>
  <c r="K3997" i="6"/>
  <c r="L3997" i="6"/>
  <c r="G3998" i="6"/>
  <c r="H3998" i="6"/>
  <c r="I3998" i="6"/>
  <c r="J3998" i="6"/>
  <c r="K3998" i="6"/>
  <c r="L3998" i="6"/>
  <c r="G3999" i="6"/>
  <c r="H3999" i="6"/>
  <c r="I3999" i="6"/>
  <c r="J3999" i="6"/>
  <c r="K3999" i="6"/>
  <c r="L3999" i="6"/>
  <c r="G4000" i="6"/>
  <c r="H4000" i="6"/>
  <c r="I4000" i="6"/>
  <c r="J4000" i="6"/>
  <c r="K4000" i="6"/>
  <c r="L4000" i="6"/>
  <c r="G4001" i="6"/>
  <c r="H4001" i="6"/>
  <c r="I4001" i="6"/>
  <c r="J4001" i="6"/>
  <c r="K4001" i="6"/>
  <c r="L4001" i="6"/>
  <c r="G4002" i="6"/>
  <c r="H4002" i="6"/>
  <c r="I4002" i="6"/>
  <c r="J4002" i="6"/>
  <c r="K4002" i="6"/>
  <c r="L4002" i="6"/>
  <c r="G4003" i="6"/>
  <c r="H4003" i="6"/>
  <c r="I4003" i="6"/>
  <c r="J4003" i="6"/>
  <c r="K4003" i="6"/>
  <c r="L4003" i="6"/>
  <c r="G4004" i="6"/>
  <c r="H4004" i="6"/>
  <c r="I4004" i="6"/>
  <c r="J4004" i="6"/>
  <c r="K4004" i="6"/>
  <c r="L4004" i="6"/>
  <c r="G4005" i="6"/>
  <c r="H4005" i="6"/>
  <c r="I4005" i="6"/>
  <c r="J4005" i="6"/>
  <c r="K4005" i="6"/>
  <c r="L4005" i="6"/>
  <c r="G4006" i="6"/>
  <c r="H4006" i="6"/>
  <c r="I4006" i="6"/>
  <c r="J4006" i="6"/>
  <c r="K4006" i="6"/>
  <c r="L4006" i="6"/>
  <c r="G4007" i="6"/>
  <c r="H4007" i="6"/>
  <c r="I4007" i="6"/>
  <c r="J4007" i="6"/>
  <c r="K4007" i="6"/>
  <c r="L4007" i="6"/>
  <c r="G4008" i="6"/>
  <c r="H4008" i="6"/>
  <c r="I4008" i="6"/>
  <c r="J4008" i="6"/>
  <c r="K4008" i="6"/>
  <c r="L4008" i="6"/>
  <c r="G4009" i="6"/>
  <c r="H4009" i="6"/>
  <c r="I4009" i="6"/>
  <c r="J4009" i="6"/>
  <c r="K4009" i="6"/>
  <c r="L4009" i="6"/>
  <c r="G4010" i="6"/>
  <c r="H4010" i="6"/>
  <c r="I4010" i="6"/>
  <c r="J4010" i="6"/>
  <c r="K4010" i="6"/>
  <c r="L4010" i="6"/>
  <c r="G4011" i="6"/>
  <c r="H4011" i="6"/>
  <c r="I4011" i="6"/>
  <c r="J4011" i="6"/>
  <c r="K4011" i="6"/>
  <c r="L4011" i="6"/>
  <c r="G4012" i="6"/>
  <c r="H4012" i="6"/>
  <c r="I4012" i="6"/>
  <c r="J4012" i="6"/>
  <c r="K4012" i="6"/>
  <c r="L4012" i="6"/>
  <c r="G4013" i="6"/>
  <c r="H4013" i="6"/>
  <c r="I4013" i="6"/>
  <c r="J4013" i="6"/>
  <c r="K4013" i="6"/>
  <c r="L4013" i="6"/>
  <c r="G4014" i="6"/>
  <c r="H4014" i="6"/>
  <c r="I4014" i="6"/>
  <c r="J4014" i="6"/>
  <c r="K4014" i="6"/>
  <c r="L4014" i="6"/>
  <c r="G4015" i="6"/>
  <c r="H4015" i="6"/>
  <c r="I4015" i="6"/>
  <c r="J4015" i="6"/>
  <c r="K4015" i="6"/>
  <c r="L4015" i="6"/>
  <c r="G4016" i="6"/>
  <c r="H4016" i="6"/>
  <c r="I4016" i="6"/>
  <c r="J4016" i="6"/>
  <c r="K4016" i="6"/>
  <c r="L4016" i="6"/>
  <c r="G4017" i="6"/>
  <c r="H4017" i="6"/>
  <c r="I4017" i="6"/>
  <c r="J4017" i="6"/>
  <c r="K4017" i="6"/>
  <c r="L4017" i="6"/>
  <c r="G4018" i="6"/>
  <c r="H4018" i="6"/>
  <c r="I4018" i="6"/>
  <c r="J4018" i="6"/>
  <c r="K4018" i="6"/>
  <c r="L4018" i="6"/>
  <c r="G4019" i="6"/>
  <c r="H4019" i="6"/>
  <c r="I4019" i="6"/>
  <c r="J4019" i="6"/>
  <c r="K4019" i="6"/>
  <c r="L4019" i="6"/>
  <c r="G4020" i="6"/>
  <c r="H4020" i="6"/>
  <c r="I4020" i="6"/>
  <c r="J4020" i="6"/>
  <c r="K4020" i="6"/>
  <c r="L4020" i="6"/>
  <c r="G4021" i="6"/>
  <c r="H4021" i="6"/>
  <c r="I4021" i="6"/>
  <c r="J4021" i="6"/>
  <c r="K4021" i="6"/>
  <c r="L4021" i="6"/>
  <c r="G4022" i="6"/>
  <c r="H4022" i="6"/>
  <c r="I4022" i="6"/>
  <c r="J4022" i="6"/>
  <c r="K4022" i="6"/>
  <c r="L4022" i="6"/>
  <c r="G4023" i="6"/>
  <c r="H4023" i="6"/>
  <c r="I4023" i="6"/>
  <c r="J4023" i="6"/>
  <c r="K4023" i="6"/>
  <c r="L4023" i="6"/>
  <c r="G4024" i="6"/>
  <c r="H4024" i="6"/>
  <c r="I4024" i="6"/>
  <c r="J4024" i="6"/>
  <c r="K4024" i="6"/>
  <c r="L4024" i="6"/>
  <c r="G4025" i="6"/>
  <c r="H4025" i="6"/>
  <c r="I4025" i="6"/>
  <c r="J4025" i="6"/>
  <c r="K4025" i="6"/>
  <c r="L4025" i="6"/>
  <c r="G4026" i="6"/>
  <c r="H4026" i="6"/>
  <c r="I4026" i="6"/>
  <c r="J4026" i="6"/>
  <c r="K4026" i="6"/>
  <c r="L4026" i="6"/>
  <c r="G4027" i="6"/>
  <c r="H4027" i="6"/>
  <c r="I4027" i="6"/>
  <c r="J4027" i="6"/>
  <c r="K4027" i="6"/>
  <c r="L4027" i="6"/>
  <c r="G4028" i="6"/>
  <c r="H4028" i="6"/>
  <c r="I4028" i="6"/>
  <c r="J4028" i="6"/>
  <c r="K4028" i="6"/>
  <c r="L4028" i="6"/>
  <c r="G4029" i="6"/>
  <c r="H4029" i="6"/>
  <c r="I4029" i="6"/>
  <c r="J4029" i="6"/>
  <c r="K4029" i="6"/>
  <c r="L4029" i="6"/>
  <c r="G4030" i="6"/>
  <c r="H4030" i="6"/>
  <c r="I4030" i="6"/>
  <c r="J4030" i="6"/>
  <c r="K4030" i="6"/>
  <c r="L4030" i="6"/>
  <c r="G4031" i="6"/>
  <c r="H4031" i="6"/>
  <c r="I4031" i="6"/>
  <c r="J4031" i="6"/>
  <c r="K4031" i="6"/>
  <c r="L4031" i="6"/>
  <c r="G4032" i="6"/>
  <c r="H4032" i="6"/>
  <c r="I4032" i="6"/>
  <c r="J4032" i="6"/>
  <c r="K4032" i="6"/>
  <c r="L4032" i="6"/>
  <c r="G4033" i="6"/>
  <c r="H4033" i="6"/>
  <c r="I4033" i="6"/>
  <c r="J4033" i="6"/>
  <c r="K4033" i="6"/>
  <c r="L4033" i="6"/>
  <c r="G4034" i="6"/>
  <c r="H4034" i="6"/>
  <c r="I4034" i="6"/>
  <c r="J4034" i="6"/>
  <c r="K4034" i="6"/>
  <c r="L4034" i="6"/>
  <c r="G4035" i="6"/>
  <c r="H4035" i="6"/>
  <c r="I4035" i="6"/>
  <c r="J4035" i="6"/>
  <c r="K4035" i="6"/>
  <c r="L4035" i="6"/>
  <c r="G4036" i="6"/>
  <c r="H4036" i="6"/>
  <c r="I4036" i="6"/>
  <c r="J4036" i="6"/>
  <c r="K4036" i="6"/>
  <c r="L4036" i="6"/>
  <c r="G4037" i="6"/>
  <c r="H4037" i="6"/>
  <c r="I4037" i="6"/>
  <c r="J4037" i="6"/>
  <c r="K4037" i="6"/>
  <c r="L4037" i="6"/>
  <c r="G4038" i="6"/>
  <c r="H4038" i="6"/>
  <c r="I4038" i="6"/>
  <c r="J4038" i="6"/>
  <c r="K4038" i="6"/>
  <c r="L4038" i="6"/>
  <c r="G4039" i="6"/>
  <c r="H4039" i="6"/>
  <c r="I4039" i="6"/>
  <c r="J4039" i="6"/>
  <c r="K4039" i="6"/>
  <c r="L4039" i="6"/>
  <c r="G4040" i="6"/>
  <c r="H4040" i="6"/>
  <c r="I4040" i="6"/>
  <c r="J4040" i="6"/>
  <c r="K4040" i="6"/>
  <c r="L4040" i="6"/>
  <c r="G4041" i="6"/>
  <c r="H4041" i="6"/>
  <c r="I4041" i="6"/>
  <c r="J4041" i="6"/>
  <c r="K4041" i="6"/>
  <c r="L4041" i="6"/>
  <c r="G4042" i="6"/>
  <c r="H4042" i="6"/>
  <c r="I4042" i="6"/>
  <c r="J4042" i="6"/>
  <c r="K4042" i="6"/>
  <c r="L4042" i="6"/>
  <c r="G4043" i="6"/>
  <c r="H4043" i="6"/>
  <c r="I4043" i="6"/>
  <c r="J4043" i="6"/>
  <c r="K4043" i="6"/>
  <c r="L4043" i="6"/>
  <c r="G4044" i="6"/>
  <c r="H4044" i="6"/>
  <c r="I4044" i="6"/>
  <c r="J4044" i="6"/>
  <c r="K4044" i="6"/>
  <c r="L4044" i="6"/>
  <c r="G4045" i="6"/>
  <c r="H4045" i="6"/>
  <c r="I4045" i="6"/>
  <c r="J4045" i="6"/>
  <c r="K4045" i="6"/>
  <c r="L4045" i="6"/>
  <c r="G4046" i="6"/>
  <c r="H4046" i="6"/>
  <c r="I4046" i="6"/>
  <c r="J4046" i="6"/>
  <c r="K4046" i="6"/>
  <c r="L4046" i="6"/>
  <c r="G4047" i="6"/>
  <c r="H4047" i="6"/>
  <c r="I4047" i="6"/>
  <c r="J4047" i="6"/>
  <c r="K4047" i="6"/>
  <c r="L4047" i="6"/>
  <c r="G4048" i="6"/>
  <c r="H4048" i="6"/>
  <c r="I4048" i="6"/>
  <c r="J4048" i="6"/>
  <c r="K4048" i="6"/>
  <c r="L4048" i="6"/>
  <c r="G4049" i="6"/>
  <c r="H4049" i="6"/>
  <c r="I4049" i="6"/>
  <c r="J4049" i="6"/>
  <c r="K4049" i="6"/>
  <c r="L4049" i="6"/>
  <c r="G4050" i="6"/>
  <c r="H4050" i="6"/>
  <c r="I4050" i="6"/>
  <c r="J4050" i="6"/>
  <c r="K4050" i="6"/>
  <c r="L4050" i="6"/>
  <c r="G4051" i="6"/>
  <c r="H4051" i="6"/>
  <c r="I4051" i="6"/>
  <c r="J4051" i="6"/>
  <c r="K4051" i="6"/>
  <c r="L4051" i="6"/>
  <c r="G4052" i="6"/>
  <c r="H4052" i="6"/>
  <c r="I4052" i="6"/>
  <c r="J4052" i="6"/>
  <c r="K4052" i="6"/>
  <c r="L4052" i="6"/>
  <c r="G4053" i="6"/>
  <c r="H4053" i="6"/>
  <c r="I4053" i="6"/>
  <c r="J4053" i="6"/>
  <c r="K4053" i="6"/>
  <c r="L4053" i="6"/>
  <c r="G4054" i="6"/>
  <c r="H4054" i="6"/>
  <c r="I4054" i="6"/>
  <c r="J4054" i="6"/>
  <c r="K4054" i="6"/>
  <c r="L4054" i="6"/>
  <c r="G4055" i="6"/>
  <c r="H4055" i="6"/>
  <c r="I4055" i="6"/>
  <c r="J4055" i="6"/>
  <c r="K4055" i="6"/>
  <c r="L4055" i="6"/>
  <c r="G4056" i="6"/>
  <c r="H4056" i="6"/>
  <c r="I4056" i="6"/>
  <c r="J4056" i="6"/>
  <c r="K4056" i="6"/>
  <c r="L4056" i="6"/>
  <c r="G4057" i="6"/>
  <c r="H4057" i="6"/>
  <c r="I4057" i="6"/>
  <c r="J4057" i="6"/>
  <c r="K4057" i="6"/>
  <c r="L4057" i="6"/>
  <c r="G4058" i="6"/>
  <c r="H4058" i="6"/>
  <c r="I4058" i="6"/>
  <c r="J4058" i="6"/>
  <c r="K4058" i="6"/>
  <c r="L4058" i="6"/>
  <c r="G4059" i="6"/>
  <c r="H4059" i="6"/>
  <c r="I4059" i="6"/>
  <c r="J4059" i="6"/>
  <c r="K4059" i="6"/>
  <c r="L4059" i="6"/>
  <c r="G4060" i="6"/>
  <c r="H4060" i="6"/>
  <c r="I4060" i="6"/>
  <c r="J4060" i="6"/>
  <c r="K4060" i="6"/>
  <c r="L4060" i="6"/>
  <c r="G4061" i="6"/>
  <c r="H4061" i="6"/>
  <c r="I4061" i="6"/>
  <c r="J4061" i="6"/>
  <c r="K4061" i="6"/>
  <c r="L4061" i="6"/>
  <c r="G4062" i="6"/>
  <c r="H4062" i="6"/>
  <c r="I4062" i="6"/>
  <c r="J4062" i="6"/>
  <c r="K4062" i="6"/>
  <c r="L4062" i="6"/>
  <c r="G4063" i="6"/>
  <c r="H4063" i="6"/>
  <c r="I4063" i="6"/>
  <c r="J4063" i="6"/>
  <c r="K4063" i="6"/>
  <c r="L4063" i="6"/>
  <c r="G4064" i="6"/>
  <c r="H4064" i="6"/>
  <c r="I4064" i="6"/>
  <c r="J4064" i="6"/>
  <c r="K4064" i="6"/>
  <c r="L4064" i="6"/>
  <c r="G4065" i="6"/>
  <c r="H4065" i="6"/>
  <c r="I4065" i="6"/>
  <c r="J4065" i="6"/>
  <c r="K4065" i="6"/>
  <c r="L4065" i="6"/>
  <c r="G4066" i="6"/>
  <c r="H4066" i="6"/>
  <c r="I4066" i="6"/>
  <c r="J4066" i="6"/>
  <c r="K4066" i="6"/>
  <c r="L4066" i="6"/>
  <c r="G4067" i="6"/>
  <c r="H4067" i="6"/>
  <c r="I4067" i="6"/>
  <c r="J4067" i="6"/>
  <c r="K4067" i="6"/>
  <c r="L4067" i="6"/>
  <c r="G4068" i="6"/>
  <c r="H4068" i="6"/>
  <c r="I4068" i="6"/>
  <c r="J4068" i="6"/>
  <c r="K4068" i="6"/>
  <c r="L4068" i="6"/>
  <c r="G4069" i="6"/>
  <c r="H4069" i="6"/>
  <c r="I4069" i="6"/>
  <c r="J4069" i="6"/>
  <c r="K4069" i="6"/>
  <c r="L4069" i="6"/>
  <c r="G4070" i="6"/>
  <c r="H4070" i="6"/>
  <c r="I4070" i="6"/>
  <c r="J4070" i="6"/>
  <c r="K4070" i="6"/>
  <c r="L4070" i="6"/>
  <c r="G4071" i="6"/>
  <c r="H4071" i="6"/>
  <c r="I4071" i="6"/>
  <c r="J4071" i="6"/>
  <c r="K4071" i="6"/>
  <c r="L4071" i="6"/>
  <c r="G4072" i="6"/>
  <c r="H4072" i="6"/>
  <c r="I4072" i="6"/>
  <c r="J4072" i="6"/>
  <c r="K4072" i="6"/>
  <c r="L4072" i="6"/>
  <c r="G4073" i="6"/>
  <c r="H4073" i="6"/>
  <c r="I4073" i="6"/>
  <c r="J4073" i="6"/>
  <c r="K4073" i="6"/>
  <c r="L4073" i="6"/>
  <c r="G4074" i="6"/>
  <c r="H4074" i="6"/>
  <c r="I4074" i="6"/>
  <c r="J4074" i="6"/>
  <c r="K4074" i="6"/>
  <c r="L4074" i="6"/>
  <c r="G4075" i="6"/>
  <c r="H4075" i="6"/>
  <c r="I4075" i="6"/>
  <c r="J4075" i="6"/>
  <c r="K4075" i="6"/>
  <c r="L4075" i="6"/>
  <c r="G4076" i="6"/>
  <c r="H4076" i="6"/>
  <c r="I4076" i="6"/>
  <c r="J4076" i="6"/>
  <c r="K4076" i="6"/>
  <c r="L4076" i="6"/>
  <c r="G4077" i="6"/>
  <c r="H4077" i="6"/>
  <c r="I4077" i="6"/>
  <c r="J4077" i="6"/>
  <c r="K4077" i="6"/>
  <c r="L4077" i="6"/>
  <c r="G4078" i="6"/>
  <c r="H4078" i="6"/>
  <c r="I4078" i="6"/>
  <c r="J4078" i="6"/>
  <c r="K4078" i="6"/>
  <c r="L4078" i="6"/>
  <c r="G4079" i="6"/>
  <c r="H4079" i="6"/>
  <c r="I4079" i="6"/>
  <c r="J4079" i="6"/>
  <c r="K4079" i="6"/>
  <c r="L4079" i="6"/>
  <c r="G4080" i="6"/>
  <c r="H4080" i="6"/>
  <c r="I4080" i="6"/>
  <c r="J4080" i="6"/>
  <c r="K4080" i="6"/>
  <c r="L4080" i="6"/>
  <c r="G4081" i="6"/>
  <c r="H4081" i="6"/>
  <c r="I4081" i="6"/>
  <c r="J4081" i="6"/>
  <c r="K4081" i="6"/>
  <c r="L4081" i="6"/>
  <c r="G4082" i="6"/>
  <c r="H4082" i="6"/>
  <c r="I4082" i="6"/>
  <c r="J4082" i="6"/>
  <c r="K4082" i="6"/>
  <c r="L4082" i="6"/>
  <c r="G4083" i="6"/>
  <c r="H4083" i="6"/>
  <c r="I4083" i="6"/>
  <c r="J4083" i="6"/>
  <c r="K4083" i="6"/>
  <c r="L4083" i="6"/>
  <c r="G4084" i="6"/>
  <c r="H4084" i="6"/>
  <c r="I4084" i="6"/>
  <c r="J4084" i="6"/>
  <c r="K4084" i="6"/>
  <c r="L4084" i="6"/>
  <c r="G4085" i="6"/>
  <c r="H4085" i="6"/>
  <c r="I4085" i="6"/>
  <c r="J4085" i="6"/>
  <c r="K4085" i="6"/>
  <c r="L4085" i="6"/>
  <c r="G4086" i="6"/>
  <c r="H4086" i="6"/>
  <c r="I4086" i="6"/>
  <c r="J4086" i="6"/>
  <c r="K4086" i="6"/>
  <c r="L4086" i="6"/>
  <c r="G4087" i="6"/>
  <c r="H4087" i="6"/>
  <c r="I4087" i="6"/>
  <c r="J4087" i="6"/>
  <c r="K4087" i="6"/>
  <c r="L4087" i="6"/>
  <c r="G4088" i="6"/>
  <c r="H4088" i="6"/>
  <c r="I4088" i="6"/>
  <c r="J4088" i="6"/>
  <c r="K4088" i="6"/>
  <c r="L4088" i="6"/>
  <c r="G4089" i="6"/>
  <c r="H4089" i="6"/>
  <c r="I4089" i="6"/>
  <c r="J4089" i="6"/>
  <c r="K4089" i="6"/>
  <c r="L4089" i="6"/>
  <c r="G4090" i="6"/>
  <c r="H4090" i="6"/>
  <c r="I4090" i="6"/>
  <c r="J4090" i="6"/>
  <c r="K4090" i="6"/>
  <c r="L4090" i="6"/>
  <c r="G4091" i="6"/>
  <c r="H4091" i="6"/>
  <c r="I4091" i="6"/>
  <c r="J4091" i="6"/>
  <c r="K4091" i="6"/>
  <c r="L4091" i="6"/>
  <c r="G4092" i="6"/>
  <c r="H4092" i="6"/>
  <c r="I4092" i="6"/>
  <c r="J4092" i="6"/>
  <c r="K4092" i="6"/>
  <c r="L4092" i="6"/>
  <c r="G4093" i="6"/>
  <c r="H4093" i="6"/>
  <c r="I4093" i="6"/>
  <c r="J4093" i="6"/>
  <c r="K4093" i="6"/>
  <c r="L4093" i="6"/>
  <c r="G4094" i="6"/>
  <c r="H4094" i="6"/>
  <c r="I4094" i="6"/>
  <c r="J4094" i="6"/>
  <c r="K4094" i="6"/>
  <c r="L4094" i="6"/>
  <c r="G4095" i="6"/>
  <c r="H4095" i="6"/>
  <c r="I4095" i="6"/>
  <c r="J4095" i="6"/>
  <c r="K4095" i="6"/>
  <c r="L4095" i="6"/>
  <c r="G4096" i="6"/>
  <c r="H4096" i="6"/>
  <c r="I4096" i="6"/>
  <c r="J4096" i="6"/>
  <c r="K4096" i="6"/>
  <c r="L4096" i="6"/>
  <c r="G4097" i="6"/>
  <c r="H4097" i="6"/>
  <c r="I4097" i="6"/>
  <c r="J4097" i="6"/>
  <c r="K4097" i="6"/>
  <c r="L4097" i="6"/>
  <c r="G4098" i="6"/>
  <c r="H4098" i="6"/>
  <c r="I4098" i="6"/>
  <c r="J4098" i="6"/>
  <c r="K4098" i="6"/>
  <c r="L4098" i="6"/>
  <c r="G4099" i="6"/>
  <c r="H4099" i="6"/>
  <c r="I4099" i="6"/>
  <c r="J4099" i="6"/>
  <c r="K4099" i="6"/>
  <c r="L4099" i="6"/>
  <c r="G4100" i="6"/>
  <c r="H4100" i="6"/>
  <c r="I4100" i="6"/>
  <c r="J4100" i="6"/>
  <c r="K4100" i="6"/>
  <c r="L4100" i="6"/>
  <c r="G4101" i="6"/>
  <c r="H4101" i="6"/>
  <c r="I4101" i="6"/>
  <c r="J4101" i="6"/>
  <c r="K4101" i="6"/>
  <c r="L4101" i="6"/>
  <c r="G4102" i="6"/>
  <c r="H4102" i="6"/>
  <c r="I4102" i="6"/>
  <c r="J4102" i="6"/>
  <c r="K4102" i="6"/>
  <c r="L4102" i="6"/>
  <c r="G4103" i="6"/>
  <c r="H4103" i="6"/>
  <c r="I4103" i="6"/>
  <c r="J4103" i="6"/>
  <c r="K4103" i="6"/>
  <c r="L4103" i="6"/>
  <c r="G4104" i="6"/>
  <c r="H4104" i="6"/>
  <c r="I4104" i="6"/>
  <c r="J4104" i="6"/>
  <c r="K4104" i="6"/>
  <c r="L4104" i="6"/>
  <c r="G4105" i="6"/>
  <c r="H4105" i="6"/>
  <c r="I4105" i="6"/>
  <c r="J4105" i="6"/>
  <c r="K4105" i="6"/>
  <c r="L4105" i="6"/>
  <c r="G4106" i="6"/>
  <c r="H4106" i="6"/>
  <c r="I4106" i="6"/>
  <c r="J4106" i="6"/>
  <c r="K4106" i="6"/>
  <c r="L4106" i="6"/>
  <c r="G4107" i="6"/>
  <c r="H4107" i="6"/>
  <c r="I4107" i="6"/>
  <c r="J4107" i="6"/>
  <c r="K4107" i="6"/>
  <c r="L4107" i="6"/>
  <c r="G4108" i="6"/>
  <c r="H4108" i="6"/>
  <c r="I4108" i="6"/>
  <c r="J4108" i="6"/>
  <c r="K4108" i="6"/>
  <c r="L4108" i="6"/>
  <c r="G4109" i="6"/>
  <c r="H4109" i="6"/>
  <c r="I4109" i="6"/>
  <c r="J4109" i="6"/>
  <c r="K4109" i="6"/>
  <c r="L4109" i="6"/>
  <c r="G4110" i="6"/>
  <c r="H4110" i="6"/>
  <c r="I4110" i="6"/>
  <c r="J4110" i="6"/>
  <c r="K4110" i="6"/>
  <c r="L4110" i="6"/>
  <c r="G4111" i="6"/>
  <c r="H4111" i="6"/>
  <c r="I4111" i="6"/>
  <c r="J4111" i="6"/>
  <c r="K4111" i="6"/>
  <c r="L4111" i="6"/>
  <c r="G4112" i="6"/>
  <c r="H4112" i="6"/>
  <c r="I4112" i="6"/>
  <c r="J4112" i="6"/>
  <c r="K4112" i="6"/>
  <c r="L4112" i="6"/>
  <c r="G4113" i="6"/>
  <c r="H4113" i="6"/>
  <c r="I4113" i="6"/>
  <c r="J4113" i="6"/>
  <c r="K4113" i="6"/>
  <c r="L4113" i="6"/>
  <c r="G4114" i="6"/>
  <c r="H4114" i="6"/>
  <c r="I4114" i="6"/>
  <c r="J4114" i="6"/>
  <c r="K4114" i="6"/>
  <c r="L4114" i="6"/>
  <c r="G4115" i="6"/>
  <c r="H4115" i="6"/>
  <c r="I4115" i="6"/>
  <c r="J4115" i="6"/>
  <c r="K4115" i="6"/>
  <c r="L4115" i="6"/>
  <c r="G4116" i="6"/>
  <c r="H4116" i="6"/>
  <c r="I4116" i="6"/>
  <c r="J4116" i="6"/>
  <c r="K4116" i="6"/>
  <c r="L4116" i="6"/>
  <c r="G4117" i="6"/>
  <c r="H4117" i="6"/>
  <c r="I4117" i="6"/>
  <c r="J4117" i="6"/>
  <c r="K4117" i="6"/>
  <c r="L4117" i="6"/>
  <c r="G4118" i="6"/>
  <c r="H4118" i="6"/>
  <c r="I4118" i="6"/>
  <c r="J4118" i="6"/>
  <c r="K4118" i="6"/>
  <c r="L4118" i="6"/>
  <c r="G4119" i="6"/>
  <c r="H4119" i="6"/>
  <c r="I4119" i="6"/>
  <c r="J4119" i="6"/>
  <c r="K4119" i="6"/>
  <c r="L4119" i="6"/>
  <c r="G4120" i="6"/>
  <c r="H4120" i="6"/>
  <c r="I4120" i="6"/>
  <c r="J4120" i="6"/>
  <c r="K4120" i="6"/>
  <c r="L4120" i="6"/>
  <c r="G4121" i="6"/>
  <c r="H4121" i="6"/>
  <c r="I4121" i="6"/>
  <c r="J4121" i="6"/>
  <c r="K4121" i="6"/>
  <c r="L4121" i="6"/>
  <c r="G4122" i="6"/>
  <c r="H4122" i="6"/>
  <c r="I4122" i="6"/>
  <c r="J4122" i="6"/>
  <c r="K4122" i="6"/>
  <c r="L4122" i="6"/>
  <c r="G4123" i="6"/>
  <c r="H4123" i="6"/>
  <c r="I4123" i="6"/>
  <c r="J4123" i="6"/>
  <c r="K4123" i="6"/>
  <c r="L4123" i="6"/>
  <c r="G4124" i="6"/>
  <c r="H4124" i="6"/>
  <c r="I4124" i="6"/>
  <c r="J4124" i="6"/>
  <c r="K4124" i="6"/>
  <c r="L4124" i="6"/>
  <c r="G4125" i="6"/>
  <c r="H4125" i="6"/>
  <c r="I4125" i="6"/>
  <c r="J4125" i="6"/>
  <c r="K4125" i="6"/>
  <c r="L4125" i="6"/>
  <c r="G4126" i="6"/>
  <c r="H4126" i="6"/>
  <c r="I4126" i="6"/>
  <c r="J4126" i="6"/>
  <c r="K4126" i="6"/>
  <c r="L4126" i="6"/>
  <c r="G4127" i="6"/>
  <c r="H4127" i="6"/>
  <c r="I4127" i="6"/>
  <c r="J4127" i="6"/>
  <c r="K4127" i="6"/>
  <c r="L4127" i="6"/>
  <c r="G4128" i="6"/>
  <c r="H4128" i="6"/>
  <c r="I4128" i="6"/>
  <c r="J4128" i="6"/>
  <c r="K4128" i="6"/>
  <c r="L4128" i="6"/>
  <c r="G4129" i="6"/>
  <c r="H4129" i="6"/>
  <c r="I4129" i="6"/>
  <c r="J4129" i="6"/>
  <c r="K4129" i="6"/>
  <c r="L4129" i="6"/>
  <c r="G4130" i="6"/>
  <c r="H4130" i="6"/>
  <c r="I4130" i="6"/>
  <c r="J4130" i="6"/>
  <c r="K4130" i="6"/>
  <c r="L4130" i="6"/>
  <c r="G4131" i="6"/>
  <c r="H4131" i="6"/>
  <c r="I4131" i="6"/>
  <c r="J4131" i="6"/>
  <c r="K4131" i="6"/>
  <c r="L4131" i="6"/>
  <c r="G4132" i="6"/>
  <c r="H4132" i="6"/>
  <c r="I4132" i="6"/>
  <c r="J4132" i="6"/>
  <c r="K4132" i="6"/>
  <c r="L4132" i="6"/>
  <c r="G4133" i="6"/>
  <c r="H4133" i="6"/>
  <c r="I4133" i="6"/>
  <c r="J4133" i="6"/>
  <c r="K4133" i="6"/>
  <c r="L4133" i="6"/>
  <c r="G4134" i="6"/>
  <c r="H4134" i="6"/>
  <c r="I4134" i="6"/>
  <c r="J4134" i="6"/>
  <c r="K4134" i="6"/>
  <c r="L4134" i="6"/>
  <c r="G4135" i="6"/>
  <c r="H4135" i="6"/>
  <c r="I4135" i="6"/>
  <c r="J4135" i="6"/>
  <c r="K4135" i="6"/>
  <c r="L4135" i="6"/>
  <c r="G4136" i="6"/>
  <c r="H4136" i="6"/>
  <c r="I4136" i="6"/>
  <c r="J4136" i="6"/>
  <c r="K4136" i="6"/>
  <c r="L4136" i="6"/>
  <c r="G4137" i="6"/>
  <c r="H4137" i="6"/>
  <c r="I4137" i="6"/>
  <c r="J4137" i="6"/>
  <c r="K4137" i="6"/>
  <c r="L4137" i="6"/>
  <c r="G4138" i="6"/>
  <c r="H4138" i="6"/>
  <c r="I4138" i="6"/>
  <c r="J4138" i="6"/>
  <c r="K4138" i="6"/>
  <c r="L4138" i="6"/>
  <c r="G4139" i="6"/>
  <c r="H4139" i="6"/>
  <c r="I4139" i="6"/>
  <c r="J4139" i="6"/>
  <c r="K4139" i="6"/>
  <c r="L4139" i="6"/>
  <c r="G4140" i="6"/>
  <c r="H4140" i="6"/>
  <c r="I4140" i="6"/>
  <c r="J4140" i="6"/>
  <c r="K4140" i="6"/>
  <c r="L4140" i="6"/>
  <c r="G4141" i="6"/>
  <c r="H4141" i="6"/>
  <c r="I4141" i="6"/>
  <c r="J4141" i="6"/>
  <c r="K4141" i="6"/>
  <c r="L4141" i="6"/>
  <c r="G4142" i="6"/>
  <c r="H4142" i="6"/>
  <c r="I4142" i="6"/>
  <c r="J4142" i="6"/>
  <c r="K4142" i="6"/>
  <c r="L4142" i="6"/>
  <c r="G4143" i="6"/>
  <c r="H4143" i="6"/>
  <c r="I4143" i="6"/>
  <c r="J4143" i="6"/>
  <c r="K4143" i="6"/>
  <c r="L4143" i="6"/>
  <c r="G4144" i="6"/>
  <c r="H4144" i="6"/>
  <c r="I4144" i="6"/>
  <c r="J4144" i="6"/>
  <c r="K4144" i="6"/>
  <c r="L4144" i="6"/>
  <c r="G4145" i="6"/>
  <c r="H4145" i="6"/>
  <c r="I4145" i="6"/>
  <c r="J4145" i="6"/>
  <c r="K4145" i="6"/>
  <c r="L4145" i="6"/>
  <c r="G4146" i="6"/>
  <c r="H4146" i="6"/>
  <c r="I4146" i="6"/>
  <c r="J4146" i="6"/>
  <c r="K4146" i="6"/>
  <c r="L4146" i="6"/>
  <c r="G4147" i="6"/>
  <c r="H4147" i="6"/>
  <c r="I4147" i="6"/>
  <c r="J4147" i="6"/>
  <c r="K4147" i="6"/>
  <c r="L4147" i="6"/>
  <c r="G4148" i="6"/>
  <c r="H4148" i="6"/>
  <c r="I4148" i="6"/>
  <c r="J4148" i="6"/>
  <c r="K4148" i="6"/>
  <c r="L4148" i="6"/>
  <c r="G4149" i="6"/>
  <c r="H4149" i="6"/>
  <c r="I4149" i="6"/>
  <c r="J4149" i="6"/>
  <c r="K4149" i="6"/>
  <c r="L4149" i="6"/>
  <c r="G4150" i="6"/>
  <c r="H4150" i="6"/>
  <c r="I4150" i="6"/>
  <c r="J4150" i="6"/>
  <c r="K4150" i="6"/>
  <c r="L4150" i="6"/>
  <c r="G4151" i="6"/>
  <c r="H4151" i="6"/>
  <c r="I4151" i="6"/>
  <c r="J4151" i="6"/>
  <c r="K4151" i="6"/>
  <c r="L4151" i="6"/>
  <c r="G4152" i="6"/>
  <c r="H4152" i="6"/>
  <c r="I4152" i="6"/>
  <c r="J4152" i="6"/>
  <c r="K4152" i="6"/>
  <c r="L4152" i="6"/>
  <c r="G4153" i="6"/>
  <c r="H4153" i="6"/>
  <c r="I4153" i="6"/>
  <c r="J4153" i="6"/>
  <c r="K4153" i="6"/>
  <c r="L4153" i="6"/>
  <c r="G4154" i="6"/>
  <c r="H4154" i="6"/>
  <c r="I4154" i="6"/>
  <c r="J4154" i="6"/>
  <c r="K4154" i="6"/>
  <c r="L4154" i="6"/>
  <c r="G4155" i="6"/>
  <c r="H4155" i="6"/>
  <c r="I4155" i="6"/>
  <c r="J4155" i="6"/>
  <c r="K4155" i="6"/>
  <c r="L4155" i="6"/>
  <c r="G4156" i="6"/>
  <c r="H4156" i="6"/>
  <c r="I4156" i="6"/>
  <c r="J4156" i="6"/>
  <c r="K4156" i="6"/>
  <c r="L4156" i="6"/>
  <c r="G4157" i="6"/>
  <c r="H4157" i="6"/>
  <c r="I4157" i="6"/>
  <c r="J4157" i="6"/>
  <c r="K4157" i="6"/>
  <c r="L4157" i="6"/>
  <c r="G4158" i="6"/>
  <c r="H4158" i="6"/>
  <c r="I4158" i="6"/>
  <c r="J4158" i="6"/>
  <c r="K4158" i="6"/>
  <c r="L4158" i="6"/>
  <c r="G4159" i="6"/>
  <c r="H4159" i="6"/>
  <c r="I4159" i="6"/>
  <c r="J4159" i="6"/>
  <c r="K4159" i="6"/>
  <c r="L4159" i="6"/>
  <c r="G4160" i="6"/>
  <c r="H4160" i="6"/>
  <c r="I4160" i="6"/>
  <c r="J4160" i="6"/>
  <c r="K4160" i="6"/>
  <c r="L4160" i="6"/>
  <c r="G4161" i="6"/>
  <c r="H4161" i="6"/>
  <c r="I4161" i="6"/>
  <c r="J4161" i="6"/>
  <c r="K4161" i="6"/>
  <c r="L4161" i="6"/>
  <c r="G4162" i="6"/>
  <c r="H4162" i="6"/>
  <c r="I4162" i="6"/>
  <c r="J4162" i="6"/>
  <c r="K4162" i="6"/>
  <c r="L4162" i="6"/>
  <c r="G4163" i="6"/>
  <c r="H4163" i="6"/>
  <c r="I4163" i="6"/>
  <c r="J4163" i="6"/>
  <c r="K4163" i="6"/>
  <c r="L4163" i="6"/>
  <c r="G4164" i="6"/>
  <c r="H4164" i="6"/>
  <c r="I4164" i="6"/>
  <c r="J4164" i="6"/>
  <c r="K4164" i="6"/>
  <c r="L4164" i="6"/>
  <c r="G4165" i="6"/>
  <c r="H4165" i="6"/>
  <c r="I4165" i="6"/>
  <c r="J4165" i="6"/>
  <c r="K4165" i="6"/>
  <c r="L4165" i="6"/>
  <c r="G4166" i="6"/>
  <c r="H4166" i="6"/>
  <c r="I4166" i="6"/>
  <c r="J4166" i="6"/>
  <c r="K4166" i="6"/>
  <c r="L4166" i="6"/>
  <c r="G4167" i="6"/>
  <c r="H4167" i="6"/>
  <c r="I4167" i="6"/>
  <c r="J4167" i="6"/>
  <c r="K4167" i="6"/>
  <c r="L4167" i="6"/>
  <c r="G4168" i="6"/>
  <c r="H4168" i="6"/>
  <c r="I4168" i="6"/>
  <c r="J4168" i="6"/>
  <c r="K4168" i="6"/>
  <c r="L4168" i="6"/>
  <c r="G4169" i="6"/>
  <c r="H4169" i="6"/>
  <c r="I4169" i="6"/>
  <c r="J4169" i="6"/>
  <c r="K4169" i="6"/>
  <c r="L4169" i="6"/>
  <c r="G4170" i="6"/>
  <c r="H4170" i="6"/>
  <c r="I4170" i="6"/>
  <c r="J4170" i="6"/>
  <c r="K4170" i="6"/>
  <c r="L4170" i="6"/>
  <c r="G4171" i="6"/>
  <c r="H4171" i="6"/>
  <c r="I4171" i="6"/>
  <c r="J4171" i="6"/>
  <c r="K4171" i="6"/>
  <c r="L4171" i="6"/>
  <c r="G4172" i="6"/>
  <c r="H4172" i="6"/>
  <c r="I4172" i="6"/>
  <c r="J4172" i="6"/>
  <c r="K4172" i="6"/>
  <c r="L4172" i="6"/>
  <c r="G4173" i="6"/>
  <c r="H4173" i="6"/>
  <c r="I4173" i="6"/>
  <c r="J4173" i="6"/>
  <c r="K4173" i="6"/>
  <c r="L4173" i="6"/>
  <c r="G4174" i="6"/>
  <c r="H4174" i="6"/>
  <c r="I4174" i="6"/>
  <c r="J4174" i="6"/>
  <c r="K4174" i="6"/>
  <c r="L4174" i="6"/>
  <c r="G4175" i="6"/>
  <c r="H4175" i="6"/>
  <c r="I4175" i="6"/>
  <c r="J4175" i="6"/>
  <c r="K4175" i="6"/>
  <c r="L4175" i="6"/>
  <c r="G4176" i="6"/>
  <c r="H4176" i="6"/>
  <c r="I4176" i="6"/>
  <c r="J4176" i="6"/>
  <c r="K4176" i="6"/>
  <c r="L4176" i="6"/>
  <c r="G4177" i="6"/>
  <c r="H4177" i="6"/>
  <c r="I4177" i="6"/>
  <c r="J4177" i="6"/>
  <c r="K4177" i="6"/>
  <c r="L4177" i="6"/>
  <c r="G4178" i="6"/>
  <c r="H4178" i="6"/>
  <c r="I4178" i="6"/>
  <c r="J4178" i="6"/>
  <c r="K4178" i="6"/>
  <c r="L4178" i="6"/>
  <c r="G4179" i="6"/>
  <c r="H4179" i="6"/>
  <c r="I4179" i="6"/>
  <c r="J4179" i="6"/>
  <c r="K4179" i="6"/>
  <c r="L4179" i="6"/>
  <c r="G4180" i="6"/>
  <c r="H4180" i="6"/>
  <c r="I4180" i="6"/>
  <c r="J4180" i="6"/>
  <c r="K4180" i="6"/>
  <c r="L4180" i="6"/>
  <c r="G4181" i="6"/>
  <c r="H4181" i="6"/>
  <c r="I4181" i="6"/>
  <c r="J4181" i="6"/>
  <c r="K4181" i="6"/>
  <c r="L4181" i="6"/>
  <c r="G4182" i="6"/>
  <c r="H4182" i="6"/>
  <c r="I4182" i="6"/>
  <c r="J4182" i="6"/>
  <c r="K4182" i="6"/>
  <c r="L4182" i="6"/>
  <c r="G4183" i="6"/>
  <c r="H4183" i="6"/>
  <c r="I4183" i="6"/>
  <c r="J4183" i="6"/>
  <c r="K4183" i="6"/>
  <c r="L4183" i="6"/>
  <c r="G4184" i="6"/>
  <c r="H4184" i="6"/>
  <c r="I4184" i="6"/>
  <c r="J4184" i="6"/>
  <c r="K4184" i="6"/>
  <c r="L4184" i="6"/>
  <c r="G4185" i="6"/>
  <c r="H4185" i="6"/>
  <c r="I4185" i="6"/>
  <c r="J4185" i="6"/>
  <c r="K4185" i="6"/>
  <c r="L4185" i="6"/>
  <c r="G4186" i="6"/>
  <c r="H4186" i="6"/>
  <c r="I4186" i="6"/>
  <c r="J4186" i="6"/>
  <c r="K4186" i="6"/>
  <c r="L4186" i="6"/>
  <c r="G4187" i="6"/>
  <c r="H4187" i="6"/>
  <c r="I4187" i="6"/>
  <c r="J4187" i="6"/>
  <c r="K4187" i="6"/>
  <c r="L4187" i="6"/>
  <c r="G4188" i="6"/>
  <c r="H4188" i="6"/>
  <c r="I4188" i="6"/>
  <c r="J4188" i="6"/>
  <c r="K4188" i="6"/>
  <c r="L4188" i="6"/>
  <c r="G4189" i="6"/>
  <c r="H4189" i="6"/>
  <c r="I4189" i="6"/>
  <c r="J4189" i="6"/>
  <c r="K4189" i="6"/>
  <c r="L4189" i="6"/>
  <c r="G4190" i="6"/>
  <c r="H4190" i="6"/>
  <c r="I4190" i="6"/>
  <c r="J4190" i="6"/>
  <c r="K4190" i="6"/>
  <c r="L4190" i="6"/>
  <c r="G4191" i="6"/>
  <c r="H4191" i="6"/>
  <c r="I4191" i="6"/>
  <c r="J4191" i="6"/>
  <c r="K4191" i="6"/>
  <c r="L4191" i="6"/>
  <c r="G4192" i="6"/>
  <c r="H4192" i="6"/>
  <c r="I4192" i="6"/>
  <c r="J4192" i="6"/>
  <c r="K4192" i="6"/>
  <c r="L4192" i="6"/>
  <c r="G4193" i="6"/>
  <c r="H4193" i="6"/>
  <c r="I4193" i="6"/>
  <c r="J4193" i="6"/>
  <c r="K4193" i="6"/>
  <c r="L4193" i="6"/>
  <c r="G4194" i="6"/>
  <c r="H4194" i="6"/>
  <c r="I4194" i="6"/>
  <c r="J4194" i="6"/>
  <c r="K4194" i="6"/>
  <c r="L4194" i="6"/>
  <c r="G4195" i="6"/>
  <c r="H4195" i="6"/>
  <c r="I4195" i="6"/>
  <c r="J4195" i="6"/>
  <c r="K4195" i="6"/>
  <c r="L4195" i="6"/>
  <c r="G4196" i="6"/>
  <c r="H4196" i="6"/>
  <c r="I4196" i="6"/>
  <c r="J4196" i="6"/>
  <c r="K4196" i="6"/>
  <c r="L4196" i="6"/>
  <c r="G4197" i="6"/>
  <c r="H4197" i="6"/>
  <c r="I4197" i="6"/>
  <c r="J4197" i="6"/>
  <c r="K4197" i="6"/>
  <c r="L4197" i="6"/>
  <c r="G4198" i="6"/>
  <c r="H4198" i="6"/>
  <c r="I4198" i="6"/>
  <c r="J4198" i="6"/>
  <c r="K4198" i="6"/>
  <c r="L4198" i="6"/>
  <c r="G4199" i="6"/>
  <c r="H4199" i="6"/>
  <c r="I4199" i="6"/>
  <c r="J4199" i="6"/>
  <c r="K4199" i="6"/>
  <c r="L4199" i="6"/>
  <c r="G4200" i="6"/>
  <c r="H4200" i="6"/>
  <c r="I4200" i="6"/>
  <c r="J4200" i="6"/>
  <c r="K4200" i="6"/>
  <c r="L4200" i="6"/>
  <c r="G4201" i="6"/>
  <c r="H4201" i="6"/>
  <c r="I4201" i="6"/>
  <c r="J4201" i="6"/>
  <c r="K4201" i="6"/>
  <c r="L4201" i="6"/>
  <c r="G4202" i="6"/>
  <c r="H4202" i="6"/>
  <c r="I4202" i="6"/>
  <c r="J4202" i="6"/>
  <c r="K4202" i="6"/>
  <c r="L4202" i="6"/>
  <c r="G4203" i="6"/>
  <c r="H4203" i="6"/>
  <c r="I4203" i="6"/>
  <c r="J4203" i="6"/>
  <c r="K4203" i="6"/>
  <c r="L4203" i="6"/>
  <c r="G4204" i="6"/>
  <c r="H4204" i="6"/>
  <c r="I4204" i="6"/>
  <c r="J4204" i="6"/>
  <c r="K4204" i="6"/>
  <c r="L4204" i="6"/>
  <c r="G4205" i="6"/>
  <c r="H4205" i="6"/>
  <c r="I4205" i="6"/>
  <c r="J4205" i="6"/>
  <c r="K4205" i="6"/>
  <c r="L4205" i="6"/>
  <c r="G4206" i="6"/>
  <c r="H4206" i="6"/>
  <c r="I4206" i="6"/>
  <c r="J4206" i="6"/>
  <c r="K4206" i="6"/>
  <c r="L4206" i="6"/>
  <c r="G4207" i="6"/>
  <c r="H4207" i="6"/>
  <c r="I4207" i="6"/>
  <c r="J4207" i="6"/>
  <c r="K4207" i="6"/>
  <c r="L4207" i="6"/>
  <c r="G4208" i="6"/>
  <c r="H4208" i="6"/>
  <c r="I4208" i="6"/>
  <c r="J4208" i="6"/>
  <c r="K4208" i="6"/>
  <c r="L4208" i="6"/>
  <c r="G4209" i="6"/>
  <c r="H4209" i="6"/>
  <c r="I4209" i="6"/>
  <c r="J4209" i="6"/>
  <c r="K4209" i="6"/>
  <c r="L4209" i="6"/>
  <c r="G4210" i="6"/>
  <c r="H4210" i="6"/>
  <c r="I4210" i="6"/>
  <c r="J4210" i="6"/>
  <c r="K4210" i="6"/>
  <c r="L4210" i="6"/>
  <c r="G4211" i="6"/>
  <c r="H4211" i="6"/>
  <c r="I4211" i="6"/>
  <c r="J4211" i="6"/>
  <c r="K4211" i="6"/>
  <c r="L4211" i="6"/>
  <c r="G4212" i="6"/>
  <c r="H4212" i="6"/>
  <c r="I4212" i="6"/>
  <c r="J4212" i="6"/>
  <c r="K4212" i="6"/>
  <c r="L4212" i="6"/>
  <c r="G4213" i="6"/>
  <c r="H4213" i="6"/>
  <c r="I4213" i="6"/>
  <c r="J4213" i="6"/>
  <c r="K4213" i="6"/>
  <c r="L4213" i="6"/>
  <c r="G4214" i="6"/>
  <c r="H4214" i="6"/>
  <c r="I4214" i="6"/>
  <c r="J4214" i="6"/>
  <c r="K4214" i="6"/>
  <c r="L4214" i="6"/>
  <c r="G4215" i="6"/>
  <c r="H4215" i="6"/>
  <c r="I4215" i="6"/>
  <c r="J4215" i="6"/>
  <c r="K4215" i="6"/>
  <c r="L4215" i="6"/>
  <c r="G4216" i="6"/>
  <c r="H4216" i="6"/>
  <c r="I4216" i="6"/>
  <c r="J4216" i="6"/>
  <c r="K4216" i="6"/>
  <c r="L4216" i="6"/>
  <c r="G4217" i="6"/>
  <c r="H4217" i="6"/>
  <c r="I4217" i="6"/>
  <c r="J4217" i="6"/>
  <c r="K4217" i="6"/>
  <c r="L4217" i="6"/>
  <c r="G4218" i="6"/>
  <c r="H4218" i="6"/>
  <c r="I4218" i="6"/>
  <c r="J4218" i="6"/>
  <c r="K4218" i="6"/>
  <c r="L4218" i="6"/>
  <c r="G4219" i="6"/>
  <c r="H4219" i="6"/>
  <c r="I4219" i="6"/>
  <c r="J4219" i="6"/>
  <c r="K4219" i="6"/>
  <c r="L4219" i="6"/>
  <c r="G4220" i="6"/>
  <c r="H4220" i="6"/>
  <c r="I4220" i="6"/>
  <c r="J4220" i="6"/>
  <c r="K4220" i="6"/>
  <c r="L4220" i="6"/>
  <c r="G4221" i="6"/>
  <c r="H4221" i="6"/>
  <c r="I4221" i="6"/>
  <c r="J4221" i="6"/>
  <c r="K4221" i="6"/>
  <c r="L4221" i="6"/>
  <c r="G4222" i="6"/>
  <c r="H4222" i="6"/>
  <c r="I4222" i="6"/>
  <c r="J4222" i="6"/>
  <c r="K4222" i="6"/>
  <c r="L4222" i="6"/>
  <c r="G4223" i="6"/>
  <c r="H4223" i="6"/>
  <c r="I4223" i="6"/>
  <c r="J4223" i="6"/>
  <c r="K4223" i="6"/>
  <c r="L4223" i="6"/>
  <c r="G4224" i="6"/>
  <c r="H4224" i="6"/>
  <c r="I4224" i="6"/>
  <c r="J4224" i="6"/>
  <c r="K4224" i="6"/>
  <c r="L4224" i="6"/>
  <c r="G4225" i="6"/>
  <c r="H4225" i="6"/>
  <c r="I4225" i="6"/>
  <c r="J4225" i="6"/>
  <c r="K4225" i="6"/>
  <c r="L4225" i="6"/>
  <c r="G4226" i="6"/>
  <c r="H4226" i="6"/>
  <c r="I4226" i="6"/>
  <c r="J4226" i="6"/>
  <c r="K4226" i="6"/>
  <c r="L4226" i="6"/>
  <c r="G4227" i="6"/>
  <c r="H4227" i="6"/>
  <c r="I4227" i="6"/>
  <c r="J4227" i="6"/>
  <c r="K4227" i="6"/>
  <c r="L4227" i="6"/>
  <c r="G4228" i="6"/>
  <c r="H4228" i="6"/>
  <c r="I4228" i="6"/>
  <c r="J4228" i="6"/>
  <c r="K4228" i="6"/>
  <c r="L4228" i="6"/>
  <c r="G4229" i="6"/>
  <c r="H4229" i="6"/>
  <c r="I4229" i="6"/>
  <c r="J4229" i="6"/>
  <c r="K4229" i="6"/>
  <c r="L4229" i="6"/>
  <c r="G4230" i="6"/>
  <c r="H4230" i="6"/>
  <c r="I4230" i="6"/>
  <c r="J4230" i="6"/>
  <c r="K4230" i="6"/>
  <c r="L4230" i="6"/>
  <c r="G4231" i="6"/>
  <c r="H4231" i="6"/>
  <c r="I4231" i="6"/>
  <c r="J4231" i="6"/>
  <c r="K4231" i="6"/>
  <c r="L4231" i="6"/>
  <c r="G4232" i="6"/>
  <c r="H4232" i="6"/>
  <c r="I4232" i="6"/>
  <c r="J4232" i="6"/>
  <c r="K4232" i="6"/>
  <c r="L4232" i="6"/>
  <c r="G4233" i="6"/>
  <c r="H4233" i="6"/>
  <c r="I4233" i="6"/>
  <c r="J4233" i="6"/>
  <c r="K4233" i="6"/>
  <c r="L4233" i="6"/>
  <c r="G4234" i="6"/>
  <c r="H4234" i="6"/>
  <c r="I4234" i="6"/>
  <c r="J4234" i="6"/>
  <c r="K4234" i="6"/>
  <c r="L4234" i="6"/>
  <c r="G4235" i="6"/>
  <c r="H4235" i="6"/>
  <c r="I4235" i="6"/>
  <c r="J4235" i="6"/>
  <c r="K4235" i="6"/>
  <c r="L4235" i="6"/>
  <c r="G4236" i="6"/>
  <c r="H4236" i="6"/>
  <c r="I4236" i="6"/>
  <c r="J4236" i="6"/>
  <c r="K4236" i="6"/>
  <c r="L4236" i="6"/>
  <c r="G4237" i="6"/>
  <c r="H4237" i="6"/>
  <c r="I4237" i="6"/>
  <c r="J4237" i="6"/>
  <c r="K4237" i="6"/>
  <c r="L4237" i="6"/>
  <c r="G4238" i="6"/>
  <c r="H4238" i="6"/>
  <c r="I4238" i="6"/>
  <c r="J4238" i="6"/>
  <c r="K4238" i="6"/>
  <c r="L4238" i="6"/>
  <c r="G4239" i="6"/>
  <c r="H4239" i="6"/>
  <c r="I4239" i="6"/>
  <c r="J4239" i="6"/>
  <c r="K4239" i="6"/>
  <c r="L4239" i="6"/>
  <c r="G4240" i="6"/>
  <c r="H4240" i="6"/>
  <c r="I4240" i="6"/>
  <c r="J4240" i="6"/>
  <c r="K4240" i="6"/>
  <c r="L4240" i="6"/>
  <c r="G4241" i="6"/>
  <c r="H4241" i="6"/>
  <c r="I4241" i="6"/>
  <c r="J4241" i="6"/>
  <c r="K4241" i="6"/>
  <c r="L4241" i="6"/>
  <c r="G4242" i="6"/>
  <c r="H4242" i="6"/>
  <c r="I4242" i="6"/>
  <c r="J4242" i="6"/>
  <c r="K4242" i="6"/>
  <c r="L4242" i="6"/>
  <c r="G4243" i="6"/>
  <c r="H4243" i="6"/>
  <c r="I4243" i="6"/>
  <c r="J4243" i="6"/>
  <c r="K4243" i="6"/>
  <c r="L4243" i="6"/>
  <c r="G4244" i="6"/>
  <c r="H4244" i="6"/>
  <c r="I4244" i="6"/>
  <c r="J4244" i="6"/>
  <c r="K4244" i="6"/>
  <c r="L4244" i="6"/>
  <c r="G4245" i="6"/>
  <c r="H4245" i="6"/>
  <c r="I4245" i="6"/>
  <c r="J4245" i="6"/>
  <c r="K4245" i="6"/>
  <c r="L4245" i="6"/>
  <c r="G4246" i="6"/>
  <c r="H4246" i="6"/>
  <c r="I4246" i="6"/>
  <c r="J4246" i="6"/>
  <c r="K4246" i="6"/>
  <c r="L4246" i="6"/>
  <c r="G4247" i="6"/>
  <c r="H4247" i="6"/>
  <c r="I4247" i="6"/>
  <c r="J4247" i="6"/>
  <c r="K4247" i="6"/>
  <c r="L4247" i="6"/>
  <c r="G4248" i="6"/>
  <c r="H4248" i="6"/>
  <c r="I4248" i="6"/>
  <c r="J4248" i="6"/>
  <c r="K4248" i="6"/>
  <c r="L4248" i="6"/>
  <c r="G4249" i="6"/>
  <c r="H4249" i="6"/>
  <c r="I4249" i="6"/>
  <c r="J4249" i="6"/>
  <c r="K4249" i="6"/>
  <c r="L4249" i="6"/>
  <c r="G4250" i="6"/>
  <c r="H4250" i="6"/>
  <c r="I4250" i="6"/>
  <c r="J4250" i="6"/>
  <c r="K4250" i="6"/>
  <c r="L4250" i="6"/>
  <c r="G4251" i="6"/>
  <c r="H4251" i="6"/>
  <c r="I4251" i="6"/>
  <c r="J4251" i="6"/>
  <c r="K4251" i="6"/>
  <c r="L4251" i="6"/>
  <c r="G4252" i="6"/>
  <c r="H4252" i="6"/>
  <c r="I4252" i="6"/>
  <c r="J4252" i="6"/>
  <c r="K4252" i="6"/>
  <c r="L4252" i="6"/>
  <c r="G4253" i="6"/>
  <c r="H4253" i="6"/>
  <c r="I4253" i="6"/>
  <c r="J4253" i="6"/>
  <c r="K4253" i="6"/>
  <c r="L4253" i="6"/>
  <c r="G4254" i="6"/>
  <c r="H4254" i="6"/>
  <c r="I4254" i="6"/>
  <c r="J4254" i="6"/>
  <c r="K4254" i="6"/>
  <c r="L4254" i="6"/>
  <c r="G4255" i="6"/>
  <c r="H4255" i="6"/>
  <c r="I4255" i="6"/>
  <c r="J4255" i="6"/>
  <c r="K4255" i="6"/>
  <c r="L4255" i="6"/>
  <c r="G4256" i="6"/>
  <c r="H4256" i="6"/>
  <c r="I4256" i="6"/>
  <c r="J4256" i="6"/>
  <c r="K4256" i="6"/>
  <c r="L4256" i="6"/>
  <c r="G4257" i="6"/>
  <c r="H4257" i="6"/>
  <c r="I4257" i="6"/>
  <c r="J4257" i="6"/>
  <c r="K4257" i="6"/>
  <c r="L4257" i="6"/>
  <c r="G4258" i="6"/>
  <c r="H4258" i="6"/>
  <c r="I4258" i="6"/>
  <c r="J4258" i="6"/>
  <c r="K4258" i="6"/>
  <c r="L4258" i="6"/>
  <c r="G4259" i="6"/>
  <c r="H4259" i="6"/>
  <c r="I4259" i="6"/>
  <c r="J4259" i="6"/>
  <c r="K4259" i="6"/>
  <c r="L4259" i="6"/>
  <c r="G4260" i="6"/>
  <c r="H4260" i="6"/>
  <c r="I4260" i="6"/>
  <c r="J4260" i="6"/>
  <c r="K4260" i="6"/>
  <c r="L4260" i="6"/>
  <c r="G4261" i="6"/>
  <c r="H4261" i="6"/>
  <c r="I4261" i="6"/>
  <c r="J4261" i="6"/>
  <c r="K4261" i="6"/>
  <c r="L4261" i="6"/>
  <c r="G4262" i="6"/>
  <c r="H4262" i="6"/>
  <c r="I4262" i="6"/>
  <c r="J4262" i="6"/>
  <c r="K4262" i="6"/>
  <c r="L4262" i="6"/>
  <c r="G4263" i="6"/>
  <c r="H4263" i="6"/>
  <c r="I4263" i="6"/>
  <c r="J4263" i="6"/>
  <c r="K4263" i="6"/>
  <c r="L4263" i="6"/>
  <c r="G4264" i="6"/>
  <c r="H4264" i="6"/>
  <c r="I4264" i="6"/>
  <c r="J4264" i="6"/>
  <c r="K4264" i="6"/>
  <c r="L4264" i="6"/>
  <c r="G4265" i="6"/>
  <c r="H4265" i="6"/>
  <c r="I4265" i="6"/>
  <c r="J4265" i="6"/>
  <c r="K4265" i="6"/>
  <c r="L4265" i="6"/>
  <c r="G3" i="6"/>
  <c r="H3" i="6"/>
  <c r="I3" i="6"/>
  <c r="J3" i="6"/>
  <c r="K3" i="6"/>
  <c r="L3" i="6"/>
  <c r="G4" i="6"/>
  <c r="H4" i="6"/>
  <c r="I4" i="6"/>
  <c r="J4" i="6"/>
  <c r="K4" i="6"/>
  <c r="L4" i="6"/>
  <c r="G5" i="6"/>
  <c r="H5" i="6"/>
  <c r="I5" i="6"/>
  <c r="J5" i="6"/>
  <c r="K5" i="6"/>
  <c r="L5" i="6"/>
  <c r="G6" i="6"/>
  <c r="H6" i="6"/>
  <c r="I6" i="6"/>
  <c r="J6" i="6"/>
  <c r="K6" i="6"/>
  <c r="L6" i="6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G26" i="6"/>
  <c r="H26" i="6"/>
  <c r="I26" i="6"/>
  <c r="J26" i="6"/>
  <c r="K26" i="6"/>
  <c r="L26" i="6"/>
  <c r="G27" i="6"/>
  <c r="H27" i="6"/>
  <c r="I27" i="6"/>
  <c r="J27" i="6"/>
  <c r="K27" i="6"/>
  <c r="L27" i="6"/>
  <c r="G28" i="6"/>
  <c r="H28" i="6"/>
  <c r="I28" i="6"/>
  <c r="J28" i="6"/>
  <c r="K28" i="6"/>
  <c r="L28" i="6"/>
  <c r="G29" i="6"/>
  <c r="H29" i="6"/>
  <c r="I29" i="6"/>
  <c r="J29" i="6"/>
  <c r="K29" i="6"/>
  <c r="L29" i="6"/>
  <c r="G30" i="6"/>
  <c r="H30" i="6"/>
  <c r="I30" i="6"/>
  <c r="J30" i="6"/>
  <c r="K30" i="6"/>
  <c r="L30" i="6"/>
  <c r="G31" i="6"/>
  <c r="H31" i="6"/>
  <c r="I31" i="6"/>
  <c r="J31" i="6"/>
  <c r="K31" i="6"/>
  <c r="L31" i="6"/>
  <c r="G32" i="6"/>
  <c r="H32" i="6"/>
  <c r="I32" i="6"/>
  <c r="J32" i="6"/>
  <c r="K32" i="6"/>
  <c r="L32" i="6"/>
  <c r="G33" i="6"/>
  <c r="H33" i="6"/>
  <c r="I33" i="6"/>
  <c r="J33" i="6"/>
  <c r="K33" i="6"/>
  <c r="L33" i="6"/>
  <c r="G34" i="6"/>
  <c r="H34" i="6"/>
  <c r="I34" i="6"/>
  <c r="J34" i="6"/>
  <c r="K34" i="6"/>
  <c r="L34" i="6"/>
  <c r="G35" i="6"/>
  <c r="H35" i="6"/>
  <c r="I35" i="6"/>
  <c r="J35" i="6"/>
  <c r="K35" i="6"/>
  <c r="L35" i="6"/>
  <c r="G36" i="6"/>
  <c r="H36" i="6"/>
  <c r="I36" i="6"/>
  <c r="J36" i="6"/>
  <c r="K36" i="6"/>
  <c r="L36" i="6"/>
  <c r="G37" i="6"/>
  <c r="H37" i="6"/>
  <c r="I37" i="6"/>
  <c r="J37" i="6"/>
  <c r="K37" i="6"/>
  <c r="L37" i="6"/>
  <c r="G38" i="6"/>
  <c r="H38" i="6"/>
  <c r="I38" i="6"/>
  <c r="J38" i="6"/>
  <c r="K38" i="6"/>
  <c r="L38" i="6"/>
  <c r="G39" i="6"/>
  <c r="H39" i="6"/>
  <c r="I39" i="6"/>
  <c r="J39" i="6"/>
  <c r="K39" i="6"/>
  <c r="L39" i="6"/>
  <c r="G40" i="6"/>
  <c r="H40" i="6"/>
  <c r="I40" i="6"/>
  <c r="J40" i="6"/>
  <c r="K40" i="6"/>
  <c r="L40" i="6"/>
  <c r="G41" i="6"/>
  <c r="H41" i="6"/>
  <c r="I41" i="6"/>
  <c r="J41" i="6"/>
  <c r="K41" i="6"/>
  <c r="L41" i="6"/>
  <c r="G42" i="6"/>
  <c r="H42" i="6"/>
  <c r="I42" i="6"/>
  <c r="J42" i="6"/>
  <c r="K42" i="6"/>
  <c r="L42" i="6"/>
  <c r="G43" i="6"/>
  <c r="H43" i="6"/>
  <c r="I43" i="6"/>
  <c r="J43" i="6"/>
  <c r="K43" i="6"/>
  <c r="L43" i="6"/>
  <c r="G44" i="6"/>
  <c r="H44" i="6"/>
  <c r="I44" i="6"/>
  <c r="J44" i="6"/>
  <c r="K44" i="6"/>
  <c r="L44" i="6"/>
  <c r="G45" i="6"/>
  <c r="H45" i="6"/>
  <c r="I45" i="6"/>
  <c r="J45" i="6"/>
  <c r="K45" i="6"/>
  <c r="L45" i="6"/>
  <c r="G46" i="6"/>
  <c r="H46" i="6"/>
  <c r="I46" i="6"/>
  <c r="J46" i="6"/>
  <c r="K46" i="6"/>
  <c r="L46" i="6"/>
  <c r="G47" i="6"/>
  <c r="H47" i="6"/>
  <c r="I47" i="6"/>
  <c r="J47" i="6"/>
  <c r="K47" i="6"/>
  <c r="L47" i="6"/>
  <c r="G48" i="6"/>
  <c r="H48" i="6"/>
  <c r="I48" i="6"/>
  <c r="J48" i="6"/>
  <c r="K48" i="6"/>
  <c r="L48" i="6"/>
  <c r="G49" i="6"/>
  <c r="H49" i="6"/>
  <c r="I49" i="6"/>
  <c r="J49" i="6"/>
  <c r="K49" i="6"/>
  <c r="L49" i="6"/>
  <c r="G50" i="6"/>
  <c r="H50" i="6"/>
  <c r="I50" i="6"/>
  <c r="J50" i="6"/>
  <c r="K50" i="6"/>
  <c r="L50" i="6"/>
  <c r="G51" i="6"/>
  <c r="H51" i="6"/>
  <c r="I51" i="6"/>
  <c r="J51" i="6"/>
  <c r="K51" i="6"/>
  <c r="L51" i="6"/>
  <c r="G52" i="6"/>
  <c r="H52" i="6"/>
  <c r="I52" i="6"/>
  <c r="J52" i="6"/>
  <c r="K52" i="6"/>
  <c r="L52" i="6"/>
  <c r="G53" i="6"/>
  <c r="H53" i="6"/>
  <c r="I53" i="6"/>
  <c r="J53" i="6"/>
  <c r="K53" i="6"/>
  <c r="L53" i="6"/>
  <c r="G54" i="6"/>
  <c r="H54" i="6"/>
  <c r="I54" i="6"/>
  <c r="J54" i="6"/>
  <c r="K54" i="6"/>
  <c r="L54" i="6"/>
  <c r="G55" i="6"/>
  <c r="H55" i="6"/>
  <c r="I55" i="6"/>
  <c r="J55" i="6"/>
  <c r="K55" i="6"/>
  <c r="L55" i="6"/>
  <c r="G56" i="6"/>
  <c r="H56" i="6"/>
  <c r="I56" i="6"/>
  <c r="J56" i="6"/>
  <c r="K56" i="6"/>
  <c r="L56" i="6"/>
  <c r="G57" i="6"/>
  <c r="H57" i="6"/>
  <c r="I57" i="6"/>
  <c r="J57" i="6"/>
  <c r="K57" i="6"/>
  <c r="L57" i="6"/>
  <c r="G58" i="6"/>
  <c r="H58" i="6"/>
  <c r="I58" i="6"/>
  <c r="J58" i="6"/>
  <c r="K58" i="6"/>
  <c r="L58" i="6"/>
  <c r="G59" i="6"/>
  <c r="H59" i="6"/>
  <c r="I59" i="6"/>
  <c r="J59" i="6"/>
  <c r="K59" i="6"/>
  <c r="L59" i="6"/>
  <c r="G60" i="6"/>
  <c r="H60" i="6"/>
  <c r="I60" i="6"/>
  <c r="J60" i="6"/>
  <c r="K60" i="6"/>
  <c r="L60" i="6"/>
  <c r="G61" i="6"/>
  <c r="H61" i="6"/>
  <c r="I61" i="6"/>
  <c r="J61" i="6"/>
  <c r="K61" i="6"/>
  <c r="L61" i="6"/>
  <c r="G62" i="6"/>
  <c r="H62" i="6"/>
  <c r="I62" i="6"/>
  <c r="J62" i="6"/>
  <c r="K62" i="6"/>
  <c r="L62" i="6"/>
  <c r="G63" i="6"/>
  <c r="H63" i="6"/>
  <c r="I63" i="6"/>
  <c r="J63" i="6"/>
  <c r="K63" i="6"/>
  <c r="L63" i="6"/>
  <c r="G64" i="6"/>
  <c r="H64" i="6"/>
  <c r="I64" i="6"/>
  <c r="J64" i="6"/>
  <c r="K64" i="6"/>
  <c r="L64" i="6"/>
  <c r="G65" i="6"/>
  <c r="H65" i="6"/>
  <c r="I65" i="6"/>
  <c r="J65" i="6"/>
  <c r="K65" i="6"/>
  <c r="L65" i="6"/>
  <c r="G66" i="6"/>
  <c r="H66" i="6"/>
  <c r="I66" i="6"/>
  <c r="J66" i="6"/>
  <c r="K66" i="6"/>
  <c r="L66" i="6"/>
  <c r="G67" i="6"/>
  <c r="H67" i="6"/>
  <c r="I67" i="6"/>
  <c r="J67" i="6"/>
  <c r="K67" i="6"/>
  <c r="L67" i="6"/>
  <c r="G68" i="6"/>
  <c r="H68" i="6"/>
  <c r="I68" i="6"/>
  <c r="J68" i="6"/>
  <c r="K68" i="6"/>
  <c r="L68" i="6"/>
  <c r="G69" i="6"/>
  <c r="H69" i="6"/>
  <c r="I69" i="6"/>
  <c r="J69" i="6"/>
  <c r="K69" i="6"/>
  <c r="L69" i="6"/>
  <c r="G70" i="6"/>
  <c r="H70" i="6"/>
  <c r="I70" i="6"/>
  <c r="J70" i="6"/>
  <c r="K70" i="6"/>
  <c r="L70" i="6"/>
  <c r="G71" i="6"/>
  <c r="H71" i="6"/>
  <c r="I71" i="6"/>
  <c r="J71" i="6"/>
  <c r="K71" i="6"/>
  <c r="L71" i="6"/>
  <c r="G72" i="6"/>
  <c r="H72" i="6"/>
  <c r="I72" i="6"/>
  <c r="J72" i="6"/>
  <c r="K72" i="6"/>
  <c r="L72" i="6"/>
  <c r="G73" i="6"/>
  <c r="H73" i="6"/>
  <c r="I73" i="6"/>
  <c r="J73" i="6"/>
  <c r="K73" i="6"/>
  <c r="L73" i="6"/>
  <c r="G74" i="6"/>
  <c r="H74" i="6"/>
  <c r="I74" i="6"/>
  <c r="J74" i="6"/>
  <c r="K74" i="6"/>
  <c r="L74" i="6"/>
  <c r="G75" i="6"/>
  <c r="H75" i="6"/>
  <c r="I75" i="6"/>
  <c r="J75" i="6"/>
  <c r="K75" i="6"/>
  <c r="L75" i="6"/>
  <c r="G76" i="6"/>
  <c r="H76" i="6"/>
  <c r="I76" i="6"/>
  <c r="J76" i="6"/>
  <c r="K76" i="6"/>
  <c r="L76" i="6"/>
  <c r="G77" i="6"/>
  <c r="H77" i="6"/>
  <c r="I77" i="6"/>
  <c r="J77" i="6"/>
  <c r="K77" i="6"/>
  <c r="L77" i="6"/>
  <c r="G78" i="6"/>
  <c r="H78" i="6"/>
  <c r="I78" i="6"/>
  <c r="J78" i="6"/>
  <c r="K78" i="6"/>
  <c r="L78" i="6"/>
  <c r="G79" i="6"/>
  <c r="H79" i="6"/>
  <c r="I79" i="6"/>
  <c r="J79" i="6"/>
  <c r="K79" i="6"/>
  <c r="L79" i="6"/>
  <c r="G80" i="6"/>
  <c r="H80" i="6"/>
  <c r="I80" i="6"/>
  <c r="J80" i="6"/>
  <c r="K80" i="6"/>
  <c r="L80" i="6"/>
  <c r="G81" i="6"/>
  <c r="H81" i="6"/>
  <c r="I81" i="6"/>
  <c r="J81" i="6"/>
  <c r="K81" i="6"/>
  <c r="L81" i="6"/>
  <c r="G82" i="6"/>
  <c r="H82" i="6"/>
  <c r="I82" i="6"/>
  <c r="J82" i="6"/>
  <c r="K82" i="6"/>
  <c r="L82" i="6"/>
  <c r="G83" i="6"/>
  <c r="H83" i="6"/>
  <c r="I83" i="6"/>
  <c r="J83" i="6"/>
  <c r="K83" i="6"/>
  <c r="L83" i="6"/>
  <c r="G84" i="6"/>
  <c r="H84" i="6"/>
  <c r="I84" i="6"/>
  <c r="J84" i="6"/>
  <c r="K84" i="6"/>
  <c r="L84" i="6"/>
  <c r="G85" i="6"/>
  <c r="H85" i="6"/>
  <c r="I85" i="6"/>
  <c r="J85" i="6"/>
  <c r="K85" i="6"/>
  <c r="L85" i="6"/>
  <c r="G86" i="6"/>
  <c r="H86" i="6"/>
  <c r="I86" i="6"/>
  <c r="J86" i="6"/>
  <c r="K86" i="6"/>
  <c r="L86" i="6"/>
  <c r="G87" i="6"/>
  <c r="H87" i="6"/>
  <c r="I87" i="6"/>
  <c r="J87" i="6"/>
  <c r="K87" i="6"/>
  <c r="L87" i="6"/>
  <c r="G88" i="6"/>
  <c r="H88" i="6"/>
  <c r="I88" i="6"/>
  <c r="J88" i="6"/>
  <c r="K88" i="6"/>
  <c r="L88" i="6"/>
  <c r="G89" i="6"/>
  <c r="H89" i="6"/>
  <c r="I89" i="6"/>
  <c r="J89" i="6"/>
  <c r="K89" i="6"/>
  <c r="L89" i="6"/>
  <c r="G90" i="6"/>
  <c r="H90" i="6"/>
  <c r="I90" i="6"/>
  <c r="J90" i="6"/>
  <c r="K90" i="6"/>
  <c r="L90" i="6"/>
  <c r="G91" i="6"/>
  <c r="H91" i="6"/>
  <c r="I91" i="6"/>
  <c r="J91" i="6"/>
  <c r="K91" i="6"/>
  <c r="L91" i="6"/>
  <c r="G92" i="6"/>
  <c r="H92" i="6"/>
  <c r="I92" i="6"/>
  <c r="J92" i="6"/>
  <c r="K92" i="6"/>
  <c r="L92" i="6"/>
  <c r="G93" i="6"/>
  <c r="H93" i="6"/>
  <c r="I93" i="6"/>
  <c r="J93" i="6"/>
  <c r="K93" i="6"/>
  <c r="L93" i="6"/>
  <c r="G94" i="6"/>
  <c r="H94" i="6"/>
  <c r="I94" i="6"/>
  <c r="J94" i="6"/>
  <c r="K94" i="6"/>
  <c r="L94" i="6"/>
  <c r="G95" i="6"/>
  <c r="H95" i="6"/>
  <c r="I95" i="6"/>
  <c r="J95" i="6"/>
  <c r="K95" i="6"/>
  <c r="L95" i="6"/>
  <c r="G96" i="6"/>
  <c r="H96" i="6"/>
  <c r="I96" i="6"/>
  <c r="J96" i="6"/>
  <c r="K96" i="6"/>
  <c r="L96" i="6"/>
  <c r="G97" i="6"/>
  <c r="H97" i="6"/>
  <c r="I97" i="6"/>
  <c r="J97" i="6"/>
  <c r="K97" i="6"/>
  <c r="L97" i="6"/>
  <c r="G98" i="6"/>
  <c r="H98" i="6"/>
  <c r="I98" i="6"/>
  <c r="J98" i="6"/>
  <c r="K98" i="6"/>
  <c r="L98" i="6"/>
  <c r="G99" i="6"/>
  <c r="H99" i="6"/>
  <c r="I99" i="6"/>
  <c r="J99" i="6"/>
  <c r="K99" i="6"/>
  <c r="L99" i="6"/>
  <c r="G100" i="6"/>
  <c r="H100" i="6"/>
  <c r="I100" i="6"/>
  <c r="J100" i="6"/>
  <c r="K100" i="6"/>
  <c r="L100" i="6"/>
  <c r="G101" i="6"/>
  <c r="H101" i="6"/>
  <c r="I101" i="6"/>
  <c r="J101" i="6"/>
  <c r="K101" i="6"/>
  <c r="L101" i="6"/>
  <c r="G102" i="6"/>
  <c r="H102" i="6"/>
  <c r="I102" i="6"/>
  <c r="J102" i="6"/>
  <c r="K102" i="6"/>
  <c r="L102" i="6"/>
  <c r="G103" i="6"/>
  <c r="H103" i="6"/>
  <c r="I103" i="6"/>
  <c r="J103" i="6"/>
  <c r="K103" i="6"/>
  <c r="L103" i="6"/>
  <c r="G104" i="6"/>
  <c r="H104" i="6"/>
  <c r="I104" i="6"/>
  <c r="J104" i="6"/>
  <c r="K104" i="6"/>
  <c r="L104" i="6"/>
  <c r="G105" i="6"/>
  <c r="H105" i="6"/>
  <c r="I105" i="6"/>
  <c r="J105" i="6"/>
  <c r="K105" i="6"/>
  <c r="L105" i="6"/>
  <c r="G106" i="6"/>
  <c r="H106" i="6"/>
  <c r="I106" i="6"/>
  <c r="J106" i="6"/>
  <c r="K106" i="6"/>
  <c r="L106" i="6"/>
  <c r="G107" i="6"/>
  <c r="H107" i="6"/>
  <c r="I107" i="6"/>
  <c r="J107" i="6"/>
  <c r="K107" i="6"/>
  <c r="L107" i="6"/>
  <c r="G108" i="6"/>
  <c r="H108" i="6"/>
  <c r="I108" i="6"/>
  <c r="J108" i="6"/>
  <c r="K108" i="6"/>
  <c r="L108" i="6"/>
  <c r="G109" i="6"/>
  <c r="H109" i="6"/>
  <c r="I109" i="6"/>
  <c r="J109" i="6"/>
  <c r="K109" i="6"/>
  <c r="L109" i="6"/>
  <c r="G110" i="6"/>
  <c r="H110" i="6"/>
  <c r="I110" i="6"/>
  <c r="J110" i="6"/>
  <c r="K110" i="6"/>
  <c r="L110" i="6"/>
  <c r="G111" i="6"/>
  <c r="H111" i="6"/>
  <c r="I111" i="6"/>
  <c r="J111" i="6"/>
  <c r="K111" i="6"/>
  <c r="L111" i="6"/>
  <c r="G112" i="6"/>
  <c r="H112" i="6"/>
  <c r="I112" i="6"/>
  <c r="J112" i="6"/>
  <c r="K112" i="6"/>
  <c r="L112" i="6"/>
  <c r="G113" i="6"/>
  <c r="H113" i="6"/>
  <c r="I113" i="6"/>
  <c r="J113" i="6"/>
  <c r="K113" i="6"/>
  <c r="L113" i="6"/>
  <c r="G114" i="6"/>
  <c r="H114" i="6"/>
  <c r="I114" i="6"/>
  <c r="J114" i="6"/>
  <c r="K114" i="6"/>
  <c r="L114" i="6"/>
  <c r="G115" i="6"/>
  <c r="H115" i="6"/>
  <c r="I115" i="6"/>
  <c r="J115" i="6"/>
  <c r="K115" i="6"/>
  <c r="L115" i="6"/>
  <c r="G116" i="6"/>
  <c r="H116" i="6"/>
  <c r="I116" i="6"/>
  <c r="J116" i="6"/>
  <c r="K116" i="6"/>
  <c r="L116" i="6"/>
  <c r="G117" i="6"/>
  <c r="H117" i="6"/>
  <c r="I117" i="6"/>
  <c r="J117" i="6"/>
  <c r="K117" i="6"/>
  <c r="L117" i="6"/>
  <c r="G118" i="6"/>
  <c r="H118" i="6"/>
  <c r="I118" i="6"/>
  <c r="J118" i="6"/>
  <c r="K118" i="6"/>
  <c r="L118" i="6"/>
  <c r="G119" i="6"/>
  <c r="H119" i="6"/>
  <c r="I119" i="6"/>
  <c r="J119" i="6"/>
  <c r="K119" i="6"/>
  <c r="L119" i="6"/>
  <c r="G120" i="6"/>
  <c r="H120" i="6"/>
  <c r="I120" i="6"/>
  <c r="J120" i="6"/>
  <c r="K120" i="6"/>
  <c r="L120" i="6"/>
  <c r="G121" i="6"/>
  <c r="H121" i="6"/>
  <c r="I121" i="6"/>
  <c r="J121" i="6"/>
  <c r="K121" i="6"/>
  <c r="L121" i="6"/>
  <c r="G122" i="6"/>
  <c r="H122" i="6"/>
  <c r="I122" i="6"/>
  <c r="J122" i="6"/>
  <c r="K122" i="6"/>
  <c r="L122" i="6"/>
  <c r="G123" i="6"/>
  <c r="H123" i="6"/>
  <c r="I123" i="6"/>
  <c r="J123" i="6"/>
  <c r="K123" i="6"/>
  <c r="L123" i="6"/>
  <c r="G124" i="6"/>
  <c r="H124" i="6"/>
  <c r="I124" i="6"/>
  <c r="J124" i="6"/>
  <c r="K124" i="6"/>
  <c r="L124" i="6"/>
  <c r="G125" i="6"/>
  <c r="H125" i="6"/>
  <c r="I125" i="6"/>
  <c r="J125" i="6"/>
  <c r="K125" i="6"/>
  <c r="L125" i="6"/>
  <c r="G126" i="6"/>
  <c r="H126" i="6"/>
  <c r="I126" i="6"/>
  <c r="J126" i="6"/>
  <c r="K126" i="6"/>
  <c r="L126" i="6"/>
  <c r="G127" i="6"/>
  <c r="H127" i="6"/>
  <c r="I127" i="6"/>
  <c r="J127" i="6"/>
  <c r="K127" i="6"/>
  <c r="L127" i="6"/>
  <c r="G128" i="6"/>
  <c r="H128" i="6"/>
  <c r="I128" i="6"/>
  <c r="J128" i="6"/>
  <c r="K128" i="6"/>
  <c r="L128" i="6"/>
  <c r="G129" i="6"/>
  <c r="H129" i="6"/>
  <c r="I129" i="6"/>
  <c r="J129" i="6"/>
  <c r="K129" i="6"/>
  <c r="L129" i="6"/>
  <c r="G130" i="6"/>
  <c r="H130" i="6"/>
  <c r="I130" i="6"/>
  <c r="J130" i="6"/>
  <c r="K130" i="6"/>
  <c r="L130" i="6"/>
  <c r="G131" i="6"/>
  <c r="H131" i="6"/>
  <c r="I131" i="6"/>
  <c r="J131" i="6"/>
  <c r="K131" i="6"/>
  <c r="L131" i="6"/>
  <c r="G132" i="6"/>
  <c r="H132" i="6"/>
  <c r="I132" i="6"/>
  <c r="J132" i="6"/>
  <c r="K132" i="6"/>
  <c r="L132" i="6"/>
  <c r="G133" i="6"/>
  <c r="H133" i="6"/>
  <c r="I133" i="6"/>
  <c r="J133" i="6"/>
  <c r="K133" i="6"/>
  <c r="L133" i="6"/>
  <c r="G134" i="6"/>
  <c r="H134" i="6"/>
  <c r="I134" i="6"/>
  <c r="J134" i="6"/>
  <c r="K134" i="6"/>
  <c r="L134" i="6"/>
  <c r="G135" i="6"/>
  <c r="H135" i="6"/>
  <c r="I135" i="6"/>
  <c r="J135" i="6"/>
  <c r="K135" i="6"/>
  <c r="L135" i="6"/>
  <c r="G136" i="6"/>
  <c r="H136" i="6"/>
  <c r="I136" i="6"/>
  <c r="J136" i="6"/>
  <c r="K136" i="6"/>
  <c r="L136" i="6"/>
  <c r="G137" i="6"/>
  <c r="H137" i="6"/>
  <c r="I137" i="6"/>
  <c r="J137" i="6"/>
  <c r="K137" i="6"/>
  <c r="L137" i="6"/>
  <c r="G138" i="6"/>
  <c r="H138" i="6"/>
  <c r="I138" i="6"/>
  <c r="J138" i="6"/>
  <c r="K138" i="6"/>
  <c r="L138" i="6"/>
  <c r="G139" i="6"/>
  <c r="H139" i="6"/>
  <c r="I139" i="6"/>
  <c r="J139" i="6"/>
  <c r="K139" i="6"/>
  <c r="L139" i="6"/>
  <c r="G140" i="6"/>
  <c r="H140" i="6"/>
  <c r="I140" i="6"/>
  <c r="J140" i="6"/>
  <c r="K140" i="6"/>
  <c r="L140" i="6"/>
  <c r="G141" i="6"/>
  <c r="H141" i="6"/>
  <c r="I141" i="6"/>
  <c r="J141" i="6"/>
  <c r="K141" i="6"/>
  <c r="L141" i="6"/>
  <c r="G142" i="6"/>
  <c r="H142" i="6"/>
  <c r="I142" i="6"/>
  <c r="J142" i="6"/>
  <c r="K142" i="6"/>
  <c r="L142" i="6"/>
  <c r="G143" i="6"/>
  <c r="H143" i="6"/>
  <c r="I143" i="6"/>
  <c r="J143" i="6"/>
  <c r="K143" i="6"/>
  <c r="L143" i="6"/>
  <c r="G144" i="6"/>
  <c r="H144" i="6"/>
  <c r="I144" i="6"/>
  <c r="J144" i="6"/>
  <c r="K144" i="6"/>
  <c r="L144" i="6"/>
  <c r="G145" i="6"/>
  <c r="H145" i="6"/>
  <c r="I145" i="6"/>
  <c r="J145" i="6"/>
  <c r="K145" i="6"/>
  <c r="L145" i="6"/>
  <c r="G146" i="6"/>
  <c r="H146" i="6"/>
  <c r="I146" i="6"/>
  <c r="J146" i="6"/>
  <c r="K146" i="6"/>
  <c r="L146" i="6"/>
  <c r="G147" i="6"/>
  <c r="H147" i="6"/>
  <c r="I147" i="6"/>
  <c r="J147" i="6"/>
  <c r="K147" i="6"/>
  <c r="L147" i="6"/>
  <c r="G148" i="6"/>
  <c r="H148" i="6"/>
  <c r="I148" i="6"/>
  <c r="J148" i="6"/>
  <c r="K148" i="6"/>
  <c r="L148" i="6"/>
  <c r="G149" i="6"/>
  <c r="H149" i="6"/>
  <c r="I149" i="6"/>
  <c r="J149" i="6"/>
  <c r="K149" i="6"/>
  <c r="L149" i="6"/>
  <c r="G150" i="6"/>
  <c r="H150" i="6"/>
  <c r="I150" i="6"/>
  <c r="J150" i="6"/>
  <c r="K150" i="6"/>
  <c r="L150" i="6"/>
  <c r="G151" i="6"/>
  <c r="H151" i="6"/>
  <c r="I151" i="6"/>
  <c r="J151" i="6"/>
  <c r="K151" i="6"/>
  <c r="L151" i="6"/>
  <c r="G152" i="6"/>
  <c r="H152" i="6"/>
  <c r="I152" i="6"/>
  <c r="J152" i="6"/>
  <c r="K152" i="6"/>
  <c r="L152" i="6"/>
  <c r="G153" i="6"/>
  <c r="H153" i="6"/>
  <c r="I153" i="6"/>
  <c r="J153" i="6"/>
  <c r="K153" i="6"/>
  <c r="L153" i="6"/>
  <c r="G154" i="6"/>
  <c r="H154" i="6"/>
  <c r="I154" i="6"/>
  <c r="J154" i="6"/>
  <c r="K154" i="6"/>
  <c r="L154" i="6"/>
  <c r="G155" i="6"/>
  <c r="H155" i="6"/>
  <c r="I155" i="6"/>
  <c r="J155" i="6"/>
  <c r="K155" i="6"/>
  <c r="L155" i="6"/>
  <c r="G156" i="6"/>
  <c r="H156" i="6"/>
  <c r="I156" i="6"/>
  <c r="J156" i="6"/>
  <c r="K156" i="6"/>
  <c r="L156" i="6"/>
  <c r="G157" i="6"/>
  <c r="H157" i="6"/>
  <c r="I157" i="6"/>
  <c r="J157" i="6"/>
  <c r="K157" i="6"/>
  <c r="L157" i="6"/>
  <c r="G158" i="6"/>
  <c r="H158" i="6"/>
  <c r="I158" i="6"/>
  <c r="J158" i="6"/>
  <c r="K158" i="6"/>
  <c r="L158" i="6"/>
  <c r="G159" i="6"/>
  <c r="H159" i="6"/>
  <c r="I159" i="6"/>
  <c r="J159" i="6"/>
  <c r="K159" i="6"/>
  <c r="L159" i="6"/>
  <c r="G160" i="6"/>
  <c r="H160" i="6"/>
  <c r="I160" i="6"/>
  <c r="J160" i="6"/>
  <c r="K160" i="6"/>
  <c r="L160" i="6"/>
  <c r="G161" i="6"/>
  <c r="H161" i="6"/>
  <c r="I161" i="6"/>
  <c r="J161" i="6"/>
  <c r="K161" i="6"/>
  <c r="L161" i="6"/>
  <c r="G162" i="6"/>
  <c r="H162" i="6"/>
  <c r="I162" i="6"/>
  <c r="J162" i="6"/>
  <c r="K162" i="6"/>
  <c r="L162" i="6"/>
  <c r="G163" i="6"/>
  <c r="H163" i="6"/>
  <c r="I163" i="6"/>
  <c r="J163" i="6"/>
  <c r="K163" i="6"/>
  <c r="L163" i="6"/>
  <c r="G164" i="6"/>
  <c r="H164" i="6"/>
  <c r="I164" i="6"/>
  <c r="J164" i="6"/>
  <c r="K164" i="6"/>
  <c r="L164" i="6"/>
  <c r="G165" i="6"/>
  <c r="H165" i="6"/>
  <c r="I165" i="6"/>
  <c r="J165" i="6"/>
  <c r="K165" i="6"/>
  <c r="L165" i="6"/>
  <c r="G166" i="6"/>
  <c r="H166" i="6"/>
  <c r="I166" i="6"/>
  <c r="J166" i="6"/>
  <c r="K166" i="6"/>
  <c r="L166" i="6"/>
  <c r="G167" i="6"/>
  <c r="H167" i="6"/>
  <c r="I167" i="6"/>
  <c r="J167" i="6"/>
  <c r="K167" i="6"/>
  <c r="L167" i="6"/>
  <c r="G168" i="6"/>
  <c r="H168" i="6"/>
  <c r="I168" i="6"/>
  <c r="J168" i="6"/>
  <c r="K168" i="6"/>
  <c r="L168" i="6"/>
  <c r="G169" i="6"/>
  <c r="H169" i="6"/>
  <c r="I169" i="6"/>
  <c r="J169" i="6"/>
  <c r="K169" i="6"/>
  <c r="L169" i="6"/>
  <c r="G170" i="6"/>
  <c r="H170" i="6"/>
  <c r="I170" i="6"/>
  <c r="J170" i="6"/>
  <c r="K170" i="6"/>
  <c r="L170" i="6"/>
  <c r="G171" i="6"/>
  <c r="H171" i="6"/>
  <c r="I171" i="6"/>
  <c r="J171" i="6"/>
  <c r="K171" i="6"/>
  <c r="L171" i="6"/>
  <c r="G172" i="6"/>
  <c r="H172" i="6"/>
  <c r="I172" i="6"/>
  <c r="J172" i="6"/>
  <c r="K172" i="6"/>
  <c r="L172" i="6"/>
  <c r="G173" i="6"/>
  <c r="H173" i="6"/>
  <c r="I173" i="6"/>
  <c r="J173" i="6"/>
  <c r="K173" i="6"/>
  <c r="L173" i="6"/>
  <c r="G174" i="6"/>
  <c r="H174" i="6"/>
  <c r="I174" i="6"/>
  <c r="J174" i="6"/>
  <c r="K174" i="6"/>
  <c r="L174" i="6"/>
  <c r="G175" i="6"/>
  <c r="H175" i="6"/>
  <c r="I175" i="6"/>
  <c r="J175" i="6"/>
  <c r="K175" i="6"/>
  <c r="L175" i="6"/>
  <c r="G176" i="6"/>
  <c r="H176" i="6"/>
  <c r="I176" i="6"/>
  <c r="J176" i="6"/>
  <c r="K176" i="6"/>
  <c r="L176" i="6"/>
  <c r="G177" i="6"/>
  <c r="H177" i="6"/>
  <c r="I177" i="6"/>
  <c r="J177" i="6"/>
  <c r="K177" i="6"/>
  <c r="L177" i="6"/>
  <c r="G178" i="6"/>
  <c r="H178" i="6"/>
  <c r="I178" i="6"/>
  <c r="J178" i="6"/>
  <c r="K178" i="6"/>
  <c r="L178" i="6"/>
  <c r="G179" i="6"/>
  <c r="H179" i="6"/>
  <c r="I179" i="6"/>
  <c r="J179" i="6"/>
  <c r="K179" i="6"/>
  <c r="L179" i="6"/>
  <c r="G180" i="6"/>
  <c r="H180" i="6"/>
  <c r="I180" i="6"/>
  <c r="J180" i="6"/>
  <c r="K180" i="6"/>
  <c r="L180" i="6"/>
  <c r="G181" i="6"/>
  <c r="H181" i="6"/>
  <c r="I181" i="6"/>
  <c r="J181" i="6"/>
  <c r="K181" i="6"/>
  <c r="L181" i="6"/>
  <c r="G182" i="6"/>
  <c r="H182" i="6"/>
  <c r="I182" i="6"/>
  <c r="J182" i="6"/>
  <c r="K182" i="6"/>
  <c r="L182" i="6"/>
  <c r="G183" i="6"/>
  <c r="H183" i="6"/>
  <c r="I183" i="6"/>
  <c r="J183" i="6"/>
  <c r="K183" i="6"/>
  <c r="L183" i="6"/>
  <c r="G184" i="6"/>
  <c r="H184" i="6"/>
  <c r="I184" i="6"/>
  <c r="J184" i="6"/>
  <c r="K184" i="6"/>
  <c r="L184" i="6"/>
  <c r="G185" i="6"/>
  <c r="H185" i="6"/>
  <c r="I185" i="6"/>
  <c r="J185" i="6"/>
  <c r="K185" i="6"/>
  <c r="L185" i="6"/>
  <c r="G186" i="6"/>
  <c r="H186" i="6"/>
  <c r="I186" i="6"/>
  <c r="J186" i="6"/>
  <c r="K186" i="6"/>
  <c r="L186" i="6"/>
  <c r="G187" i="6"/>
  <c r="H187" i="6"/>
  <c r="I187" i="6"/>
  <c r="J187" i="6"/>
  <c r="K187" i="6"/>
  <c r="L187" i="6"/>
  <c r="G188" i="6"/>
  <c r="H188" i="6"/>
  <c r="I188" i="6"/>
  <c r="J188" i="6"/>
  <c r="K188" i="6"/>
  <c r="L188" i="6"/>
  <c r="G189" i="6"/>
  <c r="H189" i="6"/>
  <c r="I189" i="6"/>
  <c r="J189" i="6"/>
  <c r="K189" i="6"/>
  <c r="L189" i="6"/>
  <c r="G190" i="6"/>
  <c r="H190" i="6"/>
  <c r="I190" i="6"/>
  <c r="J190" i="6"/>
  <c r="K190" i="6"/>
  <c r="L190" i="6"/>
  <c r="G191" i="6"/>
  <c r="H191" i="6"/>
  <c r="I191" i="6"/>
  <c r="J191" i="6"/>
  <c r="K191" i="6"/>
  <c r="L191" i="6"/>
  <c r="G192" i="6"/>
  <c r="H192" i="6"/>
  <c r="I192" i="6"/>
  <c r="J192" i="6"/>
  <c r="K192" i="6"/>
  <c r="L192" i="6"/>
  <c r="G193" i="6"/>
  <c r="H193" i="6"/>
  <c r="I193" i="6"/>
  <c r="J193" i="6"/>
  <c r="K193" i="6"/>
  <c r="L193" i="6"/>
  <c r="G194" i="6"/>
  <c r="H194" i="6"/>
  <c r="I194" i="6"/>
  <c r="J194" i="6"/>
  <c r="K194" i="6"/>
  <c r="L194" i="6"/>
  <c r="G195" i="6"/>
  <c r="H195" i="6"/>
  <c r="I195" i="6"/>
  <c r="J195" i="6"/>
  <c r="K195" i="6"/>
  <c r="L195" i="6"/>
  <c r="G196" i="6"/>
  <c r="H196" i="6"/>
  <c r="I196" i="6"/>
  <c r="J196" i="6"/>
  <c r="K196" i="6"/>
  <c r="L196" i="6"/>
  <c r="G197" i="6"/>
  <c r="H197" i="6"/>
  <c r="I197" i="6"/>
  <c r="J197" i="6"/>
  <c r="K197" i="6"/>
  <c r="L197" i="6"/>
  <c r="G198" i="6"/>
  <c r="H198" i="6"/>
  <c r="I198" i="6"/>
  <c r="J198" i="6"/>
  <c r="K198" i="6"/>
  <c r="L198" i="6"/>
  <c r="G199" i="6"/>
  <c r="H199" i="6"/>
  <c r="I199" i="6"/>
  <c r="J199" i="6"/>
  <c r="K199" i="6"/>
  <c r="L199" i="6"/>
  <c r="G200" i="6"/>
  <c r="H200" i="6"/>
  <c r="I200" i="6"/>
  <c r="J200" i="6"/>
  <c r="K200" i="6"/>
  <c r="L200" i="6"/>
  <c r="G201" i="6"/>
  <c r="H201" i="6"/>
  <c r="I201" i="6"/>
  <c r="J201" i="6"/>
  <c r="K201" i="6"/>
  <c r="L201" i="6"/>
  <c r="G202" i="6"/>
  <c r="H202" i="6"/>
  <c r="I202" i="6"/>
  <c r="J202" i="6"/>
  <c r="K202" i="6"/>
  <c r="L202" i="6"/>
  <c r="G203" i="6"/>
  <c r="H203" i="6"/>
  <c r="I203" i="6"/>
  <c r="J203" i="6"/>
  <c r="K203" i="6"/>
  <c r="L203" i="6"/>
  <c r="G204" i="6"/>
  <c r="H204" i="6"/>
  <c r="I204" i="6"/>
  <c r="J204" i="6"/>
  <c r="K204" i="6"/>
  <c r="L204" i="6"/>
  <c r="G205" i="6"/>
  <c r="H205" i="6"/>
  <c r="I205" i="6"/>
  <c r="J205" i="6"/>
  <c r="K205" i="6"/>
  <c r="L205" i="6"/>
  <c r="G206" i="6"/>
  <c r="H206" i="6"/>
  <c r="I206" i="6"/>
  <c r="J206" i="6"/>
  <c r="K206" i="6"/>
  <c r="L206" i="6"/>
  <c r="G207" i="6"/>
  <c r="H207" i="6"/>
  <c r="I207" i="6"/>
  <c r="J207" i="6"/>
  <c r="K207" i="6"/>
  <c r="L207" i="6"/>
  <c r="G208" i="6"/>
  <c r="H208" i="6"/>
  <c r="I208" i="6"/>
  <c r="J208" i="6"/>
  <c r="K208" i="6"/>
  <c r="L208" i="6"/>
  <c r="G209" i="6"/>
  <c r="H209" i="6"/>
  <c r="I209" i="6"/>
  <c r="J209" i="6"/>
  <c r="K209" i="6"/>
  <c r="L209" i="6"/>
  <c r="G210" i="6"/>
  <c r="H210" i="6"/>
  <c r="I210" i="6"/>
  <c r="J210" i="6"/>
  <c r="K210" i="6"/>
  <c r="L210" i="6"/>
  <c r="G211" i="6"/>
  <c r="H211" i="6"/>
  <c r="I211" i="6"/>
  <c r="J211" i="6"/>
  <c r="K211" i="6"/>
  <c r="L211" i="6"/>
  <c r="G212" i="6"/>
  <c r="H212" i="6"/>
  <c r="I212" i="6"/>
  <c r="J212" i="6"/>
  <c r="K212" i="6"/>
  <c r="L212" i="6"/>
  <c r="G213" i="6"/>
  <c r="H213" i="6"/>
  <c r="I213" i="6"/>
  <c r="J213" i="6"/>
  <c r="K213" i="6"/>
  <c r="L213" i="6"/>
  <c r="G214" i="6"/>
  <c r="H214" i="6"/>
  <c r="I214" i="6"/>
  <c r="J214" i="6"/>
  <c r="K214" i="6"/>
  <c r="L214" i="6"/>
  <c r="G215" i="6"/>
  <c r="H215" i="6"/>
  <c r="I215" i="6"/>
  <c r="J215" i="6"/>
  <c r="K215" i="6"/>
  <c r="L215" i="6"/>
  <c r="G216" i="6"/>
  <c r="H216" i="6"/>
  <c r="I216" i="6"/>
  <c r="J216" i="6"/>
  <c r="K216" i="6"/>
  <c r="L216" i="6"/>
  <c r="G217" i="6"/>
  <c r="H217" i="6"/>
  <c r="I217" i="6"/>
  <c r="J217" i="6"/>
  <c r="K217" i="6"/>
  <c r="L217" i="6"/>
  <c r="G218" i="6"/>
  <c r="H218" i="6"/>
  <c r="I218" i="6"/>
  <c r="J218" i="6"/>
  <c r="K218" i="6"/>
  <c r="L218" i="6"/>
  <c r="G219" i="6"/>
  <c r="H219" i="6"/>
  <c r="I219" i="6"/>
  <c r="J219" i="6"/>
  <c r="K219" i="6"/>
  <c r="L219" i="6"/>
  <c r="G220" i="6"/>
  <c r="H220" i="6"/>
  <c r="I220" i="6"/>
  <c r="J220" i="6"/>
  <c r="K220" i="6"/>
  <c r="L220" i="6"/>
  <c r="G221" i="6"/>
  <c r="H221" i="6"/>
  <c r="I221" i="6"/>
  <c r="J221" i="6"/>
  <c r="K221" i="6"/>
  <c r="L221" i="6"/>
  <c r="G222" i="6"/>
  <c r="H222" i="6"/>
  <c r="I222" i="6"/>
  <c r="J222" i="6"/>
  <c r="K222" i="6"/>
  <c r="L222" i="6"/>
  <c r="G223" i="6"/>
  <c r="H223" i="6"/>
  <c r="I223" i="6"/>
  <c r="J223" i="6"/>
  <c r="K223" i="6"/>
  <c r="L223" i="6"/>
  <c r="G224" i="6"/>
  <c r="H224" i="6"/>
  <c r="I224" i="6"/>
  <c r="J224" i="6"/>
  <c r="K224" i="6"/>
  <c r="L224" i="6"/>
  <c r="G225" i="6"/>
  <c r="H225" i="6"/>
  <c r="I225" i="6"/>
  <c r="J225" i="6"/>
  <c r="K225" i="6"/>
  <c r="L225" i="6"/>
  <c r="G226" i="6"/>
  <c r="H226" i="6"/>
  <c r="I226" i="6"/>
  <c r="J226" i="6"/>
  <c r="K226" i="6"/>
  <c r="L226" i="6"/>
  <c r="G227" i="6"/>
  <c r="H227" i="6"/>
  <c r="I227" i="6"/>
  <c r="J227" i="6"/>
  <c r="K227" i="6"/>
  <c r="L227" i="6"/>
  <c r="G228" i="6"/>
  <c r="H228" i="6"/>
  <c r="I228" i="6"/>
  <c r="J228" i="6"/>
  <c r="K228" i="6"/>
  <c r="L228" i="6"/>
  <c r="G229" i="6"/>
  <c r="H229" i="6"/>
  <c r="I229" i="6"/>
  <c r="J229" i="6"/>
  <c r="K229" i="6"/>
  <c r="L229" i="6"/>
  <c r="G230" i="6"/>
  <c r="H230" i="6"/>
  <c r="I230" i="6"/>
  <c r="J230" i="6"/>
  <c r="K230" i="6"/>
  <c r="L230" i="6"/>
  <c r="G231" i="6"/>
  <c r="H231" i="6"/>
  <c r="I231" i="6"/>
  <c r="J231" i="6"/>
  <c r="K231" i="6"/>
  <c r="L231" i="6"/>
  <c r="G232" i="6"/>
  <c r="H232" i="6"/>
  <c r="I232" i="6"/>
  <c r="J232" i="6"/>
  <c r="K232" i="6"/>
  <c r="L232" i="6"/>
  <c r="G233" i="6"/>
  <c r="H233" i="6"/>
  <c r="I233" i="6"/>
  <c r="J233" i="6"/>
  <c r="K233" i="6"/>
  <c r="L233" i="6"/>
  <c r="G234" i="6"/>
  <c r="H234" i="6"/>
  <c r="I234" i="6"/>
  <c r="J234" i="6"/>
  <c r="K234" i="6"/>
  <c r="L234" i="6"/>
  <c r="G235" i="6"/>
  <c r="H235" i="6"/>
  <c r="I235" i="6"/>
  <c r="J235" i="6"/>
  <c r="K235" i="6"/>
  <c r="L235" i="6"/>
  <c r="G236" i="6"/>
  <c r="H236" i="6"/>
  <c r="I236" i="6"/>
  <c r="J236" i="6"/>
  <c r="K236" i="6"/>
  <c r="L236" i="6"/>
  <c r="G237" i="6"/>
  <c r="H237" i="6"/>
  <c r="I237" i="6"/>
  <c r="J237" i="6"/>
  <c r="K237" i="6"/>
  <c r="L237" i="6"/>
  <c r="G238" i="6"/>
  <c r="H238" i="6"/>
  <c r="I238" i="6"/>
  <c r="J238" i="6"/>
  <c r="K238" i="6"/>
  <c r="L238" i="6"/>
  <c r="G239" i="6"/>
  <c r="H239" i="6"/>
  <c r="I239" i="6"/>
  <c r="J239" i="6"/>
  <c r="K239" i="6"/>
  <c r="L239" i="6"/>
  <c r="G240" i="6"/>
  <c r="H240" i="6"/>
  <c r="I240" i="6"/>
  <c r="J240" i="6"/>
  <c r="K240" i="6"/>
  <c r="L240" i="6"/>
  <c r="G241" i="6"/>
  <c r="H241" i="6"/>
  <c r="I241" i="6"/>
  <c r="J241" i="6"/>
  <c r="K241" i="6"/>
  <c r="L241" i="6"/>
  <c r="G242" i="6"/>
  <c r="H242" i="6"/>
  <c r="I242" i="6"/>
  <c r="J242" i="6"/>
  <c r="K242" i="6"/>
  <c r="L242" i="6"/>
  <c r="G243" i="6"/>
  <c r="H243" i="6"/>
  <c r="I243" i="6"/>
  <c r="J243" i="6"/>
  <c r="K243" i="6"/>
  <c r="L243" i="6"/>
  <c r="G244" i="6"/>
  <c r="H244" i="6"/>
  <c r="I244" i="6"/>
  <c r="J244" i="6"/>
  <c r="K244" i="6"/>
  <c r="L244" i="6"/>
  <c r="G245" i="6"/>
  <c r="H245" i="6"/>
  <c r="I245" i="6"/>
  <c r="J245" i="6"/>
  <c r="K245" i="6"/>
  <c r="L245" i="6"/>
  <c r="G246" i="6"/>
  <c r="H246" i="6"/>
  <c r="I246" i="6"/>
  <c r="J246" i="6"/>
  <c r="K246" i="6"/>
  <c r="L246" i="6"/>
  <c r="G247" i="6"/>
  <c r="H247" i="6"/>
  <c r="I247" i="6"/>
  <c r="J247" i="6"/>
  <c r="K247" i="6"/>
  <c r="L247" i="6"/>
  <c r="G248" i="6"/>
  <c r="H248" i="6"/>
  <c r="I248" i="6"/>
  <c r="J248" i="6"/>
  <c r="K248" i="6"/>
  <c r="L248" i="6"/>
  <c r="G249" i="6"/>
  <c r="H249" i="6"/>
  <c r="I249" i="6"/>
  <c r="J249" i="6"/>
  <c r="K249" i="6"/>
  <c r="L249" i="6"/>
  <c r="G250" i="6"/>
  <c r="H250" i="6"/>
  <c r="I250" i="6"/>
  <c r="J250" i="6"/>
  <c r="K250" i="6"/>
  <c r="L250" i="6"/>
  <c r="G251" i="6"/>
  <c r="H251" i="6"/>
  <c r="I251" i="6"/>
  <c r="J251" i="6"/>
  <c r="K251" i="6"/>
  <c r="L251" i="6"/>
  <c r="G252" i="6"/>
  <c r="H252" i="6"/>
  <c r="I252" i="6"/>
  <c r="J252" i="6"/>
  <c r="K252" i="6"/>
  <c r="L252" i="6"/>
  <c r="G253" i="6"/>
  <c r="H253" i="6"/>
  <c r="I253" i="6"/>
  <c r="J253" i="6"/>
  <c r="K253" i="6"/>
  <c r="L253" i="6"/>
  <c r="G254" i="6"/>
  <c r="H254" i="6"/>
  <c r="I254" i="6"/>
  <c r="J254" i="6"/>
  <c r="K254" i="6"/>
  <c r="L254" i="6"/>
  <c r="G255" i="6"/>
  <c r="H255" i="6"/>
  <c r="I255" i="6"/>
  <c r="J255" i="6"/>
  <c r="K255" i="6"/>
  <c r="L255" i="6"/>
  <c r="G256" i="6"/>
  <c r="H256" i="6"/>
  <c r="I256" i="6"/>
  <c r="J256" i="6"/>
  <c r="K256" i="6"/>
  <c r="L256" i="6"/>
  <c r="G257" i="6"/>
  <c r="H257" i="6"/>
  <c r="I257" i="6"/>
  <c r="J257" i="6"/>
  <c r="K257" i="6"/>
  <c r="L257" i="6"/>
  <c r="G258" i="6"/>
  <c r="H258" i="6"/>
  <c r="I258" i="6"/>
  <c r="J258" i="6"/>
  <c r="K258" i="6"/>
  <c r="L258" i="6"/>
  <c r="G259" i="6"/>
  <c r="H259" i="6"/>
  <c r="I259" i="6"/>
  <c r="J259" i="6"/>
  <c r="K259" i="6"/>
  <c r="L259" i="6"/>
  <c r="G260" i="6"/>
  <c r="H260" i="6"/>
  <c r="I260" i="6"/>
  <c r="J260" i="6"/>
  <c r="K260" i="6"/>
  <c r="L260" i="6"/>
  <c r="G261" i="6"/>
  <c r="H261" i="6"/>
  <c r="I261" i="6"/>
  <c r="J261" i="6"/>
  <c r="K261" i="6"/>
  <c r="L261" i="6"/>
  <c r="G262" i="6"/>
  <c r="H262" i="6"/>
  <c r="I262" i="6"/>
  <c r="J262" i="6"/>
  <c r="K262" i="6"/>
  <c r="L262" i="6"/>
  <c r="G263" i="6"/>
  <c r="H263" i="6"/>
  <c r="I263" i="6"/>
  <c r="J263" i="6"/>
  <c r="K263" i="6"/>
  <c r="L263" i="6"/>
  <c r="G264" i="6"/>
  <c r="H264" i="6"/>
  <c r="I264" i="6"/>
  <c r="J264" i="6"/>
  <c r="K264" i="6"/>
  <c r="L264" i="6"/>
  <c r="G265" i="6"/>
  <c r="H265" i="6"/>
  <c r="I265" i="6"/>
  <c r="J265" i="6"/>
  <c r="K265" i="6"/>
  <c r="L265" i="6"/>
  <c r="G266" i="6"/>
  <c r="H266" i="6"/>
  <c r="I266" i="6"/>
  <c r="J266" i="6"/>
  <c r="K266" i="6"/>
  <c r="L266" i="6"/>
  <c r="G267" i="6"/>
  <c r="H267" i="6"/>
  <c r="I267" i="6"/>
  <c r="J267" i="6"/>
  <c r="K267" i="6"/>
  <c r="L267" i="6"/>
  <c r="G268" i="6"/>
  <c r="H268" i="6"/>
  <c r="I268" i="6"/>
  <c r="J268" i="6"/>
  <c r="K268" i="6"/>
  <c r="L268" i="6"/>
  <c r="G269" i="6"/>
  <c r="H269" i="6"/>
  <c r="I269" i="6"/>
  <c r="J269" i="6"/>
  <c r="K269" i="6"/>
  <c r="L269" i="6"/>
  <c r="G270" i="6"/>
  <c r="H270" i="6"/>
  <c r="I270" i="6"/>
  <c r="J270" i="6"/>
  <c r="K270" i="6"/>
  <c r="L270" i="6"/>
  <c r="G271" i="6"/>
  <c r="H271" i="6"/>
  <c r="I271" i="6"/>
  <c r="J271" i="6"/>
  <c r="K271" i="6"/>
  <c r="L271" i="6"/>
  <c r="G272" i="6"/>
  <c r="H272" i="6"/>
  <c r="I272" i="6"/>
  <c r="J272" i="6"/>
  <c r="K272" i="6"/>
  <c r="L272" i="6"/>
  <c r="G273" i="6"/>
  <c r="H273" i="6"/>
  <c r="I273" i="6"/>
  <c r="J273" i="6"/>
  <c r="K273" i="6"/>
  <c r="L273" i="6"/>
  <c r="G274" i="6"/>
  <c r="H274" i="6"/>
  <c r="I274" i="6"/>
  <c r="J274" i="6"/>
  <c r="K274" i="6"/>
  <c r="L274" i="6"/>
  <c r="G275" i="6"/>
  <c r="H275" i="6"/>
  <c r="I275" i="6"/>
  <c r="J275" i="6"/>
  <c r="K275" i="6"/>
  <c r="L275" i="6"/>
  <c r="G276" i="6"/>
  <c r="H276" i="6"/>
  <c r="I276" i="6"/>
  <c r="J276" i="6"/>
  <c r="K276" i="6"/>
  <c r="L276" i="6"/>
  <c r="G277" i="6"/>
  <c r="H277" i="6"/>
  <c r="I277" i="6"/>
  <c r="J277" i="6"/>
  <c r="K277" i="6"/>
  <c r="L277" i="6"/>
  <c r="G278" i="6"/>
  <c r="H278" i="6"/>
  <c r="I278" i="6"/>
  <c r="J278" i="6"/>
  <c r="K278" i="6"/>
  <c r="L278" i="6"/>
  <c r="G279" i="6"/>
  <c r="H279" i="6"/>
  <c r="I279" i="6"/>
  <c r="J279" i="6"/>
  <c r="K279" i="6"/>
  <c r="L279" i="6"/>
  <c r="G280" i="6"/>
  <c r="H280" i="6"/>
  <c r="I280" i="6"/>
  <c r="J280" i="6"/>
  <c r="K280" i="6"/>
  <c r="L280" i="6"/>
  <c r="G281" i="6"/>
  <c r="H281" i="6"/>
  <c r="I281" i="6"/>
  <c r="J281" i="6"/>
  <c r="K281" i="6"/>
  <c r="L281" i="6"/>
  <c r="G282" i="6"/>
  <c r="H282" i="6"/>
  <c r="I282" i="6"/>
  <c r="J282" i="6"/>
  <c r="K282" i="6"/>
  <c r="L282" i="6"/>
  <c r="G283" i="6"/>
  <c r="H283" i="6"/>
  <c r="I283" i="6"/>
  <c r="J283" i="6"/>
  <c r="K283" i="6"/>
  <c r="L283" i="6"/>
  <c r="G284" i="6"/>
  <c r="H284" i="6"/>
  <c r="I284" i="6"/>
  <c r="J284" i="6"/>
  <c r="K284" i="6"/>
  <c r="L284" i="6"/>
  <c r="G285" i="6"/>
  <c r="H285" i="6"/>
  <c r="I285" i="6"/>
  <c r="J285" i="6"/>
  <c r="K285" i="6"/>
  <c r="L285" i="6"/>
  <c r="G286" i="6"/>
  <c r="H286" i="6"/>
  <c r="I286" i="6"/>
  <c r="J286" i="6"/>
  <c r="K286" i="6"/>
  <c r="L286" i="6"/>
  <c r="G287" i="6"/>
  <c r="H287" i="6"/>
  <c r="I287" i="6"/>
  <c r="J287" i="6"/>
  <c r="K287" i="6"/>
  <c r="L287" i="6"/>
  <c r="G288" i="6"/>
  <c r="H288" i="6"/>
  <c r="I288" i="6"/>
  <c r="J288" i="6"/>
  <c r="K288" i="6"/>
  <c r="L288" i="6"/>
  <c r="G289" i="6"/>
  <c r="H289" i="6"/>
  <c r="I289" i="6"/>
  <c r="J289" i="6"/>
  <c r="K289" i="6"/>
  <c r="L289" i="6"/>
  <c r="G290" i="6"/>
  <c r="H290" i="6"/>
  <c r="I290" i="6"/>
  <c r="J290" i="6"/>
  <c r="K290" i="6"/>
  <c r="L290" i="6"/>
  <c r="G291" i="6"/>
  <c r="H291" i="6"/>
  <c r="I291" i="6"/>
  <c r="J291" i="6"/>
  <c r="K291" i="6"/>
  <c r="L291" i="6"/>
  <c r="G292" i="6"/>
  <c r="H292" i="6"/>
  <c r="I292" i="6"/>
  <c r="J292" i="6"/>
  <c r="K292" i="6"/>
  <c r="L292" i="6"/>
  <c r="G293" i="6"/>
  <c r="H293" i="6"/>
  <c r="I293" i="6"/>
  <c r="J293" i="6"/>
  <c r="K293" i="6"/>
  <c r="L293" i="6"/>
  <c r="G294" i="6"/>
  <c r="H294" i="6"/>
  <c r="I294" i="6"/>
  <c r="J294" i="6"/>
  <c r="K294" i="6"/>
  <c r="L294" i="6"/>
  <c r="G295" i="6"/>
  <c r="H295" i="6"/>
  <c r="I295" i="6"/>
  <c r="J295" i="6"/>
  <c r="K295" i="6"/>
  <c r="L295" i="6"/>
  <c r="G296" i="6"/>
  <c r="H296" i="6"/>
  <c r="I296" i="6"/>
  <c r="J296" i="6"/>
  <c r="K296" i="6"/>
  <c r="L296" i="6"/>
  <c r="G297" i="6"/>
  <c r="H297" i="6"/>
  <c r="I297" i="6"/>
  <c r="J297" i="6"/>
  <c r="K297" i="6"/>
  <c r="L297" i="6"/>
  <c r="G298" i="6"/>
  <c r="H298" i="6"/>
  <c r="I298" i="6"/>
  <c r="J298" i="6"/>
  <c r="K298" i="6"/>
  <c r="L298" i="6"/>
  <c r="G299" i="6"/>
  <c r="H299" i="6"/>
  <c r="I299" i="6"/>
  <c r="J299" i="6"/>
  <c r="K299" i="6"/>
  <c r="L299" i="6"/>
  <c r="G300" i="6"/>
  <c r="H300" i="6"/>
  <c r="I300" i="6"/>
  <c r="J300" i="6"/>
  <c r="K300" i="6"/>
  <c r="L300" i="6"/>
  <c r="G301" i="6"/>
  <c r="H301" i="6"/>
  <c r="I301" i="6"/>
  <c r="J301" i="6"/>
  <c r="K301" i="6"/>
  <c r="L301" i="6"/>
  <c r="G302" i="6"/>
  <c r="H302" i="6"/>
  <c r="I302" i="6"/>
  <c r="J302" i="6"/>
  <c r="K302" i="6"/>
  <c r="L302" i="6"/>
  <c r="G303" i="6"/>
  <c r="H303" i="6"/>
  <c r="I303" i="6"/>
  <c r="J303" i="6"/>
  <c r="K303" i="6"/>
  <c r="L303" i="6"/>
  <c r="G304" i="6"/>
  <c r="H304" i="6"/>
  <c r="I304" i="6"/>
  <c r="J304" i="6"/>
  <c r="K304" i="6"/>
  <c r="L304" i="6"/>
  <c r="G305" i="6"/>
  <c r="H305" i="6"/>
  <c r="I305" i="6"/>
  <c r="J305" i="6"/>
  <c r="K305" i="6"/>
  <c r="L305" i="6"/>
  <c r="G306" i="6"/>
  <c r="H306" i="6"/>
  <c r="I306" i="6"/>
  <c r="J306" i="6"/>
  <c r="K306" i="6"/>
  <c r="L306" i="6"/>
  <c r="G307" i="6"/>
  <c r="H307" i="6"/>
  <c r="I307" i="6"/>
  <c r="J307" i="6"/>
  <c r="K307" i="6"/>
  <c r="L307" i="6"/>
  <c r="G308" i="6"/>
  <c r="H308" i="6"/>
  <c r="I308" i="6"/>
  <c r="J308" i="6"/>
  <c r="K308" i="6"/>
  <c r="L308" i="6"/>
  <c r="G309" i="6"/>
  <c r="H309" i="6"/>
  <c r="I309" i="6"/>
  <c r="J309" i="6"/>
  <c r="K309" i="6"/>
  <c r="L309" i="6"/>
  <c r="G310" i="6"/>
  <c r="H310" i="6"/>
  <c r="I310" i="6"/>
  <c r="J310" i="6"/>
  <c r="K310" i="6"/>
  <c r="L310" i="6"/>
  <c r="G311" i="6"/>
  <c r="H311" i="6"/>
  <c r="I311" i="6"/>
  <c r="J311" i="6"/>
  <c r="K311" i="6"/>
  <c r="L311" i="6"/>
  <c r="G312" i="6"/>
  <c r="H312" i="6"/>
  <c r="I312" i="6"/>
  <c r="J312" i="6"/>
  <c r="K312" i="6"/>
  <c r="L312" i="6"/>
  <c r="G313" i="6"/>
  <c r="H313" i="6"/>
  <c r="I313" i="6"/>
  <c r="J313" i="6"/>
  <c r="K313" i="6"/>
  <c r="L313" i="6"/>
  <c r="G314" i="6"/>
  <c r="H314" i="6"/>
  <c r="I314" i="6"/>
  <c r="J314" i="6"/>
  <c r="K314" i="6"/>
  <c r="L314" i="6"/>
  <c r="G315" i="6"/>
  <c r="H315" i="6"/>
  <c r="I315" i="6"/>
  <c r="J315" i="6"/>
  <c r="K315" i="6"/>
  <c r="L315" i="6"/>
  <c r="G316" i="6"/>
  <c r="H316" i="6"/>
  <c r="I316" i="6"/>
  <c r="J316" i="6"/>
  <c r="K316" i="6"/>
  <c r="L316" i="6"/>
  <c r="G317" i="6"/>
  <c r="H317" i="6"/>
  <c r="I317" i="6"/>
  <c r="J317" i="6"/>
  <c r="K317" i="6"/>
  <c r="L317" i="6"/>
  <c r="G318" i="6"/>
  <c r="H318" i="6"/>
  <c r="I318" i="6"/>
  <c r="J318" i="6"/>
  <c r="K318" i="6"/>
  <c r="L318" i="6"/>
  <c r="G319" i="6"/>
  <c r="H319" i="6"/>
  <c r="I319" i="6"/>
  <c r="J319" i="6"/>
  <c r="K319" i="6"/>
  <c r="L319" i="6"/>
  <c r="G320" i="6"/>
  <c r="H320" i="6"/>
  <c r="I320" i="6"/>
  <c r="J320" i="6"/>
  <c r="K320" i="6"/>
  <c r="L320" i="6"/>
  <c r="G321" i="6"/>
  <c r="H321" i="6"/>
  <c r="I321" i="6"/>
  <c r="J321" i="6"/>
  <c r="K321" i="6"/>
  <c r="L321" i="6"/>
  <c r="G322" i="6"/>
  <c r="H322" i="6"/>
  <c r="I322" i="6"/>
  <c r="J322" i="6"/>
  <c r="K322" i="6"/>
  <c r="L322" i="6"/>
  <c r="G323" i="6"/>
  <c r="H323" i="6"/>
  <c r="I323" i="6"/>
  <c r="J323" i="6"/>
  <c r="K323" i="6"/>
  <c r="L323" i="6"/>
  <c r="G324" i="6"/>
  <c r="H324" i="6"/>
  <c r="I324" i="6"/>
  <c r="J324" i="6"/>
  <c r="K324" i="6"/>
  <c r="L324" i="6"/>
  <c r="G325" i="6"/>
  <c r="H325" i="6"/>
  <c r="I325" i="6"/>
  <c r="J325" i="6"/>
  <c r="K325" i="6"/>
  <c r="L325" i="6"/>
  <c r="G326" i="6"/>
  <c r="H326" i="6"/>
  <c r="I326" i="6"/>
  <c r="J326" i="6"/>
  <c r="K326" i="6"/>
  <c r="L326" i="6"/>
  <c r="G327" i="6"/>
  <c r="H327" i="6"/>
  <c r="I327" i="6"/>
  <c r="J327" i="6"/>
  <c r="K327" i="6"/>
  <c r="L327" i="6"/>
  <c r="G328" i="6"/>
  <c r="H328" i="6"/>
  <c r="I328" i="6"/>
  <c r="J328" i="6"/>
  <c r="K328" i="6"/>
  <c r="L328" i="6"/>
  <c r="G329" i="6"/>
  <c r="H329" i="6"/>
  <c r="I329" i="6"/>
  <c r="J329" i="6"/>
  <c r="K329" i="6"/>
  <c r="L329" i="6"/>
  <c r="G330" i="6"/>
  <c r="H330" i="6"/>
  <c r="I330" i="6"/>
  <c r="J330" i="6"/>
  <c r="K330" i="6"/>
  <c r="L330" i="6"/>
  <c r="G331" i="6"/>
  <c r="H331" i="6"/>
  <c r="I331" i="6"/>
  <c r="J331" i="6"/>
  <c r="K331" i="6"/>
  <c r="L331" i="6"/>
  <c r="G332" i="6"/>
  <c r="H332" i="6"/>
  <c r="I332" i="6"/>
  <c r="J332" i="6"/>
  <c r="K332" i="6"/>
  <c r="L332" i="6"/>
  <c r="G333" i="6"/>
  <c r="H333" i="6"/>
  <c r="I333" i="6"/>
  <c r="J333" i="6"/>
  <c r="K333" i="6"/>
  <c r="L333" i="6"/>
  <c r="G334" i="6"/>
  <c r="H334" i="6"/>
  <c r="I334" i="6"/>
  <c r="J334" i="6"/>
  <c r="K334" i="6"/>
  <c r="L334" i="6"/>
  <c r="G335" i="6"/>
  <c r="H335" i="6"/>
  <c r="I335" i="6"/>
  <c r="J335" i="6"/>
  <c r="K335" i="6"/>
  <c r="L335" i="6"/>
  <c r="G336" i="6"/>
  <c r="H336" i="6"/>
  <c r="I336" i="6"/>
  <c r="J336" i="6"/>
  <c r="K336" i="6"/>
  <c r="L336" i="6"/>
  <c r="G337" i="6"/>
  <c r="H337" i="6"/>
  <c r="I337" i="6"/>
  <c r="J337" i="6"/>
  <c r="K337" i="6"/>
  <c r="L337" i="6"/>
  <c r="G338" i="6"/>
  <c r="H338" i="6"/>
  <c r="I338" i="6"/>
  <c r="J338" i="6"/>
  <c r="K338" i="6"/>
  <c r="L338" i="6"/>
  <c r="G339" i="6"/>
  <c r="H339" i="6"/>
  <c r="I339" i="6"/>
  <c r="J339" i="6"/>
  <c r="K339" i="6"/>
  <c r="L339" i="6"/>
  <c r="G340" i="6"/>
  <c r="H340" i="6"/>
  <c r="I340" i="6"/>
  <c r="J340" i="6"/>
  <c r="K340" i="6"/>
  <c r="L340" i="6"/>
  <c r="G341" i="6"/>
  <c r="H341" i="6"/>
  <c r="I341" i="6"/>
  <c r="J341" i="6"/>
  <c r="K341" i="6"/>
  <c r="L341" i="6"/>
  <c r="G342" i="6"/>
  <c r="H342" i="6"/>
  <c r="I342" i="6"/>
  <c r="J342" i="6"/>
  <c r="K342" i="6"/>
  <c r="L342" i="6"/>
  <c r="G343" i="6"/>
  <c r="H343" i="6"/>
  <c r="I343" i="6"/>
  <c r="J343" i="6"/>
  <c r="K343" i="6"/>
  <c r="L343" i="6"/>
  <c r="G344" i="6"/>
  <c r="H344" i="6"/>
  <c r="I344" i="6"/>
  <c r="J344" i="6"/>
  <c r="K344" i="6"/>
  <c r="L344" i="6"/>
  <c r="G345" i="6"/>
  <c r="H345" i="6"/>
  <c r="I345" i="6"/>
  <c r="J345" i="6"/>
  <c r="K345" i="6"/>
  <c r="L345" i="6"/>
  <c r="G346" i="6"/>
  <c r="H346" i="6"/>
  <c r="I346" i="6"/>
  <c r="J346" i="6"/>
  <c r="K346" i="6"/>
  <c r="L346" i="6"/>
  <c r="G347" i="6"/>
  <c r="H347" i="6"/>
  <c r="I347" i="6"/>
  <c r="J347" i="6"/>
  <c r="K347" i="6"/>
  <c r="L347" i="6"/>
  <c r="G348" i="6"/>
  <c r="H348" i="6"/>
  <c r="I348" i="6"/>
  <c r="J348" i="6"/>
  <c r="K348" i="6"/>
  <c r="L348" i="6"/>
  <c r="G349" i="6"/>
  <c r="H349" i="6"/>
  <c r="I349" i="6"/>
  <c r="J349" i="6"/>
  <c r="K349" i="6"/>
  <c r="L349" i="6"/>
  <c r="G350" i="6"/>
  <c r="H350" i="6"/>
  <c r="I350" i="6"/>
  <c r="J350" i="6"/>
  <c r="K350" i="6"/>
  <c r="L350" i="6"/>
  <c r="G351" i="6"/>
  <c r="H351" i="6"/>
  <c r="I351" i="6"/>
  <c r="J351" i="6"/>
  <c r="K351" i="6"/>
  <c r="L351" i="6"/>
  <c r="G352" i="6"/>
  <c r="H352" i="6"/>
  <c r="I352" i="6"/>
  <c r="J352" i="6"/>
  <c r="K352" i="6"/>
  <c r="L352" i="6"/>
  <c r="G353" i="6"/>
  <c r="H353" i="6"/>
  <c r="I353" i="6"/>
  <c r="J353" i="6"/>
  <c r="K353" i="6"/>
  <c r="L353" i="6"/>
  <c r="G354" i="6"/>
  <c r="H354" i="6"/>
  <c r="I354" i="6"/>
  <c r="J354" i="6"/>
  <c r="K354" i="6"/>
  <c r="L354" i="6"/>
  <c r="G355" i="6"/>
  <c r="H355" i="6"/>
  <c r="I355" i="6"/>
  <c r="J355" i="6"/>
  <c r="K355" i="6"/>
  <c r="L355" i="6"/>
  <c r="G356" i="6"/>
  <c r="H356" i="6"/>
  <c r="I356" i="6"/>
  <c r="J356" i="6"/>
  <c r="K356" i="6"/>
  <c r="L356" i="6"/>
  <c r="G357" i="6"/>
  <c r="H357" i="6"/>
  <c r="I357" i="6"/>
  <c r="J357" i="6"/>
  <c r="K357" i="6"/>
  <c r="L357" i="6"/>
  <c r="G358" i="6"/>
  <c r="H358" i="6"/>
  <c r="I358" i="6"/>
  <c r="J358" i="6"/>
  <c r="K358" i="6"/>
  <c r="L358" i="6"/>
  <c r="G359" i="6"/>
  <c r="H359" i="6"/>
  <c r="I359" i="6"/>
  <c r="J359" i="6"/>
  <c r="K359" i="6"/>
  <c r="L359" i="6"/>
  <c r="G360" i="6"/>
  <c r="H360" i="6"/>
  <c r="I360" i="6"/>
  <c r="J360" i="6"/>
  <c r="K360" i="6"/>
  <c r="L360" i="6"/>
  <c r="G361" i="6"/>
  <c r="H361" i="6"/>
  <c r="I361" i="6"/>
  <c r="J361" i="6"/>
  <c r="K361" i="6"/>
  <c r="L361" i="6"/>
  <c r="G362" i="6"/>
  <c r="H362" i="6"/>
  <c r="I362" i="6"/>
  <c r="J362" i="6"/>
  <c r="K362" i="6"/>
  <c r="L362" i="6"/>
  <c r="G363" i="6"/>
  <c r="H363" i="6"/>
  <c r="I363" i="6"/>
  <c r="J363" i="6"/>
  <c r="K363" i="6"/>
  <c r="L363" i="6"/>
  <c r="G364" i="6"/>
  <c r="H364" i="6"/>
  <c r="I364" i="6"/>
  <c r="J364" i="6"/>
  <c r="K364" i="6"/>
  <c r="L364" i="6"/>
  <c r="G365" i="6"/>
  <c r="H365" i="6"/>
  <c r="I365" i="6"/>
  <c r="J365" i="6"/>
  <c r="K365" i="6"/>
  <c r="L365" i="6"/>
  <c r="G366" i="6"/>
  <c r="H366" i="6"/>
  <c r="I366" i="6"/>
  <c r="J366" i="6"/>
  <c r="K366" i="6"/>
  <c r="L366" i="6"/>
  <c r="G367" i="6"/>
  <c r="H367" i="6"/>
  <c r="I367" i="6"/>
  <c r="J367" i="6"/>
  <c r="K367" i="6"/>
  <c r="L367" i="6"/>
  <c r="G368" i="6"/>
  <c r="H368" i="6"/>
  <c r="I368" i="6"/>
  <c r="J368" i="6"/>
  <c r="K368" i="6"/>
  <c r="L368" i="6"/>
  <c r="G369" i="6"/>
  <c r="H369" i="6"/>
  <c r="I369" i="6"/>
  <c r="J369" i="6"/>
  <c r="K369" i="6"/>
  <c r="L369" i="6"/>
  <c r="G370" i="6"/>
  <c r="H370" i="6"/>
  <c r="I370" i="6"/>
  <c r="J370" i="6"/>
  <c r="K370" i="6"/>
  <c r="L370" i="6"/>
  <c r="G371" i="6"/>
  <c r="H371" i="6"/>
  <c r="I371" i="6"/>
  <c r="J371" i="6"/>
  <c r="K371" i="6"/>
  <c r="L371" i="6"/>
  <c r="G372" i="6"/>
  <c r="H372" i="6"/>
  <c r="I372" i="6"/>
  <c r="J372" i="6"/>
  <c r="K372" i="6"/>
  <c r="L372" i="6"/>
  <c r="G373" i="6"/>
  <c r="H373" i="6"/>
  <c r="I373" i="6"/>
  <c r="J373" i="6"/>
  <c r="K373" i="6"/>
  <c r="L373" i="6"/>
  <c r="G374" i="6"/>
  <c r="H374" i="6"/>
  <c r="I374" i="6"/>
  <c r="J374" i="6"/>
  <c r="K374" i="6"/>
  <c r="L374" i="6"/>
  <c r="G375" i="6"/>
  <c r="H375" i="6"/>
  <c r="I375" i="6"/>
  <c r="J375" i="6"/>
  <c r="K375" i="6"/>
  <c r="L375" i="6"/>
  <c r="G376" i="6"/>
  <c r="H376" i="6"/>
  <c r="I376" i="6"/>
  <c r="J376" i="6"/>
  <c r="K376" i="6"/>
  <c r="L376" i="6"/>
  <c r="G377" i="6"/>
  <c r="H377" i="6"/>
  <c r="I377" i="6"/>
  <c r="J377" i="6"/>
  <c r="K377" i="6"/>
  <c r="L377" i="6"/>
  <c r="G378" i="6"/>
  <c r="H378" i="6"/>
  <c r="I378" i="6"/>
  <c r="J378" i="6"/>
  <c r="K378" i="6"/>
  <c r="L378" i="6"/>
  <c r="G379" i="6"/>
  <c r="H379" i="6"/>
  <c r="I379" i="6"/>
  <c r="J379" i="6"/>
  <c r="K379" i="6"/>
  <c r="L379" i="6"/>
  <c r="G380" i="6"/>
  <c r="H380" i="6"/>
  <c r="I380" i="6"/>
  <c r="J380" i="6"/>
  <c r="K380" i="6"/>
  <c r="L380" i="6"/>
  <c r="G381" i="6"/>
  <c r="H381" i="6"/>
  <c r="I381" i="6"/>
  <c r="J381" i="6"/>
  <c r="K381" i="6"/>
  <c r="L381" i="6"/>
  <c r="G382" i="6"/>
  <c r="H382" i="6"/>
  <c r="I382" i="6"/>
  <c r="J382" i="6"/>
  <c r="K382" i="6"/>
  <c r="L382" i="6"/>
  <c r="G383" i="6"/>
  <c r="H383" i="6"/>
  <c r="I383" i="6"/>
  <c r="J383" i="6"/>
  <c r="K383" i="6"/>
  <c r="L383" i="6"/>
  <c r="G384" i="6"/>
  <c r="H384" i="6"/>
  <c r="I384" i="6"/>
  <c r="J384" i="6"/>
  <c r="K384" i="6"/>
  <c r="L384" i="6"/>
  <c r="G385" i="6"/>
  <c r="H385" i="6"/>
  <c r="I385" i="6"/>
  <c r="J385" i="6"/>
  <c r="K385" i="6"/>
  <c r="L385" i="6"/>
  <c r="G386" i="6"/>
  <c r="H386" i="6"/>
  <c r="I386" i="6"/>
  <c r="J386" i="6"/>
  <c r="K386" i="6"/>
  <c r="L386" i="6"/>
  <c r="G387" i="6"/>
  <c r="H387" i="6"/>
  <c r="I387" i="6"/>
  <c r="J387" i="6"/>
  <c r="K387" i="6"/>
  <c r="L387" i="6"/>
  <c r="G388" i="6"/>
  <c r="H388" i="6"/>
  <c r="I388" i="6"/>
  <c r="J388" i="6"/>
  <c r="K388" i="6"/>
  <c r="L388" i="6"/>
  <c r="G389" i="6"/>
  <c r="H389" i="6"/>
  <c r="I389" i="6"/>
  <c r="J389" i="6"/>
  <c r="K389" i="6"/>
  <c r="L389" i="6"/>
  <c r="G390" i="6"/>
  <c r="H390" i="6"/>
  <c r="I390" i="6"/>
  <c r="J390" i="6"/>
  <c r="K390" i="6"/>
  <c r="L390" i="6"/>
  <c r="G391" i="6"/>
  <c r="H391" i="6"/>
  <c r="I391" i="6"/>
  <c r="J391" i="6"/>
  <c r="K391" i="6"/>
  <c r="L391" i="6"/>
  <c r="G392" i="6"/>
  <c r="H392" i="6"/>
  <c r="I392" i="6"/>
  <c r="J392" i="6"/>
  <c r="K392" i="6"/>
  <c r="L392" i="6"/>
  <c r="G393" i="6"/>
  <c r="H393" i="6"/>
  <c r="I393" i="6"/>
  <c r="J393" i="6"/>
  <c r="K393" i="6"/>
  <c r="L393" i="6"/>
  <c r="G394" i="6"/>
  <c r="H394" i="6"/>
  <c r="I394" i="6"/>
  <c r="J394" i="6"/>
  <c r="K394" i="6"/>
  <c r="L394" i="6"/>
  <c r="G395" i="6"/>
  <c r="H395" i="6"/>
  <c r="I395" i="6"/>
  <c r="J395" i="6"/>
  <c r="K395" i="6"/>
  <c r="L395" i="6"/>
  <c r="G396" i="6"/>
  <c r="H396" i="6"/>
  <c r="I396" i="6"/>
  <c r="J396" i="6"/>
  <c r="K396" i="6"/>
  <c r="L396" i="6"/>
  <c r="G397" i="6"/>
  <c r="H397" i="6"/>
  <c r="I397" i="6"/>
  <c r="J397" i="6"/>
  <c r="K397" i="6"/>
  <c r="L397" i="6"/>
  <c r="G398" i="6"/>
  <c r="H398" i="6"/>
  <c r="I398" i="6"/>
  <c r="J398" i="6"/>
  <c r="K398" i="6"/>
  <c r="L398" i="6"/>
  <c r="G399" i="6"/>
  <c r="H399" i="6"/>
  <c r="I399" i="6"/>
  <c r="J399" i="6"/>
  <c r="K399" i="6"/>
  <c r="L399" i="6"/>
  <c r="G400" i="6"/>
  <c r="H400" i="6"/>
  <c r="I400" i="6"/>
  <c r="J400" i="6"/>
  <c r="K400" i="6"/>
  <c r="L400" i="6"/>
  <c r="G401" i="6"/>
  <c r="H401" i="6"/>
  <c r="I401" i="6"/>
  <c r="J401" i="6"/>
  <c r="K401" i="6"/>
  <c r="L401" i="6"/>
  <c r="G402" i="6"/>
  <c r="H402" i="6"/>
  <c r="I402" i="6"/>
  <c r="J402" i="6"/>
  <c r="K402" i="6"/>
  <c r="L402" i="6"/>
  <c r="G403" i="6"/>
  <c r="H403" i="6"/>
  <c r="I403" i="6"/>
  <c r="J403" i="6"/>
  <c r="K403" i="6"/>
  <c r="L403" i="6"/>
  <c r="G404" i="6"/>
  <c r="H404" i="6"/>
  <c r="I404" i="6"/>
  <c r="J404" i="6"/>
  <c r="K404" i="6"/>
  <c r="L404" i="6"/>
  <c r="G405" i="6"/>
  <c r="H405" i="6"/>
  <c r="I405" i="6"/>
  <c r="J405" i="6"/>
  <c r="K405" i="6"/>
  <c r="L405" i="6"/>
  <c r="G406" i="6"/>
  <c r="H406" i="6"/>
  <c r="I406" i="6"/>
  <c r="J406" i="6"/>
  <c r="K406" i="6"/>
  <c r="L406" i="6"/>
  <c r="G407" i="6"/>
  <c r="H407" i="6"/>
  <c r="I407" i="6"/>
  <c r="J407" i="6"/>
  <c r="K407" i="6"/>
  <c r="L407" i="6"/>
  <c r="G408" i="6"/>
  <c r="H408" i="6"/>
  <c r="I408" i="6"/>
  <c r="J408" i="6"/>
  <c r="K408" i="6"/>
  <c r="L408" i="6"/>
  <c r="G409" i="6"/>
  <c r="H409" i="6"/>
  <c r="I409" i="6"/>
  <c r="J409" i="6"/>
  <c r="K409" i="6"/>
  <c r="L409" i="6"/>
  <c r="G410" i="6"/>
  <c r="H410" i="6"/>
  <c r="I410" i="6"/>
  <c r="J410" i="6"/>
  <c r="K410" i="6"/>
  <c r="L410" i="6"/>
  <c r="G411" i="6"/>
  <c r="H411" i="6"/>
  <c r="I411" i="6"/>
  <c r="J411" i="6"/>
  <c r="K411" i="6"/>
  <c r="L411" i="6"/>
  <c r="G412" i="6"/>
  <c r="H412" i="6"/>
  <c r="I412" i="6"/>
  <c r="J412" i="6"/>
  <c r="K412" i="6"/>
  <c r="L412" i="6"/>
  <c r="G413" i="6"/>
  <c r="H413" i="6"/>
  <c r="I413" i="6"/>
  <c r="J413" i="6"/>
  <c r="K413" i="6"/>
  <c r="L413" i="6"/>
  <c r="G414" i="6"/>
  <c r="H414" i="6"/>
  <c r="I414" i="6"/>
  <c r="J414" i="6"/>
  <c r="K414" i="6"/>
  <c r="L414" i="6"/>
  <c r="G415" i="6"/>
  <c r="H415" i="6"/>
  <c r="I415" i="6"/>
  <c r="J415" i="6"/>
  <c r="K415" i="6"/>
  <c r="L415" i="6"/>
  <c r="G416" i="6"/>
  <c r="H416" i="6"/>
  <c r="I416" i="6"/>
  <c r="J416" i="6"/>
  <c r="K416" i="6"/>
  <c r="L416" i="6"/>
  <c r="G417" i="6"/>
  <c r="H417" i="6"/>
  <c r="I417" i="6"/>
  <c r="J417" i="6"/>
  <c r="K417" i="6"/>
  <c r="L417" i="6"/>
  <c r="G418" i="6"/>
  <c r="H418" i="6"/>
  <c r="I418" i="6"/>
  <c r="J418" i="6"/>
  <c r="K418" i="6"/>
  <c r="L418" i="6"/>
  <c r="G419" i="6"/>
  <c r="H419" i="6"/>
  <c r="I419" i="6"/>
  <c r="J419" i="6"/>
  <c r="K419" i="6"/>
  <c r="L419" i="6"/>
  <c r="G420" i="6"/>
  <c r="H420" i="6"/>
  <c r="I420" i="6"/>
  <c r="J420" i="6"/>
  <c r="K420" i="6"/>
  <c r="L420" i="6"/>
  <c r="G421" i="6"/>
  <c r="H421" i="6"/>
  <c r="I421" i="6"/>
  <c r="J421" i="6"/>
  <c r="K421" i="6"/>
  <c r="L421" i="6"/>
  <c r="G422" i="6"/>
  <c r="H422" i="6"/>
  <c r="I422" i="6"/>
  <c r="J422" i="6"/>
  <c r="K422" i="6"/>
  <c r="L422" i="6"/>
  <c r="G423" i="6"/>
  <c r="H423" i="6"/>
  <c r="I423" i="6"/>
  <c r="J423" i="6"/>
  <c r="K423" i="6"/>
  <c r="L423" i="6"/>
  <c r="G424" i="6"/>
  <c r="H424" i="6"/>
  <c r="I424" i="6"/>
  <c r="J424" i="6"/>
  <c r="K424" i="6"/>
  <c r="L424" i="6"/>
  <c r="G425" i="6"/>
  <c r="H425" i="6"/>
  <c r="I425" i="6"/>
  <c r="J425" i="6"/>
  <c r="K425" i="6"/>
  <c r="L425" i="6"/>
  <c r="G426" i="6"/>
  <c r="H426" i="6"/>
  <c r="I426" i="6"/>
  <c r="J426" i="6"/>
  <c r="K426" i="6"/>
  <c r="L426" i="6"/>
  <c r="G427" i="6"/>
  <c r="H427" i="6"/>
  <c r="I427" i="6"/>
  <c r="J427" i="6"/>
  <c r="K427" i="6"/>
  <c r="L427" i="6"/>
  <c r="G428" i="6"/>
  <c r="H428" i="6"/>
  <c r="I428" i="6"/>
  <c r="J428" i="6"/>
  <c r="K428" i="6"/>
  <c r="L428" i="6"/>
  <c r="G429" i="6"/>
  <c r="H429" i="6"/>
  <c r="I429" i="6"/>
  <c r="J429" i="6"/>
  <c r="K429" i="6"/>
  <c r="L429" i="6"/>
  <c r="G430" i="6"/>
  <c r="H430" i="6"/>
  <c r="I430" i="6"/>
  <c r="J430" i="6"/>
  <c r="K430" i="6"/>
  <c r="L430" i="6"/>
  <c r="G431" i="6"/>
  <c r="H431" i="6"/>
  <c r="I431" i="6"/>
  <c r="J431" i="6"/>
  <c r="K431" i="6"/>
  <c r="L431" i="6"/>
  <c r="G432" i="6"/>
  <c r="H432" i="6"/>
  <c r="I432" i="6"/>
  <c r="J432" i="6"/>
  <c r="K432" i="6"/>
  <c r="L432" i="6"/>
  <c r="G433" i="6"/>
  <c r="H433" i="6"/>
  <c r="I433" i="6"/>
  <c r="J433" i="6"/>
  <c r="K433" i="6"/>
  <c r="L433" i="6"/>
  <c r="G434" i="6"/>
  <c r="H434" i="6"/>
  <c r="I434" i="6"/>
  <c r="J434" i="6"/>
  <c r="K434" i="6"/>
  <c r="L434" i="6"/>
  <c r="G435" i="6"/>
  <c r="H435" i="6"/>
  <c r="I435" i="6"/>
  <c r="J435" i="6"/>
  <c r="K435" i="6"/>
  <c r="L435" i="6"/>
  <c r="G436" i="6"/>
  <c r="H436" i="6"/>
  <c r="I436" i="6"/>
  <c r="J436" i="6"/>
  <c r="K436" i="6"/>
  <c r="L436" i="6"/>
  <c r="G437" i="6"/>
  <c r="H437" i="6"/>
  <c r="I437" i="6"/>
  <c r="J437" i="6"/>
  <c r="K437" i="6"/>
  <c r="L437" i="6"/>
  <c r="G438" i="6"/>
  <c r="H438" i="6"/>
  <c r="I438" i="6"/>
  <c r="J438" i="6"/>
  <c r="K438" i="6"/>
  <c r="L438" i="6"/>
  <c r="G439" i="6"/>
  <c r="H439" i="6"/>
  <c r="I439" i="6"/>
  <c r="J439" i="6"/>
  <c r="K439" i="6"/>
  <c r="L439" i="6"/>
  <c r="G440" i="6"/>
  <c r="H440" i="6"/>
  <c r="I440" i="6"/>
  <c r="J440" i="6"/>
  <c r="K440" i="6"/>
  <c r="L440" i="6"/>
  <c r="G441" i="6"/>
  <c r="H441" i="6"/>
  <c r="I441" i="6"/>
  <c r="J441" i="6"/>
  <c r="K441" i="6"/>
  <c r="L441" i="6"/>
  <c r="G442" i="6"/>
  <c r="H442" i="6"/>
  <c r="I442" i="6"/>
  <c r="J442" i="6"/>
  <c r="K442" i="6"/>
  <c r="L442" i="6"/>
  <c r="G443" i="6"/>
  <c r="H443" i="6"/>
  <c r="I443" i="6"/>
  <c r="J443" i="6"/>
  <c r="K443" i="6"/>
  <c r="L443" i="6"/>
  <c r="G444" i="6"/>
  <c r="H444" i="6"/>
  <c r="I444" i="6"/>
  <c r="J444" i="6"/>
  <c r="K444" i="6"/>
  <c r="L444" i="6"/>
  <c r="G445" i="6"/>
  <c r="H445" i="6"/>
  <c r="I445" i="6"/>
  <c r="J445" i="6"/>
  <c r="K445" i="6"/>
  <c r="L445" i="6"/>
  <c r="G446" i="6"/>
  <c r="H446" i="6"/>
  <c r="I446" i="6"/>
  <c r="J446" i="6"/>
  <c r="K446" i="6"/>
  <c r="L446" i="6"/>
  <c r="G447" i="6"/>
  <c r="H447" i="6"/>
  <c r="I447" i="6"/>
  <c r="J447" i="6"/>
  <c r="K447" i="6"/>
  <c r="L447" i="6"/>
  <c r="G448" i="6"/>
  <c r="H448" i="6"/>
  <c r="I448" i="6"/>
  <c r="J448" i="6"/>
  <c r="K448" i="6"/>
  <c r="L448" i="6"/>
  <c r="G449" i="6"/>
  <c r="H449" i="6"/>
  <c r="I449" i="6"/>
  <c r="J449" i="6"/>
  <c r="K449" i="6"/>
  <c r="L449" i="6"/>
  <c r="G450" i="6"/>
  <c r="H450" i="6"/>
  <c r="I450" i="6"/>
  <c r="J450" i="6"/>
  <c r="K450" i="6"/>
  <c r="L450" i="6"/>
  <c r="G451" i="6"/>
  <c r="H451" i="6"/>
  <c r="I451" i="6"/>
  <c r="J451" i="6"/>
  <c r="K451" i="6"/>
  <c r="L451" i="6"/>
  <c r="G452" i="6"/>
  <c r="H452" i="6"/>
  <c r="I452" i="6"/>
  <c r="J452" i="6"/>
  <c r="K452" i="6"/>
  <c r="L452" i="6"/>
  <c r="G453" i="6"/>
  <c r="H453" i="6"/>
  <c r="I453" i="6"/>
  <c r="J453" i="6"/>
  <c r="K453" i="6"/>
  <c r="L453" i="6"/>
  <c r="G454" i="6"/>
  <c r="H454" i="6"/>
  <c r="I454" i="6"/>
  <c r="J454" i="6"/>
  <c r="K454" i="6"/>
  <c r="L454" i="6"/>
  <c r="G455" i="6"/>
  <c r="H455" i="6"/>
  <c r="I455" i="6"/>
  <c r="J455" i="6"/>
  <c r="K455" i="6"/>
  <c r="L455" i="6"/>
  <c r="G456" i="6"/>
  <c r="H456" i="6"/>
  <c r="I456" i="6"/>
  <c r="J456" i="6"/>
  <c r="K456" i="6"/>
  <c r="L456" i="6"/>
  <c r="G457" i="6"/>
  <c r="H457" i="6"/>
  <c r="I457" i="6"/>
  <c r="J457" i="6"/>
  <c r="K457" i="6"/>
  <c r="L457" i="6"/>
  <c r="G458" i="6"/>
  <c r="H458" i="6"/>
  <c r="I458" i="6"/>
  <c r="J458" i="6"/>
  <c r="K458" i="6"/>
  <c r="L458" i="6"/>
  <c r="G459" i="6"/>
  <c r="H459" i="6"/>
  <c r="I459" i="6"/>
  <c r="J459" i="6"/>
  <c r="K459" i="6"/>
  <c r="L459" i="6"/>
  <c r="G460" i="6"/>
  <c r="H460" i="6"/>
  <c r="I460" i="6"/>
  <c r="J460" i="6"/>
  <c r="K460" i="6"/>
  <c r="L460" i="6"/>
  <c r="G461" i="6"/>
  <c r="H461" i="6"/>
  <c r="I461" i="6"/>
  <c r="J461" i="6"/>
  <c r="K461" i="6"/>
  <c r="L461" i="6"/>
  <c r="G462" i="6"/>
  <c r="H462" i="6"/>
  <c r="I462" i="6"/>
  <c r="J462" i="6"/>
  <c r="K462" i="6"/>
  <c r="L462" i="6"/>
  <c r="G463" i="6"/>
  <c r="H463" i="6"/>
  <c r="I463" i="6"/>
  <c r="J463" i="6"/>
  <c r="K463" i="6"/>
  <c r="L463" i="6"/>
  <c r="G464" i="6"/>
  <c r="H464" i="6"/>
  <c r="I464" i="6"/>
  <c r="J464" i="6"/>
  <c r="K464" i="6"/>
  <c r="L464" i="6"/>
  <c r="G465" i="6"/>
  <c r="H465" i="6"/>
  <c r="I465" i="6"/>
  <c r="J465" i="6"/>
  <c r="K465" i="6"/>
  <c r="L465" i="6"/>
  <c r="G466" i="6"/>
  <c r="H466" i="6"/>
  <c r="I466" i="6"/>
  <c r="J466" i="6"/>
  <c r="K466" i="6"/>
  <c r="L466" i="6"/>
  <c r="G467" i="6"/>
  <c r="H467" i="6"/>
  <c r="I467" i="6"/>
  <c r="J467" i="6"/>
  <c r="K467" i="6"/>
  <c r="L467" i="6"/>
  <c r="G468" i="6"/>
  <c r="H468" i="6"/>
  <c r="I468" i="6"/>
  <c r="J468" i="6"/>
  <c r="K468" i="6"/>
  <c r="L468" i="6"/>
  <c r="G469" i="6"/>
  <c r="H469" i="6"/>
  <c r="I469" i="6"/>
  <c r="J469" i="6"/>
  <c r="K469" i="6"/>
  <c r="L469" i="6"/>
  <c r="G470" i="6"/>
  <c r="H470" i="6"/>
  <c r="I470" i="6"/>
  <c r="J470" i="6"/>
  <c r="K470" i="6"/>
  <c r="L470" i="6"/>
  <c r="G471" i="6"/>
  <c r="H471" i="6"/>
  <c r="I471" i="6"/>
  <c r="J471" i="6"/>
  <c r="K471" i="6"/>
  <c r="L471" i="6"/>
  <c r="G472" i="6"/>
  <c r="H472" i="6"/>
  <c r="I472" i="6"/>
  <c r="J472" i="6"/>
  <c r="K472" i="6"/>
  <c r="L472" i="6"/>
  <c r="G473" i="6"/>
  <c r="H473" i="6"/>
  <c r="I473" i="6"/>
  <c r="J473" i="6"/>
  <c r="K473" i="6"/>
  <c r="L473" i="6"/>
  <c r="G474" i="6"/>
  <c r="H474" i="6"/>
  <c r="I474" i="6"/>
  <c r="J474" i="6"/>
  <c r="K474" i="6"/>
  <c r="L474" i="6"/>
  <c r="G475" i="6"/>
  <c r="H475" i="6"/>
  <c r="I475" i="6"/>
  <c r="J475" i="6"/>
  <c r="K475" i="6"/>
  <c r="L475" i="6"/>
  <c r="G476" i="6"/>
  <c r="H476" i="6"/>
  <c r="I476" i="6"/>
  <c r="J476" i="6"/>
  <c r="K476" i="6"/>
  <c r="L476" i="6"/>
  <c r="G477" i="6"/>
  <c r="H477" i="6"/>
  <c r="I477" i="6"/>
  <c r="J477" i="6"/>
  <c r="K477" i="6"/>
  <c r="L477" i="6"/>
  <c r="G478" i="6"/>
  <c r="H478" i="6"/>
  <c r="I478" i="6"/>
  <c r="J478" i="6"/>
  <c r="K478" i="6"/>
  <c r="L478" i="6"/>
  <c r="G479" i="6"/>
  <c r="H479" i="6"/>
  <c r="I479" i="6"/>
  <c r="J479" i="6"/>
  <c r="K479" i="6"/>
  <c r="L479" i="6"/>
  <c r="G480" i="6"/>
  <c r="H480" i="6"/>
  <c r="I480" i="6"/>
  <c r="J480" i="6"/>
  <c r="K480" i="6"/>
  <c r="L480" i="6"/>
  <c r="G481" i="6"/>
  <c r="H481" i="6"/>
  <c r="I481" i="6"/>
  <c r="J481" i="6"/>
  <c r="K481" i="6"/>
  <c r="L481" i="6"/>
  <c r="G482" i="6"/>
  <c r="H482" i="6"/>
  <c r="I482" i="6"/>
  <c r="J482" i="6"/>
  <c r="K482" i="6"/>
  <c r="L482" i="6"/>
  <c r="G483" i="6"/>
  <c r="H483" i="6"/>
  <c r="I483" i="6"/>
  <c r="J483" i="6"/>
  <c r="K483" i="6"/>
  <c r="L483" i="6"/>
  <c r="G484" i="6"/>
  <c r="H484" i="6"/>
  <c r="I484" i="6"/>
  <c r="J484" i="6"/>
  <c r="K484" i="6"/>
  <c r="L484" i="6"/>
  <c r="G485" i="6"/>
  <c r="H485" i="6"/>
  <c r="I485" i="6"/>
  <c r="J485" i="6"/>
  <c r="K485" i="6"/>
  <c r="L485" i="6"/>
  <c r="G486" i="6"/>
  <c r="H486" i="6"/>
  <c r="I486" i="6"/>
  <c r="J486" i="6"/>
  <c r="K486" i="6"/>
  <c r="L486" i="6"/>
  <c r="G487" i="6"/>
  <c r="H487" i="6"/>
  <c r="I487" i="6"/>
  <c r="J487" i="6"/>
  <c r="K487" i="6"/>
  <c r="L487" i="6"/>
  <c r="G488" i="6"/>
  <c r="H488" i="6"/>
  <c r="I488" i="6"/>
  <c r="J488" i="6"/>
  <c r="K488" i="6"/>
  <c r="L488" i="6"/>
  <c r="G489" i="6"/>
  <c r="H489" i="6"/>
  <c r="I489" i="6"/>
  <c r="J489" i="6"/>
  <c r="K489" i="6"/>
  <c r="L489" i="6"/>
  <c r="G490" i="6"/>
  <c r="H490" i="6"/>
  <c r="I490" i="6"/>
  <c r="J490" i="6"/>
  <c r="K490" i="6"/>
  <c r="L490" i="6"/>
  <c r="G491" i="6"/>
  <c r="H491" i="6"/>
  <c r="I491" i="6"/>
  <c r="J491" i="6"/>
  <c r="K491" i="6"/>
  <c r="L491" i="6"/>
  <c r="G492" i="6"/>
  <c r="H492" i="6"/>
  <c r="I492" i="6"/>
  <c r="J492" i="6"/>
  <c r="K492" i="6"/>
  <c r="L492" i="6"/>
  <c r="G493" i="6"/>
  <c r="H493" i="6"/>
  <c r="I493" i="6"/>
  <c r="J493" i="6"/>
  <c r="K493" i="6"/>
  <c r="L493" i="6"/>
  <c r="G494" i="6"/>
  <c r="H494" i="6"/>
  <c r="I494" i="6"/>
  <c r="J494" i="6"/>
  <c r="K494" i="6"/>
  <c r="L494" i="6"/>
  <c r="G495" i="6"/>
  <c r="H495" i="6"/>
  <c r="I495" i="6"/>
  <c r="J495" i="6"/>
  <c r="K495" i="6"/>
  <c r="L495" i="6"/>
  <c r="G496" i="6"/>
  <c r="H496" i="6"/>
  <c r="I496" i="6"/>
  <c r="J496" i="6"/>
  <c r="K496" i="6"/>
  <c r="L496" i="6"/>
  <c r="G497" i="6"/>
  <c r="H497" i="6"/>
  <c r="I497" i="6"/>
  <c r="J497" i="6"/>
  <c r="K497" i="6"/>
  <c r="L497" i="6"/>
  <c r="G498" i="6"/>
  <c r="H498" i="6"/>
  <c r="I498" i="6"/>
  <c r="J498" i="6"/>
  <c r="K498" i="6"/>
  <c r="L498" i="6"/>
  <c r="G499" i="6"/>
  <c r="H499" i="6"/>
  <c r="I499" i="6"/>
  <c r="J499" i="6"/>
  <c r="K499" i="6"/>
  <c r="L499" i="6"/>
  <c r="G500" i="6"/>
  <c r="H500" i="6"/>
  <c r="I500" i="6"/>
  <c r="J500" i="6"/>
  <c r="K500" i="6"/>
  <c r="L500" i="6"/>
  <c r="G501" i="6"/>
  <c r="H501" i="6"/>
  <c r="I501" i="6"/>
  <c r="J501" i="6"/>
  <c r="K501" i="6"/>
  <c r="L501" i="6"/>
  <c r="G502" i="6"/>
  <c r="H502" i="6"/>
  <c r="I502" i="6"/>
  <c r="J502" i="6"/>
  <c r="K502" i="6"/>
  <c r="L502" i="6"/>
  <c r="G503" i="6"/>
  <c r="H503" i="6"/>
  <c r="I503" i="6"/>
  <c r="J503" i="6"/>
  <c r="K503" i="6"/>
  <c r="L503" i="6"/>
  <c r="G504" i="6"/>
  <c r="H504" i="6"/>
  <c r="I504" i="6"/>
  <c r="J504" i="6"/>
  <c r="K504" i="6"/>
  <c r="L504" i="6"/>
  <c r="G505" i="6"/>
  <c r="H505" i="6"/>
  <c r="I505" i="6"/>
  <c r="J505" i="6"/>
  <c r="K505" i="6"/>
  <c r="L505" i="6"/>
  <c r="G506" i="6"/>
  <c r="H506" i="6"/>
  <c r="I506" i="6"/>
  <c r="J506" i="6"/>
  <c r="K506" i="6"/>
  <c r="L506" i="6"/>
  <c r="G507" i="6"/>
  <c r="H507" i="6"/>
  <c r="I507" i="6"/>
  <c r="J507" i="6"/>
  <c r="K507" i="6"/>
  <c r="L507" i="6"/>
  <c r="G508" i="6"/>
  <c r="H508" i="6"/>
  <c r="I508" i="6"/>
  <c r="J508" i="6"/>
  <c r="K508" i="6"/>
  <c r="L508" i="6"/>
  <c r="G509" i="6"/>
  <c r="H509" i="6"/>
  <c r="I509" i="6"/>
  <c r="J509" i="6"/>
  <c r="K509" i="6"/>
  <c r="L509" i="6"/>
  <c r="G510" i="6"/>
  <c r="H510" i="6"/>
  <c r="I510" i="6"/>
  <c r="J510" i="6"/>
  <c r="K510" i="6"/>
  <c r="L510" i="6"/>
  <c r="G511" i="6"/>
  <c r="H511" i="6"/>
  <c r="I511" i="6"/>
  <c r="J511" i="6"/>
  <c r="K511" i="6"/>
  <c r="L511" i="6"/>
  <c r="G512" i="6"/>
  <c r="H512" i="6"/>
  <c r="I512" i="6"/>
  <c r="J512" i="6"/>
  <c r="K512" i="6"/>
  <c r="L512" i="6"/>
  <c r="G513" i="6"/>
  <c r="H513" i="6"/>
  <c r="I513" i="6"/>
  <c r="J513" i="6"/>
  <c r="K513" i="6"/>
  <c r="L513" i="6"/>
  <c r="G514" i="6"/>
  <c r="H514" i="6"/>
  <c r="I514" i="6"/>
  <c r="J514" i="6"/>
  <c r="K514" i="6"/>
  <c r="L514" i="6"/>
  <c r="G515" i="6"/>
  <c r="H515" i="6"/>
  <c r="I515" i="6"/>
  <c r="J515" i="6"/>
  <c r="K515" i="6"/>
  <c r="L515" i="6"/>
  <c r="G516" i="6"/>
  <c r="H516" i="6"/>
  <c r="I516" i="6"/>
  <c r="J516" i="6"/>
  <c r="K516" i="6"/>
  <c r="L516" i="6"/>
  <c r="G517" i="6"/>
  <c r="H517" i="6"/>
  <c r="I517" i="6"/>
  <c r="J517" i="6"/>
  <c r="K517" i="6"/>
  <c r="L517" i="6"/>
  <c r="G518" i="6"/>
  <c r="H518" i="6"/>
  <c r="I518" i="6"/>
  <c r="J518" i="6"/>
  <c r="K518" i="6"/>
  <c r="L518" i="6"/>
  <c r="G519" i="6"/>
  <c r="H519" i="6"/>
  <c r="I519" i="6"/>
  <c r="J519" i="6"/>
  <c r="K519" i="6"/>
  <c r="L519" i="6"/>
  <c r="G520" i="6"/>
  <c r="H520" i="6"/>
  <c r="I520" i="6"/>
  <c r="J520" i="6"/>
  <c r="K520" i="6"/>
  <c r="L520" i="6"/>
  <c r="G521" i="6"/>
  <c r="H521" i="6"/>
  <c r="I521" i="6"/>
  <c r="J521" i="6"/>
  <c r="K521" i="6"/>
  <c r="L521" i="6"/>
  <c r="G522" i="6"/>
  <c r="H522" i="6"/>
  <c r="I522" i="6"/>
  <c r="J522" i="6"/>
  <c r="K522" i="6"/>
  <c r="L522" i="6"/>
  <c r="G523" i="6"/>
  <c r="H523" i="6"/>
  <c r="I523" i="6"/>
  <c r="J523" i="6"/>
  <c r="K523" i="6"/>
  <c r="L523" i="6"/>
  <c r="G524" i="6"/>
  <c r="H524" i="6"/>
  <c r="I524" i="6"/>
  <c r="J524" i="6"/>
  <c r="K524" i="6"/>
  <c r="L524" i="6"/>
  <c r="G525" i="6"/>
  <c r="H525" i="6"/>
  <c r="I525" i="6"/>
  <c r="J525" i="6"/>
  <c r="K525" i="6"/>
  <c r="L525" i="6"/>
  <c r="G526" i="6"/>
  <c r="H526" i="6"/>
  <c r="I526" i="6"/>
  <c r="J526" i="6"/>
  <c r="K526" i="6"/>
  <c r="L526" i="6"/>
  <c r="G527" i="6"/>
  <c r="H527" i="6"/>
  <c r="I527" i="6"/>
  <c r="J527" i="6"/>
  <c r="K527" i="6"/>
  <c r="L527" i="6"/>
  <c r="G528" i="6"/>
  <c r="H528" i="6"/>
  <c r="I528" i="6"/>
  <c r="J528" i="6"/>
  <c r="K528" i="6"/>
  <c r="L528" i="6"/>
  <c r="G529" i="6"/>
  <c r="H529" i="6"/>
  <c r="I529" i="6"/>
  <c r="J529" i="6"/>
  <c r="K529" i="6"/>
  <c r="L529" i="6"/>
  <c r="G530" i="6"/>
  <c r="H530" i="6"/>
  <c r="I530" i="6"/>
  <c r="J530" i="6"/>
  <c r="K530" i="6"/>
  <c r="L530" i="6"/>
  <c r="G531" i="6"/>
  <c r="H531" i="6"/>
  <c r="I531" i="6"/>
  <c r="J531" i="6"/>
  <c r="K531" i="6"/>
  <c r="L531" i="6"/>
  <c r="G532" i="6"/>
  <c r="H532" i="6"/>
  <c r="I532" i="6"/>
  <c r="J532" i="6"/>
  <c r="K532" i="6"/>
  <c r="L532" i="6"/>
  <c r="G533" i="6"/>
  <c r="H533" i="6"/>
  <c r="I533" i="6"/>
  <c r="J533" i="6"/>
  <c r="K533" i="6"/>
  <c r="L533" i="6"/>
  <c r="G534" i="6"/>
  <c r="H534" i="6"/>
  <c r="I534" i="6"/>
  <c r="J534" i="6"/>
  <c r="K534" i="6"/>
  <c r="L534" i="6"/>
  <c r="G535" i="6"/>
  <c r="H535" i="6"/>
  <c r="I535" i="6"/>
  <c r="J535" i="6"/>
  <c r="K535" i="6"/>
  <c r="L535" i="6"/>
  <c r="G536" i="6"/>
  <c r="H536" i="6"/>
  <c r="I536" i="6"/>
  <c r="J536" i="6"/>
  <c r="K536" i="6"/>
  <c r="L536" i="6"/>
  <c r="G537" i="6"/>
  <c r="H537" i="6"/>
  <c r="I537" i="6"/>
  <c r="J537" i="6"/>
  <c r="K537" i="6"/>
  <c r="L537" i="6"/>
  <c r="G538" i="6"/>
  <c r="H538" i="6"/>
  <c r="I538" i="6"/>
  <c r="J538" i="6"/>
  <c r="K538" i="6"/>
  <c r="L538" i="6"/>
  <c r="G539" i="6"/>
  <c r="H539" i="6"/>
  <c r="I539" i="6"/>
  <c r="J539" i="6"/>
  <c r="K539" i="6"/>
  <c r="L539" i="6"/>
  <c r="G540" i="6"/>
  <c r="H540" i="6"/>
  <c r="I540" i="6"/>
  <c r="J540" i="6"/>
  <c r="K540" i="6"/>
  <c r="L540" i="6"/>
  <c r="G541" i="6"/>
  <c r="H541" i="6"/>
  <c r="I541" i="6"/>
  <c r="J541" i="6"/>
  <c r="K541" i="6"/>
  <c r="L541" i="6"/>
  <c r="G542" i="6"/>
  <c r="H542" i="6"/>
  <c r="I542" i="6"/>
  <c r="J542" i="6"/>
  <c r="K542" i="6"/>
  <c r="L542" i="6"/>
  <c r="G543" i="6"/>
  <c r="H543" i="6"/>
  <c r="I543" i="6"/>
  <c r="J543" i="6"/>
  <c r="K543" i="6"/>
  <c r="L543" i="6"/>
  <c r="G544" i="6"/>
  <c r="H544" i="6"/>
  <c r="I544" i="6"/>
  <c r="J544" i="6"/>
  <c r="K544" i="6"/>
  <c r="L544" i="6"/>
  <c r="G545" i="6"/>
  <c r="H545" i="6"/>
  <c r="I545" i="6"/>
  <c r="J545" i="6"/>
  <c r="K545" i="6"/>
  <c r="L545" i="6"/>
  <c r="G546" i="6"/>
  <c r="H546" i="6"/>
  <c r="I546" i="6"/>
  <c r="J546" i="6"/>
  <c r="K546" i="6"/>
  <c r="L546" i="6"/>
  <c r="G547" i="6"/>
  <c r="H547" i="6"/>
  <c r="I547" i="6"/>
  <c r="J547" i="6"/>
  <c r="K547" i="6"/>
  <c r="L547" i="6"/>
  <c r="G548" i="6"/>
  <c r="H548" i="6"/>
  <c r="I548" i="6"/>
  <c r="J548" i="6"/>
  <c r="K548" i="6"/>
  <c r="L548" i="6"/>
  <c r="G549" i="6"/>
  <c r="H549" i="6"/>
  <c r="I549" i="6"/>
  <c r="J549" i="6"/>
  <c r="K549" i="6"/>
  <c r="L549" i="6"/>
  <c r="G550" i="6"/>
  <c r="H550" i="6"/>
  <c r="I550" i="6"/>
  <c r="J550" i="6"/>
  <c r="K550" i="6"/>
  <c r="L550" i="6"/>
  <c r="G551" i="6"/>
  <c r="H551" i="6"/>
  <c r="I551" i="6"/>
  <c r="J551" i="6"/>
  <c r="K551" i="6"/>
  <c r="L551" i="6"/>
  <c r="G552" i="6"/>
  <c r="H552" i="6"/>
  <c r="I552" i="6"/>
  <c r="J552" i="6"/>
  <c r="K552" i="6"/>
  <c r="L552" i="6"/>
  <c r="G553" i="6"/>
  <c r="H553" i="6"/>
  <c r="I553" i="6"/>
  <c r="J553" i="6"/>
  <c r="K553" i="6"/>
  <c r="L553" i="6"/>
  <c r="G554" i="6"/>
  <c r="H554" i="6"/>
  <c r="I554" i="6"/>
  <c r="J554" i="6"/>
  <c r="K554" i="6"/>
  <c r="L554" i="6"/>
  <c r="G555" i="6"/>
  <c r="H555" i="6"/>
  <c r="I555" i="6"/>
  <c r="J555" i="6"/>
  <c r="K555" i="6"/>
  <c r="L555" i="6"/>
  <c r="G556" i="6"/>
  <c r="H556" i="6"/>
  <c r="I556" i="6"/>
  <c r="J556" i="6"/>
  <c r="K556" i="6"/>
  <c r="L556" i="6"/>
  <c r="G557" i="6"/>
  <c r="H557" i="6"/>
  <c r="I557" i="6"/>
  <c r="J557" i="6"/>
  <c r="K557" i="6"/>
  <c r="L557" i="6"/>
  <c r="G558" i="6"/>
  <c r="H558" i="6"/>
  <c r="I558" i="6"/>
  <c r="J558" i="6"/>
  <c r="K558" i="6"/>
  <c r="L558" i="6"/>
  <c r="G559" i="6"/>
  <c r="H559" i="6"/>
  <c r="I559" i="6"/>
  <c r="J559" i="6"/>
  <c r="K559" i="6"/>
  <c r="L559" i="6"/>
  <c r="G560" i="6"/>
  <c r="H560" i="6"/>
  <c r="I560" i="6"/>
  <c r="J560" i="6"/>
  <c r="K560" i="6"/>
  <c r="L560" i="6"/>
  <c r="G561" i="6"/>
  <c r="H561" i="6"/>
  <c r="I561" i="6"/>
  <c r="J561" i="6"/>
  <c r="K561" i="6"/>
  <c r="L561" i="6"/>
  <c r="G562" i="6"/>
  <c r="H562" i="6"/>
  <c r="I562" i="6"/>
  <c r="J562" i="6"/>
  <c r="K562" i="6"/>
  <c r="L562" i="6"/>
  <c r="G563" i="6"/>
  <c r="H563" i="6"/>
  <c r="I563" i="6"/>
  <c r="J563" i="6"/>
  <c r="K563" i="6"/>
  <c r="L563" i="6"/>
  <c r="G564" i="6"/>
  <c r="H564" i="6"/>
  <c r="I564" i="6"/>
  <c r="J564" i="6"/>
  <c r="K564" i="6"/>
  <c r="L564" i="6"/>
  <c r="G565" i="6"/>
  <c r="H565" i="6"/>
  <c r="I565" i="6"/>
  <c r="J565" i="6"/>
  <c r="K565" i="6"/>
  <c r="L565" i="6"/>
  <c r="G566" i="6"/>
  <c r="H566" i="6"/>
  <c r="I566" i="6"/>
  <c r="J566" i="6"/>
  <c r="K566" i="6"/>
  <c r="L566" i="6"/>
  <c r="G567" i="6"/>
  <c r="H567" i="6"/>
  <c r="I567" i="6"/>
  <c r="J567" i="6"/>
  <c r="K567" i="6"/>
  <c r="L567" i="6"/>
  <c r="G568" i="6"/>
  <c r="H568" i="6"/>
  <c r="I568" i="6"/>
  <c r="J568" i="6"/>
  <c r="K568" i="6"/>
  <c r="L568" i="6"/>
  <c r="G569" i="6"/>
  <c r="H569" i="6"/>
  <c r="I569" i="6"/>
  <c r="J569" i="6"/>
  <c r="K569" i="6"/>
  <c r="L569" i="6"/>
  <c r="G570" i="6"/>
  <c r="H570" i="6"/>
  <c r="I570" i="6"/>
  <c r="J570" i="6"/>
  <c r="K570" i="6"/>
  <c r="L570" i="6"/>
  <c r="G571" i="6"/>
  <c r="H571" i="6"/>
  <c r="I571" i="6"/>
  <c r="J571" i="6"/>
  <c r="K571" i="6"/>
  <c r="L571" i="6"/>
  <c r="G572" i="6"/>
  <c r="H572" i="6"/>
  <c r="I572" i="6"/>
  <c r="J572" i="6"/>
  <c r="K572" i="6"/>
  <c r="L572" i="6"/>
  <c r="G573" i="6"/>
  <c r="H573" i="6"/>
  <c r="I573" i="6"/>
  <c r="J573" i="6"/>
  <c r="K573" i="6"/>
  <c r="L573" i="6"/>
  <c r="G574" i="6"/>
  <c r="H574" i="6"/>
  <c r="I574" i="6"/>
  <c r="J574" i="6"/>
  <c r="K574" i="6"/>
  <c r="L574" i="6"/>
  <c r="G575" i="6"/>
  <c r="H575" i="6"/>
  <c r="I575" i="6"/>
  <c r="J575" i="6"/>
  <c r="K575" i="6"/>
  <c r="L575" i="6"/>
  <c r="G576" i="6"/>
  <c r="H576" i="6"/>
  <c r="I576" i="6"/>
  <c r="J576" i="6"/>
  <c r="K576" i="6"/>
  <c r="L576" i="6"/>
  <c r="G577" i="6"/>
  <c r="H577" i="6"/>
  <c r="I577" i="6"/>
  <c r="J577" i="6"/>
  <c r="K577" i="6"/>
  <c r="L577" i="6"/>
  <c r="G578" i="6"/>
  <c r="H578" i="6"/>
  <c r="I578" i="6"/>
  <c r="J578" i="6"/>
  <c r="K578" i="6"/>
  <c r="L578" i="6"/>
  <c r="G579" i="6"/>
  <c r="H579" i="6"/>
  <c r="I579" i="6"/>
  <c r="J579" i="6"/>
  <c r="K579" i="6"/>
  <c r="L579" i="6"/>
  <c r="G580" i="6"/>
  <c r="H580" i="6"/>
  <c r="I580" i="6"/>
  <c r="J580" i="6"/>
  <c r="K580" i="6"/>
  <c r="L580" i="6"/>
  <c r="G581" i="6"/>
  <c r="H581" i="6"/>
  <c r="I581" i="6"/>
  <c r="J581" i="6"/>
  <c r="K581" i="6"/>
  <c r="L581" i="6"/>
  <c r="G582" i="6"/>
  <c r="H582" i="6"/>
  <c r="I582" i="6"/>
  <c r="J582" i="6"/>
  <c r="K582" i="6"/>
  <c r="L582" i="6"/>
  <c r="G583" i="6"/>
  <c r="H583" i="6"/>
  <c r="I583" i="6"/>
  <c r="J583" i="6"/>
  <c r="K583" i="6"/>
  <c r="L583" i="6"/>
  <c r="G584" i="6"/>
  <c r="H584" i="6"/>
  <c r="I584" i="6"/>
  <c r="J584" i="6"/>
  <c r="K584" i="6"/>
  <c r="L584" i="6"/>
  <c r="G585" i="6"/>
  <c r="H585" i="6"/>
  <c r="I585" i="6"/>
  <c r="J585" i="6"/>
  <c r="K585" i="6"/>
  <c r="L585" i="6"/>
  <c r="G586" i="6"/>
  <c r="H586" i="6"/>
  <c r="I586" i="6"/>
  <c r="J586" i="6"/>
  <c r="K586" i="6"/>
  <c r="L586" i="6"/>
  <c r="G587" i="6"/>
  <c r="H587" i="6"/>
  <c r="I587" i="6"/>
  <c r="J587" i="6"/>
  <c r="K587" i="6"/>
  <c r="L587" i="6"/>
  <c r="G588" i="6"/>
  <c r="H588" i="6"/>
  <c r="I588" i="6"/>
  <c r="J588" i="6"/>
  <c r="K588" i="6"/>
  <c r="L588" i="6"/>
  <c r="G589" i="6"/>
  <c r="H589" i="6"/>
  <c r="I589" i="6"/>
  <c r="J589" i="6"/>
  <c r="K589" i="6"/>
  <c r="L589" i="6"/>
  <c r="G590" i="6"/>
  <c r="H590" i="6"/>
  <c r="I590" i="6"/>
  <c r="J590" i="6"/>
  <c r="K590" i="6"/>
  <c r="L590" i="6"/>
  <c r="G591" i="6"/>
  <c r="H591" i="6"/>
  <c r="I591" i="6"/>
  <c r="J591" i="6"/>
  <c r="K591" i="6"/>
  <c r="L591" i="6"/>
  <c r="G592" i="6"/>
  <c r="H592" i="6"/>
  <c r="I592" i="6"/>
  <c r="J592" i="6"/>
  <c r="K592" i="6"/>
  <c r="L592" i="6"/>
  <c r="G593" i="6"/>
  <c r="H593" i="6"/>
  <c r="I593" i="6"/>
  <c r="J593" i="6"/>
  <c r="K593" i="6"/>
  <c r="L593" i="6"/>
  <c r="G594" i="6"/>
  <c r="H594" i="6"/>
  <c r="I594" i="6"/>
  <c r="J594" i="6"/>
  <c r="K594" i="6"/>
  <c r="L594" i="6"/>
  <c r="G595" i="6"/>
  <c r="H595" i="6"/>
  <c r="I595" i="6"/>
  <c r="J595" i="6"/>
  <c r="K595" i="6"/>
  <c r="L595" i="6"/>
  <c r="G596" i="6"/>
  <c r="H596" i="6"/>
  <c r="I596" i="6"/>
  <c r="J596" i="6"/>
  <c r="K596" i="6"/>
  <c r="L596" i="6"/>
  <c r="G597" i="6"/>
  <c r="H597" i="6"/>
  <c r="I597" i="6"/>
  <c r="J597" i="6"/>
  <c r="K597" i="6"/>
  <c r="L597" i="6"/>
  <c r="G598" i="6"/>
  <c r="H598" i="6"/>
  <c r="I598" i="6"/>
  <c r="J598" i="6"/>
  <c r="K598" i="6"/>
  <c r="L598" i="6"/>
  <c r="G599" i="6"/>
  <c r="H599" i="6"/>
  <c r="I599" i="6"/>
  <c r="J599" i="6"/>
  <c r="K599" i="6"/>
  <c r="L599" i="6"/>
  <c r="G600" i="6"/>
  <c r="H600" i="6"/>
  <c r="I600" i="6"/>
  <c r="J600" i="6"/>
  <c r="K600" i="6"/>
  <c r="L600" i="6"/>
  <c r="G601" i="6"/>
  <c r="H601" i="6"/>
  <c r="I601" i="6"/>
  <c r="J601" i="6"/>
  <c r="K601" i="6"/>
  <c r="L601" i="6"/>
  <c r="G602" i="6"/>
  <c r="H602" i="6"/>
  <c r="I602" i="6"/>
  <c r="J602" i="6"/>
  <c r="K602" i="6"/>
  <c r="L602" i="6"/>
  <c r="G603" i="6"/>
  <c r="H603" i="6"/>
  <c r="I603" i="6"/>
  <c r="J603" i="6"/>
  <c r="K603" i="6"/>
  <c r="L603" i="6"/>
  <c r="G604" i="6"/>
  <c r="H604" i="6"/>
  <c r="I604" i="6"/>
  <c r="J604" i="6"/>
  <c r="K604" i="6"/>
  <c r="L604" i="6"/>
  <c r="G605" i="6"/>
  <c r="H605" i="6"/>
  <c r="I605" i="6"/>
  <c r="J605" i="6"/>
  <c r="K605" i="6"/>
  <c r="L605" i="6"/>
  <c r="G606" i="6"/>
  <c r="H606" i="6"/>
  <c r="I606" i="6"/>
  <c r="J606" i="6"/>
  <c r="K606" i="6"/>
  <c r="L606" i="6"/>
  <c r="G607" i="6"/>
  <c r="H607" i="6"/>
  <c r="I607" i="6"/>
  <c r="J607" i="6"/>
  <c r="K607" i="6"/>
  <c r="L607" i="6"/>
  <c r="G608" i="6"/>
  <c r="H608" i="6"/>
  <c r="I608" i="6"/>
  <c r="J608" i="6"/>
  <c r="K608" i="6"/>
  <c r="L608" i="6"/>
  <c r="G609" i="6"/>
  <c r="H609" i="6"/>
  <c r="I609" i="6"/>
  <c r="J609" i="6"/>
  <c r="K609" i="6"/>
  <c r="L609" i="6"/>
  <c r="G610" i="6"/>
  <c r="H610" i="6"/>
  <c r="I610" i="6"/>
  <c r="J610" i="6"/>
  <c r="K610" i="6"/>
  <c r="L610" i="6"/>
  <c r="G611" i="6"/>
  <c r="H611" i="6"/>
  <c r="I611" i="6"/>
  <c r="J611" i="6"/>
  <c r="K611" i="6"/>
  <c r="L611" i="6"/>
  <c r="G612" i="6"/>
  <c r="H612" i="6"/>
  <c r="I612" i="6"/>
  <c r="J612" i="6"/>
  <c r="K612" i="6"/>
  <c r="L612" i="6"/>
  <c r="G613" i="6"/>
  <c r="H613" i="6"/>
  <c r="I613" i="6"/>
  <c r="J613" i="6"/>
  <c r="K613" i="6"/>
  <c r="L613" i="6"/>
  <c r="G614" i="6"/>
  <c r="H614" i="6"/>
  <c r="I614" i="6"/>
  <c r="J614" i="6"/>
  <c r="K614" i="6"/>
  <c r="L614" i="6"/>
  <c r="G615" i="6"/>
  <c r="H615" i="6"/>
  <c r="I615" i="6"/>
  <c r="J615" i="6"/>
  <c r="K615" i="6"/>
  <c r="L615" i="6"/>
  <c r="G616" i="6"/>
  <c r="H616" i="6"/>
  <c r="I616" i="6"/>
  <c r="J616" i="6"/>
  <c r="K616" i="6"/>
  <c r="L616" i="6"/>
  <c r="G617" i="6"/>
  <c r="H617" i="6"/>
  <c r="I617" i="6"/>
  <c r="J617" i="6"/>
  <c r="K617" i="6"/>
  <c r="L617" i="6"/>
  <c r="G618" i="6"/>
  <c r="H618" i="6"/>
  <c r="I618" i="6"/>
  <c r="J618" i="6"/>
  <c r="K618" i="6"/>
  <c r="L618" i="6"/>
  <c r="G619" i="6"/>
  <c r="H619" i="6"/>
  <c r="I619" i="6"/>
  <c r="J619" i="6"/>
  <c r="K619" i="6"/>
  <c r="L619" i="6"/>
  <c r="G620" i="6"/>
  <c r="H620" i="6"/>
  <c r="I620" i="6"/>
  <c r="J620" i="6"/>
  <c r="K620" i="6"/>
  <c r="L620" i="6"/>
  <c r="G621" i="6"/>
  <c r="H621" i="6"/>
  <c r="I621" i="6"/>
  <c r="J621" i="6"/>
  <c r="K621" i="6"/>
  <c r="L621" i="6"/>
  <c r="G622" i="6"/>
  <c r="H622" i="6"/>
  <c r="I622" i="6"/>
  <c r="J622" i="6"/>
  <c r="K622" i="6"/>
  <c r="L622" i="6"/>
  <c r="G623" i="6"/>
  <c r="H623" i="6"/>
  <c r="I623" i="6"/>
  <c r="J623" i="6"/>
  <c r="K623" i="6"/>
  <c r="L623" i="6"/>
  <c r="G624" i="6"/>
  <c r="H624" i="6"/>
  <c r="I624" i="6"/>
  <c r="J624" i="6"/>
  <c r="K624" i="6"/>
  <c r="L624" i="6"/>
  <c r="G625" i="6"/>
  <c r="H625" i="6"/>
  <c r="I625" i="6"/>
  <c r="J625" i="6"/>
  <c r="K625" i="6"/>
  <c r="L625" i="6"/>
  <c r="G626" i="6"/>
  <c r="H626" i="6"/>
  <c r="I626" i="6"/>
  <c r="J626" i="6"/>
  <c r="K626" i="6"/>
  <c r="L626" i="6"/>
  <c r="G627" i="6"/>
  <c r="H627" i="6"/>
  <c r="I627" i="6"/>
  <c r="J627" i="6"/>
  <c r="K627" i="6"/>
  <c r="L627" i="6"/>
  <c r="G628" i="6"/>
  <c r="H628" i="6"/>
  <c r="I628" i="6"/>
  <c r="J628" i="6"/>
  <c r="K628" i="6"/>
  <c r="L628" i="6"/>
  <c r="G629" i="6"/>
  <c r="H629" i="6"/>
  <c r="I629" i="6"/>
  <c r="J629" i="6"/>
  <c r="K629" i="6"/>
  <c r="L629" i="6"/>
  <c r="G630" i="6"/>
  <c r="H630" i="6"/>
  <c r="I630" i="6"/>
  <c r="J630" i="6"/>
  <c r="K630" i="6"/>
  <c r="L630" i="6"/>
  <c r="G631" i="6"/>
  <c r="H631" i="6"/>
  <c r="I631" i="6"/>
  <c r="J631" i="6"/>
  <c r="K631" i="6"/>
  <c r="L631" i="6"/>
  <c r="G632" i="6"/>
  <c r="H632" i="6"/>
  <c r="I632" i="6"/>
  <c r="J632" i="6"/>
  <c r="K632" i="6"/>
  <c r="L632" i="6"/>
  <c r="G633" i="6"/>
  <c r="H633" i="6"/>
  <c r="I633" i="6"/>
  <c r="J633" i="6"/>
  <c r="K633" i="6"/>
  <c r="L633" i="6"/>
  <c r="G634" i="6"/>
  <c r="H634" i="6"/>
  <c r="I634" i="6"/>
  <c r="J634" i="6"/>
  <c r="K634" i="6"/>
  <c r="L634" i="6"/>
  <c r="G635" i="6"/>
  <c r="H635" i="6"/>
  <c r="I635" i="6"/>
  <c r="J635" i="6"/>
  <c r="K635" i="6"/>
  <c r="L635" i="6"/>
  <c r="G636" i="6"/>
  <c r="H636" i="6"/>
  <c r="I636" i="6"/>
  <c r="J636" i="6"/>
  <c r="K636" i="6"/>
  <c r="L636" i="6"/>
  <c r="G637" i="6"/>
  <c r="H637" i="6"/>
  <c r="I637" i="6"/>
  <c r="J637" i="6"/>
  <c r="K637" i="6"/>
  <c r="L637" i="6"/>
  <c r="G638" i="6"/>
  <c r="H638" i="6"/>
  <c r="I638" i="6"/>
  <c r="J638" i="6"/>
  <c r="K638" i="6"/>
  <c r="L638" i="6"/>
  <c r="G639" i="6"/>
  <c r="H639" i="6"/>
  <c r="I639" i="6"/>
  <c r="J639" i="6"/>
  <c r="K639" i="6"/>
  <c r="L639" i="6"/>
  <c r="G640" i="6"/>
  <c r="H640" i="6"/>
  <c r="I640" i="6"/>
  <c r="J640" i="6"/>
  <c r="K640" i="6"/>
  <c r="L640" i="6"/>
  <c r="G641" i="6"/>
  <c r="H641" i="6"/>
  <c r="I641" i="6"/>
  <c r="J641" i="6"/>
  <c r="K641" i="6"/>
  <c r="L641" i="6"/>
  <c r="G642" i="6"/>
  <c r="H642" i="6"/>
  <c r="I642" i="6"/>
  <c r="J642" i="6"/>
  <c r="K642" i="6"/>
  <c r="L642" i="6"/>
  <c r="G643" i="6"/>
  <c r="H643" i="6"/>
  <c r="I643" i="6"/>
  <c r="J643" i="6"/>
  <c r="K643" i="6"/>
  <c r="L643" i="6"/>
  <c r="G644" i="6"/>
  <c r="H644" i="6"/>
  <c r="I644" i="6"/>
  <c r="J644" i="6"/>
  <c r="K644" i="6"/>
  <c r="L644" i="6"/>
  <c r="G645" i="6"/>
  <c r="H645" i="6"/>
  <c r="I645" i="6"/>
  <c r="J645" i="6"/>
  <c r="K645" i="6"/>
  <c r="L645" i="6"/>
  <c r="G646" i="6"/>
  <c r="H646" i="6"/>
  <c r="I646" i="6"/>
  <c r="J646" i="6"/>
  <c r="K646" i="6"/>
  <c r="L646" i="6"/>
  <c r="G647" i="6"/>
  <c r="H647" i="6"/>
  <c r="I647" i="6"/>
  <c r="J647" i="6"/>
  <c r="K647" i="6"/>
  <c r="L647" i="6"/>
  <c r="G648" i="6"/>
  <c r="H648" i="6"/>
  <c r="I648" i="6"/>
  <c r="J648" i="6"/>
  <c r="K648" i="6"/>
  <c r="L648" i="6"/>
  <c r="G649" i="6"/>
  <c r="H649" i="6"/>
  <c r="I649" i="6"/>
  <c r="J649" i="6"/>
  <c r="K649" i="6"/>
  <c r="L649" i="6"/>
  <c r="G650" i="6"/>
  <c r="H650" i="6"/>
  <c r="I650" i="6"/>
  <c r="J650" i="6"/>
  <c r="K650" i="6"/>
  <c r="L650" i="6"/>
  <c r="G651" i="6"/>
  <c r="H651" i="6"/>
  <c r="I651" i="6"/>
  <c r="J651" i="6"/>
  <c r="K651" i="6"/>
  <c r="L651" i="6"/>
  <c r="G652" i="6"/>
  <c r="H652" i="6"/>
  <c r="I652" i="6"/>
  <c r="J652" i="6"/>
  <c r="K652" i="6"/>
  <c r="L652" i="6"/>
  <c r="G653" i="6"/>
  <c r="H653" i="6"/>
  <c r="I653" i="6"/>
  <c r="J653" i="6"/>
  <c r="K653" i="6"/>
  <c r="L653" i="6"/>
  <c r="G654" i="6"/>
  <c r="H654" i="6"/>
  <c r="I654" i="6"/>
  <c r="J654" i="6"/>
  <c r="K654" i="6"/>
  <c r="L654" i="6"/>
  <c r="G655" i="6"/>
  <c r="H655" i="6"/>
  <c r="I655" i="6"/>
  <c r="J655" i="6"/>
  <c r="K655" i="6"/>
  <c r="L655" i="6"/>
  <c r="G656" i="6"/>
  <c r="H656" i="6"/>
  <c r="I656" i="6"/>
  <c r="J656" i="6"/>
  <c r="K656" i="6"/>
  <c r="L656" i="6"/>
  <c r="G657" i="6"/>
  <c r="H657" i="6"/>
  <c r="I657" i="6"/>
  <c r="J657" i="6"/>
  <c r="K657" i="6"/>
  <c r="L657" i="6"/>
  <c r="G658" i="6"/>
  <c r="H658" i="6"/>
  <c r="I658" i="6"/>
  <c r="J658" i="6"/>
  <c r="K658" i="6"/>
  <c r="L658" i="6"/>
  <c r="G659" i="6"/>
  <c r="H659" i="6"/>
  <c r="I659" i="6"/>
  <c r="J659" i="6"/>
  <c r="K659" i="6"/>
  <c r="L659" i="6"/>
  <c r="G660" i="6"/>
  <c r="H660" i="6"/>
  <c r="I660" i="6"/>
  <c r="J660" i="6"/>
  <c r="K660" i="6"/>
  <c r="L660" i="6"/>
  <c r="G661" i="6"/>
  <c r="H661" i="6"/>
  <c r="I661" i="6"/>
  <c r="J661" i="6"/>
  <c r="K661" i="6"/>
  <c r="L661" i="6"/>
  <c r="G662" i="6"/>
  <c r="H662" i="6"/>
  <c r="I662" i="6"/>
  <c r="J662" i="6"/>
  <c r="K662" i="6"/>
  <c r="L662" i="6"/>
  <c r="G663" i="6"/>
  <c r="H663" i="6"/>
  <c r="I663" i="6"/>
  <c r="J663" i="6"/>
  <c r="K663" i="6"/>
  <c r="L663" i="6"/>
  <c r="G664" i="6"/>
  <c r="H664" i="6"/>
  <c r="I664" i="6"/>
  <c r="J664" i="6"/>
  <c r="K664" i="6"/>
  <c r="L664" i="6"/>
  <c r="G665" i="6"/>
  <c r="H665" i="6"/>
  <c r="I665" i="6"/>
  <c r="J665" i="6"/>
  <c r="K665" i="6"/>
  <c r="L665" i="6"/>
  <c r="G666" i="6"/>
  <c r="H666" i="6"/>
  <c r="I666" i="6"/>
  <c r="J666" i="6"/>
  <c r="K666" i="6"/>
  <c r="L666" i="6"/>
  <c r="G667" i="6"/>
  <c r="H667" i="6"/>
  <c r="I667" i="6"/>
  <c r="J667" i="6"/>
  <c r="K667" i="6"/>
  <c r="L667" i="6"/>
  <c r="G668" i="6"/>
  <c r="H668" i="6"/>
  <c r="I668" i="6"/>
  <c r="J668" i="6"/>
  <c r="K668" i="6"/>
  <c r="L668" i="6"/>
  <c r="G669" i="6"/>
  <c r="H669" i="6"/>
  <c r="I669" i="6"/>
  <c r="J669" i="6"/>
  <c r="K669" i="6"/>
  <c r="L669" i="6"/>
  <c r="G670" i="6"/>
  <c r="H670" i="6"/>
  <c r="I670" i="6"/>
  <c r="J670" i="6"/>
  <c r="K670" i="6"/>
  <c r="L670" i="6"/>
  <c r="G671" i="6"/>
  <c r="H671" i="6"/>
  <c r="I671" i="6"/>
  <c r="J671" i="6"/>
  <c r="K671" i="6"/>
  <c r="L671" i="6"/>
  <c r="G672" i="6"/>
  <c r="H672" i="6"/>
  <c r="I672" i="6"/>
  <c r="J672" i="6"/>
  <c r="K672" i="6"/>
  <c r="L672" i="6"/>
  <c r="G673" i="6"/>
  <c r="H673" i="6"/>
  <c r="I673" i="6"/>
  <c r="J673" i="6"/>
  <c r="K673" i="6"/>
  <c r="L673" i="6"/>
  <c r="G674" i="6"/>
  <c r="H674" i="6"/>
  <c r="I674" i="6"/>
  <c r="J674" i="6"/>
  <c r="K674" i="6"/>
  <c r="L674" i="6"/>
  <c r="G675" i="6"/>
  <c r="H675" i="6"/>
  <c r="I675" i="6"/>
  <c r="J675" i="6"/>
  <c r="K675" i="6"/>
  <c r="L675" i="6"/>
  <c r="G676" i="6"/>
  <c r="H676" i="6"/>
  <c r="I676" i="6"/>
  <c r="J676" i="6"/>
  <c r="K676" i="6"/>
  <c r="L676" i="6"/>
  <c r="G677" i="6"/>
  <c r="H677" i="6"/>
  <c r="I677" i="6"/>
  <c r="J677" i="6"/>
  <c r="K677" i="6"/>
  <c r="L677" i="6"/>
  <c r="G678" i="6"/>
  <c r="H678" i="6"/>
  <c r="I678" i="6"/>
  <c r="J678" i="6"/>
  <c r="K678" i="6"/>
  <c r="L678" i="6"/>
  <c r="G679" i="6"/>
  <c r="H679" i="6"/>
  <c r="I679" i="6"/>
  <c r="J679" i="6"/>
  <c r="K679" i="6"/>
  <c r="L679" i="6"/>
  <c r="G680" i="6"/>
  <c r="H680" i="6"/>
  <c r="I680" i="6"/>
  <c r="J680" i="6"/>
  <c r="K680" i="6"/>
  <c r="L680" i="6"/>
  <c r="G681" i="6"/>
  <c r="H681" i="6"/>
  <c r="I681" i="6"/>
  <c r="J681" i="6"/>
  <c r="K681" i="6"/>
  <c r="L681" i="6"/>
  <c r="G682" i="6"/>
  <c r="H682" i="6"/>
  <c r="I682" i="6"/>
  <c r="J682" i="6"/>
  <c r="K682" i="6"/>
  <c r="L682" i="6"/>
  <c r="G683" i="6"/>
  <c r="H683" i="6"/>
  <c r="I683" i="6"/>
  <c r="J683" i="6"/>
  <c r="K683" i="6"/>
  <c r="L683" i="6"/>
  <c r="G684" i="6"/>
  <c r="H684" i="6"/>
  <c r="I684" i="6"/>
  <c r="J684" i="6"/>
  <c r="K684" i="6"/>
  <c r="L684" i="6"/>
  <c r="G685" i="6"/>
  <c r="H685" i="6"/>
  <c r="I685" i="6"/>
  <c r="J685" i="6"/>
  <c r="K685" i="6"/>
  <c r="L685" i="6"/>
  <c r="G686" i="6"/>
  <c r="H686" i="6"/>
  <c r="I686" i="6"/>
  <c r="J686" i="6"/>
  <c r="K686" i="6"/>
  <c r="L686" i="6"/>
  <c r="G687" i="6"/>
  <c r="H687" i="6"/>
  <c r="I687" i="6"/>
  <c r="J687" i="6"/>
  <c r="K687" i="6"/>
  <c r="L687" i="6"/>
  <c r="G688" i="6"/>
  <c r="H688" i="6"/>
  <c r="I688" i="6"/>
  <c r="J688" i="6"/>
  <c r="K688" i="6"/>
  <c r="L688" i="6"/>
  <c r="G689" i="6"/>
  <c r="H689" i="6"/>
  <c r="I689" i="6"/>
  <c r="J689" i="6"/>
  <c r="K689" i="6"/>
  <c r="L689" i="6"/>
  <c r="G690" i="6"/>
  <c r="H690" i="6"/>
  <c r="I690" i="6"/>
  <c r="J690" i="6"/>
  <c r="K690" i="6"/>
  <c r="L690" i="6"/>
  <c r="G691" i="6"/>
  <c r="H691" i="6"/>
  <c r="I691" i="6"/>
  <c r="J691" i="6"/>
  <c r="K691" i="6"/>
  <c r="L691" i="6"/>
  <c r="G692" i="6"/>
  <c r="H692" i="6"/>
  <c r="I692" i="6"/>
  <c r="J692" i="6"/>
  <c r="K692" i="6"/>
  <c r="L692" i="6"/>
  <c r="G693" i="6"/>
  <c r="H693" i="6"/>
  <c r="I693" i="6"/>
  <c r="J693" i="6"/>
  <c r="K693" i="6"/>
  <c r="L693" i="6"/>
  <c r="G694" i="6"/>
  <c r="H694" i="6"/>
  <c r="I694" i="6"/>
  <c r="J694" i="6"/>
  <c r="K694" i="6"/>
  <c r="L694" i="6"/>
  <c r="G695" i="6"/>
  <c r="H695" i="6"/>
  <c r="I695" i="6"/>
  <c r="J695" i="6"/>
  <c r="K695" i="6"/>
  <c r="L695" i="6"/>
  <c r="G696" i="6"/>
  <c r="H696" i="6"/>
  <c r="I696" i="6"/>
  <c r="J696" i="6"/>
  <c r="K696" i="6"/>
  <c r="L696" i="6"/>
  <c r="G697" i="6"/>
  <c r="H697" i="6"/>
  <c r="I697" i="6"/>
  <c r="J697" i="6"/>
  <c r="K697" i="6"/>
  <c r="L697" i="6"/>
  <c r="G698" i="6"/>
  <c r="H698" i="6"/>
  <c r="I698" i="6"/>
  <c r="J698" i="6"/>
  <c r="K698" i="6"/>
  <c r="L698" i="6"/>
  <c r="G699" i="6"/>
  <c r="H699" i="6"/>
  <c r="I699" i="6"/>
  <c r="J699" i="6"/>
  <c r="K699" i="6"/>
  <c r="L699" i="6"/>
  <c r="G700" i="6"/>
  <c r="H700" i="6"/>
  <c r="I700" i="6"/>
  <c r="J700" i="6"/>
  <c r="K700" i="6"/>
  <c r="L700" i="6"/>
  <c r="G701" i="6"/>
  <c r="H701" i="6"/>
  <c r="I701" i="6"/>
  <c r="J701" i="6"/>
  <c r="K701" i="6"/>
  <c r="L701" i="6"/>
  <c r="G702" i="6"/>
  <c r="H702" i="6"/>
  <c r="I702" i="6"/>
  <c r="J702" i="6"/>
  <c r="K702" i="6"/>
  <c r="L702" i="6"/>
  <c r="G703" i="6"/>
  <c r="H703" i="6"/>
  <c r="I703" i="6"/>
  <c r="J703" i="6"/>
  <c r="K703" i="6"/>
  <c r="L703" i="6"/>
  <c r="G704" i="6"/>
  <c r="H704" i="6"/>
  <c r="I704" i="6"/>
  <c r="J704" i="6"/>
  <c r="K704" i="6"/>
  <c r="L704" i="6"/>
  <c r="G705" i="6"/>
  <c r="H705" i="6"/>
  <c r="I705" i="6"/>
  <c r="J705" i="6"/>
  <c r="K705" i="6"/>
  <c r="L705" i="6"/>
  <c r="G706" i="6"/>
  <c r="H706" i="6"/>
  <c r="I706" i="6"/>
  <c r="J706" i="6"/>
  <c r="K706" i="6"/>
  <c r="L706" i="6"/>
  <c r="G707" i="6"/>
  <c r="H707" i="6"/>
  <c r="I707" i="6"/>
  <c r="J707" i="6"/>
  <c r="K707" i="6"/>
  <c r="L707" i="6"/>
  <c r="G708" i="6"/>
  <c r="H708" i="6"/>
  <c r="I708" i="6"/>
  <c r="J708" i="6"/>
  <c r="K708" i="6"/>
  <c r="L708" i="6"/>
  <c r="G709" i="6"/>
  <c r="H709" i="6"/>
  <c r="I709" i="6"/>
  <c r="J709" i="6"/>
  <c r="K709" i="6"/>
  <c r="L709" i="6"/>
  <c r="G710" i="6"/>
  <c r="H710" i="6"/>
  <c r="I710" i="6"/>
  <c r="J710" i="6"/>
  <c r="K710" i="6"/>
  <c r="L710" i="6"/>
  <c r="G711" i="6"/>
  <c r="H711" i="6"/>
  <c r="I711" i="6"/>
  <c r="J711" i="6"/>
  <c r="K711" i="6"/>
  <c r="L711" i="6"/>
  <c r="G712" i="6"/>
  <c r="H712" i="6"/>
  <c r="I712" i="6"/>
  <c r="J712" i="6"/>
  <c r="K712" i="6"/>
  <c r="L712" i="6"/>
  <c r="G713" i="6"/>
  <c r="H713" i="6"/>
  <c r="I713" i="6"/>
  <c r="J713" i="6"/>
  <c r="K713" i="6"/>
  <c r="L713" i="6"/>
  <c r="G714" i="6"/>
  <c r="H714" i="6"/>
  <c r="I714" i="6"/>
  <c r="J714" i="6"/>
  <c r="K714" i="6"/>
  <c r="L714" i="6"/>
  <c r="G715" i="6"/>
  <c r="H715" i="6"/>
  <c r="I715" i="6"/>
  <c r="J715" i="6"/>
  <c r="K715" i="6"/>
  <c r="L715" i="6"/>
  <c r="G716" i="6"/>
  <c r="H716" i="6"/>
  <c r="I716" i="6"/>
  <c r="J716" i="6"/>
  <c r="K716" i="6"/>
  <c r="L716" i="6"/>
  <c r="G717" i="6"/>
  <c r="H717" i="6"/>
  <c r="I717" i="6"/>
  <c r="J717" i="6"/>
  <c r="K717" i="6"/>
  <c r="L717" i="6"/>
  <c r="G718" i="6"/>
  <c r="H718" i="6"/>
  <c r="I718" i="6"/>
  <c r="J718" i="6"/>
  <c r="K718" i="6"/>
  <c r="L718" i="6"/>
  <c r="G719" i="6"/>
  <c r="H719" i="6"/>
  <c r="I719" i="6"/>
  <c r="J719" i="6"/>
  <c r="K719" i="6"/>
  <c r="L719" i="6"/>
  <c r="G720" i="6"/>
  <c r="H720" i="6"/>
  <c r="I720" i="6"/>
  <c r="J720" i="6"/>
  <c r="K720" i="6"/>
  <c r="L720" i="6"/>
  <c r="G721" i="6"/>
  <c r="H721" i="6"/>
  <c r="I721" i="6"/>
  <c r="J721" i="6"/>
  <c r="K721" i="6"/>
  <c r="L721" i="6"/>
  <c r="G722" i="6"/>
  <c r="H722" i="6"/>
  <c r="I722" i="6"/>
  <c r="J722" i="6"/>
  <c r="K722" i="6"/>
  <c r="L722" i="6"/>
  <c r="G723" i="6"/>
  <c r="H723" i="6"/>
  <c r="I723" i="6"/>
  <c r="J723" i="6"/>
  <c r="K723" i="6"/>
  <c r="L723" i="6"/>
  <c r="G724" i="6"/>
  <c r="H724" i="6"/>
  <c r="I724" i="6"/>
  <c r="J724" i="6"/>
  <c r="K724" i="6"/>
  <c r="L724" i="6"/>
  <c r="G725" i="6"/>
  <c r="H725" i="6"/>
  <c r="I725" i="6"/>
  <c r="J725" i="6"/>
  <c r="K725" i="6"/>
  <c r="L725" i="6"/>
  <c r="G726" i="6"/>
  <c r="H726" i="6"/>
  <c r="I726" i="6"/>
  <c r="J726" i="6"/>
  <c r="K726" i="6"/>
  <c r="L726" i="6"/>
  <c r="G727" i="6"/>
  <c r="H727" i="6"/>
  <c r="I727" i="6"/>
  <c r="J727" i="6"/>
  <c r="K727" i="6"/>
  <c r="L727" i="6"/>
  <c r="G728" i="6"/>
  <c r="H728" i="6"/>
  <c r="I728" i="6"/>
  <c r="J728" i="6"/>
  <c r="K728" i="6"/>
  <c r="L728" i="6"/>
  <c r="G729" i="6"/>
  <c r="H729" i="6"/>
  <c r="I729" i="6"/>
  <c r="J729" i="6"/>
  <c r="K729" i="6"/>
  <c r="L729" i="6"/>
  <c r="G730" i="6"/>
  <c r="H730" i="6"/>
  <c r="I730" i="6"/>
  <c r="J730" i="6"/>
  <c r="K730" i="6"/>
  <c r="L730" i="6"/>
  <c r="G731" i="6"/>
  <c r="H731" i="6"/>
  <c r="I731" i="6"/>
  <c r="J731" i="6"/>
  <c r="K731" i="6"/>
  <c r="L731" i="6"/>
  <c r="G732" i="6"/>
  <c r="H732" i="6"/>
  <c r="I732" i="6"/>
  <c r="J732" i="6"/>
  <c r="K732" i="6"/>
  <c r="L732" i="6"/>
  <c r="G733" i="6"/>
  <c r="H733" i="6"/>
  <c r="I733" i="6"/>
  <c r="J733" i="6"/>
  <c r="K733" i="6"/>
  <c r="L733" i="6"/>
  <c r="G734" i="6"/>
  <c r="H734" i="6"/>
  <c r="I734" i="6"/>
  <c r="J734" i="6"/>
  <c r="K734" i="6"/>
  <c r="L734" i="6"/>
  <c r="G735" i="6"/>
  <c r="H735" i="6"/>
  <c r="I735" i="6"/>
  <c r="J735" i="6"/>
  <c r="K735" i="6"/>
  <c r="L735" i="6"/>
  <c r="G736" i="6"/>
  <c r="H736" i="6"/>
  <c r="I736" i="6"/>
  <c r="J736" i="6"/>
  <c r="K736" i="6"/>
  <c r="L736" i="6"/>
  <c r="G737" i="6"/>
  <c r="H737" i="6"/>
  <c r="I737" i="6"/>
  <c r="J737" i="6"/>
  <c r="K737" i="6"/>
  <c r="L737" i="6"/>
  <c r="G738" i="6"/>
  <c r="H738" i="6"/>
  <c r="I738" i="6"/>
  <c r="J738" i="6"/>
  <c r="K738" i="6"/>
  <c r="L738" i="6"/>
  <c r="G739" i="6"/>
  <c r="H739" i="6"/>
  <c r="I739" i="6"/>
  <c r="J739" i="6"/>
  <c r="K739" i="6"/>
  <c r="L739" i="6"/>
  <c r="G740" i="6"/>
  <c r="H740" i="6"/>
  <c r="I740" i="6"/>
  <c r="J740" i="6"/>
  <c r="K740" i="6"/>
  <c r="L740" i="6"/>
  <c r="G741" i="6"/>
  <c r="H741" i="6"/>
  <c r="I741" i="6"/>
  <c r="J741" i="6"/>
  <c r="K741" i="6"/>
  <c r="L741" i="6"/>
  <c r="G742" i="6"/>
  <c r="H742" i="6"/>
  <c r="I742" i="6"/>
  <c r="J742" i="6"/>
  <c r="K742" i="6"/>
  <c r="L742" i="6"/>
  <c r="G743" i="6"/>
  <c r="H743" i="6"/>
  <c r="I743" i="6"/>
  <c r="J743" i="6"/>
  <c r="K743" i="6"/>
  <c r="L743" i="6"/>
  <c r="G744" i="6"/>
  <c r="H744" i="6"/>
  <c r="I744" i="6"/>
  <c r="J744" i="6"/>
  <c r="K744" i="6"/>
  <c r="L744" i="6"/>
  <c r="G745" i="6"/>
  <c r="H745" i="6"/>
  <c r="I745" i="6"/>
  <c r="J745" i="6"/>
  <c r="K745" i="6"/>
  <c r="L745" i="6"/>
  <c r="G746" i="6"/>
  <c r="H746" i="6"/>
  <c r="I746" i="6"/>
  <c r="J746" i="6"/>
  <c r="K746" i="6"/>
  <c r="L746" i="6"/>
  <c r="G747" i="6"/>
  <c r="H747" i="6"/>
  <c r="I747" i="6"/>
  <c r="J747" i="6"/>
  <c r="K747" i="6"/>
  <c r="L747" i="6"/>
  <c r="G748" i="6"/>
  <c r="H748" i="6"/>
  <c r="I748" i="6"/>
  <c r="J748" i="6"/>
  <c r="K748" i="6"/>
  <c r="L748" i="6"/>
  <c r="G749" i="6"/>
  <c r="H749" i="6"/>
  <c r="I749" i="6"/>
  <c r="J749" i="6"/>
  <c r="K749" i="6"/>
  <c r="L749" i="6"/>
  <c r="G750" i="6"/>
  <c r="H750" i="6"/>
  <c r="I750" i="6"/>
  <c r="J750" i="6"/>
  <c r="K750" i="6"/>
  <c r="L750" i="6"/>
  <c r="G751" i="6"/>
  <c r="H751" i="6"/>
  <c r="I751" i="6"/>
  <c r="J751" i="6"/>
  <c r="K751" i="6"/>
  <c r="L751" i="6"/>
  <c r="G752" i="6"/>
  <c r="H752" i="6"/>
  <c r="I752" i="6"/>
  <c r="J752" i="6"/>
  <c r="K752" i="6"/>
  <c r="L752" i="6"/>
  <c r="G753" i="6"/>
  <c r="H753" i="6"/>
  <c r="I753" i="6"/>
  <c r="J753" i="6"/>
  <c r="K753" i="6"/>
  <c r="L753" i="6"/>
  <c r="G754" i="6"/>
  <c r="H754" i="6"/>
  <c r="I754" i="6"/>
  <c r="J754" i="6"/>
  <c r="K754" i="6"/>
  <c r="L754" i="6"/>
  <c r="G755" i="6"/>
  <c r="H755" i="6"/>
  <c r="I755" i="6"/>
  <c r="J755" i="6"/>
  <c r="K755" i="6"/>
  <c r="L755" i="6"/>
  <c r="G756" i="6"/>
  <c r="H756" i="6"/>
  <c r="I756" i="6"/>
  <c r="J756" i="6"/>
  <c r="K756" i="6"/>
  <c r="L756" i="6"/>
  <c r="G757" i="6"/>
  <c r="H757" i="6"/>
  <c r="I757" i="6"/>
  <c r="J757" i="6"/>
  <c r="K757" i="6"/>
  <c r="L757" i="6"/>
  <c r="G758" i="6"/>
  <c r="H758" i="6"/>
  <c r="I758" i="6"/>
  <c r="J758" i="6"/>
  <c r="K758" i="6"/>
  <c r="L758" i="6"/>
  <c r="G759" i="6"/>
  <c r="H759" i="6"/>
  <c r="I759" i="6"/>
  <c r="J759" i="6"/>
  <c r="K759" i="6"/>
  <c r="L759" i="6"/>
  <c r="G760" i="6"/>
  <c r="H760" i="6"/>
  <c r="I760" i="6"/>
  <c r="J760" i="6"/>
  <c r="K760" i="6"/>
  <c r="L760" i="6"/>
  <c r="G761" i="6"/>
  <c r="H761" i="6"/>
  <c r="I761" i="6"/>
  <c r="J761" i="6"/>
  <c r="K761" i="6"/>
  <c r="L761" i="6"/>
  <c r="G762" i="6"/>
  <c r="H762" i="6"/>
  <c r="I762" i="6"/>
  <c r="J762" i="6"/>
  <c r="K762" i="6"/>
  <c r="L762" i="6"/>
  <c r="G763" i="6"/>
  <c r="H763" i="6"/>
  <c r="I763" i="6"/>
  <c r="J763" i="6"/>
  <c r="K763" i="6"/>
  <c r="L763" i="6"/>
  <c r="G764" i="6"/>
  <c r="H764" i="6"/>
  <c r="I764" i="6"/>
  <c r="J764" i="6"/>
  <c r="K764" i="6"/>
  <c r="L764" i="6"/>
  <c r="G765" i="6"/>
  <c r="H765" i="6"/>
  <c r="I765" i="6"/>
  <c r="J765" i="6"/>
  <c r="K765" i="6"/>
  <c r="L765" i="6"/>
  <c r="G766" i="6"/>
  <c r="H766" i="6"/>
  <c r="I766" i="6"/>
  <c r="J766" i="6"/>
  <c r="K766" i="6"/>
  <c r="L766" i="6"/>
  <c r="G767" i="6"/>
  <c r="H767" i="6"/>
  <c r="I767" i="6"/>
  <c r="J767" i="6"/>
  <c r="K767" i="6"/>
  <c r="L767" i="6"/>
  <c r="G768" i="6"/>
  <c r="H768" i="6"/>
  <c r="I768" i="6"/>
  <c r="J768" i="6"/>
  <c r="K768" i="6"/>
  <c r="L768" i="6"/>
  <c r="G769" i="6"/>
  <c r="H769" i="6"/>
  <c r="I769" i="6"/>
  <c r="J769" i="6"/>
  <c r="K769" i="6"/>
  <c r="L769" i="6"/>
  <c r="G770" i="6"/>
  <c r="H770" i="6"/>
  <c r="I770" i="6"/>
  <c r="J770" i="6"/>
  <c r="K770" i="6"/>
  <c r="L770" i="6"/>
  <c r="G771" i="6"/>
  <c r="H771" i="6"/>
  <c r="I771" i="6"/>
  <c r="J771" i="6"/>
  <c r="K771" i="6"/>
  <c r="L771" i="6"/>
  <c r="G772" i="6"/>
  <c r="H772" i="6"/>
  <c r="I772" i="6"/>
  <c r="J772" i="6"/>
  <c r="K772" i="6"/>
  <c r="L772" i="6"/>
  <c r="G773" i="6"/>
  <c r="H773" i="6"/>
  <c r="I773" i="6"/>
  <c r="J773" i="6"/>
  <c r="K773" i="6"/>
  <c r="L773" i="6"/>
  <c r="G774" i="6"/>
  <c r="H774" i="6"/>
  <c r="I774" i="6"/>
  <c r="J774" i="6"/>
  <c r="K774" i="6"/>
  <c r="L774" i="6"/>
  <c r="G775" i="6"/>
  <c r="H775" i="6"/>
  <c r="I775" i="6"/>
  <c r="J775" i="6"/>
  <c r="K775" i="6"/>
  <c r="L775" i="6"/>
  <c r="G776" i="6"/>
  <c r="H776" i="6"/>
  <c r="I776" i="6"/>
  <c r="J776" i="6"/>
  <c r="K776" i="6"/>
  <c r="L776" i="6"/>
  <c r="G777" i="6"/>
  <c r="H777" i="6"/>
  <c r="I777" i="6"/>
  <c r="J777" i="6"/>
  <c r="K777" i="6"/>
  <c r="L777" i="6"/>
  <c r="G778" i="6"/>
  <c r="H778" i="6"/>
  <c r="I778" i="6"/>
  <c r="J778" i="6"/>
  <c r="K778" i="6"/>
  <c r="L778" i="6"/>
  <c r="G779" i="6"/>
  <c r="H779" i="6"/>
  <c r="I779" i="6"/>
  <c r="J779" i="6"/>
  <c r="K779" i="6"/>
  <c r="L779" i="6"/>
  <c r="G780" i="6"/>
  <c r="H780" i="6"/>
  <c r="I780" i="6"/>
  <c r="J780" i="6"/>
  <c r="K780" i="6"/>
  <c r="L780" i="6"/>
  <c r="G781" i="6"/>
  <c r="H781" i="6"/>
  <c r="I781" i="6"/>
  <c r="J781" i="6"/>
  <c r="K781" i="6"/>
  <c r="L781" i="6"/>
  <c r="G782" i="6"/>
  <c r="H782" i="6"/>
  <c r="I782" i="6"/>
  <c r="J782" i="6"/>
  <c r="K782" i="6"/>
  <c r="L782" i="6"/>
  <c r="G783" i="6"/>
  <c r="H783" i="6"/>
  <c r="I783" i="6"/>
  <c r="J783" i="6"/>
  <c r="K783" i="6"/>
  <c r="L783" i="6"/>
  <c r="G784" i="6"/>
  <c r="H784" i="6"/>
  <c r="I784" i="6"/>
  <c r="J784" i="6"/>
  <c r="K784" i="6"/>
  <c r="L784" i="6"/>
  <c r="G785" i="6"/>
  <c r="H785" i="6"/>
  <c r="I785" i="6"/>
  <c r="J785" i="6"/>
  <c r="K785" i="6"/>
  <c r="L785" i="6"/>
  <c r="G786" i="6"/>
  <c r="H786" i="6"/>
  <c r="I786" i="6"/>
  <c r="J786" i="6"/>
  <c r="K786" i="6"/>
  <c r="L786" i="6"/>
  <c r="G787" i="6"/>
  <c r="H787" i="6"/>
  <c r="I787" i="6"/>
  <c r="J787" i="6"/>
  <c r="K787" i="6"/>
  <c r="L787" i="6"/>
  <c r="G788" i="6"/>
  <c r="H788" i="6"/>
  <c r="I788" i="6"/>
  <c r="J788" i="6"/>
  <c r="K788" i="6"/>
  <c r="L788" i="6"/>
  <c r="G789" i="6"/>
  <c r="H789" i="6"/>
  <c r="I789" i="6"/>
  <c r="J789" i="6"/>
  <c r="K789" i="6"/>
  <c r="L789" i="6"/>
  <c r="G790" i="6"/>
  <c r="H790" i="6"/>
  <c r="I790" i="6"/>
  <c r="J790" i="6"/>
  <c r="K790" i="6"/>
  <c r="L790" i="6"/>
  <c r="G791" i="6"/>
  <c r="H791" i="6"/>
  <c r="I791" i="6"/>
  <c r="J791" i="6"/>
  <c r="K791" i="6"/>
  <c r="L791" i="6"/>
  <c r="G792" i="6"/>
  <c r="H792" i="6"/>
  <c r="I792" i="6"/>
  <c r="J792" i="6"/>
  <c r="K792" i="6"/>
  <c r="L792" i="6"/>
  <c r="G793" i="6"/>
  <c r="H793" i="6"/>
  <c r="I793" i="6"/>
  <c r="J793" i="6"/>
  <c r="K793" i="6"/>
  <c r="L793" i="6"/>
  <c r="G794" i="6"/>
  <c r="H794" i="6"/>
  <c r="I794" i="6"/>
  <c r="J794" i="6"/>
  <c r="K794" i="6"/>
  <c r="L794" i="6"/>
  <c r="G795" i="6"/>
  <c r="H795" i="6"/>
  <c r="I795" i="6"/>
  <c r="J795" i="6"/>
  <c r="K795" i="6"/>
  <c r="L795" i="6"/>
  <c r="G796" i="6"/>
  <c r="H796" i="6"/>
  <c r="I796" i="6"/>
  <c r="J796" i="6"/>
  <c r="K796" i="6"/>
  <c r="L796" i="6"/>
  <c r="G797" i="6"/>
  <c r="H797" i="6"/>
  <c r="I797" i="6"/>
  <c r="J797" i="6"/>
  <c r="K797" i="6"/>
  <c r="L797" i="6"/>
  <c r="G798" i="6"/>
  <c r="H798" i="6"/>
  <c r="I798" i="6"/>
  <c r="J798" i="6"/>
  <c r="K798" i="6"/>
  <c r="L798" i="6"/>
  <c r="G799" i="6"/>
  <c r="H799" i="6"/>
  <c r="I799" i="6"/>
  <c r="J799" i="6"/>
  <c r="K799" i="6"/>
  <c r="L799" i="6"/>
  <c r="G800" i="6"/>
  <c r="H800" i="6"/>
  <c r="I800" i="6"/>
  <c r="J800" i="6"/>
  <c r="K800" i="6"/>
  <c r="L800" i="6"/>
  <c r="G801" i="6"/>
  <c r="H801" i="6"/>
  <c r="I801" i="6"/>
  <c r="J801" i="6"/>
  <c r="K801" i="6"/>
  <c r="L801" i="6"/>
  <c r="G802" i="6"/>
  <c r="H802" i="6"/>
  <c r="I802" i="6"/>
  <c r="J802" i="6"/>
  <c r="K802" i="6"/>
  <c r="L802" i="6"/>
  <c r="G803" i="6"/>
  <c r="H803" i="6"/>
  <c r="I803" i="6"/>
  <c r="J803" i="6"/>
  <c r="K803" i="6"/>
  <c r="L803" i="6"/>
  <c r="G804" i="6"/>
  <c r="H804" i="6"/>
  <c r="I804" i="6"/>
  <c r="J804" i="6"/>
  <c r="K804" i="6"/>
  <c r="L804" i="6"/>
  <c r="G805" i="6"/>
  <c r="H805" i="6"/>
  <c r="I805" i="6"/>
  <c r="J805" i="6"/>
  <c r="K805" i="6"/>
  <c r="L805" i="6"/>
  <c r="G806" i="6"/>
  <c r="H806" i="6"/>
  <c r="I806" i="6"/>
  <c r="J806" i="6"/>
  <c r="K806" i="6"/>
  <c r="L806" i="6"/>
  <c r="G807" i="6"/>
  <c r="H807" i="6"/>
  <c r="I807" i="6"/>
  <c r="J807" i="6"/>
  <c r="K807" i="6"/>
  <c r="L807" i="6"/>
  <c r="G808" i="6"/>
  <c r="H808" i="6"/>
  <c r="I808" i="6"/>
  <c r="J808" i="6"/>
  <c r="K808" i="6"/>
  <c r="L808" i="6"/>
  <c r="G809" i="6"/>
  <c r="H809" i="6"/>
  <c r="I809" i="6"/>
  <c r="J809" i="6"/>
  <c r="K809" i="6"/>
  <c r="L809" i="6"/>
  <c r="G810" i="6"/>
  <c r="H810" i="6"/>
  <c r="I810" i="6"/>
  <c r="J810" i="6"/>
  <c r="K810" i="6"/>
  <c r="L810" i="6"/>
  <c r="G811" i="6"/>
  <c r="H811" i="6"/>
  <c r="I811" i="6"/>
  <c r="J811" i="6"/>
  <c r="K811" i="6"/>
  <c r="L811" i="6"/>
  <c r="G812" i="6"/>
  <c r="H812" i="6"/>
  <c r="I812" i="6"/>
  <c r="J812" i="6"/>
  <c r="K812" i="6"/>
  <c r="L812" i="6"/>
  <c r="G813" i="6"/>
  <c r="H813" i="6"/>
  <c r="I813" i="6"/>
  <c r="J813" i="6"/>
  <c r="K813" i="6"/>
  <c r="L813" i="6"/>
  <c r="G814" i="6"/>
  <c r="H814" i="6"/>
  <c r="I814" i="6"/>
  <c r="J814" i="6"/>
  <c r="K814" i="6"/>
  <c r="L814" i="6"/>
  <c r="G815" i="6"/>
  <c r="H815" i="6"/>
  <c r="I815" i="6"/>
  <c r="J815" i="6"/>
  <c r="K815" i="6"/>
  <c r="L815" i="6"/>
  <c r="G816" i="6"/>
  <c r="H816" i="6"/>
  <c r="I816" i="6"/>
  <c r="J816" i="6"/>
  <c r="K816" i="6"/>
  <c r="L816" i="6"/>
  <c r="G817" i="6"/>
  <c r="H817" i="6"/>
  <c r="I817" i="6"/>
  <c r="J817" i="6"/>
  <c r="K817" i="6"/>
  <c r="L817" i="6"/>
  <c r="G818" i="6"/>
  <c r="H818" i="6"/>
  <c r="I818" i="6"/>
  <c r="J818" i="6"/>
  <c r="K818" i="6"/>
  <c r="L818" i="6"/>
  <c r="G819" i="6"/>
  <c r="H819" i="6"/>
  <c r="I819" i="6"/>
  <c r="J819" i="6"/>
  <c r="K819" i="6"/>
  <c r="L819" i="6"/>
  <c r="G820" i="6"/>
  <c r="H820" i="6"/>
  <c r="I820" i="6"/>
  <c r="J820" i="6"/>
  <c r="K820" i="6"/>
  <c r="L820" i="6"/>
  <c r="G821" i="6"/>
  <c r="H821" i="6"/>
  <c r="I821" i="6"/>
  <c r="J821" i="6"/>
  <c r="K821" i="6"/>
  <c r="L821" i="6"/>
  <c r="G822" i="6"/>
  <c r="H822" i="6"/>
  <c r="I822" i="6"/>
  <c r="J822" i="6"/>
  <c r="K822" i="6"/>
  <c r="L822" i="6"/>
  <c r="G823" i="6"/>
  <c r="H823" i="6"/>
  <c r="I823" i="6"/>
  <c r="J823" i="6"/>
  <c r="K823" i="6"/>
  <c r="L823" i="6"/>
  <c r="G824" i="6"/>
  <c r="H824" i="6"/>
  <c r="I824" i="6"/>
  <c r="J824" i="6"/>
  <c r="K824" i="6"/>
  <c r="L824" i="6"/>
  <c r="G825" i="6"/>
  <c r="H825" i="6"/>
  <c r="I825" i="6"/>
  <c r="J825" i="6"/>
  <c r="K825" i="6"/>
  <c r="L825" i="6"/>
  <c r="G826" i="6"/>
  <c r="H826" i="6"/>
  <c r="I826" i="6"/>
  <c r="J826" i="6"/>
  <c r="K826" i="6"/>
  <c r="L826" i="6"/>
  <c r="G827" i="6"/>
  <c r="H827" i="6"/>
  <c r="I827" i="6"/>
  <c r="J827" i="6"/>
  <c r="K827" i="6"/>
  <c r="L827" i="6"/>
  <c r="G828" i="6"/>
  <c r="H828" i="6"/>
  <c r="I828" i="6"/>
  <c r="J828" i="6"/>
  <c r="K828" i="6"/>
  <c r="L828" i="6"/>
  <c r="G829" i="6"/>
  <c r="H829" i="6"/>
  <c r="I829" i="6"/>
  <c r="J829" i="6"/>
  <c r="K829" i="6"/>
  <c r="L829" i="6"/>
  <c r="G830" i="6"/>
  <c r="H830" i="6"/>
  <c r="I830" i="6"/>
  <c r="J830" i="6"/>
  <c r="K830" i="6"/>
  <c r="L830" i="6"/>
  <c r="G831" i="6"/>
  <c r="H831" i="6"/>
  <c r="I831" i="6"/>
  <c r="J831" i="6"/>
  <c r="K831" i="6"/>
  <c r="L831" i="6"/>
  <c r="G832" i="6"/>
  <c r="H832" i="6"/>
  <c r="I832" i="6"/>
  <c r="J832" i="6"/>
  <c r="K832" i="6"/>
  <c r="L832" i="6"/>
  <c r="G833" i="6"/>
  <c r="H833" i="6"/>
  <c r="I833" i="6"/>
  <c r="J833" i="6"/>
  <c r="K833" i="6"/>
  <c r="L833" i="6"/>
  <c r="G834" i="6"/>
  <c r="H834" i="6"/>
  <c r="I834" i="6"/>
  <c r="J834" i="6"/>
  <c r="K834" i="6"/>
  <c r="L834" i="6"/>
  <c r="G835" i="6"/>
  <c r="H835" i="6"/>
  <c r="I835" i="6"/>
  <c r="J835" i="6"/>
  <c r="K835" i="6"/>
  <c r="L835" i="6"/>
  <c r="G836" i="6"/>
  <c r="H836" i="6"/>
  <c r="I836" i="6"/>
  <c r="J836" i="6"/>
  <c r="K836" i="6"/>
  <c r="L836" i="6"/>
  <c r="G837" i="6"/>
  <c r="H837" i="6"/>
  <c r="I837" i="6"/>
  <c r="J837" i="6"/>
  <c r="K837" i="6"/>
  <c r="L837" i="6"/>
  <c r="G838" i="6"/>
  <c r="H838" i="6"/>
  <c r="I838" i="6"/>
  <c r="J838" i="6"/>
  <c r="K838" i="6"/>
  <c r="L838" i="6"/>
  <c r="G839" i="6"/>
  <c r="H839" i="6"/>
  <c r="I839" i="6"/>
  <c r="J839" i="6"/>
  <c r="K839" i="6"/>
  <c r="L839" i="6"/>
  <c r="G840" i="6"/>
  <c r="H840" i="6"/>
  <c r="I840" i="6"/>
  <c r="J840" i="6"/>
  <c r="K840" i="6"/>
  <c r="L840" i="6"/>
  <c r="G841" i="6"/>
  <c r="H841" i="6"/>
  <c r="I841" i="6"/>
  <c r="J841" i="6"/>
  <c r="K841" i="6"/>
  <c r="L841" i="6"/>
  <c r="G842" i="6"/>
  <c r="H842" i="6"/>
  <c r="I842" i="6"/>
  <c r="J842" i="6"/>
  <c r="K842" i="6"/>
  <c r="L842" i="6"/>
  <c r="G843" i="6"/>
  <c r="H843" i="6"/>
  <c r="I843" i="6"/>
  <c r="J843" i="6"/>
  <c r="K843" i="6"/>
  <c r="L843" i="6"/>
  <c r="G844" i="6"/>
  <c r="H844" i="6"/>
  <c r="I844" i="6"/>
  <c r="J844" i="6"/>
  <c r="K844" i="6"/>
  <c r="L844" i="6"/>
  <c r="G845" i="6"/>
  <c r="H845" i="6"/>
  <c r="I845" i="6"/>
  <c r="J845" i="6"/>
  <c r="K845" i="6"/>
  <c r="L845" i="6"/>
  <c r="G846" i="6"/>
  <c r="H846" i="6"/>
  <c r="I846" i="6"/>
  <c r="J846" i="6"/>
  <c r="K846" i="6"/>
  <c r="L846" i="6"/>
  <c r="G847" i="6"/>
  <c r="H847" i="6"/>
  <c r="I847" i="6"/>
  <c r="J847" i="6"/>
  <c r="K847" i="6"/>
  <c r="L847" i="6"/>
  <c r="G848" i="6"/>
  <c r="H848" i="6"/>
  <c r="I848" i="6"/>
  <c r="J848" i="6"/>
  <c r="K848" i="6"/>
  <c r="L848" i="6"/>
  <c r="G849" i="6"/>
  <c r="H849" i="6"/>
  <c r="I849" i="6"/>
  <c r="J849" i="6"/>
  <c r="K849" i="6"/>
  <c r="L849" i="6"/>
  <c r="G850" i="6"/>
  <c r="H850" i="6"/>
  <c r="I850" i="6"/>
  <c r="J850" i="6"/>
  <c r="K850" i="6"/>
  <c r="L850" i="6"/>
  <c r="L2" i="6"/>
  <c r="H2" i="6"/>
  <c r="I2" i="6"/>
  <c r="J2" i="6"/>
  <c r="K2" i="6"/>
  <c r="G2" i="6"/>
  <c r="T102" i="8" l="1"/>
  <c r="T98" i="8"/>
  <c r="T94" i="8"/>
  <c r="T90" i="8"/>
  <c r="T86" i="8"/>
  <c r="T82" i="8"/>
  <c r="T78" i="8"/>
  <c r="T74" i="8"/>
  <c r="T70" i="8"/>
  <c r="T66" i="8"/>
  <c r="T62" i="8"/>
  <c r="T58" i="8"/>
  <c r="T54" i="8"/>
  <c r="T50" i="8"/>
  <c r="T46" i="8"/>
  <c r="T42" i="8"/>
  <c r="T38" i="8"/>
  <c r="T34" i="8"/>
  <c r="T30" i="8"/>
  <c r="T26" i="8"/>
  <c r="T22" i="8"/>
  <c r="T18" i="8"/>
  <c r="T14" i="8"/>
  <c r="T10" i="8"/>
  <c r="T6" i="8"/>
  <c r="T99" i="8"/>
  <c r="T95" i="8"/>
  <c r="T91" i="8"/>
  <c r="T87" i="8"/>
  <c r="T83" i="8"/>
  <c r="T79" i="8"/>
  <c r="T75" i="8"/>
  <c r="T71" i="8"/>
  <c r="T67" i="8"/>
  <c r="T63" i="8"/>
  <c r="T59" i="8"/>
  <c r="T55" i="8"/>
  <c r="T51" i="8"/>
  <c r="T47" i="8"/>
  <c r="T43" i="8"/>
  <c r="T39" i="8"/>
  <c r="T35" i="8"/>
  <c r="T31" i="8"/>
  <c r="T27" i="8"/>
  <c r="T23" i="8"/>
  <c r="T19" i="8"/>
  <c r="T15" i="8"/>
  <c r="T11" i="8"/>
  <c r="T7" i="8"/>
  <c r="T100" i="8"/>
  <c r="T96" i="8"/>
  <c r="T92" i="8"/>
  <c r="T88" i="8"/>
  <c r="T84" i="8"/>
  <c r="T80" i="8"/>
  <c r="T76" i="8"/>
  <c r="T72" i="8"/>
  <c r="T68" i="8"/>
  <c r="T64" i="8"/>
  <c r="T60" i="8"/>
  <c r="T56" i="8"/>
  <c r="T52" i="8"/>
  <c r="T48" i="8"/>
  <c r="T44" i="8"/>
  <c r="T40" i="8"/>
  <c r="T36" i="8"/>
  <c r="T32" i="8"/>
  <c r="T28" i="8"/>
  <c r="T24" i="8"/>
  <c r="T20" i="8"/>
  <c r="T16" i="8"/>
  <c r="T12" i="8"/>
  <c r="T8" i="8"/>
  <c r="T101" i="8"/>
  <c r="T97" i="8"/>
  <c r="T93" i="8"/>
  <c r="T89" i="8"/>
  <c r="T85" i="8"/>
  <c r="T81" i="8"/>
  <c r="T77" i="8"/>
  <c r="T73" i="8"/>
  <c r="T69" i="8"/>
  <c r="T65" i="8"/>
  <c r="T61" i="8"/>
  <c r="T57" i="8"/>
  <c r="T53" i="8"/>
  <c r="T49" i="8"/>
  <c r="T45" i="8"/>
  <c r="T41" i="8"/>
  <c r="T37" i="8"/>
  <c r="T33" i="8"/>
  <c r="T29" i="8"/>
  <c r="T25" i="8"/>
  <c r="T21" i="8"/>
  <c r="T17" i="8"/>
  <c r="T13" i="8"/>
  <c r="T9" i="8"/>
  <c r="T5" i="8"/>
  <c r="F1369" i="3"/>
  <c r="F1363" i="3"/>
  <c r="F1353" i="3"/>
  <c r="F1314" i="3"/>
  <c r="F1343" i="3"/>
  <c r="F1327" i="3"/>
  <c r="F1358" i="3"/>
  <c r="F1338" i="3"/>
  <c r="F1348" i="3"/>
  <c r="F1364" i="3"/>
  <c r="F1360" i="3"/>
  <c r="F1351" i="3"/>
  <c r="F1365" i="3"/>
  <c r="F1341" i="3"/>
  <c r="F1269" i="3"/>
  <c r="F1241" i="3"/>
  <c r="F1310" i="3"/>
  <c r="F1275" i="3"/>
  <c r="F1323" i="3"/>
  <c r="F1302" i="3"/>
  <c r="F1249" i="3"/>
  <c r="F1147" i="3"/>
  <c r="F1214" i="3"/>
  <c r="F1025" i="3"/>
  <c r="F985" i="3"/>
  <c r="F1062" i="3"/>
  <c r="F1118" i="3"/>
  <c r="F1190" i="3"/>
  <c r="F1113" i="3"/>
  <c r="F1105" i="3"/>
  <c r="F989" i="3"/>
  <c r="F1115" i="3"/>
  <c r="F1296" i="3"/>
  <c r="F1282" i="3"/>
  <c r="F1172" i="3"/>
  <c r="F1194" i="3"/>
  <c r="F1084" i="3"/>
  <c r="F1093" i="3"/>
  <c r="F1071" i="3"/>
  <c r="F999" i="3"/>
  <c r="F931" i="3"/>
  <c r="F917" i="3"/>
  <c r="F1005" i="3"/>
  <c r="F1036" i="3"/>
  <c r="F1038" i="3"/>
  <c r="F1047" i="3"/>
  <c r="F1250" i="3"/>
  <c r="F953" i="3"/>
  <c r="F1192" i="3"/>
  <c r="F1052" i="3"/>
  <c r="F1191" i="3"/>
  <c r="F914" i="3"/>
  <c r="F977" i="3"/>
  <c r="F1224" i="3"/>
  <c r="F1243" i="3"/>
  <c r="F1247" i="3"/>
  <c r="F1139" i="3"/>
  <c r="F1256" i="3"/>
  <c r="F1258" i="3"/>
  <c r="H296" i="5"/>
  <c r="G296" i="5"/>
  <c r="F296" i="5"/>
  <c r="E296" i="5"/>
  <c r="D296" i="5"/>
  <c r="H295" i="5"/>
  <c r="G295" i="5"/>
  <c r="F295" i="5"/>
  <c r="E295" i="5"/>
  <c r="D295" i="5"/>
  <c r="H294" i="5"/>
  <c r="G294" i="5"/>
  <c r="F294" i="5"/>
  <c r="E294" i="5"/>
  <c r="D294" i="5"/>
  <c r="H293" i="5"/>
  <c r="G293" i="5"/>
  <c r="F293" i="5"/>
  <c r="E293" i="5"/>
  <c r="D293" i="5"/>
  <c r="H292" i="5"/>
  <c r="G292" i="5"/>
  <c r="F292" i="5"/>
  <c r="E292" i="5"/>
  <c r="D292" i="5"/>
  <c r="H291" i="5"/>
  <c r="G291" i="5"/>
  <c r="F291" i="5"/>
  <c r="E291" i="5"/>
  <c r="D291" i="5"/>
  <c r="H290" i="5"/>
  <c r="G290" i="5"/>
  <c r="F290" i="5"/>
  <c r="E290" i="5"/>
  <c r="D290" i="5"/>
  <c r="H289" i="5"/>
  <c r="G289" i="5"/>
  <c r="F289" i="5"/>
  <c r="E289" i="5"/>
  <c r="D289" i="5"/>
  <c r="H288" i="5"/>
  <c r="G288" i="5"/>
  <c r="F288" i="5"/>
  <c r="E288" i="5"/>
  <c r="D288" i="5"/>
  <c r="H287" i="5"/>
  <c r="G287" i="5"/>
  <c r="F287" i="5"/>
  <c r="E287" i="5"/>
  <c r="D287" i="5"/>
  <c r="H286" i="5"/>
  <c r="G286" i="5"/>
  <c r="F286" i="5"/>
  <c r="E286" i="5"/>
  <c r="D286" i="5"/>
  <c r="H285" i="5"/>
  <c r="G285" i="5"/>
  <c r="F285" i="5"/>
  <c r="E285" i="5"/>
  <c r="D285" i="5"/>
  <c r="H284" i="5"/>
  <c r="G284" i="5"/>
  <c r="F284" i="5"/>
  <c r="E284" i="5"/>
  <c r="D284" i="5"/>
  <c r="H283" i="5"/>
  <c r="G283" i="5"/>
  <c r="F283" i="5"/>
  <c r="E283" i="5"/>
  <c r="D283" i="5"/>
  <c r="H282" i="5"/>
  <c r="G282" i="5"/>
  <c r="F282" i="5"/>
  <c r="E282" i="5"/>
  <c r="D282" i="5"/>
  <c r="H281" i="5"/>
  <c r="G281" i="5"/>
  <c r="F281" i="5"/>
  <c r="E281" i="5"/>
  <c r="D281" i="5"/>
  <c r="H280" i="5"/>
  <c r="G280" i="5"/>
  <c r="F280" i="5"/>
  <c r="E280" i="5"/>
  <c r="D280" i="5"/>
  <c r="H279" i="5"/>
  <c r="G279" i="5"/>
  <c r="F279" i="5"/>
  <c r="E279" i="5"/>
  <c r="D279" i="5"/>
  <c r="H278" i="5"/>
  <c r="G278" i="5"/>
  <c r="F278" i="5"/>
  <c r="E278" i="5"/>
  <c r="D278" i="5"/>
  <c r="H277" i="5"/>
  <c r="G277" i="5"/>
  <c r="F277" i="5"/>
  <c r="E277" i="5"/>
  <c r="D277" i="5"/>
  <c r="H276" i="5"/>
  <c r="G276" i="5"/>
  <c r="F276" i="5"/>
  <c r="E276" i="5"/>
  <c r="D276" i="5"/>
  <c r="H275" i="5"/>
  <c r="G275" i="5"/>
  <c r="F275" i="5"/>
  <c r="E275" i="5"/>
  <c r="D275" i="5"/>
  <c r="H274" i="5"/>
  <c r="G274" i="5"/>
  <c r="F274" i="5"/>
  <c r="E274" i="5"/>
  <c r="D274" i="5"/>
  <c r="H273" i="5"/>
  <c r="G273" i="5"/>
  <c r="F273" i="5"/>
  <c r="E273" i="5"/>
  <c r="D273" i="5"/>
  <c r="H272" i="5"/>
  <c r="G272" i="5"/>
  <c r="F272" i="5"/>
  <c r="E272" i="5"/>
  <c r="D272" i="5"/>
  <c r="H271" i="5"/>
  <c r="G271" i="5"/>
  <c r="F271" i="5"/>
  <c r="E271" i="5"/>
  <c r="D271" i="5"/>
  <c r="H270" i="5"/>
  <c r="G270" i="5"/>
  <c r="F270" i="5"/>
  <c r="E270" i="5"/>
  <c r="D270" i="5"/>
  <c r="H269" i="5"/>
  <c r="G269" i="5"/>
  <c r="F269" i="5"/>
  <c r="E269" i="5"/>
  <c r="D269" i="5"/>
  <c r="H268" i="5"/>
  <c r="G268" i="5"/>
  <c r="F268" i="5"/>
  <c r="E268" i="5"/>
  <c r="D268" i="5"/>
  <c r="H267" i="5"/>
  <c r="G267" i="5"/>
  <c r="F267" i="5"/>
  <c r="E267" i="5"/>
  <c r="D267" i="5"/>
  <c r="H266" i="5"/>
  <c r="G266" i="5"/>
  <c r="F266" i="5"/>
  <c r="E266" i="5"/>
  <c r="D266" i="5"/>
  <c r="H265" i="5"/>
  <c r="G265" i="5"/>
  <c r="F265" i="5"/>
  <c r="E265" i="5"/>
  <c r="D265" i="5"/>
  <c r="H264" i="5"/>
  <c r="G264" i="5"/>
  <c r="F264" i="5"/>
  <c r="E264" i="5"/>
  <c r="D264" i="5"/>
  <c r="H263" i="5"/>
  <c r="G263" i="5"/>
  <c r="F263" i="5"/>
  <c r="E263" i="5"/>
  <c r="D263" i="5"/>
  <c r="H262" i="5"/>
  <c r="G262" i="5"/>
  <c r="F262" i="5"/>
  <c r="E262" i="5"/>
  <c r="D262" i="5"/>
  <c r="H261" i="5"/>
  <c r="G261" i="5"/>
  <c r="F261" i="5"/>
  <c r="E261" i="5"/>
  <c r="D261" i="5"/>
  <c r="H260" i="5"/>
  <c r="G260" i="5"/>
  <c r="F260" i="5"/>
  <c r="E260" i="5"/>
  <c r="D260" i="5"/>
  <c r="H259" i="5"/>
  <c r="G259" i="5"/>
  <c r="F259" i="5"/>
  <c r="E259" i="5"/>
  <c r="D259" i="5"/>
  <c r="H258" i="5"/>
  <c r="G258" i="5"/>
  <c r="F258" i="5"/>
  <c r="E258" i="5"/>
  <c r="D258" i="5"/>
  <c r="H257" i="5"/>
  <c r="G257" i="5"/>
  <c r="F257" i="5"/>
  <c r="E257" i="5"/>
  <c r="D257" i="5"/>
  <c r="H256" i="5"/>
  <c r="G256" i="5"/>
  <c r="F256" i="5"/>
  <c r="E256" i="5"/>
  <c r="D256" i="5"/>
  <c r="H255" i="5"/>
  <c r="G255" i="5"/>
  <c r="F255" i="5"/>
  <c r="E255" i="5"/>
  <c r="D255" i="5"/>
  <c r="H254" i="5"/>
  <c r="G254" i="5"/>
  <c r="F254" i="5"/>
  <c r="E254" i="5"/>
  <c r="D254" i="5"/>
  <c r="H253" i="5"/>
  <c r="G253" i="5"/>
  <c r="F253" i="5"/>
  <c r="E253" i="5"/>
  <c r="D253" i="5"/>
  <c r="H252" i="5"/>
  <c r="G252" i="5"/>
  <c r="F252" i="5"/>
  <c r="E252" i="5"/>
  <c r="D252" i="5"/>
  <c r="H251" i="5"/>
  <c r="G251" i="5"/>
  <c r="F251" i="5"/>
  <c r="E251" i="5"/>
  <c r="D251" i="5"/>
  <c r="H250" i="5"/>
  <c r="G250" i="5"/>
  <c r="F250" i="5"/>
  <c r="E250" i="5"/>
  <c r="D250" i="5"/>
  <c r="H249" i="5"/>
  <c r="G249" i="5"/>
  <c r="F249" i="5"/>
  <c r="E249" i="5"/>
  <c r="D249" i="5"/>
  <c r="H248" i="5"/>
  <c r="G248" i="5"/>
  <c r="F248" i="5"/>
  <c r="E248" i="5"/>
  <c r="D248" i="5"/>
  <c r="H247" i="5"/>
  <c r="G247" i="5"/>
  <c r="F247" i="5"/>
  <c r="E247" i="5"/>
  <c r="D247" i="5"/>
  <c r="H246" i="5"/>
  <c r="G246" i="5"/>
  <c r="F246" i="5"/>
  <c r="E246" i="5"/>
  <c r="D246" i="5"/>
  <c r="H245" i="5"/>
  <c r="G245" i="5"/>
  <c r="F245" i="5"/>
  <c r="E245" i="5"/>
  <c r="D245" i="5"/>
  <c r="H244" i="5"/>
  <c r="G244" i="5"/>
  <c r="F244" i="5"/>
  <c r="E244" i="5"/>
  <c r="D244" i="5"/>
  <c r="H243" i="5"/>
  <c r="G243" i="5"/>
  <c r="F243" i="5"/>
  <c r="E243" i="5"/>
  <c r="D243" i="5"/>
  <c r="H242" i="5"/>
  <c r="G242" i="5"/>
  <c r="F242" i="5"/>
  <c r="E242" i="5"/>
  <c r="D242" i="5"/>
  <c r="H241" i="5"/>
  <c r="G241" i="5"/>
  <c r="F241" i="5"/>
  <c r="E241" i="5"/>
  <c r="D241" i="5"/>
  <c r="H240" i="5"/>
  <c r="G240" i="5"/>
  <c r="F240" i="5"/>
  <c r="E240" i="5"/>
  <c r="D240" i="5"/>
  <c r="H239" i="5"/>
  <c r="G239" i="5"/>
  <c r="F239" i="5"/>
  <c r="E239" i="5"/>
  <c r="D239" i="5"/>
  <c r="H238" i="5"/>
  <c r="G238" i="5"/>
  <c r="F238" i="5"/>
  <c r="E238" i="5"/>
  <c r="D238" i="5"/>
  <c r="H237" i="5"/>
  <c r="G237" i="5"/>
  <c r="F237" i="5"/>
  <c r="E237" i="5"/>
  <c r="D237" i="5"/>
  <c r="H236" i="5"/>
  <c r="G236" i="5"/>
  <c r="F236" i="5"/>
  <c r="E236" i="5"/>
  <c r="D236" i="5"/>
  <c r="H235" i="5"/>
  <c r="G235" i="5"/>
  <c r="F235" i="5"/>
  <c r="E235" i="5"/>
  <c r="D235" i="5"/>
  <c r="H234" i="5"/>
  <c r="G234" i="5"/>
  <c r="F234" i="5"/>
  <c r="E234" i="5"/>
  <c r="D234" i="5"/>
  <c r="H233" i="5"/>
  <c r="G233" i="5"/>
  <c r="F233" i="5"/>
  <c r="E233" i="5"/>
  <c r="D233" i="5"/>
  <c r="H232" i="5"/>
  <c r="G232" i="5"/>
  <c r="F232" i="5"/>
  <c r="E232" i="5"/>
  <c r="D232" i="5"/>
  <c r="H231" i="5"/>
  <c r="G231" i="5"/>
  <c r="F231" i="5"/>
  <c r="E231" i="5"/>
  <c r="D231" i="5"/>
  <c r="H230" i="5"/>
  <c r="G230" i="5"/>
  <c r="F230" i="5"/>
  <c r="E230" i="5"/>
  <c r="D230" i="5"/>
  <c r="H229" i="5"/>
  <c r="G229" i="5"/>
  <c r="F229" i="5"/>
  <c r="E229" i="5"/>
  <c r="D229" i="5"/>
  <c r="H228" i="5"/>
  <c r="G228" i="5"/>
  <c r="F228" i="5"/>
  <c r="E228" i="5"/>
  <c r="D228" i="5"/>
  <c r="H227" i="5"/>
  <c r="G227" i="5"/>
  <c r="F227" i="5"/>
  <c r="E227" i="5"/>
  <c r="D227" i="5"/>
  <c r="H226" i="5"/>
  <c r="G226" i="5"/>
  <c r="F226" i="5"/>
  <c r="E226" i="5"/>
  <c r="D226" i="5"/>
  <c r="H225" i="5"/>
  <c r="G225" i="5"/>
  <c r="F225" i="5"/>
  <c r="E225" i="5"/>
  <c r="D225" i="5"/>
  <c r="H224" i="5"/>
  <c r="G224" i="5"/>
  <c r="F224" i="5"/>
  <c r="E224" i="5"/>
  <c r="D224" i="5"/>
  <c r="H223" i="5"/>
  <c r="G223" i="5"/>
  <c r="F223" i="5"/>
  <c r="E223" i="5"/>
  <c r="D223" i="5"/>
  <c r="H222" i="5"/>
  <c r="G222" i="5"/>
  <c r="F222" i="5"/>
  <c r="E222" i="5"/>
  <c r="D222" i="5"/>
  <c r="H221" i="5"/>
  <c r="G221" i="5"/>
  <c r="F221" i="5"/>
  <c r="E221" i="5"/>
  <c r="D221" i="5"/>
  <c r="H220" i="5"/>
  <c r="G220" i="5"/>
  <c r="F220" i="5"/>
  <c r="E220" i="5"/>
  <c r="D220" i="5"/>
  <c r="H219" i="5"/>
  <c r="G219" i="5"/>
  <c r="F219" i="5"/>
  <c r="E219" i="5"/>
  <c r="D219" i="5"/>
  <c r="H218" i="5"/>
  <c r="G218" i="5"/>
  <c r="F218" i="5"/>
  <c r="E218" i="5"/>
  <c r="D218" i="5"/>
  <c r="H217" i="5"/>
  <c r="G217" i="5"/>
  <c r="F217" i="5"/>
  <c r="E217" i="5"/>
  <c r="D217" i="5"/>
  <c r="H216" i="5"/>
  <c r="G216" i="5"/>
  <c r="F216" i="5"/>
  <c r="E216" i="5"/>
  <c r="D216" i="5"/>
  <c r="H215" i="5"/>
  <c r="G215" i="5"/>
  <c r="F215" i="5"/>
  <c r="E215" i="5"/>
  <c r="D215" i="5"/>
  <c r="H214" i="5"/>
  <c r="G214" i="5"/>
  <c r="F214" i="5"/>
  <c r="E214" i="5"/>
  <c r="D214" i="5"/>
  <c r="H213" i="5"/>
  <c r="G213" i="5"/>
  <c r="F213" i="5"/>
  <c r="E213" i="5"/>
  <c r="D213" i="5"/>
  <c r="H212" i="5"/>
  <c r="G212" i="5"/>
  <c r="F212" i="5"/>
  <c r="E212" i="5"/>
  <c r="D212" i="5"/>
  <c r="H211" i="5"/>
  <c r="G211" i="5"/>
  <c r="F211" i="5"/>
  <c r="E211" i="5"/>
  <c r="D211" i="5"/>
  <c r="H210" i="5"/>
  <c r="G210" i="5"/>
  <c r="F210" i="5"/>
  <c r="E210" i="5"/>
  <c r="D210" i="5"/>
  <c r="H209" i="5"/>
  <c r="G209" i="5"/>
  <c r="F209" i="5"/>
  <c r="E209" i="5"/>
  <c r="D209" i="5"/>
  <c r="H208" i="5"/>
  <c r="G208" i="5"/>
  <c r="F208" i="5"/>
  <c r="E208" i="5"/>
  <c r="D208" i="5"/>
  <c r="H207" i="5"/>
  <c r="G207" i="5"/>
  <c r="F207" i="5"/>
  <c r="E207" i="5"/>
  <c r="D207" i="5"/>
  <c r="H206" i="5"/>
  <c r="G206" i="5"/>
  <c r="F206" i="5"/>
  <c r="E206" i="5"/>
  <c r="D206" i="5"/>
  <c r="H205" i="5"/>
  <c r="G205" i="5"/>
  <c r="F205" i="5"/>
  <c r="E205" i="5"/>
  <c r="D205" i="5"/>
  <c r="H204" i="5"/>
  <c r="G204" i="5"/>
  <c r="F204" i="5"/>
  <c r="E204" i="5"/>
  <c r="D204" i="5"/>
  <c r="H203" i="5"/>
  <c r="G203" i="5"/>
  <c r="F203" i="5"/>
  <c r="E203" i="5"/>
  <c r="D203" i="5"/>
  <c r="H202" i="5"/>
  <c r="G202" i="5"/>
  <c r="F202" i="5"/>
  <c r="E202" i="5"/>
  <c r="D202" i="5"/>
  <c r="H201" i="5"/>
  <c r="G201" i="5"/>
  <c r="F201" i="5"/>
  <c r="E201" i="5"/>
  <c r="D201" i="5"/>
  <c r="H200" i="5"/>
  <c r="G200" i="5"/>
  <c r="F200" i="5"/>
  <c r="E200" i="5"/>
  <c r="D200" i="5"/>
  <c r="H199" i="5"/>
  <c r="G199" i="5"/>
  <c r="F199" i="5"/>
  <c r="E199" i="5"/>
  <c r="D199" i="5"/>
  <c r="H198" i="5"/>
  <c r="G198" i="5"/>
  <c r="F198" i="5"/>
  <c r="E198" i="5"/>
  <c r="D198" i="5"/>
  <c r="H197" i="5"/>
  <c r="G197" i="5"/>
  <c r="F197" i="5"/>
  <c r="E197" i="5"/>
  <c r="D197" i="5"/>
  <c r="H196" i="5"/>
  <c r="G196" i="5"/>
  <c r="F196" i="5"/>
  <c r="E196" i="5"/>
  <c r="D196" i="5"/>
  <c r="H195" i="5"/>
  <c r="G195" i="5"/>
  <c r="F195" i="5"/>
  <c r="E195" i="5"/>
  <c r="D195" i="5"/>
  <c r="H194" i="5"/>
  <c r="G194" i="5"/>
  <c r="F194" i="5"/>
  <c r="E194" i="5"/>
  <c r="D194" i="5"/>
  <c r="H193" i="5"/>
  <c r="G193" i="5"/>
  <c r="F193" i="5"/>
  <c r="E193" i="5"/>
  <c r="D193" i="5"/>
  <c r="H192" i="5"/>
  <c r="G192" i="5"/>
  <c r="F192" i="5"/>
  <c r="E192" i="5"/>
  <c r="D192" i="5"/>
  <c r="H191" i="5"/>
  <c r="G191" i="5"/>
  <c r="F191" i="5"/>
  <c r="E191" i="5"/>
  <c r="D191" i="5"/>
  <c r="H190" i="5"/>
  <c r="G190" i="5"/>
  <c r="F190" i="5"/>
  <c r="E190" i="5"/>
  <c r="D190" i="5"/>
  <c r="H189" i="5"/>
  <c r="G189" i="5"/>
  <c r="F189" i="5"/>
  <c r="E189" i="5"/>
  <c r="D189" i="5"/>
  <c r="H188" i="5"/>
  <c r="G188" i="5"/>
  <c r="F188" i="5"/>
  <c r="E188" i="5"/>
  <c r="D188" i="5"/>
  <c r="H187" i="5"/>
  <c r="G187" i="5"/>
  <c r="F187" i="5"/>
  <c r="E187" i="5"/>
  <c r="D187" i="5"/>
  <c r="H186" i="5"/>
  <c r="G186" i="5"/>
  <c r="F186" i="5"/>
  <c r="E186" i="5"/>
  <c r="D186" i="5"/>
  <c r="H185" i="5"/>
  <c r="G185" i="5"/>
  <c r="F185" i="5"/>
  <c r="E185" i="5"/>
  <c r="D185" i="5"/>
  <c r="H184" i="5"/>
  <c r="G184" i="5"/>
  <c r="F184" i="5"/>
  <c r="E184" i="5"/>
  <c r="D184" i="5"/>
  <c r="H183" i="5"/>
  <c r="G183" i="5"/>
  <c r="F183" i="5"/>
  <c r="E183" i="5"/>
  <c r="D183" i="5"/>
  <c r="H182" i="5"/>
  <c r="G182" i="5"/>
  <c r="F182" i="5"/>
  <c r="E182" i="5"/>
  <c r="D182" i="5"/>
  <c r="H181" i="5"/>
  <c r="G181" i="5"/>
  <c r="F181" i="5"/>
  <c r="E181" i="5"/>
  <c r="D181" i="5"/>
  <c r="H180" i="5"/>
  <c r="G180" i="5"/>
  <c r="F180" i="5"/>
  <c r="E180" i="5"/>
  <c r="D180" i="5"/>
  <c r="H179" i="5"/>
  <c r="G179" i="5"/>
  <c r="F179" i="5"/>
  <c r="E179" i="5"/>
  <c r="D179" i="5"/>
  <c r="H178" i="5"/>
  <c r="G178" i="5"/>
  <c r="F178" i="5"/>
  <c r="E178" i="5"/>
  <c r="D178" i="5"/>
  <c r="H177" i="5"/>
  <c r="G177" i="5"/>
  <c r="F177" i="5"/>
  <c r="E177" i="5"/>
  <c r="D177" i="5"/>
  <c r="H176" i="5"/>
  <c r="G176" i="5"/>
  <c r="F176" i="5"/>
  <c r="E176" i="5"/>
  <c r="D176" i="5"/>
  <c r="H175" i="5"/>
  <c r="G175" i="5"/>
  <c r="F175" i="5"/>
  <c r="E175" i="5"/>
  <c r="D175" i="5"/>
  <c r="H174" i="5"/>
  <c r="G174" i="5"/>
  <c r="F174" i="5"/>
  <c r="E174" i="5"/>
  <c r="D174" i="5"/>
  <c r="H173" i="5"/>
  <c r="G173" i="5"/>
  <c r="F173" i="5"/>
  <c r="E173" i="5"/>
  <c r="D173" i="5"/>
  <c r="H172" i="5"/>
  <c r="G172" i="5"/>
  <c r="F172" i="5"/>
  <c r="E172" i="5"/>
  <c r="D172" i="5"/>
  <c r="H171" i="5"/>
  <c r="G171" i="5"/>
  <c r="F171" i="5"/>
  <c r="E171" i="5"/>
  <c r="D171" i="5"/>
  <c r="H170" i="5"/>
  <c r="G170" i="5"/>
  <c r="F170" i="5"/>
  <c r="E170" i="5"/>
  <c r="D170" i="5"/>
  <c r="H169" i="5"/>
  <c r="G169" i="5"/>
  <c r="F169" i="5"/>
  <c r="E169" i="5"/>
  <c r="D169" i="5"/>
  <c r="H168" i="5"/>
  <c r="G168" i="5"/>
  <c r="F168" i="5"/>
  <c r="E168" i="5"/>
  <c r="D168" i="5"/>
  <c r="H167" i="5"/>
  <c r="G167" i="5"/>
  <c r="F167" i="5"/>
  <c r="E167" i="5"/>
  <c r="D167" i="5"/>
  <c r="H166" i="5"/>
  <c r="G166" i="5"/>
  <c r="F166" i="5"/>
  <c r="E166" i="5"/>
  <c r="D166" i="5"/>
  <c r="H165" i="5"/>
  <c r="G165" i="5"/>
  <c r="F165" i="5"/>
  <c r="E165" i="5"/>
  <c r="D165" i="5"/>
  <c r="H164" i="5"/>
  <c r="G164" i="5"/>
  <c r="F164" i="5"/>
  <c r="E164" i="5"/>
  <c r="D164" i="5"/>
  <c r="H163" i="5"/>
  <c r="G163" i="5"/>
  <c r="F163" i="5"/>
  <c r="E163" i="5"/>
  <c r="D163" i="5"/>
  <c r="H162" i="5"/>
  <c r="G162" i="5"/>
  <c r="F162" i="5"/>
  <c r="E162" i="5"/>
  <c r="D162" i="5"/>
  <c r="H161" i="5"/>
  <c r="G161" i="5"/>
  <c r="F161" i="5"/>
  <c r="E161" i="5"/>
  <c r="D161" i="5"/>
  <c r="H160" i="5"/>
  <c r="G160" i="5"/>
  <c r="F160" i="5"/>
  <c r="E160" i="5"/>
  <c r="D160" i="5"/>
  <c r="H159" i="5"/>
  <c r="G159" i="5"/>
  <c r="F159" i="5"/>
  <c r="E159" i="5"/>
  <c r="D159" i="5"/>
  <c r="H158" i="5"/>
  <c r="G158" i="5"/>
  <c r="F158" i="5"/>
  <c r="E158" i="5"/>
  <c r="D158" i="5"/>
  <c r="H157" i="5"/>
  <c r="G157" i="5"/>
  <c r="F157" i="5"/>
  <c r="E157" i="5"/>
  <c r="D157" i="5"/>
  <c r="H156" i="5"/>
  <c r="G156" i="5"/>
  <c r="F156" i="5"/>
  <c r="E156" i="5"/>
  <c r="D156" i="5"/>
  <c r="H155" i="5"/>
  <c r="G155" i="5"/>
  <c r="F155" i="5"/>
  <c r="E155" i="5"/>
  <c r="D155" i="5"/>
  <c r="H154" i="5"/>
  <c r="G154" i="5"/>
  <c r="F154" i="5"/>
  <c r="E154" i="5"/>
  <c r="D154" i="5"/>
  <c r="H153" i="5"/>
  <c r="G153" i="5"/>
  <c r="F153" i="5"/>
  <c r="E153" i="5"/>
  <c r="D153" i="5"/>
  <c r="H152" i="5"/>
  <c r="G152" i="5"/>
  <c r="F152" i="5"/>
  <c r="E152" i="5"/>
  <c r="D152" i="5"/>
  <c r="H151" i="5"/>
  <c r="G151" i="5"/>
  <c r="F151" i="5"/>
  <c r="E151" i="5"/>
  <c r="D151" i="5"/>
  <c r="H150" i="5"/>
  <c r="G150" i="5"/>
  <c r="F150" i="5"/>
  <c r="E150" i="5"/>
  <c r="D150" i="5"/>
  <c r="H149" i="5"/>
  <c r="G149" i="5"/>
  <c r="F149" i="5"/>
  <c r="E149" i="5"/>
  <c r="D149" i="5"/>
  <c r="H148" i="5"/>
  <c r="G148" i="5"/>
  <c r="F148" i="5"/>
  <c r="E148" i="5"/>
  <c r="D148" i="5"/>
  <c r="H147" i="5"/>
  <c r="G147" i="5"/>
  <c r="F147" i="5"/>
  <c r="E147" i="5"/>
  <c r="D147" i="5"/>
  <c r="H146" i="5"/>
  <c r="G146" i="5"/>
  <c r="F146" i="5"/>
  <c r="E146" i="5"/>
  <c r="D146" i="5"/>
  <c r="H145" i="5"/>
  <c r="G145" i="5"/>
  <c r="F145" i="5"/>
  <c r="E145" i="5"/>
  <c r="D145" i="5"/>
  <c r="H144" i="5"/>
  <c r="G144" i="5"/>
  <c r="F144" i="5"/>
  <c r="E144" i="5"/>
  <c r="D144" i="5"/>
  <c r="H143" i="5"/>
  <c r="G143" i="5"/>
  <c r="F143" i="5"/>
  <c r="E143" i="5"/>
  <c r="D143" i="5"/>
  <c r="H142" i="5"/>
  <c r="G142" i="5"/>
  <c r="F142" i="5"/>
  <c r="E142" i="5"/>
  <c r="D142" i="5"/>
  <c r="H141" i="5"/>
  <c r="G141" i="5"/>
  <c r="F141" i="5"/>
  <c r="E141" i="5"/>
  <c r="D141" i="5"/>
  <c r="H140" i="5"/>
  <c r="G140" i="5"/>
  <c r="F140" i="5"/>
  <c r="E140" i="5"/>
  <c r="D140" i="5"/>
  <c r="H139" i="5"/>
  <c r="G139" i="5"/>
  <c r="F139" i="5"/>
  <c r="E139" i="5"/>
  <c r="D139" i="5"/>
  <c r="H138" i="5"/>
  <c r="G138" i="5"/>
  <c r="F138" i="5"/>
  <c r="E138" i="5"/>
  <c r="D138" i="5"/>
  <c r="H137" i="5"/>
  <c r="G137" i="5"/>
  <c r="F137" i="5"/>
  <c r="E137" i="5"/>
  <c r="D137" i="5"/>
  <c r="H136" i="5"/>
  <c r="G136" i="5"/>
  <c r="F136" i="5"/>
  <c r="E136" i="5"/>
  <c r="D136" i="5"/>
  <c r="H135" i="5"/>
  <c r="G135" i="5"/>
  <c r="F135" i="5"/>
  <c r="E135" i="5"/>
  <c r="D135" i="5"/>
  <c r="H134" i="5"/>
  <c r="G134" i="5"/>
  <c r="F134" i="5"/>
  <c r="E134" i="5"/>
  <c r="D134" i="5"/>
  <c r="H133" i="5"/>
  <c r="G133" i="5"/>
  <c r="F133" i="5"/>
  <c r="E133" i="5"/>
  <c r="D133" i="5"/>
  <c r="H132" i="5"/>
  <c r="G132" i="5"/>
  <c r="F132" i="5"/>
  <c r="E132" i="5"/>
  <c r="D132" i="5"/>
  <c r="H131" i="5"/>
  <c r="G131" i="5"/>
  <c r="F131" i="5"/>
  <c r="E131" i="5"/>
  <c r="D131" i="5"/>
  <c r="H130" i="5"/>
  <c r="G130" i="5"/>
  <c r="F130" i="5"/>
  <c r="E130" i="5"/>
  <c r="D130" i="5"/>
  <c r="H129" i="5"/>
  <c r="G129" i="5"/>
  <c r="F129" i="5"/>
  <c r="E129" i="5"/>
  <c r="D129" i="5"/>
  <c r="H128" i="5"/>
  <c r="G128" i="5"/>
  <c r="F128" i="5"/>
  <c r="E128" i="5"/>
  <c r="D128" i="5"/>
  <c r="H127" i="5"/>
  <c r="G127" i="5"/>
  <c r="F127" i="5"/>
  <c r="E127" i="5"/>
  <c r="D127" i="5"/>
  <c r="H126" i="5"/>
  <c r="G126" i="5"/>
  <c r="F126" i="5"/>
  <c r="E126" i="5"/>
  <c r="D126" i="5"/>
  <c r="H125" i="5"/>
  <c r="G125" i="5"/>
  <c r="F125" i="5"/>
  <c r="E125" i="5"/>
  <c r="D125" i="5"/>
  <c r="H124" i="5"/>
  <c r="G124" i="5"/>
  <c r="F124" i="5"/>
  <c r="E124" i="5"/>
  <c r="D124" i="5"/>
  <c r="H123" i="5"/>
  <c r="G123" i="5"/>
  <c r="F123" i="5"/>
  <c r="E123" i="5"/>
  <c r="D123" i="5"/>
  <c r="H122" i="5"/>
  <c r="G122" i="5"/>
  <c r="F122" i="5"/>
  <c r="E122" i="5"/>
  <c r="D122" i="5"/>
  <c r="H121" i="5"/>
  <c r="G121" i="5"/>
  <c r="F121" i="5"/>
  <c r="E121" i="5"/>
  <c r="D121" i="5"/>
  <c r="H120" i="5"/>
  <c r="G120" i="5"/>
  <c r="F120" i="5"/>
  <c r="E120" i="5"/>
  <c r="D120" i="5"/>
  <c r="H119" i="5"/>
  <c r="G119" i="5"/>
  <c r="F119" i="5"/>
  <c r="E119" i="5"/>
  <c r="D119" i="5"/>
  <c r="H118" i="5"/>
  <c r="G118" i="5"/>
  <c r="F118" i="5"/>
  <c r="E118" i="5"/>
  <c r="D118" i="5"/>
  <c r="H117" i="5"/>
  <c r="G117" i="5"/>
  <c r="F117" i="5"/>
  <c r="E117" i="5"/>
  <c r="D117" i="5"/>
  <c r="H116" i="5"/>
  <c r="G116" i="5"/>
  <c r="F116" i="5"/>
  <c r="E116" i="5"/>
  <c r="D116" i="5"/>
  <c r="H115" i="5"/>
  <c r="G115" i="5"/>
  <c r="F115" i="5"/>
  <c r="E115" i="5"/>
  <c r="D115" i="5"/>
  <c r="H114" i="5"/>
  <c r="G114" i="5"/>
  <c r="F114" i="5"/>
  <c r="E114" i="5"/>
  <c r="D114" i="5"/>
  <c r="H113" i="5"/>
  <c r="G113" i="5"/>
  <c r="F113" i="5"/>
  <c r="E113" i="5"/>
  <c r="D113" i="5"/>
  <c r="H112" i="5"/>
  <c r="G112" i="5"/>
  <c r="F112" i="5"/>
  <c r="E112" i="5"/>
  <c r="D112" i="5"/>
  <c r="H111" i="5"/>
  <c r="G111" i="5"/>
  <c r="F111" i="5"/>
  <c r="E111" i="5"/>
  <c r="D111" i="5"/>
  <c r="H110" i="5"/>
  <c r="G110" i="5"/>
  <c r="F110" i="5"/>
  <c r="E110" i="5"/>
  <c r="D110" i="5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F1370" i="3"/>
  <c r="F1326" i="3"/>
  <c r="F1345" i="3"/>
  <c r="F1309" i="3"/>
  <c r="F1299" i="3"/>
  <c r="F1289" i="3"/>
  <c r="F1332" i="3"/>
  <c r="F1319" i="3"/>
  <c r="F1324" i="3"/>
  <c r="F1350" i="3"/>
  <c r="F1330" i="3"/>
  <c r="F1321" i="3"/>
  <c r="F1334" i="3"/>
  <c r="F1347" i="3"/>
  <c r="F1361" i="3"/>
  <c r="F1356" i="3"/>
  <c r="F1357" i="3"/>
  <c r="F1366" i="3"/>
  <c r="F1352" i="3"/>
  <c r="F1367" i="3"/>
  <c r="F1362" i="3"/>
  <c r="F1322" i="3"/>
  <c r="F1320" i="3"/>
  <c r="F1349" i="3"/>
  <c r="F1335" i="3"/>
  <c r="F1307" i="3"/>
  <c r="F1248" i="3"/>
  <c r="F1306" i="3"/>
  <c r="F1235" i="3"/>
  <c r="F1304" i="3"/>
  <c r="F1221" i="3"/>
  <c r="F1242" i="3"/>
  <c r="F1278" i="3"/>
  <c r="F1237" i="3"/>
  <c r="F1317" i="3"/>
  <c r="F1325" i="3"/>
  <c r="F1342" i="3"/>
  <c r="F1346" i="3"/>
  <c r="F1337" i="3"/>
  <c r="F1295" i="3"/>
  <c r="F1287" i="3"/>
  <c r="F1203" i="3"/>
  <c r="F1297" i="3"/>
  <c r="F1294" i="3"/>
  <c r="F1126" i="3"/>
  <c r="F921" i="3"/>
  <c r="F1170" i="3"/>
  <c r="F1151" i="3"/>
  <c r="F913" i="3"/>
  <c r="F946" i="3"/>
  <c r="F1293" i="3"/>
  <c r="F1201" i="3"/>
  <c r="F1233" i="3"/>
  <c r="F1270" i="3"/>
  <c r="F1070" i="3"/>
  <c r="F1180" i="3"/>
  <c r="F1239" i="3"/>
  <c r="F1196" i="3"/>
  <c r="F1162" i="3"/>
  <c r="F1013" i="3"/>
  <c r="F883" i="3"/>
  <c r="F884" i="3"/>
  <c r="F997" i="3"/>
  <c r="F1142" i="3"/>
  <c r="F1069" i="3"/>
  <c r="F1028" i="3"/>
  <c r="F1280" i="3"/>
  <c r="F1272" i="3"/>
  <c r="F1121" i="3"/>
  <c r="F1146" i="3"/>
  <c r="F1132" i="3"/>
  <c r="F1100" i="3"/>
  <c r="F1030" i="3"/>
  <c r="F1065" i="3"/>
  <c r="F1134" i="3"/>
  <c r="F1007" i="3"/>
  <c r="F1041" i="3"/>
  <c r="F1029" i="3"/>
  <c r="F1259" i="3"/>
  <c r="F1284" i="3"/>
  <c r="F1101" i="3"/>
  <c r="F1166" i="3"/>
  <c r="F1215" i="3"/>
  <c r="F1262" i="3"/>
  <c r="F1281" i="3"/>
  <c r="F1211" i="3"/>
  <c r="F1193" i="3"/>
  <c r="F1200" i="3"/>
  <c r="F1127" i="3"/>
  <c r="F1189" i="3"/>
  <c r="F1078" i="3"/>
  <c r="F1102" i="3"/>
  <c r="F966" i="3"/>
  <c r="F922" i="3"/>
  <c r="F960" i="3"/>
  <c r="F1001" i="3"/>
  <c r="F916" i="3"/>
  <c r="F912" i="3"/>
  <c r="F961" i="3"/>
  <c r="F886" i="3"/>
  <c r="F970" i="3"/>
  <c r="F1298" i="3"/>
  <c r="F1257" i="3"/>
  <c r="F1231" i="3"/>
  <c r="F1228" i="3"/>
  <c r="F1220" i="3"/>
  <c r="F1087" i="3"/>
  <c r="F1165" i="3"/>
  <c r="F987" i="3"/>
  <c r="F1044" i="3"/>
  <c r="F1238" i="3"/>
  <c r="F1160" i="3"/>
  <c r="F1026" i="3"/>
  <c r="F1040" i="3"/>
  <c r="F887" i="3"/>
  <c r="F1018" i="3"/>
  <c r="F983" i="3"/>
  <c r="F1090" i="3"/>
  <c r="F1131" i="3"/>
  <c r="F1167" i="3"/>
  <c r="F1109" i="3"/>
  <c r="F1119" i="3"/>
  <c r="F1168" i="3"/>
  <c r="F998" i="3"/>
  <c r="F923" i="3"/>
  <c r="F1048" i="3"/>
  <c r="F1234" i="3"/>
  <c r="F1155" i="3"/>
  <c r="F993" i="3"/>
  <c r="F1081" i="3"/>
  <c r="F1089" i="3"/>
  <c r="F971" i="3"/>
  <c r="F1107" i="3"/>
  <c r="F959" i="3"/>
  <c r="F898" i="3"/>
  <c r="F1019" i="3"/>
  <c r="F909" i="3"/>
  <c r="F947" i="3"/>
  <c r="F942" i="3"/>
  <c r="F1083" i="3"/>
  <c r="F1034" i="3"/>
  <c r="F1016" i="3"/>
  <c r="F995" i="3"/>
  <c r="F1254" i="3"/>
  <c r="F1223" i="3"/>
  <c r="F1130" i="3"/>
  <c r="F1156" i="3"/>
  <c r="F974" i="3"/>
  <c r="F1010" i="3"/>
  <c r="F927" i="3"/>
  <c r="F967" i="3"/>
  <c r="F955" i="3"/>
  <c r="F981" i="3"/>
  <c r="F908" i="3"/>
  <c r="F951" i="3"/>
  <c r="F1187" i="3"/>
  <c r="F1182" i="3"/>
  <c r="F1143" i="3"/>
  <c r="F1063" i="3"/>
  <c r="F973" i="3"/>
  <c r="F1208" i="3"/>
  <c r="F920" i="3"/>
  <c r="F1197" i="3"/>
  <c r="F1061" i="3"/>
  <c r="F1058" i="3"/>
  <c r="F1088" i="3"/>
  <c r="F1141" i="3"/>
  <c r="F1053" i="3"/>
  <c r="F1095" i="3"/>
  <c r="F937" i="3"/>
  <c r="F919" i="3"/>
  <c r="F911" i="3"/>
  <c r="F1072" i="3"/>
  <c r="F984" i="3"/>
  <c r="F968" i="3"/>
  <c r="F915" i="3"/>
  <c r="F1318" i="3"/>
  <c r="F1311" i="3"/>
  <c r="F1329" i="3"/>
  <c r="F1315" i="3"/>
  <c r="F1023" i="3"/>
  <c r="F1290" i="3"/>
  <c r="F1277" i="3"/>
  <c r="F1279" i="3"/>
  <c r="F1276" i="3"/>
  <c r="F1169" i="3"/>
  <c r="F1209" i="3"/>
  <c r="F1253" i="3"/>
  <c r="F1313" i="3"/>
  <c r="F1286" i="3"/>
  <c r="F1188" i="3"/>
  <c r="F988" i="3"/>
  <c r="F930" i="3"/>
  <c r="F1077" i="3"/>
  <c r="F1176" i="3"/>
  <c r="F1098" i="3"/>
  <c r="F1285" i="3"/>
  <c r="F1204" i="3"/>
  <c r="F1068" i="3"/>
  <c r="F1086" i="3"/>
  <c r="F1177" i="3"/>
  <c r="F979" i="3"/>
  <c r="F892" i="3"/>
  <c r="F1212" i="3"/>
  <c r="F1021" i="3"/>
  <c r="F1123" i="3"/>
  <c r="F1128" i="3"/>
  <c r="F1199" i="3"/>
  <c r="F1198" i="3"/>
  <c r="F943" i="3"/>
  <c r="F1202" i="3"/>
  <c r="F900" i="3"/>
  <c r="F1024" i="3"/>
  <c r="F1308" i="3"/>
  <c r="F1251" i="3"/>
  <c r="F1219" i="3"/>
  <c r="F1157" i="3"/>
  <c r="F1149" i="3"/>
  <c r="F1144" i="3"/>
  <c r="F1022" i="3"/>
  <c r="F972" i="3"/>
  <c r="F978" i="3"/>
  <c r="F1106" i="3"/>
  <c r="F954" i="3"/>
  <c r="F1227" i="3"/>
  <c r="F958" i="3"/>
  <c r="F948" i="3"/>
  <c r="F934" i="3"/>
  <c r="F936" i="3"/>
  <c r="F928" i="3"/>
  <c r="F1008" i="3"/>
  <c r="F1076" i="3"/>
  <c r="F1067" i="3"/>
  <c r="F986" i="3"/>
  <c r="F1265" i="3"/>
  <c r="F879" i="3"/>
  <c r="F871" i="3"/>
  <c r="F867" i="3"/>
  <c r="F868" i="3"/>
  <c r="F832" i="3"/>
  <c r="F827" i="3"/>
  <c r="F848" i="3"/>
  <c r="F811" i="3"/>
  <c r="F836" i="3"/>
  <c r="F819" i="3"/>
  <c r="F818" i="3"/>
  <c r="F793" i="3"/>
  <c r="F850" i="3"/>
  <c r="F829" i="3"/>
  <c r="F843" i="3"/>
  <c r="F820" i="3"/>
  <c r="F831" i="3"/>
  <c r="F823" i="3"/>
  <c r="F864" i="3"/>
  <c r="F869" i="3"/>
  <c r="F844" i="3"/>
  <c r="F838" i="3"/>
  <c r="F837" i="3"/>
  <c r="F849" i="3"/>
  <c r="F840" i="3"/>
  <c r="F853" i="3"/>
  <c r="F857" i="3"/>
  <c r="F875" i="3"/>
  <c r="F876" i="3"/>
  <c r="F874" i="3"/>
  <c r="F865" i="3"/>
  <c r="F862" i="3"/>
  <c r="F855" i="3"/>
  <c r="F877" i="3"/>
  <c r="F861" i="3"/>
  <c r="F878" i="3"/>
  <c r="F880" i="3"/>
  <c r="F882" i="3"/>
  <c r="F872" i="3"/>
  <c r="F873" i="3"/>
  <c r="F870" i="3"/>
  <c r="F854" i="3"/>
  <c r="F809" i="3"/>
  <c r="F834" i="3"/>
  <c r="F815" i="3"/>
  <c r="F863" i="3"/>
  <c r="F845" i="3"/>
  <c r="F846" i="3"/>
  <c r="F830" i="3"/>
  <c r="F770" i="3"/>
  <c r="F807" i="3"/>
  <c r="F768" i="3"/>
  <c r="F740" i="3"/>
  <c r="F769" i="3"/>
  <c r="F691" i="3"/>
  <c r="F796" i="3"/>
  <c r="F689" i="3"/>
  <c r="F767" i="3"/>
  <c r="F738" i="3"/>
  <c r="F697" i="3"/>
  <c r="F696" i="3"/>
  <c r="F826" i="3"/>
  <c r="F835" i="3"/>
  <c r="F860" i="3"/>
  <c r="F804" i="3"/>
  <c r="F859" i="3"/>
  <c r="F847" i="3"/>
  <c r="F803" i="3"/>
  <c r="F777" i="3"/>
  <c r="F789" i="3"/>
  <c r="F708" i="3"/>
  <c r="F805" i="3"/>
  <c r="F808" i="3"/>
  <c r="F825" i="3"/>
  <c r="F616" i="3"/>
  <c r="F456" i="3"/>
  <c r="F473" i="3"/>
  <c r="F605" i="3"/>
  <c r="F498" i="3"/>
  <c r="F528" i="3"/>
  <c r="F433" i="3"/>
  <c r="F587" i="3"/>
  <c r="F839" i="3"/>
  <c r="F792" i="3"/>
  <c r="F812" i="3"/>
  <c r="F676" i="3"/>
  <c r="F711" i="3"/>
  <c r="F745" i="3"/>
  <c r="F746" i="3"/>
  <c r="F762" i="3"/>
  <c r="F779" i="3"/>
  <c r="F496" i="3"/>
  <c r="F611" i="3"/>
  <c r="F719" i="3"/>
  <c r="F731" i="3"/>
  <c r="F725" i="3"/>
  <c r="F614" i="3"/>
  <c r="F595" i="3"/>
  <c r="F659" i="3"/>
  <c r="F422" i="3"/>
  <c r="F514" i="3"/>
  <c r="F494" i="3"/>
  <c r="F617" i="3"/>
  <c r="F536" i="3"/>
  <c r="F482" i="3"/>
  <c r="F678" i="3"/>
  <c r="F604" i="3"/>
  <c r="F786" i="3"/>
  <c r="F423" i="3"/>
  <c r="F787" i="3"/>
  <c r="F751" i="3"/>
  <c r="F679" i="3"/>
  <c r="F634" i="3"/>
  <c r="F542" i="3"/>
  <c r="F718" i="3"/>
  <c r="F641" i="3"/>
  <c r="F561" i="3"/>
  <c r="F622" i="3"/>
  <c r="F599" i="3"/>
  <c r="F577" i="3"/>
  <c r="F490" i="3"/>
  <c r="F586" i="3"/>
  <c r="F585" i="3"/>
  <c r="F650" i="3"/>
  <c r="F493" i="3"/>
  <c r="F483" i="3"/>
  <c r="F657" i="3"/>
  <c r="F500" i="3"/>
  <c r="F568" i="3"/>
  <c r="F591" i="3"/>
  <c r="F481" i="3"/>
  <c r="F791" i="3"/>
  <c r="F747" i="3"/>
  <c r="F780" i="3"/>
  <c r="F782" i="3"/>
  <c r="F759" i="3"/>
  <c r="F551" i="3"/>
  <c r="F667" i="3"/>
  <c r="F665" i="3"/>
  <c r="F663" i="3"/>
  <c r="F581" i="3"/>
  <c r="F651" i="3"/>
  <c r="F783" i="3"/>
  <c r="F516" i="3"/>
  <c r="F698" i="3"/>
  <c r="F694" i="3"/>
  <c r="F710" i="3"/>
  <c r="F601" i="3"/>
  <c r="F584" i="3"/>
  <c r="F476" i="3"/>
  <c r="F468" i="3"/>
  <c r="F607" i="3"/>
  <c r="F534" i="3"/>
  <c r="F532" i="3"/>
  <c r="F588" i="3"/>
  <c r="F466" i="3"/>
  <c r="F624" i="3"/>
  <c r="F453" i="3"/>
  <c r="F470" i="3"/>
  <c r="F461" i="3"/>
  <c r="F531" i="3"/>
  <c r="F533" i="3"/>
  <c r="F438" i="3"/>
  <c r="F539" i="3"/>
  <c r="F436" i="3"/>
  <c r="F449" i="3"/>
  <c r="F444" i="3"/>
  <c r="F437" i="3"/>
  <c r="F541" i="3"/>
  <c r="F424" i="3"/>
  <c r="F425" i="3"/>
  <c r="F432" i="3"/>
  <c r="F440" i="3"/>
  <c r="F487" i="3"/>
  <c r="F801" i="3"/>
  <c r="F700" i="3"/>
  <c r="F758" i="3"/>
  <c r="F773" i="3"/>
  <c r="F816" i="3"/>
  <c r="F744" i="3"/>
  <c r="F772" i="3"/>
  <c r="F754" i="3"/>
  <c r="F756" i="3"/>
  <c r="F799" i="3"/>
  <c r="F724" i="3"/>
  <c r="F739" i="3"/>
  <c r="F626" i="3"/>
  <c r="F579" i="3"/>
  <c r="F475" i="3"/>
  <c r="F686" i="3"/>
  <c r="F518" i="3"/>
  <c r="F615" i="3"/>
  <c r="F766" i="3"/>
  <c r="F540" i="3"/>
  <c r="F670" i="3"/>
  <c r="F597" i="3"/>
  <c r="F684" i="3"/>
  <c r="F511" i="3"/>
  <c r="F446" i="3"/>
  <c r="F513" i="3"/>
  <c r="F426" i="3"/>
  <c r="F427" i="3"/>
  <c r="F630" i="3"/>
  <c r="F637" i="3"/>
  <c r="F512" i="3"/>
  <c r="F578" i="3"/>
  <c r="F589" i="3"/>
  <c r="F717" i="3"/>
  <c r="F592" i="3"/>
  <c r="F656" i="3"/>
  <c r="F564" i="3"/>
  <c r="F636" i="3"/>
  <c r="F677" i="3"/>
  <c r="F671" i="3"/>
  <c r="F580" i="3"/>
  <c r="F492" i="3"/>
  <c r="F543" i="3"/>
  <c r="F680" i="3"/>
  <c r="F546" i="3"/>
  <c r="F434" i="3"/>
  <c r="F428" i="3"/>
  <c r="F451" i="3"/>
  <c r="F485" i="3"/>
  <c r="F556" i="3"/>
  <c r="F760" i="3"/>
  <c r="F640" i="3"/>
  <c r="F750" i="3"/>
  <c r="F510" i="3"/>
  <c r="F705" i="3"/>
  <c r="F660" i="3"/>
  <c r="F632" i="3"/>
  <c r="F429" i="3"/>
  <c r="F567" i="3"/>
  <c r="F463" i="3"/>
  <c r="F502" i="3"/>
  <c r="F517" i="3"/>
  <c r="F627" i="3"/>
  <c r="F555" i="3"/>
  <c r="F652" i="3"/>
  <c r="F527" i="3"/>
  <c r="F454" i="3"/>
  <c r="F467" i="3"/>
  <c r="F690" i="3"/>
  <c r="F478" i="3"/>
  <c r="F530" i="3"/>
  <c r="F596" i="3"/>
  <c r="F553" i="3"/>
  <c r="F445" i="3"/>
  <c r="F508" i="3"/>
  <c r="F609" i="3"/>
  <c r="F685" i="3"/>
  <c r="F506" i="3"/>
  <c r="F457" i="3"/>
  <c r="F600" i="3"/>
  <c r="F499" i="3"/>
  <c r="F486" i="3"/>
  <c r="F544" i="3"/>
  <c r="F743" i="3"/>
  <c r="F716" i="3"/>
  <c r="F775" i="3"/>
  <c r="F707" i="3"/>
  <c r="F682" i="3"/>
  <c r="F742" i="3"/>
  <c r="F648" i="3"/>
  <c r="F635" i="3"/>
  <c r="F509" i="3"/>
  <c r="F441" i="3"/>
  <c r="F655" i="3"/>
  <c r="F668" i="3"/>
  <c r="F538" i="3"/>
  <c r="F479" i="3"/>
  <c r="F674" i="3"/>
  <c r="F523" i="3"/>
  <c r="F491" i="3"/>
  <c r="F507" i="3"/>
  <c r="F488" i="3"/>
  <c r="F558" i="3"/>
  <c r="F550" i="3"/>
  <c r="F489" i="3"/>
  <c r="F669" i="3"/>
  <c r="F505" i="3"/>
  <c r="F573" i="3"/>
  <c r="F458" i="3"/>
  <c r="F720" i="3"/>
  <c r="F702" i="3"/>
  <c r="F741" i="3"/>
  <c r="F795" i="3"/>
  <c r="F699" i="3"/>
  <c r="F613" i="3"/>
  <c r="F643" i="3"/>
  <c r="F666" i="3"/>
  <c r="F598" i="3"/>
  <c r="F726" i="3"/>
  <c r="F673" i="3"/>
  <c r="F497" i="3"/>
  <c r="F623" i="3"/>
  <c r="F654" i="3"/>
  <c r="F658" i="3"/>
  <c r="F521" i="3"/>
  <c r="F730" i="3"/>
  <c r="F688" i="3"/>
  <c r="F642" i="3"/>
  <c r="F525" i="3"/>
  <c r="F644" i="3"/>
  <c r="F515" i="3"/>
  <c r="F593" i="3"/>
  <c r="F545" i="3"/>
  <c r="F722" i="3"/>
  <c r="F455" i="3"/>
  <c r="F522" i="3"/>
  <c r="F628" i="3"/>
  <c r="F464" i="3"/>
  <c r="F471" i="3"/>
  <c r="F639" i="3"/>
  <c r="F474" i="3"/>
  <c r="F460" i="3"/>
  <c r="F480" i="3"/>
  <c r="F435" i="3"/>
  <c r="F439" i="3"/>
  <c r="F619" i="3"/>
  <c r="F503" i="3"/>
  <c r="F560" i="3"/>
  <c r="F610" i="3"/>
  <c r="F448" i="3"/>
  <c r="F452" i="3"/>
  <c r="F563" i="3"/>
  <c r="F465" i="3"/>
  <c r="F866" i="3"/>
  <c r="F856" i="3"/>
  <c r="F824" i="3"/>
  <c r="F828" i="3"/>
  <c r="F852" i="3"/>
  <c r="F858" i="3"/>
  <c r="F842" i="3"/>
  <c r="F841" i="3"/>
  <c r="F851" i="3"/>
  <c r="F757" i="3"/>
  <c r="F504" i="3"/>
  <c r="F813" i="3"/>
  <c r="F822" i="3"/>
  <c r="F821" i="3"/>
  <c r="F802" i="3"/>
  <c r="F781" i="3"/>
  <c r="F790" i="3"/>
  <c r="F797" i="3"/>
  <c r="F749" i="3"/>
  <c r="F794" i="3"/>
  <c r="F800" i="3"/>
  <c r="F785" i="3"/>
  <c r="F704" i="3"/>
  <c r="F736" i="3"/>
  <c r="F649" i="3"/>
  <c r="F729" i="3"/>
  <c r="F784" i="3"/>
  <c r="F761" i="3"/>
  <c r="F774" i="3"/>
  <c r="F629" i="3"/>
  <c r="F817" i="3"/>
  <c r="F814" i="3"/>
  <c r="F798" i="3"/>
  <c r="F764" i="3"/>
  <c r="F621" i="3"/>
  <c r="F661" i="3"/>
  <c r="F583" i="3"/>
  <c r="F633" i="3"/>
  <c r="F472" i="3"/>
  <c r="F778" i="3"/>
  <c r="F569" i="3"/>
  <c r="F712" i="3"/>
  <c r="F713" i="3"/>
  <c r="F582" i="3"/>
  <c r="F788" i="3"/>
  <c r="F752" i="3"/>
  <c r="F806" i="3"/>
  <c r="F732" i="3"/>
  <c r="F692" i="3"/>
  <c r="F681" i="3"/>
  <c r="F715" i="3"/>
  <c r="F557" i="3"/>
  <c r="F723" i="3"/>
  <c r="F695" i="3"/>
  <c r="F575" i="3"/>
  <c r="F672" i="3"/>
  <c r="F430" i="3"/>
  <c r="F431" i="3"/>
  <c r="F733" i="3"/>
  <c r="F576" i="3"/>
  <c r="F612" i="3"/>
  <c r="F646" i="3"/>
  <c r="F554" i="3"/>
  <c r="F602" i="3"/>
  <c r="F537" i="3"/>
  <c r="F645" i="3"/>
  <c r="F693" i="3"/>
  <c r="F638" i="3"/>
  <c r="F662" i="3"/>
  <c r="F734" i="3"/>
  <c r="F727" i="3"/>
  <c r="F664" i="3"/>
  <c r="F653" i="3"/>
  <c r="F469" i="3"/>
  <c r="F735" i="3"/>
  <c r="F535" i="3"/>
  <c r="F590" i="3"/>
  <c r="F442" i="3"/>
  <c r="F565" i="3"/>
  <c r="F574" i="3"/>
  <c r="F606" i="3"/>
  <c r="F810" i="3"/>
  <c r="F771" i="3"/>
  <c r="F776" i="3"/>
  <c r="F748" i="3"/>
  <c r="F721" i="3"/>
  <c r="F706" i="3"/>
  <c r="F753" i="3"/>
  <c r="F765" i="3"/>
  <c r="F687" i="3"/>
  <c r="F450" i="3"/>
  <c r="F594" i="3"/>
  <c r="F703" i="3"/>
  <c r="F625" i="3"/>
  <c r="F683" i="3"/>
  <c r="F529" i="3"/>
  <c r="F675" i="3"/>
  <c r="F728" i="3"/>
  <c r="F570" i="3"/>
  <c r="F603" i="3"/>
  <c r="F763" i="3"/>
  <c r="F709" i="3"/>
  <c r="F701" i="3"/>
  <c r="F459" i="3"/>
  <c r="F524" i="3"/>
  <c r="F520" i="3"/>
  <c r="F833" i="3"/>
  <c r="F631" i="3"/>
  <c r="F618" i="3"/>
  <c r="F714" i="3"/>
  <c r="F737" i="3"/>
  <c r="F552" i="3"/>
  <c r="F571" i="3"/>
  <c r="F519" i="3"/>
  <c r="F548" i="3"/>
  <c r="F620" i="3"/>
  <c r="F526" i="3"/>
  <c r="F477" i="3"/>
  <c r="F447" i="3"/>
  <c r="F549" i="3"/>
  <c r="F547" i="3"/>
  <c r="F566" i="3"/>
  <c r="F501" i="3"/>
  <c r="F647" i="3"/>
  <c r="F462" i="3"/>
  <c r="F484" i="3"/>
  <c r="F559" i="3"/>
  <c r="F443" i="3"/>
  <c r="F608" i="3"/>
  <c r="F572" i="3"/>
  <c r="F562" i="3"/>
  <c r="F495" i="3"/>
  <c r="F755" i="3"/>
  <c r="F881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8" i="2"/>
  <c r="E6" i="2"/>
  <c r="E7" i="2"/>
  <c r="E5" i="2"/>
  <c r="F1110" i="3" l="1"/>
  <c r="F1264" i="3"/>
  <c r="F1043" i="3"/>
  <c r="F1205" i="3"/>
  <c r="F925" i="3"/>
  <c r="F906" i="3"/>
  <c r="F965" i="3"/>
  <c r="F904" i="3"/>
  <c r="F975" i="3"/>
  <c r="F1020" i="3"/>
  <c r="F1184" i="3"/>
  <c r="F956" i="3"/>
  <c r="F1305" i="3"/>
  <c r="F893" i="3"/>
  <c r="F907" i="3"/>
  <c r="F899" i="3"/>
  <c r="F1004" i="3"/>
  <c r="F1032" i="3"/>
  <c r="F1112" i="3"/>
  <c r="F1173" i="3"/>
  <c r="F1185" i="3"/>
  <c r="F1331" i="3"/>
  <c r="F1312" i="3"/>
  <c r="F896" i="3"/>
  <c r="F1074" i="3"/>
  <c r="F1111" i="3"/>
  <c r="F890" i="3"/>
  <c r="F889" i="3"/>
  <c r="F1108" i="3"/>
  <c r="F991" i="3"/>
  <c r="F1152" i="3"/>
  <c r="F1240" i="3"/>
  <c r="F990" i="3"/>
  <c r="F1291" i="3"/>
  <c r="F1261" i="3"/>
  <c r="F1260" i="3"/>
  <c r="F1359" i="3"/>
  <c r="F1042" i="3"/>
  <c r="F1266" i="3"/>
  <c r="F976" i="3"/>
  <c r="F1179" i="3"/>
  <c r="F1246" i="3"/>
  <c r="F1015" i="3"/>
  <c r="F938" i="3"/>
  <c r="F1136" i="3"/>
  <c r="F933" i="3"/>
  <c r="F1045" i="3"/>
  <c r="F1056" i="3"/>
  <c r="F1135" i="3"/>
  <c r="F1099" i="3"/>
  <c r="F1035" i="3"/>
  <c r="F1207" i="3"/>
  <c r="F895" i="3"/>
  <c r="F1027" i="3"/>
  <c r="F1051" i="3"/>
  <c r="F1046" i="3"/>
  <c r="F941" i="3"/>
  <c r="F1216" i="3"/>
  <c r="F1340" i="3"/>
  <c r="F1339" i="3"/>
  <c r="F1174" i="3"/>
  <c r="F1017" i="3"/>
  <c r="F1368" i="3"/>
  <c r="F1316" i="3"/>
  <c r="F1333" i="3"/>
  <c r="F1328" i="3"/>
  <c r="F1153" i="3"/>
  <c r="F1122" i="3"/>
  <c r="F1125" i="3"/>
  <c r="F1033" i="3"/>
  <c r="F1236" i="3"/>
  <c r="F1222" i="3"/>
  <c r="F1050" i="3"/>
  <c r="F939" i="3"/>
  <c r="F1002" i="3"/>
  <c r="F1300" i="3"/>
  <c r="F1075" i="3"/>
  <c r="F1129" i="3"/>
  <c r="F1178" i="3"/>
  <c r="F1082" i="3"/>
  <c r="F902" i="3"/>
  <c r="F1255" i="3"/>
  <c r="F1104" i="3"/>
  <c r="F1268" i="3"/>
  <c r="F1303" i="3"/>
  <c r="F1354" i="3"/>
  <c r="F962" i="3"/>
  <c r="F1060" i="3"/>
  <c r="F1003" i="3"/>
  <c r="F1213" i="3"/>
  <c r="F1186" i="3"/>
  <c r="F1195" i="3"/>
  <c r="F1283" i="3"/>
  <c r="F1133" i="3"/>
  <c r="F1267" i="3"/>
  <c r="F1288" i="3"/>
  <c r="F1355" i="3"/>
  <c r="F929" i="3"/>
  <c r="F1140" i="3"/>
  <c r="F1114" i="3"/>
  <c r="F980" i="3"/>
  <c r="F1230" i="3"/>
  <c r="F1164" i="3"/>
  <c r="F1274" i="3"/>
  <c r="F1037" i="3"/>
  <c r="F1011" i="3"/>
  <c r="F1150" i="3"/>
  <c r="F1244" i="3"/>
  <c r="F1117" i="3"/>
  <c r="F891" i="3"/>
  <c r="F1138" i="3"/>
  <c r="F1073" i="3"/>
  <c r="F969" i="3"/>
  <c r="F1103" i="3"/>
  <c r="F1057" i="3"/>
  <c r="F905" i="3"/>
  <c r="F1054" i="3"/>
  <c r="F963" i="3"/>
  <c r="F940" i="3"/>
  <c r="F964" i="3"/>
  <c r="F910" i="3"/>
  <c r="F1094" i="3"/>
  <c r="F952" i="3"/>
  <c r="F1092" i="3"/>
  <c r="F1049" i="3"/>
  <c r="F1120" i="3"/>
  <c r="F1181" i="3"/>
  <c r="F1009" i="3"/>
  <c r="F1301" i="3"/>
  <c r="F1263" i="3"/>
  <c r="F945" i="3"/>
  <c r="F996" i="3"/>
  <c r="F1161" i="3"/>
  <c r="F924" i="3"/>
  <c r="F1210" i="3"/>
  <c r="F926" i="3"/>
  <c r="F1137" i="3"/>
  <c r="F1183" i="3"/>
  <c r="F885" i="3"/>
  <c r="F897" i="3"/>
  <c r="F903" i="3"/>
  <c r="F1145" i="3"/>
  <c r="F1226" i="3"/>
  <c r="F949" i="3"/>
  <c r="F950" i="3"/>
  <c r="F1158" i="3"/>
  <c r="F1096" i="3"/>
  <c r="F1271" i="3"/>
  <c r="F992" i="3"/>
  <c r="F1066" i="3"/>
  <c r="F1091" i="3"/>
  <c r="F1059" i="3"/>
  <c r="F1292" i="3"/>
  <c r="F1344" i="3"/>
  <c r="F1336" i="3"/>
  <c r="F1080" i="3"/>
  <c r="F1031" i="3"/>
  <c r="F982" i="3"/>
  <c r="F901" i="3"/>
  <c r="F1012" i="3"/>
  <c r="F1116" i="3"/>
  <c r="F994" i="3"/>
  <c r="F1055" i="3"/>
  <c r="F935" i="3"/>
  <c r="F1159" i="3"/>
  <c r="F1171" i="3"/>
  <c r="F957" i="3"/>
  <c r="F932" i="3"/>
  <c r="F1014" i="3"/>
  <c r="F1124" i="3"/>
  <c r="F888" i="3"/>
  <c r="F944" i="3"/>
  <c r="F1163" i="3"/>
  <c r="F1006" i="3"/>
  <c r="F1229" i="3"/>
  <c r="F1273" i="3"/>
  <c r="F1252" i="3"/>
  <c r="F894" i="3"/>
  <c r="F1064" i="3"/>
  <c r="F1085" i="3"/>
  <c r="F1079" i="3"/>
  <c r="F1225" i="3"/>
  <c r="F1206" i="3"/>
  <c r="F918" i="3"/>
  <c r="F1148" i="3"/>
  <c r="F1232" i="3"/>
  <c r="F1245" i="3"/>
  <c r="F1039" i="3"/>
  <c r="F1154" i="3"/>
  <c r="F1175" i="3"/>
  <c r="F1218" i="3"/>
  <c r="F1217" i="3"/>
  <c r="F1097" i="3"/>
  <c r="F1000" i="3"/>
</calcChain>
</file>

<file path=xl/sharedStrings.xml><?xml version="1.0" encoding="utf-8"?>
<sst xmlns="http://schemas.openxmlformats.org/spreadsheetml/2006/main" count="19133" uniqueCount="1384">
  <si>
    <t>Ejendomspriser på boligmarkedet efter priser på realiserede handler, ejendomskategori, postnumre og tid</t>
  </si>
  <si>
    <t>Enhed: kr. pr. m2</t>
  </si>
  <si>
    <t>2011K2</t>
  </si>
  <si>
    <t>2011K3</t>
  </si>
  <si>
    <t>2011K4</t>
  </si>
  <si>
    <t>2015K1</t>
  </si>
  <si>
    <t>2015K2</t>
  </si>
  <si>
    <t>2015K3</t>
  </si>
  <si>
    <t>2019K1</t>
  </si>
  <si>
    <t>2019K2</t>
  </si>
  <si>
    <t>2019K3</t>
  </si>
  <si>
    <t>Realiseret handelspris</t>
  </si>
  <si>
    <t>Parcel-/rækkehus</t>
  </si>
  <si>
    <t>1000-1499 Kbh.K.</t>
  </si>
  <si>
    <t>..</t>
  </si>
  <si>
    <t>1500-1799 Kbh.V.</t>
  </si>
  <si>
    <t>1800-1999 Frederiksberg C</t>
  </si>
  <si>
    <t>2000 Frederiksberg</t>
  </si>
  <si>
    <t>2100 København Ø</t>
  </si>
  <si>
    <t>2150 Nordhavn</t>
  </si>
  <si>
    <t>2200 København N</t>
  </si>
  <si>
    <t>2300 København S</t>
  </si>
  <si>
    <t>2400 København NV</t>
  </si>
  <si>
    <t>2450 København SV</t>
  </si>
  <si>
    <t>2500 Valby</t>
  </si>
  <si>
    <t>2600 Glostrup</t>
  </si>
  <si>
    <t>2605 Brøndby</t>
  </si>
  <si>
    <t>2610 Rødovre</t>
  </si>
  <si>
    <t>2620 Albertslund</t>
  </si>
  <si>
    <t>2625 Vallensbæk</t>
  </si>
  <si>
    <t>2630 Taastrup</t>
  </si>
  <si>
    <t>2635 Ishøj</t>
  </si>
  <si>
    <t>2640 Hedehusene</t>
  </si>
  <si>
    <t>2650 Hvidovre</t>
  </si>
  <si>
    <t>2660 Brøndby Strand</t>
  </si>
  <si>
    <t>2665 Vallensbæk Strand</t>
  </si>
  <si>
    <t>2670 Greve</t>
  </si>
  <si>
    <t>2680 Solrød Strand</t>
  </si>
  <si>
    <t>2690 Karlslunde</t>
  </si>
  <si>
    <t>2700 Brønshøj</t>
  </si>
  <si>
    <t>2720 Vanløse</t>
  </si>
  <si>
    <t>2730 Herlev</t>
  </si>
  <si>
    <t>2740 Skovlunde</t>
  </si>
  <si>
    <t>2750 Ballerup</t>
  </si>
  <si>
    <t>2760 Måløv</t>
  </si>
  <si>
    <t>2765 Smørum</t>
  </si>
  <si>
    <t>2770 Kastrup</t>
  </si>
  <si>
    <t>2791 Dragør</t>
  </si>
  <si>
    <t>2800 Kgs.Lyngby</t>
  </si>
  <si>
    <t>2820 Gentofte</t>
  </si>
  <si>
    <t>2830 Virum</t>
  </si>
  <si>
    <t>2840 Holte</t>
  </si>
  <si>
    <t>2850 Nærum</t>
  </si>
  <si>
    <t>2860 Søborg</t>
  </si>
  <si>
    <t>2870 Dyssegård</t>
  </si>
  <si>
    <t>2880 Bagsværd</t>
  </si>
  <si>
    <t>2900 Hellerup</t>
  </si>
  <si>
    <t>2920 Charlottenlund</t>
  </si>
  <si>
    <t>2930 Klampenborg</t>
  </si>
  <si>
    <t>2942 Skodsborg</t>
  </si>
  <si>
    <t>2950 Vedbæk</t>
  </si>
  <si>
    <t>2960 Rungsted Kyst</t>
  </si>
  <si>
    <t>2970 Hørsholm</t>
  </si>
  <si>
    <t>2980 Kokkedal</t>
  </si>
  <si>
    <t>2990 Nivå</t>
  </si>
  <si>
    <t>3000 Helsingør</t>
  </si>
  <si>
    <t>3050 Humlebæk</t>
  </si>
  <si>
    <t>3060 Espergærde</t>
  </si>
  <si>
    <t>3070 Snekkersten</t>
  </si>
  <si>
    <t>3080 Tikøb</t>
  </si>
  <si>
    <t>3100 Hornbæk</t>
  </si>
  <si>
    <t>3120 Dronningmølle</t>
  </si>
  <si>
    <t>3140 Ålsgårde</t>
  </si>
  <si>
    <t>3150 Hellebæk</t>
  </si>
  <si>
    <t>3200 Helsinge</t>
  </si>
  <si>
    <t>3210 Vejby</t>
  </si>
  <si>
    <t>3220 Tisvildeleje</t>
  </si>
  <si>
    <t>3230 Græsted</t>
  </si>
  <si>
    <t>3250 Gilleleje</t>
  </si>
  <si>
    <t>3300 Frederiksværk</t>
  </si>
  <si>
    <t>3310 Ølsted</t>
  </si>
  <si>
    <t>3320 Skævinge</t>
  </si>
  <si>
    <t>3330 Gørløse</t>
  </si>
  <si>
    <t>3360 Liseleje</t>
  </si>
  <si>
    <t>3370 Melby</t>
  </si>
  <si>
    <t>3390 Hundested</t>
  </si>
  <si>
    <t>3400 Hillerød</t>
  </si>
  <si>
    <t>3450 Allerød</t>
  </si>
  <si>
    <t>3460 Birkerød</t>
  </si>
  <si>
    <t>3480 Fredensborg</t>
  </si>
  <si>
    <t>3490 Kvistgård</t>
  </si>
  <si>
    <t>3500 Værløse</t>
  </si>
  <si>
    <t>3520 Farum</t>
  </si>
  <si>
    <t>3540 Lynge</t>
  </si>
  <si>
    <t>3550 Slangerup</t>
  </si>
  <si>
    <t>3600 Frederikssund</t>
  </si>
  <si>
    <t>3630 Jægerspris</t>
  </si>
  <si>
    <t>3650 Ølstykke</t>
  </si>
  <si>
    <t>3660 Stenløse</t>
  </si>
  <si>
    <t>3670 Veksø Sjælland</t>
  </si>
  <si>
    <t>3700 Rønne</t>
  </si>
  <si>
    <t>3720 Aakirkeby</t>
  </si>
  <si>
    <t>3730 Nexø</t>
  </si>
  <si>
    <t>3740 Svaneke</t>
  </si>
  <si>
    <t>3751 Østermarie</t>
  </si>
  <si>
    <t>3760 Gudhjem</t>
  </si>
  <si>
    <t>3770 Allinge</t>
  </si>
  <si>
    <t>3782 Klemensker</t>
  </si>
  <si>
    <t>3790 Hasle</t>
  </si>
  <si>
    <t>4000 Roskilde</t>
  </si>
  <si>
    <t>4030 Tune</t>
  </si>
  <si>
    <t>4040 Jyllinge</t>
  </si>
  <si>
    <t>4050 Skibby</t>
  </si>
  <si>
    <t>4060 Kirke Såby</t>
  </si>
  <si>
    <t>4070 Kirke Hyllinge</t>
  </si>
  <si>
    <t>4100 Ringsted</t>
  </si>
  <si>
    <t>4130 Viby Sjælland</t>
  </si>
  <si>
    <t>4140 Borup</t>
  </si>
  <si>
    <t>4160 Herlufmagle</t>
  </si>
  <si>
    <t>4171 Glumsø</t>
  </si>
  <si>
    <t>4173 Fjenneslev</t>
  </si>
  <si>
    <t>4174 Jystrup Midtsj</t>
  </si>
  <si>
    <t>4180 Sorø</t>
  </si>
  <si>
    <t>4190 Munke Bjergby</t>
  </si>
  <si>
    <t>4200 Slagelse</t>
  </si>
  <si>
    <t>4220 Korsør</t>
  </si>
  <si>
    <t>4230 Skælskør</t>
  </si>
  <si>
    <t>4241 Vemmelev</t>
  </si>
  <si>
    <t>4242 Boeslunde</t>
  </si>
  <si>
    <t>4243 Rude</t>
  </si>
  <si>
    <t>4244 Agersø</t>
  </si>
  <si>
    <t>4245 Omø</t>
  </si>
  <si>
    <t>4250 Fuglebjerg</t>
  </si>
  <si>
    <t>4261 Dalmose</t>
  </si>
  <si>
    <t>4262 Sandved</t>
  </si>
  <si>
    <t>4270 Høng</t>
  </si>
  <si>
    <t>4281 Gørlev</t>
  </si>
  <si>
    <t>4291 Ruds Vedby</t>
  </si>
  <si>
    <t>4293 Dianalund</t>
  </si>
  <si>
    <t>4295 Stenlille</t>
  </si>
  <si>
    <t>4296 Nyrup</t>
  </si>
  <si>
    <t>4300 Holbæk</t>
  </si>
  <si>
    <t>4305 Orø</t>
  </si>
  <si>
    <t>4320 Lejre</t>
  </si>
  <si>
    <t>4330 Hvalsø</t>
  </si>
  <si>
    <t>4340 Tølløse</t>
  </si>
  <si>
    <t>4350 Ugerløse</t>
  </si>
  <si>
    <t>4360 Kirke Eskilstrup</t>
  </si>
  <si>
    <t>4370 Store Merløse</t>
  </si>
  <si>
    <t>4390 Vipperød</t>
  </si>
  <si>
    <t>4400 Kalundborg</t>
  </si>
  <si>
    <t>4420 Regstrup</t>
  </si>
  <si>
    <t>4440 Mørkøv</t>
  </si>
  <si>
    <t>4450 Jyderup</t>
  </si>
  <si>
    <t>4460 Snertinge</t>
  </si>
  <si>
    <t>4470 Svebølle</t>
  </si>
  <si>
    <t>4480 Store Fuglede</t>
  </si>
  <si>
    <t>4490 Jerslev Sjælland</t>
  </si>
  <si>
    <t>4500 Nykøbing Sj</t>
  </si>
  <si>
    <t>4520 Svinninge</t>
  </si>
  <si>
    <t>4532 Gislinge</t>
  </si>
  <si>
    <t>4534 Hørve</t>
  </si>
  <si>
    <t>4540 Fårevejle</t>
  </si>
  <si>
    <t>4550 Asnæs</t>
  </si>
  <si>
    <t>4560 Vig</t>
  </si>
  <si>
    <t>4571 Grevinge</t>
  </si>
  <si>
    <t>4572 Nørre Asmindrup</t>
  </si>
  <si>
    <t>4573 Højby</t>
  </si>
  <si>
    <t>4581 Rørvig</t>
  </si>
  <si>
    <t>4583 Sjællands Odde</t>
  </si>
  <si>
    <t>4591 Føllenslev</t>
  </si>
  <si>
    <t>4592 Sejerø</t>
  </si>
  <si>
    <t>4593 Eskebjerg</t>
  </si>
  <si>
    <t>4600 Køge</t>
  </si>
  <si>
    <t>4621 Gadstrup</t>
  </si>
  <si>
    <t>4622 Havdrup</t>
  </si>
  <si>
    <t>4623 Lille Skensved</t>
  </si>
  <si>
    <t>4632 Bjæverskov</t>
  </si>
  <si>
    <t>4640 Faxe</t>
  </si>
  <si>
    <t>4652 Hårlev</t>
  </si>
  <si>
    <t>4653 Karise</t>
  </si>
  <si>
    <t>4654 Faxe Ladeplads</t>
  </si>
  <si>
    <t>4660 Store Heddinge</t>
  </si>
  <si>
    <t>4671 Strøby</t>
  </si>
  <si>
    <t>4672 Klippinge</t>
  </si>
  <si>
    <t>4673 Rødvig Stevns</t>
  </si>
  <si>
    <t>4681 Herfølge</t>
  </si>
  <si>
    <t>4682 Tureby</t>
  </si>
  <si>
    <t>4683 Rønnede</t>
  </si>
  <si>
    <t>4684 Holmegaard</t>
  </si>
  <si>
    <t>4690 Haslev</t>
  </si>
  <si>
    <t>4700 Næstved</t>
  </si>
  <si>
    <t>4720 Præstø</t>
  </si>
  <si>
    <t>4733 Tappernøje</t>
  </si>
  <si>
    <t>4735 Mern</t>
  </si>
  <si>
    <t>4736 Karrebæksminde</t>
  </si>
  <si>
    <t>4750 Lundby</t>
  </si>
  <si>
    <t>4760 Vordingborg</t>
  </si>
  <si>
    <t>4771 Kalvehave</t>
  </si>
  <si>
    <t>4772 Langebæk</t>
  </si>
  <si>
    <t>4773 Stensved</t>
  </si>
  <si>
    <t>4780 Stege</t>
  </si>
  <si>
    <t>4791 Borre</t>
  </si>
  <si>
    <t>4792 Askeby</t>
  </si>
  <si>
    <t>4793 Bogø By</t>
  </si>
  <si>
    <t>4800 Nykøbing F</t>
  </si>
  <si>
    <t>4840 Nørre Alslev</t>
  </si>
  <si>
    <t>4850 Stubbekøbing</t>
  </si>
  <si>
    <t>4862 Guldborg</t>
  </si>
  <si>
    <t>4863 Eskilstrup</t>
  </si>
  <si>
    <t>4871 Horbelev</t>
  </si>
  <si>
    <t>4872 Idestrup</t>
  </si>
  <si>
    <t>4873 Væggerløse</t>
  </si>
  <si>
    <t>4874 Gedser</t>
  </si>
  <si>
    <t>4880 Nysted</t>
  </si>
  <si>
    <t>4891 Toreby L</t>
  </si>
  <si>
    <t>4892 Kettinge</t>
  </si>
  <si>
    <t>4894 Øster Ulslev</t>
  </si>
  <si>
    <t>4895 Errindlev</t>
  </si>
  <si>
    <t>4900 Nakskov</t>
  </si>
  <si>
    <t>4912 Harpelunde</t>
  </si>
  <si>
    <t>4913 Horslunde</t>
  </si>
  <si>
    <t>4920 Søllested</t>
  </si>
  <si>
    <t>4930 Maribo</t>
  </si>
  <si>
    <t>4941 Bandholm</t>
  </si>
  <si>
    <t>4942 Askø</t>
  </si>
  <si>
    <t>4943 Torrig L</t>
  </si>
  <si>
    <t>4944 Fejø</t>
  </si>
  <si>
    <t>4945 Femø</t>
  </si>
  <si>
    <t>4951 Nørreballe</t>
  </si>
  <si>
    <t>4952 Stokkemarke</t>
  </si>
  <si>
    <t>4953 Vesterborg</t>
  </si>
  <si>
    <t>4960 Holeby</t>
  </si>
  <si>
    <t>4970 Rødby</t>
  </si>
  <si>
    <t>4983 Dannemare</t>
  </si>
  <si>
    <t>4990 Sakskøbing</t>
  </si>
  <si>
    <t>5000 Odense C</t>
  </si>
  <si>
    <t>5200 Odense V</t>
  </si>
  <si>
    <t>5210 Odense NV</t>
  </si>
  <si>
    <t>5220 Odense SØ</t>
  </si>
  <si>
    <t>5230 Odense M</t>
  </si>
  <si>
    <t>5240 Odense NØ</t>
  </si>
  <si>
    <t>5250 Odense SV</t>
  </si>
  <si>
    <t>5260 Odense S</t>
  </si>
  <si>
    <t>5270 Odense N</t>
  </si>
  <si>
    <t>5290 Marslev</t>
  </si>
  <si>
    <t>5300 Kerteminde</t>
  </si>
  <si>
    <t>5320 Agedrup</t>
  </si>
  <si>
    <t>5330 Munkebo</t>
  </si>
  <si>
    <t>5350 Rynkeby</t>
  </si>
  <si>
    <t>5370 Mesinge</t>
  </si>
  <si>
    <t>5380 Dalby</t>
  </si>
  <si>
    <t>5390 Martofte</t>
  </si>
  <si>
    <t>5400 Bogense</t>
  </si>
  <si>
    <t>5450 Otterup</t>
  </si>
  <si>
    <t>5462 Morud</t>
  </si>
  <si>
    <t>5463 Harndrup</t>
  </si>
  <si>
    <t>5464 Brenderup Fyn</t>
  </si>
  <si>
    <t>5466 Asperup</t>
  </si>
  <si>
    <t>5471 Søndersø</t>
  </si>
  <si>
    <t>5474 Veflinge</t>
  </si>
  <si>
    <t>5485 Skamby</t>
  </si>
  <si>
    <t>5491 Blommenslyst</t>
  </si>
  <si>
    <t>5492 Vissenbjerg</t>
  </si>
  <si>
    <t>5500 Middelfart</t>
  </si>
  <si>
    <t>5540 Ullerslev</t>
  </si>
  <si>
    <t>5550 Langeskov</t>
  </si>
  <si>
    <t>5560 Aarup</t>
  </si>
  <si>
    <t>5580 Nørre Aaby</t>
  </si>
  <si>
    <t>5591 Gelsted</t>
  </si>
  <si>
    <t>5592 Ejby</t>
  </si>
  <si>
    <t>5600 Faaborg</t>
  </si>
  <si>
    <t>5601 Lyø</t>
  </si>
  <si>
    <t>5602 Avernakø</t>
  </si>
  <si>
    <t>5610 Assens</t>
  </si>
  <si>
    <t>5620 Glamsbjerg</t>
  </si>
  <si>
    <t>5631 Ebberup</t>
  </si>
  <si>
    <t>5642 Millinge</t>
  </si>
  <si>
    <t>5672 Broby</t>
  </si>
  <si>
    <t>5683 Haarby</t>
  </si>
  <si>
    <t>5690 Tommerup</t>
  </si>
  <si>
    <t>5700 Svendborg</t>
  </si>
  <si>
    <t>5750 Ringe</t>
  </si>
  <si>
    <t>5762 Vester Skerninge</t>
  </si>
  <si>
    <t>5771 Stenstrup</t>
  </si>
  <si>
    <t>5772 Kværndrup</t>
  </si>
  <si>
    <t>5792 Årslev</t>
  </si>
  <si>
    <t>5800 Nyborg</t>
  </si>
  <si>
    <t>5853 Ørbæk</t>
  </si>
  <si>
    <t>5854 Gislev</t>
  </si>
  <si>
    <t>5856 Ryslinge</t>
  </si>
  <si>
    <t>5863 Ferritslev Fyn</t>
  </si>
  <si>
    <t>5871 Frørup</t>
  </si>
  <si>
    <t>5874 Hesselager</t>
  </si>
  <si>
    <t>5881 Skårup Fyn</t>
  </si>
  <si>
    <t>5882 Vejstrup</t>
  </si>
  <si>
    <t>5883 Oure</t>
  </si>
  <si>
    <t>5884 Gudme</t>
  </si>
  <si>
    <t>5892 Gudbjerg Sydfyn</t>
  </si>
  <si>
    <t>5900 Rudkøbing</t>
  </si>
  <si>
    <t>5932 Humble</t>
  </si>
  <si>
    <t>5935 Bagenkop</t>
  </si>
  <si>
    <t>5943 Strynø</t>
  </si>
  <si>
    <t>5953 Tranekær</t>
  </si>
  <si>
    <t>5960 Marstal</t>
  </si>
  <si>
    <t>5970 Ærøskøbing</t>
  </si>
  <si>
    <t>5985 Søby Ærø</t>
  </si>
  <si>
    <t>6000 Kolding</t>
  </si>
  <si>
    <t>6040 Egtved</t>
  </si>
  <si>
    <t>6051 Almind</t>
  </si>
  <si>
    <t>6052 Viuf</t>
  </si>
  <si>
    <t>6064 Jordrup</t>
  </si>
  <si>
    <t>6070 Christiansfeld</t>
  </si>
  <si>
    <t>6091 Bjert</t>
  </si>
  <si>
    <t>6092 Sønder Stenderup</t>
  </si>
  <si>
    <t>6093 Sjølund</t>
  </si>
  <si>
    <t>6094 Hejls</t>
  </si>
  <si>
    <t>6100 Haderslev</t>
  </si>
  <si>
    <t>6210 Barsø</t>
  </si>
  <si>
    <t>6200 Aabenraa</t>
  </si>
  <si>
    <t>6230 Rødekro</t>
  </si>
  <si>
    <t>6240 Løgumkloster</t>
  </si>
  <si>
    <t>6261 Bredebro</t>
  </si>
  <si>
    <t>6270 Tønder</t>
  </si>
  <si>
    <t>6280 Højer</t>
  </si>
  <si>
    <t>6300 Gråsten</t>
  </si>
  <si>
    <t>6310 Broager</t>
  </si>
  <si>
    <t>6320 Egernsund</t>
  </si>
  <si>
    <t>6330 Padborg</t>
  </si>
  <si>
    <t>6340 Kruså</t>
  </si>
  <si>
    <t>6360 Tinglev</t>
  </si>
  <si>
    <t>6372 Bylderup-Bov</t>
  </si>
  <si>
    <t>6392 Bolderslev</t>
  </si>
  <si>
    <t>6400 Sønderborg</t>
  </si>
  <si>
    <t>6430 Nordborg</t>
  </si>
  <si>
    <t>6440 Augustenborg</t>
  </si>
  <si>
    <t>6470 Sydals</t>
  </si>
  <si>
    <t>6500 Vojens</t>
  </si>
  <si>
    <t>6510 Gram</t>
  </si>
  <si>
    <t>6520 Toftlund</t>
  </si>
  <si>
    <t>6534 Agerskov</t>
  </si>
  <si>
    <t>6535 Branderup J</t>
  </si>
  <si>
    <t>6541 Bevtoft</t>
  </si>
  <si>
    <t>6560 Sommersted</t>
  </si>
  <si>
    <t>6580 Vamdrup</t>
  </si>
  <si>
    <t>6600 Vejen</t>
  </si>
  <si>
    <t>6621 Gesten</t>
  </si>
  <si>
    <t>6622 Bække</t>
  </si>
  <si>
    <t>6623 Vorbasse</t>
  </si>
  <si>
    <t>6630 Rødding</t>
  </si>
  <si>
    <t>6640 Lunderskov</t>
  </si>
  <si>
    <t>6650 Brørup</t>
  </si>
  <si>
    <t>6660 Lintrup</t>
  </si>
  <si>
    <t>6670 Holsted</t>
  </si>
  <si>
    <t>6682 Hovborg</t>
  </si>
  <si>
    <t>6683 Føvling</t>
  </si>
  <si>
    <t>6690 Gørding</t>
  </si>
  <si>
    <t>6700 Esbjerg</t>
  </si>
  <si>
    <t>6705 Esbjerg Ø</t>
  </si>
  <si>
    <t>6710 Esbjerg V</t>
  </si>
  <si>
    <t>6715 Esbjerg N</t>
  </si>
  <si>
    <t>6720 Fanø</t>
  </si>
  <si>
    <t>6731 Tjæreborg</t>
  </si>
  <si>
    <t>6740 Bramming</t>
  </si>
  <si>
    <t>6752 Glejbjerg</t>
  </si>
  <si>
    <t>6753 Agerbæk</t>
  </si>
  <si>
    <t>6760 Ribe</t>
  </si>
  <si>
    <t>6771 Gredstedbro</t>
  </si>
  <si>
    <t>6780 Skærbæk</t>
  </si>
  <si>
    <t>6792 Rømø</t>
  </si>
  <si>
    <t>6800 Varde</t>
  </si>
  <si>
    <t>6818 Årre</t>
  </si>
  <si>
    <t>6823 Ansager</t>
  </si>
  <si>
    <t>6830 Nørre Nebel</t>
  </si>
  <si>
    <t>6840 Oksbøl</t>
  </si>
  <si>
    <t>6851 Janderup Vestj</t>
  </si>
  <si>
    <t>6852 Billum</t>
  </si>
  <si>
    <t>6853 Vejers Strand</t>
  </si>
  <si>
    <t>6854 Henne</t>
  </si>
  <si>
    <t>6855 Outrup</t>
  </si>
  <si>
    <t>6857 Blåvand</t>
  </si>
  <si>
    <t>6862 Tistrup</t>
  </si>
  <si>
    <t>6870 Ølgod</t>
  </si>
  <si>
    <t>6880 Tarm</t>
  </si>
  <si>
    <t>6893 Hemmet</t>
  </si>
  <si>
    <t>6900 Skjern</t>
  </si>
  <si>
    <t>6920 Videbæk</t>
  </si>
  <si>
    <t>6933 Kibæk</t>
  </si>
  <si>
    <t>6940 Lem St</t>
  </si>
  <si>
    <t>6950 Ringkøbing</t>
  </si>
  <si>
    <t>6960 Hvide Sande</t>
  </si>
  <si>
    <t>6971 Spjald</t>
  </si>
  <si>
    <t>6973 Ørnhøj</t>
  </si>
  <si>
    <t>6980 Tim</t>
  </si>
  <si>
    <t>6990 Ulfborg</t>
  </si>
  <si>
    <t>7000 Fredericia</t>
  </si>
  <si>
    <t>7080 Børkop</t>
  </si>
  <si>
    <t>7100 Vejle</t>
  </si>
  <si>
    <t>7120 Vejle Øst</t>
  </si>
  <si>
    <t>7130 Juelsminde</t>
  </si>
  <si>
    <t>7140 Stouby</t>
  </si>
  <si>
    <t>7150 Barrit</t>
  </si>
  <si>
    <t>7160 Tørring</t>
  </si>
  <si>
    <t>7171 Uldum</t>
  </si>
  <si>
    <t>7173 Vonge</t>
  </si>
  <si>
    <t>7182 Bredsten</t>
  </si>
  <si>
    <t>7183 Randbøl</t>
  </si>
  <si>
    <t>7184 Vandel</t>
  </si>
  <si>
    <t>7190 Billund</t>
  </si>
  <si>
    <t>7200 Grindsted</t>
  </si>
  <si>
    <t>7250 Hejnsvig</t>
  </si>
  <si>
    <t>7260 Sønder Omme</t>
  </si>
  <si>
    <t>7270 Stakroge</t>
  </si>
  <si>
    <t>7280 Sønder Felding</t>
  </si>
  <si>
    <t>7300 Jelling</t>
  </si>
  <si>
    <t>7321 Gadbjerg</t>
  </si>
  <si>
    <t>7323 Give</t>
  </si>
  <si>
    <t>7330 Brande</t>
  </si>
  <si>
    <t>7361 Ejstrupholm</t>
  </si>
  <si>
    <t>7362 Hampen</t>
  </si>
  <si>
    <t>7400 Herning</t>
  </si>
  <si>
    <t>7430 Ikast</t>
  </si>
  <si>
    <t>7441 Bording</t>
  </si>
  <si>
    <t>7442 Engesvang</t>
  </si>
  <si>
    <t>7451 Sunds</t>
  </si>
  <si>
    <t>7470 Karup J</t>
  </si>
  <si>
    <t>7480 Vildbjerg</t>
  </si>
  <si>
    <t>7490 Aulum</t>
  </si>
  <si>
    <t>7500 Holstebro</t>
  </si>
  <si>
    <t>7540 Haderup</t>
  </si>
  <si>
    <t>7550 Sørvad</t>
  </si>
  <si>
    <t>7560 Hjerm</t>
  </si>
  <si>
    <t>7570 Vemb</t>
  </si>
  <si>
    <t>7600 Struer</t>
  </si>
  <si>
    <t>7620 Lemvig</t>
  </si>
  <si>
    <t>7650 Bøvlingbjerg</t>
  </si>
  <si>
    <t>7660 Bækmarksbro</t>
  </si>
  <si>
    <t>7673 Harboøre</t>
  </si>
  <si>
    <t>7680 Thyborøn</t>
  </si>
  <si>
    <t>7700 Thisted</t>
  </si>
  <si>
    <t>7730 Hanstholm</t>
  </si>
  <si>
    <t>7741 Frøstrup</t>
  </si>
  <si>
    <t>7742 Vesløs</t>
  </si>
  <si>
    <t>7752 Snedsted</t>
  </si>
  <si>
    <t>7755 Bedsted Thy</t>
  </si>
  <si>
    <t>7760 Hurup Thy</t>
  </si>
  <si>
    <t>7770 Vestervig</t>
  </si>
  <si>
    <t>7790 Thyholm</t>
  </si>
  <si>
    <t>7800 Skive</t>
  </si>
  <si>
    <t>7830 Vinderup</t>
  </si>
  <si>
    <t>7840 Højslev</t>
  </si>
  <si>
    <t>7850 Stoholm Jyll</t>
  </si>
  <si>
    <t>7860 Spøttrup</t>
  </si>
  <si>
    <t>7870 Roslev</t>
  </si>
  <si>
    <t>7884 Fur</t>
  </si>
  <si>
    <t>7900 Nykøbing M</t>
  </si>
  <si>
    <t>7950 Erslev</t>
  </si>
  <si>
    <t>7960 Karby</t>
  </si>
  <si>
    <t>7970 Redsted M</t>
  </si>
  <si>
    <t>7980 Vils</t>
  </si>
  <si>
    <t>7990 Øster Assels</t>
  </si>
  <si>
    <t>8000 Århus C</t>
  </si>
  <si>
    <t>8200 Århus N</t>
  </si>
  <si>
    <t>8210 Århus V</t>
  </si>
  <si>
    <t>8220 Brabrand</t>
  </si>
  <si>
    <t>8230 Åbyhøj</t>
  </si>
  <si>
    <t>8240 Risskov</t>
  </si>
  <si>
    <t>8250 Egå</t>
  </si>
  <si>
    <t>8260 Viby J</t>
  </si>
  <si>
    <t>8270 Højbjerg</t>
  </si>
  <si>
    <t>8300 Odder</t>
  </si>
  <si>
    <t>8305 Samsø</t>
  </si>
  <si>
    <t>8310 Tranbjerg J</t>
  </si>
  <si>
    <t>8320 Mårslet</t>
  </si>
  <si>
    <t>8330 Beder</t>
  </si>
  <si>
    <t>8340 Malling</t>
  </si>
  <si>
    <t>8350 Hundslund</t>
  </si>
  <si>
    <t>8355 Solbjerg</t>
  </si>
  <si>
    <t>8361 Hasselager</t>
  </si>
  <si>
    <t>8362 Hørning</t>
  </si>
  <si>
    <t>8370 Hadsten</t>
  </si>
  <si>
    <t>8380 Trige</t>
  </si>
  <si>
    <t>8381 Tilst</t>
  </si>
  <si>
    <t>8382 Hinnerup</t>
  </si>
  <si>
    <t>8400 Ebeltoft</t>
  </si>
  <si>
    <t>8410 Rønde</t>
  </si>
  <si>
    <t>8420 Knebel</t>
  </si>
  <si>
    <t>8444 Balle</t>
  </si>
  <si>
    <t>8450 Hammel</t>
  </si>
  <si>
    <t>8462 Harlev J</t>
  </si>
  <si>
    <t>8464 Galten</t>
  </si>
  <si>
    <t>8471 Sabro</t>
  </si>
  <si>
    <t>8472 Sporup</t>
  </si>
  <si>
    <t>8500 Grenaa</t>
  </si>
  <si>
    <t>8520 Lystrup</t>
  </si>
  <si>
    <t>8530 Hjortshøj</t>
  </si>
  <si>
    <t>8541 Skødstrup</t>
  </si>
  <si>
    <t>8543 Hornslet</t>
  </si>
  <si>
    <t>8544 Mørke</t>
  </si>
  <si>
    <t>8550 Ryomgård</t>
  </si>
  <si>
    <t>8560 Kolind</t>
  </si>
  <si>
    <t>8570 Trustrup</t>
  </si>
  <si>
    <t>8581 Nimtofte</t>
  </si>
  <si>
    <t>8585 Glesborg</t>
  </si>
  <si>
    <t>8586 Ørum Djurs</t>
  </si>
  <si>
    <t>8592 Anholt</t>
  </si>
  <si>
    <t>8600 Silkeborg</t>
  </si>
  <si>
    <t>8620 Kjellerup</t>
  </si>
  <si>
    <t>8632 Lemming</t>
  </si>
  <si>
    <t>8641 Sorring</t>
  </si>
  <si>
    <t>8643 Ans By</t>
  </si>
  <si>
    <t>8653 Them</t>
  </si>
  <si>
    <t>8654 Bryrup</t>
  </si>
  <si>
    <t>8660 Skanderborg</t>
  </si>
  <si>
    <t>8670 Låsby</t>
  </si>
  <si>
    <t>8680 Ry</t>
  </si>
  <si>
    <t>8700 Horsens</t>
  </si>
  <si>
    <t>8721 Daugård</t>
  </si>
  <si>
    <t>8722 Hedensted</t>
  </si>
  <si>
    <t>8723 Løsning</t>
  </si>
  <si>
    <t>8732 Hovedgård</t>
  </si>
  <si>
    <t>8740 Brædstrup</t>
  </si>
  <si>
    <t>8751 Gedved</t>
  </si>
  <si>
    <t>8752 Østbirk</t>
  </si>
  <si>
    <t>8762 Flemming</t>
  </si>
  <si>
    <t>8763 Rask Mølle</t>
  </si>
  <si>
    <t>8765 Klovborg</t>
  </si>
  <si>
    <t>8766 Nørre Snede</t>
  </si>
  <si>
    <t>8781 Stenderup</t>
  </si>
  <si>
    <t>8783 Hornsyld</t>
  </si>
  <si>
    <t>8789 Endelave</t>
  </si>
  <si>
    <t>8799 Tunø</t>
  </si>
  <si>
    <t>8800 Viborg</t>
  </si>
  <si>
    <t>8830 Tjele</t>
  </si>
  <si>
    <t>8831 Løgstrup</t>
  </si>
  <si>
    <t>8832 Skals</t>
  </si>
  <si>
    <t>8840 Rødkærsbro</t>
  </si>
  <si>
    <t>8850 Bjerringbro</t>
  </si>
  <si>
    <t>8860 Ulstrup</t>
  </si>
  <si>
    <t>8870 Langå</t>
  </si>
  <si>
    <t>8881 Thorsø</t>
  </si>
  <si>
    <t>8882 Fårvang</t>
  </si>
  <si>
    <t>8883 Gjern</t>
  </si>
  <si>
    <t>8900 Randers C</t>
  </si>
  <si>
    <t>8920 Randers NV</t>
  </si>
  <si>
    <t>8930 Randers NØ</t>
  </si>
  <si>
    <t>8940 Randers SV</t>
  </si>
  <si>
    <t>8950 Ørsted</t>
  </si>
  <si>
    <t>8960 Randers SØ</t>
  </si>
  <si>
    <t>8961 Allingåbro</t>
  </si>
  <si>
    <t>8963 Auning</t>
  </si>
  <si>
    <t>8970 Havndal</t>
  </si>
  <si>
    <t>8981 Spentrup</t>
  </si>
  <si>
    <t>8983 Gjerlev J</t>
  </si>
  <si>
    <t>8990 Fårup</t>
  </si>
  <si>
    <t>9000 Aalborg</t>
  </si>
  <si>
    <t>9200 Aalborg SV</t>
  </si>
  <si>
    <t>9210 Aalborg SØ</t>
  </si>
  <si>
    <t>9220 Aalborg Øst</t>
  </si>
  <si>
    <t>9230 Svenstrup J</t>
  </si>
  <si>
    <t>9240 Nibe</t>
  </si>
  <si>
    <t>9260 Gistrup</t>
  </si>
  <si>
    <t>9270 Klarup</t>
  </si>
  <si>
    <t>9280 Storvorde</t>
  </si>
  <si>
    <t>9293 Kongerslev</t>
  </si>
  <si>
    <t>9300 Sæby</t>
  </si>
  <si>
    <t>9310 Vodskov</t>
  </si>
  <si>
    <t>9320 Hjallerup</t>
  </si>
  <si>
    <t>9330 Dronninglund</t>
  </si>
  <si>
    <t>9340 Asaa</t>
  </si>
  <si>
    <t>9352 Dybvad</t>
  </si>
  <si>
    <t>9362 Gandrup</t>
  </si>
  <si>
    <t>9370 Hals</t>
  </si>
  <si>
    <t>9380 Vestbjerg</t>
  </si>
  <si>
    <t>9381 Sulsted</t>
  </si>
  <si>
    <t>9382 Tylstrup</t>
  </si>
  <si>
    <t>9400 Nørresundby</t>
  </si>
  <si>
    <t>9430 Vadum</t>
  </si>
  <si>
    <t>9440 Aabybro</t>
  </si>
  <si>
    <t>9460 Brovst</t>
  </si>
  <si>
    <t>9480 Løkken</t>
  </si>
  <si>
    <t>9490 Pandrup</t>
  </si>
  <si>
    <t>9492 Blokhus</t>
  </si>
  <si>
    <t>9493 Saltum</t>
  </si>
  <si>
    <t>9500 Hobro</t>
  </si>
  <si>
    <t>9510 Arden</t>
  </si>
  <si>
    <t>9520 Skørping</t>
  </si>
  <si>
    <t>9530 Støvring</t>
  </si>
  <si>
    <t>9541 Suldrup</t>
  </si>
  <si>
    <t>9550 Mariager</t>
  </si>
  <si>
    <t>9560 Hadsund</t>
  </si>
  <si>
    <t>9574 Bælum</t>
  </si>
  <si>
    <t>9575 Terndrup</t>
  </si>
  <si>
    <t>9600 Aars</t>
  </si>
  <si>
    <t>9610 Nørager</t>
  </si>
  <si>
    <t>9620 Aalestrup</t>
  </si>
  <si>
    <t>9631 Gedsted</t>
  </si>
  <si>
    <t>9632 Møldrup</t>
  </si>
  <si>
    <t>9640 Farsø</t>
  </si>
  <si>
    <t>9670 Løgstør</t>
  </si>
  <si>
    <t>9681 Ranum</t>
  </si>
  <si>
    <t>9690 Fjerritslev</t>
  </si>
  <si>
    <t>9700 Brønderslev</t>
  </si>
  <si>
    <t>9740 Jerslev J</t>
  </si>
  <si>
    <t>9750 Østervrå</t>
  </si>
  <si>
    <t>9760 Vrå</t>
  </si>
  <si>
    <t>9800 Hjørring</t>
  </si>
  <si>
    <t>9830 Tårs</t>
  </si>
  <si>
    <t>9850 Hirtshals</t>
  </si>
  <si>
    <t>9870 Sindal</t>
  </si>
  <si>
    <t>9881 Bindslev</t>
  </si>
  <si>
    <t>9900 Frederikshavn</t>
  </si>
  <si>
    <t>9940 Læsø</t>
  </si>
  <si>
    <t>9970 Strandby</t>
  </si>
  <si>
    <t>9981 Jerup</t>
  </si>
  <si>
    <t>9982 Ålbæk</t>
  </si>
  <si>
    <t>9990 Skagen</t>
  </si>
  <si>
    <t>København K</t>
  </si>
  <si>
    <t>København V</t>
  </si>
  <si>
    <t>Frederiksberg C</t>
  </si>
  <si>
    <t>Frederiksberg</t>
  </si>
  <si>
    <t>København Ø</t>
  </si>
  <si>
    <t>Nordhavn</t>
  </si>
  <si>
    <t>København N</t>
  </si>
  <si>
    <t>København S</t>
  </si>
  <si>
    <t>København NV</t>
  </si>
  <si>
    <t>København SV</t>
  </si>
  <si>
    <t>Valby</t>
  </si>
  <si>
    <t>Glostrup</t>
  </si>
  <si>
    <t>Brøndby</t>
  </si>
  <si>
    <t>Rødovre</t>
  </si>
  <si>
    <t>Albertslund</t>
  </si>
  <si>
    <t>Vallensbæk</t>
  </si>
  <si>
    <t>Taastrup</t>
  </si>
  <si>
    <t>Ishøj</t>
  </si>
  <si>
    <t>Hedehusene</t>
  </si>
  <si>
    <t>Hvidovre</t>
  </si>
  <si>
    <t>Brøndby Strand</t>
  </si>
  <si>
    <t>Vallensbæk Strand</t>
  </si>
  <si>
    <t>Greve</t>
  </si>
  <si>
    <t>Solrød Strand</t>
  </si>
  <si>
    <t>Karlslunde</t>
  </si>
  <si>
    <t>Brønshøj</t>
  </si>
  <si>
    <t>Vanløse</t>
  </si>
  <si>
    <t>Herlev</t>
  </si>
  <si>
    <t>Skovlunde</t>
  </si>
  <si>
    <t>Ballerup</t>
  </si>
  <si>
    <t>Måløv</t>
  </si>
  <si>
    <t>Smørum</t>
  </si>
  <si>
    <t>Kastrup</t>
  </si>
  <si>
    <t>Dragør</t>
  </si>
  <si>
    <t>Kongens Lyngby</t>
  </si>
  <si>
    <t>Gentofte</t>
  </si>
  <si>
    <t>Virum</t>
  </si>
  <si>
    <t>Holte</t>
  </si>
  <si>
    <t>Nærum</t>
  </si>
  <si>
    <t>Søborg</t>
  </si>
  <si>
    <t>Dyssegård</t>
  </si>
  <si>
    <t>Bagsværd</t>
  </si>
  <si>
    <t>Hellerup</t>
  </si>
  <si>
    <t>Charlottenlund</t>
  </si>
  <si>
    <t>Klampenborg</t>
  </si>
  <si>
    <t>Skodsborg</t>
  </si>
  <si>
    <t>Vedbæk</t>
  </si>
  <si>
    <t>Rungsted Kyst</t>
  </si>
  <si>
    <t>Hørsholm</t>
  </si>
  <si>
    <t>Kokkedal</t>
  </si>
  <si>
    <t>Nivå</t>
  </si>
  <si>
    <t>Helsingør</t>
  </si>
  <si>
    <t>Humlebæk</t>
  </si>
  <si>
    <t>Espergærde</t>
  </si>
  <si>
    <t>Snekkersten</t>
  </si>
  <si>
    <t>Tikøb</t>
  </si>
  <si>
    <t>Hornbæk</t>
  </si>
  <si>
    <t>Dronningmølle</t>
  </si>
  <si>
    <t>Ålsgårde</t>
  </si>
  <si>
    <t>Hellebæk</t>
  </si>
  <si>
    <t>Helsinge</t>
  </si>
  <si>
    <t>Vejby</t>
  </si>
  <si>
    <t>Tisvildeleje</t>
  </si>
  <si>
    <t>Græsted</t>
  </si>
  <si>
    <t>Gilleleje</t>
  </si>
  <si>
    <t>Frederiksværk</t>
  </si>
  <si>
    <t>Ølsted</t>
  </si>
  <si>
    <t>Skævinge</t>
  </si>
  <si>
    <t>Gørløse</t>
  </si>
  <si>
    <t>Liseleje</t>
  </si>
  <si>
    <t>Melby</t>
  </si>
  <si>
    <t>Hundested</t>
  </si>
  <si>
    <t>Hillerød</t>
  </si>
  <si>
    <t>Allerød</t>
  </si>
  <si>
    <t>Birkerød</t>
  </si>
  <si>
    <t>Fredensborg</t>
  </si>
  <si>
    <t>Kvistgård</t>
  </si>
  <si>
    <t>Værløse</t>
  </si>
  <si>
    <t>Farum</t>
  </si>
  <si>
    <t>Lynge</t>
  </si>
  <si>
    <t>Slangerup</t>
  </si>
  <si>
    <t>Frederikssund</t>
  </si>
  <si>
    <t>Jægerspris</t>
  </si>
  <si>
    <t>Ølstykke</t>
  </si>
  <si>
    <t>Stenløse</t>
  </si>
  <si>
    <t>Veksø Sjælland</t>
  </si>
  <si>
    <t>Rønne</t>
  </si>
  <si>
    <t>Aakirkeby</t>
  </si>
  <si>
    <t>Nexø</t>
  </si>
  <si>
    <t>Svaneke</t>
  </si>
  <si>
    <t>Østermarie</t>
  </si>
  <si>
    <t>Gudhjem</t>
  </si>
  <si>
    <t>Allinge</t>
  </si>
  <si>
    <t>Klemensker</t>
  </si>
  <si>
    <t>Hasle</t>
  </si>
  <si>
    <t>Roskilde</t>
  </si>
  <si>
    <t>Tune</t>
  </si>
  <si>
    <t>Jyllinge</t>
  </si>
  <si>
    <t>Skibby</t>
  </si>
  <si>
    <t>Kirke Såby</t>
  </si>
  <si>
    <t>Kirke Hyllinge</t>
  </si>
  <si>
    <t>Ringsted</t>
  </si>
  <si>
    <t>Viby Sjælland</t>
  </si>
  <si>
    <t>Borup</t>
  </si>
  <si>
    <t>Herlufmagle</t>
  </si>
  <si>
    <t>Glumsø</t>
  </si>
  <si>
    <t>Fjenneslev</t>
  </si>
  <si>
    <t>Jystrup Midtsj</t>
  </si>
  <si>
    <t>Sorø</t>
  </si>
  <si>
    <t>Munke Bjergby</t>
  </si>
  <si>
    <t>Slagelse</t>
  </si>
  <si>
    <t>Korsør</t>
  </si>
  <si>
    <t>Skælskør</t>
  </si>
  <si>
    <t>Vemmelev</t>
  </si>
  <si>
    <t>Boeslunde</t>
  </si>
  <si>
    <t>Rude</t>
  </si>
  <si>
    <t>Agersø</t>
  </si>
  <si>
    <t>Omø</t>
  </si>
  <si>
    <t>Fuglebjerg</t>
  </si>
  <si>
    <t>Dalmose</t>
  </si>
  <si>
    <t>Sandved</t>
  </si>
  <si>
    <t>Høng</t>
  </si>
  <si>
    <t>Gørlev</t>
  </si>
  <si>
    <t>Ruds Vedby</t>
  </si>
  <si>
    <t>Dianalund</t>
  </si>
  <si>
    <t>Stenlille</t>
  </si>
  <si>
    <t>Nyrup</t>
  </si>
  <si>
    <t>Holbæk</t>
  </si>
  <si>
    <t>Orø</t>
  </si>
  <si>
    <t>Lejre</t>
  </si>
  <si>
    <t>Hvalsø</t>
  </si>
  <si>
    <t>Tølløse</t>
  </si>
  <si>
    <t>Ugerløse</t>
  </si>
  <si>
    <t>Kirke Eskilstrup</t>
  </si>
  <si>
    <t>Store Merløse</t>
  </si>
  <si>
    <t>Vipperød</t>
  </si>
  <si>
    <t>Kalundborg</t>
  </si>
  <si>
    <t>Regstrup</t>
  </si>
  <si>
    <t>Mørkøv</t>
  </si>
  <si>
    <t>Jyderup</t>
  </si>
  <si>
    <t>Snertinge</t>
  </si>
  <si>
    <t>Svebølle</t>
  </si>
  <si>
    <t>Store Fuglede</t>
  </si>
  <si>
    <t>Jerslev Sjælland</t>
  </si>
  <si>
    <t>Nykøbing Sj</t>
  </si>
  <si>
    <t>Svinninge</t>
  </si>
  <si>
    <t>Gislinge</t>
  </si>
  <si>
    <t>Hørve</t>
  </si>
  <si>
    <t>Fårevejle</t>
  </si>
  <si>
    <t>Asnæs</t>
  </si>
  <si>
    <t>Vig</t>
  </si>
  <si>
    <t>Grevinge</t>
  </si>
  <si>
    <t>Nørre Asmindrup</t>
  </si>
  <si>
    <t>Højby</t>
  </si>
  <si>
    <t>Rørvig</t>
  </si>
  <si>
    <t>Sjællands Odde</t>
  </si>
  <si>
    <t>Føllenslev</t>
  </si>
  <si>
    <t>Sejerø</t>
  </si>
  <si>
    <t>Eskebjerg</t>
  </si>
  <si>
    <t>Køge</t>
  </si>
  <si>
    <t>Gadstrup</t>
  </si>
  <si>
    <t>Havdrup</t>
  </si>
  <si>
    <t>Lille Skensved</t>
  </si>
  <si>
    <t>Bjæverskov</t>
  </si>
  <si>
    <t>Faxe</t>
  </si>
  <si>
    <t>Hårlev</t>
  </si>
  <si>
    <t>Karise</t>
  </si>
  <si>
    <t>Faxe Ladeplads</t>
  </si>
  <si>
    <t>Store Heddinge</t>
  </si>
  <si>
    <t>Strøby</t>
  </si>
  <si>
    <t>Klippinge</t>
  </si>
  <si>
    <t>Rødvig Stevns</t>
  </si>
  <si>
    <t>Herfølge</t>
  </si>
  <si>
    <t>Tureby</t>
  </si>
  <si>
    <t>Rønnede</t>
  </si>
  <si>
    <t>Holmegaard</t>
  </si>
  <si>
    <t>Haslev</t>
  </si>
  <si>
    <t>Næstved</t>
  </si>
  <si>
    <t>Præstø</t>
  </si>
  <si>
    <t>Tappernøje</t>
  </si>
  <si>
    <t>Mern</t>
  </si>
  <si>
    <t>Karrebæksminde</t>
  </si>
  <si>
    <t>Lundby</t>
  </si>
  <si>
    <t>Vordingborg</t>
  </si>
  <si>
    <t>Kalvehave</t>
  </si>
  <si>
    <t>Langebæk</t>
  </si>
  <si>
    <t>Stensved</t>
  </si>
  <si>
    <t>Stege</t>
  </si>
  <si>
    <t>Borre</t>
  </si>
  <si>
    <t>Askeby</t>
  </si>
  <si>
    <t>Bogø By</t>
  </si>
  <si>
    <t>Nykøbing F</t>
  </si>
  <si>
    <t>Nørre Alslev</t>
  </si>
  <si>
    <t>Stubbekøbing</t>
  </si>
  <si>
    <t>Guldborg</t>
  </si>
  <si>
    <t>Eskilstrup</t>
  </si>
  <si>
    <t>Horbelev</t>
  </si>
  <si>
    <t>Idestrup</t>
  </si>
  <si>
    <t>Væggerløse</t>
  </si>
  <si>
    <t>Gedser</t>
  </si>
  <si>
    <t>Nysted</t>
  </si>
  <si>
    <t>Toreby L</t>
  </si>
  <si>
    <t>Kettinge</t>
  </si>
  <si>
    <t>Øster Ulslev</t>
  </si>
  <si>
    <t>Errindlev</t>
  </si>
  <si>
    <t>Nakskov</t>
  </si>
  <si>
    <t>Harpelunde</t>
  </si>
  <si>
    <t>Horslunde</t>
  </si>
  <si>
    <t>Søllested</t>
  </si>
  <si>
    <t>Maribo</t>
  </si>
  <si>
    <t>Bandholm</t>
  </si>
  <si>
    <t>Askø og Lilleø</t>
  </si>
  <si>
    <t>Torrig L</t>
  </si>
  <si>
    <t>Fejø</t>
  </si>
  <si>
    <t>Femø</t>
  </si>
  <si>
    <t>Nørreballe</t>
  </si>
  <si>
    <t>Stokkemarke</t>
  </si>
  <si>
    <t>Vesterborg</t>
  </si>
  <si>
    <t>Holeby</t>
  </si>
  <si>
    <t>Rødby</t>
  </si>
  <si>
    <t>Dannemare</t>
  </si>
  <si>
    <t>Sakskøbing</t>
  </si>
  <si>
    <t>Odense C</t>
  </si>
  <si>
    <t>Odense V</t>
  </si>
  <si>
    <t>Odense NV</t>
  </si>
  <si>
    <t>Odense SØ</t>
  </si>
  <si>
    <t>Odense M</t>
  </si>
  <si>
    <t>Odense NØ</t>
  </si>
  <si>
    <t>Odense SV</t>
  </si>
  <si>
    <t>Odense S</t>
  </si>
  <si>
    <t>Odense N</t>
  </si>
  <si>
    <t>Marslev</t>
  </si>
  <si>
    <t>Kerteminde</t>
  </si>
  <si>
    <t>Agedrup</t>
  </si>
  <si>
    <t>Munkebo</t>
  </si>
  <si>
    <t>Rynkeby</t>
  </si>
  <si>
    <t>Mesinge</t>
  </si>
  <si>
    <t>Dalby</t>
  </si>
  <si>
    <t>Martofte</t>
  </si>
  <si>
    <t>Bogense</t>
  </si>
  <si>
    <t>Otterup</t>
  </si>
  <si>
    <t>Morud</t>
  </si>
  <si>
    <t>Harndrup</t>
  </si>
  <si>
    <t>Brenderup Fyn</t>
  </si>
  <si>
    <t>Asperup</t>
  </si>
  <si>
    <t>Søndersø</t>
  </si>
  <si>
    <t>Veflinge</t>
  </si>
  <si>
    <t>Skamby</t>
  </si>
  <si>
    <t>Blommenslyst</t>
  </si>
  <si>
    <t>Vissenbjerg</t>
  </si>
  <si>
    <t>Middelfart</t>
  </si>
  <si>
    <t>Ullerslev</t>
  </si>
  <si>
    <t>Langeskov</t>
  </si>
  <si>
    <t>Aarup</t>
  </si>
  <si>
    <t>Nørre Aaby</t>
  </si>
  <si>
    <t>Gelsted</t>
  </si>
  <si>
    <t>Ejby</t>
  </si>
  <si>
    <t>Faaborg</t>
  </si>
  <si>
    <t>Lyø</t>
  </si>
  <si>
    <t>Avernakø</t>
  </si>
  <si>
    <t>Bjørnø</t>
  </si>
  <si>
    <t>Assens</t>
  </si>
  <si>
    <t>Glamsbjerg</t>
  </si>
  <si>
    <t>Ebberup</t>
  </si>
  <si>
    <t>Millinge</t>
  </si>
  <si>
    <t>Broby</t>
  </si>
  <si>
    <t>Haarby</t>
  </si>
  <si>
    <t>Tommerup</t>
  </si>
  <si>
    <t>Svendborg</t>
  </si>
  <si>
    <t>Ringe</t>
  </si>
  <si>
    <t>Vester Skerninge</t>
  </si>
  <si>
    <t>Stenstrup</t>
  </si>
  <si>
    <t>Kværndrup</t>
  </si>
  <si>
    <t>Årslev</t>
  </si>
  <si>
    <t>Nyborg</t>
  </si>
  <si>
    <t>Ørbæk</t>
  </si>
  <si>
    <t>Gislev</t>
  </si>
  <si>
    <t>Ryslinge</t>
  </si>
  <si>
    <t>Ferritslev Fyn</t>
  </si>
  <si>
    <t>Frørup</t>
  </si>
  <si>
    <t>Hesselager</t>
  </si>
  <si>
    <t>Skårup Fyn</t>
  </si>
  <si>
    <t>Vejstrup</t>
  </si>
  <si>
    <t>Oure</t>
  </si>
  <si>
    <t>Gudme</t>
  </si>
  <si>
    <t>Gudbjerg Sydfyn</t>
  </si>
  <si>
    <t>Rudkøbing</t>
  </si>
  <si>
    <t>Humble</t>
  </si>
  <si>
    <t>Bagenkop</t>
  </si>
  <si>
    <t>Strynø</t>
  </si>
  <si>
    <t>Tranekær</t>
  </si>
  <si>
    <t>Marstal</t>
  </si>
  <si>
    <t>Birkholm</t>
  </si>
  <si>
    <t>Ærøskøbing</t>
  </si>
  <si>
    <t>Søby Ærø</t>
  </si>
  <si>
    <t>Kolding</t>
  </si>
  <si>
    <t>Egtved</t>
  </si>
  <si>
    <t>Almind</t>
  </si>
  <si>
    <t>Viuf</t>
  </si>
  <si>
    <t>Jordrup</t>
  </si>
  <si>
    <t>Christiansfeld</t>
  </si>
  <si>
    <t>Bjert</t>
  </si>
  <si>
    <t>Sønder Stenderup</t>
  </si>
  <si>
    <t>Sjølund</t>
  </si>
  <si>
    <t>Hejls</t>
  </si>
  <si>
    <t>Haderslev</t>
  </si>
  <si>
    <t>Aabenraa</t>
  </si>
  <si>
    <t>Barsø</t>
  </si>
  <si>
    <t>Rødekro</t>
  </si>
  <si>
    <t>Løgumkloster</t>
  </si>
  <si>
    <t>Bredebro</t>
  </si>
  <si>
    <t>Tønder</t>
  </si>
  <si>
    <t>Højer</t>
  </si>
  <si>
    <t>Gråsten</t>
  </si>
  <si>
    <t>Broager</t>
  </si>
  <si>
    <t>Egernsund</t>
  </si>
  <si>
    <t>Padborg</t>
  </si>
  <si>
    <t>Kruså</t>
  </si>
  <si>
    <t>Tinglev</t>
  </si>
  <si>
    <t>Bylderup-Bov</t>
  </si>
  <si>
    <t>Bolderslev</t>
  </si>
  <si>
    <t>Sønderborg</t>
  </si>
  <si>
    <t>Nordborg</t>
  </si>
  <si>
    <t>Augustenborg</t>
  </si>
  <si>
    <t>Sydals</t>
  </si>
  <si>
    <t>Vojens</t>
  </si>
  <si>
    <t>Gram</t>
  </si>
  <si>
    <t>Toftlund</t>
  </si>
  <si>
    <t>Agerskov</t>
  </si>
  <si>
    <t>Branderup J</t>
  </si>
  <si>
    <t>Bevtoft</t>
  </si>
  <si>
    <t>Sommersted</t>
  </si>
  <si>
    <t>Vamdrup</t>
  </si>
  <si>
    <t>Vejen</t>
  </si>
  <si>
    <t>Gesten</t>
  </si>
  <si>
    <t>Bække</t>
  </si>
  <si>
    <t>Vorbasse</t>
  </si>
  <si>
    <t>Rødding</t>
  </si>
  <si>
    <t>Lunderskov</t>
  </si>
  <si>
    <t>Brørup</t>
  </si>
  <si>
    <t>Lintrup</t>
  </si>
  <si>
    <t>Holsted</t>
  </si>
  <si>
    <t>Hovborg</t>
  </si>
  <si>
    <t>Føvling</t>
  </si>
  <si>
    <t>Gørding</t>
  </si>
  <si>
    <t>Esbjerg</t>
  </si>
  <si>
    <t>Esbjerg Ø</t>
  </si>
  <si>
    <t>Esbjerg V</t>
  </si>
  <si>
    <t>Esbjerg N</t>
  </si>
  <si>
    <t>Fanø</t>
  </si>
  <si>
    <t>Tjæreborg</t>
  </si>
  <si>
    <t>Bramming</t>
  </si>
  <si>
    <t>Glejbjerg</t>
  </si>
  <si>
    <t>Agerbæk</t>
  </si>
  <si>
    <t>Ribe</t>
  </si>
  <si>
    <t>Gredstedbro</t>
  </si>
  <si>
    <t>Skærbæk</t>
  </si>
  <si>
    <t>Rømø</t>
  </si>
  <si>
    <t>Varde</t>
  </si>
  <si>
    <t>Årre</t>
  </si>
  <si>
    <t>Ansager</t>
  </si>
  <si>
    <t>Nørre Nebel</t>
  </si>
  <si>
    <t>Oksbøl</t>
  </si>
  <si>
    <t>Janderup Vestj</t>
  </si>
  <si>
    <t>Billum</t>
  </si>
  <si>
    <t>Vejers Strand</t>
  </si>
  <si>
    <t>Henne</t>
  </si>
  <si>
    <t>Outrup</t>
  </si>
  <si>
    <t>Blåvand</t>
  </si>
  <si>
    <t>Tistrup</t>
  </si>
  <si>
    <t>Ølgod</t>
  </si>
  <si>
    <t>Tarm</t>
  </si>
  <si>
    <t>Hemmet</t>
  </si>
  <si>
    <t>Skjern</t>
  </si>
  <si>
    <t>Videbæk</t>
  </si>
  <si>
    <t>Kibæk</t>
  </si>
  <si>
    <t>Lem St</t>
  </si>
  <si>
    <t>Ringkøbing</t>
  </si>
  <si>
    <t>Hvide Sande</t>
  </si>
  <si>
    <t>Spjald</t>
  </si>
  <si>
    <t>Ørnhøj</t>
  </si>
  <si>
    <t>Tim</t>
  </si>
  <si>
    <t>Ulfborg</t>
  </si>
  <si>
    <t>Fredericia</t>
  </si>
  <si>
    <t>Børkop</t>
  </si>
  <si>
    <t>Vejle</t>
  </si>
  <si>
    <t>Vejle Øst</t>
  </si>
  <si>
    <t>Juelsminde</t>
  </si>
  <si>
    <t>Stouby</t>
  </si>
  <si>
    <t>Barrit</t>
  </si>
  <si>
    <t>Tørring</t>
  </si>
  <si>
    <t>Uldum</t>
  </si>
  <si>
    <t>Vonge</t>
  </si>
  <si>
    <t>Bredsten</t>
  </si>
  <si>
    <t>Randbøl</t>
  </si>
  <si>
    <t>Vandel</t>
  </si>
  <si>
    <t>Billund</t>
  </si>
  <si>
    <t>Grindsted</t>
  </si>
  <si>
    <t>Hejnsvig</t>
  </si>
  <si>
    <t>Sønder Omme</t>
  </si>
  <si>
    <t>Stakroge</t>
  </si>
  <si>
    <t>Sønder Felding</t>
  </si>
  <si>
    <t>Jelling</t>
  </si>
  <si>
    <t>Gadbjerg</t>
  </si>
  <si>
    <t>Give</t>
  </si>
  <si>
    <t>Brande</t>
  </si>
  <si>
    <t>Ejstrupholm</t>
  </si>
  <si>
    <t>Hampen</t>
  </si>
  <si>
    <t>Herning</t>
  </si>
  <si>
    <t>Ikast</t>
  </si>
  <si>
    <t>Bording</t>
  </si>
  <si>
    <t>Engesvang</t>
  </si>
  <si>
    <t>Sunds</t>
  </si>
  <si>
    <t>Karup J</t>
  </si>
  <si>
    <t>Vildbjerg</t>
  </si>
  <si>
    <t>Aulum</t>
  </si>
  <si>
    <t>Holstebro</t>
  </si>
  <si>
    <t>Haderup</t>
  </si>
  <si>
    <t>Sørvad</t>
  </si>
  <si>
    <t>Hjerm</t>
  </si>
  <si>
    <t>Vemb</t>
  </si>
  <si>
    <t>Struer</t>
  </si>
  <si>
    <t>Lemvig</t>
  </si>
  <si>
    <t>Bøvlingbjerg</t>
  </si>
  <si>
    <t>Bækmarksbro</t>
  </si>
  <si>
    <t>Harboøre</t>
  </si>
  <si>
    <t>Thyborøn</t>
  </si>
  <si>
    <t>Thisted</t>
  </si>
  <si>
    <t>Hanstholm</t>
  </si>
  <si>
    <t>Frøstrup</t>
  </si>
  <si>
    <t>Vesløs</t>
  </si>
  <si>
    <t>Snedsted</t>
  </si>
  <si>
    <t>Bedsted Thy</t>
  </si>
  <si>
    <t>Hurup Thy</t>
  </si>
  <si>
    <t>Vestervig</t>
  </si>
  <si>
    <t>Thyholm</t>
  </si>
  <si>
    <t>Skive</t>
  </si>
  <si>
    <t>Vinderup</t>
  </si>
  <si>
    <t>Højslev</t>
  </si>
  <si>
    <t>Stoholm Jyll</t>
  </si>
  <si>
    <t>Spøttrup</t>
  </si>
  <si>
    <t>Roslev</t>
  </si>
  <si>
    <t>Fur</t>
  </si>
  <si>
    <t>Nykøbing M</t>
  </si>
  <si>
    <t>Erslev</t>
  </si>
  <si>
    <t>Karby</t>
  </si>
  <si>
    <t>Redsted M</t>
  </si>
  <si>
    <t>Vils</t>
  </si>
  <si>
    <t>Øster Assels</t>
  </si>
  <si>
    <t>Aarhus C</t>
  </si>
  <si>
    <t>Aarhus N</t>
  </si>
  <si>
    <t>Aarhus V</t>
  </si>
  <si>
    <t>Brabrand</t>
  </si>
  <si>
    <t>Risskov Ø</t>
  </si>
  <si>
    <t>Åbyhøj</t>
  </si>
  <si>
    <t>Risskov</t>
  </si>
  <si>
    <t>Egå</t>
  </si>
  <si>
    <t>Viby J</t>
  </si>
  <si>
    <t>Højbjerg</t>
  </si>
  <si>
    <t>Odder</t>
  </si>
  <si>
    <t>Samsø</t>
  </si>
  <si>
    <t>Tranbjerg J</t>
  </si>
  <si>
    <t>Mårslet</t>
  </si>
  <si>
    <t>Beder</t>
  </si>
  <si>
    <t>Malling</t>
  </si>
  <si>
    <t>Hundslund</t>
  </si>
  <si>
    <t>Solbjerg</t>
  </si>
  <si>
    <t>Hasselager</t>
  </si>
  <si>
    <t>Hørning</t>
  </si>
  <si>
    <t>Hadsten</t>
  </si>
  <si>
    <t>Trige</t>
  </si>
  <si>
    <t>Tilst</t>
  </si>
  <si>
    <t>Hinnerup</t>
  </si>
  <si>
    <t>Ebeltoft</t>
  </si>
  <si>
    <t>Rønde</t>
  </si>
  <si>
    <t>Knebel</t>
  </si>
  <si>
    <t>Balle</t>
  </si>
  <si>
    <t>Hammel</t>
  </si>
  <si>
    <t>Harlev J</t>
  </si>
  <si>
    <t>Galten</t>
  </si>
  <si>
    <t>Sabro</t>
  </si>
  <si>
    <t>Sporup</t>
  </si>
  <si>
    <t>Grenaa</t>
  </si>
  <si>
    <t>Lystrup</t>
  </si>
  <si>
    <t>Hjortshøj</t>
  </si>
  <si>
    <t>Skødstrup</t>
  </si>
  <si>
    <t>Hornslet</t>
  </si>
  <si>
    <t>Mørke</t>
  </si>
  <si>
    <t>Ryomgård</t>
  </si>
  <si>
    <t>Kolind</t>
  </si>
  <si>
    <t>Trustrup</t>
  </si>
  <si>
    <t>Nimtofte</t>
  </si>
  <si>
    <t>Glesborg</t>
  </si>
  <si>
    <t>Ørum Djurs</t>
  </si>
  <si>
    <t>Anholt</t>
  </si>
  <si>
    <t>Silkeborg</t>
  </si>
  <si>
    <t>Kjellerup</t>
  </si>
  <si>
    <t>Lemming</t>
  </si>
  <si>
    <t>Sorring</t>
  </si>
  <si>
    <t>Ans By</t>
  </si>
  <si>
    <t>Them</t>
  </si>
  <si>
    <t>Bryrup</t>
  </si>
  <si>
    <t>Skanderborg</t>
  </si>
  <si>
    <t>Låsby</t>
  </si>
  <si>
    <t>Ry</t>
  </si>
  <si>
    <t>Horsens</t>
  </si>
  <si>
    <t>Daugård</t>
  </si>
  <si>
    <t>Hedensted</t>
  </si>
  <si>
    <t>Løsning</t>
  </si>
  <si>
    <t>Hovedgård</t>
  </si>
  <si>
    <t>Brædstrup</t>
  </si>
  <si>
    <t>Gedved</t>
  </si>
  <si>
    <t>Østbirk</t>
  </si>
  <si>
    <t>Flemming</t>
  </si>
  <si>
    <t>Rask Mølle</t>
  </si>
  <si>
    <t>Klovborg</t>
  </si>
  <si>
    <t>Nørre Snede</t>
  </si>
  <si>
    <t>Stenderup</t>
  </si>
  <si>
    <t>Hornsyld</t>
  </si>
  <si>
    <t>Endelave</t>
  </si>
  <si>
    <t>Tunø</t>
  </si>
  <si>
    <t>Viborg</t>
  </si>
  <si>
    <t>Tjele</t>
  </si>
  <si>
    <t>Løgstrup</t>
  </si>
  <si>
    <t>Skals</t>
  </si>
  <si>
    <t>Rødkærsbro</t>
  </si>
  <si>
    <t>Bjerringbro</t>
  </si>
  <si>
    <t>Ulstrup</t>
  </si>
  <si>
    <t>Langå</t>
  </si>
  <si>
    <t>Thorsø</t>
  </si>
  <si>
    <t>Fårvang</t>
  </si>
  <si>
    <t>Gjern</t>
  </si>
  <si>
    <t>Randers C</t>
  </si>
  <si>
    <t>Randers NV</t>
  </si>
  <si>
    <t>Randers NØ</t>
  </si>
  <si>
    <t>Randers SV</t>
  </si>
  <si>
    <t>Ørsted</t>
  </si>
  <si>
    <t>Randers SØ</t>
  </si>
  <si>
    <t>Allingåbro</t>
  </si>
  <si>
    <t>Auning</t>
  </si>
  <si>
    <t>Havndal</t>
  </si>
  <si>
    <t>Spentrup</t>
  </si>
  <si>
    <t>Gjerlev J</t>
  </si>
  <si>
    <t>Fårup</t>
  </si>
  <si>
    <t>Aalborg</t>
  </si>
  <si>
    <t>Aalborg SV</t>
  </si>
  <si>
    <t>Aalborg SØ</t>
  </si>
  <si>
    <t>Aalborg Øst</t>
  </si>
  <si>
    <t>Svenstrup J</t>
  </si>
  <si>
    <t>Nibe</t>
  </si>
  <si>
    <t>Gistrup</t>
  </si>
  <si>
    <t>Klarup</t>
  </si>
  <si>
    <t>Storvorde</t>
  </si>
  <si>
    <t>Kongerslev</t>
  </si>
  <si>
    <t>Sæby</t>
  </si>
  <si>
    <t>Vodskov</t>
  </si>
  <si>
    <t>Hjallerup</t>
  </si>
  <si>
    <t>Dronninglund</t>
  </si>
  <si>
    <t>Asaa</t>
  </si>
  <si>
    <t>Dybvad</t>
  </si>
  <si>
    <t>Gandrup</t>
  </si>
  <si>
    <t>Hals</t>
  </si>
  <si>
    <t>Vestbjerg</t>
  </si>
  <si>
    <t>Sulsted</t>
  </si>
  <si>
    <t>Tylstrup</t>
  </si>
  <si>
    <t>Nørresundby</t>
  </si>
  <si>
    <t>Vadum</t>
  </si>
  <si>
    <t>Aabybro</t>
  </si>
  <si>
    <t>Brovst</t>
  </si>
  <si>
    <t>Løkken</t>
  </si>
  <si>
    <t>Pandrup</t>
  </si>
  <si>
    <t>Blokhus</t>
  </si>
  <si>
    <t>Saltum</t>
  </si>
  <si>
    <t>Hobro</t>
  </si>
  <si>
    <t>Arden</t>
  </si>
  <si>
    <t>Skørping</t>
  </si>
  <si>
    <t>Støvring</t>
  </si>
  <si>
    <t>Suldrup</t>
  </si>
  <si>
    <t>Mariager</t>
  </si>
  <si>
    <t>Hadsund</t>
  </si>
  <si>
    <t>Bælum</t>
  </si>
  <si>
    <t>Terndrup</t>
  </si>
  <si>
    <t>Aars</t>
  </si>
  <si>
    <t>Nørager</t>
  </si>
  <si>
    <t>Aalestrup</t>
  </si>
  <si>
    <t>Gedsted</t>
  </si>
  <si>
    <t>Møldrup</t>
  </si>
  <si>
    <t>Farsø</t>
  </si>
  <si>
    <t>Løgstør</t>
  </si>
  <si>
    <t>Ranum</t>
  </si>
  <si>
    <t>Fjerritslev</t>
  </si>
  <si>
    <t>Brønderslev</t>
  </si>
  <si>
    <t>Jerslev J</t>
  </si>
  <si>
    <t>Østervrå</t>
  </si>
  <si>
    <t>Vrå</t>
  </si>
  <si>
    <t>Hjørring</t>
  </si>
  <si>
    <t>Tårs</t>
  </si>
  <si>
    <t>Hirtshals</t>
  </si>
  <si>
    <t>Sindal</t>
  </si>
  <si>
    <t>Bindslev</t>
  </si>
  <si>
    <t>Frederikshavn</t>
  </si>
  <si>
    <t>Læsø</t>
  </si>
  <si>
    <t>Strandby</t>
  </si>
  <si>
    <t>Jerup</t>
  </si>
  <si>
    <t>Ålbæk</t>
  </si>
  <si>
    <t>Skagen</t>
  </si>
  <si>
    <t>POSTNR</t>
  </si>
  <si>
    <t>POSTNAVN</t>
  </si>
  <si>
    <t>KOM</t>
  </si>
  <si>
    <t>KOMKODE</t>
  </si>
  <si>
    <t>YEAR</t>
  </si>
  <si>
    <t>SALGSPRIS</t>
  </si>
  <si>
    <t xml:space="preserve">1000-1499 </t>
  </si>
  <si>
    <t xml:space="preserve">1500-1799 </t>
  </si>
  <si>
    <t xml:space="preserve">1800-1999 </t>
  </si>
  <si>
    <t>Københavns Kommune</t>
  </si>
  <si>
    <t>Høje-Taastrup Kommune</t>
  </si>
  <si>
    <t>Brøndby Kommune</t>
  </si>
  <si>
    <t>Tårnby Kommune</t>
  </si>
  <si>
    <t>Frederiksberg Kommune</t>
  </si>
  <si>
    <t>Glostrup Kommune</t>
  </si>
  <si>
    <t>Albertslund Kommune</t>
  </si>
  <si>
    <t>Hvidovre Kommune</t>
  </si>
  <si>
    <t>Rødovre Kommune</t>
  </si>
  <si>
    <t>Vallensbæk Kommune</t>
  </si>
  <si>
    <t>Ishøj Kommune</t>
  </si>
  <si>
    <t>Greve Kommune</t>
  </si>
  <si>
    <t>Roskilde Kommune</t>
  </si>
  <si>
    <t>Solrød Kommune</t>
  </si>
  <si>
    <t>Ballerup Kommune</t>
  </si>
  <si>
    <t>Gladsaxe Kommune</t>
  </si>
  <si>
    <t>Herlev Kommune</t>
  </si>
  <si>
    <t>Egedal Kommune</t>
  </si>
  <si>
    <t>Dragør Kommune</t>
  </si>
  <si>
    <t>Gentofte Kommune</t>
  </si>
  <si>
    <t>Lyngby-Taarbæk Kommune</t>
  </si>
  <si>
    <t>Rudersdal Kommune</t>
  </si>
  <si>
    <t>Furesø Kommune</t>
  </si>
  <si>
    <t>Hørsholm Kommune</t>
  </si>
  <si>
    <t>Fredensborg Kommune</t>
  </si>
  <si>
    <t>Helsingør Kommune</t>
  </si>
  <si>
    <t>Gribskov Kommune</t>
  </si>
  <si>
    <t>Hillerød Kommune</t>
  </si>
  <si>
    <t>Halsnæs Kommune</t>
  </si>
  <si>
    <t>Allerød Kommune</t>
  </si>
  <si>
    <t>Frederikssund Kommune</t>
  </si>
  <si>
    <t>Bornholm Kommune</t>
  </si>
  <si>
    <t>Christiansø</t>
  </si>
  <si>
    <t>Lejre Kommune</t>
  </si>
  <si>
    <t>Køge Kommune</t>
  </si>
  <si>
    <t>Holbæk Kommune</t>
  </si>
  <si>
    <t>Faxe Kommune</t>
  </si>
  <si>
    <t>Ringsted Kommune</t>
  </si>
  <si>
    <t>Sorø Kommune</t>
  </si>
  <si>
    <t>Næstved Kommune</t>
  </si>
  <si>
    <t>Slagelse Kommune</t>
  </si>
  <si>
    <t>Kalundborg Kommune</t>
  </si>
  <si>
    <t>Odsherred Kommune</t>
  </si>
  <si>
    <t>Stevns Kommune</t>
  </si>
  <si>
    <t>Vordingborg Kommune</t>
  </si>
  <si>
    <t>Guldborgsund Kommune</t>
  </si>
  <si>
    <t>Lolland Kommune</t>
  </si>
  <si>
    <t>Askø</t>
  </si>
  <si>
    <t>Odense Kommune</t>
  </si>
  <si>
    <t>Nordfyns Kommune</t>
  </si>
  <si>
    <t>Kerteminde Kommune</t>
  </si>
  <si>
    <t>Middelfart Kommune</t>
  </si>
  <si>
    <t>Assens Kommune</t>
  </si>
  <si>
    <t>Nyborg Kommune</t>
  </si>
  <si>
    <t>Faaborg-Midtfyn Kommune</t>
  </si>
  <si>
    <t>Svendborg Kommune</t>
  </si>
  <si>
    <t>Langeland Kommune</t>
  </si>
  <si>
    <t>Ærø Kommune</t>
  </si>
  <si>
    <t>Kolding Kommune</t>
  </si>
  <si>
    <t>Vejle Kommune</t>
  </si>
  <si>
    <t>Haderslev Kommune</t>
  </si>
  <si>
    <t>Aabenraa Kommune</t>
  </si>
  <si>
    <t>Tønder Kommune</t>
  </si>
  <si>
    <t>Sønderborg Kommune</t>
  </si>
  <si>
    <t>Vejen Kommune</t>
  </si>
  <si>
    <t>Billund Kommune</t>
  </si>
  <si>
    <t>Esbjerg Kommune</t>
  </si>
  <si>
    <t>Varde Kommune</t>
  </si>
  <si>
    <t>Fanø Kommune</t>
  </si>
  <si>
    <t>Ringkøbing-Skjern Kommune</t>
  </si>
  <si>
    <t>Herning Kommune</t>
  </si>
  <si>
    <t>Holstebro Kommune</t>
  </si>
  <si>
    <t>Lemvig Kommune</t>
  </si>
  <si>
    <t>Fredericia Kommune</t>
  </si>
  <si>
    <t>Hedensted Kommune</t>
  </si>
  <si>
    <t>Ikast-Brande Kommune</t>
  </si>
  <si>
    <t>Silkeborg Kommune</t>
  </si>
  <si>
    <t>Viborg Kommune</t>
  </si>
  <si>
    <t>Struer Kommune</t>
  </si>
  <si>
    <t>Thisted Kommune</t>
  </si>
  <si>
    <t>Skive Kommune</t>
  </si>
  <si>
    <t>Morsø Kommune</t>
  </si>
  <si>
    <t>Aarhus Kommune</t>
  </si>
  <si>
    <t>Odder Kommune</t>
  </si>
  <si>
    <t>Samsø Kommune</t>
  </si>
  <si>
    <t>Skanderborg Kommune</t>
  </si>
  <si>
    <t>Favrskov Kommune</t>
  </si>
  <si>
    <t>Syddjurs Kommune</t>
  </si>
  <si>
    <t>Norddjurs Kommune</t>
  </si>
  <si>
    <t>Horsens Kommune</t>
  </si>
  <si>
    <t>Randers Kommune</t>
  </si>
  <si>
    <t>Mariagerfjord Kommune</t>
  </si>
  <si>
    <t>Aalborg Kommune</t>
  </si>
  <si>
    <t>Rebild Kommune</t>
  </si>
  <si>
    <t>Vesthimmerlands Kommune</t>
  </si>
  <si>
    <t>Frederikshavn Kommune</t>
  </si>
  <si>
    <t>Brønderslev Kommune</t>
  </si>
  <si>
    <t>Jammerbugt Kommune</t>
  </si>
  <si>
    <t>Hjørring Kommune</t>
  </si>
  <si>
    <t>Læsø Kommune</t>
  </si>
  <si>
    <t>KOMNAVN</t>
  </si>
  <si>
    <t>DISINDK</t>
  </si>
  <si>
    <t>LANGLEDIG</t>
  </si>
  <si>
    <t>KRIMINELITET</t>
  </si>
  <si>
    <t>LAVINDK</t>
  </si>
  <si>
    <t>SKILSMISSER</t>
  </si>
  <si>
    <t>København</t>
  </si>
  <si>
    <t>Tårnby</t>
  </si>
  <si>
    <t>Gladsaxe</t>
  </si>
  <si>
    <t>Høje-Taastrup</t>
  </si>
  <si>
    <t>Lyngby-Taarbæk</t>
  </si>
  <si>
    <t>Egedal</t>
  </si>
  <si>
    <t>Furesø</t>
  </si>
  <si>
    <t>Gribskov</t>
  </si>
  <si>
    <t>Halsnæs</t>
  </si>
  <si>
    <t>Rudersdal</t>
  </si>
  <si>
    <t>Bornholm</t>
  </si>
  <si>
    <t>Solrød</t>
  </si>
  <si>
    <t>Guldborgsund</t>
  </si>
  <si>
    <t>Lolland</t>
  </si>
  <si>
    <t>Odsherred</t>
  </si>
  <si>
    <t>Stevns</t>
  </si>
  <si>
    <t>Faaborg-Midtfyn</t>
  </si>
  <si>
    <t>Langeland</t>
  </si>
  <si>
    <t>Nordfyns</t>
  </si>
  <si>
    <t>Odense</t>
  </si>
  <si>
    <t>Ærø</t>
  </si>
  <si>
    <t>Favrskov</t>
  </si>
  <si>
    <t>Norddjurs</t>
  </si>
  <si>
    <t>Randers</t>
  </si>
  <si>
    <t>Syddjurs</t>
  </si>
  <si>
    <t>Aarhus</t>
  </si>
  <si>
    <t>Ikast-Brande</t>
  </si>
  <si>
    <t>Ringkøbing-Skjern</t>
  </si>
  <si>
    <t>Jammerbugt</t>
  </si>
  <si>
    <t>Mariagerfjord</t>
  </si>
  <si>
    <t>Morsø</t>
  </si>
  <si>
    <t>Rebild</t>
  </si>
  <si>
    <t>Vesthimmerlands</t>
  </si>
  <si>
    <t>INDKP106</t>
  </si>
  <si>
    <t>AULK04</t>
  </si>
  <si>
    <t>LIVO1</t>
  </si>
  <si>
    <t>ANDEL_INDV</t>
  </si>
  <si>
    <t>FOLK1E</t>
  </si>
  <si>
    <t>Ejendomspriser på boligmarkedet efter priser på realiserede handler, ejendomskategori, område og tid</t>
  </si>
  <si>
    <t>2011K1</t>
  </si>
  <si>
    <t>2015K4</t>
  </si>
  <si>
    <t>2019K4</t>
  </si>
  <si>
    <t>Århus</t>
  </si>
  <si>
    <t>KOMMUNE_NR</t>
  </si>
  <si>
    <t>ADRESSERINGSNAVN_1</t>
  </si>
  <si>
    <t>BYNAVN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</si>
</sst>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MS Shell Dlg 2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/>
    <xf numFmtId="0" fontId="3" fillId="0" borderId="0" xfId="0" applyNumberFormat="1" applyFont="1" applyFill="1" applyAlignment="1" applyProtection="1">
      <alignment horizontal="left"/>
    </xf>
    <xf numFmtId="164" fontId="0" fillId="0" borderId="0" xfId="0" applyNumberFormat="1"/>
    <xf numFmtId="164" fontId="0" fillId="0" borderId="0" xfId="0" applyNumberFormat="1" applyFill="1" applyProtection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1" fontId="0" fillId="0" borderId="0" xfId="0" applyNumberFormat="1" applyFill="1" applyProtection="1"/>
    <xf numFmtId="0" fontId="4" fillId="0" borderId="0" xfId="0" applyFont="1"/>
    <xf numFmtId="0" fontId="4" fillId="0" borderId="0" xfId="0" applyFon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KP106"/>
      <sheetName val="AULK04"/>
      <sheetName val="LIVO1"/>
      <sheetName val="Samlet - 2011"/>
      <sheetName val="Samlet - 2015"/>
      <sheetName val="Samlet - 2019"/>
      <sheetName val="Samle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København</v>
          </cell>
          <cell r="B2">
            <v>189182</v>
          </cell>
          <cell r="C2">
            <v>1.9666666666666666</v>
          </cell>
          <cell r="D2">
            <v>4.8</v>
          </cell>
          <cell r="E2">
            <v>36.700000000000003</v>
          </cell>
          <cell r="F2">
            <v>21.8</v>
          </cell>
        </row>
        <row r="3">
          <cell r="A3" t="str">
            <v>Frederiksberg</v>
          </cell>
          <cell r="B3">
            <v>224754</v>
          </cell>
          <cell r="C3">
            <v>1.625</v>
          </cell>
          <cell r="D3">
            <v>1.6</v>
          </cell>
          <cell r="E3">
            <v>24.5</v>
          </cell>
          <cell r="F3">
            <v>15.6</v>
          </cell>
        </row>
        <row r="4">
          <cell r="A4" t="str">
            <v>Dragør</v>
          </cell>
          <cell r="B4">
            <v>261933</v>
          </cell>
          <cell r="C4">
            <v>1.0333333333333332</v>
          </cell>
          <cell r="D4">
            <v>1.9</v>
          </cell>
          <cell r="E4">
            <v>13.2</v>
          </cell>
          <cell r="F4">
            <v>7.8</v>
          </cell>
        </row>
        <row r="5">
          <cell r="A5" t="str">
            <v>Tårnby</v>
          </cell>
          <cell r="B5">
            <v>209500</v>
          </cell>
          <cell r="C5">
            <v>1.625</v>
          </cell>
          <cell r="D5">
            <v>3.5</v>
          </cell>
          <cell r="E5">
            <v>13.8</v>
          </cell>
          <cell r="F5">
            <v>12.8</v>
          </cell>
        </row>
        <row r="6">
          <cell r="A6" t="str">
            <v>Albertslund</v>
          </cell>
          <cell r="B6">
            <v>182828</v>
          </cell>
          <cell r="C6">
            <v>1.875</v>
          </cell>
          <cell r="D6">
            <v>6.2</v>
          </cell>
          <cell r="E6">
            <v>28.7</v>
          </cell>
          <cell r="F6">
            <v>13.2</v>
          </cell>
        </row>
        <row r="7">
          <cell r="A7" t="str">
            <v>Ballerup</v>
          </cell>
          <cell r="B7">
            <v>202452</v>
          </cell>
          <cell r="C7">
            <v>1.1166666666666665</v>
          </cell>
          <cell r="D7">
            <v>3.5</v>
          </cell>
          <cell r="E7">
            <v>14.5</v>
          </cell>
          <cell r="F7">
            <v>10.8</v>
          </cell>
        </row>
        <row r="8">
          <cell r="A8" t="str">
            <v>Brøndby</v>
          </cell>
          <cell r="B8">
            <v>185604</v>
          </cell>
          <cell r="C8">
            <v>1.55</v>
          </cell>
          <cell r="D8">
            <v>7.9</v>
          </cell>
          <cell r="E8">
            <v>23.4</v>
          </cell>
          <cell r="F8">
            <v>12.4</v>
          </cell>
        </row>
        <row r="9">
          <cell r="A9" t="str">
            <v>Gentofte</v>
          </cell>
          <cell r="B9">
            <v>339165</v>
          </cell>
          <cell r="C9">
            <v>0.93333333333333346</v>
          </cell>
          <cell r="D9">
            <v>2.2000000000000002</v>
          </cell>
          <cell r="E9">
            <v>19</v>
          </cell>
          <cell r="F9">
            <v>13.2</v>
          </cell>
        </row>
        <row r="10">
          <cell r="A10" t="str">
            <v>Gladsaxe</v>
          </cell>
          <cell r="B10">
            <v>213516</v>
          </cell>
          <cell r="C10">
            <v>1.3583333333333336</v>
          </cell>
          <cell r="D10">
            <v>2.5</v>
          </cell>
          <cell r="E10">
            <v>17.7</v>
          </cell>
          <cell r="F10">
            <v>12.2</v>
          </cell>
        </row>
        <row r="11">
          <cell r="A11" t="str">
            <v>Glostrup</v>
          </cell>
          <cell r="B11">
            <v>202928</v>
          </cell>
          <cell r="C11">
            <v>1.5333333333333332</v>
          </cell>
          <cell r="D11">
            <v>5.3</v>
          </cell>
          <cell r="E11">
            <v>12.5</v>
          </cell>
          <cell r="F11">
            <v>15.6</v>
          </cell>
        </row>
        <row r="12">
          <cell r="A12" t="str">
            <v>Herlev</v>
          </cell>
          <cell r="B12">
            <v>203029</v>
          </cell>
          <cell r="C12">
            <v>1.3666666666666665</v>
          </cell>
          <cell r="D12">
            <v>5.5</v>
          </cell>
          <cell r="E12">
            <v>13.1</v>
          </cell>
          <cell r="F12">
            <v>13.5</v>
          </cell>
        </row>
        <row r="13">
          <cell r="A13" t="str">
            <v>Hvidovre</v>
          </cell>
          <cell r="B13">
            <v>196751</v>
          </cell>
          <cell r="C13">
            <v>1.1749999999999996</v>
          </cell>
          <cell r="D13">
            <v>4.2</v>
          </cell>
          <cell r="E13">
            <v>17.100000000000001</v>
          </cell>
          <cell r="F13">
            <v>12.4</v>
          </cell>
        </row>
        <row r="14">
          <cell r="A14" t="str">
            <v>Høje-Taastrup</v>
          </cell>
          <cell r="B14">
            <v>198826</v>
          </cell>
          <cell r="C14">
            <v>1.8250000000000002</v>
          </cell>
          <cell r="D14">
            <v>3.7</v>
          </cell>
          <cell r="E14">
            <v>20.9</v>
          </cell>
          <cell r="F14">
            <v>13.1</v>
          </cell>
        </row>
        <row r="15">
          <cell r="A15" t="str">
            <v>Ishøj</v>
          </cell>
          <cell r="B15">
            <v>181875</v>
          </cell>
          <cell r="C15">
            <v>2.6166666666666667</v>
          </cell>
          <cell r="D15">
            <v>5.8</v>
          </cell>
          <cell r="E15">
            <v>26.5</v>
          </cell>
          <cell r="F15">
            <v>16</v>
          </cell>
        </row>
        <row r="16">
          <cell r="A16" t="str">
            <v>Lyngby-Taarbæk</v>
          </cell>
          <cell r="B16">
            <v>263333</v>
          </cell>
          <cell r="C16">
            <v>1.0583333333333333</v>
          </cell>
          <cell r="D16">
            <v>2.6</v>
          </cell>
          <cell r="E16">
            <v>13.8</v>
          </cell>
          <cell r="F16">
            <v>11.2</v>
          </cell>
        </row>
        <row r="17">
          <cell r="A17" t="str">
            <v>Rødovre</v>
          </cell>
          <cell r="B17">
            <v>196608</v>
          </cell>
          <cell r="C17">
            <v>1.4000000000000001</v>
          </cell>
          <cell r="D17">
            <v>3.5</v>
          </cell>
          <cell r="E17">
            <v>15.7</v>
          </cell>
          <cell r="F17">
            <v>13.3</v>
          </cell>
        </row>
        <row r="18">
          <cell r="A18" t="str">
            <v>Vallensbæk</v>
          </cell>
          <cell r="B18">
            <v>225587</v>
          </cell>
          <cell r="C18">
            <v>1.3333333333333337</v>
          </cell>
          <cell r="D18">
            <v>3</v>
          </cell>
          <cell r="E18">
            <v>16.2</v>
          </cell>
          <cell r="F18">
            <v>14.6</v>
          </cell>
        </row>
        <row r="19">
          <cell r="A19" t="str">
            <v>Allerød</v>
          </cell>
          <cell r="B19">
            <v>261760</v>
          </cell>
          <cell r="C19">
            <v>0.79166666666666652</v>
          </cell>
          <cell r="D19">
            <v>3.7</v>
          </cell>
          <cell r="E19">
            <v>8.5</v>
          </cell>
          <cell r="F19">
            <v>9.1</v>
          </cell>
        </row>
        <row r="20">
          <cell r="A20" t="str">
            <v>Egedal</v>
          </cell>
          <cell r="B20">
            <v>232521</v>
          </cell>
          <cell r="C20">
            <v>0.8500000000000002</v>
          </cell>
          <cell r="D20">
            <v>1.7</v>
          </cell>
          <cell r="E20">
            <v>7.2</v>
          </cell>
          <cell r="F20">
            <v>9.3000000000000007</v>
          </cell>
        </row>
        <row r="21">
          <cell r="A21" t="str">
            <v>Fredensborg</v>
          </cell>
          <cell r="B21">
            <v>235433</v>
          </cell>
          <cell r="C21">
            <v>1.075</v>
          </cell>
          <cell r="D21">
            <v>2.8</v>
          </cell>
          <cell r="E21">
            <v>14.5</v>
          </cell>
          <cell r="F21">
            <v>14.3</v>
          </cell>
        </row>
        <row r="22">
          <cell r="A22" t="str">
            <v>Frederikssund</v>
          </cell>
          <cell r="B22">
            <v>206586</v>
          </cell>
          <cell r="C22">
            <v>1.2166666666666666</v>
          </cell>
          <cell r="D22">
            <v>2.7</v>
          </cell>
          <cell r="E22">
            <v>11.8</v>
          </cell>
          <cell r="F22">
            <v>13.6</v>
          </cell>
        </row>
        <row r="23">
          <cell r="A23" t="str">
            <v>Furesø</v>
          </cell>
          <cell r="B23">
            <v>254231</v>
          </cell>
          <cell r="C23">
            <v>1.075</v>
          </cell>
          <cell r="D23">
            <v>2</v>
          </cell>
          <cell r="E23">
            <v>13</v>
          </cell>
          <cell r="F23">
            <v>11.3</v>
          </cell>
        </row>
        <row r="24">
          <cell r="A24" t="str">
            <v>Gribskov</v>
          </cell>
          <cell r="B24">
            <v>210245</v>
          </cell>
          <cell r="C24">
            <v>1.2416666666666665</v>
          </cell>
          <cell r="D24">
            <v>2.7</v>
          </cell>
          <cell r="E24">
            <v>12.5</v>
          </cell>
          <cell r="F24">
            <v>14</v>
          </cell>
        </row>
        <row r="25">
          <cell r="A25" t="str">
            <v>Halsnæs</v>
          </cell>
          <cell r="B25">
            <v>191281</v>
          </cell>
          <cell r="C25">
            <v>1.7750000000000001</v>
          </cell>
          <cell r="D25">
            <v>3.2</v>
          </cell>
          <cell r="E25">
            <v>12.7</v>
          </cell>
          <cell r="F25">
            <v>17</v>
          </cell>
        </row>
        <row r="26">
          <cell r="A26" t="str">
            <v>Helsingør</v>
          </cell>
          <cell r="B26">
            <v>213742</v>
          </cell>
          <cell r="C26">
            <v>1.45</v>
          </cell>
          <cell r="D26">
            <v>6</v>
          </cell>
          <cell r="E26">
            <v>17.7</v>
          </cell>
          <cell r="F26">
            <v>15.4</v>
          </cell>
        </row>
        <row r="27">
          <cell r="A27" t="str">
            <v>Hillerød</v>
          </cell>
          <cell r="B27">
            <v>223169</v>
          </cell>
          <cell r="C27">
            <v>1.1916666666666664</v>
          </cell>
          <cell r="D27">
            <v>4.3</v>
          </cell>
          <cell r="E27">
            <v>11.7</v>
          </cell>
          <cell r="F27">
            <v>13.4</v>
          </cell>
        </row>
        <row r="28">
          <cell r="A28" t="str">
            <v>Hørsholm</v>
          </cell>
          <cell r="B28">
            <v>314966</v>
          </cell>
          <cell r="C28">
            <v>0.78333333333333321</v>
          </cell>
          <cell r="D28">
            <v>1.7</v>
          </cell>
          <cell r="E28">
            <v>12.8</v>
          </cell>
          <cell r="F28">
            <v>11.1</v>
          </cell>
        </row>
        <row r="29">
          <cell r="A29" t="str">
            <v>Rudersdal</v>
          </cell>
          <cell r="B29">
            <v>316723</v>
          </cell>
          <cell r="C29">
            <v>0.94166666666666676</v>
          </cell>
          <cell r="D29">
            <v>2.1</v>
          </cell>
          <cell r="E29">
            <v>13.2</v>
          </cell>
          <cell r="F29">
            <v>12</v>
          </cell>
        </row>
        <row r="30">
          <cell r="A30" t="str">
            <v>Bornholm</v>
          </cell>
          <cell r="B30">
            <v>174636</v>
          </cell>
          <cell r="C30">
            <v>1.6333333333333335</v>
          </cell>
          <cell r="D30">
            <v>3.7</v>
          </cell>
          <cell r="E30">
            <v>16.600000000000001</v>
          </cell>
          <cell r="F30">
            <v>15.1</v>
          </cell>
        </row>
        <row r="31">
          <cell r="A31" t="str">
            <v>Greve</v>
          </cell>
          <cell r="B31">
            <v>222654</v>
          </cell>
          <cell r="C31">
            <v>1.2583333333333331</v>
          </cell>
          <cell r="D31">
            <v>3.9</v>
          </cell>
          <cell r="E31">
            <v>12.3</v>
          </cell>
          <cell r="F31">
            <v>11.7</v>
          </cell>
        </row>
        <row r="32">
          <cell r="A32" t="str">
            <v>Køge</v>
          </cell>
          <cell r="B32">
            <v>202267</v>
          </cell>
          <cell r="C32">
            <v>1.8666666666666669</v>
          </cell>
          <cell r="D32">
            <v>3.6</v>
          </cell>
          <cell r="E32">
            <v>12.8</v>
          </cell>
          <cell r="F32">
            <v>13.1</v>
          </cell>
        </row>
        <row r="33">
          <cell r="A33" t="str">
            <v>Lejre</v>
          </cell>
          <cell r="B33">
            <v>217508</v>
          </cell>
          <cell r="C33">
            <v>0.89166666666666694</v>
          </cell>
          <cell r="D33">
            <v>1.4</v>
          </cell>
          <cell r="E33">
            <v>11.1</v>
          </cell>
          <cell r="F33">
            <v>11.1</v>
          </cell>
        </row>
        <row r="34">
          <cell r="A34" t="str">
            <v>Roskilde</v>
          </cell>
          <cell r="B34">
            <v>219158</v>
          </cell>
          <cell r="C34">
            <v>0.96666666666666679</v>
          </cell>
          <cell r="D34">
            <v>3.3</v>
          </cell>
          <cell r="E34">
            <v>15.8</v>
          </cell>
          <cell r="F34">
            <v>12.5</v>
          </cell>
        </row>
        <row r="35">
          <cell r="A35" t="str">
            <v>Solrød</v>
          </cell>
          <cell r="B35">
            <v>234748</v>
          </cell>
          <cell r="C35">
            <v>1.0916666666666666</v>
          </cell>
          <cell r="D35">
            <v>2.2999999999999998</v>
          </cell>
          <cell r="E35">
            <v>10.7</v>
          </cell>
          <cell r="F35">
            <v>11.1</v>
          </cell>
        </row>
        <row r="36">
          <cell r="A36" t="str">
            <v>Faxe</v>
          </cell>
          <cell r="B36">
            <v>191067</v>
          </cell>
          <cell r="C36">
            <v>1.5250000000000001</v>
          </cell>
          <cell r="D36">
            <v>3.2</v>
          </cell>
          <cell r="E36">
            <v>13</v>
          </cell>
          <cell r="F36">
            <v>13.6</v>
          </cell>
        </row>
        <row r="37">
          <cell r="A37" t="str">
            <v>Guldborgsund</v>
          </cell>
          <cell r="B37">
            <v>173408</v>
          </cell>
          <cell r="C37">
            <v>1.416666666666667</v>
          </cell>
          <cell r="D37">
            <v>5.6</v>
          </cell>
          <cell r="E37">
            <v>17.8</v>
          </cell>
          <cell r="F37">
            <v>12.9</v>
          </cell>
        </row>
        <row r="38">
          <cell r="A38" t="str">
            <v>Holbæk</v>
          </cell>
          <cell r="B38">
            <v>195562</v>
          </cell>
          <cell r="C38">
            <v>1.416666666666667</v>
          </cell>
          <cell r="D38">
            <v>4</v>
          </cell>
          <cell r="E38">
            <v>15.8</v>
          </cell>
          <cell r="F38">
            <v>13.7</v>
          </cell>
        </row>
        <row r="39">
          <cell r="A39" t="str">
            <v>Kalundborg</v>
          </cell>
          <cell r="B39">
            <v>189511</v>
          </cell>
          <cell r="C39">
            <v>1.5083333333333335</v>
          </cell>
          <cell r="D39">
            <v>3.5</v>
          </cell>
          <cell r="E39">
            <v>16</v>
          </cell>
          <cell r="F39">
            <v>15.2</v>
          </cell>
        </row>
        <row r="40">
          <cell r="A40" t="str">
            <v>Lolland</v>
          </cell>
          <cell r="B40">
            <v>168257</v>
          </cell>
          <cell r="C40">
            <v>2.6916666666666664</v>
          </cell>
          <cell r="D40">
            <v>5.0999999999999996</v>
          </cell>
          <cell r="E40">
            <v>22</v>
          </cell>
          <cell r="F40">
            <v>13.2</v>
          </cell>
        </row>
        <row r="41">
          <cell r="A41" t="str">
            <v>Næstved</v>
          </cell>
          <cell r="B41">
            <v>192912</v>
          </cell>
          <cell r="C41">
            <v>1.6416666666666666</v>
          </cell>
          <cell r="D41">
            <v>2.7</v>
          </cell>
          <cell r="E41">
            <v>15.1</v>
          </cell>
          <cell r="F41">
            <v>14.2</v>
          </cell>
        </row>
        <row r="42">
          <cell r="A42" t="str">
            <v>Odsherred</v>
          </cell>
          <cell r="B42">
            <v>180222</v>
          </cell>
          <cell r="C42">
            <v>1.9666666666666668</v>
          </cell>
          <cell r="D42">
            <v>3.4</v>
          </cell>
          <cell r="E42">
            <v>17.2</v>
          </cell>
          <cell r="F42">
            <v>10.9</v>
          </cell>
        </row>
        <row r="43">
          <cell r="A43" t="str">
            <v>Ringsted</v>
          </cell>
          <cell r="B43">
            <v>197182</v>
          </cell>
          <cell r="C43">
            <v>1.291666666666667</v>
          </cell>
          <cell r="D43">
            <v>4.9000000000000004</v>
          </cell>
          <cell r="E43">
            <v>14.5</v>
          </cell>
          <cell r="F43">
            <v>14.8</v>
          </cell>
        </row>
        <row r="44">
          <cell r="A44" t="str">
            <v>Slagelse</v>
          </cell>
          <cell r="B44">
            <v>186917</v>
          </cell>
          <cell r="C44">
            <v>2.0833333333333335</v>
          </cell>
          <cell r="D44">
            <v>4.2</v>
          </cell>
          <cell r="E44">
            <v>17.899999999999999</v>
          </cell>
          <cell r="F44">
            <v>12.3</v>
          </cell>
        </row>
        <row r="45">
          <cell r="A45" t="str">
            <v>Sorø</v>
          </cell>
          <cell r="B45">
            <v>195094</v>
          </cell>
          <cell r="C45">
            <v>1.3500000000000003</v>
          </cell>
          <cell r="D45">
            <v>2.4</v>
          </cell>
          <cell r="E45">
            <v>12.3</v>
          </cell>
          <cell r="F45">
            <v>16</v>
          </cell>
        </row>
        <row r="46">
          <cell r="A46" t="str">
            <v>Stevns</v>
          </cell>
          <cell r="B46">
            <v>198010</v>
          </cell>
          <cell r="C46">
            <v>1.3916666666666668</v>
          </cell>
          <cell r="D46">
            <v>2.9</v>
          </cell>
          <cell r="E46">
            <v>12.2</v>
          </cell>
          <cell r="F46">
            <v>14.2</v>
          </cell>
        </row>
        <row r="47">
          <cell r="A47" t="str">
            <v>Vordingborg</v>
          </cell>
          <cell r="B47">
            <v>181859</v>
          </cell>
          <cell r="C47">
            <v>1.4666666666666668</v>
          </cell>
          <cell r="D47">
            <v>3.2</v>
          </cell>
          <cell r="E47">
            <v>19.8</v>
          </cell>
          <cell r="F47">
            <v>14.2</v>
          </cell>
        </row>
        <row r="48">
          <cell r="A48" t="str">
            <v>Assens</v>
          </cell>
          <cell r="B48">
            <v>184591</v>
          </cell>
          <cell r="C48">
            <v>2.0083333333333333</v>
          </cell>
          <cell r="D48">
            <v>2.8</v>
          </cell>
          <cell r="E48">
            <v>11</v>
          </cell>
          <cell r="F48">
            <v>14.9</v>
          </cell>
        </row>
        <row r="49">
          <cell r="A49" t="str">
            <v>Faaborg-Midtfyn</v>
          </cell>
          <cell r="B49">
            <v>183691</v>
          </cell>
          <cell r="C49">
            <v>1.7166666666666666</v>
          </cell>
          <cell r="D49">
            <v>3.7</v>
          </cell>
          <cell r="E49">
            <v>11.9</v>
          </cell>
          <cell r="F49">
            <v>10.199999999999999</v>
          </cell>
        </row>
        <row r="50">
          <cell r="A50" t="str">
            <v>Kerteminde</v>
          </cell>
          <cell r="B50">
            <v>190155</v>
          </cell>
          <cell r="C50">
            <v>2.125</v>
          </cell>
          <cell r="D50">
            <v>2.1</v>
          </cell>
          <cell r="E50">
            <v>11.2</v>
          </cell>
          <cell r="F50">
            <v>9.8000000000000007</v>
          </cell>
        </row>
        <row r="51">
          <cell r="A51" t="str">
            <v>Langeland</v>
          </cell>
          <cell r="B51">
            <v>165598</v>
          </cell>
          <cell r="C51">
            <v>1.833333333333333</v>
          </cell>
          <cell r="D51">
            <v>2.8</v>
          </cell>
          <cell r="E51">
            <v>20.9</v>
          </cell>
          <cell r="F51">
            <v>12.9</v>
          </cell>
        </row>
        <row r="52">
          <cell r="A52" t="str">
            <v>Middelfart</v>
          </cell>
          <cell r="B52">
            <v>197333</v>
          </cell>
          <cell r="C52">
            <v>1.175</v>
          </cell>
          <cell r="D52">
            <v>4.5</v>
          </cell>
          <cell r="E52">
            <v>10.6</v>
          </cell>
          <cell r="F52">
            <v>12.9</v>
          </cell>
        </row>
        <row r="53">
          <cell r="A53" t="str">
            <v>Nordfyns</v>
          </cell>
          <cell r="B53">
            <v>184924</v>
          </cell>
          <cell r="C53">
            <v>2.0416666666666665</v>
          </cell>
          <cell r="D53">
            <v>3.1</v>
          </cell>
          <cell r="E53">
            <v>13</v>
          </cell>
          <cell r="F53">
            <v>13.3</v>
          </cell>
        </row>
        <row r="54">
          <cell r="A54" t="str">
            <v>Nyborg</v>
          </cell>
          <cell r="B54">
            <v>185598</v>
          </cell>
          <cell r="C54">
            <v>1.7916666666666667</v>
          </cell>
          <cell r="D54">
            <v>5.9</v>
          </cell>
          <cell r="E54">
            <v>11.5</v>
          </cell>
          <cell r="F54">
            <v>13.1</v>
          </cell>
        </row>
        <row r="55">
          <cell r="A55" t="str">
            <v>Odense</v>
          </cell>
          <cell r="B55">
            <v>186960</v>
          </cell>
          <cell r="C55">
            <v>1.9833333333333332</v>
          </cell>
          <cell r="D55">
            <v>6.7</v>
          </cell>
          <cell r="E55">
            <v>21.1</v>
          </cell>
          <cell r="F55">
            <v>13.6</v>
          </cell>
        </row>
        <row r="56">
          <cell r="A56" t="str">
            <v>Svendborg</v>
          </cell>
          <cell r="B56">
            <v>189217</v>
          </cell>
          <cell r="C56">
            <v>1.7166666666666666</v>
          </cell>
          <cell r="D56">
            <v>4.3</v>
          </cell>
          <cell r="E56">
            <v>15.1</v>
          </cell>
          <cell r="F56">
            <v>14.3</v>
          </cell>
        </row>
        <row r="57">
          <cell r="A57" t="str">
            <v>Ærø</v>
          </cell>
          <cell r="B57">
            <v>174333</v>
          </cell>
          <cell r="C57">
            <v>0.74166666666666659</v>
          </cell>
          <cell r="D57">
            <v>0.9</v>
          </cell>
          <cell r="E57">
            <v>14.9</v>
          </cell>
          <cell r="F57">
            <v>8.1999999999999993</v>
          </cell>
        </row>
        <row r="58">
          <cell r="A58" t="str">
            <v>Billund</v>
          </cell>
          <cell r="B58">
            <v>195230</v>
          </cell>
          <cell r="C58">
            <v>0.6</v>
          </cell>
          <cell r="D58">
            <v>4</v>
          </cell>
          <cell r="E58">
            <v>11.6</v>
          </cell>
          <cell r="F58">
            <v>12.4</v>
          </cell>
        </row>
        <row r="59">
          <cell r="A59" t="str">
            <v>Esbjerg</v>
          </cell>
          <cell r="B59">
            <v>192786</v>
          </cell>
          <cell r="C59">
            <v>1.1333333333333331</v>
          </cell>
          <cell r="D59">
            <v>6.4</v>
          </cell>
          <cell r="E59">
            <v>16.5</v>
          </cell>
          <cell r="F59">
            <v>13.3</v>
          </cell>
        </row>
        <row r="60">
          <cell r="A60" t="str">
            <v>Fanø</v>
          </cell>
          <cell r="B60">
            <v>215419</v>
          </cell>
          <cell r="C60">
            <v>0.8583333333333335</v>
          </cell>
          <cell r="D60">
            <v>2.7</v>
          </cell>
          <cell r="E60">
            <v>10.3</v>
          </cell>
          <cell r="F60">
            <v>14.6</v>
          </cell>
        </row>
        <row r="61">
          <cell r="A61" t="str">
            <v>Fredericia</v>
          </cell>
          <cell r="B61">
            <v>191378</v>
          </cell>
          <cell r="C61">
            <v>1.6416666666666668</v>
          </cell>
          <cell r="D61">
            <v>5</v>
          </cell>
          <cell r="E61">
            <v>13.2</v>
          </cell>
          <cell r="F61">
            <v>12.4</v>
          </cell>
        </row>
        <row r="62">
          <cell r="A62" t="str">
            <v>Haderslev</v>
          </cell>
          <cell r="B62">
            <v>182598</v>
          </cell>
          <cell r="C62">
            <v>1.5249999999999997</v>
          </cell>
          <cell r="D62">
            <v>3.8</v>
          </cell>
          <cell r="E62">
            <v>15.9</v>
          </cell>
          <cell r="F62">
            <v>11.9</v>
          </cell>
        </row>
        <row r="63">
          <cell r="A63" t="str">
            <v>Kolding</v>
          </cell>
          <cell r="B63">
            <v>198340</v>
          </cell>
          <cell r="C63">
            <v>1.4333333333333336</v>
          </cell>
          <cell r="D63">
            <v>4.2</v>
          </cell>
          <cell r="E63">
            <v>14.2</v>
          </cell>
          <cell r="F63">
            <v>13.7</v>
          </cell>
        </row>
        <row r="64">
          <cell r="A64" t="str">
            <v>Sønderborg</v>
          </cell>
          <cell r="B64">
            <v>184455</v>
          </cell>
          <cell r="C64">
            <v>1.5250000000000001</v>
          </cell>
          <cell r="D64">
            <v>4.9000000000000004</v>
          </cell>
          <cell r="E64">
            <v>15.2</v>
          </cell>
          <cell r="F64">
            <v>12</v>
          </cell>
        </row>
        <row r="65">
          <cell r="A65" t="str">
            <v>Tønder</v>
          </cell>
          <cell r="B65">
            <v>173996</v>
          </cell>
          <cell r="C65">
            <v>1.3833333333333337</v>
          </cell>
          <cell r="D65">
            <v>4.8</v>
          </cell>
          <cell r="E65">
            <v>21.7</v>
          </cell>
          <cell r="F65">
            <v>12.4</v>
          </cell>
        </row>
        <row r="66">
          <cell r="A66" t="str">
            <v>Varde</v>
          </cell>
          <cell r="B66">
            <v>188050</v>
          </cell>
          <cell r="C66">
            <v>0.87500000000000011</v>
          </cell>
          <cell r="D66">
            <v>3.3</v>
          </cell>
          <cell r="E66">
            <v>15.7</v>
          </cell>
          <cell r="F66">
            <v>10</v>
          </cell>
        </row>
        <row r="67">
          <cell r="A67" t="str">
            <v>Vejen</v>
          </cell>
          <cell r="B67">
            <v>181892</v>
          </cell>
          <cell r="C67">
            <v>1.075</v>
          </cell>
          <cell r="D67">
            <v>3.6</v>
          </cell>
          <cell r="E67">
            <v>14.7</v>
          </cell>
          <cell r="F67">
            <v>13.9</v>
          </cell>
        </row>
        <row r="68">
          <cell r="A68" t="str">
            <v>Vejle</v>
          </cell>
          <cell r="B68">
            <v>201780</v>
          </cell>
          <cell r="C68">
            <v>1.1416666666666666</v>
          </cell>
          <cell r="D68">
            <v>4</v>
          </cell>
          <cell r="E68">
            <v>15.2</v>
          </cell>
          <cell r="F68">
            <v>13.3</v>
          </cell>
        </row>
        <row r="69">
          <cell r="A69" t="str">
            <v>Aabenraa</v>
          </cell>
          <cell r="B69">
            <v>184117</v>
          </cell>
          <cell r="C69">
            <v>1.7416666666666669</v>
          </cell>
          <cell r="D69">
            <v>6.1</v>
          </cell>
          <cell r="E69">
            <v>18.399999999999999</v>
          </cell>
          <cell r="F69">
            <v>13.2</v>
          </cell>
        </row>
        <row r="70">
          <cell r="A70" t="str">
            <v>Favrskov</v>
          </cell>
          <cell r="B70">
            <v>204412</v>
          </cell>
          <cell r="C70">
            <v>1.0666666666666667</v>
          </cell>
          <cell r="D70">
            <v>3.1</v>
          </cell>
          <cell r="E70">
            <v>8.1999999999999993</v>
          </cell>
          <cell r="F70">
            <v>12.3</v>
          </cell>
        </row>
        <row r="71">
          <cell r="A71" t="str">
            <v>Hedensted</v>
          </cell>
          <cell r="B71">
            <v>194684</v>
          </cell>
          <cell r="C71">
            <v>0.92500000000000027</v>
          </cell>
          <cell r="D71">
            <v>2.2999999999999998</v>
          </cell>
          <cell r="E71">
            <v>11.7</v>
          </cell>
          <cell r="F71">
            <v>10.9</v>
          </cell>
        </row>
        <row r="72">
          <cell r="A72" t="str">
            <v>Horsens</v>
          </cell>
          <cell r="B72">
            <v>193460</v>
          </cell>
          <cell r="C72">
            <v>1.6333333333333331</v>
          </cell>
          <cell r="D72">
            <v>5.6</v>
          </cell>
          <cell r="E72">
            <v>14.7</v>
          </cell>
          <cell r="F72">
            <v>14</v>
          </cell>
        </row>
        <row r="73">
          <cell r="A73" t="str">
            <v>Norddjurs</v>
          </cell>
          <cell r="B73">
            <v>180328</v>
          </cell>
          <cell r="C73">
            <v>1.3916666666666666</v>
          </cell>
          <cell r="D73">
            <v>4.4000000000000004</v>
          </cell>
          <cell r="E73">
            <v>20.2</v>
          </cell>
          <cell r="F73">
            <v>13.5</v>
          </cell>
        </row>
        <row r="74">
          <cell r="A74" t="str">
            <v>Odder</v>
          </cell>
          <cell r="B74">
            <v>204311</v>
          </cell>
          <cell r="C74">
            <v>1.1916666666666664</v>
          </cell>
          <cell r="D74">
            <v>2.6</v>
          </cell>
          <cell r="E74">
            <v>11.2</v>
          </cell>
          <cell r="F74">
            <v>13.9</v>
          </cell>
        </row>
        <row r="75">
          <cell r="A75" t="str">
            <v>Randers</v>
          </cell>
          <cell r="B75">
            <v>185608</v>
          </cell>
          <cell r="C75">
            <v>1.5666666666666664</v>
          </cell>
          <cell r="D75">
            <v>5.2</v>
          </cell>
          <cell r="E75">
            <v>16.600000000000001</v>
          </cell>
          <cell r="F75">
            <v>12.9</v>
          </cell>
        </row>
        <row r="76">
          <cell r="A76" t="str">
            <v>Samsø</v>
          </cell>
          <cell r="B76">
            <v>178054</v>
          </cell>
          <cell r="C76">
            <v>1.2083333333333333</v>
          </cell>
          <cell r="D76">
            <v>2.8</v>
          </cell>
          <cell r="E76">
            <v>23.2</v>
          </cell>
          <cell r="F76">
            <v>10.5</v>
          </cell>
        </row>
        <row r="77">
          <cell r="A77" t="str">
            <v>Silkeborg</v>
          </cell>
          <cell r="B77">
            <v>196924</v>
          </cell>
          <cell r="C77">
            <v>1.3500000000000003</v>
          </cell>
          <cell r="D77">
            <v>3.3</v>
          </cell>
          <cell r="E77">
            <v>12.9</v>
          </cell>
          <cell r="F77">
            <v>12.6</v>
          </cell>
        </row>
        <row r="78">
          <cell r="A78" t="str">
            <v>Skanderborg</v>
          </cell>
          <cell r="B78">
            <v>217897</v>
          </cell>
          <cell r="C78">
            <v>0.85833333333333339</v>
          </cell>
          <cell r="D78">
            <v>2.5</v>
          </cell>
          <cell r="E78">
            <v>8.1999999999999993</v>
          </cell>
          <cell r="F78">
            <v>12.3</v>
          </cell>
        </row>
        <row r="79">
          <cell r="A79" t="str">
            <v>Syddjurs</v>
          </cell>
          <cell r="B79">
            <v>195670</v>
          </cell>
          <cell r="C79">
            <v>1.4916666666666665</v>
          </cell>
          <cell r="D79">
            <v>2.2000000000000002</v>
          </cell>
          <cell r="E79">
            <v>13.5</v>
          </cell>
          <cell r="F79">
            <v>12.1</v>
          </cell>
        </row>
        <row r="80">
          <cell r="A80" t="str">
            <v>Aarhus</v>
          </cell>
          <cell r="B80">
            <v>196346</v>
          </cell>
          <cell r="C80">
            <v>1.3083333333333336</v>
          </cell>
          <cell r="D80">
            <v>5.3</v>
          </cell>
          <cell r="E80">
            <v>19.5</v>
          </cell>
          <cell r="F80">
            <v>13.3</v>
          </cell>
        </row>
        <row r="81">
          <cell r="A81" t="str">
            <v>Herning</v>
          </cell>
          <cell r="B81">
            <v>199171</v>
          </cell>
          <cell r="C81">
            <v>1.3583333333333336</v>
          </cell>
          <cell r="D81">
            <v>3</v>
          </cell>
          <cell r="E81">
            <v>15</v>
          </cell>
          <cell r="F81">
            <v>11.8</v>
          </cell>
        </row>
        <row r="82">
          <cell r="A82" t="str">
            <v>Holstebro</v>
          </cell>
          <cell r="B82">
            <v>195009</v>
          </cell>
          <cell r="C82">
            <v>1.2583333333333331</v>
          </cell>
          <cell r="D82">
            <v>4.5999999999999996</v>
          </cell>
          <cell r="E82">
            <v>14.5</v>
          </cell>
          <cell r="F82">
            <v>12.1</v>
          </cell>
        </row>
        <row r="83">
          <cell r="A83" t="str">
            <v>Ikast-Brande</v>
          </cell>
          <cell r="B83">
            <v>190432</v>
          </cell>
          <cell r="C83">
            <v>1.5333333333333332</v>
          </cell>
          <cell r="D83">
            <v>3.5</v>
          </cell>
          <cell r="E83">
            <v>14.7</v>
          </cell>
          <cell r="F83">
            <v>11.2</v>
          </cell>
        </row>
        <row r="84">
          <cell r="A84" t="str">
            <v>Lemvig</v>
          </cell>
          <cell r="B84">
            <v>189387</v>
          </cell>
          <cell r="C84">
            <v>1.1833333333333331</v>
          </cell>
          <cell r="D84">
            <v>3.5</v>
          </cell>
          <cell r="E84">
            <v>15.1</v>
          </cell>
          <cell r="F84">
            <v>7.2</v>
          </cell>
        </row>
        <row r="85">
          <cell r="A85" t="str">
            <v>Ringkøbing-Skjern</v>
          </cell>
          <cell r="B85">
            <v>191423</v>
          </cell>
          <cell r="C85">
            <v>1.2999999999999998</v>
          </cell>
          <cell r="D85">
            <v>3</v>
          </cell>
          <cell r="E85">
            <v>13.4</v>
          </cell>
          <cell r="F85">
            <v>10.9</v>
          </cell>
        </row>
        <row r="86">
          <cell r="A86" t="str">
            <v>Skive</v>
          </cell>
          <cell r="B86">
            <v>183229</v>
          </cell>
          <cell r="C86">
            <v>1.4916666666666669</v>
          </cell>
          <cell r="D86">
            <v>3.1</v>
          </cell>
          <cell r="E86">
            <v>14.9</v>
          </cell>
          <cell r="F86">
            <v>10.3</v>
          </cell>
        </row>
        <row r="87">
          <cell r="A87" t="str">
            <v>Struer</v>
          </cell>
          <cell r="B87">
            <v>188350</v>
          </cell>
          <cell r="C87">
            <v>1.4916666666666669</v>
          </cell>
          <cell r="D87">
            <v>3</v>
          </cell>
          <cell r="E87">
            <v>16.399999999999999</v>
          </cell>
          <cell r="F87">
            <v>11.5</v>
          </cell>
        </row>
        <row r="88">
          <cell r="A88" t="str">
            <v>Viborg</v>
          </cell>
          <cell r="B88">
            <v>194133</v>
          </cell>
          <cell r="C88">
            <v>1.3250000000000002</v>
          </cell>
          <cell r="D88">
            <v>2.9</v>
          </cell>
          <cell r="E88">
            <v>14.6</v>
          </cell>
          <cell r="F88">
            <v>12.8</v>
          </cell>
        </row>
        <row r="89">
          <cell r="A89" t="str">
            <v>Brønderslev</v>
          </cell>
          <cell r="B89">
            <v>180932</v>
          </cell>
          <cell r="C89">
            <v>1.4750000000000003</v>
          </cell>
          <cell r="D89">
            <v>3.9</v>
          </cell>
          <cell r="E89">
            <v>16.399999999999999</v>
          </cell>
          <cell r="F89">
            <v>11.7</v>
          </cell>
        </row>
        <row r="90">
          <cell r="A90" t="str">
            <v>Frederikshavn</v>
          </cell>
          <cell r="B90">
            <v>185770</v>
          </cell>
          <cell r="C90">
            <v>1.8416666666666668</v>
          </cell>
          <cell r="D90">
            <v>3.3</v>
          </cell>
          <cell r="E90">
            <v>14.8</v>
          </cell>
          <cell r="F90">
            <v>13.1</v>
          </cell>
        </row>
        <row r="91">
          <cell r="A91" t="str">
            <v>Hjørring</v>
          </cell>
          <cell r="B91">
            <v>183635</v>
          </cell>
          <cell r="C91">
            <v>1.7249999999999999</v>
          </cell>
          <cell r="D91">
            <v>3.6</v>
          </cell>
          <cell r="E91">
            <v>20.3</v>
          </cell>
          <cell r="F91">
            <v>12.1</v>
          </cell>
        </row>
        <row r="92">
          <cell r="A92" t="str">
            <v>Jammerbugt</v>
          </cell>
          <cell r="B92">
            <v>185213</v>
          </cell>
          <cell r="C92">
            <v>1.2916666666666665</v>
          </cell>
          <cell r="D92">
            <v>3.1</v>
          </cell>
          <cell r="E92">
            <v>16.5</v>
          </cell>
          <cell r="F92">
            <v>12.6</v>
          </cell>
        </row>
        <row r="93">
          <cell r="A93" t="str">
            <v>Læsø</v>
          </cell>
          <cell r="B93">
            <v>176809</v>
          </cell>
          <cell r="C93">
            <v>0.56666666666666676</v>
          </cell>
          <cell r="D93">
            <v>3.1</v>
          </cell>
          <cell r="E93">
            <v>18.5</v>
          </cell>
          <cell r="F93">
            <v>15.6</v>
          </cell>
        </row>
        <row r="94">
          <cell r="A94" t="str">
            <v>Mariagerfjord</v>
          </cell>
          <cell r="B94">
            <v>184920</v>
          </cell>
          <cell r="C94">
            <v>1.3333333333333333</v>
          </cell>
          <cell r="D94">
            <v>3.4</v>
          </cell>
          <cell r="E94">
            <v>15.7</v>
          </cell>
          <cell r="F94">
            <v>13</v>
          </cell>
        </row>
        <row r="95">
          <cell r="A95" t="str">
            <v>Morsø</v>
          </cell>
          <cell r="B95">
            <v>174164</v>
          </cell>
          <cell r="C95">
            <v>2.0833333333333335</v>
          </cell>
          <cell r="D95">
            <v>2.9</v>
          </cell>
          <cell r="E95">
            <v>19.7</v>
          </cell>
          <cell r="F95">
            <v>8.8000000000000007</v>
          </cell>
        </row>
        <row r="96">
          <cell r="A96" t="str">
            <v>Rebild</v>
          </cell>
          <cell r="B96">
            <v>198058</v>
          </cell>
          <cell r="C96">
            <v>1.125</v>
          </cell>
          <cell r="D96">
            <v>1.9</v>
          </cell>
          <cell r="E96">
            <v>12.8</v>
          </cell>
          <cell r="F96">
            <v>11.7</v>
          </cell>
        </row>
        <row r="97">
          <cell r="A97" t="str">
            <v>Thisted</v>
          </cell>
          <cell r="B97">
            <v>181162</v>
          </cell>
          <cell r="C97">
            <v>1.1333333333333333</v>
          </cell>
          <cell r="D97">
            <v>3.6</v>
          </cell>
          <cell r="E97">
            <v>17.899999999999999</v>
          </cell>
          <cell r="F97">
            <v>10.7</v>
          </cell>
        </row>
        <row r="98">
          <cell r="A98" t="str">
            <v>Vesthimmerlands</v>
          </cell>
          <cell r="B98">
            <v>177831</v>
          </cell>
          <cell r="C98">
            <v>1.3166666666666667</v>
          </cell>
          <cell r="D98">
            <v>3.3</v>
          </cell>
          <cell r="E98">
            <v>17.399999999999999</v>
          </cell>
          <cell r="F98">
            <v>11.9</v>
          </cell>
        </row>
        <row r="99">
          <cell r="A99" t="str">
            <v>Aalborg</v>
          </cell>
          <cell r="B99">
            <v>187797</v>
          </cell>
          <cell r="C99">
            <v>1.4916666666666669</v>
          </cell>
          <cell r="D99">
            <v>4.4000000000000004</v>
          </cell>
          <cell r="E99">
            <v>16.600000000000001</v>
          </cell>
          <cell r="F99">
            <v>12.1</v>
          </cell>
        </row>
      </sheetData>
      <sheetData sheetId="4">
        <row r="2">
          <cell r="A2" t="str">
            <v>København</v>
          </cell>
          <cell r="B2">
            <v>209991</v>
          </cell>
          <cell r="C2">
            <v>1.2249999999999999</v>
          </cell>
          <cell r="D2">
            <v>6.4</v>
          </cell>
          <cell r="E2">
            <v>40.6</v>
          </cell>
          <cell r="F2">
            <v>20.8</v>
          </cell>
        </row>
        <row r="3">
          <cell r="A3" t="str">
            <v>Frederiksberg</v>
          </cell>
          <cell r="B3">
            <v>252988</v>
          </cell>
          <cell r="C3">
            <v>1.075</v>
          </cell>
          <cell r="D3">
            <v>2.2000000000000002</v>
          </cell>
          <cell r="E3">
            <v>26.4</v>
          </cell>
          <cell r="F3">
            <v>16.899999999999999</v>
          </cell>
        </row>
        <row r="4">
          <cell r="A4" t="str">
            <v>Dragør</v>
          </cell>
          <cell r="B4">
            <v>289465</v>
          </cell>
          <cell r="C4">
            <v>0.79166666666666663</v>
          </cell>
          <cell r="D4">
            <v>0.9</v>
          </cell>
          <cell r="E4">
            <v>10.5</v>
          </cell>
          <cell r="F4">
            <v>7.5</v>
          </cell>
        </row>
        <row r="5">
          <cell r="A5" t="str">
            <v>Tårnby</v>
          </cell>
          <cell r="B5">
            <v>227877</v>
          </cell>
          <cell r="C5">
            <v>1.3166666666666667</v>
          </cell>
          <cell r="D5">
            <v>4</v>
          </cell>
          <cell r="E5">
            <v>17</v>
          </cell>
          <cell r="F5">
            <v>14</v>
          </cell>
        </row>
        <row r="6">
          <cell r="A6" t="str">
            <v>Albertslund</v>
          </cell>
          <cell r="B6">
            <v>196771</v>
          </cell>
          <cell r="C6">
            <v>1.55</v>
          </cell>
          <cell r="D6">
            <v>6.1</v>
          </cell>
          <cell r="E6">
            <v>34.299999999999997</v>
          </cell>
          <cell r="F6">
            <v>15.9</v>
          </cell>
        </row>
        <row r="7">
          <cell r="A7" t="str">
            <v>Ballerup</v>
          </cell>
          <cell r="B7">
            <v>223323</v>
          </cell>
          <cell r="C7">
            <v>0.9</v>
          </cell>
          <cell r="D7">
            <v>3.6</v>
          </cell>
          <cell r="E7">
            <v>17.3</v>
          </cell>
          <cell r="F7">
            <v>13.3</v>
          </cell>
        </row>
        <row r="8">
          <cell r="A8" t="str">
            <v>Brøndby</v>
          </cell>
          <cell r="B8">
            <v>197052</v>
          </cell>
          <cell r="C8">
            <v>1.1583333333333334</v>
          </cell>
          <cell r="D8">
            <v>7</v>
          </cell>
          <cell r="E8">
            <v>31</v>
          </cell>
          <cell r="F8">
            <v>14.3</v>
          </cell>
        </row>
        <row r="9">
          <cell r="A9" t="str">
            <v>Gentofte</v>
          </cell>
          <cell r="B9">
            <v>425302</v>
          </cell>
          <cell r="C9">
            <v>0.78333333333333321</v>
          </cell>
          <cell r="D9">
            <v>1.7</v>
          </cell>
          <cell r="E9">
            <v>20.5</v>
          </cell>
          <cell r="F9">
            <v>15.7</v>
          </cell>
        </row>
        <row r="10">
          <cell r="A10" t="str">
            <v>Gladsaxe</v>
          </cell>
          <cell r="B10">
            <v>235249</v>
          </cell>
          <cell r="C10">
            <v>1.1916666666666664</v>
          </cell>
          <cell r="D10">
            <v>2.8</v>
          </cell>
          <cell r="E10">
            <v>21.8</v>
          </cell>
          <cell r="F10">
            <v>14.9</v>
          </cell>
        </row>
        <row r="11">
          <cell r="A11" t="str">
            <v>Glostrup</v>
          </cell>
          <cell r="B11">
            <v>219926</v>
          </cell>
          <cell r="C11">
            <v>1.0000000000000002</v>
          </cell>
          <cell r="D11">
            <v>5.6</v>
          </cell>
          <cell r="E11">
            <v>19.100000000000001</v>
          </cell>
          <cell r="F11">
            <v>17.7</v>
          </cell>
        </row>
        <row r="12">
          <cell r="A12" t="str">
            <v>Herlev</v>
          </cell>
          <cell r="B12">
            <v>220790</v>
          </cell>
          <cell r="C12">
            <v>1.0333333333333334</v>
          </cell>
          <cell r="D12">
            <v>3.8</v>
          </cell>
          <cell r="E12">
            <v>16</v>
          </cell>
          <cell r="F12">
            <v>14.5</v>
          </cell>
        </row>
        <row r="13">
          <cell r="A13" t="str">
            <v>Hvidovre</v>
          </cell>
          <cell r="B13">
            <v>213854</v>
          </cell>
          <cell r="C13">
            <v>1</v>
          </cell>
          <cell r="D13">
            <v>4.7</v>
          </cell>
          <cell r="E13">
            <v>20.9</v>
          </cell>
          <cell r="F13">
            <v>17.2</v>
          </cell>
        </row>
        <row r="14">
          <cell r="A14" t="str">
            <v>Høje-Taastrup</v>
          </cell>
          <cell r="B14">
            <v>212484</v>
          </cell>
          <cell r="C14">
            <v>1.6583333333333332</v>
          </cell>
          <cell r="D14">
            <v>3.8</v>
          </cell>
          <cell r="E14">
            <v>27</v>
          </cell>
          <cell r="F14">
            <v>15.2</v>
          </cell>
        </row>
        <row r="15">
          <cell r="A15" t="str">
            <v>Ishøj</v>
          </cell>
          <cell r="B15">
            <v>193760</v>
          </cell>
          <cell r="C15">
            <v>2.2749999999999999</v>
          </cell>
          <cell r="D15">
            <v>6.1</v>
          </cell>
          <cell r="E15">
            <v>28.5</v>
          </cell>
          <cell r="F15">
            <v>14.6</v>
          </cell>
        </row>
        <row r="16">
          <cell r="A16" t="str">
            <v>Lyngby-Taarbæk</v>
          </cell>
          <cell r="B16">
            <v>321890</v>
          </cell>
          <cell r="C16">
            <v>0.61666666666666659</v>
          </cell>
          <cell r="D16">
            <v>2.7</v>
          </cell>
          <cell r="E16">
            <v>17.399999999999999</v>
          </cell>
          <cell r="F16">
            <v>13.4</v>
          </cell>
        </row>
        <row r="17">
          <cell r="A17" t="str">
            <v>Rødovre</v>
          </cell>
          <cell r="B17">
            <v>216505</v>
          </cell>
          <cell r="C17">
            <v>1.075</v>
          </cell>
          <cell r="D17">
            <v>3.9</v>
          </cell>
          <cell r="E17">
            <v>20.7</v>
          </cell>
          <cell r="F17">
            <v>17.3</v>
          </cell>
        </row>
        <row r="18">
          <cell r="A18" t="str">
            <v>Vallensbæk</v>
          </cell>
          <cell r="B18">
            <v>246651</v>
          </cell>
          <cell r="C18">
            <v>0.90000000000000024</v>
          </cell>
          <cell r="D18">
            <v>3.1</v>
          </cell>
          <cell r="E18">
            <v>17.899999999999999</v>
          </cell>
          <cell r="F18">
            <v>12.9</v>
          </cell>
        </row>
        <row r="19">
          <cell r="A19" t="str">
            <v>Allerød</v>
          </cell>
          <cell r="B19">
            <v>288485</v>
          </cell>
          <cell r="C19">
            <v>0.34166666666666656</v>
          </cell>
          <cell r="D19">
            <v>3.3</v>
          </cell>
          <cell r="E19">
            <v>8.6999999999999993</v>
          </cell>
          <cell r="F19">
            <v>11.3</v>
          </cell>
        </row>
        <row r="20">
          <cell r="A20" t="str">
            <v>Egedal</v>
          </cell>
          <cell r="B20">
            <v>256199</v>
          </cell>
          <cell r="C20">
            <v>0.58333333333333326</v>
          </cell>
          <cell r="D20">
            <v>1.1000000000000001</v>
          </cell>
          <cell r="E20">
            <v>8.8000000000000007</v>
          </cell>
          <cell r="F20">
            <v>13.2</v>
          </cell>
        </row>
        <row r="21">
          <cell r="A21" t="str">
            <v>Fredensborg</v>
          </cell>
          <cell r="B21">
            <v>268065</v>
          </cell>
          <cell r="C21">
            <v>0.8500000000000002</v>
          </cell>
          <cell r="D21">
            <v>2.2000000000000002</v>
          </cell>
          <cell r="E21">
            <v>15.4</v>
          </cell>
          <cell r="F21">
            <v>16.2</v>
          </cell>
        </row>
        <row r="22">
          <cell r="A22" t="str">
            <v>Frederikssund</v>
          </cell>
          <cell r="B22">
            <v>227244</v>
          </cell>
          <cell r="C22">
            <v>0.90833333333333355</v>
          </cell>
          <cell r="D22">
            <v>4.3</v>
          </cell>
          <cell r="E22">
            <v>13.5</v>
          </cell>
          <cell r="F22">
            <v>14.6</v>
          </cell>
        </row>
        <row r="23">
          <cell r="A23" t="str">
            <v>Furesø</v>
          </cell>
          <cell r="B23">
            <v>285128</v>
          </cell>
          <cell r="C23">
            <v>0.92500000000000027</v>
          </cell>
          <cell r="D23">
            <v>2.1</v>
          </cell>
          <cell r="E23">
            <v>13.1</v>
          </cell>
          <cell r="F23">
            <v>12.9</v>
          </cell>
        </row>
        <row r="24">
          <cell r="A24" t="str">
            <v>Gribskov</v>
          </cell>
          <cell r="B24">
            <v>232054</v>
          </cell>
          <cell r="C24">
            <v>0.58333333333333337</v>
          </cell>
          <cell r="D24">
            <v>2.7</v>
          </cell>
          <cell r="E24">
            <v>13.7</v>
          </cell>
          <cell r="F24">
            <v>14.9</v>
          </cell>
        </row>
        <row r="25">
          <cell r="A25" t="str">
            <v>Halsnæs</v>
          </cell>
          <cell r="B25">
            <v>210450</v>
          </cell>
          <cell r="C25">
            <v>0.87500000000000033</v>
          </cell>
          <cell r="D25">
            <v>3.3</v>
          </cell>
          <cell r="E25">
            <v>16.7</v>
          </cell>
          <cell r="F25">
            <v>16.399999999999999</v>
          </cell>
        </row>
        <row r="26">
          <cell r="A26" t="str">
            <v>Helsingør</v>
          </cell>
          <cell r="B26">
            <v>239974</v>
          </cell>
          <cell r="C26">
            <v>1.0250000000000001</v>
          </cell>
          <cell r="D26">
            <v>4.8</v>
          </cell>
          <cell r="E26">
            <v>19.600000000000001</v>
          </cell>
          <cell r="F26">
            <v>15.4</v>
          </cell>
        </row>
        <row r="27">
          <cell r="A27" t="str">
            <v>Hillerød</v>
          </cell>
          <cell r="B27">
            <v>251272</v>
          </cell>
          <cell r="C27">
            <v>0.68333333333333324</v>
          </cell>
          <cell r="D27">
            <v>4</v>
          </cell>
          <cell r="E27">
            <v>13.3</v>
          </cell>
          <cell r="F27">
            <v>15.7</v>
          </cell>
        </row>
        <row r="28">
          <cell r="A28" t="str">
            <v>Hørsholm</v>
          </cell>
          <cell r="B28">
            <v>354864</v>
          </cell>
          <cell r="C28">
            <v>0.59166666666666656</v>
          </cell>
          <cell r="D28">
            <v>1.3</v>
          </cell>
          <cell r="E28">
            <v>12.7</v>
          </cell>
          <cell r="F28">
            <v>13.6</v>
          </cell>
        </row>
        <row r="29">
          <cell r="A29" t="str">
            <v>Rudersdal</v>
          </cell>
          <cell r="B29">
            <v>379354</v>
          </cell>
          <cell r="C29">
            <v>0.63333333333333319</v>
          </cell>
          <cell r="D29">
            <v>1.6</v>
          </cell>
          <cell r="E29">
            <v>11.7</v>
          </cell>
          <cell r="F29">
            <v>12.7</v>
          </cell>
        </row>
        <row r="30">
          <cell r="A30" t="str">
            <v>Bornholm</v>
          </cell>
          <cell r="B30">
            <v>189477</v>
          </cell>
          <cell r="C30">
            <v>1.0000000000000002</v>
          </cell>
          <cell r="D30">
            <v>4.5</v>
          </cell>
          <cell r="E30">
            <v>16.8</v>
          </cell>
          <cell r="F30">
            <v>16.399999999999999</v>
          </cell>
        </row>
        <row r="31">
          <cell r="A31" t="str">
            <v>Greve</v>
          </cell>
          <cell r="B31">
            <v>242508</v>
          </cell>
          <cell r="C31">
            <v>0.94166666666666687</v>
          </cell>
          <cell r="D31">
            <v>2.5</v>
          </cell>
          <cell r="E31">
            <v>17.399999999999999</v>
          </cell>
          <cell r="F31">
            <v>14.1</v>
          </cell>
        </row>
        <row r="32">
          <cell r="A32" t="str">
            <v>Køge</v>
          </cell>
          <cell r="B32">
            <v>221728</v>
          </cell>
          <cell r="C32">
            <v>0.95833333333333359</v>
          </cell>
          <cell r="D32">
            <v>2.8</v>
          </cell>
          <cell r="E32">
            <v>14.8</v>
          </cell>
          <cell r="F32">
            <v>17.399999999999999</v>
          </cell>
        </row>
        <row r="33">
          <cell r="A33" t="str">
            <v>Lejre</v>
          </cell>
          <cell r="B33">
            <v>238443</v>
          </cell>
          <cell r="C33">
            <v>0.54166666666666663</v>
          </cell>
          <cell r="D33">
            <v>1.6</v>
          </cell>
          <cell r="E33">
            <v>11.2</v>
          </cell>
          <cell r="F33">
            <v>14.7</v>
          </cell>
        </row>
        <row r="34">
          <cell r="A34" t="str">
            <v>Roskilde</v>
          </cell>
          <cell r="B34">
            <v>242144</v>
          </cell>
          <cell r="C34">
            <v>0.76666666666666672</v>
          </cell>
          <cell r="D34">
            <v>3.6</v>
          </cell>
          <cell r="E34">
            <v>17.399999999999999</v>
          </cell>
          <cell r="F34">
            <v>14.7</v>
          </cell>
        </row>
        <row r="35">
          <cell r="A35" t="str">
            <v>Solrød</v>
          </cell>
          <cell r="B35">
            <v>263333</v>
          </cell>
          <cell r="C35">
            <v>0.63333333333333319</v>
          </cell>
          <cell r="D35">
            <v>1.8</v>
          </cell>
          <cell r="E35">
            <v>11.8</v>
          </cell>
          <cell r="F35">
            <v>15.1</v>
          </cell>
        </row>
        <row r="36">
          <cell r="A36" t="str">
            <v>Faxe</v>
          </cell>
          <cell r="B36">
            <v>207107</v>
          </cell>
          <cell r="C36">
            <v>0.82500000000000007</v>
          </cell>
          <cell r="D36">
            <v>4</v>
          </cell>
          <cell r="E36">
            <v>16.600000000000001</v>
          </cell>
          <cell r="F36">
            <v>17.600000000000001</v>
          </cell>
        </row>
        <row r="37">
          <cell r="A37" t="str">
            <v>Guldborgsund</v>
          </cell>
          <cell r="B37">
            <v>193790</v>
          </cell>
          <cell r="C37">
            <v>1.0416666666666667</v>
          </cell>
          <cell r="D37">
            <v>5.7</v>
          </cell>
          <cell r="E37">
            <v>23</v>
          </cell>
          <cell r="F37">
            <v>13</v>
          </cell>
        </row>
        <row r="38">
          <cell r="A38" t="str">
            <v>Holbæk</v>
          </cell>
          <cell r="B38">
            <v>217027</v>
          </cell>
          <cell r="C38">
            <v>0.75</v>
          </cell>
          <cell r="D38">
            <v>3.5</v>
          </cell>
          <cell r="E38">
            <v>18</v>
          </cell>
          <cell r="F38">
            <v>15</v>
          </cell>
        </row>
        <row r="39">
          <cell r="A39" t="str">
            <v>Kalundborg</v>
          </cell>
          <cell r="B39">
            <v>211370</v>
          </cell>
          <cell r="C39">
            <v>0.90000000000000024</v>
          </cell>
          <cell r="D39">
            <v>3.8</v>
          </cell>
          <cell r="E39">
            <v>17.8</v>
          </cell>
          <cell r="F39">
            <v>17.3</v>
          </cell>
        </row>
        <row r="40">
          <cell r="A40" t="str">
            <v>Lolland</v>
          </cell>
          <cell r="B40">
            <v>184575</v>
          </cell>
          <cell r="C40">
            <v>1.7</v>
          </cell>
          <cell r="D40">
            <v>6.7</v>
          </cell>
          <cell r="E40">
            <v>25.8</v>
          </cell>
          <cell r="F40">
            <v>15</v>
          </cell>
        </row>
        <row r="41">
          <cell r="A41" t="str">
            <v>Næstved</v>
          </cell>
          <cell r="B41">
            <v>210156</v>
          </cell>
          <cell r="C41">
            <v>1.1666666666666663</v>
          </cell>
          <cell r="D41">
            <v>3.3</v>
          </cell>
          <cell r="E41">
            <v>17.399999999999999</v>
          </cell>
          <cell r="F41">
            <v>17.399999999999999</v>
          </cell>
        </row>
        <row r="42">
          <cell r="A42" t="str">
            <v>Odsherred</v>
          </cell>
          <cell r="B42">
            <v>198086</v>
          </cell>
          <cell r="C42">
            <v>1.0583333333333333</v>
          </cell>
          <cell r="D42">
            <v>3.5</v>
          </cell>
          <cell r="E42">
            <v>19</v>
          </cell>
          <cell r="F42">
            <v>15.6</v>
          </cell>
        </row>
        <row r="43">
          <cell r="A43" t="str">
            <v>Ringsted</v>
          </cell>
          <cell r="B43">
            <v>214485</v>
          </cell>
          <cell r="C43">
            <v>0.71666666666666667</v>
          </cell>
          <cell r="D43">
            <v>3.6</v>
          </cell>
          <cell r="E43">
            <v>16.100000000000001</v>
          </cell>
          <cell r="F43">
            <v>15.1</v>
          </cell>
        </row>
        <row r="44">
          <cell r="A44" t="str">
            <v>Slagelse</v>
          </cell>
          <cell r="B44">
            <v>202831</v>
          </cell>
          <cell r="C44">
            <v>1.3916666666666666</v>
          </cell>
          <cell r="D44">
            <v>5.3</v>
          </cell>
          <cell r="E44">
            <v>24.9</v>
          </cell>
          <cell r="F44">
            <v>16.399999999999999</v>
          </cell>
        </row>
        <row r="45">
          <cell r="A45" t="str">
            <v>Sorø</v>
          </cell>
          <cell r="B45">
            <v>216561</v>
          </cell>
          <cell r="C45">
            <v>0.79999999999999982</v>
          </cell>
          <cell r="D45">
            <v>3</v>
          </cell>
          <cell r="E45">
            <v>14.1</v>
          </cell>
          <cell r="F45">
            <v>17.100000000000001</v>
          </cell>
        </row>
        <row r="46">
          <cell r="A46" t="str">
            <v>Stevns</v>
          </cell>
          <cell r="B46">
            <v>217194</v>
          </cell>
          <cell r="C46">
            <v>0.95833333333333359</v>
          </cell>
          <cell r="D46">
            <v>1.9</v>
          </cell>
          <cell r="E46">
            <v>12.6</v>
          </cell>
          <cell r="F46">
            <v>17.100000000000001</v>
          </cell>
        </row>
        <row r="47">
          <cell r="A47" t="str">
            <v>Vordingborg</v>
          </cell>
          <cell r="B47">
            <v>200998</v>
          </cell>
          <cell r="C47">
            <v>0.90833333333333355</v>
          </cell>
          <cell r="D47">
            <v>4.4000000000000004</v>
          </cell>
          <cell r="E47">
            <v>19.2</v>
          </cell>
          <cell r="F47">
            <v>15.2</v>
          </cell>
        </row>
        <row r="48">
          <cell r="A48" t="str">
            <v>Assens</v>
          </cell>
          <cell r="B48">
            <v>199676</v>
          </cell>
          <cell r="C48">
            <v>0.96666666666666679</v>
          </cell>
          <cell r="D48">
            <v>2.5</v>
          </cell>
          <cell r="E48">
            <v>12.9</v>
          </cell>
          <cell r="F48">
            <v>14.3</v>
          </cell>
        </row>
        <row r="49">
          <cell r="A49" t="str">
            <v>Faaborg-Midtfyn</v>
          </cell>
          <cell r="B49">
            <v>201163</v>
          </cell>
          <cell r="C49">
            <v>0.82500000000000007</v>
          </cell>
          <cell r="D49">
            <v>1.7</v>
          </cell>
          <cell r="E49">
            <v>12.1</v>
          </cell>
          <cell r="F49">
            <v>14.3</v>
          </cell>
        </row>
        <row r="50">
          <cell r="A50" t="str">
            <v>Kerteminde</v>
          </cell>
          <cell r="B50">
            <v>208480</v>
          </cell>
          <cell r="C50">
            <v>0.83333333333333348</v>
          </cell>
          <cell r="D50">
            <v>2.4</v>
          </cell>
          <cell r="E50">
            <v>12.3</v>
          </cell>
          <cell r="F50">
            <v>13.7</v>
          </cell>
        </row>
        <row r="51">
          <cell r="A51" t="str">
            <v>Langeland</v>
          </cell>
          <cell r="B51">
            <v>179988</v>
          </cell>
          <cell r="C51">
            <v>0.97500000000000009</v>
          </cell>
          <cell r="D51">
            <v>2.8</v>
          </cell>
          <cell r="E51">
            <v>23.1</v>
          </cell>
          <cell r="F51">
            <v>14.4</v>
          </cell>
        </row>
        <row r="52">
          <cell r="A52" t="str">
            <v>Middelfart</v>
          </cell>
          <cell r="B52">
            <v>221205</v>
          </cell>
          <cell r="C52">
            <v>0.36666666666666664</v>
          </cell>
          <cell r="D52">
            <v>2.8</v>
          </cell>
          <cell r="E52">
            <v>11.6</v>
          </cell>
          <cell r="F52">
            <v>14.2</v>
          </cell>
        </row>
        <row r="53">
          <cell r="A53" t="str">
            <v>Nordfyns</v>
          </cell>
          <cell r="B53">
            <v>199840</v>
          </cell>
          <cell r="C53">
            <v>0.80833333333333346</v>
          </cell>
          <cell r="D53">
            <v>2.6</v>
          </cell>
          <cell r="E53">
            <v>13.3</v>
          </cell>
          <cell r="F53">
            <v>16.899999999999999</v>
          </cell>
        </row>
        <row r="54">
          <cell r="A54" t="str">
            <v>Nyborg</v>
          </cell>
          <cell r="B54">
            <v>200214</v>
          </cell>
          <cell r="C54">
            <v>0.70000000000000007</v>
          </cell>
          <cell r="D54">
            <v>4.5999999999999996</v>
          </cell>
          <cell r="E54">
            <v>11.9</v>
          </cell>
          <cell r="F54">
            <v>14.1</v>
          </cell>
        </row>
        <row r="55">
          <cell r="A55" t="str">
            <v>Odense</v>
          </cell>
          <cell r="B55">
            <v>201180</v>
          </cell>
          <cell r="C55">
            <v>1.45</v>
          </cell>
          <cell r="D55">
            <v>5.4</v>
          </cell>
          <cell r="E55">
            <v>25.3</v>
          </cell>
          <cell r="F55">
            <v>15.4</v>
          </cell>
        </row>
        <row r="56">
          <cell r="A56" t="str">
            <v>Svendborg</v>
          </cell>
          <cell r="B56">
            <v>207099</v>
          </cell>
          <cell r="C56">
            <v>0.9833333333333335</v>
          </cell>
          <cell r="D56">
            <v>3.2</v>
          </cell>
          <cell r="E56">
            <v>18.2</v>
          </cell>
          <cell r="F56">
            <v>14.5</v>
          </cell>
        </row>
        <row r="57">
          <cell r="A57" t="str">
            <v>Ærø</v>
          </cell>
          <cell r="B57">
            <v>188887</v>
          </cell>
          <cell r="C57">
            <v>0.59166666666666667</v>
          </cell>
          <cell r="D57">
            <v>0.6</v>
          </cell>
          <cell r="E57">
            <v>18.899999999999999</v>
          </cell>
          <cell r="F57">
            <v>10.199999999999999</v>
          </cell>
        </row>
        <row r="58">
          <cell r="A58" t="str">
            <v>Billund</v>
          </cell>
          <cell r="B58">
            <v>212304</v>
          </cell>
          <cell r="C58">
            <v>0.44166666666666671</v>
          </cell>
          <cell r="D58">
            <v>2.7</v>
          </cell>
          <cell r="E58">
            <v>11.6</v>
          </cell>
          <cell r="F58">
            <v>13.8</v>
          </cell>
        </row>
        <row r="59">
          <cell r="A59" t="str">
            <v>Esbjerg</v>
          </cell>
          <cell r="B59">
            <v>210319</v>
          </cell>
          <cell r="C59">
            <v>0.81666666666666643</v>
          </cell>
          <cell r="D59">
            <v>6</v>
          </cell>
          <cell r="E59">
            <v>18.5</v>
          </cell>
          <cell r="F59">
            <v>15.5</v>
          </cell>
        </row>
        <row r="60">
          <cell r="A60" t="str">
            <v>Fanø</v>
          </cell>
          <cell r="B60">
            <v>233539</v>
          </cell>
          <cell r="C60">
            <v>0.70000000000000007</v>
          </cell>
          <cell r="D60">
            <v>2.6</v>
          </cell>
          <cell r="E60">
            <v>12.9</v>
          </cell>
          <cell r="F60">
            <v>11.7</v>
          </cell>
        </row>
        <row r="61">
          <cell r="A61" t="str">
            <v>Fredericia</v>
          </cell>
          <cell r="B61">
            <v>209082</v>
          </cell>
          <cell r="C61">
            <v>1.0000000000000002</v>
          </cell>
          <cell r="D61">
            <v>3.9</v>
          </cell>
          <cell r="E61">
            <v>20.7</v>
          </cell>
          <cell r="F61">
            <v>15.1</v>
          </cell>
        </row>
        <row r="62">
          <cell r="A62" t="str">
            <v>Haderslev</v>
          </cell>
          <cell r="B62">
            <v>198173</v>
          </cell>
          <cell r="C62">
            <v>0.7583333333333333</v>
          </cell>
          <cell r="D62">
            <v>2.9</v>
          </cell>
          <cell r="E62">
            <v>19.600000000000001</v>
          </cell>
          <cell r="F62">
            <v>14.9</v>
          </cell>
        </row>
        <row r="63">
          <cell r="A63" t="str">
            <v>Kolding</v>
          </cell>
          <cell r="B63">
            <v>216806</v>
          </cell>
          <cell r="C63">
            <v>0.75</v>
          </cell>
          <cell r="D63">
            <v>4.2</v>
          </cell>
          <cell r="E63">
            <v>17.600000000000001</v>
          </cell>
          <cell r="F63">
            <v>14.7</v>
          </cell>
        </row>
        <row r="64">
          <cell r="A64" t="str">
            <v>Sønderborg</v>
          </cell>
          <cell r="B64">
            <v>199900</v>
          </cell>
          <cell r="C64">
            <v>0.82500000000000007</v>
          </cell>
          <cell r="D64">
            <v>3</v>
          </cell>
          <cell r="E64">
            <v>17.2</v>
          </cell>
          <cell r="F64">
            <v>13.7</v>
          </cell>
        </row>
        <row r="65">
          <cell r="A65" t="str">
            <v>Tønder</v>
          </cell>
          <cell r="B65">
            <v>189550</v>
          </cell>
          <cell r="C65">
            <v>0.69999999999999984</v>
          </cell>
          <cell r="D65">
            <v>3.6</v>
          </cell>
          <cell r="E65">
            <v>20.100000000000001</v>
          </cell>
          <cell r="F65">
            <v>12.7</v>
          </cell>
        </row>
        <row r="66">
          <cell r="A66" t="str">
            <v>Varde</v>
          </cell>
          <cell r="B66">
            <v>205141</v>
          </cell>
          <cell r="C66">
            <v>0.35833333333333334</v>
          </cell>
          <cell r="D66">
            <v>2.8</v>
          </cell>
          <cell r="E66">
            <v>13.7</v>
          </cell>
          <cell r="F66">
            <v>11.6</v>
          </cell>
        </row>
        <row r="67">
          <cell r="A67" t="str">
            <v>Vejen</v>
          </cell>
          <cell r="B67">
            <v>203630</v>
          </cell>
          <cell r="C67">
            <v>0.54999999999999993</v>
          </cell>
          <cell r="D67">
            <v>2.9</v>
          </cell>
          <cell r="E67">
            <v>13.6</v>
          </cell>
          <cell r="F67">
            <v>13.2</v>
          </cell>
        </row>
        <row r="68">
          <cell r="A68" t="str">
            <v>Vejle</v>
          </cell>
          <cell r="B68">
            <v>223679</v>
          </cell>
          <cell r="C68">
            <v>0.6416666666666665</v>
          </cell>
          <cell r="D68">
            <v>3.7</v>
          </cell>
          <cell r="E68">
            <v>15.1</v>
          </cell>
          <cell r="F68">
            <v>14</v>
          </cell>
        </row>
        <row r="69">
          <cell r="A69" t="str">
            <v>Aabenraa</v>
          </cell>
          <cell r="B69">
            <v>198437</v>
          </cell>
          <cell r="C69">
            <v>1.05</v>
          </cell>
          <cell r="D69">
            <v>4.8</v>
          </cell>
          <cell r="E69">
            <v>19.7</v>
          </cell>
          <cell r="F69">
            <v>13.8</v>
          </cell>
        </row>
        <row r="70">
          <cell r="A70" t="str">
            <v>Favrskov</v>
          </cell>
          <cell r="B70">
            <v>224587</v>
          </cell>
          <cell r="C70">
            <v>0.4916666666666667</v>
          </cell>
          <cell r="D70">
            <v>2.2999999999999998</v>
          </cell>
          <cell r="E70">
            <v>9.3000000000000007</v>
          </cell>
          <cell r="F70">
            <v>11.8</v>
          </cell>
        </row>
        <row r="71">
          <cell r="A71" t="str">
            <v>Hedensted</v>
          </cell>
          <cell r="B71">
            <v>218083</v>
          </cell>
          <cell r="C71">
            <v>0.35833333333333323</v>
          </cell>
          <cell r="D71">
            <v>2.2000000000000002</v>
          </cell>
          <cell r="E71">
            <v>11.1</v>
          </cell>
          <cell r="F71">
            <v>12.7</v>
          </cell>
        </row>
        <row r="72">
          <cell r="A72" t="str">
            <v>Horsens</v>
          </cell>
          <cell r="B72">
            <v>212286</v>
          </cell>
          <cell r="C72">
            <v>0.6</v>
          </cell>
          <cell r="D72">
            <v>3.1</v>
          </cell>
          <cell r="E72">
            <v>17.5</v>
          </cell>
          <cell r="F72">
            <v>15.9</v>
          </cell>
        </row>
        <row r="73">
          <cell r="A73" t="str">
            <v>Norddjurs</v>
          </cell>
          <cell r="B73">
            <v>195317</v>
          </cell>
          <cell r="C73">
            <v>0.73333333333333328</v>
          </cell>
          <cell r="D73">
            <v>5</v>
          </cell>
          <cell r="E73">
            <v>19.7</v>
          </cell>
          <cell r="F73">
            <v>16.100000000000001</v>
          </cell>
        </row>
        <row r="74">
          <cell r="A74" t="str">
            <v>Odder</v>
          </cell>
          <cell r="B74">
            <v>222963</v>
          </cell>
          <cell r="C74">
            <v>0.41666666666666669</v>
          </cell>
          <cell r="D74">
            <v>2</v>
          </cell>
          <cell r="E74">
            <v>10.8</v>
          </cell>
          <cell r="F74">
            <v>14.5</v>
          </cell>
        </row>
        <row r="75">
          <cell r="A75" t="str">
            <v>Randers</v>
          </cell>
          <cell r="B75">
            <v>201261</v>
          </cell>
          <cell r="C75">
            <v>0.84166666666666679</v>
          </cell>
          <cell r="D75">
            <v>4.3</v>
          </cell>
          <cell r="E75">
            <v>20.2</v>
          </cell>
          <cell r="F75">
            <v>16.3</v>
          </cell>
        </row>
        <row r="76">
          <cell r="A76" t="str">
            <v>Samsø</v>
          </cell>
          <cell r="B76">
            <v>201209</v>
          </cell>
          <cell r="C76">
            <v>0.70000000000000007</v>
          </cell>
          <cell r="D76">
            <v>1.9</v>
          </cell>
          <cell r="E76">
            <v>15.1</v>
          </cell>
          <cell r="F76">
            <v>16.899999999999999</v>
          </cell>
        </row>
        <row r="77">
          <cell r="A77" t="str">
            <v>Silkeborg</v>
          </cell>
          <cell r="B77">
            <v>223506</v>
          </cell>
          <cell r="C77">
            <v>0.79166666666666663</v>
          </cell>
          <cell r="D77">
            <v>2.8</v>
          </cell>
          <cell r="E77">
            <v>13.7</v>
          </cell>
          <cell r="F77">
            <v>14.6</v>
          </cell>
        </row>
        <row r="78">
          <cell r="A78" t="str">
            <v>Skanderborg</v>
          </cell>
          <cell r="B78">
            <v>241806</v>
          </cell>
          <cell r="C78">
            <v>0.34999999999999992</v>
          </cell>
          <cell r="D78">
            <v>1.9</v>
          </cell>
          <cell r="E78">
            <v>8.3000000000000007</v>
          </cell>
          <cell r="F78">
            <v>11.5</v>
          </cell>
        </row>
        <row r="79">
          <cell r="A79" t="str">
            <v>Syddjurs</v>
          </cell>
          <cell r="B79">
            <v>216081</v>
          </cell>
          <cell r="C79">
            <v>0.52500000000000013</v>
          </cell>
          <cell r="D79">
            <v>2.5</v>
          </cell>
          <cell r="E79">
            <v>12.4</v>
          </cell>
          <cell r="F79">
            <v>13.2</v>
          </cell>
        </row>
        <row r="80">
          <cell r="A80" t="str">
            <v>Aarhus</v>
          </cell>
          <cell r="B80">
            <v>220011</v>
          </cell>
          <cell r="C80">
            <v>0.94166666666666687</v>
          </cell>
          <cell r="D80">
            <v>4.4000000000000004</v>
          </cell>
          <cell r="E80">
            <v>22.2</v>
          </cell>
          <cell r="F80">
            <v>14.9</v>
          </cell>
        </row>
        <row r="81">
          <cell r="A81" t="str">
            <v>Herning</v>
          </cell>
          <cell r="B81">
            <v>211934</v>
          </cell>
          <cell r="C81">
            <v>0.63333333333333319</v>
          </cell>
          <cell r="D81">
            <v>4.0999999999999996</v>
          </cell>
          <cell r="E81">
            <v>15.8</v>
          </cell>
          <cell r="F81">
            <v>12.8</v>
          </cell>
        </row>
        <row r="82">
          <cell r="A82" t="str">
            <v>Holstebro</v>
          </cell>
          <cell r="B82">
            <v>212478</v>
          </cell>
          <cell r="C82">
            <v>0.39999999999999997</v>
          </cell>
          <cell r="D82">
            <v>4.4000000000000004</v>
          </cell>
          <cell r="E82">
            <v>14.8</v>
          </cell>
          <cell r="F82">
            <v>11.2</v>
          </cell>
        </row>
        <row r="83">
          <cell r="A83" t="str">
            <v>Ikast-Brande</v>
          </cell>
          <cell r="B83">
            <v>207661</v>
          </cell>
          <cell r="C83">
            <v>0.79999999999999982</v>
          </cell>
          <cell r="D83">
            <v>2.6</v>
          </cell>
          <cell r="E83">
            <v>15.3</v>
          </cell>
          <cell r="F83">
            <v>14.1</v>
          </cell>
        </row>
        <row r="84">
          <cell r="A84" t="str">
            <v>Lemvig</v>
          </cell>
          <cell r="B84">
            <v>208170</v>
          </cell>
          <cell r="C84">
            <v>0.33333333333333331</v>
          </cell>
          <cell r="D84">
            <v>2.2999999999999998</v>
          </cell>
          <cell r="E84">
            <v>13.4</v>
          </cell>
          <cell r="F84">
            <v>9.1</v>
          </cell>
        </row>
        <row r="85">
          <cell r="A85" t="str">
            <v>Ringkøbing-Skjern</v>
          </cell>
          <cell r="B85">
            <v>207635</v>
          </cell>
          <cell r="C85">
            <v>0.51666666666666672</v>
          </cell>
          <cell r="D85">
            <v>1.6</v>
          </cell>
          <cell r="E85">
            <v>13.4</v>
          </cell>
          <cell r="F85">
            <v>12.5</v>
          </cell>
        </row>
        <row r="86">
          <cell r="A86" t="str">
            <v>Skive</v>
          </cell>
          <cell r="B86">
            <v>200114</v>
          </cell>
          <cell r="C86">
            <v>0.29999999999999993</v>
          </cell>
          <cell r="D86">
            <v>3.9</v>
          </cell>
          <cell r="E86">
            <v>14.1</v>
          </cell>
          <cell r="F86">
            <v>13.5</v>
          </cell>
        </row>
        <row r="87">
          <cell r="A87" t="str">
            <v>Struer</v>
          </cell>
          <cell r="B87">
            <v>200626</v>
          </cell>
          <cell r="C87">
            <v>0.48333333333333339</v>
          </cell>
          <cell r="D87">
            <v>4.2</v>
          </cell>
          <cell r="E87">
            <v>17.100000000000001</v>
          </cell>
          <cell r="F87">
            <v>13.2</v>
          </cell>
        </row>
        <row r="88">
          <cell r="A88" t="str">
            <v>Viborg</v>
          </cell>
          <cell r="B88">
            <v>212065</v>
          </cell>
          <cell r="C88">
            <v>0.69166666666666654</v>
          </cell>
          <cell r="D88">
            <v>3.5</v>
          </cell>
          <cell r="E88">
            <v>15.5</v>
          </cell>
          <cell r="F88">
            <v>14.4</v>
          </cell>
        </row>
        <row r="89">
          <cell r="A89" t="str">
            <v>Brønderslev</v>
          </cell>
          <cell r="B89">
            <v>198125</v>
          </cell>
          <cell r="C89">
            <v>0.65833333333333321</v>
          </cell>
          <cell r="D89">
            <v>3.5</v>
          </cell>
          <cell r="E89">
            <v>15.4</v>
          </cell>
          <cell r="F89">
            <v>12.6</v>
          </cell>
        </row>
        <row r="90">
          <cell r="A90" t="str">
            <v>Frederikshavn</v>
          </cell>
          <cell r="B90">
            <v>201863</v>
          </cell>
          <cell r="C90">
            <v>0.90833333333333366</v>
          </cell>
          <cell r="D90">
            <v>2.8</v>
          </cell>
          <cell r="E90">
            <v>15</v>
          </cell>
          <cell r="F90">
            <v>12.1</v>
          </cell>
        </row>
        <row r="91">
          <cell r="A91" t="str">
            <v>Hjørring</v>
          </cell>
          <cell r="B91">
            <v>201501</v>
          </cell>
          <cell r="C91">
            <v>0.66666666666666663</v>
          </cell>
          <cell r="D91">
            <v>3.3</v>
          </cell>
          <cell r="E91">
            <v>17.7</v>
          </cell>
          <cell r="F91">
            <v>14.5</v>
          </cell>
        </row>
        <row r="92">
          <cell r="A92" t="str">
            <v>Jammerbugt</v>
          </cell>
          <cell r="B92">
            <v>200225</v>
          </cell>
          <cell r="C92">
            <v>0.63333333333333319</v>
          </cell>
          <cell r="D92">
            <v>3.5</v>
          </cell>
          <cell r="E92">
            <v>15.5</v>
          </cell>
          <cell r="F92">
            <v>11.9</v>
          </cell>
        </row>
        <row r="93">
          <cell r="A93" t="str">
            <v>Læsø</v>
          </cell>
          <cell r="B93">
            <v>188907</v>
          </cell>
          <cell r="C93">
            <v>0.33333333333333331</v>
          </cell>
          <cell r="D93">
            <v>3.8</v>
          </cell>
          <cell r="E93">
            <v>17.899999999999999</v>
          </cell>
          <cell r="F93">
            <v>14.9</v>
          </cell>
        </row>
        <row r="94">
          <cell r="A94" t="str">
            <v>Mariagerfjord</v>
          </cell>
          <cell r="B94">
            <v>200465</v>
          </cell>
          <cell r="C94">
            <v>0.79999999999999993</v>
          </cell>
          <cell r="D94">
            <v>3.1</v>
          </cell>
          <cell r="E94">
            <v>16.600000000000001</v>
          </cell>
          <cell r="F94">
            <v>13.4</v>
          </cell>
        </row>
        <row r="95">
          <cell r="A95" t="str">
            <v>Morsø</v>
          </cell>
          <cell r="B95">
            <v>190725</v>
          </cell>
          <cell r="C95">
            <v>0.70833333333333337</v>
          </cell>
          <cell r="D95">
            <v>3.2</v>
          </cell>
          <cell r="E95">
            <v>18.2</v>
          </cell>
          <cell r="F95">
            <v>9.1999999999999993</v>
          </cell>
        </row>
        <row r="96">
          <cell r="A96" t="str">
            <v>Rebild</v>
          </cell>
          <cell r="B96">
            <v>218859</v>
          </cell>
          <cell r="C96">
            <v>0.43333333333333335</v>
          </cell>
          <cell r="D96">
            <v>1.4</v>
          </cell>
          <cell r="E96">
            <v>9.4</v>
          </cell>
          <cell r="F96">
            <v>11.7</v>
          </cell>
        </row>
        <row r="97">
          <cell r="A97" t="str">
            <v>Thisted</v>
          </cell>
          <cell r="B97">
            <v>199175</v>
          </cell>
          <cell r="C97">
            <v>0.56666666666666654</v>
          </cell>
          <cell r="D97">
            <v>3.6</v>
          </cell>
          <cell r="E97">
            <v>15.6</v>
          </cell>
          <cell r="F97">
            <v>12.4</v>
          </cell>
        </row>
        <row r="98">
          <cell r="A98" t="str">
            <v>Vesthimmerlands</v>
          </cell>
          <cell r="B98">
            <v>192756</v>
          </cell>
          <cell r="C98">
            <v>0.91666666666666696</v>
          </cell>
          <cell r="D98">
            <v>3</v>
          </cell>
          <cell r="E98">
            <v>18.100000000000001</v>
          </cell>
          <cell r="F98">
            <v>15.2</v>
          </cell>
        </row>
        <row r="99">
          <cell r="A99" t="str">
            <v>Aalborg</v>
          </cell>
          <cell r="B99">
            <v>203080</v>
          </cell>
          <cell r="C99">
            <v>1.1749999999999998</v>
          </cell>
          <cell r="D99">
            <v>3.5</v>
          </cell>
          <cell r="E99">
            <v>20.6</v>
          </cell>
          <cell r="F99">
            <v>13</v>
          </cell>
        </row>
      </sheetData>
      <sheetData sheetId="5">
        <row r="2">
          <cell r="A2" t="str">
            <v>København</v>
          </cell>
          <cell r="B2">
            <v>228338</v>
          </cell>
          <cell r="C2">
            <v>0.7583333333333333</v>
          </cell>
          <cell r="D2">
            <v>8.8000000000000007</v>
          </cell>
          <cell r="E2">
            <v>44.9</v>
          </cell>
          <cell r="F2">
            <v>18.2</v>
          </cell>
        </row>
        <row r="3">
          <cell r="A3" t="str">
            <v>Frederiksberg</v>
          </cell>
          <cell r="B3">
            <v>276683</v>
          </cell>
          <cell r="C3">
            <v>0.70833333333333337</v>
          </cell>
          <cell r="D3">
            <v>3.4</v>
          </cell>
          <cell r="E3">
            <v>28</v>
          </cell>
          <cell r="F3">
            <v>15.6</v>
          </cell>
        </row>
        <row r="4">
          <cell r="A4" t="str">
            <v>Dragør</v>
          </cell>
          <cell r="B4">
            <v>311793</v>
          </cell>
          <cell r="C4">
            <v>0.65833333333333333</v>
          </cell>
          <cell r="D4">
            <v>2.2999999999999998</v>
          </cell>
          <cell r="E4">
            <v>13.3</v>
          </cell>
          <cell r="F4">
            <v>11.3</v>
          </cell>
        </row>
        <row r="5">
          <cell r="A5" t="str">
            <v>Tårnby</v>
          </cell>
          <cell r="B5">
            <v>245993</v>
          </cell>
          <cell r="C5">
            <v>0.54166666666666663</v>
          </cell>
          <cell r="D5">
            <v>6.1</v>
          </cell>
          <cell r="E5">
            <v>19.399999999999999</v>
          </cell>
          <cell r="F5">
            <v>13.4</v>
          </cell>
        </row>
        <row r="6">
          <cell r="A6" t="str">
            <v>Albertslund</v>
          </cell>
          <cell r="B6">
            <v>208399</v>
          </cell>
          <cell r="C6">
            <v>0.91666666666666663</v>
          </cell>
          <cell r="D6">
            <v>9</v>
          </cell>
          <cell r="E6">
            <v>33.200000000000003</v>
          </cell>
          <cell r="F6">
            <v>13.4</v>
          </cell>
        </row>
        <row r="7">
          <cell r="A7" t="str">
            <v>Ballerup</v>
          </cell>
          <cell r="B7">
            <v>236121</v>
          </cell>
          <cell r="C7">
            <v>0.57499999999999984</v>
          </cell>
          <cell r="D7">
            <v>5.7</v>
          </cell>
          <cell r="E7">
            <v>19.3</v>
          </cell>
          <cell r="F7">
            <v>14.5</v>
          </cell>
        </row>
        <row r="8">
          <cell r="A8" t="str">
            <v>Brøndby</v>
          </cell>
          <cell r="B8">
            <v>211029</v>
          </cell>
          <cell r="C8">
            <v>1.1916666666666664</v>
          </cell>
          <cell r="D8">
            <v>10.9</v>
          </cell>
          <cell r="E8">
            <v>35.4</v>
          </cell>
          <cell r="F8">
            <v>16.399999999999999</v>
          </cell>
        </row>
        <row r="9">
          <cell r="A9" t="str">
            <v>Gentofte</v>
          </cell>
          <cell r="B9">
            <v>427370</v>
          </cell>
          <cell r="C9">
            <v>0.59999999999999987</v>
          </cell>
          <cell r="D9">
            <v>3.7</v>
          </cell>
          <cell r="E9">
            <v>25.1</v>
          </cell>
          <cell r="F9">
            <v>11.6</v>
          </cell>
        </row>
        <row r="10">
          <cell r="A10" t="str">
            <v>Gladsaxe</v>
          </cell>
          <cell r="B10">
            <v>250679</v>
          </cell>
          <cell r="C10">
            <v>0.60833333333333328</v>
          </cell>
          <cell r="D10">
            <v>4.5</v>
          </cell>
          <cell r="E10">
            <v>24.2</v>
          </cell>
          <cell r="F10">
            <v>13.7</v>
          </cell>
        </row>
        <row r="11">
          <cell r="A11" t="str">
            <v>Glostrup</v>
          </cell>
          <cell r="B11">
            <v>232928</v>
          </cell>
          <cell r="C11">
            <v>0.66666666666666663</v>
          </cell>
          <cell r="D11">
            <v>9.1</v>
          </cell>
          <cell r="E11">
            <v>22</v>
          </cell>
          <cell r="F11">
            <v>11.6</v>
          </cell>
        </row>
        <row r="12">
          <cell r="A12" t="str">
            <v>Herlev</v>
          </cell>
          <cell r="B12">
            <v>236643</v>
          </cell>
          <cell r="C12">
            <v>0.36666666666666664</v>
          </cell>
          <cell r="D12">
            <v>5.8</v>
          </cell>
          <cell r="E12">
            <v>18.8</v>
          </cell>
          <cell r="F12">
            <v>16.7</v>
          </cell>
        </row>
        <row r="13">
          <cell r="A13" t="str">
            <v>Hvidovre</v>
          </cell>
          <cell r="B13">
            <v>229211</v>
          </cell>
          <cell r="C13">
            <v>0.57499999999999984</v>
          </cell>
          <cell r="D13">
            <v>5.7</v>
          </cell>
          <cell r="E13">
            <v>24.6</v>
          </cell>
          <cell r="F13">
            <v>13</v>
          </cell>
        </row>
        <row r="14">
          <cell r="A14" t="str">
            <v>Høje-Taastrup</v>
          </cell>
          <cell r="B14">
            <v>225609</v>
          </cell>
          <cell r="C14">
            <v>0.78333333333333333</v>
          </cell>
          <cell r="D14">
            <v>7.9</v>
          </cell>
          <cell r="E14">
            <v>30.4</v>
          </cell>
          <cell r="F14">
            <v>14.7</v>
          </cell>
        </row>
        <row r="15">
          <cell r="A15" t="str">
            <v>Ishøj</v>
          </cell>
          <cell r="B15">
            <v>205800</v>
          </cell>
          <cell r="C15">
            <v>1.1583333333333332</v>
          </cell>
          <cell r="D15">
            <v>6.9</v>
          </cell>
          <cell r="E15">
            <v>30.9</v>
          </cell>
          <cell r="F15">
            <v>13.6</v>
          </cell>
        </row>
        <row r="16">
          <cell r="A16" t="str">
            <v>Lyngby-Taarbæk</v>
          </cell>
          <cell r="B16">
            <v>322546</v>
          </cell>
          <cell r="C16">
            <v>0.41666666666666669</v>
          </cell>
          <cell r="D16">
            <v>3.9</v>
          </cell>
          <cell r="E16">
            <v>20</v>
          </cell>
          <cell r="F16">
            <v>10.4</v>
          </cell>
        </row>
        <row r="17">
          <cell r="A17" t="str">
            <v>Rødovre</v>
          </cell>
          <cell r="B17">
            <v>232107</v>
          </cell>
          <cell r="C17">
            <v>0.92500000000000027</v>
          </cell>
          <cell r="D17">
            <v>4.7</v>
          </cell>
          <cell r="E17">
            <v>23.8</v>
          </cell>
          <cell r="F17">
            <v>11.5</v>
          </cell>
        </row>
        <row r="18">
          <cell r="A18" t="str">
            <v>Vallensbæk</v>
          </cell>
          <cell r="B18">
            <v>255657</v>
          </cell>
          <cell r="C18">
            <v>0.48333333333333334</v>
          </cell>
          <cell r="D18">
            <v>3.2</v>
          </cell>
          <cell r="E18">
            <v>18.7</v>
          </cell>
          <cell r="F18">
            <v>15.1</v>
          </cell>
        </row>
        <row r="19">
          <cell r="A19" t="str">
            <v>Allerød</v>
          </cell>
          <cell r="B19">
            <v>306103</v>
          </cell>
          <cell r="C19">
            <v>0.27500000000000008</v>
          </cell>
          <cell r="D19">
            <v>4</v>
          </cell>
          <cell r="E19">
            <v>11</v>
          </cell>
          <cell r="F19">
            <v>9.6999999999999993</v>
          </cell>
        </row>
        <row r="20">
          <cell r="A20" t="str">
            <v>Egedal</v>
          </cell>
          <cell r="B20">
            <v>274867</v>
          </cell>
          <cell r="C20">
            <v>0.55833333333333335</v>
          </cell>
          <cell r="D20">
            <v>3</v>
          </cell>
          <cell r="E20">
            <v>10.5</v>
          </cell>
          <cell r="F20">
            <v>10</v>
          </cell>
        </row>
        <row r="21">
          <cell r="A21" t="str">
            <v>Fredensborg</v>
          </cell>
          <cell r="B21">
            <v>281526</v>
          </cell>
          <cell r="C21">
            <v>0.3833333333333333</v>
          </cell>
          <cell r="D21">
            <v>4.0999999999999996</v>
          </cell>
          <cell r="E21">
            <v>18.2</v>
          </cell>
          <cell r="F21">
            <v>9.4</v>
          </cell>
        </row>
        <row r="22">
          <cell r="A22" t="str">
            <v>Frederikssund</v>
          </cell>
          <cell r="B22">
            <v>242718</v>
          </cell>
          <cell r="C22">
            <v>0.52500000000000002</v>
          </cell>
          <cell r="D22">
            <v>6.1</v>
          </cell>
          <cell r="E22">
            <v>15.3</v>
          </cell>
          <cell r="F22">
            <v>14.8</v>
          </cell>
        </row>
        <row r="23">
          <cell r="A23" t="str">
            <v>Furesø</v>
          </cell>
          <cell r="B23">
            <v>308833</v>
          </cell>
          <cell r="C23">
            <v>0.36666666666666664</v>
          </cell>
          <cell r="D23">
            <v>3.1</v>
          </cell>
          <cell r="E23">
            <v>15.7</v>
          </cell>
          <cell r="F23">
            <v>12.4</v>
          </cell>
        </row>
        <row r="24">
          <cell r="A24" t="str">
            <v>Gribskov</v>
          </cell>
          <cell r="B24">
            <v>245826</v>
          </cell>
          <cell r="C24">
            <v>0.34999999999999992</v>
          </cell>
          <cell r="D24">
            <v>3.9</v>
          </cell>
          <cell r="E24">
            <v>18.899999999999999</v>
          </cell>
          <cell r="F24">
            <v>14.9</v>
          </cell>
        </row>
        <row r="25">
          <cell r="A25" t="str">
            <v>Halsnæs</v>
          </cell>
          <cell r="B25">
            <v>224733</v>
          </cell>
          <cell r="C25">
            <v>0.65833333333333333</v>
          </cell>
          <cell r="D25">
            <v>5</v>
          </cell>
          <cell r="E25">
            <v>19.899999999999999</v>
          </cell>
          <cell r="F25">
            <v>14.5</v>
          </cell>
        </row>
        <row r="26">
          <cell r="A26" t="str">
            <v>Helsingør</v>
          </cell>
          <cell r="B26">
            <v>254779</v>
          </cell>
          <cell r="C26">
            <v>0.70833333333333337</v>
          </cell>
          <cell r="D26">
            <v>5.6</v>
          </cell>
          <cell r="E26">
            <v>21.6</v>
          </cell>
          <cell r="F26">
            <v>12.6</v>
          </cell>
        </row>
        <row r="27">
          <cell r="A27" t="str">
            <v>Hillerød</v>
          </cell>
          <cell r="B27">
            <v>262199</v>
          </cell>
          <cell r="C27">
            <v>0.48333333333333345</v>
          </cell>
          <cell r="D27">
            <v>6.2</v>
          </cell>
          <cell r="E27">
            <v>17.3</v>
          </cell>
          <cell r="F27">
            <v>12</v>
          </cell>
        </row>
        <row r="28">
          <cell r="A28" t="str">
            <v>Hørsholm</v>
          </cell>
          <cell r="B28">
            <v>375418</v>
          </cell>
          <cell r="C28">
            <v>0.52500000000000002</v>
          </cell>
          <cell r="D28">
            <v>4.3</v>
          </cell>
          <cell r="E28">
            <v>16.100000000000001</v>
          </cell>
          <cell r="F28">
            <v>10.7</v>
          </cell>
        </row>
        <row r="29">
          <cell r="A29" t="str">
            <v>Rudersdal</v>
          </cell>
          <cell r="B29">
            <v>412461</v>
          </cell>
          <cell r="C29">
            <v>0.4916666666666667</v>
          </cell>
          <cell r="D29">
            <v>3</v>
          </cell>
          <cell r="E29">
            <v>13.2</v>
          </cell>
          <cell r="F29">
            <v>9.9</v>
          </cell>
        </row>
        <row r="30">
          <cell r="A30" t="str">
            <v>Bornholm</v>
          </cell>
          <cell r="B30">
            <v>202976</v>
          </cell>
          <cell r="C30">
            <v>0.39166666666666666</v>
          </cell>
          <cell r="D30">
            <v>5</v>
          </cell>
          <cell r="E30">
            <v>18.600000000000001</v>
          </cell>
          <cell r="F30">
            <v>13.2</v>
          </cell>
        </row>
        <row r="31">
          <cell r="A31" t="str">
            <v>Greve</v>
          </cell>
          <cell r="B31">
            <v>259348</v>
          </cell>
          <cell r="C31">
            <v>0.39999999999999997</v>
          </cell>
          <cell r="D31">
            <v>3.2</v>
          </cell>
          <cell r="E31">
            <v>18.8</v>
          </cell>
          <cell r="F31">
            <v>13.5</v>
          </cell>
        </row>
        <row r="32">
          <cell r="A32" t="str">
            <v>Køge</v>
          </cell>
          <cell r="B32">
            <v>236936</v>
          </cell>
          <cell r="C32">
            <v>0.5083333333333333</v>
          </cell>
          <cell r="D32">
            <v>4.4000000000000004</v>
          </cell>
          <cell r="E32">
            <v>18.7</v>
          </cell>
          <cell r="F32">
            <v>12.3</v>
          </cell>
        </row>
        <row r="33">
          <cell r="A33" t="str">
            <v>Lejre</v>
          </cell>
          <cell r="B33">
            <v>258246</v>
          </cell>
          <cell r="C33">
            <v>0.40833333333333338</v>
          </cell>
          <cell r="D33">
            <v>4.0999999999999996</v>
          </cell>
          <cell r="E33">
            <v>13</v>
          </cell>
          <cell r="F33">
            <v>12.2</v>
          </cell>
        </row>
        <row r="34">
          <cell r="A34" t="str">
            <v>Roskilde</v>
          </cell>
          <cell r="B34">
            <v>260890</v>
          </cell>
          <cell r="C34">
            <v>0.52500000000000002</v>
          </cell>
          <cell r="D34">
            <v>5.3</v>
          </cell>
          <cell r="E34">
            <v>18.3</v>
          </cell>
          <cell r="F34">
            <v>11.2</v>
          </cell>
        </row>
        <row r="35">
          <cell r="A35" t="str">
            <v>Solrød</v>
          </cell>
          <cell r="B35">
            <v>282070</v>
          </cell>
          <cell r="C35">
            <v>0.20833333333333329</v>
          </cell>
          <cell r="D35">
            <v>1.9</v>
          </cell>
          <cell r="E35">
            <v>12.2</v>
          </cell>
          <cell r="F35">
            <v>12.2</v>
          </cell>
        </row>
        <row r="36">
          <cell r="A36" t="str">
            <v>Faxe</v>
          </cell>
          <cell r="B36">
            <v>222006</v>
          </cell>
          <cell r="C36">
            <v>0.60833333333333328</v>
          </cell>
          <cell r="D36">
            <v>3.7</v>
          </cell>
          <cell r="E36">
            <v>22.1</v>
          </cell>
          <cell r="F36">
            <v>17.3</v>
          </cell>
        </row>
        <row r="37">
          <cell r="A37" t="str">
            <v>Guldborgsund</v>
          </cell>
          <cell r="B37">
            <v>203449</v>
          </cell>
          <cell r="C37">
            <v>1.0083333333333335</v>
          </cell>
          <cell r="D37">
            <v>8.8000000000000007</v>
          </cell>
          <cell r="E37">
            <v>29.2</v>
          </cell>
          <cell r="F37">
            <v>15.6</v>
          </cell>
        </row>
        <row r="38">
          <cell r="A38" t="str">
            <v>Holbæk</v>
          </cell>
          <cell r="B38">
            <v>229668</v>
          </cell>
          <cell r="C38">
            <v>0.46666666666666679</v>
          </cell>
          <cell r="D38">
            <v>5.5</v>
          </cell>
          <cell r="E38">
            <v>20.100000000000001</v>
          </cell>
          <cell r="F38">
            <v>17.3</v>
          </cell>
        </row>
        <row r="39">
          <cell r="A39" t="str">
            <v>Kalundborg</v>
          </cell>
          <cell r="B39">
            <v>222710</v>
          </cell>
          <cell r="C39">
            <v>0.69166666666666676</v>
          </cell>
          <cell r="D39">
            <v>5.7</v>
          </cell>
          <cell r="E39">
            <v>22</v>
          </cell>
          <cell r="F39">
            <v>16.399999999999999</v>
          </cell>
        </row>
        <row r="40">
          <cell r="A40" t="str">
            <v>Lolland</v>
          </cell>
          <cell r="B40">
            <v>193056</v>
          </cell>
          <cell r="C40">
            <v>0.96666666666666679</v>
          </cell>
          <cell r="D40">
            <v>15</v>
          </cell>
          <cell r="E40">
            <v>28.9</v>
          </cell>
          <cell r="F40">
            <v>15.1</v>
          </cell>
        </row>
        <row r="41">
          <cell r="A41" t="str">
            <v>Næstved</v>
          </cell>
          <cell r="B41">
            <v>223879</v>
          </cell>
          <cell r="C41">
            <v>0.83333333333333315</v>
          </cell>
          <cell r="D41">
            <v>4.8</v>
          </cell>
          <cell r="E41">
            <v>22.3</v>
          </cell>
          <cell r="F41">
            <v>17.3</v>
          </cell>
        </row>
        <row r="42">
          <cell r="A42" t="str">
            <v>Odsherred</v>
          </cell>
          <cell r="B42">
            <v>210297</v>
          </cell>
          <cell r="C42">
            <v>0.79166666666666663</v>
          </cell>
          <cell r="D42">
            <v>5.7</v>
          </cell>
          <cell r="E42">
            <v>23.6</v>
          </cell>
          <cell r="F42">
            <v>13.6</v>
          </cell>
        </row>
        <row r="43">
          <cell r="A43" t="str">
            <v>Ringsted</v>
          </cell>
          <cell r="B43">
            <v>229385</v>
          </cell>
          <cell r="C43">
            <v>0.53333333333333333</v>
          </cell>
          <cell r="D43">
            <v>3.9</v>
          </cell>
          <cell r="E43">
            <v>20.6</v>
          </cell>
          <cell r="F43">
            <v>13.1</v>
          </cell>
        </row>
        <row r="44">
          <cell r="A44" t="str">
            <v>Slagelse</v>
          </cell>
          <cell r="B44">
            <v>216819</v>
          </cell>
          <cell r="C44">
            <v>0.79166666666666663</v>
          </cell>
          <cell r="D44">
            <v>8.8000000000000007</v>
          </cell>
          <cell r="E44">
            <v>26.2</v>
          </cell>
          <cell r="F44">
            <v>16.600000000000001</v>
          </cell>
        </row>
        <row r="45">
          <cell r="A45" t="str">
            <v>Sorø</v>
          </cell>
          <cell r="B45">
            <v>229600</v>
          </cell>
          <cell r="C45">
            <v>0.50833333333333341</v>
          </cell>
          <cell r="D45">
            <v>6.3</v>
          </cell>
          <cell r="E45">
            <v>18.600000000000001</v>
          </cell>
          <cell r="F45">
            <v>15.7</v>
          </cell>
        </row>
        <row r="46">
          <cell r="A46" t="str">
            <v>Stevns</v>
          </cell>
          <cell r="B46">
            <v>233946</v>
          </cell>
          <cell r="C46">
            <v>0.6</v>
          </cell>
          <cell r="D46">
            <v>4</v>
          </cell>
          <cell r="E46">
            <v>18.8</v>
          </cell>
          <cell r="F46">
            <v>14.9</v>
          </cell>
        </row>
        <row r="47">
          <cell r="A47" t="str">
            <v>Vordingborg</v>
          </cell>
          <cell r="B47">
            <v>212004</v>
          </cell>
          <cell r="C47">
            <v>0.83333333333333348</v>
          </cell>
          <cell r="D47">
            <v>7</v>
          </cell>
          <cell r="E47">
            <v>24.9</v>
          </cell>
          <cell r="F47">
            <v>17.2</v>
          </cell>
        </row>
        <row r="48">
          <cell r="A48" t="str">
            <v>Assens</v>
          </cell>
          <cell r="B48">
            <v>212415</v>
          </cell>
          <cell r="C48">
            <v>0.46666666666666679</v>
          </cell>
          <cell r="D48">
            <v>3.4</v>
          </cell>
          <cell r="E48">
            <v>16.600000000000001</v>
          </cell>
          <cell r="F48">
            <v>15.7</v>
          </cell>
        </row>
        <row r="49">
          <cell r="A49" t="str">
            <v>Faaborg-Midtfyn</v>
          </cell>
          <cell r="B49">
            <v>214986</v>
          </cell>
          <cell r="C49">
            <v>0.5</v>
          </cell>
          <cell r="D49">
            <v>5.5</v>
          </cell>
          <cell r="E49">
            <v>14.9</v>
          </cell>
          <cell r="F49">
            <v>11.3</v>
          </cell>
        </row>
        <row r="50">
          <cell r="A50" t="str">
            <v>Kerteminde</v>
          </cell>
          <cell r="B50">
            <v>222244</v>
          </cell>
          <cell r="C50">
            <v>0.55833333333333324</v>
          </cell>
          <cell r="D50">
            <v>4.8</v>
          </cell>
          <cell r="E50">
            <v>16.5</v>
          </cell>
          <cell r="F50">
            <v>11.3</v>
          </cell>
        </row>
        <row r="51">
          <cell r="A51" t="str">
            <v>Langeland</v>
          </cell>
          <cell r="B51">
            <v>189623</v>
          </cell>
          <cell r="C51">
            <v>0.83333333333333348</v>
          </cell>
          <cell r="D51">
            <v>5.3</v>
          </cell>
          <cell r="E51">
            <v>27</v>
          </cell>
          <cell r="F51">
            <v>13.1</v>
          </cell>
        </row>
        <row r="52">
          <cell r="A52" t="str">
            <v>Middelfart</v>
          </cell>
          <cell r="B52">
            <v>235139</v>
          </cell>
          <cell r="C52">
            <v>0.26666666666666672</v>
          </cell>
          <cell r="D52">
            <v>4.8</v>
          </cell>
          <cell r="E52">
            <v>13.6</v>
          </cell>
          <cell r="F52">
            <v>12.3</v>
          </cell>
        </row>
        <row r="53">
          <cell r="A53" t="str">
            <v>Nordfyns</v>
          </cell>
          <cell r="B53">
            <v>214266</v>
          </cell>
          <cell r="C53">
            <v>0.75833333333333319</v>
          </cell>
          <cell r="D53">
            <v>7.5</v>
          </cell>
          <cell r="E53">
            <v>16.5</v>
          </cell>
          <cell r="F53">
            <v>10.3</v>
          </cell>
        </row>
        <row r="54">
          <cell r="A54" t="str">
            <v>Nyborg</v>
          </cell>
          <cell r="B54">
            <v>215483</v>
          </cell>
          <cell r="C54">
            <v>0.57499999999999984</v>
          </cell>
          <cell r="D54">
            <v>11.1</v>
          </cell>
          <cell r="E54">
            <v>18</v>
          </cell>
          <cell r="F54">
            <v>14.8</v>
          </cell>
        </row>
        <row r="55">
          <cell r="A55" t="str">
            <v>Odense</v>
          </cell>
          <cell r="B55">
            <v>211967</v>
          </cell>
          <cell r="C55">
            <v>0.91666666666666685</v>
          </cell>
          <cell r="D55">
            <v>6.6</v>
          </cell>
          <cell r="E55">
            <v>30.2</v>
          </cell>
          <cell r="F55">
            <v>14.2</v>
          </cell>
        </row>
        <row r="56">
          <cell r="A56" t="str">
            <v>Svendborg</v>
          </cell>
          <cell r="B56">
            <v>218492</v>
          </cell>
          <cell r="C56">
            <v>0.64999999999999991</v>
          </cell>
          <cell r="D56">
            <v>5.9</v>
          </cell>
          <cell r="E56">
            <v>22.9</v>
          </cell>
          <cell r="F56">
            <v>15.5</v>
          </cell>
        </row>
        <row r="57">
          <cell r="A57" t="str">
            <v>Ærø</v>
          </cell>
          <cell r="B57">
            <v>201430</v>
          </cell>
          <cell r="C57">
            <v>0.53333333333333333</v>
          </cell>
          <cell r="D57">
            <v>1.3</v>
          </cell>
          <cell r="E57">
            <v>21.9</v>
          </cell>
          <cell r="F57">
            <v>9.1999999999999993</v>
          </cell>
        </row>
        <row r="58">
          <cell r="A58" t="str">
            <v>Billund</v>
          </cell>
          <cell r="B58">
            <v>231771</v>
          </cell>
          <cell r="C58">
            <v>0.29999999999999993</v>
          </cell>
          <cell r="D58">
            <v>4.7</v>
          </cell>
          <cell r="E58">
            <v>13.2</v>
          </cell>
          <cell r="F58">
            <v>11.2</v>
          </cell>
        </row>
        <row r="59">
          <cell r="A59" t="str">
            <v>Esbjerg</v>
          </cell>
          <cell r="B59">
            <v>224598</v>
          </cell>
          <cell r="C59">
            <v>0.5</v>
          </cell>
          <cell r="D59">
            <v>6.8</v>
          </cell>
          <cell r="E59">
            <v>21.9</v>
          </cell>
          <cell r="F59">
            <v>13.3</v>
          </cell>
        </row>
        <row r="60">
          <cell r="A60" t="str">
            <v>Fanø</v>
          </cell>
          <cell r="B60">
            <v>244102</v>
          </cell>
          <cell r="C60">
            <v>0.82500000000000018</v>
          </cell>
          <cell r="D60">
            <v>5.3</v>
          </cell>
          <cell r="E60">
            <v>11.7</v>
          </cell>
          <cell r="F60">
            <v>8.5</v>
          </cell>
        </row>
        <row r="61">
          <cell r="A61" t="str">
            <v>Fredericia</v>
          </cell>
          <cell r="B61">
            <v>222200</v>
          </cell>
          <cell r="C61">
            <v>0.66666666666666663</v>
          </cell>
          <cell r="D61">
            <v>7.4</v>
          </cell>
          <cell r="E61">
            <v>23.4</v>
          </cell>
          <cell r="F61">
            <v>14</v>
          </cell>
        </row>
        <row r="62">
          <cell r="A62" t="str">
            <v>Haderslev</v>
          </cell>
          <cell r="B62">
            <v>212391</v>
          </cell>
          <cell r="C62">
            <v>0.51666666666666672</v>
          </cell>
          <cell r="D62">
            <v>5.5</v>
          </cell>
          <cell r="E62">
            <v>22.1</v>
          </cell>
          <cell r="F62">
            <v>12.5</v>
          </cell>
        </row>
        <row r="63">
          <cell r="A63" t="str">
            <v>Kolding</v>
          </cell>
          <cell r="B63">
            <v>232918</v>
          </cell>
          <cell r="C63">
            <v>0.44166666666666665</v>
          </cell>
          <cell r="D63">
            <v>6.1</v>
          </cell>
          <cell r="E63">
            <v>20.2</v>
          </cell>
          <cell r="F63">
            <v>14.2</v>
          </cell>
        </row>
        <row r="64">
          <cell r="A64" t="str">
            <v>Sønderborg</v>
          </cell>
          <cell r="B64">
            <v>215616</v>
          </cell>
          <cell r="C64">
            <v>0.59166666666666656</v>
          </cell>
          <cell r="D64">
            <v>5.5</v>
          </cell>
          <cell r="E64">
            <v>18.399999999999999</v>
          </cell>
          <cell r="F64">
            <v>10.199999999999999</v>
          </cell>
        </row>
        <row r="65">
          <cell r="A65" t="str">
            <v>Tønder</v>
          </cell>
          <cell r="B65">
            <v>204836</v>
          </cell>
          <cell r="C65">
            <v>0.41666666666666669</v>
          </cell>
          <cell r="D65">
            <v>8.5</v>
          </cell>
          <cell r="E65">
            <v>22.7</v>
          </cell>
          <cell r="F65">
            <v>12.8</v>
          </cell>
        </row>
        <row r="66">
          <cell r="A66" t="str">
            <v>Varde</v>
          </cell>
          <cell r="B66">
            <v>218754</v>
          </cell>
          <cell r="C66">
            <v>0.28333333333333327</v>
          </cell>
          <cell r="D66">
            <v>4.8</v>
          </cell>
          <cell r="E66">
            <v>15.4</v>
          </cell>
          <cell r="F66">
            <v>12.8</v>
          </cell>
        </row>
        <row r="67">
          <cell r="A67" t="str">
            <v>Vejen</v>
          </cell>
          <cell r="B67">
            <v>218332</v>
          </cell>
          <cell r="C67">
            <v>0.36666666666666664</v>
          </cell>
          <cell r="D67">
            <v>4.2</v>
          </cell>
          <cell r="E67">
            <v>17.399999999999999</v>
          </cell>
          <cell r="F67">
            <v>12.5</v>
          </cell>
        </row>
        <row r="68">
          <cell r="A68" t="str">
            <v>Vejle</v>
          </cell>
          <cell r="B68">
            <v>239626</v>
          </cell>
          <cell r="C68">
            <v>0.5</v>
          </cell>
          <cell r="D68">
            <v>6.5</v>
          </cell>
          <cell r="E68">
            <v>17.899999999999999</v>
          </cell>
          <cell r="F68">
            <v>14.1</v>
          </cell>
        </row>
        <row r="69">
          <cell r="A69" t="str">
            <v>Aabenraa</v>
          </cell>
          <cell r="B69">
            <v>213650</v>
          </cell>
          <cell r="C69">
            <v>0.59166666666666667</v>
          </cell>
          <cell r="D69">
            <v>6.4</v>
          </cell>
          <cell r="E69">
            <v>23.8</v>
          </cell>
          <cell r="F69">
            <v>12.6</v>
          </cell>
        </row>
        <row r="70">
          <cell r="A70" t="str">
            <v>Favrskov</v>
          </cell>
          <cell r="B70">
            <v>243703</v>
          </cell>
          <cell r="C70">
            <v>0.37499999999999994</v>
          </cell>
          <cell r="D70">
            <v>4</v>
          </cell>
          <cell r="E70">
            <v>9.9</v>
          </cell>
          <cell r="F70">
            <v>11.4</v>
          </cell>
        </row>
        <row r="71">
          <cell r="A71" t="str">
            <v>Hedensted</v>
          </cell>
          <cell r="B71">
            <v>233866</v>
          </cell>
          <cell r="C71">
            <v>0.3249999999999999</v>
          </cell>
          <cell r="D71">
            <v>3.7</v>
          </cell>
          <cell r="E71">
            <v>11.2</v>
          </cell>
          <cell r="F71">
            <v>12.6</v>
          </cell>
        </row>
        <row r="72">
          <cell r="A72" t="str">
            <v>Horsens</v>
          </cell>
          <cell r="B72">
            <v>230081</v>
          </cell>
          <cell r="C72">
            <v>0.52500000000000002</v>
          </cell>
          <cell r="D72">
            <v>6.4</v>
          </cell>
          <cell r="E72">
            <v>18.899999999999999</v>
          </cell>
          <cell r="F72">
            <v>14.1</v>
          </cell>
        </row>
        <row r="73">
          <cell r="A73" t="str">
            <v>Norddjurs</v>
          </cell>
          <cell r="B73">
            <v>207855</v>
          </cell>
          <cell r="C73">
            <v>0.75</v>
          </cell>
          <cell r="D73">
            <v>8.1999999999999993</v>
          </cell>
          <cell r="E73">
            <v>21.7</v>
          </cell>
          <cell r="F73">
            <v>14.7</v>
          </cell>
        </row>
        <row r="74">
          <cell r="A74" t="str">
            <v>Odder</v>
          </cell>
          <cell r="B74">
            <v>238007</v>
          </cell>
          <cell r="C74">
            <v>0.56666666666666676</v>
          </cell>
          <cell r="D74">
            <v>3.4</v>
          </cell>
          <cell r="E74">
            <v>13.6</v>
          </cell>
          <cell r="F74">
            <v>10.5</v>
          </cell>
        </row>
        <row r="75">
          <cell r="A75" t="str">
            <v>Randers</v>
          </cell>
          <cell r="B75">
            <v>216009</v>
          </cell>
          <cell r="C75">
            <v>0.66666666666666663</v>
          </cell>
          <cell r="D75">
            <v>6.2</v>
          </cell>
          <cell r="E75">
            <v>22.4</v>
          </cell>
          <cell r="F75">
            <v>14.7</v>
          </cell>
        </row>
        <row r="76">
          <cell r="A76" t="str">
            <v>Samsø</v>
          </cell>
          <cell r="B76">
            <v>211378</v>
          </cell>
          <cell r="C76">
            <v>0.61666666666666659</v>
          </cell>
          <cell r="D76">
            <v>3.5</v>
          </cell>
          <cell r="E76">
            <v>15.3</v>
          </cell>
          <cell r="F76">
            <v>15</v>
          </cell>
        </row>
        <row r="77">
          <cell r="A77" t="str">
            <v>Silkeborg</v>
          </cell>
          <cell r="B77">
            <v>242114</v>
          </cell>
          <cell r="C77">
            <v>0.51666666666666672</v>
          </cell>
          <cell r="D77">
            <v>4</v>
          </cell>
          <cell r="E77">
            <v>14.4</v>
          </cell>
          <cell r="F77">
            <v>13.8</v>
          </cell>
        </row>
        <row r="78">
          <cell r="A78" t="str">
            <v>Skanderborg</v>
          </cell>
          <cell r="B78">
            <v>259984</v>
          </cell>
          <cell r="C78">
            <v>0.3166666666666666</v>
          </cell>
          <cell r="D78">
            <v>2.8</v>
          </cell>
          <cell r="E78">
            <v>10.199999999999999</v>
          </cell>
          <cell r="F78">
            <v>11</v>
          </cell>
        </row>
        <row r="79">
          <cell r="A79" t="str">
            <v>Syddjurs</v>
          </cell>
          <cell r="B79">
            <v>230006</v>
          </cell>
          <cell r="C79">
            <v>0.5</v>
          </cell>
          <cell r="D79">
            <v>3.1</v>
          </cell>
          <cell r="E79">
            <v>16.3</v>
          </cell>
          <cell r="F79">
            <v>14</v>
          </cell>
        </row>
        <row r="80">
          <cell r="A80" t="str">
            <v>Aarhus</v>
          </cell>
          <cell r="B80">
            <v>234439</v>
          </cell>
          <cell r="C80">
            <v>0.79166666666666663</v>
          </cell>
          <cell r="D80">
            <v>6.5</v>
          </cell>
          <cell r="E80">
            <v>26.4</v>
          </cell>
          <cell r="F80">
            <v>13.1</v>
          </cell>
        </row>
        <row r="81">
          <cell r="A81" t="str">
            <v>Herning</v>
          </cell>
          <cell r="B81">
            <v>229212</v>
          </cell>
          <cell r="C81">
            <v>0.55833333333333335</v>
          </cell>
          <cell r="D81">
            <v>6.7</v>
          </cell>
          <cell r="E81">
            <v>18.100000000000001</v>
          </cell>
          <cell r="F81">
            <v>11.4</v>
          </cell>
        </row>
        <row r="82">
          <cell r="A82" t="str">
            <v>Holstebro</v>
          </cell>
          <cell r="B82">
            <v>224254</v>
          </cell>
          <cell r="C82">
            <v>0.30833333333333329</v>
          </cell>
          <cell r="D82">
            <v>5.7</v>
          </cell>
          <cell r="E82">
            <v>18.3</v>
          </cell>
          <cell r="F82">
            <v>12.3</v>
          </cell>
        </row>
        <row r="83">
          <cell r="A83" t="str">
            <v>Ikast-Brande</v>
          </cell>
          <cell r="B83">
            <v>221583</v>
          </cell>
          <cell r="C83">
            <v>0.39999999999999997</v>
          </cell>
          <cell r="D83">
            <v>5.9</v>
          </cell>
          <cell r="E83">
            <v>16.899999999999999</v>
          </cell>
          <cell r="F83">
            <v>12</v>
          </cell>
        </row>
        <row r="84">
          <cell r="A84" t="str">
            <v>Lemvig</v>
          </cell>
          <cell r="B84">
            <v>217221</v>
          </cell>
          <cell r="C84">
            <v>0.29166666666666663</v>
          </cell>
          <cell r="D84">
            <v>3</v>
          </cell>
          <cell r="E84">
            <v>14.8</v>
          </cell>
          <cell r="F84">
            <v>10.6</v>
          </cell>
        </row>
        <row r="85">
          <cell r="A85" t="str">
            <v>Ringkøbing-Skjern</v>
          </cell>
          <cell r="B85">
            <v>221198</v>
          </cell>
          <cell r="C85">
            <v>0.30833333333333324</v>
          </cell>
          <cell r="D85">
            <v>2.7</v>
          </cell>
          <cell r="E85">
            <v>13.9</v>
          </cell>
          <cell r="F85">
            <v>12.5</v>
          </cell>
        </row>
        <row r="86">
          <cell r="A86" t="str">
            <v>Skive</v>
          </cell>
          <cell r="B86">
            <v>215303</v>
          </cell>
          <cell r="C86">
            <v>0.3249999999999999</v>
          </cell>
          <cell r="D86">
            <v>4.2</v>
          </cell>
          <cell r="E86">
            <v>19.7</v>
          </cell>
          <cell r="F86">
            <v>11.6</v>
          </cell>
        </row>
        <row r="87">
          <cell r="A87" t="str">
            <v>Struer</v>
          </cell>
          <cell r="B87">
            <v>213174</v>
          </cell>
          <cell r="C87">
            <v>0.49166666666666664</v>
          </cell>
          <cell r="D87">
            <v>4.3</v>
          </cell>
          <cell r="E87">
            <v>19.399999999999999</v>
          </cell>
          <cell r="F87">
            <v>11.7</v>
          </cell>
        </row>
        <row r="88">
          <cell r="A88" t="str">
            <v>Viborg</v>
          </cell>
          <cell r="B88">
            <v>229556</v>
          </cell>
          <cell r="C88">
            <v>0.54999999999999993</v>
          </cell>
          <cell r="D88">
            <v>4.7</v>
          </cell>
          <cell r="E88">
            <v>18.100000000000001</v>
          </cell>
          <cell r="F88">
            <v>13.3</v>
          </cell>
        </row>
        <row r="89">
          <cell r="A89" t="str">
            <v>Brønderslev</v>
          </cell>
          <cell r="B89">
            <v>211674</v>
          </cell>
          <cell r="C89">
            <v>0.46666666666666673</v>
          </cell>
          <cell r="D89">
            <v>3.9</v>
          </cell>
          <cell r="E89">
            <v>18.899999999999999</v>
          </cell>
          <cell r="F89">
            <v>13.2</v>
          </cell>
        </row>
        <row r="90">
          <cell r="A90" t="str">
            <v>Frederikshavn</v>
          </cell>
          <cell r="B90">
            <v>214560</v>
          </cell>
          <cell r="C90">
            <v>0.6499999999999998</v>
          </cell>
          <cell r="D90">
            <v>4.2</v>
          </cell>
          <cell r="E90">
            <v>19.2</v>
          </cell>
          <cell r="F90">
            <v>12.9</v>
          </cell>
        </row>
        <row r="91">
          <cell r="A91" t="str">
            <v>Hjørring</v>
          </cell>
          <cell r="B91">
            <v>217772</v>
          </cell>
          <cell r="C91">
            <v>0.48333333333333339</v>
          </cell>
          <cell r="D91">
            <v>4.2</v>
          </cell>
          <cell r="E91">
            <v>20.5</v>
          </cell>
          <cell r="F91">
            <v>11.4</v>
          </cell>
        </row>
        <row r="92">
          <cell r="A92" t="str">
            <v>Jammerbugt</v>
          </cell>
          <cell r="B92">
            <v>213308</v>
          </cell>
          <cell r="C92">
            <v>0.30833333333333324</v>
          </cell>
          <cell r="D92">
            <v>4.9000000000000004</v>
          </cell>
          <cell r="E92">
            <v>20.100000000000001</v>
          </cell>
          <cell r="F92">
            <v>11.3</v>
          </cell>
        </row>
        <row r="93">
          <cell r="A93" t="str">
            <v>Læsø</v>
          </cell>
          <cell r="B93">
            <v>200288</v>
          </cell>
          <cell r="C93">
            <v>0.44166666666666665</v>
          </cell>
          <cell r="D93">
            <v>0.6</v>
          </cell>
          <cell r="E93">
            <v>16.2</v>
          </cell>
          <cell r="F93">
            <v>16.3</v>
          </cell>
        </row>
        <row r="94">
          <cell r="A94" t="str">
            <v>Mariagerfjord</v>
          </cell>
          <cell r="B94">
            <v>216354</v>
          </cell>
          <cell r="C94">
            <v>0.64999999999999991</v>
          </cell>
          <cell r="D94">
            <v>4.7</v>
          </cell>
          <cell r="E94">
            <v>19.8</v>
          </cell>
          <cell r="F94">
            <v>14.1</v>
          </cell>
        </row>
        <row r="95">
          <cell r="A95" t="str">
            <v>Morsø</v>
          </cell>
          <cell r="B95">
            <v>202190</v>
          </cell>
          <cell r="C95">
            <v>0.34166666666666662</v>
          </cell>
          <cell r="D95">
            <v>2.9</v>
          </cell>
          <cell r="E95">
            <v>22.1</v>
          </cell>
          <cell r="F95">
            <v>12.3</v>
          </cell>
        </row>
        <row r="96">
          <cell r="A96" t="str">
            <v>Rebild</v>
          </cell>
          <cell r="B96">
            <v>238925</v>
          </cell>
          <cell r="C96">
            <v>0.41666666666666669</v>
          </cell>
          <cell r="D96">
            <v>2.2000000000000002</v>
          </cell>
          <cell r="E96">
            <v>11.7</v>
          </cell>
          <cell r="F96">
            <v>12.7</v>
          </cell>
        </row>
        <row r="97">
          <cell r="A97" t="str">
            <v>Thisted</v>
          </cell>
          <cell r="B97">
            <v>213065</v>
          </cell>
          <cell r="C97">
            <v>0.46666666666666673</v>
          </cell>
          <cell r="D97">
            <v>3.6</v>
          </cell>
          <cell r="E97">
            <v>20.399999999999999</v>
          </cell>
          <cell r="F97">
            <v>11.2</v>
          </cell>
        </row>
        <row r="98">
          <cell r="A98" t="str">
            <v>Vesthimmerlands</v>
          </cell>
          <cell r="B98">
            <v>208305</v>
          </cell>
          <cell r="C98">
            <v>0.69166666666666676</v>
          </cell>
          <cell r="D98">
            <v>4.4000000000000004</v>
          </cell>
          <cell r="E98">
            <v>20.8</v>
          </cell>
          <cell r="F98">
            <v>13.6</v>
          </cell>
        </row>
        <row r="99">
          <cell r="A99" t="str">
            <v>Aalborg</v>
          </cell>
          <cell r="B99">
            <v>218056</v>
          </cell>
          <cell r="C99">
            <v>0.87500000000000011</v>
          </cell>
          <cell r="D99">
            <v>5.2</v>
          </cell>
          <cell r="E99">
            <v>22.9</v>
          </cell>
          <cell r="F99">
            <v>12.5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E59E-7F52-DD4C-A6F7-7BC406D138FA}">
  <dimension ref="A1:T104"/>
  <sheetViews>
    <sheetView topLeftCell="A2" workbookViewId="0">
      <selection activeCell="C104" sqref="C104:T104"/>
    </sheetView>
  </sheetViews>
  <sheetFormatPr baseColWidth="10" defaultColWidth="8.83203125" defaultRowHeight="15"/>
  <cols>
    <col min="1" max="1" width="22.6640625" style="5" customWidth="1"/>
    <col min="2" max="3" width="18.6640625" style="5" customWidth="1"/>
    <col min="4" max="4" width="19.1640625" style="5" customWidth="1"/>
    <col min="5" max="16" width="9.1640625" style="5" customWidth="1"/>
    <col min="17" max="16384" width="8.83203125" style="5"/>
  </cols>
  <sheetData>
    <row r="1" spans="1:20" ht="17">
      <c r="A1" s="9" t="s">
        <v>1376</v>
      </c>
    </row>
    <row r="2" spans="1:20">
      <c r="A2" s="10" t="s">
        <v>1</v>
      </c>
    </row>
    <row r="3" spans="1:20">
      <c r="E3" s="11" t="s">
        <v>1377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1378</v>
      </c>
      <c r="M3" s="11" t="s">
        <v>8</v>
      </c>
      <c r="N3" s="11" t="s">
        <v>9</v>
      </c>
      <c r="O3" s="11" t="s">
        <v>10</v>
      </c>
      <c r="P3" s="11" t="s">
        <v>1379</v>
      </c>
    </row>
    <row r="4" spans="1:20">
      <c r="E4" s="11" t="str">
        <f>MID(E3,1,4)</f>
        <v>2011</v>
      </c>
      <c r="F4" s="11" t="str">
        <f t="shared" ref="F4:P4" si="0">MID(F3,1,4)</f>
        <v>2011</v>
      </c>
      <c r="G4" s="11" t="str">
        <f t="shared" si="0"/>
        <v>2011</v>
      </c>
      <c r="H4" s="11" t="str">
        <f t="shared" si="0"/>
        <v>2011</v>
      </c>
      <c r="I4" s="11" t="str">
        <f t="shared" si="0"/>
        <v>2015</v>
      </c>
      <c r="J4" s="11" t="str">
        <f t="shared" si="0"/>
        <v>2015</v>
      </c>
      <c r="K4" s="11" t="str">
        <f t="shared" si="0"/>
        <v>2015</v>
      </c>
      <c r="L4" s="11" t="str">
        <f t="shared" si="0"/>
        <v>2015</v>
      </c>
      <c r="M4" s="11" t="str">
        <f t="shared" si="0"/>
        <v>2019</v>
      </c>
      <c r="N4" s="11" t="str">
        <f t="shared" si="0"/>
        <v>2019</v>
      </c>
      <c r="O4" s="11" t="str">
        <f t="shared" si="0"/>
        <v>2019</v>
      </c>
      <c r="P4" s="11" t="str">
        <f t="shared" si="0"/>
        <v>2019</v>
      </c>
      <c r="R4" s="5">
        <v>2011</v>
      </c>
      <c r="S4" s="5">
        <f>R4+4</f>
        <v>2015</v>
      </c>
      <c r="T4" s="5">
        <f>S4+4</f>
        <v>2019</v>
      </c>
    </row>
    <row r="5" spans="1:20">
      <c r="A5" s="11" t="s">
        <v>11</v>
      </c>
      <c r="B5" s="11" t="s">
        <v>12</v>
      </c>
      <c r="C5" s="11">
        <v>101</v>
      </c>
      <c r="D5" s="11" t="s">
        <v>1338</v>
      </c>
      <c r="E5" s="12">
        <v>23203</v>
      </c>
      <c r="F5" s="12">
        <v>25144</v>
      </c>
      <c r="G5" s="12">
        <v>24307</v>
      </c>
      <c r="H5" s="12">
        <v>22525</v>
      </c>
      <c r="I5" s="12">
        <v>28418</v>
      </c>
      <c r="J5" s="12">
        <v>29930</v>
      </c>
      <c r="K5" s="12">
        <v>30276</v>
      </c>
      <c r="L5" s="12">
        <v>29875</v>
      </c>
      <c r="M5" s="12">
        <v>36347</v>
      </c>
      <c r="N5" s="12">
        <v>36170</v>
      </c>
      <c r="O5" s="12">
        <v>37038</v>
      </c>
      <c r="P5" s="12">
        <v>38774</v>
      </c>
      <c r="R5" s="13">
        <f>IFERROR(AVERAGEIF($E$4:$P$4,R$4,$E5:$P5),"")</f>
        <v>23794.75</v>
      </c>
      <c r="S5" s="13">
        <f t="shared" ref="S5:T20" si="1">IFERROR(AVERAGEIF($E$4:$P$4,S$4,$E5:$P5),"")</f>
        <v>29624.75</v>
      </c>
      <c r="T5" s="13">
        <f t="shared" si="1"/>
        <v>37082.25</v>
      </c>
    </row>
    <row r="6" spans="1:20">
      <c r="C6" s="11">
        <v>147</v>
      </c>
      <c r="D6" s="11" t="s">
        <v>620</v>
      </c>
      <c r="E6" s="12">
        <v>37246</v>
      </c>
      <c r="F6" s="12">
        <v>37048</v>
      </c>
      <c r="G6" s="12">
        <v>25077</v>
      </c>
      <c r="H6" s="12">
        <v>28405</v>
      </c>
      <c r="I6" s="12">
        <v>39828</v>
      </c>
      <c r="J6" s="12">
        <v>43955</v>
      </c>
      <c r="K6" s="12">
        <v>40725</v>
      </c>
      <c r="L6" s="12">
        <v>43772</v>
      </c>
      <c r="M6" s="12">
        <v>48487</v>
      </c>
      <c r="N6" s="12">
        <v>50732</v>
      </c>
      <c r="O6" s="12">
        <v>48601</v>
      </c>
      <c r="P6" s="12">
        <v>53979</v>
      </c>
      <c r="R6" s="13">
        <f t="shared" ref="R6:T21" si="2">IFERROR(AVERAGEIF($E$4:$P$4,R$4,$E6:$P6),"")</f>
        <v>31944</v>
      </c>
      <c r="S6" s="13">
        <f t="shared" si="1"/>
        <v>42070</v>
      </c>
      <c r="T6" s="13">
        <f t="shared" si="1"/>
        <v>50449.75</v>
      </c>
    </row>
    <row r="7" spans="1:20">
      <c r="C7" s="11">
        <v>155</v>
      </c>
      <c r="D7" s="11" t="s">
        <v>650</v>
      </c>
      <c r="E7" s="12">
        <v>22113</v>
      </c>
      <c r="F7" s="12">
        <v>20999</v>
      </c>
      <c r="G7" s="12">
        <v>22463</v>
      </c>
      <c r="H7" s="12">
        <v>22664</v>
      </c>
      <c r="I7" s="12">
        <v>23645</v>
      </c>
      <c r="J7" s="12">
        <v>26134</v>
      </c>
      <c r="K7" s="12">
        <v>26210</v>
      </c>
      <c r="L7" s="12">
        <v>26137</v>
      </c>
      <c r="M7" s="12">
        <v>28374</v>
      </c>
      <c r="N7" s="12">
        <v>29640</v>
      </c>
      <c r="O7" s="12">
        <v>29195</v>
      </c>
      <c r="P7" s="12">
        <v>30885</v>
      </c>
      <c r="R7" s="13">
        <f t="shared" si="2"/>
        <v>22059.75</v>
      </c>
      <c r="S7" s="13">
        <f t="shared" si="1"/>
        <v>25531.5</v>
      </c>
      <c r="T7" s="13">
        <f t="shared" si="1"/>
        <v>29523.5</v>
      </c>
    </row>
    <row r="8" spans="1:20">
      <c r="C8" s="11">
        <v>185</v>
      </c>
      <c r="D8" s="11" t="s">
        <v>1339</v>
      </c>
      <c r="E8" s="12">
        <v>19038</v>
      </c>
      <c r="F8" s="12">
        <v>19674</v>
      </c>
      <c r="G8" s="12">
        <v>19129</v>
      </c>
      <c r="H8" s="12">
        <v>18896</v>
      </c>
      <c r="I8" s="12">
        <v>22256</v>
      </c>
      <c r="J8" s="12">
        <v>23639</v>
      </c>
      <c r="K8" s="12">
        <v>23595</v>
      </c>
      <c r="L8" s="12">
        <v>23417</v>
      </c>
      <c r="M8" s="12">
        <v>28288</v>
      </c>
      <c r="N8" s="12">
        <v>28657</v>
      </c>
      <c r="O8" s="12">
        <v>28113</v>
      </c>
      <c r="P8" s="12">
        <v>29431</v>
      </c>
      <c r="R8" s="13">
        <f t="shared" si="2"/>
        <v>19184.25</v>
      </c>
      <c r="S8" s="13">
        <f t="shared" si="1"/>
        <v>23226.75</v>
      </c>
      <c r="T8" s="13">
        <f t="shared" si="1"/>
        <v>28622.25</v>
      </c>
    </row>
    <row r="9" spans="1:20">
      <c r="C9" s="11">
        <v>165</v>
      </c>
      <c r="D9" s="11" t="s">
        <v>631</v>
      </c>
      <c r="E9" s="12">
        <v>17045</v>
      </c>
      <c r="F9" s="12">
        <v>16268</v>
      </c>
      <c r="G9" s="12">
        <v>15363</v>
      </c>
      <c r="H9" s="12">
        <v>15549</v>
      </c>
      <c r="I9" s="12">
        <v>16617</v>
      </c>
      <c r="J9" s="12">
        <v>17284</v>
      </c>
      <c r="K9" s="12">
        <v>17749</v>
      </c>
      <c r="L9" s="12">
        <v>17595</v>
      </c>
      <c r="M9" s="12">
        <v>20454</v>
      </c>
      <c r="N9" s="12">
        <v>21093</v>
      </c>
      <c r="O9" s="12">
        <v>20038</v>
      </c>
      <c r="P9" s="12">
        <v>20988</v>
      </c>
      <c r="R9" s="13">
        <f t="shared" si="2"/>
        <v>16056.25</v>
      </c>
      <c r="S9" s="13">
        <f t="shared" si="1"/>
        <v>17311.25</v>
      </c>
      <c r="T9" s="13">
        <f t="shared" si="1"/>
        <v>20643.25</v>
      </c>
    </row>
    <row r="10" spans="1:20">
      <c r="C10" s="11">
        <v>151</v>
      </c>
      <c r="D10" s="11" t="s">
        <v>646</v>
      </c>
      <c r="E10" s="12">
        <v>20740</v>
      </c>
      <c r="F10" s="12">
        <v>19407</v>
      </c>
      <c r="G10" s="12">
        <v>18928</v>
      </c>
      <c r="H10" s="12">
        <v>17961</v>
      </c>
      <c r="I10" s="12">
        <v>19495</v>
      </c>
      <c r="J10" s="12">
        <v>20457</v>
      </c>
      <c r="K10" s="12">
        <v>21138</v>
      </c>
      <c r="L10" s="12">
        <v>19692</v>
      </c>
      <c r="M10" s="12">
        <v>24341</v>
      </c>
      <c r="N10" s="12">
        <v>24302</v>
      </c>
      <c r="O10" s="12">
        <v>24739</v>
      </c>
      <c r="P10" s="12">
        <v>24569</v>
      </c>
      <c r="R10" s="13">
        <f t="shared" si="2"/>
        <v>19259</v>
      </c>
      <c r="S10" s="13">
        <f t="shared" si="1"/>
        <v>20195.5</v>
      </c>
      <c r="T10" s="13">
        <f t="shared" si="1"/>
        <v>24487.75</v>
      </c>
    </row>
    <row r="11" spans="1:20">
      <c r="C11" s="11">
        <v>153</v>
      </c>
      <c r="D11" s="11" t="s">
        <v>629</v>
      </c>
      <c r="E11" s="12">
        <v>17306</v>
      </c>
      <c r="F11" s="12">
        <v>19196</v>
      </c>
      <c r="G11" s="12">
        <v>17387</v>
      </c>
      <c r="H11" s="12">
        <v>19431</v>
      </c>
      <c r="I11" s="12">
        <v>18601</v>
      </c>
      <c r="J11" s="12">
        <v>18717</v>
      </c>
      <c r="K11" s="12">
        <v>19444</v>
      </c>
      <c r="L11" s="12">
        <v>20466</v>
      </c>
      <c r="M11" s="12">
        <v>24036</v>
      </c>
      <c r="N11" s="12">
        <v>24433</v>
      </c>
      <c r="O11" s="12">
        <v>24775</v>
      </c>
      <c r="P11" s="12">
        <v>23700</v>
      </c>
      <c r="R11" s="13">
        <f t="shared" si="2"/>
        <v>18330</v>
      </c>
      <c r="S11" s="13">
        <f t="shared" si="1"/>
        <v>19307</v>
      </c>
      <c r="T11" s="13">
        <f t="shared" si="1"/>
        <v>24236</v>
      </c>
    </row>
    <row r="12" spans="1:20">
      <c r="C12" s="11">
        <v>157</v>
      </c>
      <c r="D12" s="11" t="s">
        <v>652</v>
      </c>
      <c r="E12" s="12">
        <v>32193</v>
      </c>
      <c r="F12" s="12">
        <v>30414</v>
      </c>
      <c r="G12" s="12">
        <v>28593</v>
      </c>
      <c r="H12" s="12">
        <v>29322</v>
      </c>
      <c r="I12" s="12">
        <v>33574</v>
      </c>
      <c r="J12" s="12">
        <v>36560</v>
      </c>
      <c r="K12" s="12">
        <v>35295</v>
      </c>
      <c r="L12" s="12">
        <v>36788</v>
      </c>
      <c r="M12" s="12">
        <v>43232</v>
      </c>
      <c r="N12" s="12">
        <v>44028</v>
      </c>
      <c r="O12" s="12">
        <v>45393</v>
      </c>
      <c r="P12" s="12">
        <v>45349</v>
      </c>
      <c r="R12" s="13">
        <f t="shared" si="2"/>
        <v>30130.5</v>
      </c>
      <c r="S12" s="13">
        <f t="shared" si="1"/>
        <v>35554.25</v>
      </c>
      <c r="T12" s="13">
        <f t="shared" si="1"/>
        <v>44500.5</v>
      </c>
    </row>
    <row r="13" spans="1:20">
      <c r="C13" s="11">
        <v>159</v>
      </c>
      <c r="D13" s="11" t="s">
        <v>1340</v>
      </c>
      <c r="E13" s="12">
        <v>23769</v>
      </c>
      <c r="F13" s="12">
        <v>23582</v>
      </c>
      <c r="G13" s="12">
        <v>22578</v>
      </c>
      <c r="H13" s="12">
        <v>20727</v>
      </c>
      <c r="I13" s="12">
        <v>26113</v>
      </c>
      <c r="J13" s="12">
        <v>25957</v>
      </c>
      <c r="K13" s="12">
        <v>26899</v>
      </c>
      <c r="L13" s="12">
        <v>26786</v>
      </c>
      <c r="M13" s="12">
        <v>29975</v>
      </c>
      <c r="N13" s="12">
        <v>32333</v>
      </c>
      <c r="O13" s="12">
        <v>31622</v>
      </c>
      <c r="P13" s="12">
        <v>31266</v>
      </c>
      <c r="R13" s="13">
        <f t="shared" si="2"/>
        <v>22664</v>
      </c>
      <c r="S13" s="13">
        <f t="shared" si="1"/>
        <v>26438.75</v>
      </c>
      <c r="T13" s="13">
        <f t="shared" si="1"/>
        <v>31299</v>
      </c>
    </row>
    <row r="14" spans="1:20">
      <c r="C14" s="11">
        <v>161</v>
      </c>
      <c r="D14" s="11" t="s">
        <v>628</v>
      </c>
      <c r="E14" s="12">
        <v>17551</v>
      </c>
      <c r="F14" s="12">
        <v>16224</v>
      </c>
      <c r="G14" s="12">
        <v>17660</v>
      </c>
      <c r="H14" s="12">
        <v>16414</v>
      </c>
      <c r="I14" s="12">
        <v>18699</v>
      </c>
      <c r="J14" s="12">
        <v>19710</v>
      </c>
      <c r="K14" s="12">
        <v>20947</v>
      </c>
      <c r="L14" s="12">
        <v>20748</v>
      </c>
      <c r="M14" s="12">
        <v>24167</v>
      </c>
      <c r="N14" s="12">
        <v>23486</v>
      </c>
      <c r="O14" s="12">
        <v>26633</v>
      </c>
      <c r="P14" s="12">
        <v>24214</v>
      </c>
      <c r="R14" s="13">
        <f t="shared" si="2"/>
        <v>16962.25</v>
      </c>
      <c r="S14" s="13">
        <f t="shared" si="1"/>
        <v>20026</v>
      </c>
      <c r="T14" s="13">
        <f t="shared" si="1"/>
        <v>24625</v>
      </c>
    </row>
    <row r="15" spans="1:20">
      <c r="C15" s="11">
        <v>163</v>
      </c>
      <c r="D15" s="11" t="s">
        <v>644</v>
      </c>
      <c r="E15" s="12">
        <v>21041</v>
      </c>
      <c r="F15" s="12">
        <v>19813</v>
      </c>
      <c r="G15" s="12">
        <v>19598</v>
      </c>
      <c r="H15" s="12">
        <v>17983</v>
      </c>
      <c r="I15" s="12">
        <v>20896</v>
      </c>
      <c r="J15" s="12">
        <v>21710</v>
      </c>
      <c r="K15" s="12">
        <v>23281</v>
      </c>
      <c r="L15" s="12">
        <v>21784</v>
      </c>
      <c r="M15" s="12">
        <v>25482</v>
      </c>
      <c r="N15" s="12">
        <v>26583</v>
      </c>
      <c r="O15" s="12">
        <v>27194</v>
      </c>
      <c r="P15" s="12">
        <v>27779</v>
      </c>
      <c r="R15" s="13">
        <f t="shared" si="2"/>
        <v>19608.75</v>
      </c>
      <c r="S15" s="13">
        <f t="shared" si="1"/>
        <v>21917.75</v>
      </c>
      <c r="T15" s="13">
        <f t="shared" si="1"/>
        <v>26759.5</v>
      </c>
    </row>
    <row r="16" spans="1:20">
      <c r="C16" s="11">
        <v>167</v>
      </c>
      <c r="D16" s="11" t="s">
        <v>636</v>
      </c>
      <c r="E16" s="12">
        <v>19437</v>
      </c>
      <c r="F16" s="12">
        <v>19829</v>
      </c>
      <c r="G16" s="12">
        <v>17570</v>
      </c>
      <c r="H16" s="12">
        <v>17986</v>
      </c>
      <c r="I16" s="12">
        <v>21482</v>
      </c>
      <c r="J16" s="12">
        <v>22839</v>
      </c>
      <c r="K16" s="12">
        <v>23389</v>
      </c>
      <c r="L16" s="12">
        <v>23607</v>
      </c>
      <c r="M16" s="12">
        <v>25612</v>
      </c>
      <c r="N16" s="12">
        <v>28445</v>
      </c>
      <c r="O16" s="12">
        <v>28018</v>
      </c>
      <c r="P16" s="12">
        <v>26568</v>
      </c>
      <c r="R16" s="13">
        <f t="shared" si="2"/>
        <v>18705.5</v>
      </c>
      <c r="S16" s="13">
        <f t="shared" si="1"/>
        <v>22829.25</v>
      </c>
      <c r="T16" s="13">
        <f t="shared" si="1"/>
        <v>27160.75</v>
      </c>
    </row>
    <row r="17" spans="3:20">
      <c r="C17" s="11">
        <v>169</v>
      </c>
      <c r="D17" s="11" t="s">
        <v>1341</v>
      </c>
      <c r="E17" s="12">
        <v>16018</v>
      </c>
      <c r="F17" s="12">
        <v>15948</v>
      </c>
      <c r="G17" s="12">
        <v>16131</v>
      </c>
      <c r="H17" s="12">
        <v>14770</v>
      </c>
      <c r="I17" s="12">
        <v>16945</v>
      </c>
      <c r="J17" s="12">
        <v>17354</v>
      </c>
      <c r="K17" s="12">
        <v>17311</v>
      </c>
      <c r="L17" s="12">
        <v>17471</v>
      </c>
      <c r="M17" s="12">
        <v>21492</v>
      </c>
      <c r="N17" s="12">
        <v>21039</v>
      </c>
      <c r="O17" s="12">
        <v>20576</v>
      </c>
      <c r="P17" s="12">
        <v>20387</v>
      </c>
      <c r="R17" s="13">
        <f t="shared" si="2"/>
        <v>15716.75</v>
      </c>
      <c r="S17" s="13">
        <f t="shared" si="1"/>
        <v>17270.25</v>
      </c>
      <c r="T17" s="13">
        <f t="shared" si="1"/>
        <v>20873.5</v>
      </c>
    </row>
    <row r="18" spans="3:20">
      <c r="C18" s="11">
        <v>183</v>
      </c>
      <c r="D18" s="11" t="s">
        <v>634</v>
      </c>
      <c r="E18" s="12">
        <v>15061</v>
      </c>
      <c r="F18" s="12">
        <v>15589</v>
      </c>
      <c r="G18" s="12">
        <v>14671</v>
      </c>
      <c r="H18" s="12">
        <v>12720</v>
      </c>
      <c r="I18" s="12">
        <v>15825</v>
      </c>
      <c r="J18" s="12">
        <v>17834</v>
      </c>
      <c r="K18" s="12">
        <v>16730</v>
      </c>
      <c r="L18" s="12">
        <v>17930</v>
      </c>
      <c r="M18" s="12">
        <v>20584</v>
      </c>
      <c r="N18" s="12">
        <v>20482</v>
      </c>
      <c r="O18" s="12">
        <v>20195</v>
      </c>
      <c r="P18" s="12">
        <v>21465</v>
      </c>
      <c r="R18" s="13">
        <f t="shared" si="2"/>
        <v>14510.25</v>
      </c>
      <c r="S18" s="13">
        <f t="shared" si="1"/>
        <v>17079.75</v>
      </c>
      <c r="T18" s="13">
        <f t="shared" si="1"/>
        <v>20681.5</v>
      </c>
    </row>
    <row r="19" spans="3:20">
      <c r="C19" s="11">
        <v>173</v>
      </c>
      <c r="D19" s="11" t="s">
        <v>1342</v>
      </c>
      <c r="E19" s="12">
        <v>25890</v>
      </c>
      <c r="F19" s="12">
        <v>26609</v>
      </c>
      <c r="G19" s="12">
        <v>24362</v>
      </c>
      <c r="H19" s="12">
        <v>25915</v>
      </c>
      <c r="I19" s="12">
        <v>29722</v>
      </c>
      <c r="J19" s="12">
        <v>32019</v>
      </c>
      <c r="K19" s="12">
        <v>30750</v>
      </c>
      <c r="L19" s="12">
        <v>31162</v>
      </c>
      <c r="M19" s="12">
        <v>35528</v>
      </c>
      <c r="N19" s="12">
        <v>35769</v>
      </c>
      <c r="O19" s="12">
        <v>35054</v>
      </c>
      <c r="P19" s="12">
        <v>36127</v>
      </c>
      <c r="R19" s="13">
        <f t="shared" si="2"/>
        <v>25694</v>
      </c>
      <c r="S19" s="13">
        <f t="shared" si="1"/>
        <v>30913.25</v>
      </c>
      <c r="T19" s="13">
        <f t="shared" si="1"/>
        <v>35619.5</v>
      </c>
    </row>
    <row r="20" spans="3:20">
      <c r="C20" s="11">
        <v>175</v>
      </c>
      <c r="D20" s="11" t="s">
        <v>630</v>
      </c>
      <c r="E20" s="12">
        <v>18441</v>
      </c>
      <c r="F20" s="12">
        <v>20142</v>
      </c>
      <c r="G20" s="12">
        <v>18362</v>
      </c>
      <c r="H20" s="12">
        <v>18428</v>
      </c>
      <c r="I20" s="12">
        <v>22158</v>
      </c>
      <c r="J20" s="12">
        <v>22627</v>
      </c>
      <c r="K20" s="12">
        <v>24049</v>
      </c>
      <c r="L20" s="12">
        <v>24724</v>
      </c>
      <c r="M20" s="12">
        <v>27418</v>
      </c>
      <c r="N20" s="12">
        <v>28656</v>
      </c>
      <c r="O20" s="12">
        <v>27166</v>
      </c>
      <c r="P20" s="12">
        <v>27911</v>
      </c>
      <c r="R20" s="13">
        <f t="shared" si="2"/>
        <v>18843.25</v>
      </c>
      <c r="S20" s="13">
        <f t="shared" si="1"/>
        <v>23389.5</v>
      </c>
      <c r="T20" s="13">
        <f t="shared" si="1"/>
        <v>27787.75</v>
      </c>
    </row>
    <row r="21" spans="3:20">
      <c r="C21" s="11">
        <v>187</v>
      </c>
      <c r="D21" s="11" t="s">
        <v>632</v>
      </c>
      <c r="E21" s="12">
        <v>20359</v>
      </c>
      <c r="F21" s="12">
        <v>19228</v>
      </c>
      <c r="G21" s="12">
        <v>18456</v>
      </c>
      <c r="H21" s="12">
        <v>18106</v>
      </c>
      <c r="I21" s="12">
        <v>20683</v>
      </c>
      <c r="J21" s="12">
        <v>21026</v>
      </c>
      <c r="K21" s="12">
        <v>21723</v>
      </c>
      <c r="L21" s="12">
        <v>21689</v>
      </c>
      <c r="M21" s="12">
        <v>23732</v>
      </c>
      <c r="N21" s="12">
        <v>24632</v>
      </c>
      <c r="O21" s="12">
        <v>25272</v>
      </c>
      <c r="P21" s="12">
        <v>25272</v>
      </c>
      <c r="R21" s="13">
        <f t="shared" si="2"/>
        <v>19037.25</v>
      </c>
      <c r="S21" s="13">
        <f t="shared" si="2"/>
        <v>21280.25</v>
      </c>
      <c r="T21" s="13">
        <f t="shared" si="2"/>
        <v>24727</v>
      </c>
    </row>
    <row r="22" spans="3:20">
      <c r="C22" s="11">
        <v>201</v>
      </c>
      <c r="D22" s="11" t="s">
        <v>690</v>
      </c>
      <c r="E22" s="12">
        <v>18669</v>
      </c>
      <c r="F22" s="12">
        <v>19819</v>
      </c>
      <c r="G22" s="12">
        <v>18357</v>
      </c>
      <c r="H22" s="12">
        <v>18183</v>
      </c>
      <c r="I22" s="12">
        <v>18749</v>
      </c>
      <c r="J22" s="12">
        <v>19427</v>
      </c>
      <c r="K22" s="12">
        <v>20029</v>
      </c>
      <c r="L22" s="12">
        <v>19924</v>
      </c>
      <c r="M22" s="12">
        <v>23327</v>
      </c>
      <c r="N22" s="12">
        <v>23265</v>
      </c>
      <c r="O22" s="12">
        <v>23521</v>
      </c>
      <c r="P22" s="12">
        <v>24289</v>
      </c>
      <c r="R22" s="13">
        <f t="shared" ref="R22:T85" si="3">IFERROR(AVERAGEIF($E$4:$P$4,R$4,$E22:$P22),"")</f>
        <v>18757</v>
      </c>
      <c r="S22" s="13">
        <f t="shared" si="3"/>
        <v>19532.25</v>
      </c>
      <c r="T22" s="13">
        <f t="shared" si="3"/>
        <v>23600.5</v>
      </c>
    </row>
    <row r="23" spans="3:20">
      <c r="C23" s="11">
        <v>240</v>
      </c>
      <c r="D23" s="11" t="s">
        <v>1343</v>
      </c>
      <c r="E23" s="12">
        <v>16505</v>
      </c>
      <c r="F23" s="12">
        <v>16847</v>
      </c>
      <c r="G23" s="12">
        <v>16200</v>
      </c>
      <c r="H23" s="12">
        <v>16373</v>
      </c>
      <c r="I23" s="12">
        <v>17443</v>
      </c>
      <c r="J23" s="12">
        <v>17972</v>
      </c>
      <c r="K23" s="12">
        <v>17421</v>
      </c>
      <c r="L23" s="12">
        <v>19191</v>
      </c>
      <c r="M23" s="12">
        <v>21024</v>
      </c>
      <c r="N23" s="12">
        <v>20593</v>
      </c>
      <c r="O23" s="12">
        <v>20717</v>
      </c>
      <c r="P23" s="12">
        <v>21355</v>
      </c>
      <c r="R23" s="13">
        <f t="shared" si="3"/>
        <v>16481.25</v>
      </c>
      <c r="S23" s="13">
        <f t="shared" si="3"/>
        <v>18006.75</v>
      </c>
      <c r="T23" s="13">
        <f t="shared" si="3"/>
        <v>20922.25</v>
      </c>
    </row>
    <row r="24" spans="3:20">
      <c r="C24" s="11">
        <v>210</v>
      </c>
      <c r="D24" s="11" t="s">
        <v>692</v>
      </c>
      <c r="E24" s="12">
        <v>19095</v>
      </c>
      <c r="F24" s="12">
        <v>18351</v>
      </c>
      <c r="G24" s="12">
        <v>16845</v>
      </c>
      <c r="H24" s="12">
        <v>17487</v>
      </c>
      <c r="I24" s="12">
        <v>18049</v>
      </c>
      <c r="J24" s="12">
        <v>19149</v>
      </c>
      <c r="K24" s="12">
        <v>19471</v>
      </c>
      <c r="L24" s="12">
        <v>19451</v>
      </c>
      <c r="M24" s="12">
        <v>21964</v>
      </c>
      <c r="N24" s="12">
        <v>23812</v>
      </c>
      <c r="O24" s="12">
        <v>23098</v>
      </c>
      <c r="P24" s="12">
        <v>24002</v>
      </c>
      <c r="R24" s="13">
        <f t="shared" si="3"/>
        <v>17944.5</v>
      </c>
      <c r="S24" s="13">
        <f t="shared" si="3"/>
        <v>19030</v>
      </c>
      <c r="T24" s="13">
        <f t="shared" si="3"/>
        <v>23219</v>
      </c>
    </row>
    <row r="25" spans="3:20">
      <c r="C25" s="11">
        <v>250</v>
      </c>
      <c r="D25" s="11" t="s">
        <v>698</v>
      </c>
      <c r="E25" s="12">
        <v>15551</v>
      </c>
      <c r="F25" s="12">
        <v>14180</v>
      </c>
      <c r="G25" s="12">
        <v>12848</v>
      </c>
      <c r="H25" s="12">
        <v>12985</v>
      </c>
      <c r="I25" s="12">
        <v>13495</v>
      </c>
      <c r="J25" s="12">
        <v>13428</v>
      </c>
      <c r="K25" s="12">
        <v>14187</v>
      </c>
      <c r="L25" s="12">
        <v>13741</v>
      </c>
      <c r="M25" s="12">
        <v>16560</v>
      </c>
      <c r="N25" s="12">
        <v>16444</v>
      </c>
      <c r="O25" s="12">
        <v>16428</v>
      </c>
      <c r="P25" s="12">
        <v>16674</v>
      </c>
      <c r="R25" s="13">
        <f t="shared" si="3"/>
        <v>13891</v>
      </c>
      <c r="S25" s="13">
        <f t="shared" si="3"/>
        <v>13712.75</v>
      </c>
      <c r="T25" s="13">
        <f t="shared" si="3"/>
        <v>16526.5</v>
      </c>
    </row>
    <row r="26" spans="3:20">
      <c r="C26" s="11">
        <v>190</v>
      </c>
      <c r="D26" s="11" t="s">
        <v>1344</v>
      </c>
      <c r="E26" s="12">
        <v>21120</v>
      </c>
      <c r="F26" s="12">
        <v>22233</v>
      </c>
      <c r="G26" s="12">
        <v>21975</v>
      </c>
      <c r="H26" s="12">
        <v>20592</v>
      </c>
      <c r="I26" s="12">
        <v>24089</v>
      </c>
      <c r="J26" s="12">
        <v>24452</v>
      </c>
      <c r="K26" s="12">
        <v>24644</v>
      </c>
      <c r="L26" s="12">
        <v>23794</v>
      </c>
      <c r="M26" s="12">
        <v>27277</v>
      </c>
      <c r="N26" s="12">
        <v>27131</v>
      </c>
      <c r="O26" s="12">
        <v>29084</v>
      </c>
      <c r="P26" s="12">
        <v>28705</v>
      </c>
      <c r="R26" s="13">
        <f t="shared" si="3"/>
        <v>21480</v>
      </c>
      <c r="S26" s="13">
        <f t="shared" si="3"/>
        <v>24244.75</v>
      </c>
      <c r="T26" s="13">
        <f t="shared" si="3"/>
        <v>28049.25</v>
      </c>
    </row>
    <row r="27" spans="3:20">
      <c r="C27" s="11">
        <v>270</v>
      </c>
      <c r="D27" s="11" t="s">
        <v>1345</v>
      </c>
      <c r="E27" s="12">
        <v>12746</v>
      </c>
      <c r="F27" s="12">
        <v>13798</v>
      </c>
      <c r="G27" s="12">
        <v>12042</v>
      </c>
      <c r="H27" s="12">
        <v>12269</v>
      </c>
      <c r="I27" s="12">
        <v>12232</v>
      </c>
      <c r="J27" s="12">
        <v>12965</v>
      </c>
      <c r="K27" s="12">
        <v>13496</v>
      </c>
      <c r="L27" s="12">
        <v>12675</v>
      </c>
      <c r="M27" s="12">
        <v>14586</v>
      </c>
      <c r="N27" s="12">
        <v>15382</v>
      </c>
      <c r="O27" s="12">
        <v>15320</v>
      </c>
      <c r="P27" s="12">
        <v>15597</v>
      </c>
      <c r="R27" s="13">
        <f t="shared" si="3"/>
        <v>12713.75</v>
      </c>
      <c r="S27" s="13">
        <f t="shared" si="3"/>
        <v>12842</v>
      </c>
      <c r="T27" s="13">
        <f t="shared" si="3"/>
        <v>15221.25</v>
      </c>
    </row>
    <row r="28" spans="3:20">
      <c r="C28" s="11">
        <v>260</v>
      </c>
      <c r="D28" s="11" t="s">
        <v>1346</v>
      </c>
      <c r="E28" s="12">
        <v>10616</v>
      </c>
      <c r="F28" s="12">
        <v>9654</v>
      </c>
      <c r="G28" s="12">
        <v>10396</v>
      </c>
      <c r="H28" s="12">
        <v>9044</v>
      </c>
      <c r="I28" s="12">
        <v>9674</v>
      </c>
      <c r="J28" s="12">
        <v>9600</v>
      </c>
      <c r="K28" s="12">
        <v>10389</v>
      </c>
      <c r="L28" s="12">
        <v>9833</v>
      </c>
      <c r="M28" s="12">
        <v>13108</v>
      </c>
      <c r="N28" s="12">
        <v>12883</v>
      </c>
      <c r="O28" s="12">
        <v>12806</v>
      </c>
      <c r="P28" s="12">
        <v>13398</v>
      </c>
      <c r="R28" s="13">
        <f t="shared" si="3"/>
        <v>9927.5</v>
      </c>
      <c r="S28" s="13">
        <f t="shared" si="3"/>
        <v>9874</v>
      </c>
      <c r="T28" s="13">
        <f t="shared" si="3"/>
        <v>13048.75</v>
      </c>
    </row>
    <row r="29" spans="3:20">
      <c r="C29" s="11">
        <v>217</v>
      </c>
      <c r="D29" s="11" t="s">
        <v>668</v>
      </c>
      <c r="E29" s="12">
        <v>19118</v>
      </c>
      <c r="F29" s="12">
        <v>17613</v>
      </c>
      <c r="G29" s="12">
        <v>18011</v>
      </c>
      <c r="H29" s="12">
        <v>16775</v>
      </c>
      <c r="I29" s="12">
        <v>17797</v>
      </c>
      <c r="J29" s="12">
        <v>18981</v>
      </c>
      <c r="K29" s="12">
        <v>19095</v>
      </c>
      <c r="L29" s="12">
        <v>18583</v>
      </c>
      <c r="M29" s="12">
        <v>21790</v>
      </c>
      <c r="N29" s="12">
        <v>22065</v>
      </c>
      <c r="O29" s="12">
        <v>22793</v>
      </c>
      <c r="P29" s="12">
        <v>22197</v>
      </c>
      <c r="R29" s="13">
        <f t="shared" si="3"/>
        <v>17879.25</v>
      </c>
      <c r="S29" s="13">
        <f t="shared" si="3"/>
        <v>18614</v>
      </c>
      <c r="T29" s="13">
        <f t="shared" si="3"/>
        <v>22211.25</v>
      </c>
    </row>
    <row r="30" spans="3:20">
      <c r="C30" s="11">
        <v>219</v>
      </c>
      <c r="D30" s="11" t="s">
        <v>689</v>
      </c>
      <c r="E30" s="12">
        <v>18176</v>
      </c>
      <c r="F30" s="12">
        <v>16711</v>
      </c>
      <c r="G30" s="12">
        <v>16766</v>
      </c>
      <c r="H30" s="12">
        <v>15759</v>
      </c>
      <c r="I30" s="12">
        <v>16136</v>
      </c>
      <c r="J30" s="12">
        <v>17708</v>
      </c>
      <c r="K30" s="12">
        <v>17463</v>
      </c>
      <c r="L30" s="12">
        <v>16825</v>
      </c>
      <c r="M30" s="12">
        <v>20189</v>
      </c>
      <c r="N30" s="12">
        <v>21312</v>
      </c>
      <c r="O30" s="12">
        <v>21056</v>
      </c>
      <c r="P30" s="12">
        <v>21419</v>
      </c>
      <c r="R30" s="13">
        <f t="shared" si="3"/>
        <v>16853</v>
      </c>
      <c r="S30" s="13">
        <f t="shared" si="3"/>
        <v>17033</v>
      </c>
      <c r="T30" s="13">
        <f t="shared" si="3"/>
        <v>20994</v>
      </c>
    </row>
    <row r="31" spans="3:20">
      <c r="C31" s="11">
        <v>223</v>
      </c>
      <c r="D31" s="11" t="s">
        <v>665</v>
      </c>
      <c r="E31" s="12">
        <v>24169</v>
      </c>
      <c r="F31" s="12">
        <v>25345</v>
      </c>
      <c r="G31" s="12">
        <v>23808</v>
      </c>
      <c r="H31" s="12">
        <v>22646</v>
      </c>
      <c r="I31" s="12">
        <v>25387</v>
      </c>
      <c r="J31" s="12">
        <v>25929</v>
      </c>
      <c r="K31" s="12">
        <v>25402</v>
      </c>
      <c r="L31" s="12">
        <v>25679</v>
      </c>
      <c r="M31" s="12">
        <v>28988</v>
      </c>
      <c r="N31" s="12">
        <v>28801</v>
      </c>
      <c r="O31" s="12">
        <v>30759</v>
      </c>
      <c r="P31" s="12">
        <v>30759</v>
      </c>
      <c r="R31" s="13">
        <f t="shared" si="3"/>
        <v>23992</v>
      </c>
      <c r="S31" s="13">
        <f t="shared" si="3"/>
        <v>25599.25</v>
      </c>
      <c r="T31" s="13">
        <f t="shared" si="3"/>
        <v>29826.75</v>
      </c>
    </row>
    <row r="32" spans="3:20">
      <c r="C32" s="11">
        <v>230</v>
      </c>
      <c r="D32" s="11" t="s">
        <v>1347</v>
      </c>
      <c r="E32" s="12">
        <v>25839</v>
      </c>
      <c r="F32" s="12">
        <v>26389</v>
      </c>
      <c r="G32" s="12">
        <v>24649</v>
      </c>
      <c r="H32" s="12">
        <v>23323</v>
      </c>
      <c r="I32" s="12">
        <v>26768</v>
      </c>
      <c r="J32" s="12">
        <v>27876</v>
      </c>
      <c r="K32" s="12">
        <v>28412</v>
      </c>
      <c r="L32" s="12">
        <v>28628</v>
      </c>
      <c r="M32" s="12">
        <v>32019</v>
      </c>
      <c r="N32" s="12">
        <v>32644</v>
      </c>
      <c r="O32" s="12">
        <v>33362</v>
      </c>
      <c r="P32" s="12">
        <v>32285</v>
      </c>
      <c r="R32" s="13">
        <f t="shared" si="3"/>
        <v>25050</v>
      </c>
      <c r="S32" s="13">
        <f t="shared" si="3"/>
        <v>27921</v>
      </c>
      <c r="T32" s="13">
        <f t="shared" si="3"/>
        <v>32577.5</v>
      </c>
    </row>
    <row r="33" spans="3:20">
      <c r="C33" s="11">
        <v>400</v>
      </c>
      <c r="D33" s="11" t="s">
        <v>1348</v>
      </c>
      <c r="E33" s="12">
        <v>6537</v>
      </c>
      <c r="F33" s="12">
        <v>6604</v>
      </c>
      <c r="G33" s="12">
        <v>6437</v>
      </c>
      <c r="H33" s="12">
        <v>5848</v>
      </c>
      <c r="I33" s="12">
        <v>4992</v>
      </c>
      <c r="J33" s="12">
        <v>6012</v>
      </c>
      <c r="K33" s="12">
        <v>5439</v>
      </c>
      <c r="L33" s="12">
        <v>5550</v>
      </c>
      <c r="M33" s="12">
        <v>6870</v>
      </c>
      <c r="N33" s="12">
        <v>7580</v>
      </c>
      <c r="O33" s="12">
        <v>7519</v>
      </c>
      <c r="P33" s="12">
        <v>6936</v>
      </c>
      <c r="R33" s="13">
        <f t="shared" si="3"/>
        <v>6356.5</v>
      </c>
      <c r="S33" s="13">
        <f t="shared" si="3"/>
        <v>5498.25</v>
      </c>
      <c r="T33" s="13">
        <f t="shared" si="3"/>
        <v>7226.25</v>
      </c>
    </row>
    <row r="34" spans="3:20">
      <c r="C34" s="11">
        <v>253</v>
      </c>
      <c r="D34" s="11" t="s">
        <v>639</v>
      </c>
      <c r="E34" s="12">
        <v>17481</v>
      </c>
      <c r="F34" s="12">
        <v>16683</v>
      </c>
      <c r="G34" s="12">
        <v>16502</v>
      </c>
      <c r="H34" s="12">
        <v>16018</v>
      </c>
      <c r="I34" s="12">
        <v>16514</v>
      </c>
      <c r="J34" s="12">
        <v>17707</v>
      </c>
      <c r="K34" s="12">
        <v>18515</v>
      </c>
      <c r="L34" s="12">
        <v>18226</v>
      </c>
      <c r="M34" s="12">
        <v>21176</v>
      </c>
      <c r="N34" s="12">
        <v>22632</v>
      </c>
      <c r="O34" s="12">
        <v>22858</v>
      </c>
      <c r="P34" s="12">
        <v>21795</v>
      </c>
      <c r="R34" s="13">
        <f t="shared" si="3"/>
        <v>16671</v>
      </c>
      <c r="S34" s="13">
        <f t="shared" si="3"/>
        <v>17740.5</v>
      </c>
      <c r="T34" s="13">
        <f t="shared" si="3"/>
        <v>22115.25</v>
      </c>
    </row>
    <row r="35" spans="3:20">
      <c r="C35" s="11">
        <v>259</v>
      </c>
      <c r="D35" s="11" t="s">
        <v>776</v>
      </c>
      <c r="E35" s="12">
        <v>14103</v>
      </c>
      <c r="F35" s="12">
        <v>13216</v>
      </c>
      <c r="G35" s="12">
        <v>13061</v>
      </c>
      <c r="H35" s="12">
        <v>12027</v>
      </c>
      <c r="I35" s="12">
        <v>13841</v>
      </c>
      <c r="J35" s="12">
        <v>14709</v>
      </c>
      <c r="K35" s="12">
        <v>15079</v>
      </c>
      <c r="L35" s="12">
        <v>14504</v>
      </c>
      <c r="M35" s="12">
        <v>18673</v>
      </c>
      <c r="N35" s="12">
        <v>18206</v>
      </c>
      <c r="O35" s="12">
        <v>18479</v>
      </c>
      <c r="P35" s="12">
        <v>18934</v>
      </c>
      <c r="R35" s="13">
        <f t="shared" si="3"/>
        <v>13101.75</v>
      </c>
      <c r="S35" s="13">
        <f t="shared" si="3"/>
        <v>14533.25</v>
      </c>
      <c r="T35" s="13">
        <f t="shared" si="3"/>
        <v>18573</v>
      </c>
    </row>
    <row r="36" spans="3:20">
      <c r="C36" s="11">
        <v>350</v>
      </c>
      <c r="D36" s="11" t="s">
        <v>746</v>
      </c>
      <c r="E36" s="12">
        <v>12597</v>
      </c>
      <c r="F36" s="12">
        <v>10751</v>
      </c>
      <c r="G36" s="12">
        <v>10575</v>
      </c>
      <c r="H36" s="12">
        <v>11966</v>
      </c>
      <c r="I36" s="12">
        <v>13426</v>
      </c>
      <c r="J36" s="12">
        <v>12754</v>
      </c>
      <c r="K36" s="12">
        <v>13203</v>
      </c>
      <c r="L36" s="12">
        <v>12272</v>
      </c>
      <c r="M36" s="12">
        <v>14248</v>
      </c>
      <c r="N36" s="12">
        <v>16060</v>
      </c>
      <c r="O36" s="12">
        <v>15787</v>
      </c>
      <c r="P36" s="12">
        <v>16028</v>
      </c>
      <c r="R36" s="13">
        <f t="shared" si="3"/>
        <v>11472.25</v>
      </c>
      <c r="S36" s="13">
        <f t="shared" si="3"/>
        <v>12913.75</v>
      </c>
      <c r="T36" s="13">
        <f t="shared" si="3"/>
        <v>15530.75</v>
      </c>
    </row>
    <row r="37" spans="3:20">
      <c r="C37" s="11">
        <v>265</v>
      </c>
      <c r="D37" s="11" t="s">
        <v>712</v>
      </c>
      <c r="E37" s="12">
        <v>17909</v>
      </c>
      <c r="F37" s="12">
        <v>17788</v>
      </c>
      <c r="G37" s="12">
        <v>17244</v>
      </c>
      <c r="H37" s="12">
        <v>16973</v>
      </c>
      <c r="I37" s="12">
        <v>19386</v>
      </c>
      <c r="J37" s="12">
        <v>19739</v>
      </c>
      <c r="K37" s="12">
        <v>18446</v>
      </c>
      <c r="L37" s="12">
        <v>18881</v>
      </c>
      <c r="M37" s="12">
        <v>20916</v>
      </c>
      <c r="N37" s="12">
        <v>22136</v>
      </c>
      <c r="O37" s="12">
        <v>22800</v>
      </c>
      <c r="P37" s="12">
        <v>21804</v>
      </c>
      <c r="R37" s="13">
        <f t="shared" si="3"/>
        <v>17478.5</v>
      </c>
      <c r="S37" s="13">
        <f t="shared" si="3"/>
        <v>19113</v>
      </c>
      <c r="T37" s="13">
        <f t="shared" si="3"/>
        <v>21914</v>
      </c>
    </row>
    <row r="38" spans="3:20">
      <c r="C38" s="11">
        <v>269</v>
      </c>
      <c r="D38" s="11" t="s">
        <v>1349</v>
      </c>
      <c r="E38" s="12">
        <v>19756</v>
      </c>
      <c r="F38" s="12">
        <v>17044</v>
      </c>
      <c r="G38" s="12">
        <v>16986</v>
      </c>
      <c r="H38" s="12">
        <v>16893</v>
      </c>
      <c r="I38" s="12">
        <v>18359</v>
      </c>
      <c r="J38" s="12">
        <v>18158</v>
      </c>
      <c r="K38" s="12">
        <v>18426</v>
      </c>
      <c r="L38" s="12">
        <v>18874</v>
      </c>
      <c r="M38" s="12">
        <v>23427</v>
      </c>
      <c r="N38" s="12">
        <v>23782</v>
      </c>
      <c r="O38" s="12">
        <v>22426</v>
      </c>
      <c r="P38" s="12">
        <v>23473</v>
      </c>
      <c r="R38" s="13">
        <f t="shared" si="3"/>
        <v>17669.75</v>
      </c>
      <c r="S38" s="13">
        <f t="shared" si="3"/>
        <v>18454.25</v>
      </c>
      <c r="T38" s="13">
        <f t="shared" si="3"/>
        <v>23277</v>
      </c>
    </row>
    <row r="39" spans="3:20">
      <c r="C39" s="11">
        <v>320</v>
      </c>
      <c r="D39" s="11" t="s">
        <v>781</v>
      </c>
      <c r="E39" s="12">
        <v>9607</v>
      </c>
      <c r="F39" s="12">
        <v>8934</v>
      </c>
      <c r="G39" s="12">
        <v>9436</v>
      </c>
      <c r="H39" s="12">
        <v>9491</v>
      </c>
      <c r="I39" s="12">
        <v>8366</v>
      </c>
      <c r="J39" s="12">
        <v>8590</v>
      </c>
      <c r="K39" s="12">
        <v>9068</v>
      </c>
      <c r="L39" s="12">
        <v>9310</v>
      </c>
      <c r="M39" s="12">
        <v>10960</v>
      </c>
      <c r="N39" s="12">
        <v>10742</v>
      </c>
      <c r="O39" s="12">
        <v>10957</v>
      </c>
      <c r="P39" s="12">
        <v>10495</v>
      </c>
      <c r="R39" s="13">
        <f t="shared" si="3"/>
        <v>9367</v>
      </c>
      <c r="S39" s="13">
        <f t="shared" si="3"/>
        <v>8833.5</v>
      </c>
      <c r="T39" s="13">
        <f t="shared" si="3"/>
        <v>10788.5</v>
      </c>
    </row>
    <row r="40" spans="3:20">
      <c r="C40" s="11">
        <v>376</v>
      </c>
      <c r="D40" s="11" t="s">
        <v>1350</v>
      </c>
      <c r="E40" s="12">
        <v>7020</v>
      </c>
      <c r="F40" s="12">
        <v>6774</v>
      </c>
      <c r="G40" s="12">
        <v>6343</v>
      </c>
      <c r="H40" s="12">
        <v>6293</v>
      </c>
      <c r="I40" s="12">
        <v>5146</v>
      </c>
      <c r="J40" s="12">
        <v>5524</v>
      </c>
      <c r="K40" s="12">
        <v>5258</v>
      </c>
      <c r="L40" s="12">
        <v>5485</v>
      </c>
      <c r="M40" s="12">
        <v>6195</v>
      </c>
      <c r="N40" s="12">
        <v>6553</v>
      </c>
      <c r="O40" s="12">
        <v>6501</v>
      </c>
      <c r="P40" s="12">
        <v>6035</v>
      </c>
      <c r="R40" s="13">
        <f t="shared" si="3"/>
        <v>6607.5</v>
      </c>
      <c r="S40" s="13">
        <f t="shared" si="3"/>
        <v>5353.25</v>
      </c>
      <c r="T40" s="13">
        <f t="shared" si="3"/>
        <v>6321</v>
      </c>
    </row>
    <row r="41" spans="3:20">
      <c r="C41" s="11">
        <v>316</v>
      </c>
      <c r="D41" s="11" t="s">
        <v>744</v>
      </c>
      <c r="E41" s="12">
        <v>11690</v>
      </c>
      <c r="F41" s="12">
        <v>11136</v>
      </c>
      <c r="G41" s="12">
        <v>10083</v>
      </c>
      <c r="H41" s="12">
        <v>10376</v>
      </c>
      <c r="I41" s="12">
        <v>9666</v>
      </c>
      <c r="J41" s="12">
        <v>11166</v>
      </c>
      <c r="K41" s="12">
        <v>10489</v>
      </c>
      <c r="L41" s="12">
        <v>10258</v>
      </c>
      <c r="M41" s="12">
        <v>11228</v>
      </c>
      <c r="N41" s="12">
        <v>11948</v>
      </c>
      <c r="O41" s="12">
        <v>13238</v>
      </c>
      <c r="P41" s="12">
        <v>12402</v>
      </c>
      <c r="R41" s="13">
        <f t="shared" si="3"/>
        <v>10821.25</v>
      </c>
      <c r="S41" s="13">
        <f t="shared" si="3"/>
        <v>10394.75</v>
      </c>
      <c r="T41" s="13">
        <f t="shared" si="3"/>
        <v>12204</v>
      </c>
    </row>
    <row r="42" spans="3:20">
      <c r="C42" s="11">
        <v>326</v>
      </c>
      <c r="D42" s="11" t="s">
        <v>753</v>
      </c>
      <c r="E42" s="12">
        <v>8077</v>
      </c>
      <c r="F42" s="12">
        <v>8274</v>
      </c>
      <c r="G42" s="12">
        <v>8200</v>
      </c>
      <c r="H42" s="12">
        <v>8599</v>
      </c>
      <c r="I42" s="12">
        <v>7416</v>
      </c>
      <c r="J42" s="12">
        <v>7186</v>
      </c>
      <c r="K42" s="12">
        <v>6877</v>
      </c>
      <c r="L42" s="12">
        <v>6741</v>
      </c>
      <c r="M42" s="12">
        <v>7917</v>
      </c>
      <c r="N42" s="12">
        <v>8240</v>
      </c>
      <c r="O42" s="12">
        <v>8611</v>
      </c>
      <c r="P42" s="12">
        <v>8430</v>
      </c>
      <c r="R42" s="13">
        <f t="shared" si="3"/>
        <v>8287.5</v>
      </c>
      <c r="S42" s="13">
        <f t="shared" si="3"/>
        <v>7055</v>
      </c>
      <c r="T42" s="13">
        <f t="shared" si="3"/>
        <v>8299.5</v>
      </c>
    </row>
    <row r="43" spans="3:20">
      <c r="C43" s="11">
        <v>360</v>
      </c>
      <c r="D43" s="11" t="s">
        <v>1351</v>
      </c>
      <c r="E43" s="12">
        <v>4706</v>
      </c>
      <c r="F43" s="12">
        <v>4954</v>
      </c>
      <c r="G43" s="12">
        <v>3982</v>
      </c>
      <c r="H43" s="12">
        <v>4672</v>
      </c>
      <c r="I43" s="12">
        <v>3312</v>
      </c>
      <c r="J43" s="12">
        <v>3775</v>
      </c>
      <c r="K43" s="12">
        <v>4155</v>
      </c>
      <c r="L43" s="12">
        <v>2715</v>
      </c>
      <c r="M43" s="12">
        <v>3845</v>
      </c>
      <c r="N43" s="12">
        <v>3577</v>
      </c>
      <c r="O43" s="12">
        <v>3781</v>
      </c>
      <c r="P43" s="12">
        <v>3294</v>
      </c>
      <c r="R43" s="13">
        <f t="shared" si="3"/>
        <v>4578.5</v>
      </c>
      <c r="S43" s="13">
        <f t="shared" si="3"/>
        <v>3489.25</v>
      </c>
      <c r="T43" s="13">
        <f t="shared" si="3"/>
        <v>3624.25</v>
      </c>
    </row>
    <row r="44" spans="3:20">
      <c r="C44" s="11">
        <v>370</v>
      </c>
      <c r="D44" s="11" t="s">
        <v>794</v>
      </c>
      <c r="E44" s="12">
        <v>10052</v>
      </c>
      <c r="F44" s="12">
        <v>10160</v>
      </c>
      <c r="G44" s="12">
        <v>9791</v>
      </c>
      <c r="H44" s="12">
        <v>9204</v>
      </c>
      <c r="I44" s="12">
        <v>9469</v>
      </c>
      <c r="J44" s="12">
        <v>9489</v>
      </c>
      <c r="K44" s="12">
        <v>9413</v>
      </c>
      <c r="L44" s="12">
        <v>9776</v>
      </c>
      <c r="M44" s="12">
        <v>11109</v>
      </c>
      <c r="N44" s="12">
        <v>11025</v>
      </c>
      <c r="O44" s="12">
        <v>11422</v>
      </c>
      <c r="P44" s="12">
        <v>11201</v>
      </c>
      <c r="R44" s="13">
        <f t="shared" si="3"/>
        <v>9801.75</v>
      </c>
      <c r="S44" s="13">
        <f t="shared" si="3"/>
        <v>9536.75</v>
      </c>
      <c r="T44" s="13">
        <f t="shared" si="3"/>
        <v>11189.25</v>
      </c>
    </row>
    <row r="45" spans="3:20">
      <c r="C45" s="11">
        <v>306</v>
      </c>
      <c r="D45" s="11" t="s">
        <v>1352</v>
      </c>
      <c r="E45" s="12">
        <v>7806</v>
      </c>
      <c r="F45" s="12">
        <v>6701</v>
      </c>
      <c r="G45" s="12">
        <v>8804</v>
      </c>
      <c r="H45" s="12">
        <v>7595</v>
      </c>
      <c r="I45" s="12">
        <v>6011</v>
      </c>
      <c r="J45" s="12">
        <v>6471</v>
      </c>
      <c r="K45" s="12">
        <v>6137</v>
      </c>
      <c r="L45" s="12">
        <v>6800</v>
      </c>
      <c r="M45" s="12">
        <v>8248</v>
      </c>
      <c r="N45" s="12">
        <v>8078</v>
      </c>
      <c r="O45" s="12">
        <v>8118</v>
      </c>
      <c r="P45" s="12">
        <v>8102</v>
      </c>
      <c r="R45" s="13">
        <f t="shared" si="3"/>
        <v>7726.5</v>
      </c>
      <c r="S45" s="13">
        <f t="shared" si="3"/>
        <v>6354.75</v>
      </c>
      <c r="T45" s="13">
        <f t="shared" si="3"/>
        <v>8136.5</v>
      </c>
    </row>
    <row r="46" spans="3:20">
      <c r="C46" s="11">
        <v>329</v>
      </c>
      <c r="D46" s="11" t="s">
        <v>718</v>
      </c>
      <c r="E46" s="12">
        <v>11422</v>
      </c>
      <c r="F46" s="12">
        <v>10761</v>
      </c>
      <c r="G46" s="12">
        <v>11736</v>
      </c>
      <c r="H46" s="12">
        <v>10721</v>
      </c>
      <c r="I46" s="12">
        <v>11512</v>
      </c>
      <c r="J46" s="12">
        <v>11995</v>
      </c>
      <c r="K46" s="12">
        <v>10990</v>
      </c>
      <c r="L46" s="12">
        <v>10614</v>
      </c>
      <c r="M46" s="12">
        <v>13251</v>
      </c>
      <c r="N46" s="12">
        <v>13580</v>
      </c>
      <c r="O46" s="12">
        <v>14082</v>
      </c>
      <c r="P46" s="12">
        <v>14857</v>
      </c>
      <c r="R46" s="13">
        <f t="shared" si="3"/>
        <v>11160</v>
      </c>
      <c r="S46" s="13">
        <f t="shared" si="3"/>
        <v>11277.75</v>
      </c>
      <c r="T46" s="13">
        <f t="shared" si="3"/>
        <v>13942.5</v>
      </c>
    </row>
    <row r="47" spans="3:20">
      <c r="C47" s="11">
        <v>330</v>
      </c>
      <c r="D47" s="11" t="s">
        <v>727</v>
      </c>
      <c r="E47" s="12">
        <v>9317</v>
      </c>
      <c r="F47" s="12">
        <v>10394</v>
      </c>
      <c r="G47" s="12">
        <v>8892</v>
      </c>
      <c r="H47" s="12">
        <v>8806</v>
      </c>
      <c r="I47" s="12">
        <v>9043</v>
      </c>
      <c r="J47" s="12">
        <v>9064</v>
      </c>
      <c r="K47" s="12">
        <v>10355</v>
      </c>
      <c r="L47" s="12">
        <v>8916</v>
      </c>
      <c r="M47" s="12">
        <v>10867</v>
      </c>
      <c r="N47" s="12">
        <v>10460</v>
      </c>
      <c r="O47" s="12">
        <v>10502</v>
      </c>
      <c r="P47" s="12">
        <v>10418</v>
      </c>
      <c r="R47" s="13">
        <f t="shared" si="3"/>
        <v>9352.25</v>
      </c>
      <c r="S47" s="13">
        <f t="shared" si="3"/>
        <v>9344.5</v>
      </c>
      <c r="T47" s="13">
        <f t="shared" si="3"/>
        <v>10561.75</v>
      </c>
    </row>
    <row r="48" spans="3:20">
      <c r="C48" s="11">
        <v>340</v>
      </c>
      <c r="D48" s="11" t="s">
        <v>725</v>
      </c>
      <c r="E48" s="12">
        <v>9572</v>
      </c>
      <c r="F48" s="12">
        <v>11637</v>
      </c>
      <c r="G48" s="12">
        <v>10473</v>
      </c>
      <c r="H48" s="12">
        <v>9498</v>
      </c>
      <c r="I48" s="12">
        <v>9918</v>
      </c>
      <c r="J48" s="12">
        <v>9453</v>
      </c>
      <c r="K48" s="12">
        <v>9040</v>
      </c>
      <c r="L48" s="12">
        <v>8811</v>
      </c>
      <c r="M48" s="12">
        <v>10708</v>
      </c>
      <c r="N48" s="12">
        <v>11286</v>
      </c>
      <c r="O48" s="12">
        <v>10236</v>
      </c>
      <c r="P48" s="12">
        <v>12031</v>
      </c>
      <c r="R48" s="13">
        <f t="shared" si="3"/>
        <v>10295</v>
      </c>
      <c r="S48" s="13">
        <f t="shared" si="3"/>
        <v>9305.5</v>
      </c>
      <c r="T48" s="13">
        <f t="shared" si="3"/>
        <v>11065.25</v>
      </c>
    </row>
    <row r="49" spans="3:20">
      <c r="C49" s="11">
        <v>336</v>
      </c>
      <c r="D49" s="11" t="s">
        <v>1353</v>
      </c>
      <c r="E49" s="12">
        <v>8300</v>
      </c>
      <c r="F49" s="12">
        <v>9071</v>
      </c>
      <c r="G49" s="12">
        <v>9809</v>
      </c>
      <c r="H49" s="12">
        <v>9077</v>
      </c>
      <c r="I49" s="12">
        <v>10254</v>
      </c>
      <c r="J49" s="12">
        <v>9881</v>
      </c>
      <c r="K49" s="12">
        <v>9917</v>
      </c>
      <c r="L49" s="12">
        <v>9487</v>
      </c>
      <c r="M49" s="12">
        <v>11676</v>
      </c>
      <c r="N49" s="12">
        <v>12709</v>
      </c>
      <c r="O49" s="12">
        <v>12150</v>
      </c>
      <c r="P49" s="12">
        <v>12035</v>
      </c>
      <c r="R49" s="13">
        <f t="shared" si="3"/>
        <v>9064.25</v>
      </c>
      <c r="S49" s="13">
        <f t="shared" si="3"/>
        <v>9884.75</v>
      </c>
      <c r="T49" s="13">
        <f t="shared" si="3"/>
        <v>12142.5</v>
      </c>
    </row>
    <row r="50" spans="3:20">
      <c r="C50" s="11">
        <v>390</v>
      </c>
      <c r="D50" s="11" t="s">
        <v>800</v>
      </c>
      <c r="E50" s="12">
        <v>7405</v>
      </c>
      <c r="F50" s="12">
        <v>7856</v>
      </c>
      <c r="G50" s="12">
        <v>7221</v>
      </c>
      <c r="H50" s="12">
        <v>7299</v>
      </c>
      <c r="I50" s="12">
        <v>6090</v>
      </c>
      <c r="J50" s="12">
        <v>6669</v>
      </c>
      <c r="K50" s="12">
        <v>6740</v>
      </c>
      <c r="L50" s="12">
        <v>6415</v>
      </c>
      <c r="M50" s="12">
        <v>7047</v>
      </c>
      <c r="N50" s="12">
        <v>8053</v>
      </c>
      <c r="O50" s="12">
        <v>7578</v>
      </c>
      <c r="P50" s="12">
        <v>8230</v>
      </c>
      <c r="R50" s="13">
        <f t="shared" si="3"/>
        <v>7445.25</v>
      </c>
      <c r="S50" s="13">
        <f t="shared" si="3"/>
        <v>6478.5</v>
      </c>
      <c r="T50" s="13">
        <f t="shared" si="3"/>
        <v>7727</v>
      </c>
    </row>
    <row r="51" spans="3:20">
      <c r="C51" s="11">
        <v>420</v>
      </c>
      <c r="D51" s="11" t="s">
        <v>878</v>
      </c>
      <c r="E51" s="12">
        <v>8336</v>
      </c>
      <c r="F51" s="12">
        <v>7349</v>
      </c>
      <c r="G51" s="12">
        <v>7839</v>
      </c>
      <c r="H51" s="12">
        <v>7045</v>
      </c>
      <c r="I51" s="12">
        <v>6896</v>
      </c>
      <c r="J51" s="12">
        <v>7386</v>
      </c>
      <c r="K51" s="12">
        <v>6633</v>
      </c>
      <c r="L51" s="12">
        <v>6598</v>
      </c>
      <c r="M51" s="12">
        <v>7167</v>
      </c>
      <c r="N51" s="12">
        <v>7006</v>
      </c>
      <c r="O51" s="12">
        <v>6642</v>
      </c>
      <c r="P51" s="12">
        <v>7489</v>
      </c>
      <c r="R51" s="13">
        <f t="shared" si="3"/>
        <v>7642.25</v>
      </c>
      <c r="S51" s="13">
        <f t="shared" si="3"/>
        <v>6878.25</v>
      </c>
      <c r="T51" s="13">
        <f t="shared" si="3"/>
        <v>7076</v>
      </c>
    </row>
    <row r="52" spans="3:20">
      <c r="C52" s="11">
        <v>430</v>
      </c>
      <c r="D52" s="11" t="s">
        <v>1354</v>
      </c>
      <c r="E52" s="12">
        <v>7865</v>
      </c>
      <c r="F52" s="12">
        <v>7745</v>
      </c>
      <c r="G52" s="12">
        <v>6725</v>
      </c>
      <c r="H52" s="12">
        <v>7313</v>
      </c>
      <c r="I52" s="12">
        <v>7389</v>
      </c>
      <c r="J52" s="12">
        <v>6922</v>
      </c>
      <c r="K52" s="12">
        <v>7015</v>
      </c>
      <c r="L52" s="12">
        <v>6123</v>
      </c>
      <c r="M52" s="12">
        <v>7231</v>
      </c>
      <c r="N52" s="12">
        <v>7784</v>
      </c>
      <c r="O52" s="12">
        <v>7644</v>
      </c>
      <c r="P52" s="12">
        <v>7940</v>
      </c>
      <c r="R52" s="13">
        <f t="shared" si="3"/>
        <v>7412</v>
      </c>
      <c r="S52" s="13">
        <f t="shared" si="3"/>
        <v>6862.25</v>
      </c>
      <c r="T52" s="13">
        <f t="shared" si="3"/>
        <v>7649.75</v>
      </c>
    </row>
    <row r="53" spans="3:20">
      <c r="C53" s="11">
        <v>440</v>
      </c>
      <c r="D53" s="11" t="s">
        <v>849</v>
      </c>
      <c r="E53" s="12">
        <v>9781</v>
      </c>
      <c r="F53" s="12">
        <v>8715</v>
      </c>
      <c r="G53" s="12">
        <v>9897</v>
      </c>
      <c r="H53" s="12">
        <v>10567</v>
      </c>
      <c r="I53" s="12">
        <v>8884</v>
      </c>
      <c r="J53" s="12">
        <v>10942</v>
      </c>
      <c r="K53" s="12">
        <v>9662</v>
      </c>
      <c r="L53" s="12">
        <v>10000</v>
      </c>
      <c r="M53" s="12">
        <v>9718</v>
      </c>
      <c r="N53" s="12">
        <v>10675</v>
      </c>
      <c r="O53" s="12">
        <v>11187</v>
      </c>
      <c r="P53" s="12">
        <v>12266</v>
      </c>
      <c r="R53" s="13">
        <f t="shared" si="3"/>
        <v>9740</v>
      </c>
      <c r="S53" s="13">
        <f t="shared" si="3"/>
        <v>9872</v>
      </c>
      <c r="T53" s="13">
        <f t="shared" si="3"/>
        <v>10961.5</v>
      </c>
    </row>
    <row r="54" spans="3:20">
      <c r="C54" s="11">
        <v>482</v>
      </c>
      <c r="D54" s="11" t="s">
        <v>1355</v>
      </c>
      <c r="E54" s="12">
        <v>6087</v>
      </c>
      <c r="F54" s="12">
        <v>5865</v>
      </c>
      <c r="G54" s="12">
        <v>5546</v>
      </c>
      <c r="H54" s="12">
        <v>6356</v>
      </c>
      <c r="I54" s="12">
        <v>4108</v>
      </c>
      <c r="J54" s="12">
        <v>4577</v>
      </c>
      <c r="K54" s="12">
        <v>4438</v>
      </c>
      <c r="L54" s="12">
        <v>4250</v>
      </c>
      <c r="M54" s="12">
        <v>6802</v>
      </c>
      <c r="N54" s="12">
        <v>5934</v>
      </c>
      <c r="O54" s="12">
        <v>5940</v>
      </c>
      <c r="P54" s="12">
        <v>4937</v>
      </c>
      <c r="R54" s="13">
        <f t="shared" si="3"/>
        <v>5963.5</v>
      </c>
      <c r="S54" s="13">
        <f t="shared" si="3"/>
        <v>4343.25</v>
      </c>
      <c r="T54" s="13">
        <f t="shared" si="3"/>
        <v>5903.25</v>
      </c>
    </row>
    <row r="55" spans="3:20">
      <c r="C55" s="11">
        <v>410</v>
      </c>
      <c r="D55" s="11" t="s">
        <v>867</v>
      </c>
      <c r="E55" s="12">
        <v>11580</v>
      </c>
      <c r="F55" s="12">
        <v>10020</v>
      </c>
      <c r="G55" s="12">
        <v>10421</v>
      </c>
      <c r="H55" s="12">
        <v>9774</v>
      </c>
      <c r="I55" s="12">
        <v>9513</v>
      </c>
      <c r="J55" s="12">
        <v>10890</v>
      </c>
      <c r="K55" s="12">
        <v>10498</v>
      </c>
      <c r="L55" s="12">
        <v>9981</v>
      </c>
      <c r="M55" s="12">
        <v>10779</v>
      </c>
      <c r="N55" s="12">
        <v>11391</v>
      </c>
      <c r="O55" s="12">
        <v>10730</v>
      </c>
      <c r="P55" s="12">
        <v>11414</v>
      </c>
      <c r="R55" s="13">
        <f t="shared" si="3"/>
        <v>10448.75</v>
      </c>
      <c r="S55" s="13">
        <f t="shared" si="3"/>
        <v>10220.5</v>
      </c>
      <c r="T55" s="13">
        <f t="shared" si="3"/>
        <v>11078.5</v>
      </c>
    </row>
    <row r="56" spans="3:20">
      <c r="C56" s="11">
        <v>480</v>
      </c>
      <c r="D56" s="11" t="s">
        <v>1356</v>
      </c>
      <c r="E56" s="12">
        <v>7492</v>
      </c>
      <c r="F56" s="12">
        <v>8127</v>
      </c>
      <c r="G56" s="12">
        <v>7381</v>
      </c>
      <c r="H56" s="12">
        <v>8115</v>
      </c>
      <c r="I56" s="12">
        <v>6414</v>
      </c>
      <c r="J56" s="12">
        <v>6687</v>
      </c>
      <c r="K56" s="12">
        <v>8003</v>
      </c>
      <c r="L56" s="12">
        <v>6577</v>
      </c>
      <c r="M56" s="12">
        <v>7542</v>
      </c>
      <c r="N56" s="12">
        <v>7257</v>
      </c>
      <c r="O56" s="12">
        <v>7772</v>
      </c>
      <c r="P56" s="12">
        <v>7475</v>
      </c>
      <c r="R56" s="13">
        <f t="shared" si="3"/>
        <v>7778.75</v>
      </c>
      <c r="S56" s="13">
        <f t="shared" si="3"/>
        <v>6920.25</v>
      </c>
      <c r="T56" s="13">
        <f t="shared" si="3"/>
        <v>7511.5</v>
      </c>
    </row>
    <row r="57" spans="3:20">
      <c r="C57" s="11">
        <v>450</v>
      </c>
      <c r="D57" s="11" t="s">
        <v>891</v>
      </c>
      <c r="E57" s="12">
        <v>8207</v>
      </c>
      <c r="F57" s="12">
        <v>8840</v>
      </c>
      <c r="G57" s="12">
        <v>8059</v>
      </c>
      <c r="H57" s="12">
        <v>9045</v>
      </c>
      <c r="I57" s="12">
        <v>8151</v>
      </c>
      <c r="J57" s="12">
        <v>7812</v>
      </c>
      <c r="K57" s="12">
        <v>8299</v>
      </c>
      <c r="L57" s="12">
        <v>8185</v>
      </c>
      <c r="M57" s="12">
        <v>9435</v>
      </c>
      <c r="N57" s="12">
        <v>9725</v>
      </c>
      <c r="O57" s="12">
        <v>9044</v>
      </c>
      <c r="P57" s="12">
        <v>9336</v>
      </c>
      <c r="R57" s="13">
        <f t="shared" si="3"/>
        <v>8537.75</v>
      </c>
      <c r="S57" s="13">
        <f t="shared" si="3"/>
        <v>8111.75</v>
      </c>
      <c r="T57" s="13">
        <f t="shared" si="3"/>
        <v>9385</v>
      </c>
    </row>
    <row r="58" spans="3:20">
      <c r="C58" s="11">
        <v>461</v>
      </c>
      <c r="D58" s="11" t="s">
        <v>1357</v>
      </c>
      <c r="E58" s="12">
        <v>12904</v>
      </c>
      <c r="F58" s="12">
        <v>12640</v>
      </c>
      <c r="G58" s="12">
        <v>12272</v>
      </c>
      <c r="H58" s="12">
        <v>12030</v>
      </c>
      <c r="I58" s="12">
        <v>13042</v>
      </c>
      <c r="J58" s="12">
        <v>13329</v>
      </c>
      <c r="K58" s="12">
        <v>13641</v>
      </c>
      <c r="L58" s="12">
        <v>13242</v>
      </c>
      <c r="M58" s="12">
        <v>15294</v>
      </c>
      <c r="N58" s="12">
        <v>15787</v>
      </c>
      <c r="O58" s="12">
        <v>15945</v>
      </c>
      <c r="P58" s="12">
        <v>16134</v>
      </c>
      <c r="R58" s="13">
        <f t="shared" si="3"/>
        <v>12461.5</v>
      </c>
      <c r="S58" s="13">
        <f t="shared" si="3"/>
        <v>13313.5</v>
      </c>
      <c r="T58" s="13">
        <f t="shared" si="3"/>
        <v>15790</v>
      </c>
    </row>
    <row r="59" spans="3:20">
      <c r="C59" s="11">
        <v>479</v>
      </c>
      <c r="D59" s="11" t="s">
        <v>885</v>
      </c>
      <c r="E59" s="12">
        <v>10666</v>
      </c>
      <c r="F59" s="12">
        <v>10149</v>
      </c>
      <c r="G59" s="12">
        <v>9436</v>
      </c>
      <c r="H59" s="12">
        <v>10632</v>
      </c>
      <c r="I59" s="12">
        <v>9520</v>
      </c>
      <c r="J59" s="12">
        <v>9929</v>
      </c>
      <c r="K59" s="12">
        <v>9430</v>
      </c>
      <c r="L59" s="12">
        <v>10039</v>
      </c>
      <c r="M59" s="12">
        <v>11792</v>
      </c>
      <c r="N59" s="12">
        <v>11738</v>
      </c>
      <c r="O59" s="12">
        <v>12665</v>
      </c>
      <c r="P59" s="12">
        <v>11268</v>
      </c>
      <c r="R59" s="13">
        <f t="shared" si="3"/>
        <v>10220.75</v>
      </c>
      <c r="S59" s="13">
        <f t="shared" si="3"/>
        <v>9729.5</v>
      </c>
      <c r="T59" s="13">
        <f t="shared" si="3"/>
        <v>11865.75</v>
      </c>
    </row>
    <row r="60" spans="3:20">
      <c r="C60" s="11">
        <v>492</v>
      </c>
      <c r="D60" s="11" t="s">
        <v>1358</v>
      </c>
      <c r="E60" s="12">
        <v>5669</v>
      </c>
      <c r="F60" s="12">
        <v>6472</v>
      </c>
      <c r="G60" s="12">
        <v>6024</v>
      </c>
      <c r="H60" s="12">
        <v>5297</v>
      </c>
      <c r="I60" s="12">
        <v>3231</v>
      </c>
      <c r="J60" s="12">
        <v>4111</v>
      </c>
      <c r="K60" s="12">
        <v>5362</v>
      </c>
      <c r="L60" s="12">
        <v>4378</v>
      </c>
      <c r="M60" s="12">
        <v>5364</v>
      </c>
      <c r="N60" s="12">
        <v>6564</v>
      </c>
      <c r="O60" s="12">
        <v>6091</v>
      </c>
      <c r="P60" s="12">
        <v>5914</v>
      </c>
      <c r="R60" s="13">
        <f t="shared" si="3"/>
        <v>5865.5</v>
      </c>
      <c r="S60" s="13">
        <f t="shared" si="3"/>
        <v>4270.5</v>
      </c>
      <c r="T60" s="13">
        <f t="shared" si="3"/>
        <v>5983.25</v>
      </c>
    </row>
    <row r="61" spans="3:20">
      <c r="C61" s="11">
        <v>530</v>
      </c>
      <c r="D61" s="11" t="s">
        <v>1013</v>
      </c>
      <c r="E61" s="12">
        <v>7656</v>
      </c>
      <c r="F61" s="12">
        <v>7867</v>
      </c>
      <c r="G61" s="12">
        <v>8182</v>
      </c>
      <c r="H61" s="12">
        <v>7977</v>
      </c>
      <c r="I61" s="12">
        <v>7888</v>
      </c>
      <c r="J61" s="12">
        <v>8517</v>
      </c>
      <c r="K61" s="12">
        <v>8742</v>
      </c>
      <c r="L61" s="12">
        <v>9010</v>
      </c>
      <c r="M61" s="12">
        <v>7988</v>
      </c>
      <c r="N61" s="12">
        <v>9301</v>
      </c>
      <c r="O61" s="12">
        <v>7841</v>
      </c>
      <c r="P61" s="12">
        <v>9161</v>
      </c>
      <c r="R61" s="13">
        <f t="shared" si="3"/>
        <v>7920.5</v>
      </c>
      <c r="S61" s="13">
        <f t="shared" si="3"/>
        <v>8539.25</v>
      </c>
      <c r="T61" s="13">
        <f t="shared" si="3"/>
        <v>8572.75</v>
      </c>
    </row>
    <row r="62" spans="3:20">
      <c r="C62" s="11">
        <v>561</v>
      </c>
      <c r="D62" s="11" t="s">
        <v>962</v>
      </c>
      <c r="E62" s="12">
        <v>10473</v>
      </c>
      <c r="F62" s="12">
        <v>11114</v>
      </c>
      <c r="G62" s="12">
        <v>10413</v>
      </c>
      <c r="H62" s="12">
        <v>9769</v>
      </c>
      <c r="I62" s="12">
        <v>10054</v>
      </c>
      <c r="J62" s="12">
        <v>10507</v>
      </c>
      <c r="K62" s="12">
        <v>10317</v>
      </c>
      <c r="L62" s="12">
        <v>10424</v>
      </c>
      <c r="M62" s="12">
        <v>11517</v>
      </c>
      <c r="N62" s="12">
        <v>12202</v>
      </c>
      <c r="O62" s="12">
        <v>12690</v>
      </c>
      <c r="P62" s="12">
        <v>12312</v>
      </c>
      <c r="R62" s="13">
        <f t="shared" si="3"/>
        <v>10442.25</v>
      </c>
      <c r="S62" s="13">
        <f t="shared" si="3"/>
        <v>10325.5</v>
      </c>
      <c r="T62" s="13">
        <f t="shared" si="3"/>
        <v>12180.25</v>
      </c>
    </row>
    <row r="63" spans="3:20">
      <c r="C63" s="11">
        <v>563</v>
      </c>
      <c r="D63" s="11" t="s">
        <v>966</v>
      </c>
      <c r="E63" s="12">
        <v>9325</v>
      </c>
      <c r="F63" s="12">
        <v>8961</v>
      </c>
      <c r="G63" s="12">
        <v>10294</v>
      </c>
      <c r="H63" s="14" t="s">
        <v>14</v>
      </c>
      <c r="I63" s="12">
        <v>9134</v>
      </c>
      <c r="J63" s="14" t="s">
        <v>14</v>
      </c>
      <c r="K63" s="14" t="s">
        <v>14</v>
      </c>
      <c r="L63" s="12">
        <v>10379</v>
      </c>
      <c r="M63" s="12">
        <v>10518</v>
      </c>
      <c r="N63" s="12">
        <v>11051</v>
      </c>
      <c r="O63" s="12">
        <v>12808</v>
      </c>
      <c r="P63" s="12">
        <v>9869</v>
      </c>
      <c r="R63" s="13">
        <f t="shared" si="3"/>
        <v>9526.6666666666661</v>
      </c>
      <c r="S63" s="13">
        <f t="shared" si="3"/>
        <v>9756.5</v>
      </c>
      <c r="T63" s="13">
        <f t="shared" si="3"/>
        <v>11061.5</v>
      </c>
    </row>
    <row r="64" spans="3:20">
      <c r="C64" s="11">
        <v>607</v>
      </c>
      <c r="D64" s="11" t="s">
        <v>1000</v>
      </c>
      <c r="E64" s="12">
        <v>10892</v>
      </c>
      <c r="F64" s="12">
        <v>11163</v>
      </c>
      <c r="G64" s="12">
        <v>10820</v>
      </c>
      <c r="H64" s="12">
        <v>10324</v>
      </c>
      <c r="I64" s="12">
        <v>10540</v>
      </c>
      <c r="J64" s="12">
        <v>10707</v>
      </c>
      <c r="K64" s="12">
        <v>10386</v>
      </c>
      <c r="L64" s="12">
        <v>10048</v>
      </c>
      <c r="M64" s="12">
        <v>11314</v>
      </c>
      <c r="N64" s="12">
        <v>11722</v>
      </c>
      <c r="O64" s="12">
        <v>12097</v>
      </c>
      <c r="P64" s="12">
        <v>11863</v>
      </c>
      <c r="R64" s="13">
        <f t="shared" si="3"/>
        <v>10799.75</v>
      </c>
      <c r="S64" s="13">
        <f t="shared" si="3"/>
        <v>10420.25</v>
      </c>
      <c r="T64" s="13">
        <f t="shared" si="3"/>
        <v>11749</v>
      </c>
    </row>
    <row r="65" spans="3:20">
      <c r="C65" s="11">
        <v>510</v>
      </c>
      <c r="D65" s="11" t="s">
        <v>922</v>
      </c>
      <c r="E65" s="12">
        <v>7863</v>
      </c>
      <c r="F65" s="12">
        <v>7634</v>
      </c>
      <c r="G65" s="12">
        <v>7249</v>
      </c>
      <c r="H65" s="12">
        <v>7794</v>
      </c>
      <c r="I65" s="12">
        <v>7377</v>
      </c>
      <c r="J65" s="12">
        <v>7230</v>
      </c>
      <c r="K65" s="12">
        <v>7690</v>
      </c>
      <c r="L65" s="12">
        <v>6412</v>
      </c>
      <c r="M65" s="12">
        <v>7130</v>
      </c>
      <c r="N65" s="12">
        <v>7597</v>
      </c>
      <c r="O65" s="12">
        <v>7164</v>
      </c>
      <c r="P65" s="12">
        <v>7855</v>
      </c>
      <c r="R65" s="13">
        <f t="shared" si="3"/>
        <v>7635</v>
      </c>
      <c r="S65" s="13">
        <f t="shared" si="3"/>
        <v>7177.25</v>
      </c>
      <c r="T65" s="13">
        <f t="shared" si="3"/>
        <v>7436.5</v>
      </c>
    </row>
    <row r="66" spans="3:20">
      <c r="C66" s="11">
        <v>621</v>
      </c>
      <c r="D66" s="11" t="s">
        <v>912</v>
      </c>
      <c r="E66" s="12">
        <v>10715</v>
      </c>
      <c r="F66" s="12">
        <v>11279</v>
      </c>
      <c r="G66" s="12">
        <v>10842</v>
      </c>
      <c r="H66" s="12">
        <v>10176</v>
      </c>
      <c r="I66" s="12">
        <v>11202</v>
      </c>
      <c r="J66" s="12">
        <v>11932</v>
      </c>
      <c r="K66" s="12">
        <v>11099</v>
      </c>
      <c r="L66" s="12">
        <v>11388</v>
      </c>
      <c r="M66" s="12">
        <v>12118</v>
      </c>
      <c r="N66" s="12">
        <v>11957</v>
      </c>
      <c r="O66" s="12">
        <v>12089</v>
      </c>
      <c r="P66" s="12">
        <v>12196</v>
      </c>
      <c r="R66" s="13">
        <f t="shared" si="3"/>
        <v>10753</v>
      </c>
      <c r="S66" s="13">
        <f t="shared" si="3"/>
        <v>11405.25</v>
      </c>
      <c r="T66" s="13">
        <f t="shared" si="3"/>
        <v>12090</v>
      </c>
    </row>
    <row r="67" spans="3:20">
      <c r="C67" s="11">
        <v>540</v>
      </c>
      <c r="D67" s="11" t="s">
        <v>938</v>
      </c>
      <c r="E67" s="12">
        <v>8245</v>
      </c>
      <c r="F67" s="12">
        <v>8153</v>
      </c>
      <c r="G67" s="12">
        <v>7448</v>
      </c>
      <c r="H67" s="12">
        <v>8355</v>
      </c>
      <c r="I67" s="12">
        <v>7472</v>
      </c>
      <c r="J67" s="12">
        <v>7536</v>
      </c>
      <c r="K67" s="12">
        <v>7279</v>
      </c>
      <c r="L67" s="12">
        <v>7212</v>
      </c>
      <c r="M67" s="12">
        <v>7255</v>
      </c>
      <c r="N67" s="12">
        <v>7852</v>
      </c>
      <c r="O67" s="12">
        <v>8237</v>
      </c>
      <c r="P67" s="12">
        <v>8095</v>
      </c>
      <c r="R67" s="13">
        <f t="shared" si="3"/>
        <v>8050.25</v>
      </c>
      <c r="S67" s="13">
        <f t="shared" si="3"/>
        <v>7374.75</v>
      </c>
      <c r="T67" s="13">
        <f t="shared" si="3"/>
        <v>7859.75</v>
      </c>
    </row>
    <row r="68" spans="3:20">
      <c r="C68" s="11">
        <v>550</v>
      </c>
      <c r="D68" s="11" t="s">
        <v>928</v>
      </c>
      <c r="E68" s="12">
        <v>5723</v>
      </c>
      <c r="F68" s="12">
        <v>6004</v>
      </c>
      <c r="G68" s="12">
        <v>4872</v>
      </c>
      <c r="H68" s="12">
        <v>5099</v>
      </c>
      <c r="I68" s="12">
        <v>4857</v>
      </c>
      <c r="J68" s="12">
        <v>4333</v>
      </c>
      <c r="K68" s="12">
        <v>5504</v>
      </c>
      <c r="L68" s="12">
        <v>4364</v>
      </c>
      <c r="M68" s="12">
        <v>4315</v>
      </c>
      <c r="N68" s="12">
        <v>5177</v>
      </c>
      <c r="O68" s="12">
        <v>4727</v>
      </c>
      <c r="P68" s="12">
        <v>5405</v>
      </c>
      <c r="R68" s="13">
        <f t="shared" si="3"/>
        <v>5424.5</v>
      </c>
      <c r="S68" s="13">
        <f t="shared" si="3"/>
        <v>4764.5</v>
      </c>
      <c r="T68" s="13">
        <f t="shared" si="3"/>
        <v>4906</v>
      </c>
    </row>
    <row r="69" spans="3:20">
      <c r="C69" s="11">
        <v>573</v>
      </c>
      <c r="D69" s="11" t="s">
        <v>975</v>
      </c>
      <c r="E69" s="12">
        <v>7006</v>
      </c>
      <c r="F69" s="12">
        <v>7112</v>
      </c>
      <c r="G69" s="12">
        <v>7188</v>
      </c>
      <c r="H69" s="12">
        <v>7980</v>
      </c>
      <c r="I69" s="12">
        <v>7124</v>
      </c>
      <c r="J69" s="12">
        <v>7234</v>
      </c>
      <c r="K69" s="12">
        <v>7202</v>
      </c>
      <c r="L69" s="12">
        <v>6985</v>
      </c>
      <c r="M69" s="12">
        <v>7574</v>
      </c>
      <c r="N69" s="12">
        <v>7063</v>
      </c>
      <c r="O69" s="12">
        <v>8264</v>
      </c>
      <c r="P69" s="12">
        <v>8235</v>
      </c>
      <c r="R69" s="13">
        <f t="shared" si="3"/>
        <v>7321.5</v>
      </c>
      <c r="S69" s="13">
        <f t="shared" si="3"/>
        <v>7136.25</v>
      </c>
      <c r="T69" s="13">
        <f t="shared" si="3"/>
        <v>7784</v>
      </c>
    </row>
    <row r="70" spans="3:20">
      <c r="C70" s="11">
        <v>575</v>
      </c>
      <c r="D70" s="11" t="s">
        <v>950</v>
      </c>
      <c r="E70" s="12">
        <v>6444</v>
      </c>
      <c r="F70" s="12">
        <v>7099</v>
      </c>
      <c r="G70" s="12">
        <v>6752</v>
      </c>
      <c r="H70" s="12">
        <v>6749</v>
      </c>
      <c r="I70" s="12">
        <v>6747</v>
      </c>
      <c r="J70" s="12">
        <v>6517</v>
      </c>
      <c r="K70" s="12">
        <v>6546</v>
      </c>
      <c r="L70" s="12">
        <v>6282</v>
      </c>
      <c r="M70" s="12">
        <v>6682</v>
      </c>
      <c r="N70" s="12">
        <v>7263</v>
      </c>
      <c r="O70" s="12">
        <v>7938</v>
      </c>
      <c r="P70" s="12">
        <v>7110</v>
      </c>
      <c r="R70" s="13">
        <f t="shared" si="3"/>
        <v>6761</v>
      </c>
      <c r="S70" s="13">
        <f t="shared" si="3"/>
        <v>6523</v>
      </c>
      <c r="T70" s="13">
        <f t="shared" si="3"/>
        <v>7248.25</v>
      </c>
    </row>
    <row r="71" spans="3:20">
      <c r="C71" s="11">
        <v>630</v>
      </c>
      <c r="D71" s="11" t="s">
        <v>1002</v>
      </c>
      <c r="E71" s="12">
        <v>11128</v>
      </c>
      <c r="F71" s="12">
        <v>11043</v>
      </c>
      <c r="G71" s="12">
        <v>10817</v>
      </c>
      <c r="H71" s="12">
        <v>9813</v>
      </c>
      <c r="I71" s="12">
        <v>10594</v>
      </c>
      <c r="J71" s="12">
        <v>10825</v>
      </c>
      <c r="K71" s="12">
        <v>10439</v>
      </c>
      <c r="L71" s="12">
        <v>10661</v>
      </c>
      <c r="M71" s="12">
        <v>11524</v>
      </c>
      <c r="N71" s="12">
        <v>11869</v>
      </c>
      <c r="O71" s="12">
        <v>11667</v>
      </c>
      <c r="P71" s="12">
        <v>11822</v>
      </c>
      <c r="R71" s="13">
        <f t="shared" si="3"/>
        <v>10700.25</v>
      </c>
      <c r="S71" s="13">
        <f t="shared" si="3"/>
        <v>10629.75</v>
      </c>
      <c r="T71" s="13">
        <f t="shared" si="3"/>
        <v>11720.5</v>
      </c>
    </row>
    <row r="72" spans="3:20">
      <c r="C72" s="11">
        <v>580</v>
      </c>
      <c r="D72" s="11" t="s">
        <v>923</v>
      </c>
      <c r="E72" s="12">
        <v>7106</v>
      </c>
      <c r="F72" s="12">
        <v>7745</v>
      </c>
      <c r="G72" s="12">
        <v>7651</v>
      </c>
      <c r="H72" s="12">
        <v>7021</v>
      </c>
      <c r="I72" s="12">
        <v>6474</v>
      </c>
      <c r="J72" s="12">
        <v>6989</v>
      </c>
      <c r="K72" s="12">
        <v>6453</v>
      </c>
      <c r="L72" s="12">
        <v>6410</v>
      </c>
      <c r="M72" s="12">
        <v>7012</v>
      </c>
      <c r="N72" s="12">
        <v>7160</v>
      </c>
      <c r="O72" s="12">
        <v>7532</v>
      </c>
      <c r="P72" s="12">
        <v>7582</v>
      </c>
      <c r="R72" s="13">
        <f t="shared" si="3"/>
        <v>7380.75</v>
      </c>
      <c r="S72" s="13">
        <f t="shared" si="3"/>
        <v>6581.5</v>
      </c>
      <c r="T72" s="13">
        <f t="shared" si="3"/>
        <v>7321.5</v>
      </c>
    </row>
    <row r="73" spans="3:20">
      <c r="C73" s="11">
        <v>710</v>
      </c>
      <c r="D73" s="11" t="s">
        <v>1359</v>
      </c>
      <c r="E73" s="12">
        <v>11238</v>
      </c>
      <c r="F73" s="12">
        <v>11831</v>
      </c>
      <c r="G73" s="12">
        <v>10497</v>
      </c>
      <c r="H73" s="12">
        <v>11621</v>
      </c>
      <c r="I73" s="12">
        <v>10831</v>
      </c>
      <c r="J73" s="12">
        <v>11306</v>
      </c>
      <c r="K73" s="12">
        <v>10697</v>
      </c>
      <c r="L73" s="12">
        <v>10458</v>
      </c>
      <c r="M73" s="12">
        <v>11976</v>
      </c>
      <c r="N73" s="12">
        <v>12516</v>
      </c>
      <c r="O73" s="12">
        <v>12579</v>
      </c>
      <c r="P73" s="12">
        <v>11427</v>
      </c>
      <c r="R73" s="13">
        <f t="shared" si="3"/>
        <v>11296.75</v>
      </c>
      <c r="S73" s="13">
        <f t="shared" si="3"/>
        <v>10823</v>
      </c>
      <c r="T73" s="13">
        <f t="shared" si="3"/>
        <v>12124.5</v>
      </c>
    </row>
    <row r="74" spans="3:20">
      <c r="C74" s="11">
        <v>766</v>
      </c>
      <c r="D74" s="11" t="s">
        <v>1124</v>
      </c>
      <c r="E74" s="12">
        <v>9129</v>
      </c>
      <c r="F74" s="12">
        <v>9251</v>
      </c>
      <c r="G74" s="12">
        <v>8750</v>
      </c>
      <c r="H74" s="12">
        <v>8452</v>
      </c>
      <c r="I74" s="12">
        <v>7621</v>
      </c>
      <c r="J74" s="12">
        <v>8696</v>
      </c>
      <c r="K74" s="12">
        <v>8013</v>
      </c>
      <c r="L74" s="12">
        <v>7693</v>
      </c>
      <c r="M74" s="12">
        <v>9000</v>
      </c>
      <c r="N74" s="12">
        <v>9026</v>
      </c>
      <c r="O74" s="12">
        <v>8873</v>
      </c>
      <c r="P74" s="12">
        <v>9152</v>
      </c>
      <c r="R74" s="13">
        <f t="shared" si="3"/>
        <v>8895.5</v>
      </c>
      <c r="S74" s="13">
        <f t="shared" si="3"/>
        <v>8005.75</v>
      </c>
      <c r="T74" s="13">
        <f t="shared" si="3"/>
        <v>9012.75</v>
      </c>
    </row>
    <row r="75" spans="3:20">
      <c r="C75" s="11">
        <v>615</v>
      </c>
      <c r="D75" s="11" t="s">
        <v>1122</v>
      </c>
      <c r="E75" s="12">
        <v>10937</v>
      </c>
      <c r="F75" s="12">
        <v>10682</v>
      </c>
      <c r="G75" s="12">
        <v>10458</v>
      </c>
      <c r="H75" s="12">
        <v>9781</v>
      </c>
      <c r="I75" s="12">
        <v>10425</v>
      </c>
      <c r="J75" s="12">
        <v>10590</v>
      </c>
      <c r="K75" s="12">
        <v>10329</v>
      </c>
      <c r="L75" s="12">
        <v>10984</v>
      </c>
      <c r="M75" s="12">
        <v>11401</v>
      </c>
      <c r="N75" s="12">
        <v>11743</v>
      </c>
      <c r="O75" s="12">
        <v>11203</v>
      </c>
      <c r="P75" s="12">
        <v>12459</v>
      </c>
      <c r="R75" s="13">
        <f t="shared" si="3"/>
        <v>10464.5</v>
      </c>
      <c r="S75" s="13">
        <f t="shared" si="3"/>
        <v>10582</v>
      </c>
      <c r="T75" s="13">
        <f t="shared" si="3"/>
        <v>11701.5</v>
      </c>
    </row>
    <row r="76" spans="3:20">
      <c r="C76" s="11">
        <v>707</v>
      </c>
      <c r="D76" s="11" t="s">
        <v>1360</v>
      </c>
      <c r="E76" s="12">
        <v>7131</v>
      </c>
      <c r="F76" s="12">
        <v>7541</v>
      </c>
      <c r="G76" s="12">
        <v>7523</v>
      </c>
      <c r="H76" s="12">
        <v>6480</v>
      </c>
      <c r="I76" s="12">
        <v>6389</v>
      </c>
      <c r="J76" s="12">
        <v>6557</v>
      </c>
      <c r="K76" s="12">
        <v>7178</v>
      </c>
      <c r="L76" s="12">
        <v>7077</v>
      </c>
      <c r="M76" s="12">
        <v>6533</v>
      </c>
      <c r="N76" s="12">
        <v>6934</v>
      </c>
      <c r="O76" s="12">
        <v>7537</v>
      </c>
      <c r="P76" s="12">
        <v>6393</v>
      </c>
      <c r="R76" s="13">
        <f t="shared" si="3"/>
        <v>7168.75</v>
      </c>
      <c r="S76" s="13">
        <f t="shared" si="3"/>
        <v>6800.25</v>
      </c>
      <c r="T76" s="13">
        <f t="shared" si="3"/>
        <v>6849.25</v>
      </c>
    </row>
    <row r="77" spans="3:20">
      <c r="C77" s="11">
        <v>727</v>
      </c>
      <c r="D77" s="11" t="s">
        <v>1076</v>
      </c>
      <c r="E77" s="12">
        <v>12676</v>
      </c>
      <c r="F77" s="12">
        <v>12768</v>
      </c>
      <c r="G77" s="12">
        <v>11118</v>
      </c>
      <c r="H77" s="12">
        <v>11461</v>
      </c>
      <c r="I77" s="12">
        <v>10755</v>
      </c>
      <c r="J77" s="12">
        <v>12336</v>
      </c>
      <c r="K77" s="12">
        <v>11725</v>
      </c>
      <c r="L77" s="12">
        <v>12531</v>
      </c>
      <c r="M77" s="12">
        <v>13035</v>
      </c>
      <c r="N77" s="12">
        <v>12920</v>
      </c>
      <c r="O77" s="12">
        <v>13824</v>
      </c>
      <c r="P77" s="12">
        <v>12713</v>
      </c>
      <c r="R77" s="13">
        <f t="shared" si="3"/>
        <v>12005.75</v>
      </c>
      <c r="S77" s="13">
        <f t="shared" si="3"/>
        <v>11836.75</v>
      </c>
      <c r="T77" s="13">
        <f t="shared" si="3"/>
        <v>13123</v>
      </c>
    </row>
    <row r="78" spans="3:20">
      <c r="C78" s="11">
        <v>730</v>
      </c>
      <c r="D78" s="11" t="s">
        <v>1361</v>
      </c>
      <c r="E78" s="12">
        <v>9553</v>
      </c>
      <c r="F78" s="12">
        <v>9854</v>
      </c>
      <c r="G78" s="12">
        <v>9562</v>
      </c>
      <c r="H78" s="12">
        <v>9403</v>
      </c>
      <c r="I78" s="12">
        <v>9699</v>
      </c>
      <c r="J78" s="12">
        <v>9252</v>
      </c>
      <c r="K78" s="12">
        <v>9513</v>
      </c>
      <c r="L78" s="12">
        <v>8858</v>
      </c>
      <c r="M78" s="12">
        <v>10206</v>
      </c>
      <c r="N78" s="12">
        <v>10713</v>
      </c>
      <c r="O78" s="12">
        <v>10284</v>
      </c>
      <c r="P78" s="12">
        <v>10209</v>
      </c>
      <c r="R78" s="13">
        <f t="shared" si="3"/>
        <v>9593</v>
      </c>
      <c r="S78" s="13">
        <f t="shared" si="3"/>
        <v>9330.5</v>
      </c>
      <c r="T78" s="13">
        <f t="shared" si="3"/>
        <v>10353</v>
      </c>
    </row>
    <row r="79" spans="3:20">
      <c r="C79" s="11">
        <v>741</v>
      </c>
      <c r="D79" s="11" t="s">
        <v>1077</v>
      </c>
      <c r="E79" s="12">
        <v>6117</v>
      </c>
      <c r="F79" s="12">
        <v>7756</v>
      </c>
      <c r="G79" s="12">
        <v>8081</v>
      </c>
      <c r="H79" s="12">
        <v>6301</v>
      </c>
      <c r="I79" s="12">
        <v>6618</v>
      </c>
      <c r="J79" s="12">
        <v>5295</v>
      </c>
      <c r="K79" s="12">
        <v>7968</v>
      </c>
      <c r="L79" s="12">
        <v>7169</v>
      </c>
      <c r="M79" s="12">
        <v>8279</v>
      </c>
      <c r="N79" s="12">
        <v>6816</v>
      </c>
      <c r="O79" s="12">
        <v>7232</v>
      </c>
      <c r="P79" s="12">
        <v>6448</v>
      </c>
      <c r="R79" s="13">
        <f t="shared" si="3"/>
        <v>7063.75</v>
      </c>
      <c r="S79" s="13">
        <f t="shared" si="3"/>
        <v>6762.5</v>
      </c>
      <c r="T79" s="13">
        <f t="shared" si="3"/>
        <v>7193.75</v>
      </c>
    </row>
    <row r="80" spans="3:20">
      <c r="C80" s="11">
        <v>740</v>
      </c>
      <c r="D80" s="11" t="s">
        <v>1112</v>
      </c>
      <c r="E80" s="12">
        <v>11736</v>
      </c>
      <c r="F80" s="12">
        <v>12238</v>
      </c>
      <c r="G80" s="12">
        <v>11811</v>
      </c>
      <c r="H80" s="12">
        <v>11375</v>
      </c>
      <c r="I80" s="12">
        <v>11608</v>
      </c>
      <c r="J80" s="12">
        <v>12457</v>
      </c>
      <c r="K80" s="12">
        <v>12004</v>
      </c>
      <c r="L80" s="12">
        <v>12512</v>
      </c>
      <c r="M80" s="12">
        <v>13477</v>
      </c>
      <c r="N80" s="12">
        <v>13835</v>
      </c>
      <c r="O80" s="12">
        <v>14568</v>
      </c>
      <c r="P80" s="12">
        <v>14043</v>
      </c>
      <c r="R80" s="13">
        <f t="shared" si="3"/>
        <v>11790</v>
      </c>
      <c r="S80" s="13">
        <f t="shared" si="3"/>
        <v>12145.25</v>
      </c>
      <c r="T80" s="13">
        <f t="shared" si="3"/>
        <v>13980.75</v>
      </c>
    </row>
    <row r="81" spans="3:20">
      <c r="C81" s="11">
        <v>746</v>
      </c>
      <c r="D81" s="11" t="s">
        <v>1119</v>
      </c>
      <c r="E81" s="12">
        <v>14167</v>
      </c>
      <c r="F81" s="12">
        <v>13164</v>
      </c>
      <c r="G81" s="12">
        <v>13481</v>
      </c>
      <c r="H81" s="12">
        <v>13805</v>
      </c>
      <c r="I81" s="12">
        <v>14217</v>
      </c>
      <c r="J81" s="12">
        <v>14649</v>
      </c>
      <c r="K81" s="12">
        <v>14678</v>
      </c>
      <c r="L81" s="12">
        <v>15049</v>
      </c>
      <c r="M81" s="12">
        <v>16112</v>
      </c>
      <c r="N81" s="12">
        <v>17118</v>
      </c>
      <c r="O81" s="12">
        <v>17409</v>
      </c>
      <c r="P81" s="12">
        <v>16382</v>
      </c>
      <c r="R81" s="13">
        <f t="shared" si="3"/>
        <v>13654.25</v>
      </c>
      <c r="S81" s="13">
        <f t="shared" si="3"/>
        <v>14648.25</v>
      </c>
      <c r="T81" s="13">
        <f t="shared" si="3"/>
        <v>16755.25</v>
      </c>
    </row>
    <row r="82" spans="3:20">
      <c r="C82" s="11">
        <v>706</v>
      </c>
      <c r="D82" s="11" t="s">
        <v>1362</v>
      </c>
      <c r="E82" s="12">
        <v>10407</v>
      </c>
      <c r="F82" s="12">
        <v>11003</v>
      </c>
      <c r="G82" s="12">
        <v>10379</v>
      </c>
      <c r="H82" s="12">
        <v>9191</v>
      </c>
      <c r="I82" s="12">
        <v>9319</v>
      </c>
      <c r="J82" s="12">
        <v>10223</v>
      </c>
      <c r="K82" s="12">
        <v>9998</v>
      </c>
      <c r="L82" s="12">
        <v>10474</v>
      </c>
      <c r="M82" s="12">
        <v>9512</v>
      </c>
      <c r="N82" s="12">
        <v>11187</v>
      </c>
      <c r="O82" s="12">
        <v>11019</v>
      </c>
      <c r="P82" s="12">
        <v>10829</v>
      </c>
      <c r="R82" s="13">
        <f t="shared" si="3"/>
        <v>10245</v>
      </c>
      <c r="S82" s="13">
        <f t="shared" si="3"/>
        <v>10003.5</v>
      </c>
      <c r="T82" s="13">
        <f t="shared" si="3"/>
        <v>10636.75</v>
      </c>
    </row>
    <row r="83" spans="3:20">
      <c r="C83" s="11" t="e">
        <v>#N/A</v>
      </c>
      <c r="D83" s="11" t="s">
        <v>1380</v>
      </c>
      <c r="E83" s="12">
        <v>18650</v>
      </c>
      <c r="F83" s="12">
        <v>17780</v>
      </c>
      <c r="G83" s="12">
        <v>17842</v>
      </c>
      <c r="H83" s="12">
        <v>17072</v>
      </c>
      <c r="I83" s="12">
        <v>19649</v>
      </c>
      <c r="J83" s="12">
        <v>19826</v>
      </c>
      <c r="K83" s="12">
        <v>19833</v>
      </c>
      <c r="L83" s="12">
        <v>19583</v>
      </c>
      <c r="M83" s="12">
        <v>21951</v>
      </c>
      <c r="N83" s="12">
        <v>21981</v>
      </c>
      <c r="O83" s="12">
        <v>22794</v>
      </c>
      <c r="P83" s="12">
        <v>22772</v>
      </c>
      <c r="R83" s="13">
        <f t="shared" si="3"/>
        <v>17836</v>
      </c>
      <c r="S83" s="13">
        <f t="shared" si="3"/>
        <v>19722.75</v>
      </c>
      <c r="T83" s="13">
        <f t="shared" si="3"/>
        <v>22374.5</v>
      </c>
    </row>
    <row r="84" spans="3:20">
      <c r="C84" s="11">
        <v>657</v>
      </c>
      <c r="D84" s="11" t="s">
        <v>1025</v>
      </c>
      <c r="E84" s="12">
        <v>9729</v>
      </c>
      <c r="F84" s="12">
        <v>9578</v>
      </c>
      <c r="G84" s="12">
        <v>8858</v>
      </c>
      <c r="H84" s="12">
        <v>8990</v>
      </c>
      <c r="I84" s="12">
        <v>8838</v>
      </c>
      <c r="J84" s="12">
        <v>9414</v>
      </c>
      <c r="K84" s="12">
        <v>9685</v>
      </c>
      <c r="L84" s="12">
        <v>9167</v>
      </c>
      <c r="M84" s="12">
        <v>9760</v>
      </c>
      <c r="N84" s="12">
        <v>10123</v>
      </c>
      <c r="O84" s="12">
        <v>10609</v>
      </c>
      <c r="P84" s="12">
        <v>10781</v>
      </c>
      <c r="R84" s="13">
        <f t="shared" si="3"/>
        <v>9288.75</v>
      </c>
      <c r="S84" s="13">
        <f t="shared" si="3"/>
        <v>9276</v>
      </c>
      <c r="T84" s="13">
        <f t="shared" si="3"/>
        <v>10318.25</v>
      </c>
    </row>
    <row r="85" spans="3:20">
      <c r="C85" s="11">
        <v>661</v>
      </c>
      <c r="D85" s="11" t="s">
        <v>1033</v>
      </c>
      <c r="E85" s="12">
        <v>9641</v>
      </c>
      <c r="F85" s="12">
        <v>8953</v>
      </c>
      <c r="G85" s="12">
        <v>9934</v>
      </c>
      <c r="H85" s="12">
        <v>10483</v>
      </c>
      <c r="I85" s="12">
        <v>9973</v>
      </c>
      <c r="J85" s="12">
        <v>9747</v>
      </c>
      <c r="K85" s="12">
        <v>8729</v>
      </c>
      <c r="L85" s="12">
        <v>9534</v>
      </c>
      <c r="M85" s="12">
        <v>9760</v>
      </c>
      <c r="N85" s="12">
        <v>10361</v>
      </c>
      <c r="O85" s="12">
        <v>9947</v>
      </c>
      <c r="P85" s="12">
        <v>10589</v>
      </c>
      <c r="R85" s="13">
        <f t="shared" si="3"/>
        <v>9752.75</v>
      </c>
      <c r="S85" s="13">
        <f t="shared" si="3"/>
        <v>9495.75</v>
      </c>
      <c r="T85" s="13">
        <f t="shared" si="3"/>
        <v>10164.25</v>
      </c>
    </row>
    <row r="86" spans="3:20">
      <c r="C86" s="11">
        <v>756</v>
      </c>
      <c r="D86" s="11" t="s">
        <v>1364</v>
      </c>
      <c r="E86" s="12">
        <v>8737</v>
      </c>
      <c r="F86" s="12">
        <v>8186</v>
      </c>
      <c r="G86" s="12">
        <v>8271</v>
      </c>
      <c r="H86" s="12">
        <v>7387</v>
      </c>
      <c r="I86" s="12">
        <v>7788</v>
      </c>
      <c r="J86" s="12">
        <v>8584</v>
      </c>
      <c r="K86" s="12">
        <v>7459</v>
      </c>
      <c r="L86" s="12">
        <v>7461</v>
      </c>
      <c r="M86" s="12">
        <v>9021</v>
      </c>
      <c r="N86" s="12">
        <v>9117</v>
      </c>
      <c r="O86" s="12">
        <v>9226</v>
      </c>
      <c r="P86" s="12">
        <v>8634</v>
      </c>
      <c r="R86" s="13">
        <f t="shared" ref="R86:T102" si="4">IFERROR(AVERAGEIF($E$4:$P$4,R$4,$E86:$P86),"")</f>
        <v>8145.25</v>
      </c>
      <c r="S86" s="13">
        <f t="shared" si="4"/>
        <v>7823</v>
      </c>
      <c r="T86" s="13">
        <f t="shared" si="4"/>
        <v>8999.5</v>
      </c>
    </row>
    <row r="87" spans="3:20">
      <c r="C87" s="11">
        <v>665</v>
      </c>
      <c r="D87" s="11" t="s">
        <v>1039</v>
      </c>
      <c r="E87" s="12">
        <v>5265</v>
      </c>
      <c r="F87" s="12">
        <v>5885</v>
      </c>
      <c r="G87" s="12">
        <v>5874</v>
      </c>
      <c r="H87" s="12">
        <v>4514</v>
      </c>
      <c r="I87" s="12">
        <v>5560</v>
      </c>
      <c r="J87" s="12">
        <v>3481</v>
      </c>
      <c r="K87" s="12">
        <v>5187</v>
      </c>
      <c r="L87" s="12">
        <v>4837</v>
      </c>
      <c r="M87" s="12">
        <v>5100</v>
      </c>
      <c r="N87" s="12">
        <v>5230</v>
      </c>
      <c r="O87" s="12">
        <v>5267</v>
      </c>
      <c r="P87" s="12">
        <v>5303</v>
      </c>
      <c r="R87" s="13">
        <f t="shared" si="4"/>
        <v>5384.5</v>
      </c>
      <c r="S87" s="13">
        <f t="shared" si="4"/>
        <v>4766.25</v>
      </c>
      <c r="T87" s="13">
        <f t="shared" si="4"/>
        <v>5225</v>
      </c>
    </row>
    <row r="88" spans="3:20">
      <c r="C88" s="11">
        <v>760</v>
      </c>
      <c r="D88" s="11" t="s">
        <v>1365</v>
      </c>
      <c r="E88" s="12">
        <v>6581</v>
      </c>
      <c r="F88" s="12">
        <v>6592</v>
      </c>
      <c r="G88" s="12">
        <v>6403</v>
      </c>
      <c r="H88" s="12">
        <v>6829</v>
      </c>
      <c r="I88" s="12">
        <v>6554</v>
      </c>
      <c r="J88" s="12">
        <v>6258</v>
      </c>
      <c r="K88" s="12">
        <v>5468</v>
      </c>
      <c r="L88" s="12">
        <v>5892</v>
      </c>
      <c r="M88" s="12">
        <v>7109</v>
      </c>
      <c r="N88" s="12">
        <v>6737</v>
      </c>
      <c r="O88" s="12">
        <v>7094</v>
      </c>
      <c r="P88" s="12">
        <v>6663</v>
      </c>
      <c r="R88" s="13">
        <f t="shared" si="4"/>
        <v>6601.25</v>
      </c>
      <c r="S88" s="13">
        <f t="shared" si="4"/>
        <v>6043</v>
      </c>
      <c r="T88" s="13">
        <f t="shared" si="4"/>
        <v>6900.75</v>
      </c>
    </row>
    <row r="89" spans="3:20">
      <c r="C89" s="11">
        <v>779</v>
      </c>
      <c r="D89" s="11" t="s">
        <v>1053</v>
      </c>
      <c r="E89" s="12">
        <v>6664</v>
      </c>
      <c r="F89" s="12">
        <v>6936</v>
      </c>
      <c r="G89" s="12">
        <v>5854</v>
      </c>
      <c r="H89" s="12">
        <v>6681</v>
      </c>
      <c r="I89" s="12">
        <v>6686</v>
      </c>
      <c r="J89" s="12">
        <v>6091</v>
      </c>
      <c r="K89" s="12">
        <v>5793</v>
      </c>
      <c r="L89" s="12">
        <v>6224</v>
      </c>
      <c r="M89" s="12">
        <v>5586</v>
      </c>
      <c r="N89" s="12">
        <v>6866</v>
      </c>
      <c r="O89" s="12">
        <v>6310</v>
      </c>
      <c r="P89" s="12">
        <v>5973</v>
      </c>
      <c r="R89" s="13">
        <f t="shared" si="4"/>
        <v>6533.75</v>
      </c>
      <c r="S89" s="13">
        <f t="shared" si="4"/>
        <v>6198.5</v>
      </c>
      <c r="T89" s="13">
        <f t="shared" si="4"/>
        <v>6183.75</v>
      </c>
    </row>
    <row r="90" spans="3:20">
      <c r="C90" s="11">
        <v>671</v>
      </c>
      <c r="D90" s="11" t="s">
        <v>1038</v>
      </c>
      <c r="E90" s="12">
        <v>7439</v>
      </c>
      <c r="F90" s="12">
        <v>7238</v>
      </c>
      <c r="G90" s="12">
        <v>8344</v>
      </c>
      <c r="H90" s="12">
        <v>6914</v>
      </c>
      <c r="I90" s="12">
        <v>5768</v>
      </c>
      <c r="J90" s="12">
        <v>7008</v>
      </c>
      <c r="K90" s="12">
        <v>6046</v>
      </c>
      <c r="L90" s="12">
        <v>8224</v>
      </c>
      <c r="M90" s="12">
        <v>6893</v>
      </c>
      <c r="N90" s="12">
        <v>7445</v>
      </c>
      <c r="O90" s="12">
        <v>6537</v>
      </c>
      <c r="P90" s="12">
        <v>7013</v>
      </c>
      <c r="R90" s="13">
        <f t="shared" si="4"/>
        <v>7483.75</v>
      </c>
      <c r="S90" s="13">
        <f t="shared" si="4"/>
        <v>6761.5</v>
      </c>
      <c r="T90" s="13">
        <f t="shared" si="4"/>
        <v>6972</v>
      </c>
    </row>
    <row r="91" spans="3:20">
      <c r="C91" s="11">
        <v>791</v>
      </c>
      <c r="D91" s="11" t="s">
        <v>1138</v>
      </c>
      <c r="E91" s="12">
        <v>8738</v>
      </c>
      <c r="F91" s="12">
        <v>9056</v>
      </c>
      <c r="G91" s="12">
        <v>8198</v>
      </c>
      <c r="H91" s="12">
        <v>8346</v>
      </c>
      <c r="I91" s="12">
        <v>8626</v>
      </c>
      <c r="J91" s="12">
        <v>9023</v>
      </c>
      <c r="K91" s="12">
        <v>8690</v>
      </c>
      <c r="L91" s="12">
        <v>8569</v>
      </c>
      <c r="M91" s="12">
        <v>9474</v>
      </c>
      <c r="N91" s="12">
        <v>10336</v>
      </c>
      <c r="O91" s="12">
        <v>9788</v>
      </c>
      <c r="P91" s="12">
        <v>10253</v>
      </c>
      <c r="R91" s="13">
        <f t="shared" si="4"/>
        <v>8584.5</v>
      </c>
      <c r="S91" s="13">
        <f t="shared" si="4"/>
        <v>8727</v>
      </c>
      <c r="T91" s="13">
        <f t="shared" si="4"/>
        <v>9962.75</v>
      </c>
    </row>
    <row r="92" spans="3:20">
      <c r="C92" s="11">
        <v>810</v>
      </c>
      <c r="D92" s="11" t="s">
        <v>1208</v>
      </c>
      <c r="E92" s="12">
        <v>6271</v>
      </c>
      <c r="F92" s="12">
        <v>7355</v>
      </c>
      <c r="G92" s="12">
        <v>7203</v>
      </c>
      <c r="H92" s="12">
        <v>6309</v>
      </c>
      <c r="I92" s="12">
        <v>7471</v>
      </c>
      <c r="J92" s="12">
        <v>7111</v>
      </c>
      <c r="K92" s="12">
        <v>7480</v>
      </c>
      <c r="L92" s="12">
        <v>6527</v>
      </c>
      <c r="M92" s="12">
        <v>7489</v>
      </c>
      <c r="N92" s="12">
        <v>7214</v>
      </c>
      <c r="O92" s="12">
        <v>8520</v>
      </c>
      <c r="P92" s="12">
        <v>8260</v>
      </c>
      <c r="R92" s="13">
        <f t="shared" si="4"/>
        <v>6784.5</v>
      </c>
      <c r="S92" s="13">
        <f t="shared" si="4"/>
        <v>7147.25</v>
      </c>
      <c r="T92" s="13">
        <f t="shared" si="4"/>
        <v>7870.75</v>
      </c>
    </row>
    <row r="93" spans="3:20">
      <c r="C93" s="11">
        <v>813</v>
      </c>
      <c r="D93" s="11" t="s">
        <v>1217</v>
      </c>
      <c r="E93" s="12">
        <v>7933</v>
      </c>
      <c r="F93" s="12">
        <v>8162</v>
      </c>
      <c r="G93" s="12">
        <v>8638</v>
      </c>
      <c r="H93" s="12">
        <v>7370</v>
      </c>
      <c r="I93" s="12">
        <v>8184</v>
      </c>
      <c r="J93" s="12">
        <v>7957</v>
      </c>
      <c r="K93" s="12">
        <v>8531</v>
      </c>
      <c r="L93" s="12">
        <v>7651</v>
      </c>
      <c r="M93" s="12">
        <v>8563</v>
      </c>
      <c r="N93" s="12">
        <v>8308</v>
      </c>
      <c r="O93" s="12">
        <v>9305</v>
      </c>
      <c r="P93" s="12">
        <v>8607</v>
      </c>
      <c r="R93" s="13">
        <f t="shared" si="4"/>
        <v>8025.75</v>
      </c>
      <c r="S93" s="13">
        <f t="shared" si="4"/>
        <v>8080.75</v>
      </c>
      <c r="T93" s="13">
        <f t="shared" si="4"/>
        <v>8695.75</v>
      </c>
    </row>
    <row r="94" spans="3:20">
      <c r="C94" s="11">
        <v>860</v>
      </c>
      <c r="D94" s="11" t="s">
        <v>1212</v>
      </c>
      <c r="E94" s="12">
        <v>7498</v>
      </c>
      <c r="F94" s="12">
        <v>7393</v>
      </c>
      <c r="G94" s="12">
        <v>6743</v>
      </c>
      <c r="H94" s="12">
        <v>6780</v>
      </c>
      <c r="I94" s="12">
        <v>7030</v>
      </c>
      <c r="J94" s="12">
        <v>6512</v>
      </c>
      <c r="K94" s="12">
        <v>7013</v>
      </c>
      <c r="L94" s="12">
        <v>6740</v>
      </c>
      <c r="M94" s="12">
        <v>7411</v>
      </c>
      <c r="N94" s="12">
        <v>7863</v>
      </c>
      <c r="O94" s="12">
        <v>7470</v>
      </c>
      <c r="P94" s="12">
        <v>7808</v>
      </c>
      <c r="R94" s="13">
        <f t="shared" si="4"/>
        <v>7103.5</v>
      </c>
      <c r="S94" s="13">
        <f t="shared" si="4"/>
        <v>6823.75</v>
      </c>
      <c r="T94" s="13">
        <f t="shared" si="4"/>
        <v>7638</v>
      </c>
    </row>
    <row r="95" spans="3:20">
      <c r="C95" s="11">
        <v>849</v>
      </c>
      <c r="D95" s="11" t="s">
        <v>1366</v>
      </c>
      <c r="E95" s="12">
        <v>6738</v>
      </c>
      <c r="F95" s="12">
        <v>6702</v>
      </c>
      <c r="G95" s="12">
        <v>6678</v>
      </c>
      <c r="H95" s="12">
        <v>7108</v>
      </c>
      <c r="I95" s="12">
        <v>6951</v>
      </c>
      <c r="J95" s="12">
        <v>8264</v>
      </c>
      <c r="K95" s="12">
        <v>7262</v>
      </c>
      <c r="L95" s="12">
        <v>7146</v>
      </c>
      <c r="M95" s="12">
        <v>7972</v>
      </c>
      <c r="N95" s="12">
        <v>7721</v>
      </c>
      <c r="O95" s="12">
        <v>7181</v>
      </c>
      <c r="P95" s="12">
        <v>7072</v>
      </c>
      <c r="R95" s="13">
        <f t="shared" si="4"/>
        <v>6806.5</v>
      </c>
      <c r="S95" s="13">
        <f t="shared" si="4"/>
        <v>7405.75</v>
      </c>
      <c r="T95" s="13">
        <f t="shared" si="4"/>
        <v>7486.5</v>
      </c>
    </row>
    <row r="96" spans="3:20">
      <c r="C96" s="11">
        <v>825</v>
      </c>
      <c r="D96" s="11" t="s">
        <v>1218</v>
      </c>
      <c r="E96" s="14" t="s">
        <v>14</v>
      </c>
      <c r="F96" s="14" t="s">
        <v>14</v>
      </c>
      <c r="G96" s="14" t="s">
        <v>14</v>
      </c>
      <c r="H96" s="14" t="s">
        <v>14</v>
      </c>
      <c r="I96" s="14" t="s">
        <v>14</v>
      </c>
      <c r="J96" s="12">
        <v>6718</v>
      </c>
      <c r="K96" s="14" t="s">
        <v>14</v>
      </c>
      <c r="L96" s="14" t="s">
        <v>14</v>
      </c>
      <c r="M96" s="12">
        <v>5449</v>
      </c>
      <c r="N96" s="12">
        <v>7808</v>
      </c>
      <c r="O96" s="12">
        <v>5778</v>
      </c>
      <c r="P96" s="12">
        <v>5840</v>
      </c>
      <c r="R96" s="13" t="str">
        <f t="shared" si="4"/>
        <v/>
      </c>
      <c r="S96" s="13">
        <f t="shared" si="4"/>
        <v>6718</v>
      </c>
      <c r="T96" s="13">
        <f t="shared" si="4"/>
        <v>6218.75</v>
      </c>
    </row>
    <row r="97" spans="3:20">
      <c r="C97" s="11">
        <v>846</v>
      </c>
      <c r="D97" s="11" t="s">
        <v>1367</v>
      </c>
      <c r="E97" s="12">
        <v>7092</v>
      </c>
      <c r="F97" s="12">
        <v>8328</v>
      </c>
      <c r="G97" s="12">
        <v>6961</v>
      </c>
      <c r="H97" s="12">
        <v>7154</v>
      </c>
      <c r="I97" s="12">
        <v>6642</v>
      </c>
      <c r="J97" s="12">
        <v>7123</v>
      </c>
      <c r="K97" s="12">
        <v>6782</v>
      </c>
      <c r="L97" s="12">
        <v>6449</v>
      </c>
      <c r="M97" s="12">
        <v>6978</v>
      </c>
      <c r="N97" s="12">
        <v>7639</v>
      </c>
      <c r="O97" s="12">
        <v>8082</v>
      </c>
      <c r="P97" s="12">
        <v>7524</v>
      </c>
      <c r="R97" s="13">
        <f t="shared" si="4"/>
        <v>7383.75</v>
      </c>
      <c r="S97" s="13">
        <f t="shared" si="4"/>
        <v>6749</v>
      </c>
      <c r="T97" s="13">
        <f t="shared" si="4"/>
        <v>7555.75</v>
      </c>
    </row>
    <row r="98" spans="3:20">
      <c r="C98" s="11">
        <v>773</v>
      </c>
      <c r="D98" s="11" t="s">
        <v>1368</v>
      </c>
      <c r="E98" s="12">
        <v>5480</v>
      </c>
      <c r="F98" s="12">
        <v>4588</v>
      </c>
      <c r="G98" s="12">
        <v>4252</v>
      </c>
      <c r="H98" s="12">
        <v>4101</v>
      </c>
      <c r="I98" s="12">
        <v>6123</v>
      </c>
      <c r="J98" s="12">
        <v>5275</v>
      </c>
      <c r="K98" s="12">
        <v>5784</v>
      </c>
      <c r="L98" s="12">
        <v>4736</v>
      </c>
      <c r="M98" s="12">
        <v>5511</v>
      </c>
      <c r="N98" s="12">
        <v>4893</v>
      </c>
      <c r="O98" s="12">
        <v>5500</v>
      </c>
      <c r="P98" s="12">
        <v>4957</v>
      </c>
      <c r="R98" s="13">
        <f t="shared" si="4"/>
        <v>4605.25</v>
      </c>
      <c r="S98" s="13">
        <f t="shared" si="4"/>
        <v>5479.5</v>
      </c>
      <c r="T98" s="13">
        <f t="shared" si="4"/>
        <v>5215.25</v>
      </c>
    </row>
    <row r="99" spans="3:20">
      <c r="C99" s="11">
        <v>840</v>
      </c>
      <c r="D99" s="11" t="s">
        <v>1369</v>
      </c>
      <c r="E99" s="12">
        <v>7839</v>
      </c>
      <c r="F99" s="12">
        <v>7629</v>
      </c>
      <c r="G99" s="12">
        <v>7201</v>
      </c>
      <c r="H99" s="12">
        <v>7995</v>
      </c>
      <c r="I99" s="12">
        <v>8467</v>
      </c>
      <c r="J99" s="12">
        <v>8941</v>
      </c>
      <c r="K99" s="12">
        <v>8272</v>
      </c>
      <c r="L99" s="12">
        <v>8333</v>
      </c>
      <c r="M99" s="12">
        <v>10170</v>
      </c>
      <c r="N99" s="12">
        <v>9951</v>
      </c>
      <c r="O99" s="12">
        <v>9702</v>
      </c>
      <c r="P99" s="12">
        <v>10727</v>
      </c>
      <c r="R99" s="13">
        <f t="shared" si="4"/>
        <v>7666</v>
      </c>
      <c r="S99" s="13">
        <f t="shared" si="4"/>
        <v>8503.25</v>
      </c>
      <c r="T99" s="13">
        <f t="shared" si="4"/>
        <v>10137.5</v>
      </c>
    </row>
    <row r="100" spans="3:20">
      <c r="C100" s="11">
        <v>787</v>
      </c>
      <c r="D100" s="11" t="s">
        <v>1044</v>
      </c>
      <c r="E100" s="12">
        <v>6424</v>
      </c>
      <c r="F100" s="12">
        <v>6537</v>
      </c>
      <c r="G100" s="12">
        <v>6064</v>
      </c>
      <c r="H100" s="12">
        <v>5369</v>
      </c>
      <c r="I100" s="12">
        <v>6500</v>
      </c>
      <c r="J100" s="12">
        <v>6768</v>
      </c>
      <c r="K100" s="12">
        <v>6548</v>
      </c>
      <c r="L100" s="12">
        <v>5922</v>
      </c>
      <c r="M100" s="12">
        <v>6587</v>
      </c>
      <c r="N100" s="12">
        <v>7029</v>
      </c>
      <c r="O100" s="12">
        <v>6663</v>
      </c>
      <c r="P100" s="12">
        <v>7043</v>
      </c>
      <c r="R100" s="13">
        <f t="shared" si="4"/>
        <v>6098.5</v>
      </c>
      <c r="S100" s="13">
        <f t="shared" si="4"/>
        <v>6434.5</v>
      </c>
      <c r="T100" s="13">
        <f t="shared" si="4"/>
        <v>6830.5</v>
      </c>
    </row>
    <row r="101" spans="3:20">
      <c r="C101" s="11">
        <v>820</v>
      </c>
      <c r="D101" s="11" t="s">
        <v>1370</v>
      </c>
      <c r="E101" s="12">
        <v>5161</v>
      </c>
      <c r="F101" s="12">
        <v>6231</v>
      </c>
      <c r="G101" s="12">
        <v>5622</v>
      </c>
      <c r="H101" s="12">
        <v>6175</v>
      </c>
      <c r="I101" s="12">
        <v>5944</v>
      </c>
      <c r="J101" s="12">
        <v>5977</v>
      </c>
      <c r="K101" s="12">
        <v>6178</v>
      </c>
      <c r="L101" s="12">
        <v>5919</v>
      </c>
      <c r="M101" s="12">
        <v>6352</v>
      </c>
      <c r="N101" s="12">
        <v>6938</v>
      </c>
      <c r="O101" s="12">
        <v>6605</v>
      </c>
      <c r="P101" s="12">
        <v>6730</v>
      </c>
      <c r="R101" s="13">
        <f t="shared" si="4"/>
        <v>5797.25</v>
      </c>
      <c r="S101" s="13">
        <f t="shared" si="4"/>
        <v>6004.5</v>
      </c>
      <c r="T101" s="13">
        <f t="shared" si="4"/>
        <v>6656.25</v>
      </c>
    </row>
    <row r="102" spans="3:20">
      <c r="C102" s="11">
        <v>851</v>
      </c>
      <c r="D102" s="11" t="s">
        <v>1161</v>
      </c>
      <c r="E102" s="12">
        <v>12048</v>
      </c>
      <c r="F102" s="12">
        <v>11874</v>
      </c>
      <c r="G102" s="12">
        <v>11189</v>
      </c>
      <c r="H102" s="12">
        <v>11723</v>
      </c>
      <c r="I102" s="12">
        <v>12472</v>
      </c>
      <c r="J102" s="12">
        <v>12919</v>
      </c>
      <c r="K102" s="12">
        <v>12326</v>
      </c>
      <c r="L102" s="12">
        <v>13116</v>
      </c>
      <c r="M102" s="12">
        <v>13939</v>
      </c>
      <c r="N102" s="12">
        <v>14201</v>
      </c>
      <c r="O102" s="12">
        <v>14244</v>
      </c>
      <c r="P102" s="12">
        <v>14584</v>
      </c>
      <c r="R102" s="13">
        <f t="shared" si="4"/>
        <v>11708.5</v>
      </c>
      <c r="S102" s="13">
        <f t="shared" si="4"/>
        <v>12708.25</v>
      </c>
      <c r="T102" s="13">
        <f t="shared" si="4"/>
        <v>14242</v>
      </c>
    </row>
    <row r="104" spans="3:20">
      <c r="C104" s="18">
        <v>1</v>
      </c>
      <c r="D104" s="18">
        <v>2</v>
      </c>
      <c r="E104" s="18">
        <v>3</v>
      </c>
      <c r="F104" s="18">
        <v>4</v>
      </c>
      <c r="G104" s="18">
        <v>5</v>
      </c>
      <c r="H104" s="18">
        <v>6</v>
      </c>
      <c r="I104" s="18">
        <v>7</v>
      </c>
      <c r="J104" s="18">
        <v>8</v>
      </c>
      <c r="K104" s="18">
        <v>9</v>
      </c>
      <c r="L104" s="18">
        <v>10</v>
      </c>
      <c r="M104" s="18">
        <v>11</v>
      </c>
      <c r="N104" s="18">
        <v>12</v>
      </c>
      <c r="O104" s="18">
        <v>13</v>
      </c>
      <c r="P104" s="18">
        <v>14</v>
      </c>
      <c r="Q104" s="18">
        <v>15</v>
      </c>
      <c r="R104" s="18">
        <v>16</v>
      </c>
      <c r="S104" s="18">
        <v>17</v>
      </c>
      <c r="T104" s="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9"/>
  <sheetViews>
    <sheetView topLeftCell="A589" workbookViewId="0">
      <selection activeCell="D5" sqref="D5"/>
    </sheetView>
  </sheetViews>
  <sheetFormatPr baseColWidth="10" defaultColWidth="8.83203125" defaultRowHeight="15"/>
  <cols>
    <col min="1" max="1" width="22.6640625" customWidth="1"/>
    <col min="2" max="2" width="18.6640625" customWidth="1"/>
    <col min="3" max="5" width="26" customWidth="1"/>
    <col min="6" max="17" width="9.1640625" style="5" customWidth="1"/>
    <col min="19" max="19" width="8.83203125" customWidth="1"/>
  </cols>
  <sheetData>
    <row r="1" spans="1:21" ht="17">
      <c r="A1" s="1" t="s">
        <v>0</v>
      </c>
    </row>
    <row r="2" spans="1:21">
      <c r="A2" s="2" t="s">
        <v>1</v>
      </c>
    </row>
    <row r="3" spans="1:21">
      <c r="F3" s="11" t="s">
        <v>1377</v>
      </c>
      <c r="G3" s="11" t="s">
        <v>2</v>
      </c>
      <c r="H3" s="11" t="s">
        <v>3</v>
      </c>
      <c r="I3" s="11" t="s">
        <v>4</v>
      </c>
      <c r="J3" s="11" t="s">
        <v>5</v>
      </c>
      <c r="K3" s="11" t="s">
        <v>6</v>
      </c>
      <c r="L3" s="11" t="s">
        <v>7</v>
      </c>
      <c r="M3" s="11" t="s">
        <v>1378</v>
      </c>
      <c r="N3" s="11" t="s">
        <v>8</v>
      </c>
      <c r="O3" s="11" t="s">
        <v>9</v>
      </c>
      <c r="P3" s="11" t="s">
        <v>10</v>
      </c>
      <c r="Q3" s="11" t="s">
        <v>1379</v>
      </c>
    </row>
    <row r="4" spans="1:21">
      <c r="F4" s="11" t="str">
        <f>MID(F3,1,4)</f>
        <v>2011</v>
      </c>
      <c r="G4" s="11" t="str">
        <f t="shared" ref="G4:Q4" si="0">MID(G3,1,4)</f>
        <v>2011</v>
      </c>
      <c r="H4" s="11" t="str">
        <f t="shared" si="0"/>
        <v>2011</v>
      </c>
      <c r="I4" s="11" t="str">
        <f t="shared" si="0"/>
        <v>2011</v>
      </c>
      <c r="J4" s="11" t="str">
        <f t="shared" si="0"/>
        <v>2015</v>
      </c>
      <c r="K4" s="11" t="str">
        <f t="shared" si="0"/>
        <v>2015</v>
      </c>
      <c r="L4" s="11" t="str">
        <f t="shared" si="0"/>
        <v>2015</v>
      </c>
      <c r="M4" s="11" t="str">
        <f t="shared" si="0"/>
        <v>2015</v>
      </c>
      <c r="N4" s="11" t="str">
        <f t="shared" si="0"/>
        <v>2019</v>
      </c>
      <c r="O4" s="11" t="str">
        <f t="shared" si="0"/>
        <v>2019</v>
      </c>
      <c r="P4" s="11" t="str">
        <f t="shared" si="0"/>
        <v>2019</v>
      </c>
      <c r="Q4" s="11" t="str">
        <f t="shared" si="0"/>
        <v>2019</v>
      </c>
      <c r="S4" s="4">
        <v>2011</v>
      </c>
      <c r="T4" s="4">
        <v>2015</v>
      </c>
      <c r="U4" s="4">
        <v>2019</v>
      </c>
    </row>
    <row r="5" spans="1:21">
      <c r="A5" s="3" t="s">
        <v>11</v>
      </c>
      <c r="B5" s="3" t="s">
        <v>12</v>
      </c>
      <c r="C5" s="3" t="s">
        <v>13</v>
      </c>
      <c r="D5" s="3" t="s">
        <v>1229</v>
      </c>
      <c r="E5" s="3" t="str">
        <f>MID(C5,11,1000)</f>
        <v>Kbh.K.</v>
      </c>
      <c r="F5" s="14" t="s">
        <v>14</v>
      </c>
      <c r="G5" s="14" t="s">
        <v>14</v>
      </c>
      <c r="H5" s="14" t="s">
        <v>14</v>
      </c>
      <c r="I5" s="14" t="s">
        <v>14</v>
      </c>
      <c r="J5" s="14" t="s">
        <v>14</v>
      </c>
      <c r="K5" s="14" t="s">
        <v>14</v>
      </c>
      <c r="L5" s="14" t="s">
        <v>14</v>
      </c>
      <c r="M5" s="14" t="s">
        <v>14</v>
      </c>
      <c r="N5" s="14" t="s">
        <v>14</v>
      </c>
      <c r="O5" s="14" t="s">
        <v>14</v>
      </c>
      <c r="P5" s="14" t="s">
        <v>14</v>
      </c>
      <c r="Q5" s="14" t="s">
        <v>14</v>
      </c>
      <c r="S5" s="15" t="str">
        <f>IF(IFERROR(AVERAGEIF($F$4:$Q$4,S$4,$F5:$Q5),"BRUG KOM")=0,"BRUG KOM",IFERROR(AVERAGEIF($F$4:$Q$4,S$4,$F5:$Q5),"BRUG KOM"))</f>
        <v>BRUG KOM</v>
      </c>
      <c r="T5" s="15" t="str">
        <f t="shared" ref="T5:U20" si="1">IF(IFERROR(AVERAGEIF($F$4:$Q$4,T$4,$F5:$Q5),"BRUG KOM")=0,"BRUG KOM",IFERROR(AVERAGEIF($F$4:$Q$4,T$4,$F5:$Q5),"BRUG KOM"))</f>
        <v>BRUG KOM</v>
      </c>
      <c r="U5" s="15" t="str">
        <f t="shared" si="1"/>
        <v>BRUG KOM</v>
      </c>
    </row>
    <row r="6" spans="1:21">
      <c r="C6" s="3" t="s">
        <v>15</v>
      </c>
      <c r="D6" s="3" t="s">
        <v>1230</v>
      </c>
      <c r="E6" s="3" t="str">
        <f t="shared" ref="E6:E7" si="2">MID(C6,11,1000)</f>
        <v>Kbh.V.</v>
      </c>
      <c r="F6" s="14" t="s">
        <v>14</v>
      </c>
      <c r="G6" s="14" t="s">
        <v>14</v>
      </c>
      <c r="H6" s="14" t="s">
        <v>14</v>
      </c>
      <c r="I6" s="14" t="s">
        <v>14</v>
      </c>
      <c r="J6" s="14" t="s">
        <v>14</v>
      </c>
      <c r="K6" s="14" t="s">
        <v>14</v>
      </c>
      <c r="L6" s="14" t="s">
        <v>14</v>
      </c>
      <c r="M6" s="14" t="s">
        <v>14</v>
      </c>
      <c r="N6" s="14" t="s">
        <v>14</v>
      </c>
      <c r="O6" s="14" t="s">
        <v>14</v>
      </c>
      <c r="P6" s="14" t="s">
        <v>14</v>
      </c>
      <c r="Q6" s="14" t="s">
        <v>14</v>
      </c>
      <c r="S6" s="15" t="str">
        <f t="shared" ref="S6:U69" si="3">IF(IFERROR(AVERAGEIF($F$4:$Q$4,S$4,$F6:$Q6),"BRUG KOM")=0,"BRUG KOM",IFERROR(AVERAGEIF($F$4:$Q$4,S$4,$F6:$Q6),"BRUG KOM"))</f>
        <v>BRUG KOM</v>
      </c>
      <c r="T6" s="15" t="str">
        <f t="shared" si="1"/>
        <v>BRUG KOM</v>
      </c>
      <c r="U6" s="15" t="str">
        <f t="shared" si="1"/>
        <v>BRUG KOM</v>
      </c>
    </row>
    <row r="7" spans="1:21">
      <c r="C7" s="3" t="s">
        <v>16</v>
      </c>
      <c r="D7" s="3" t="s">
        <v>1231</v>
      </c>
      <c r="E7" s="3" t="str">
        <f t="shared" si="2"/>
        <v>Frederiksberg C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14" t="s">
        <v>14</v>
      </c>
      <c r="N7" s="14" t="s">
        <v>14</v>
      </c>
      <c r="O7" s="14" t="s">
        <v>14</v>
      </c>
      <c r="P7" s="14" t="s">
        <v>14</v>
      </c>
      <c r="Q7" s="14" t="s">
        <v>14</v>
      </c>
      <c r="S7" s="15" t="str">
        <f t="shared" si="3"/>
        <v>BRUG KOM</v>
      </c>
      <c r="T7" s="15" t="str">
        <f t="shared" si="1"/>
        <v>BRUG KOM</v>
      </c>
      <c r="U7" s="15" t="str">
        <f t="shared" si="1"/>
        <v>BRUG KOM</v>
      </c>
    </row>
    <row r="8" spans="1:21">
      <c r="C8" s="3" t="s">
        <v>17</v>
      </c>
      <c r="D8" s="6">
        <v>2000</v>
      </c>
      <c r="E8" s="3" t="str">
        <f>MID(C8,6,1000)</f>
        <v>Frederiksberg</v>
      </c>
      <c r="F8" s="12">
        <v>37246</v>
      </c>
      <c r="G8" s="12">
        <v>38408</v>
      </c>
      <c r="H8" s="12">
        <v>24380</v>
      </c>
      <c r="I8" s="12">
        <v>28405</v>
      </c>
      <c r="J8" s="12">
        <v>39413</v>
      </c>
      <c r="K8" s="12">
        <v>42382</v>
      </c>
      <c r="L8" s="12">
        <v>39389</v>
      </c>
      <c r="M8" s="12">
        <v>43772</v>
      </c>
      <c r="N8" s="12">
        <v>48487</v>
      </c>
      <c r="O8" s="12">
        <v>50732</v>
      </c>
      <c r="P8" s="12">
        <v>47942</v>
      </c>
      <c r="Q8" s="12">
        <v>52457</v>
      </c>
      <c r="S8" s="15">
        <f t="shared" si="3"/>
        <v>32109.75</v>
      </c>
      <c r="T8" s="15">
        <f t="shared" si="1"/>
        <v>41239</v>
      </c>
      <c r="U8" s="15">
        <f t="shared" si="1"/>
        <v>49904.5</v>
      </c>
    </row>
    <row r="9" spans="1:21">
      <c r="C9" s="3" t="s">
        <v>18</v>
      </c>
      <c r="D9" s="6">
        <v>2100</v>
      </c>
      <c r="E9" s="3" t="str">
        <f t="shared" ref="E9:E72" si="4">MID(C9,6,1000)</f>
        <v>København Ø</v>
      </c>
      <c r="F9" s="12">
        <v>32200</v>
      </c>
      <c r="G9" s="12">
        <v>36079</v>
      </c>
      <c r="H9" s="12">
        <v>37624</v>
      </c>
      <c r="I9" s="12">
        <v>32720</v>
      </c>
      <c r="J9" s="12">
        <v>43116</v>
      </c>
      <c r="K9" s="12">
        <v>37190</v>
      </c>
      <c r="L9" s="12">
        <v>43443</v>
      </c>
      <c r="M9" s="12">
        <v>36460</v>
      </c>
      <c r="N9" s="12">
        <v>44312</v>
      </c>
      <c r="O9" s="12">
        <v>57107</v>
      </c>
      <c r="P9" s="12">
        <v>51282</v>
      </c>
      <c r="Q9" s="12">
        <v>56479</v>
      </c>
      <c r="S9" s="15">
        <f t="shared" si="3"/>
        <v>34655.75</v>
      </c>
      <c r="T9" s="15">
        <f t="shared" si="1"/>
        <v>40052.25</v>
      </c>
      <c r="U9" s="15">
        <f t="shared" si="1"/>
        <v>52295</v>
      </c>
    </row>
    <row r="10" spans="1:21">
      <c r="C10" s="3" t="s">
        <v>19</v>
      </c>
      <c r="D10" s="6">
        <v>2150</v>
      </c>
      <c r="E10" s="3" t="str">
        <f t="shared" si="4"/>
        <v>Nordhavn</v>
      </c>
      <c r="F10" s="14" t="s">
        <v>14</v>
      </c>
      <c r="G10" s="14" t="s">
        <v>14</v>
      </c>
      <c r="H10" s="14" t="s">
        <v>14</v>
      </c>
      <c r="I10" s="14" t="s">
        <v>14</v>
      </c>
      <c r="J10" s="14" t="s">
        <v>14</v>
      </c>
      <c r="K10" s="14" t="s">
        <v>14</v>
      </c>
      <c r="L10" s="14" t="s">
        <v>14</v>
      </c>
      <c r="M10" s="14" t="s">
        <v>14</v>
      </c>
      <c r="N10" s="14" t="s">
        <v>14</v>
      </c>
      <c r="O10" s="14" t="s">
        <v>14</v>
      </c>
      <c r="P10" s="14" t="s">
        <v>14</v>
      </c>
      <c r="Q10" s="14" t="s">
        <v>14</v>
      </c>
      <c r="S10" s="15" t="str">
        <f t="shared" si="3"/>
        <v>BRUG KOM</v>
      </c>
      <c r="T10" s="15" t="str">
        <f t="shared" si="1"/>
        <v>BRUG KOM</v>
      </c>
      <c r="U10" s="15" t="str">
        <f t="shared" si="1"/>
        <v>BRUG KOM</v>
      </c>
    </row>
    <row r="11" spans="1:21">
      <c r="C11" s="3" t="s">
        <v>20</v>
      </c>
      <c r="D11" s="6">
        <v>2200</v>
      </c>
      <c r="E11" s="3" t="str">
        <f t="shared" si="4"/>
        <v>København N</v>
      </c>
      <c r="F11" s="14" t="s">
        <v>14</v>
      </c>
      <c r="G11" s="14" t="s">
        <v>14</v>
      </c>
      <c r="H11" s="14" t="s">
        <v>14</v>
      </c>
      <c r="I11" s="14" t="s">
        <v>14</v>
      </c>
      <c r="J11" s="14" t="s">
        <v>14</v>
      </c>
      <c r="K11" s="14" t="s">
        <v>14</v>
      </c>
      <c r="L11" s="14" t="s">
        <v>14</v>
      </c>
      <c r="M11" s="14" t="s">
        <v>14</v>
      </c>
      <c r="N11" s="14" t="s">
        <v>14</v>
      </c>
      <c r="O11" s="14" t="s">
        <v>14</v>
      </c>
      <c r="P11" s="14" t="s">
        <v>14</v>
      </c>
      <c r="Q11" s="14" t="s">
        <v>14</v>
      </c>
      <c r="S11" s="15" t="str">
        <f t="shared" si="3"/>
        <v>BRUG KOM</v>
      </c>
      <c r="T11" s="15" t="str">
        <f t="shared" si="1"/>
        <v>BRUG KOM</v>
      </c>
      <c r="U11" s="15" t="str">
        <f t="shared" si="1"/>
        <v>BRUG KOM</v>
      </c>
    </row>
    <row r="12" spans="1:21">
      <c r="C12" s="3" t="s">
        <v>21</v>
      </c>
      <c r="D12" s="6">
        <v>2300</v>
      </c>
      <c r="E12" s="3" t="str">
        <f t="shared" si="4"/>
        <v>København S</v>
      </c>
      <c r="F12" s="12">
        <v>23572</v>
      </c>
      <c r="G12" s="12">
        <v>24537</v>
      </c>
      <c r="H12" s="12">
        <v>23618</v>
      </c>
      <c r="I12" s="12">
        <v>22223</v>
      </c>
      <c r="J12" s="12">
        <v>29596</v>
      </c>
      <c r="K12" s="12">
        <v>31172</v>
      </c>
      <c r="L12" s="12">
        <v>31138</v>
      </c>
      <c r="M12" s="12">
        <v>31151</v>
      </c>
      <c r="N12" s="12">
        <v>38137</v>
      </c>
      <c r="O12" s="12">
        <v>37746</v>
      </c>
      <c r="P12" s="12">
        <v>38841</v>
      </c>
      <c r="Q12" s="12">
        <v>39331</v>
      </c>
      <c r="S12" s="15">
        <f t="shared" si="3"/>
        <v>23487.5</v>
      </c>
      <c r="T12" s="15">
        <f t="shared" si="1"/>
        <v>30764.25</v>
      </c>
      <c r="U12" s="15">
        <f t="shared" si="1"/>
        <v>38513.75</v>
      </c>
    </row>
    <row r="13" spans="1:21">
      <c r="C13" s="3" t="s">
        <v>22</v>
      </c>
      <c r="D13" s="6">
        <v>2400</v>
      </c>
      <c r="E13" s="3" t="str">
        <f t="shared" si="4"/>
        <v>København NV</v>
      </c>
      <c r="F13" s="12">
        <v>21750</v>
      </c>
      <c r="G13" s="12">
        <v>26686</v>
      </c>
      <c r="H13" s="12">
        <v>22933</v>
      </c>
      <c r="I13" s="12">
        <v>22583</v>
      </c>
      <c r="J13" s="12">
        <v>23860</v>
      </c>
      <c r="K13" s="12">
        <v>29572</v>
      </c>
      <c r="L13" s="12">
        <v>31118</v>
      </c>
      <c r="M13" s="12">
        <v>27341</v>
      </c>
      <c r="N13" s="12">
        <v>34107</v>
      </c>
      <c r="O13" s="12">
        <v>35446</v>
      </c>
      <c r="P13" s="12">
        <v>35588</v>
      </c>
      <c r="Q13" s="12">
        <v>36722</v>
      </c>
      <c r="S13" s="15">
        <f>IF(IFERROR(AVERAGEIF($F$4:$Q$4,S$4,$F13:$Q13),"BRUG KOM")=0,"BRUG KOM",IFERROR(AVERAGEIF($F$4:$Q$4,S$4,$F13:$Q13),"BRUG KOM"))</f>
        <v>23488</v>
      </c>
      <c r="T13" s="15">
        <f t="shared" si="1"/>
        <v>27972.75</v>
      </c>
      <c r="U13" s="15">
        <f t="shared" si="1"/>
        <v>35465.75</v>
      </c>
    </row>
    <row r="14" spans="1:21">
      <c r="C14" s="3" t="s">
        <v>23</v>
      </c>
      <c r="D14" s="6">
        <v>2450</v>
      </c>
      <c r="E14" s="3" t="str">
        <f t="shared" si="4"/>
        <v>København SV</v>
      </c>
      <c r="F14" s="14" t="s">
        <v>14</v>
      </c>
      <c r="G14" s="14" t="s">
        <v>14</v>
      </c>
      <c r="H14" s="14" t="s">
        <v>14</v>
      </c>
      <c r="I14" s="14" t="s">
        <v>14</v>
      </c>
      <c r="J14" s="14" t="s">
        <v>14</v>
      </c>
      <c r="K14" s="14" t="s">
        <v>14</v>
      </c>
      <c r="L14" s="14" t="s">
        <v>14</v>
      </c>
      <c r="M14" s="14" t="s">
        <v>14</v>
      </c>
      <c r="N14" s="14" t="s">
        <v>14</v>
      </c>
      <c r="O14" s="14" t="s">
        <v>14</v>
      </c>
      <c r="P14" s="14" t="s">
        <v>14</v>
      </c>
      <c r="Q14" s="14" t="s">
        <v>14</v>
      </c>
      <c r="S14" s="15" t="str">
        <f t="shared" si="3"/>
        <v>BRUG KOM</v>
      </c>
      <c r="T14" s="15" t="str">
        <f t="shared" si="1"/>
        <v>BRUG KOM</v>
      </c>
      <c r="U14" s="15" t="str">
        <f t="shared" si="1"/>
        <v>BRUG KOM</v>
      </c>
    </row>
    <row r="15" spans="1:21">
      <c r="C15" s="3" t="s">
        <v>24</v>
      </c>
      <c r="D15" s="6">
        <v>2500</v>
      </c>
      <c r="E15" s="3" t="str">
        <f t="shared" si="4"/>
        <v>Valby</v>
      </c>
      <c r="F15" s="12">
        <v>22420</v>
      </c>
      <c r="G15" s="12">
        <v>24368</v>
      </c>
      <c r="H15" s="12">
        <v>23869</v>
      </c>
      <c r="I15" s="12">
        <v>22495</v>
      </c>
      <c r="J15" s="12">
        <v>27426</v>
      </c>
      <c r="K15" s="12">
        <v>29723</v>
      </c>
      <c r="L15" s="12">
        <v>30859</v>
      </c>
      <c r="M15" s="12">
        <v>30241</v>
      </c>
      <c r="N15" s="12">
        <v>36727</v>
      </c>
      <c r="O15" s="12">
        <v>33793</v>
      </c>
      <c r="P15" s="12">
        <v>37544</v>
      </c>
      <c r="Q15" s="12">
        <v>37983</v>
      </c>
      <c r="S15" s="15">
        <f t="shared" si="3"/>
        <v>23288</v>
      </c>
      <c r="T15" s="15">
        <f t="shared" si="1"/>
        <v>29562.25</v>
      </c>
      <c r="U15" s="15">
        <f t="shared" si="1"/>
        <v>36511.75</v>
      </c>
    </row>
    <row r="16" spans="1:21">
      <c r="C16" s="3" t="s">
        <v>25</v>
      </c>
      <c r="D16" s="6">
        <v>2600</v>
      </c>
      <c r="E16" s="3" t="str">
        <f t="shared" si="4"/>
        <v>Glostrup</v>
      </c>
      <c r="F16" s="12">
        <v>17727</v>
      </c>
      <c r="G16" s="12">
        <v>16500</v>
      </c>
      <c r="H16" s="12">
        <v>17539</v>
      </c>
      <c r="I16" s="12">
        <v>15693</v>
      </c>
      <c r="J16" s="12">
        <v>18517</v>
      </c>
      <c r="K16" s="12">
        <v>19262</v>
      </c>
      <c r="L16" s="12">
        <v>20462</v>
      </c>
      <c r="M16" s="12">
        <v>19636</v>
      </c>
      <c r="N16" s="12">
        <v>23732</v>
      </c>
      <c r="O16" s="12">
        <v>22300</v>
      </c>
      <c r="P16" s="12">
        <v>25556</v>
      </c>
      <c r="Q16" s="12">
        <v>23638</v>
      </c>
      <c r="S16" s="15">
        <f t="shared" si="3"/>
        <v>16864.75</v>
      </c>
      <c r="T16" s="15">
        <f t="shared" si="1"/>
        <v>19469.25</v>
      </c>
      <c r="U16" s="15">
        <f t="shared" si="1"/>
        <v>23806.5</v>
      </c>
    </row>
    <row r="17" spans="3:21">
      <c r="C17" s="3" t="s">
        <v>26</v>
      </c>
      <c r="D17" s="6">
        <v>2605</v>
      </c>
      <c r="E17" s="3" t="str">
        <f t="shared" si="4"/>
        <v>Brøndby</v>
      </c>
      <c r="F17" s="12">
        <v>17318</v>
      </c>
      <c r="G17" s="12">
        <v>19414</v>
      </c>
      <c r="H17" s="12">
        <v>18055</v>
      </c>
      <c r="I17" s="12">
        <v>17736</v>
      </c>
      <c r="J17" s="12">
        <v>18348</v>
      </c>
      <c r="K17" s="12">
        <v>18861</v>
      </c>
      <c r="L17" s="12">
        <v>18837</v>
      </c>
      <c r="M17" s="12">
        <v>20738</v>
      </c>
      <c r="N17" s="12">
        <v>23798</v>
      </c>
      <c r="O17" s="12">
        <v>24431</v>
      </c>
      <c r="P17" s="12">
        <v>24358</v>
      </c>
      <c r="Q17" s="12">
        <v>23967</v>
      </c>
      <c r="S17" s="15">
        <f t="shared" si="3"/>
        <v>18130.75</v>
      </c>
      <c r="T17" s="15">
        <f t="shared" si="1"/>
        <v>19196</v>
      </c>
      <c r="U17" s="15">
        <f t="shared" si="1"/>
        <v>24138.5</v>
      </c>
    </row>
    <row r="18" spans="3:21">
      <c r="C18" s="3" t="s">
        <v>27</v>
      </c>
      <c r="D18" s="6">
        <v>2610</v>
      </c>
      <c r="E18" s="3" t="str">
        <f t="shared" si="4"/>
        <v>Rødovre</v>
      </c>
      <c r="F18" s="12">
        <v>18165</v>
      </c>
      <c r="G18" s="12">
        <v>20142</v>
      </c>
      <c r="H18" s="12">
        <v>18359</v>
      </c>
      <c r="I18" s="12">
        <v>18428</v>
      </c>
      <c r="J18" s="12">
        <v>22096</v>
      </c>
      <c r="K18" s="12">
        <v>22661</v>
      </c>
      <c r="L18" s="12">
        <v>24043</v>
      </c>
      <c r="M18" s="12">
        <v>24724</v>
      </c>
      <c r="N18" s="12">
        <v>27418</v>
      </c>
      <c r="O18" s="12">
        <v>28615</v>
      </c>
      <c r="P18" s="12">
        <v>27413</v>
      </c>
      <c r="Q18" s="12">
        <v>27585</v>
      </c>
      <c r="S18" s="15">
        <f t="shared" si="3"/>
        <v>18773.5</v>
      </c>
      <c r="T18" s="15">
        <f t="shared" si="1"/>
        <v>23381</v>
      </c>
      <c r="U18" s="15">
        <f t="shared" si="1"/>
        <v>27757.75</v>
      </c>
    </row>
    <row r="19" spans="3:21">
      <c r="C19" s="3" t="s">
        <v>28</v>
      </c>
      <c r="D19" s="6">
        <v>2620</v>
      </c>
      <c r="E19" s="3" t="str">
        <f t="shared" si="4"/>
        <v>Albertslund</v>
      </c>
      <c r="F19" s="12">
        <v>15806</v>
      </c>
      <c r="G19" s="12">
        <v>15680</v>
      </c>
      <c r="H19" s="12">
        <v>15007</v>
      </c>
      <c r="I19" s="12">
        <v>15202</v>
      </c>
      <c r="J19" s="12">
        <v>16274</v>
      </c>
      <c r="K19" s="12">
        <v>17066</v>
      </c>
      <c r="L19" s="12">
        <v>17637</v>
      </c>
      <c r="M19" s="12">
        <v>17416</v>
      </c>
      <c r="N19" s="12">
        <v>19996</v>
      </c>
      <c r="O19" s="12">
        <v>21404</v>
      </c>
      <c r="P19" s="12">
        <v>19585</v>
      </c>
      <c r="Q19" s="12">
        <v>20484</v>
      </c>
      <c r="S19" s="15">
        <f t="shared" si="3"/>
        <v>15423.75</v>
      </c>
      <c r="T19" s="15">
        <f t="shared" si="1"/>
        <v>17098.25</v>
      </c>
      <c r="U19" s="15">
        <f t="shared" si="1"/>
        <v>20367.25</v>
      </c>
    </row>
    <row r="20" spans="3:21">
      <c r="C20" s="3" t="s">
        <v>29</v>
      </c>
      <c r="D20" s="6">
        <v>2625</v>
      </c>
      <c r="E20" s="3" t="str">
        <f t="shared" si="4"/>
        <v>Vallensbæk</v>
      </c>
      <c r="F20" s="12">
        <v>20939</v>
      </c>
      <c r="G20" s="12">
        <v>19313</v>
      </c>
      <c r="H20" s="12">
        <v>17012</v>
      </c>
      <c r="I20" s="12">
        <v>18333</v>
      </c>
      <c r="J20" s="12">
        <v>18361</v>
      </c>
      <c r="K20" s="12">
        <v>19998</v>
      </c>
      <c r="L20" s="12">
        <v>21527</v>
      </c>
      <c r="M20" s="12">
        <v>21574</v>
      </c>
      <c r="N20" s="12">
        <v>22580</v>
      </c>
      <c r="O20" s="12">
        <v>24517</v>
      </c>
      <c r="P20" s="12">
        <v>24002</v>
      </c>
      <c r="Q20" s="12">
        <v>24517</v>
      </c>
      <c r="S20" s="15">
        <f t="shared" si="3"/>
        <v>18899.25</v>
      </c>
      <c r="T20" s="15">
        <f t="shared" si="1"/>
        <v>20365</v>
      </c>
      <c r="U20" s="15">
        <f t="shared" si="1"/>
        <v>23904</v>
      </c>
    </row>
    <row r="21" spans="3:21">
      <c r="C21" s="3" t="s">
        <v>30</v>
      </c>
      <c r="D21" s="6">
        <v>2630</v>
      </c>
      <c r="E21" s="3" t="str">
        <f t="shared" si="4"/>
        <v>Taastrup</v>
      </c>
      <c r="F21" s="12">
        <v>16054</v>
      </c>
      <c r="G21" s="12">
        <v>16916</v>
      </c>
      <c r="H21" s="12">
        <v>17182</v>
      </c>
      <c r="I21" s="12">
        <v>15482</v>
      </c>
      <c r="J21" s="12">
        <v>17507</v>
      </c>
      <c r="K21" s="12">
        <v>17921</v>
      </c>
      <c r="L21" s="12">
        <v>18723</v>
      </c>
      <c r="M21" s="12">
        <v>17944</v>
      </c>
      <c r="N21" s="12">
        <v>23043</v>
      </c>
      <c r="O21" s="12">
        <v>22181</v>
      </c>
      <c r="P21" s="12">
        <v>21471</v>
      </c>
      <c r="Q21" s="12">
        <v>21138</v>
      </c>
      <c r="S21" s="15">
        <f t="shared" si="3"/>
        <v>16408.5</v>
      </c>
      <c r="T21" s="15">
        <f t="shared" si="3"/>
        <v>18023.75</v>
      </c>
      <c r="U21" s="15">
        <f t="shared" si="3"/>
        <v>21958.25</v>
      </c>
    </row>
    <row r="22" spans="3:21">
      <c r="C22" s="3" t="s">
        <v>31</v>
      </c>
      <c r="D22" s="6">
        <v>2635</v>
      </c>
      <c r="E22" s="3" t="str">
        <f t="shared" si="4"/>
        <v>Ishøj</v>
      </c>
      <c r="F22" s="12">
        <v>15061</v>
      </c>
      <c r="G22" s="12">
        <v>15589</v>
      </c>
      <c r="H22" s="12">
        <v>14671</v>
      </c>
      <c r="I22" s="12">
        <v>12720</v>
      </c>
      <c r="J22" s="12">
        <v>15825</v>
      </c>
      <c r="K22" s="12">
        <v>17834</v>
      </c>
      <c r="L22" s="12">
        <v>16730</v>
      </c>
      <c r="M22" s="12">
        <v>17930</v>
      </c>
      <c r="N22" s="12">
        <v>20584</v>
      </c>
      <c r="O22" s="12">
        <v>20482</v>
      </c>
      <c r="P22" s="12">
        <v>20175</v>
      </c>
      <c r="Q22" s="12">
        <v>21465</v>
      </c>
      <c r="S22" s="15">
        <f t="shared" si="3"/>
        <v>14510.25</v>
      </c>
      <c r="T22" s="15">
        <f t="shared" si="3"/>
        <v>17079.75</v>
      </c>
      <c r="U22" s="15">
        <f t="shared" si="3"/>
        <v>20676.5</v>
      </c>
    </row>
    <row r="23" spans="3:21">
      <c r="C23" s="3" t="s">
        <v>32</v>
      </c>
      <c r="D23" s="6">
        <v>2640</v>
      </c>
      <c r="E23" s="3" t="str">
        <f t="shared" si="4"/>
        <v>Hedehusene</v>
      </c>
      <c r="F23" s="12">
        <v>15949</v>
      </c>
      <c r="G23" s="12">
        <v>14711</v>
      </c>
      <c r="H23" s="12">
        <v>14408</v>
      </c>
      <c r="I23" s="12">
        <v>13253</v>
      </c>
      <c r="J23" s="12">
        <v>15111</v>
      </c>
      <c r="K23" s="12">
        <v>15471</v>
      </c>
      <c r="L23" s="12">
        <v>15593</v>
      </c>
      <c r="M23" s="12">
        <v>16715</v>
      </c>
      <c r="N23" s="12">
        <v>19350</v>
      </c>
      <c r="O23" s="12">
        <v>18837</v>
      </c>
      <c r="P23" s="12">
        <v>18479</v>
      </c>
      <c r="Q23" s="12">
        <v>19609</v>
      </c>
      <c r="S23" s="15">
        <f t="shared" si="3"/>
        <v>14580.25</v>
      </c>
      <c r="T23" s="15">
        <f t="shared" si="3"/>
        <v>15722.5</v>
      </c>
      <c r="U23" s="15">
        <f t="shared" si="3"/>
        <v>19068.75</v>
      </c>
    </row>
    <row r="24" spans="3:21">
      <c r="C24" s="3" t="s">
        <v>33</v>
      </c>
      <c r="D24" s="6">
        <v>2650</v>
      </c>
      <c r="E24" s="3" t="str">
        <f t="shared" si="4"/>
        <v>Hvidovre</v>
      </c>
      <c r="F24" s="12">
        <v>19620</v>
      </c>
      <c r="G24" s="12">
        <v>19829</v>
      </c>
      <c r="H24" s="12">
        <v>17555</v>
      </c>
      <c r="I24" s="12">
        <v>17986</v>
      </c>
      <c r="J24" s="12">
        <v>21505</v>
      </c>
      <c r="K24" s="12">
        <v>22728</v>
      </c>
      <c r="L24" s="12">
        <v>23385</v>
      </c>
      <c r="M24" s="12">
        <v>23607</v>
      </c>
      <c r="N24" s="12">
        <v>25612</v>
      </c>
      <c r="O24" s="12">
        <v>28468</v>
      </c>
      <c r="P24" s="12">
        <v>27984</v>
      </c>
      <c r="Q24" s="12">
        <v>26561</v>
      </c>
      <c r="S24" s="15">
        <f t="shared" si="3"/>
        <v>18747.5</v>
      </c>
      <c r="T24" s="15">
        <f t="shared" si="3"/>
        <v>22806.25</v>
      </c>
      <c r="U24" s="15">
        <f t="shared" si="3"/>
        <v>27156.25</v>
      </c>
    </row>
    <row r="25" spans="3:21">
      <c r="C25" s="3" t="s">
        <v>34</v>
      </c>
      <c r="D25" s="6">
        <v>2660</v>
      </c>
      <c r="E25" s="3" t="str">
        <f t="shared" si="4"/>
        <v>Brøndby Strand</v>
      </c>
      <c r="F25" s="12">
        <v>17281</v>
      </c>
      <c r="G25" s="12">
        <v>18321</v>
      </c>
      <c r="H25" s="12">
        <v>16274</v>
      </c>
      <c r="I25" s="12">
        <v>20702</v>
      </c>
      <c r="J25" s="12">
        <v>19833</v>
      </c>
      <c r="K25" s="12">
        <v>18996</v>
      </c>
      <c r="L25" s="12">
        <v>20225</v>
      </c>
      <c r="M25" s="12">
        <v>20471</v>
      </c>
      <c r="N25" s="12">
        <v>24320</v>
      </c>
      <c r="O25" s="12">
        <v>24435</v>
      </c>
      <c r="P25" s="12">
        <v>25266</v>
      </c>
      <c r="Q25" s="12">
        <v>22431</v>
      </c>
      <c r="S25" s="15">
        <f t="shared" si="3"/>
        <v>18144.5</v>
      </c>
      <c r="T25" s="15">
        <f t="shared" si="3"/>
        <v>19881.25</v>
      </c>
      <c r="U25" s="15">
        <f t="shared" si="3"/>
        <v>24113</v>
      </c>
    </row>
    <row r="26" spans="3:21">
      <c r="C26" s="3" t="s">
        <v>35</v>
      </c>
      <c r="D26" s="6">
        <v>2665</v>
      </c>
      <c r="E26" s="3" t="str">
        <f t="shared" si="4"/>
        <v>Vallensbæk Strand</v>
      </c>
      <c r="F26" s="12">
        <v>20023</v>
      </c>
      <c r="G26" s="12">
        <v>19134</v>
      </c>
      <c r="H26" s="12">
        <v>18722</v>
      </c>
      <c r="I26" s="12">
        <v>17955</v>
      </c>
      <c r="J26" s="12">
        <v>22832</v>
      </c>
      <c r="K26" s="12">
        <v>21557</v>
      </c>
      <c r="L26" s="12">
        <v>22072</v>
      </c>
      <c r="M26" s="12">
        <v>21722</v>
      </c>
      <c r="N26" s="12">
        <v>24783</v>
      </c>
      <c r="O26" s="12">
        <v>25156</v>
      </c>
      <c r="P26" s="12">
        <v>26062</v>
      </c>
      <c r="Q26" s="12">
        <v>26238</v>
      </c>
      <c r="S26" s="15">
        <f t="shared" si="3"/>
        <v>18958.5</v>
      </c>
      <c r="T26" s="15">
        <f t="shared" si="3"/>
        <v>22045.75</v>
      </c>
      <c r="U26" s="15">
        <f t="shared" si="3"/>
        <v>25559.75</v>
      </c>
    </row>
    <row r="27" spans="3:21">
      <c r="C27" s="3" t="s">
        <v>36</v>
      </c>
      <c r="D27" s="6">
        <v>2670</v>
      </c>
      <c r="E27" s="3" t="str">
        <f t="shared" si="4"/>
        <v>Greve</v>
      </c>
      <c r="F27" s="12">
        <v>17561</v>
      </c>
      <c r="G27" s="12">
        <v>16838</v>
      </c>
      <c r="H27" s="12">
        <v>16779</v>
      </c>
      <c r="I27" s="12">
        <v>15741</v>
      </c>
      <c r="J27" s="12">
        <v>16969</v>
      </c>
      <c r="K27" s="12">
        <v>17927</v>
      </c>
      <c r="L27" s="12">
        <v>18848</v>
      </c>
      <c r="M27" s="12">
        <v>18865</v>
      </c>
      <c r="N27" s="12">
        <v>21395</v>
      </c>
      <c r="O27" s="12">
        <v>22716</v>
      </c>
      <c r="P27" s="12">
        <v>23329</v>
      </c>
      <c r="Q27" s="12">
        <v>22602</v>
      </c>
      <c r="S27" s="15">
        <f t="shared" si="3"/>
        <v>16729.75</v>
      </c>
      <c r="T27" s="15">
        <f t="shared" si="3"/>
        <v>18152.25</v>
      </c>
      <c r="U27" s="15">
        <f t="shared" si="3"/>
        <v>22510.5</v>
      </c>
    </row>
    <row r="28" spans="3:21">
      <c r="C28" s="3" t="s">
        <v>37</v>
      </c>
      <c r="D28" s="6">
        <v>2680</v>
      </c>
      <c r="E28" s="3" t="str">
        <f t="shared" si="4"/>
        <v>Solrød Strand</v>
      </c>
      <c r="F28" s="12">
        <v>20885</v>
      </c>
      <c r="G28" s="12">
        <v>18752</v>
      </c>
      <c r="H28" s="12">
        <v>18548</v>
      </c>
      <c r="I28" s="12">
        <v>18227</v>
      </c>
      <c r="J28" s="12">
        <v>19370</v>
      </c>
      <c r="K28" s="12">
        <v>19209</v>
      </c>
      <c r="L28" s="12">
        <v>19918</v>
      </c>
      <c r="M28" s="12">
        <v>20033</v>
      </c>
      <c r="N28" s="12">
        <v>25094</v>
      </c>
      <c r="O28" s="12">
        <v>25387</v>
      </c>
      <c r="P28" s="12">
        <v>23280</v>
      </c>
      <c r="Q28" s="12">
        <v>25006</v>
      </c>
      <c r="S28" s="15">
        <f t="shared" si="3"/>
        <v>19103</v>
      </c>
      <c r="T28" s="15">
        <f t="shared" si="3"/>
        <v>19632.5</v>
      </c>
      <c r="U28" s="15">
        <f t="shared" si="3"/>
        <v>24691.75</v>
      </c>
    </row>
    <row r="29" spans="3:21">
      <c r="C29" s="3" t="s">
        <v>38</v>
      </c>
      <c r="D29" s="6">
        <v>2690</v>
      </c>
      <c r="E29" s="3" t="str">
        <f t="shared" si="4"/>
        <v>Karlslunde</v>
      </c>
      <c r="F29" s="12">
        <v>17357</v>
      </c>
      <c r="G29" s="12">
        <v>16152</v>
      </c>
      <c r="H29" s="12">
        <v>16556</v>
      </c>
      <c r="I29" s="12">
        <v>16436</v>
      </c>
      <c r="J29" s="12">
        <v>16995</v>
      </c>
      <c r="K29" s="12">
        <v>18422</v>
      </c>
      <c r="L29" s="12">
        <v>18132</v>
      </c>
      <c r="M29" s="12">
        <v>19407</v>
      </c>
      <c r="N29" s="12">
        <v>23515</v>
      </c>
      <c r="O29" s="12">
        <v>23774</v>
      </c>
      <c r="P29" s="12">
        <v>23512</v>
      </c>
      <c r="Q29" s="12">
        <v>21872</v>
      </c>
      <c r="S29" s="15">
        <f t="shared" si="3"/>
        <v>16625.25</v>
      </c>
      <c r="T29" s="15">
        <f t="shared" si="3"/>
        <v>18239</v>
      </c>
      <c r="U29" s="15">
        <f t="shared" si="3"/>
        <v>23168.25</v>
      </c>
    </row>
    <row r="30" spans="3:21">
      <c r="C30" s="3" t="s">
        <v>39</v>
      </c>
      <c r="D30" s="6">
        <v>2700</v>
      </c>
      <c r="E30" s="3" t="str">
        <f t="shared" si="4"/>
        <v>Brønshøj</v>
      </c>
      <c r="F30" s="12">
        <v>21783</v>
      </c>
      <c r="G30" s="12">
        <v>23905</v>
      </c>
      <c r="H30" s="12">
        <v>21050</v>
      </c>
      <c r="I30" s="12">
        <v>20788</v>
      </c>
      <c r="J30" s="12">
        <v>26316</v>
      </c>
      <c r="K30" s="12">
        <v>27271</v>
      </c>
      <c r="L30" s="12">
        <v>27159</v>
      </c>
      <c r="M30" s="12">
        <v>26692</v>
      </c>
      <c r="N30" s="12">
        <v>31877</v>
      </c>
      <c r="O30" s="12">
        <v>31475</v>
      </c>
      <c r="P30" s="12">
        <v>31003</v>
      </c>
      <c r="Q30" s="12">
        <v>32419</v>
      </c>
      <c r="S30" s="15">
        <f t="shared" si="3"/>
        <v>21881.5</v>
      </c>
      <c r="T30" s="15">
        <f t="shared" si="3"/>
        <v>26859.5</v>
      </c>
      <c r="U30" s="15">
        <f t="shared" si="3"/>
        <v>31693.5</v>
      </c>
    </row>
    <row r="31" spans="3:21">
      <c r="C31" s="3" t="s">
        <v>40</v>
      </c>
      <c r="D31" s="6">
        <v>2720</v>
      </c>
      <c r="E31" s="3" t="str">
        <f t="shared" si="4"/>
        <v>Vanløse</v>
      </c>
      <c r="F31" s="12">
        <v>22931</v>
      </c>
      <c r="G31" s="12">
        <v>25244</v>
      </c>
      <c r="H31" s="12">
        <v>26489</v>
      </c>
      <c r="I31" s="12">
        <v>22427</v>
      </c>
      <c r="J31" s="12">
        <v>26897</v>
      </c>
      <c r="K31" s="12">
        <v>30219</v>
      </c>
      <c r="L31" s="12">
        <v>30142</v>
      </c>
      <c r="M31" s="12">
        <v>29048</v>
      </c>
      <c r="N31" s="12">
        <v>33282</v>
      </c>
      <c r="O31" s="12">
        <v>35188</v>
      </c>
      <c r="P31" s="12">
        <v>34062</v>
      </c>
      <c r="Q31" s="12">
        <v>35434</v>
      </c>
      <c r="S31" s="15">
        <f t="shared" si="3"/>
        <v>24272.75</v>
      </c>
      <c r="T31" s="15">
        <f t="shared" si="3"/>
        <v>29076.5</v>
      </c>
      <c r="U31" s="15">
        <f t="shared" si="3"/>
        <v>34491.5</v>
      </c>
    </row>
    <row r="32" spans="3:21">
      <c r="C32" s="3" t="s">
        <v>41</v>
      </c>
      <c r="D32" s="6">
        <v>2730</v>
      </c>
      <c r="E32" s="3" t="str">
        <f t="shared" si="4"/>
        <v>Herlev</v>
      </c>
      <c r="F32" s="12">
        <v>20445</v>
      </c>
      <c r="G32" s="12">
        <v>19723</v>
      </c>
      <c r="H32" s="12">
        <v>19838</v>
      </c>
      <c r="I32" s="12">
        <v>17787</v>
      </c>
      <c r="J32" s="12">
        <v>20821</v>
      </c>
      <c r="K32" s="12">
        <v>21588</v>
      </c>
      <c r="L32" s="12">
        <v>23281</v>
      </c>
      <c r="M32" s="12">
        <v>21784</v>
      </c>
      <c r="N32" s="12">
        <v>25568</v>
      </c>
      <c r="O32" s="12">
        <v>26583</v>
      </c>
      <c r="P32" s="12">
        <v>27194</v>
      </c>
      <c r="Q32" s="12">
        <v>27646</v>
      </c>
      <c r="S32" s="15">
        <f t="shared" si="3"/>
        <v>19448.25</v>
      </c>
      <c r="T32" s="15">
        <f t="shared" si="3"/>
        <v>21868.5</v>
      </c>
      <c r="U32" s="15">
        <f t="shared" si="3"/>
        <v>26747.75</v>
      </c>
    </row>
    <row r="33" spans="3:21">
      <c r="C33" s="3" t="s">
        <v>42</v>
      </c>
      <c r="D33" s="6">
        <v>2740</v>
      </c>
      <c r="E33" s="3" t="str">
        <f t="shared" si="4"/>
        <v>Skovlunde</v>
      </c>
      <c r="F33" s="12">
        <v>19563</v>
      </c>
      <c r="G33" s="12">
        <v>19653</v>
      </c>
      <c r="H33" s="12">
        <v>18806</v>
      </c>
      <c r="I33" s="12">
        <v>17825</v>
      </c>
      <c r="J33" s="12">
        <v>18045</v>
      </c>
      <c r="K33" s="12">
        <v>20302</v>
      </c>
      <c r="L33" s="12">
        <v>20863</v>
      </c>
      <c r="M33" s="12">
        <v>19445</v>
      </c>
      <c r="N33" s="12">
        <v>23338</v>
      </c>
      <c r="O33" s="12">
        <v>25070</v>
      </c>
      <c r="P33" s="12">
        <v>23766</v>
      </c>
      <c r="Q33" s="12">
        <v>24418</v>
      </c>
      <c r="S33" s="15">
        <f t="shared" si="3"/>
        <v>18961.75</v>
      </c>
      <c r="T33" s="15">
        <f t="shared" si="3"/>
        <v>19663.75</v>
      </c>
      <c r="U33" s="15">
        <f t="shared" si="3"/>
        <v>24148</v>
      </c>
    </row>
    <row r="34" spans="3:21">
      <c r="C34" s="3" t="s">
        <v>43</v>
      </c>
      <c r="D34" s="6">
        <v>2750</v>
      </c>
      <c r="E34" s="3" t="str">
        <f t="shared" si="4"/>
        <v>Ballerup</v>
      </c>
      <c r="F34" s="12">
        <v>20297</v>
      </c>
      <c r="G34" s="12">
        <v>18822</v>
      </c>
      <c r="H34" s="12">
        <v>18329</v>
      </c>
      <c r="I34" s="12">
        <v>18034</v>
      </c>
      <c r="J34" s="12">
        <v>19339</v>
      </c>
      <c r="K34" s="12">
        <v>20076</v>
      </c>
      <c r="L34" s="12">
        <v>21131</v>
      </c>
      <c r="M34" s="12">
        <v>20001</v>
      </c>
      <c r="N34" s="12">
        <v>24411</v>
      </c>
      <c r="O34" s="12">
        <v>23073</v>
      </c>
      <c r="P34" s="12">
        <v>24434</v>
      </c>
      <c r="Q34" s="12">
        <v>24504</v>
      </c>
      <c r="S34" s="15">
        <f t="shared" si="3"/>
        <v>18870.5</v>
      </c>
      <c r="T34" s="15">
        <f t="shared" si="3"/>
        <v>20136.75</v>
      </c>
      <c r="U34" s="15">
        <f t="shared" si="3"/>
        <v>24105.5</v>
      </c>
    </row>
    <row r="35" spans="3:21">
      <c r="C35" s="3" t="s">
        <v>44</v>
      </c>
      <c r="D35" s="6">
        <v>2760</v>
      </c>
      <c r="E35" s="3" t="str">
        <f t="shared" si="4"/>
        <v>Måløv</v>
      </c>
      <c r="F35" s="12">
        <v>24536</v>
      </c>
      <c r="G35" s="12">
        <v>20864</v>
      </c>
      <c r="H35" s="14" t="s">
        <v>14</v>
      </c>
      <c r="I35" s="12">
        <v>18061</v>
      </c>
      <c r="J35" s="12">
        <v>22186</v>
      </c>
      <c r="K35" s="12">
        <v>22684</v>
      </c>
      <c r="L35" s="12">
        <v>21202</v>
      </c>
      <c r="M35" s="12">
        <v>20942</v>
      </c>
      <c r="N35" s="12">
        <v>24665</v>
      </c>
      <c r="O35" s="12">
        <v>25554</v>
      </c>
      <c r="P35" s="12">
        <v>27471</v>
      </c>
      <c r="Q35" s="14" t="s">
        <v>14</v>
      </c>
      <c r="S35" s="15">
        <f t="shared" si="3"/>
        <v>21153.666666666668</v>
      </c>
      <c r="T35" s="15">
        <f t="shared" si="3"/>
        <v>21753.5</v>
      </c>
      <c r="U35" s="15">
        <f t="shared" si="3"/>
        <v>25896.666666666668</v>
      </c>
    </row>
    <row r="36" spans="3:21">
      <c r="C36" s="3" t="s">
        <v>45</v>
      </c>
      <c r="D36" s="6">
        <v>2765</v>
      </c>
      <c r="E36" s="3" t="str">
        <f t="shared" si="4"/>
        <v>Smørum</v>
      </c>
      <c r="F36" s="12">
        <v>18492</v>
      </c>
      <c r="G36" s="12">
        <v>19667</v>
      </c>
      <c r="H36" s="12">
        <v>19639</v>
      </c>
      <c r="I36" s="12">
        <v>17843</v>
      </c>
      <c r="J36" s="12">
        <v>19354</v>
      </c>
      <c r="K36" s="12">
        <v>21022</v>
      </c>
      <c r="L36" s="12">
        <v>20864</v>
      </c>
      <c r="M36" s="12">
        <v>21448</v>
      </c>
      <c r="N36" s="12">
        <v>23831</v>
      </c>
      <c r="O36" s="12">
        <v>22425</v>
      </c>
      <c r="P36" s="12">
        <v>24241</v>
      </c>
      <c r="Q36" s="12">
        <v>23636</v>
      </c>
      <c r="S36" s="15">
        <f t="shared" si="3"/>
        <v>18910.25</v>
      </c>
      <c r="T36" s="15">
        <f t="shared" si="3"/>
        <v>20672</v>
      </c>
      <c r="U36" s="15">
        <f t="shared" si="3"/>
        <v>23533.25</v>
      </c>
    </row>
    <row r="37" spans="3:21">
      <c r="C37" s="3" t="s">
        <v>46</v>
      </c>
      <c r="D37" s="6">
        <v>2770</v>
      </c>
      <c r="E37" s="3" t="str">
        <f t="shared" si="4"/>
        <v>Kastrup</v>
      </c>
      <c r="F37" s="12">
        <v>19511</v>
      </c>
      <c r="G37" s="12">
        <v>19802</v>
      </c>
      <c r="H37" s="12">
        <v>19296</v>
      </c>
      <c r="I37" s="12">
        <v>18979</v>
      </c>
      <c r="J37" s="12">
        <v>22725</v>
      </c>
      <c r="K37" s="12">
        <v>24010</v>
      </c>
      <c r="L37" s="12">
        <v>24133</v>
      </c>
      <c r="M37" s="12">
        <v>23447</v>
      </c>
      <c r="N37" s="12">
        <v>28684</v>
      </c>
      <c r="O37" s="12">
        <v>28996</v>
      </c>
      <c r="P37" s="12">
        <v>28677</v>
      </c>
      <c r="Q37" s="12">
        <v>29866</v>
      </c>
      <c r="S37" s="15">
        <f t="shared" si="3"/>
        <v>19397</v>
      </c>
      <c r="T37" s="15">
        <f t="shared" si="3"/>
        <v>23578.75</v>
      </c>
      <c r="U37" s="15">
        <f t="shared" si="3"/>
        <v>29055.75</v>
      </c>
    </row>
    <row r="38" spans="3:21">
      <c r="C38" s="3" t="s">
        <v>47</v>
      </c>
      <c r="D38" s="6">
        <v>2791</v>
      </c>
      <c r="E38" s="3" t="str">
        <f t="shared" si="4"/>
        <v>Dragør</v>
      </c>
      <c r="F38" s="12">
        <v>20472</v>
      </c>
      <c r="G38" s="12">
        <v>20708</v>
      </c>
      <c r="H38" s="12">
        <v>20589</v>
      </c>
      <c r="I38" s="12">
        <v>21274</v>
      </c>
      <c r="J38" s="12">
        <v>22590</v>
      </c>
      <c r="K38" s="12">
        <v>24971</v>
      </c>
      <c r="L38" s="12">
        <v>24840</v>
      </c>
      <c r="M38" s="12">
        <v>25746</v>
      </c>
      <c r="N38" s="12">
        <v>27308</v>
      </c>
      <c r="O38" s="12">
        <v>28756</v>
      </c>
      <c r="P38" s="12">
        <v>28210</v>
      </c>
      <c r="Q38" s="12">
        <v>29187</v>
      </c>
      <c r="S38" s="15">
        <f t="shared" si="3"/>
        <v>20760.75</v>
      </c>
      <c r="T38" s="15">
        <f t="shared" si="3"/>
        <v>24536.75</v>
      </c>
      <c r="U38" s="15">
        <f t="shared" si="3"/>
        <v>28365.25</v>
      </c>
    </row>
    <row r="39" spans="3:21">
      <c r="C39" s="3" t="s">
        <v>48</v>
      </c>
      <c r="D39" s="6">
        <v>2800</v>
      </c>
      <c r="E39" s="3" t="str">
        <f t="shared" si="4"/>
        <v>Kgs.Lyngby</v>
      </c>
      <c r="F39" s="12">
        <v>24983</v>
      </c>
      <c r="G39" s="12">
        <v>26091</v>
      </c>
      <c r="H39" s="12">
        <v>23225</v>
      </c>
      <c r="I39" s="12">
        <v>25349</v>
      </c>
      <c r="J39" s="12">
        <v>28952</v>
      </c>
      <c r="K39" s="12">
        <v>32091</v>
      </c>
      <c r="L39" s="12">
        <v>30770</v>
      </c>
      <c r="M39" s="12">
        <v>30000</v>
      </c>
      <c r="N39" s="12">
        <v>35467</v>
      </c>
      <c r="O39" s="12">
        <v>35792</v>
      </c>
      <c r="P39" s="12">
        <v>33287</v>
      </c>
      <c r="Q39" s="12">
        <v>33644</v>
      </c>
      <c r="S39" s="15">
        <f t="shared" si="3"/>
        <v>24912</v>
      </c>
      <c r="T39" s="15">
        <f t="shared" si="3"/>
        <v>30453.25</v>
      </c>
      <c r="U39" s="15">
        <f t="shared" si="3"/>
        <v>34547.5</v>
      </c>
    </row>
    <row r="40" spans="3:21">
      <c r="C40" s="3" t="s">
        <v>49</v>
      </c>
      <c r="D40" s="6">
        <v>2820</v>
      </c>
      <c r="E40" s="3" t="str">
        <f t="shared" si="4"/>
        <v>Gentofte</v>
      </c>
      <c r="F40" s="12">
        <v>30342</v>
      </c>
      <c r="G40" s="12">
        <v>27329</v>
      </c>
      <c r="H40" s="12">
        <v>27446</v>
      </c>
      <c r="I40" s="12">
        <v>25286</v>
      </c>
      <c r="J40" s="12">
        <v>29702</v>
      </c>
      <c r="K40" s="12">
        <v>33517</v>
      </c>
      <c r="L40" s="12">
        <v>32468</v>
      </c>
      <c r="M40" s="12">
        <v>33737</v>
      </c>
      <c r="N40" s="12">
        <v>36449</v>
      </c>
      <c r="O40" s="12">
        <v>38553</v>
      </c>
      <c r="P40" s="12">
        <v>39170</v>
      </c>
      <c r="Q40" s="12">
        <v>41483</v>
      </c>
      <c r="S40" s="15">
        <f t="shared" si="3"/>
        <v>27600.75</v>
      </c>
      <c r="T40" s="15">
        <f t="shared" si="3"/>
        <v>32356</v>
      </c>
      <c r="U40" s="15">
        <f t="shared" si="3"/>
        <v>38913.75</v>
      </c>
    </row>
    <row r="41" spans="3:21">
      <c r="C41" s="3" t="s">
        <v>50</v>
      </c>
      <c r="D41" s="6">
        <v>2830</v>
      </c>
      <c r="E41" s="3" t="str">
        <f t="shared" si="4"/>
        <v>Virum</v>
      </c>
      <c r="F41" s="12">
        <v>26413</v>
      </c>
      <c r="G41" s="12">
        <v>26374</v>
      </c>
      <c r="H41" s="12">
        <v>25077</v>
      </c>
      <c r="I41" s="12">
        <v>25156</v>
      </c>
      <c r="J41" s="12">
        <v>30171</v>
      </c>
      <c r="K41" s="12">
        <v>32014</v>
      </c>
      <c r="L41" s="12">
        <v>30315</v>
      </c>
      <c r="M41" s="12">
        <v>31282</v>
      </c>
      <c r="N41" s="12">
        <v>35418</v>
      </c>
      <c r="O41" s="12">
        <v>35730</v>
      </c>
      <c r="P41" s="12">
        <v>35408</v>
      </c>
      <c r="Q41" s="12">
        <v>36373</v>
      </c>
      <c r="S41" s="15">
        <f t="shared" si="3"/>
        <v>25755</v>
      </c>
      <c r="T41" s="15">
        <f t="shared" si="3"/>
        <v>30945.5</v>
      </c>
      <c r="U41" s="15">
        <f t="shared" si="3"/>
        <v>35732.25</v>
      </c>
    </row>
    <row r="42" spans="3:21">
      <c r="C42" s="3" t="s">
        <v>51</v>
      </c>
      <c r="D42" s="6">
        <v>2840</v>
      </c>
      <c r="E42" s="3" t="str">
        <f t="shared" si="4"/>
        <v>Holte</v>
      </c>
      <c r="F42" s="12">
        <v>29622</v>
      </c>
      <c r="G42" s="12">
        <v>28334</v>
      </c>
      <c r="H42" s="12">
        <v>26000</v>
      </c>
      <c r="I42" s="12">
        <v>25461</v>
      </c>
      <c r="J42" s="12">
        <v>29106</v>
      </c>
      <c r="K42" s="12">
        <v>29148</v>
      </c>
      <c r="L42" s="12">
        <v>31051</v>
      </c>
      <c r="M42" s="12">
        <v>30586</v>
      </c>
      <c r="N42" s="12">
        <v>36619</v>
      </c>
      <c r="O42" s="12">
        <v>34777</v>
      </c>
      <c r="P42" s="12">
        <v>36725</v>
      </c>
      <c r="Q42" s="12">
        <v>34986</v>
      </c>
      <c r="S42" s="15">
        <f t="shared" si="3"/>
        <v>27354.25</v>
      </c>
      <c r="T42" s="15">
        <f t="shared" si="3"/>
        <v>29972.75</v>
      </c>
      <c r="U42" s="15">
        <f t="shared" si="3"/>
        <v>35776.75</v>
      </c>
    </row>
    <row r="43" spans="3:21">
      <c r="C43" s="3" t="s">
        <v>52</v>
      </c>
      <c r="D43" s="6">
        <v>2850</v>
      </c>
      <c r="E43" s="3" t="str">
        <f t="shared" si="4"/>
        <v>Nærum</v>
      </c>
      <c r="F43" s="12">
        <v>25131</v>
      </c>
      <c r="G43" s="12">
        <v>24032</v>
      </c>
      <c r="H43" s="12">
        <v>22686</v>
      </c>
      <c r="I43" s="12">
        <v>22763</v>
      </c>
      <c r="J43" s="12">
        <v>23651</v>
      </c>
      <c r="K43" s="12">
        <v>26123</v>
      </c>
      <c r="L43" s="12">
        <v>25336</v>
      </c>
      <c r="M43" s="12">
        <v>28853</v>
      </c>
      <c r="N43" s="12">
        <v>30705</v>
      </c>
      <c r="O43" s="12">
        <v>34875</v>
      </c>
      <c r="P43" s="12">
        <v>26679</v>
      </c>
      <c r="Q43" s="14" t="s">
        <v>14</v>
      </c>
      <c r="S43" s="15">
        <f t="shared" si="3"/>
        <v>23653</v>
      </c>
      <c r="T43" s="15">
        <f t="shared" si="3"/>
        <v>25990.75</v>
      </c>
      <c r="U43" s="15">
        <f t="shared" si="3"/>
        <v>30753</v>
      </c>
    </row>
    <row r="44" spans="3:21">
      <c r="C44" s="3" t="s">
        <v>53</v>
      </c>
      <c r="D44" s="6">
        <v>2860</v>
      </c>
      <c r="E44" s="3" t="str">
        <f t="shared" si="4"/>
        <v>Søborg</v>
      </c>
      <c r="F44" s="12">
        <v>24788</v>
      </c>
      <c r="G44" s="12">
        <v>23787</v>
      </c>
      <c r="H44" s="12">
        <v>22679</v>
      </c>
      <c r="I44" s="12">
        <v>21633</v>
      </c>
      <c r="J44" s="12">
        <v>25155</v>
      </c>
      <c r="K44" s="12">
        <v>24443</v>
      </c>
      <c r="L44" s="12">
        <v>26733</v>
      </c>
      <c r="M44" s="12">
        <v>26764</v>
      </c>
      <c r="N44" s="12">
        <v>27910</v>
      </c>
      <c r="O44" s="12">
        <v>31575</v>
      </c>
      <c r="P44" s="12">
        <v>30975</v>
      </c>
      <c r="Q44" s="12">
        <v>32112</v>
      </c>
      <c r="S44" s="15">
        <f t="shared" si="3"/>
        <v>23221.75</v>
      </c>
      <c r="T44" s="15">
        <f t="shared" si="3"/>
        <v>25773.75</v>
      </c>
      <c r="U44" s="15">
        <f t="shared" si="3"/>
        <v>30643</v>
      </c>
    </row>
    <row r="45" spans="3:21">
      <c r="C45" s="3" t="s">
        <v>54</v>
      </c>
      <c r="D45" s="6">
        <v>2870</v>
      </c>
      <c r="E45" s="3" t="str">
        <f t="shared" si="4"/>
        <v>Dyssegård</v>
      </c>
      <c r="F45" s="12">
        <v>27609</v>
      </c>
      <c r="G45" s="12">
        <v>26066</v>
      </c>
      <c r="H45" s="12">
        <v>27903</v>
      </c>
      <c r="I45" s="14" t="s">
        <v>14</v>
      </c>
      <c r="J45" s="12">
        <v>33772</v>
      </c>
      <c r="K45" s="12">
        <v>33779</v>
      </c>
      <c r="L45" s="12">
        <v>28228</v>
      </c>
      <c r="M45" s="12">
        <v>30320</v>
      </c>
      <c r="N45" s="12">
        <v>41390</v>
      </c>
      <c r="O45" s="12">
        <v>41926</v>
      </c>
      <c r="P45" s="12">
        <v>38740</v>
      </c>
      <c r="Q45" s="12">
        <v>38237</v>
      </c>
      <c r="S45" s="15">
        <f t="shared" si="3"/>
        <v>27192.666666666668</v>
      </c>
      <c r="T45" s="15">
        <f t="shared" si="3"/>
        <v>31524.75</v>
      </c>
      <c r="U45" s="15">
        <f t="shared" si="3"/>
        <v>40073.25</v>
      </c>
    </row>
    <row r="46" spans="3:21">
      <c r="C46" s="3" t="s">
        <v>55</v>
      </c>
      <c r="D46" s="6">
        <v>2880</v>
      </c>
      <c r="E46" s="3" t="str">
        <f t="shared" si="4"/>
        <v>Bagsværd</v>
      </c>
      <c r="F46" s="12">
        <v>23347</v>
      </c>
      <c r="G46" s="12">
        <v>24560</v>
      </c>
      <c r="H46" s="12">
        <v>22818</v>
      </c>
      <c r="I46" s="12">
        <v>20894</v>
      </c>
      <c r="J46" s="12">
        <v>25381</v>
      </c>
      <c r="K46" s="12">
        <v>25947</v>
      </c>
      <c r="L46" s="12">
        <v>25766</v>
      </c>
      <c r="M46" s="12">
        <v>26120</v>
      </c>
      <c r="N46" s="12">
        <v>30537</v>
      </c>
      <c r="O46" s="12">
        <v>33007</v>
      </c>
      <c r="P46" s="12">
        <v>32248</v>
      </c>
      <c r="Q46" s="12">
        <v>29442</v>
      </c>
      <c r="S46" s="15">
        <f t="shared" si="3"/>
        <v>22904.75</v>
      </c>
      <c r="T46" s="15">
        <f t="shared" si="3"/>
        <v>25803.5</v>
      </c>
      <c r="U46" s="15">
        <f t="shared" si="3"/>
        <v>31308.5</v>
      </c>
    </row>
    <row r="47" spans="3:21">
      <c r="C47" s="3" t="s">
        <v>56</v>
      </c>
      <c r="D47" s="6">
        <v>2900</v>
      </c>
      <c r="E47" s="3" t="str">
        <f t="shared" si="4"/>
        <v>Hellerup</v>
      </c>
      <c r="F47" s="12">
        <v>29815</v>
      </c>
      <c r="G47" s="12">
        <v>29404</v>
      </c>
      <c r="H47" s="12">
        <v>27512</v>
      </c>
      <c r="I47" s="12">
        <v>27040</v>
      </c>
      <c r="J47" s="12">
        <v>35208</v>
      </c>
      <c r="K47" s="12">
        <v>36120</v>
      </c>
      <c r="L47" s="12">
        <v>34523</v>
      </c>
      <c r="M47" s="12">
        <v>35775</v>
      </c>
      <c r="N47" s="12">
        <v>43348</v>
      </c>
      <c r="O47" s="12">
        <v>40523</v>
      </c>
      <c r="P47" s="12">
        <v>48668</v>
      </c>
      <c r="Q47" s="12">
        <v>46196</v>
      </c>
      <c r="S47" s="15">
        <f t="shared" si="3"/>
        <v>28442.75</v>
      </c>
      <c r="T47" s="15">
        <f t="shared" si="3"/>
        <v>35406.5</v>
      </c>
      <c r="U47" s="15">
        <f t="shared" si="3"/>
        <v>44683.75</v>
      </c>
    </row>
    <row r="48" spans="3:21">
      <c r="C48" s="3" t="s">
        <v>57</v>
      </c>
      <c r="D48" s="6">
        <v>2920</v>
      </c>
      <c r="E48" s="3" t="str">
        <f t="shared" si="4"/>
        <v>Charlottenlund</v>
      </c>
      <c r="F48" s="12">
        <v>36152</v>
      </c>
      <c r="G48" s="12">
        <v>35083</v>
      </c>
      <c r="H48" s="12">
        <v>31895</v>
      </c>
      <c r="I48" s="12">
        <v>32622</v>
      </c>
      <c r="J48" s="12">
        <v>35992</v>
      </c>
      <c r="K48" s="12">
        <v>38720</v>
      </c>
      <c r="L48" s="12">
        <v>38750</v>
      </c>
      <c r="M48" s="12">
        <v>40889</v>
      </c>
      <c r="N48" s="12">
        <v>46248</v>
      </c>
      <c r="O48" s="12">
        <v>50496</v>
      </c>
      <c r="P48" s="12">
        <v>51859</v>
      </c>
      <c r="Q48" s="12">
        <v>49234</v>
      </c>
      <c r="S48" s="15">
        <f t="shared" si="3"/>
        <v>33938</v>
      </c>
      <c r="T48" s="15">
        <f t="shared" si="3"/>
        <v>38587.75</v>
      </c>
      <c r="U48" s="15">
        <f t="shared" si="3"/>
        <v>49459.25</v>
      </c>
    </row>
    <row r="49" spans="3:21">
      <c r="C49" s="3" t="s">
        <v>58</v>
      </c>
      <c r="D49" s="6">
        <v>2930</v>
      </c>
      <c r="E49" s="3" t="str">
        <f t="shared" si="4"/>
        <v>Klampenborg</v>
      </c>
      <c r="F49" s="12">
        <v>37630</v>
      </c>
      <c r="G49" s="12">
        <v>40839</v>
      </c>
      <c r="H49" s="12">
        <v>34463</v>
      </c>
      <c r="I49" s="12">
        <v>45117</v>
      </c>
      <c r="J49" s="12">
        <v>35610</v>
      </c>
      <c r="K49" s="12">
        <v>46491</v>
      </c>
      <c r="L49" s="12">
        <v>49235</v>
      </c>
      <c r="M49" s="12">
        <v>42261</v>
      </c>
      <c r="N49" s="12">
        <v>51888</v>
      </c>
      <c r="O49" s="12">
        <v>49682</v>
      </c>
      <c r="P49" s="12">
        <v>52862</v>
      </c>
      <c r="Q49" s="12">
        <v>46999</v>
      </c>
      <c r="S49" s="15">
        <f t="shared" si="3"/>
        <v>39512.25</v>
      </c>
      <c r="T49" s="15">
        <f t="shared" si="3"/>
        <v>43399.25</v>
      </c>
      <c r="U49" s="15">
        <f t="shared" si="3"/>
        <v>50357.75</v>
      </c>
    </row>
    <row r="50" spans="3:21">
      <c r="C50" s="3" t="s">
        <v>59</v>
      </c>
      <c r="D50" s="6">
        <v>2942</v>
      </c>
      <c r="E50" s="3" t="str">
        <f t="shared" si="4"/>
        <v>Skodsborg</v>
      </c>
      <c r="F50" s="14" t="s">
        <v>14</v>
      </c>
      <c r="G50" s="14" t="s">
        <v>14</v>
      </c>
      <c r="H50" s="14" t="s">
        <v>14</v>
      </c>
      <c r="I50" s="14" t="s">
        <v>14</v>
      </c>
      <c r="J50" s="14" t="s">
        <v>14</v>
      </c>
      <c r="K50" s="14" t="s">
        <v>14</v>
      </c>
      <c r="L50" s="12">
        <v>31535</v>
      </c>
      <c r="M50" s="14" t="s">
        <v>14</v>
      </c>
      <c r="N50" s="14" t="s">
        <v>14</v>
      </c>
      <c r="O50" s="14" t="s">
        <v>14</v>
      </c>
      <c r="P50" s="14" t="s">
        <v>14</v>
      </c>
      <c r="Q50" s="14" t="s">
        <v>14</v>
      </c>
      <c r="S50" s="15" t="str">
        <f t="shared" si="3"/>
        <v>BRUG KOM</v>
      </c>
      <c r="T50" s="15">
        <f t="shared" si="3"/>
        <v>31535</v>
      </c>
      <c r="U50" s="15" t="str">
        <f t="shared" si="3"/>
        <v>BRUG KOM</v>
      </c>
    </row>
    <row r="51" spans="3:21">
      <c r="C51" s="3" t="s">
        <v>60</v>
      </c>
      <c r="D51" s="6">
        <v>2950</v>
      </c>
      <c r="E51" s="3" t="str">
        <f t="shared" si="4"/>
        <v>Vedbæk</v>
      </c>
      <c r="F51" s="12">
        <v>36595</v>
      </c>
      <c r="G51" s="12">
        <v>27785</v>
      </c>
      <c r="H51" s="12">
        <v>23613</v>
      </c>
      <c r="I51" s="12">
        <v>22855</v>
      </c>
      <c r="J51" s="12">
        <v>28369</v>
      </c>
      <c r="K51" s="12">
        <v>31928</v>
      </c>
      <c r="L51" s="12">
        <v>31881</v>
      </c>
      <c r="M51" s="12">
        <v>29875</v>
      </c>
      <c r="N51" s="12">
        <v>36485</v>
      </c>
      <c r="O51" s="12">
        <v>36247</v>
      </c>
      <c r="P51" s="12">
        <v>35341</v>
      </c>
      <c r="Q51" s="12">
        <v>35305</v>
      </c>
      <c r="S51" s="15">
        <f t="shared" si="3"/>
        <v>27712</v>
      </c>
      <c r="T51" s="15">
        <f t="shared" si="3"/>
        <v>30513.25</v>
      </c>
      <c r="U51" s="15">
        <f t="shared" si="3"/>
        <v>35844.5</v>
      </c>
    </row>
    <row r="52" spans="3:21">
      <c r="C52" s="3" t="s">
        <v>61</v>
      </c>
      <c r="D52" s="6">
        <v>2960</v>
      </c>
      <c r="E52" s="3" t="str">
        <f t="shared" si="4"/>
        <v>Rungsted Kyst</v>
      </c>
      <c r="F52" s="12">
        <v>30207</v>
      </c>
      <c r="G52" s="12">
        <v>40589</v>
      </c>
      <c r="H52" s="12">
        <v>33257</v>
      </c>
      <c r="I52" s="12">
        <v>26773</v>
      </c>
      <c r="J52" s="12">
        <v>29679</v>
      </c>
      <c r="K52" s="12">
        <v>30490</v>
      </c>
      <c r="L52" s="12">
        <v>34302</v>
      </c>
      <c r="M52" s="12">
        <v>30528</v>
      </c>
      <c r="N52" s="12">
        <v>33598</v>
      </c>
      <c r="O52" s="12">
        <v>33807</v>
      </c>
      <c r="P52" s="12">
        <v>37965</v>
      </c>
      <c r="Q52" s="12">
        <v>35633</v>
      </c>
      <c r="S52" s="15">
        <f t="shared" si="3"/>
        <v>32706.5</v>
      </c>
      <c r="T52" s="15">
        <f t="shared" si="3"/>
        <v>31249.75</v>
      </c>
      <c r="U52" s="15">
        <f t="shared" si="3"/>
        <v>35250.75</v>
      </c>
    </row>
    <row r="53" spans="3:21">
      <c r="C53" s="3" t="s">
        <v>62</v>
      </c>
      <c r="D53" s="6">
        <v>2970</v>
      </c>
      <c r="E53" s="3" t="str">
        <f t="shared" si="4"/>
        <v>Hørsholm</v>
      </c>
      <c r="F53" s="12">
        <v>23680</v>
      </c>
      <c r="G53" s="12">
        <v>23638</v>
      </c>
      <c r="H53" s="12">
        <v>21553</v>
      </c>
      <c r="I53" s="12">
        <v>21551</v>
      </c>
      <c r="J53" s="12">
        <v>23303</v>
      </c>
      <c r="K53" s="12">
        <v>24350</v>
      </c>
      <c r="L53" s="12">
        <v>23344</v>
      </c>
      <c r="M53" s="12">
        <v>23465</v>
      </c>
      <c r="N53" s="12">
        <v>27852</v>
      </c>
      <c r="O53" s="12">
        <v>28207</v>
      </c>
      <c r="P53" s="12">
        <v>28094</v>
      </c>
      <c r="Q53" s="12">
        <v>27558</v>
      </c>
      <c r="S53" s="15">
        <f t="shared" si="3"/>
        <v>22605.5</v>
      </c>
      <c r="T53" s="15">
        <f t="shared" si="3"/>
        <v>23615.5</v>
      </c>
      <c r="U53" s="15">
        <f t="shared" si="3"/>
        <v>27927.75</v>
      </c>
    </row>
    <row r="54" spans="3:21">
      <c r="C54" s="3" t="s">
        <v>63</v>
      </c>
      <c r="D54" s="6">
        <v>2980</v>
      </c>
      <c r="E54" s="3" t="str">
        <f t="shared" si="4"/>
        <v>Kokkedal</v>
      </c>
      <c r="F54" s="12">
        <v>17449</v>
      </c>
      <c r="G54" s="12">
        <v>16477</v>
      </c>
      <c r="H54" s="12">
        <v>15444</v>
      </c>
      <c r="I54" s="12">
        <v>15475</v>
      </c>
      <c r="J54" s="12">
        <v>15971</v>
      </c>
      <c r="K54" s="12">
        <v>16986</v>
      </c>
      <c r="L54" s="12">
        <v>17690</v>
      </c>
      <c r="M54" s="12">
        <v>18117</v>
      </c>
      <c r="N54" s="12">
        <v>20066</v>
      </c>
      <c r="O54" s="12">
        <v>23583</v>
      </c>
      <c r="P54" s="12">
        <v>21626</v>
      </c>
      <c r="Q54" s="12">
        <v>21791</v>
      </c>
      <c r="S54" s="15">
        <f t="shared" si="3"/>
        <v>16211.25</v>
      </c>
      <c r="T54" s="15">
        <f t="shared" si="3"/>
        <v>17191</v>
      </c>
      <c r="U54" s="15">
        <f t="shared" si="3"/>
        <v>21766.5</v>
      </c>
    </row>
    <row r="55" spans="3:21">
      <c r="C55" s="3" t="s">
        <v>64</v>
      </c>
      <c r="D55" s="6">
        <v>2990</v>
      </c>
      <c r="E55" s="3" t="str">
        <f t="shared" si="4"/>
        <v>Nivå</v>
      </c>
      <c r="F55" s="12">
        <v>18802</v>
      </c>
      <c r="G55" s="12">
        <v>19002</v>
      </c>
      <c r="H55" s="12">
        <v>17992</v>
      </c>
      <c r="I55" s="12">
        <v>17798</v>
      </c>
      <c r="J55" s="12">
        <v>17718</v>
      </c>
      <c r="K55" s="12">
        <v>19731</v>
      </c>
      <c r="L55" s="12">
        <v>19103</v>
      </c>
      <c r="M55" s="12">
        <v>16403</v>
      </c>
      <c r="N55" s="12">
        <v>20789</v>
      </c>
      <c r="O55" s="12">
        <v>22897</v>
      </c>
      <c r="P55" s="12">
        <v>22027</v>
      </c>
      <c r="Q55" s="12">
        <v>22485</v>
      </c>
      <c r="S55" s="15">
        <f t="shared" si="3"/>
        <v>18398.5</v>
      </c>
      <c r="T55" s="15">
        <f t="shared" si="3"/>
        <v>18238.75</v>
      </c>
      <c r="U55" s="15">
        <f t="shared" si="3"/>
        <v>22049.5</v>
      </c>
    </row>
    <row r="56" spans="3:21">
      <c r="C56" s="3" t="s">
        <v>65</v>
      </c>
      <c r="D56" s="6">
        <v>3000</v>
      </c>
      <c r="E56" s="3" t="str">
        <f t="shared" si="4"/>
        <v>Helsingør</v>
      </c>
      <c r="F56" s="12">
        <v>15839</v>
      </c>
      <c r="G56" s="12">
        <v>16605</v>
      </c>
      <c r="H56" s="12">
        <v>15659</v>
      </c>
      <c r="I56" s="12">
        <v>15711</v>
      </c>
      <c r="J56" s="12">
        <v>17770</v>
      </c>
      <c r="K56" s="12">
        <v>17462</v>
      </c>
      <c r="L56" s="12">
        <v>16853</v>
      </c>
      <c r="M56" s="12">
        <v>18434</v>
      </c>
      <c r="N56" s="12">
        <v>20324</v>
      </c>
      <c r="O56" s="12">
        <v>20884</v>
      </c>
      <c r="P56" s="12">
        <v>20654</v>
      </c>
      <c r="Q56" s="12">
        <v>21594</v>
      </c>
      <c r="S56" s="15">
        <f t="shared" si="3"/>
        <v>15953.5</v>
      </c>
      <c r="T56" s="15">
        <f t="shared" si="3"/>
        <v>17629.75</v>
      </c>
      <c r="U56" s="15">
        <f t="shared" si="3"/>
        <v>20864</v>
      </c>
    </row>
    <row r="57" spans="3:21">
      <c r="C57" s="3" t="s">
        <v>66</v>
      </c>
      <c r="D57" s="6">
        <v>3050</v>
      </c>
      <c r="E57" s="3" t="str">
        <f t="shared" si="4"/>
        <v>Humlebæk</v>
      </c>
      <c r="F57" s="12">
        <v>29002</v>
      </c>
      <c r="G57" s="12">
        <v>21250</v>
      </c>
      <c r="H57" s="12">
        <v>19094</v>
      </c>
      <c r="I57" s="12">
        <v>21361</v>
      </c>
      <c r="J57" s="12">
        <v>24688</v>
      </c>
      <c r="K57" s="12">
        <v>26568</v>
      </c>
      <c r="L57" s="12">
        <v>23886</v>
      </c>
      <c r="M57" s="12">
        <v>24960</v>
      </c>
      <c r="N57" s="12">
        <v>30444</v>
      </c>
      <c r="O57" s="12">
        <v>29083</v>
      </c>
      <c r="P57" s="12">
        <v>31148</v>
      </c>
      <c r="Q57" s="12">
        <v>27862</v>
      </c>
      <c r="S57" s="15">
        <f t="shared" si="3"/>
        <v>22676.75</v>
      </c>
      <c r="T57" s="15">
        <f t="shared" si="3"/>
        <v>25025.5</v>
      </c>
      <c r="U57" s="15">
        <f t="shared" si="3"/>
        <v>29634.25</v>
      </c>
    </row>
    <row r="58" spans="3:21">
      <c r="C58" s="3" t="s">
        <v>67</v>
      </c>
      <c r="D58" s="6">
        <v>3060</v>
      </c>
      <c r="E58" s="3" t="str">
        <f t="shared" si="4"/>
        <v>Espergærde</v>
      </c>
      <c r="F58" s="12">
        <v>21154</v>
      </c>
      <c r="G58" s="12">
        <v>18995</v>
      </c>
      <c r="H58" s="12">
        <v>19627</v>
      </c>
      <c r="I58" s="12">
        <v>19139</v>
      </c>
      <c r="J58" s="12">
        <v>20418</v>
      </c>
      <c r="K58" s="12">
        <v>21692</v>
      </c>
      <c r="L58" s="12">
        <v>21071</v>
      </c>
      <c r="M58" s="12">
        <v>22483</v>
      </c>
      <c r="N58" s="12">
        <v>26750</v>
      </c>
      <c r="O58" s="12">
        <v>25575</v>
      </c>
      <c r="P58" s="12">
        <v>27186</v>
      </c>
      <c r="Q58" s="12">
        <v>25549</v>
      </c>
      <c r="S58" s="15">
        <f t="shared" si="3"/>
        <v>19728.75</v>
      </c>
      <c r="T58" s="15">
        <f t="shared" si="3"/>
        <v>21416</v>
      </c>
      <c r="U58" s="15">
        <f t="shared" si="3"/>
        <v>26265</v>
      </c>
    </row>
    <row r="59" spans="3:21">
      <c r="C59" s="3" t="s">
        <v>68</v>
      </c>
      <c r="D59" s="6">
        <v>3070</v>
      </c>
      <c r="E59" s="3" t="str">
        <f t="shared" si="4"/>
        <v>Snekkersten</v>
      </c>
      <c r="F59" s="12">
        <v>20676</v>
      </c>
      <c r="G59" s="12">
        <v>19506</v>
      </c>
      <c r="H59" s="12">
        <v>26119</v>
      </c>
      <c r="I59" s="12">
        <v>19580</v>
      </c>
      <c r="J59" s="12">
        <v>22906</v>
      </c>
      <c r="K59" s="12">
        <v>22100</v>
      </c>
      <c r="L59" s="12">
        <v>22554</v>
      </c>
      <c r="M59" s="12">
        <v>20173</v>
      </c>
      <c r="N59" s="12">
        <v>26252</v>
      </c>
      <c r="O59" s="12">
        <v>25086</v>
      </c>
      <c r="P59" s="12">
        <v>29551</v>
      </c>
      <c r="Q59" s="12">
        <v>23556</v>
      </c>
      <c r="S59" s="15">
        <f t="shared" si="3"/>
        <v>21470.25</v>
      </c>
      <c r="T59" s="15">
        <f t="shared" si="3"/>
        <v>21933.25</v>
      </c>
      <c r="U59" s="15">
        <f t="shared" si="3"/>
        <v>26111.25</v>
      </c>
    </row>
    <row r="60" spans="3:21">
      <c r="C60" s="3" t="s">
        <v>69</v>
      </c>
      <c r="D60" s="6">
        <v>3080</v>
      </c>
      <c r="E60" s="3" t="str">
        <f t="shared" si="4"/>
        <v>Tikøb</v>
      </c>
      <c r="F60" s="14" t="s">
        <v>14</v>
      </c>
      <c r="G60" s="14" t="s">
        <v>14</v>
      </c>
      <c r="H60" s="14" t="s">
        <v>14</v>
      </c>
      <c r="I60" s="14" t="s">
        <v>14</v>
      </c>
      <c r="J60" s="14" t="s">
        <v>14</v>
      </c>
      <c r="K60" s="14" t="s">
        <v>14</v>
      </c>
      <c r="L60" s="14" t="s">
        <v>14</v>
      </c>
      <c r="M60" s="12">
        <v>16548</v>
      </c>
      <c r="N60" s="12">
        <v>16412</v>
      </c>
      <c r="O60" s="14" t="s">
        <v>14</v>
      </c>
      <c r="P60" s="14" t="s">
        <v>14</v>
      </c>
      <c r="Q60" s="14" t="s">
        <v>14</v>
      </c>
      <c r="S60" s="15" t="str">
        <f t="shared" si="3"/>
        <v>BRUG KOM</v>
      </c>
      <c r="T60" s="15">
        <f t="shared" si="3"/>
        <v>16548</v>
      </c>
      <c r="U60" s="15">
        <f t="shared" si="3"/>
        <v>16412</v>
      </c>
    </row>
    <row r="61" spans="3:21">
      <c r="C61" s="3" t="s">
        <v>70</v>
      </c>
      <c r="D61" s="6">
        <v>3100</v>
      </c>
      <c r="E61" s="3" t="str">
        <f t="shared" si="4"/>
        <v>Hornbæk</v>
      </c>
      <c r="F61" s="12">
        <v>21629</v>
      </c>
      <c r="G61" s="12">
        <v>18610</v>
      </c>
      <c r="H61" s="12">
        <v>25922</v>
      </c>
      <c r="I61" s="12">
        <v>14761</v>
      </c>
      <c r="J61" s="12">
        <v>14493</v>
      </c>
      <c r="K61" s="12">
        <v>19050</v>
      </c>
      <c r="L61" s="12">
        <v>18766</v>
      </c>
      <c r="M61" s="12">
        <v>17747</v>
      </c>
      <c r="N61" s="12">
        <v>21837</v>
      </c>
      <c r="O61" s="12">
        <v>21207</v>
      </c>
      <c r="P61" s="12">
        <v>19977</v>
      </c>
      <c r="Q61" s="12">
        <v>20231</v>
      </c>
      <c r="S61" s="15">
        <f t="shared" si="3"/>
        <v>20230.5</v>
      </c>
      <c r="T61" s="15">
        <f t="shared" si="3"/>
        <v>17514</v>
      </c>
      <c r="U61" s="15">
        <f t="shared" si="3"/>
        <v>20813</v>
      </c>
    </row>
    <row r="62" spans="3:21">
      <c r="C62" s="3" t="s">
        <v>71</v>
      </c>
      <c r="D62" s="6">
        <v>3120</v>
      </c>
      <c r="E62" s="3" t="str">
        <f t="shared" si="4"/>
        <v>Dronningmølle</v>
      </c>
      <c r="F62" s="14" t="s">
        <v>14</v>
      </c>
      <c r="G62" s="14" t="s">
        <v>14</v>
      </c>
      <c r="H62" s="14" t="s">
        <v>14</v>
      </c>
      <c r="I62" s="14" t="s">
        <v>14</v>
      </c>
      <c r="J62" s="14" t="s">
        <v>14</v>
      </c>
      <c r="K62" s="12">
        <v>13237</v>
      </c>
      <c r="L62" s="14" t="s">
        <v>14</v>
      </c>
      <c r="M62" s="14" t="s">
        <v>14</v>
      </c>
      <c r="N62" s="14" t="s">
        <v>14</v>
      </c>
      <c r="O62" s="12">
        <v>15274</v>
      </c>
      <c r="P62" s="14" t="s">
        <v>14</v>
      </c>
      <c r="Q62" s="14" t="s">
        <v>14</v>
      </c>
      <c r="S62" s="15" t="str">
        <f t="shared" si="3"/>
        <v>BRUG KOM</v>
      </c>
      <c r="T62" s="15">
        <f t="shared" si="3"/>
        <v>13237</v>
      </c>
      <c r="U62" s="15">
        <f t="shared" si="3"/>
        <v>15274</v>
      </c>
    </row>
    <row r="63" spans="3:21">
      <c r="C63" s="3" t="s">
        <v>72</v>
      </c>
      <c r="D63" s="6">
        <v>3140</v>
      </c>
      <c r="E63" s="3" t="str">
        <f t="shared" si="4"/>
        <v>Ålsgårde</v>
      </c>
      <c r="F63" s="12">
        <v>20503</v>
      </c>
      <c r="G63" s="12">
        <v>15342</v>
      </c>
      <c r="H63" s="12">
        <v>16961</v>
      </c>
      <c r="I63" s="12">
        <v>21928</v>
      </c>
      <c r="J63" s="12">
        <v>14946</v>
      </c>
      <c r="K63" s="12">
        <v>16869</v>
      </c>
      <c r="L63" s="14" t="s">
        <v>14</v>
      </c>
      <c r="M63" s="12">
        <v>16218</v>
      </c>
      <c r="N63" s="12">
        <v>22388</v>
      </c>
      <c r="O63" s="12">
        <v>21115</v>
      </c>
      <c r="P63" s="12">
        <v>22403</v>
      </c>
      <c r="Q63" s="12">
        <v>21347</v>
      </c>
      <c r="S63" s="15">
        <f t="shared" si="3"/>
        <v>18683.5</v>
      </c>
      <c r="T63" s="15">
        <f t="shared" si="3"/>
        <v>16011</v>
      </c>
      <c r="U63" s="15">
        <f t="shared" si="3"/>
        <v>21813.25</v>
      </c>
    </row>
    <row r="64" spans="3:21">
      <c r="C64" s="3" t="s">
        <v>73</v>
      </c>
      <c r="D64" s="6">
        <v>3150</v>
      </c>
      <c r="E64" s="3" t="str">
        <f t="shared" si="4"/>
        <v>Hellebæk</v>
      </c>
      <c r="F64" s="14" t="s">
        <v>14</v>
      </c>
      <c r="G64" s="14" t="s">
        <v>14</v>
      </c>
      <c r="H64" s="14" t="s">
        <v>14</v>
      </c>
      <c r="I64" s="14" t="s">
        <v>14</v>
      </c>
      <c r="J64" s="14" t="s">
        <v>14</v>
      </c>
      <c r="K64" s="14" t="s">
        <v>14</v>
      </c>
      <c r="L64" s="14" t="s">
        <v>14</v>
      </c>
      <c r="M64" s="14" t="s">
        <v>14</v>
      </c>
      <c r="N64" s="14" t="s">
        <v>14</v>
      </c>
      <c r="O64" s="14" t="s">
        <v>14</v>
      </c>
      <c r="P64" s="14" t="s">
        <v>14</v>
      </c>
      <c r="Q64" s="14" t="s">
        <v>14</v>
      </c>
      <c r="S64" s="15" t="str">
        <f t="shared" si="3"/>
        <v>BRUG KOM</v>
      </c>
      <c r="T64" s="15" t="str">
        <f t="shared" si="3"/>
        <v>BRUG KOM</v>
      </c>
      <c r="U64" s="15" t="str">
        <f t="shared" si="3"/>
        <v>BRUG KOM</v>
      </c>
    </row>
    <row r="65" spans="3:21">
      <c r="C65" s="3" t="s">
        <v>74</v>
      </c>
      <c r="D65" s="6">
        <v>3200</v>
      </c>
      <c r="E65" s="3" t="str">
        <f t="shared" si="4"/>
        <v>Helsinge</v>
      </c>
      <c r="F65" s="12">
        <v>12763</v>
      </c>
      <c r="G65" s="12">
        <v>13867</v>
      </c>
      <c r="H65" s="12">
        <v>11011</v>
      </c>
      <c r="I65" s="12">
        <v>11859</v>
      </c>
      <c r="J65" s="12">
        <v>11935</v>
      </c>
      <c r="K65" s="12">
        <v>13180</v>
      </c>
      <c r="L65" s="12">
        <v>12912</v>
      </c>
      <c r="M65" s="12">
        <v>12629</v>
      </c>
      <c r="N65" s="12">
        <v>14401</v>
      </c>
      <c r="O65" s="12">
        <v>16524</v>
      </c>
      <c r="P65" s="12">
        <v>16045</v>
      </c>
      <c r="Q65" s="12">
        <v>13814</v>
      </c>
      <c r="S65" s="15">
        <f t="shared" si="3"/>
        <v>12375</v>
      </c>
      <c r="T65" s="15">
        <f t="shared" si="3"/>
        <v>12664</v>
      </c>
      <c r="U65" s="15">
        <f t="shared" si="3"/>
        <v>15196</v>
      </c>
    </row>
    <row r="66" spans="3:21">
      <c r="C66" s="3" t="s">
        <v>75</v>
      </c>
      <c r="D66" s="6">
        <v>3210</v>
      </c>
      <c r="E66" s="3" t="str">
        <f t="shared" si="4"/>
        <v>Vejby</v>
      </c>
      <c r="F66" s="14" t="s">
        <v>14</v>
      </c>
      <c r="G66" s="12">
        <v>10924</v>
      </c>
      <c r="H66" s="14" t="s">
        <v>14</v>
      </c>
      <c r="I66" s="12">
        <v>11682</v>
      </c>
      <c r="J66" s="14" t="s">
        <v>14</v>
      </c>
      <c r="K66" s="14" t="s">
        <v>14</v>
      </c>
      <c r="L66" s="12">
        <v>11751</v>
      </c>
      <c r="M66" s="12">
        <v>10232</v>
      </c>
      <c r="N66" s="12">
        <v>14359</v>
      </c>
      <c r="O66" s="12">
        <v>13631</v>
      </c>
      <c r="P66" s="12">
        <v>13863</v>
      </c>
      <c r="Q66" s="12">
        <v>12554</v>
      </c>
      <c r="S66" s="15">
        <f t="shared" si="3"/>
        <v>11303</v>
      </c>
      <c r="T66" s="15">
        <f t="shared" si="3"/>
        <v>10991.5</v>
      </c>
      <c r="U66" s="15">
        <f t="shared" si="3"/>
        <v>13601.75</v>
      </c>
    </row>
    <row r="67" spans="3:21">
      <c r="C67" s="3" t="s">
        <v>76</v>
      </c>
      <c r="D67" s="6">
        <v>3220</v>
      </c>
      <c r="E67" s="3" t="str">
        <f t="shared" si="4"/>
        <v>Tisvildeleje</v>
      </c>
      <c r="F67" s="14" t="s">
        <v>14</v>
      </c>
      <c r="G67" s="14" t="s">
        <v>14</v>
      </c>
      <c r="H67" s="14" t="s">
        <v>14</v>
      </c>
      <c r="I67" s="14" t="s">
        <v>14</v>
      </c>
      <c r="J67" s="14" t="s">
        <v>14</v>
      </c>
      <c r="K67" s="12">
        <v>13213</v>
      </c>
      <c r="L67" s="14" t="s">
        <v>14</v>
      </c>
      <c r="M67" s="12">
        <v>14144</v>
      </c>
      <c r="N67" s="14" t="s">
        <v>14</v>
      </c>
      <c r="O67" s="12">
        <v>20971</v>
      </c>
      <c r="P67" s="14" t="s">
        <v>14</v>
      </c>
      <c r="Q67" s="14" t="s">
        <v>14</v>
      </c>
      <c r="S67" s="15" t="str">
        <f t="shared" si="3"/>
        <v>BRUG KOM</v>
      </c>
      <c r="T67" s="15">
        <f t="shared" si="3"/>
        <v>13678.5</v>
      </c>
      <c r="U67" s="15">
        <f t="shared" si="3"/>
        <v>20971</v>
      </c>
    </row>
    <row r="68" spans="3:21">
      <c r="C68" s="3" t="s">
        <v>77</v>
      </c>
      <c r="D68" s="6">
        <v>3230</v>
      </c>
      <c r="E68" s="3" t="str">
        <f t="shared" si="4"/>
        <v>Græsted</v>
      </c>
      <c r="F68" s="12">
        <v>13076</v>
      </c>
      <c r="G68" s="12">
        <v>10599</v>
      </c>
      <c r="H68" s="12">
        <v>11177</v>
      </c>
      <c r="I68" s="12">
        <v>11584</v>
      </c>
      <c r="J68" s="12">
        <v>10481</v>
      </c>
      <c r="K68" s="12">
        <v>9640</v>
      </c>
      <c r="L68" s="12">
        <v>12359</v>
      </c>
      <c r="M68" s="12">
        <v>10540</v>
      </c>
      <c r="N68" s="12">
        <v>13415</v>
      </c>
      <c r="O68" s="12">
        <v>14575</v>
      </c>
      <c r="P68" s="12">
        <v>12637</v>
      </c>
      <c r="Q68" s="12">
        <v>14240</v>
      </c>
      <c r="S68" s="15">
        <f t="shared" si="3"/>
        <v>11609</v>
      </c>
      <c r="T68" s="15">
        <f t="shared" si="3"/>
        <v>10755</v>
      </c>
      <c r="U68" s="15">
        <f t="shared" si="3"/>
        <v>13716.75</v>
      </c>
    </row>
    <row r="69" spans="3:21">
      <c r="C69" s="3" t="s">
        <v>78</v>
      </c>
      <c r="D69" s="6">
        <v>3250</v>
      </c>
      <c r="E69" s="3" t="str">
        <f t="shared" si="4"/>
        <v>Gilleleje</v>
      </c>
      <c r="F69" s="12">
        <v>15628</v>
      </c>
      <c r="G69" s="12">
        <v>16226</v>
      </c>
      <c r="H69" s="12">
        <v>15078</v>
      </c>
      <c r="I69" s="12">
        <v>15054</v>
      </c>
      <c r="J69" s="12">
        <v>13434</v>
      </c>
      <c r="K69" s="12">
        <v>15593</v>
      </c>
      <c r="L69" s="12">
        <v>16405</v>
      </c>
      <c r="M69" s="12">
        <v>14634</v>
      </c>
      <c r="N69" s="12">
        <v>16843</v>
      </c>
      <c r="O69" s="12">
        <v>15813</v>
      </c>
      <c r="P69" s="12">
        <v>15955</v>
      </c>
      <c r="Q69" s="12">
        <v>17995</v>
      </c>
      <c r="S69" s="15">
        <f t="shared" si="3"/>
        <v>15496.5</v>
      </c>
      <c r="T69" s="15">
        <f t="shared" si="3"/>
        <v>15016.5</v>
      </c>
      <c r="U69" s="15">
        <f t="shared" si="3"/>
        <v>16651.5</v>
      </c>
    </row>
    <row r="70" spans="3:21">
      <c r="C70" s="3" t="s">
        <v>79</v>
      </c>
      <c r="D70" s="6">
        <v>3300</v>
      </c>
      <c r="E70" s="3" t="str">
        <f t="shared" si="4"/>
        <v>Frederiksværk</v>
      </c>
      <c r="F70" s="12">
        <v>10201</v>
      </c>
      <c r="G70" s="12">
        <v>10611</v>
      </c>
      <c r="H70" s="12">
        <v>11138</v>
      </c>
      <c r="I70" s="12">
        <v>9823</v>
      </c>
      <c r="J70" s="12">
        <v>9632</v>
      </c>
      <c r="K70" s="12">
        <v>9540</v>
      </c>
      <c r="L70" s="12">
        <v>10611</v>
      </c>
      <c r="M70" s="12">
        <v>10533</v>
      </c>
      <c r="N70" s="12">
        <v>13609</v>
      </c>
      <c r="O70" s="12">
        <v>12919</v>
      </c>
      <c r="P70" s="12">
        <v>13539</v>
      </c>
      <c r="Q70" s="12">
        <v>13035</v>
      </c>
      <c r="S70" s="15">
        <f t="shared" ref="S70:U101" si="5">IF(IFERROR(AVERAGEIF($F$4:$Q$4,S$4,$F70:$Q70),"BRUG KOM")=0,"BRUG KOM",IFERROR(AVERAGEIF($F$4:$Q$4,S$4,$F70:$Q70),"BRUG KOM"))</f>
        <v>10443.25</v>
      </c>
      <c r="T70" s="15">
        <f t="shared" si="5"/>
        <v>10079</v>
      </c>
      <c r="U70" s="15">
        <f t="shared" si="5"/>
        <v>13275.5</v>
      </c>
    </row>
    <row r="71" spans="3:21">
      <c r="C71" s="3" t="s">
        <v>80</v>
      </c>
      <c r="D71" s="6">
        <v>3310</v>
      </c>
      <c r="E71" s="3" t="str">
        <f t="shared" si="4"/>
        <v>Ølsted</v>
      </c>
      <c r="F71" s="14" t="s">
        <v>14</v>
      </c>
      <c r="G71" s="14" t="s">
        <v>14</v>
      </c>
      <c r="H71" s="14" t="s">
        <v>14</v>
      </c>
      <c r="I71" s="14" t="s">
        <v>14</v>
      </c>
      <c r="J71" s="14" t="s">
        <v>14</v>
      </c>
      <c r="K71" s="14" t="s">
        <v>14</v>
      </c>
      <c r="L71" s="14" t="s">
        <v>14</v>
      </c>
      <c r="M71" s="14" t="s">
        <v>14</v>
      </c>
      <c r="N71" s="12">
        <v>14831</v>
      </c>
      <c r="O71" s="12">
        <v>14887</v>
      </c>
      <c r="P71" s="14" t="s">
        <v>14</v>
      </c>
      <c r="Q71" s="14" t="s">
        <v>14</v>
      </c>
      <c r="S71" s="15" t="str">
        <f t="shared" si="5"/>
        <v>BRUG KOM</v>
      </c>
      <c r="T71" s="15" t="str">
        <f t="shared" si="5"/>
        <v>BRUG KOM</v>
      </c>
      <c r="U71" s="15">
        <f t="shared" si="5"/>
        <v>14859</v>
      </c>
    </row>
    <row r="72" spans="3:21">
      <c r="C72" s="3" t="s">
        <v>81</v>
      </c>
      <c r="D72" s="6">
        <v>3320</v>
      </c>
      <c r="E72" s="3" t="str">
        <f t="shared" si="4"/>
        <v>Skævinge</v>
      </c>
      <c r="F72" s="12">
        <v>14212</v>
      </c>
      <c r="G72" s="12">
        <v>13692</v>
      </c>
      <c r="H72" s="12">
        <v>12050</v>
      </c>
      <c r="I72" s="12">
        <v>13286</v>
      </c>
      <c r="J72" s="12">
        <v>14192</v>
      </c>
      <c r="K72" s="12">
        <v>13178</v>
      </c>
      <c r="L72" s="12">
        <v>13799</v>
      </c>
      <c r="M72" s="12">
        <v>16102</v>
      </c>
      <c r="N72" s="12">
        <v>17007</v>
      </c>
      <c r="O72" s="12">
        <v>17272</v>
      </c>
      <c r="P72" s="12">
        <v>17531</v>
      </c>
      <c r="Q72" s="12">
        <v>18118</v>
      </c>
      <c r="S72" s="15">
        <f t="shared" si="5"/>
        <v>13310</v>
      </c>
      <c r="T72" s="15">
        <f t="shared" si="5"/>
        <v>14317.75</v>
      </c>
      <c r="U72" s="15">
        <f t="shared" si="5"/>
        <v>17482</v>
      </c>
    </row>
    <row r="73" spans="3:21">
      <c r="C73" s="3" t="s">
        <v>82</v>
      </c>
      <c r="D73" s="6">
        <v>3330</v>
      </c>
      <c r="E73" s="3" t="str">
        <f t="shared" ref="E73:E136" si="6">MID(C73,6,1000)</f>
        <v>Gørløse</v>
      </c>
      <c r="F73" s="14" t="s">
        <v>14</v>
      </c>
      <c r="G73" s="14" t="s">
        <v>14</v>
      </c>
      <c r="H73" s="14" t="s">
        <v>14</v>
      </c>
      <c r="I73" s="12">
        <v>12213</v>
      </c>
      <c r="J73" s="12">
        <v>11732</v>
      </c>
      <c r="K73" s="14" t="s">
        <v>14</v>
      </c>
      <c r="L73" s="14" t="s">
        <v>14</v>
      </c>
      <c r="M73" s="12">
        <v>13969</v>
      </c>
      <c r="N73" s="12">
        <v>15842</v>
      </c>
      <c r="O73" s="14" t="s">
        <v>14</v>
      </c>
      <c r="P73" s="14" t="s">
        <v>14</v>
      </c>
      <c r="Q73" s="14" t="s">
        <v>14</v>
      </c>
      <c r="S73" s="15">
        <f t="shared" si="5"/>
        <v>12213</v>
      </c>
      <c r="T73" s="15">
        <f t="shared" si="5"/>
        <v>12850.5</v>
      </c>
      <c r="U73" s="15">
        <f t="shared" si="5"/>
        <v>15842</v>
      </c>
    </row>
    <row r="74" spans="3:21">
      <c r="C74" s="3" t="s">
        <v>83</v>
      </c>
      <c r="D74" s="6">
        <v>3360</v>
      </c>
      <c r="E74" s="3" t="str">
        <f t="shared" si="6"/>
        <v>Liseleje</v>
      </c>
      <c r="F74" s="14" t="s">
        <v>14</v>
      </c>
      <c r="G74" s="14" t="s">
        <v>14</v>
      </c>
      <c r="H74" s="14" t="s">
        <v>14</v>
      </c>
      <c r="I74" s="14" t="s">
        <v>14</v>
      </c>
      <c r="J74" s="12">
        <v>9226</v>
      </c>
      <c r="K74" s="12">
        <v>9716</v>
      </c>
      <c r="L74" s="14" t="s">
        <v>14</v>
      </c>
      <c r="M74" s="12">
        <v>9196</v>
      </c>
      <c r="N74" s="12">
        <v>13658</v>
      </c>
      <c r="O74" s="14" t="s">
        <v>14</v>
      </c>
      <c r="P74" s="14" t="s">
        <v>14</v>
      </c>
      <c r="Q74" s="14" t="s">
        <v>14</v>
      </c>
      <c r="S74" s="15" t="str">
        <f t="shared" si="5"/>
        <v>BRUG KOM</v>
      </c>
      <c r="T74" s="15">
        <f t="shared" si="5"/>
        <v>9379.3333333333339</v>
      </c>
      <c r="U74" s="15">
        <f t="shared" si="5"/>
        <v>13658</v>
      </c>
    </row>
    <row r="75" spans="3:21">
      <c r="C75" s="3" t="s">
        <v>84</v>
      </c>
      <c r="D75" s="6">
        <v>3370</v>
      </c>
      <c r="E75" s="3" t="str">
        <f t="shared" si="6"/>
        <v>Melby</v>
      </c>
      <c r="F75" s="14" t="s">
        <v>14</v>
      </c>
      <c r="G75" s="14" t="s">
        <v>14</v>
      </c>
      <c r="H75" s="14" t="s">
        <v>14</v>
      </c>
      <c r="I75" s="14" t="s">
        <v>14</v>
      </c>
      <c r="J75" s="14" t="s">
        <v>14</v>
      </c>
      <c r="K75" s="14" t="s">
        <v>14</v>
      </c>
      <c r="L75" s="14" t="s">
        <v>14</v>
      </c>
      <c r="M75" s="14" t="s">
        <v>14</v>
      </c>
      <c r="N75" s="14" t="s">
        <v>14</v>
      </c>
      <c r="O75" s="14" t="s">
        <v>14</v>
      </c>
      <c r="P75" s="14" t="s">
        <v>14</v>
      </c>
      <c r="Q75" s="14" t="s">
        <v>14</v>
      </c>
      <c r="S75" s="15" t="str">
        <f t="shared" si="5"/>
        <v>BRUG KOM</v>
      </c>
      <c r="T75" s="15" t="str">
        <f t="shared" si="5"/>
        <v>BRUG KOM</v>
      </c>
      <c r="U75" s="15" t="str">
        <f t="shared" si="5"/>
        <v>BRUG KOM</v>
      </c>
    </row>
    <row r="76" spans="3:21">
      <c r="C76" s="3" t="s">
        <v>85</v>
      </c>
      <c r="D76" s="6">
        <v>3390</v>
      </c>
      <c r="E76" s="3" t="str">
        <f t="shared" si="6"/>
        <v>Hundested</v>
      </c>
      <c r="F76" s="12">
        <v>9781</v>
      </c>
      <c r="G76" s="12">
        <v>9138</v>
      </c>
      <c r="H76" s="12">
        <v>9757</v>
      </c>
      <c r="I76" s="12">
        <v>8731</v>
      </c>
      <c r="J76" s="12">
        <v>10457</v>
      </c>
      <c r="K76" s="12">
        <v>9701</v>
      </c>
      <c r="L76" s="12">
        <v>9442</v>
      </c>
      <c r="M76" s="12">
        <v>9710</v>
      </c>
      <c r="N76" s="12">
        <v>12238</v>
      </c>
      <c r="O76" s="12">
        <v>12125</v>
      </c>
      <c r="P76" s="12">
        <v>12877</v>
      </c>
      <c r="Q76" s="12">
        <v>12913</v>
      </c>
      <c r="S76" s="15">
        <f t="shared" si="5"/>
        <v>9351.75</v>
      </c>
      <c r="T76" s="15">
        <f t="shared" si="5"/>
        <v>9827.5</v>
      </c>
      <c r="U76" s="15">
        <f t="shared" si="5"/>
        <v>12538.25</v>
      </c>
    </row>
    <row r="77" spans="3:21">
      <c r="C77" s="3" t="s">
        <v>86</v>
      </c>
      <c r="D77" s="6">
        <v>3400</v>
      </c>
      <c r="E77" s="3" t="str">
        <f t="shared" si="6"/>
        <v>Hillerød</v>
      </c>
      <c r="F77" s="12">
        <v>18250</v>
      </c>
      <c r="G77" s="12">
        <v>18035</v>
      </c>
      <c r="H77" s="12">
        <v>17405</v>
      </c>
      <c r="I77" s="12">
        <v>16491</v>
      </c>
      <c r="J77" s="12">
        <v>17042</v>
      </c>
      <c r="K77" s="12">
        <v>18802</v>
      </c>
      <c r="L77" s="12">
        <v>18439</v>
      </c>
      <c r="M77" s="12">
        <v>17557</v>
      </c>
      <c r="N77" s="12">
        <v>21802</v>
      </c>
      <c r="O77" s="12">
        <v>22549</v>
      </c>
      <c r="P77" s="12">
        <v>22481</v>
      </c>
      <c r="Q77" s="12">
        <v>22617</v>
      </c>
      <c r="S77" s="15">
        <f t="shared" si="5"/>
        <v>17545.25</v>
      </c>
      <c r="T77" s="15">
        <f t="shared" si="5"/>
        <v>17960</v>
      </c>
      <c r="U77" s="15">
        <f t="shared" si="5"/>
        <v>22362.25</v>
      </c>
    </row>
    <row r="78" spans="3:21">
      <c r="C78" s="3" t="s">
        <v>87</v>
      </c>
      <c r="D78" s="6">
        <v>3450</v>
      </c>
      <c r="E78" s="3" t="str">
        <f t="shared" si="6"/>
        <v>Allerød</v>
      </c>
      <c r="F78" s="12">
        <v>18891</v>
      </c>
      <c r="G78" s="12">
        <v>20397</v>
      </c>
      <c r="H78" s="12">
        <v>18639</v>
      </c>
      <c r="I78" s="12">
        <v>18769</v>
      </c>
      <c r="J78" s="12">
        <v>19503</v>
      </c>
      <c r="K78" s="12">
        <v>19949</v>
      </c>
      <c r="L78" s="12">
        <v>20678</v>
      </c>
      <c r="M78" s="12">
        <v>20862</v>
      </c>
      <c r="N78" s="12">
        <v>24084</v>
      </c>
      <c r="O78" s="12">
        <v>24275</v>
      </c>
      <c r="P78" s="12">
        <v>24275</v>
      </c>
      <c r="Q78" s="12">
        <v>25416</v>
      </c>
      <c r="S78" s="15">
        <f t="shared" si="5"/>
        <v>19174</v>
      </c>
      <c r="T78" s="15">
        <f t="shared" si="5"/>
        <v>20248</v>
      </c>
      <c r="U78" s="15">
        <f t="shared" si="5"/>
        <v>24512.5</v>
      </c>
    </row>
    <row r="79" spans="3:21">
      <c r="C79" s="3" t="s">
        <v>88</v>
      </c>
      <c r="D79" s="6">
        <v>3460</v>
      </c>
      <c r="E79" s="3" t="str">
        <f t="shared" si="6"/>
        <v>Birkerød</v>
      </c>
      <c r="F79" s="12">
        <v>22967</v>
      </c>
      <c r="G79" s="12">
        <v>24140</v>
      </c>
      <c r="H79" s="12">
        <v>24601</v>
      </c>
      <c r="I79" s="12">
        <v>21144</v>
      </c>
      <c r="J79" s="12">
        <v>23107</v>
      </c>
      <c r="K79" s="12">
        <v>25783</v>
      </c>
      <c r="L79" s="12">
        <v>23611</v>
      </c>
      <c r="M79" s="12">
        <v>25878</v>
      </c>
      <c r="N79" s="12">
        <v>27213</v>
      </c>
      <c r="O79" s="12">
        <v>28413</v>
      </c>
      <c r="P79" s="12">
        <v>30231</v>
      </c>
      <c r="Q79" s="12">
        <v>30175</v>
      </c>
      <c r="S79" s="15">
        <f t="shared" si="5"/>
        <v>23213</v>
      </c>
      <c r="T79" s="15">
        <f t="shared" si="5"/>
        <v>24594.75</v>
      </c>
      <c r="U79" s="15">
        <f t="shared" si="5"/>
        <v>29008</v>
      </c>
    </row>
    <row r="80" spans="3:21">
      <c r="C80" s="3" t="s">
        <v>89</v>
      </c>
      <c r="D80" s="6">
        <v>3480</v>
      </c>
      <c r="E80" s="3" t="str">
        <f t="shared" si="6"/>
        <v>Fredensborg</v>
      </c>
      <c r="F80" s="12">
        <v>18167</v>
      </c>
      <c r="G80" s="12">
        <v>19028</v>
      </c>
      <c r="H80" s="12">
        <v>17807</v>
      </c>
      <c r="I80" s="12">
        <v>17149</v>
      </c>
      <c r="J80" s="12">
        <v>17975</v>
      </c>
      <c r="K80" s="12">
        <v>16449</v>
      </c>
      <c r="L80" s="12">
        <v>18066</v>
      </c>
      <c r="M80" s="12">
        <v>19535</v>
      </c>
      <c r="N80" s="12">
        <v>20941</v>
      </c>
      <c r="O80" s="12">
        <v>21881</v>
      </c>
      <c r="P80" s="12">
        <v>22253</v>
      </c>
      <c r="Q80" s="12">
        <v>23500</v>
      </c>
      <c r="S80" s="15">
        <f t="shared" si="5"/>
        <v>18037.75</v>
      </c>
      <c r="T80" s="15">
        <f t="shared" si="5"/>
        <v>18006.25</v>
      </c>
      <c r="U80" s="15">
        <f t="shared" si="5"/>
        <v>22143.75</v>
      </c>
    </row>
    <row r="81" spans="3:21">
      <c r="C81" s="3" t="s">
        <v>90</v>
      </c>
      <c r="D81" s="6">
        <v>3490</v>
      </c>
      <c r="E81" s="3" t="str">
        <f t="shared" si="6"/>
        <v>Kvistgård</v>
      </c>
      <c r="F81" s="14" t="s">
        <v>14</v>
      </c>
      <c r="G81" s="14" t="s">
        <v>14</v>
      </c>
      <c r="H81" s="14" t="s">
        <v>14</v>
      </c>
      <c r="I81" s="14" t="s">
        <v>14</v>
      </c>
      <c r="J81" s="14" t="s">
        <v>14</v>
      </c>
      <c r="K81" s="14" t="s">
        <v>14</v>
      </c>
      <c r="L81" s="14" t="s">
        <v>14</v>
      </c>
      <c r="M81" s="12">
        <v>14346</v>
      </c>
      <c r="N81" s="14" t="s">
        <v>14</v>
      </c>
      <c r="O81" s="14" t="s">
        <v>14</v>
      </c>
      <c r="P81" s="14" t="s">
        <v>14</v>
      </c>
      <c r="Q81" s="14" t="s">
        <v>14</v>
      </c>
      <c r="S81" s="15" t="str">
        <f t="shared" si="5"/>
        <v>BRUG KOM</v>
      </c>
      <c r="T81" s="15">
        <f t="shared" si="5"/>
        <v>14346</v>
      </c>
      <c r="U81" s="15" t="str">
        <f t="shared" si="5"/>
        <v>BRUG KOM</v>
      </c>
    </row>
    <row r="82" spans="3:21">
      <c r="C82" s="3" t="s">
        <v>91</v>
      </c>
      <c r="D82" s="6">
        <v>3500</v>
      </c>
      <c r="E82" s="3" t="str">
        <f t="shared" si="6"/>
        <v>Værløse</v>
      </c>
      <c r="F82" s="12">
        <v>22314</v>
      </c>
      <c r="G82" s="12">
        <v>23721</v>
      </c>
      <c r="H82" s="12">
        <v>23879</v>
      </c>
      <c r="I82" s="12">
        <v>23637</v>
      </c>
      <c r="J82" s="12">
        <v>26082</v>
      </c>
      <c r="K82" s="12">
        <v>25742</v>
      </c>
      <c r="L82" s="12">
        <v>25420</v>
      </c>
      <c r="M82" s="12">
        <v>25004</v>
      </c>
      <c r="N82" s="12">
        <v>29810</v>
      </c>
      <c r="O82" s="12">
        <v>28641</v>
      </c>
      <c r="P82" s="12">
        <v>30302</v>
      </c>
      <c r="Q82" s="12">
        <v>30445</v>
      </c>
      <c r="S82" s="15">
        <f t="shared" si="5"/>
        <v>23387.75</v>
      </c>
      <c r="T82" s="15">
        <f t="shared" si="5"/>
        <v>25562</v>
      </c>
      <c r="U82" s="15">
        <f t="shared" si="5"/>
        <v>29799.5</v>
      </c>
    </row>
    <row r="83" spans="3:21">
      <c r="C83" s="3" t="s">
        <v>92</v>
      </c>
      <c r="D83" s="6">
        <v>3520</v>
      </c>
      <c r="E83" s="3" t="str">
        <f t="shared" si="6"/>
        <v>Farum</v>
      </c>
      <c r="F83" s="12">
        <v>19705</v>
      </c>
      <c r="G83" s="12">
        <v>19895</v>
      </c>
      <c r="H83" s="12">
        <v>19802</v>
      </c>
      <c r="I83" s="12">
        <v>18088</v>
      </c>
      <c r="J83" s="12">
        <v>21390</v>
      </c>
      <c r="K83" s="12">
        <v>22425</v>
      </c>
      <c r="L83" s="12">
        <v>23914</v>
      </c>
      <c r="M83" s="12">
        <v>21852</v>
      </c>
      <c r="N83" s="12">
        <v>23918</v>
      </c>
      <c r="O83" s="12">
        <v>25859</v>
      </c>
      <c r="P83" s="12">
        <v>25988</v>
      </c>
      <c r="Q83" s="12">
        <v>26816</v>
      </c>
      <c r="S83" s="15">
        <f t="shared" si="5"/>
        <v>19372.5</v>
      </c>
      <c r="T83" s="15">
        <f t="shared" si="5"/>
        <v>22395.25</v>
      </c>
      <c r="U83" s="15">
        <f t="shared" si="5"/>
        <v>25645.25</v>
      </c>
    </row>
    <row r="84" spans="3:21">
      <c r="C84" s="3" t="s">
        <v>93</v>
      </c>
      <c r="D84" s="6">
        <v>3540</v>
      </c>
      <c r="E84" s="3" t="str">
        <f t="shared" si="6"/>
        <v>Lynge</v>
      </c>
      <c r="F84" s="12">
        <v>16469</v>
      </c>
      <c r="G84" s="12">
        <v>18950</v>
      </c>
      <c r="H84" s="12">
        <v>17400</v>
      </c>
      <c r="I84" s="12">
        <v>14460</v>
      </c>
      <c r="J84" s="12">
        <v>16063</v>
      </c>
      <c r="K84" s="12">
        <v>16384</v>
      </c>
      <c r="L84" s="12">
        <v>16449</v>
      </c>
      <c r="M84" s="12">
        <v>17832</v>
      </c>
      <c r="N84" s="12">
        <v>19105</v>
      </c>
      <c r="O84" s="12">
        <v>19986</v>
      </c>
      <c r="P84" s="12">
        <v>20725</v>
      </c>
      <c r="Q84" s="12">
        <v>20086</v>
      </c>
      <c r="S84" s="15">
        <f t="shared" si="5"/>
        <v>16819.75</v>
      </c>
      <c r="T84" s="15">
        <f t="shared" si="5"/>
        <v>16682</v>
      </c>
      <c r="U84" s="15">
        <f t="shared" si="5"/>
        <v>19975.5</v>
      </c>
    </row>
    <row r="85" spans="3:21">
      <c r="C85" s="3" t="s">
        <v>94</v>
      </c>
      <c r="D85" s="6">
        <v>3550</v>
      </c>
      <c r="E85" s="3" t="str">
        <f t="shared" si="6"/>
        <v>Slangerup</v>
      </c>
      <c r="F85" s="12">
        <v>15966</v>
      </c>
      <c r="G85" s="12">
        <v>16768</v>
      </c>
      <c r="H85" s="12">
        <v>14814</v>
      </c>
      <c r="I85" s="12">
        <v>14807</v>
      </c>
      <c r="J85" s="12">
        <v>13492</v>
      </c>
      <c r="K85" s="12">
        <v>13943</v>
      </c>
      <c r="L85" s="12">
        <v>14980</v>
      </c>
      <c r="M85" s="12">
        <v>13518</v>
      </c>
      <c r="N85" s="12">
        <v>18691</v>
      </c>
      <c r="O85" s="12">
        <v>16883</v>
      </c>
      <c r="P85" s="12">
        <v>17558</v>
      </c>
      <c r="Q85" s="12">
        <v>17710</v>
      </c>
      <c r="S85" s="15">
        <f t="shared" si="5"/>
        <v>15588.75</v>
      </c>
      <c r="T85" s="15">
        <f t="shared" si="5"/>
        <v>13983.25</v>
      </c>
      <c r="U85" s="15">
        <f t="shared" si="5"/>
        <v>17710.5</v>
      </c>
    </row>
    <row r="86" spans="3:21">
      <c r="C86" s="3" t="s">
        <v>95</v>
      </c>
      <c r="D86" s="6">
        <v>3600</v>
      </c>
      <c r="E86" s="3" t="str">
        <f t="shared" si="6"/>
        <v>Frederikssund</v>
      </c>
      <c r="F86" s="12">
        <v>16482</v>
      </c>
      <c r="G86" s="12">
        <v>15212</v>
      </c>
      <c r="H86" s="12">
        <v>14160</v>
      </c>
      <c r="I86" s="12">
        <v>13843</v>
      </c>
      <c r="J86" s="12">
        <v>14788</v>
      </c>
      <c r="K86" s="12">
        <v>15137</v>
      </c>
      <c r="L86" s="12">
        <v>16471</v>
      </c>
      <c r="M86" s="12">
        <v>16015</v>
      </c>
      <c r="N86" s="12">
        <v>18331</v>
      </c>
      <c r="O86" s="12">
        <v>18779</v>
      </c>
      <c r="P86" s="12">
        <v>18441</v>
      </c>
      <c r="Q86" s="12">
        <v>17896</v>
      </c>
      <c r="S86" s="15">
        <f t="shared" si="5"/>
        <v>14924.25</v>
      </c>
      <c r="T86" s="15">
        <f t="shared" si="5"/>
        <v>15602.75</v>
      </c>
      <c r="U86" s="15">
        <f t="shared" si="5"/>
        <v>18361.75</v>
      </c>
    </row>
    <row r="87" spans="3:21">
      <c r="C87" s="3" t="s">
        <v>96</v>
      </c>
      <c r="D87" s="6">
        <v>3630</v>
      </c>
      <c r="E87" s="3" t="str">
        <f t="shared" si="6"/>
        <v>Jægerspris</v>
      </c>
      <c r="F87" s="14" t="s">
        <v>14</v>
      </c>
      <c r="G87" s="12">
        <v>10767</v>
      </c>
      <c r="H87" s="12">
        <v>12408</v>
      </c>
      <c r="I87" s="12">
        <v>9016</v>
      </c>
      <c r="J87" s="12">
        <v>10752</v>
      </c>
      <c r="K87" s="12">
        <v>10203</v>
      </c>
      <c r="L87" s="12">
        <v>10276</v>
      </c>
      <c r="M87" s="12">
        <v>11488</v>
      </c>
      <c r="N87" s="12">
        <v>13589</v>
      </c>
      <c r="O87" s="12">
        <v>12070</v>
      </c>
      <c r="P87" s="12">
        <v>14315</v>
      </c>
      <c r="Q87" s="12">
        <v>14267</v>
      </c>
      <c r="S87" s="15">
        <f t="shared" si="5"/>
        <v>10730.333333333334</v>
      </c>
      <c r="T87" s="15">
        <f t="shared" si="5"/>
        <v>10679.75</v>
      </c>
      <c r="U87" s="15">
        <f t="shared" si="5"/>
        <v>13560.25</v>
      </c>
    </row>
    <row r="88" spans="3:21">
      <c r="C88" s="3" t="s">
        <v>97</v>
      </c>
      <c r="D88" s="6">
        <v>3650</v>
      </c>
      <c r="E88" s="3" t="str">
        <f t="shared" si="6"/>
        <v>Ølstykke</v>
      </c>
      <c r="F88" s="12">
        <v>16032</v>
      </c>
      <c r="G88" s="12">
        <v>16535</v>
      </c>
      <c r="H88" s="12">
        <v>16525</v>
      </c>
      <c r="I88" s="12">
        <v>16924</v>
      </c>
      <c r="J88" s="12">
        <v>16828</v>
      </c>
      <c r="K88" s="12">
        <v>16689</v>
      </c>
      <c r="L88" s="12">
        <v>17101</v>
      </c>
      <c r="M88" s="12">
        <v>18780</v>
      </c>
      <c r="N88" s="12">
        <v>19582</v>
      </c>
      <c r="O88" s="12">
        <v>20133</v>
      </c>
      <c r="P88" s="12">
        <v>18804</v>
      </c>
      <c r="Q88" s="12">
        <v>20616</v>
      </c>
      <c r="S88" s="15">
        <f t="shared" si="5"/>
        <v>16504</v>
      </c>
      <c r="T88" s="15">
        <f t="shared" si="5"/>
        <v>17349.5</v>
      </c>
      <c r="U88" s="15">
        <f t="shared" si="5"/>
        <v>19783.75</v>
      </c>
    </row>
    <row r="89" spans="3:21">
      <c r="C89" s="3" t="s">
        <v>98</v>
      </c>
      <c r="D89" s="6">
        <v>3660</v>
      </c>
      <c r="E89" s="3" t="str">
        <f t="shared" si="6"/>
        <v>Stenløse</v>
      </c>
      <c r="F89" s="12">
        <v>16404</v>
      </c>
      <c r="G89" s="12">
        <v>15525</v>
      </c>
      <c r="H89" s="12">
        <v>14897</v>
      </c>
      <c r="I89" s="12">
        <v>14768</v>
      </c>
      <c r="J89" s="12">
        <v>17510</v>
      </c>
      <c r="K89" s="12">
        <v>16948</v>
      </c>
      <c r="L89" s="12">
        <v>16214</v>
      </c>
      <c r="M89" s="12">
        <v>17740</v>
      </c>
      <c r="N89" s="12">
        <v>20165</v>
      </c>
      <c r="O89" s="12">
        <v>19816</v>
      </c>
      <c r="P89" s="12">
        <v>19757</v>
      </c>
      <c r="Q89" s="12">
        <v>20014</v>
      </c>
      <c r="S89" s="15">
        <f t="shared" si="5"/>
        <v>15398.5</v>
      </c>
      <c r="T89" s="15">
        <f t="shared" si="5"/>
        <v>17103</v>
      </c>
      <c r="U89" s="15">
        <f t="shared" si="5"/>
        <v>19938</v>
      </c>
    </row>
    <row r="90" spans="3:21">
      <c r="C90" s="3" t="s">
        <v>99</v>
      </c>
      <c r="D90" s="6">
        <v>3670</v>
      </c>
      <c r="E90" s="3" t="str">
        <f t="shared" si="6"/>
        <v>Veksø Sjælland</v>
      </c>
      <c r="F90" s="14" t="s">
        <v>14</v>
      </c>
      <c r="G90" s="12">
        <v>14582</v>
      </c>
      <c r="H90" s="14" t="s">
        <v>14</v>
      </c>
      <c r="I90" s="12">
        <v>15381</v>
      </c>
      <c r="J90" s="12">
        <v>16851</v>
      </c>
      <c r="K90" s="12">
        <v>18790</v>
      </c>
      <c r="L90" s="12">
        <v>16753</v>
      </c>
      <c r="M90" s="14" t="s">
        <v>14</v>
      </c>
      <c r="N90" s="12">
        <v>21447</v>
      </c>
      <c r="O90" s="12">
        <v>19983</v>
      </c>
      <c r="P90" s="12">
        <v>22181</v>
      </c>
      <c r="Q90" s="12">
        <v>25998</v>
      </c>
      <c r="S90" s="15">
        <f t="shared" si="5"/>
        <v>14981.5</v>
      </c>
      <c r="T90" s="15">
        <f t="shared" si="5"/>
        <v>17464.666666666668</v>
      </c>
      <c r="U90" s="15">
        <f t="shared" si="5"/>
        <v>22402.25</v>
      </c>
    </row>
    <row r="91" spans="3:21">
      <c r="C91" s="3" t="s">
        <v>100</v>
      </c>
      <c r="D91" s="6">
        <v>3700</v>
      </c>
      <c r="E91" s="3" t="str">
        <f t="shared" si="6"/>
        <v>Rønne</v>
      </c>
      <c r="F91" s="12">
        <v>8555</v>
      </c>
      <c r="G91" s="12">
        <v>7795</v>
      </c>
      <c r="H91" s="12">
        <v>7816</v>
      </c>
      <c r="I91" s="12">
        <v>7353</v>
      </c>
      <c r="J91" s="12">
        <v>6022</v>
      </c>
      <c r="K91" s="12">
        <v>7519</v>
      </c>
      <c r="L91" s="12">
        <v>6563</v>
      </c>
      <c r="M91" s="12">
        <v>6599</v>
      </c>
      <c r="N91" s="12">
        <v>8635</v>
      </c>
      <c r="O91" s="12">
        <v>9090</v>
      </c>
      <c r="P91" s="12">
        <v>8254</v>
      </c>
      <c r="Q91" s="12">
        <v>7627</v>
      </c>
      <c r="S91" s="15">
        <f t="shared" si="5"/>
        <v>7879.75</v>
      </c>
      <c r="T91" s="15">
        <f t="shared" si="5"/>
        <v>6675.75</v>
      </c>
      <c r="U91" s="15">
        <f t="shared" si="5"/>
        <v>8401.5</v>
      </c>
    </row>
    <row r="92" spans="3:21">
      <c r="C92" s="3" t="s">
        <v>101</v>
      </c>
      <c r="D92" s="6">
        <v>3720</v>
      </c>
      <c r="E92" s="3" t="str">
        <f t="shared" si="6"/>
        <v>Aakirkeby</v>
      </c>
      <c r="F92" s="12">
        <v>4682</v>
      </c>
      <c r="G92" s="12">
        <v>5473</v>
      </c>
      <c r="H92" s="12">
        <v>3457</v>
      </c>
      <c r="I92" s="12">
        <v>3492</v>
      </c>
      <c r="J92" s="12">
        <v>3585</v>
      </c>
      <c r="K92" s="12">
        <v>3844</v>
      </c>
      <c r="L92" s="12">
        <v>3070</v>
      </c>
      <c r="M92" s="12">
        <v>3162</v>
      </c>
      <c r="N92" s="12">
        <v>4966</v>
      </c>
      <c r="O92" s="12">
        <v>4310</v>
      </c>
      <c r="P92" s="12">
        <v>5038</v>
      </c>
      <c r="Q92" s="12">
        <v>5280</v>
      </c>
      <c r="S92" s="15">
        <f t="shared" si="5"/>
        <v>4276</v>
      </c>
      <c r="T92" s="15">
        <f t="shared" si="5"/>
        <v>3415.25</v>
      </c>
      <c r="U92" s="15">
        <f t="shared" si="5"/>
        <v>4898.5</v>
      </c>
    </row>
    <row r="93" spans="3:21">
      <c r="C93" s="3" t="s">
        <v>102</v>
      </c>
      <c r="D93" s="6">
        <v>3730</v>
      </c>
      <c r="E93" s="3" t="str">
        <f t="shared" si="6"/>
        <v>Nexø</v>
      </c>
      <c r="F93" s="12">
        <v>5258</v>
      </c>
      <c r="G93" s="14" t="s">
        <v>14</v>
      </c>
      <c r="H93" s="12">
        <v>5434</v>
      </c>
      <c r="I93" s="12">
        <v>3807</v>
      </c>
      <c r="J93" s="12">
        <v>3553</v>
      </c>
      <c r="K93" s="12">
        <v>4425</v>
      </c>
      <c r="L93" s="12">
        <v>4357</v>
      </c>
      <c r="M93" s="12">
        <v>4421</v>
      </c>
      <c r="N93" s="12">
        <v>6497</v>
      </c>
      <c r="O93" s="12">
        <v>6289</v>
      </c>
      <c r="P93" s="12">
        <v>6861</v>
      </c>
      <c r="Q93" s="12">
        <v>6421</v>
      </c>
      <c r="S93" s="15">
        <f t="shared" si="5"/>
        <v>4833</v>
      </c>
      <c r="T93" s="15">
        <f t="shared" si="5"/>
        <v>4189</v>
      </c>
      <c r="U93" s="15">
        <f t="shared" si="5"/>
        <v>6517</v>
      </c>
    </row>
    <row r="94" spans="3:21">
      <c r="C94" s="3" t="s">
        <v>103</v>
      </c>
      <c r="D94" s="6">
        <v>3740</v>
      </c>
      <c r="E94" s="3" t="str">
        <f t="shared" si="6"/>
        <v>Svaneke</v>
      </c>
      <c r="F94" s="14" t="s">
        <v>14</v>
      </c>
      <c r="G94" s="12">
        <v>8610</v>
      </c>
      <c r="H94" s="12">
        <v>7636</v>
      </c>
      <c r="I94" s="14" t="s">
        <v>14</v>
      </c>
      <c r="J94" s="12">
        <v>5083</v>
      </c>
      <c r="K94" s="12">
        <v>7388</v>
      </c>
      <c r="L94" s="12">
        <v>8416</v>
      </c>
      <c r="M94" s="12">
        <v>7187</v>
      </c>
      <c r="N94" s="14" t="s">
        <v>14</v>
      </c>
      <c r="O94" s="12">
        <v>10725</v>
      </c>
      <c r="P94" s="14" t="s">
        <v>14</v>
      </c>
      <c r="Q94" s="14" t="s">
        <v>14</v>
      </c>
      <c r="S94" s="15">
        <f t="shared" si="5"/>
        <v>8123</v>
      </c>
      <c r="T94" s="15">
        <f t="shared" si="5"/>
        <v>7018.5</v>
      </c>
      <c r="U94" s="15">
        <f t="shared" si="5"/>
        <v>10725</v>
      </c>
    </row>
    <row r="95" spans="3:21">
      <c r="C95" s="3" t="s">
        <v>104</v>
      </c>
      <c r="D95" s="6">
        <v>3751</v>
      </c>
      <c r="E95" s="3" t="str">
        <f t="shared" si="6"/>
        <v>Østermarie</v>
      </c>
      <c r="F95" s="14" t="s">
        <v>14</v>
      </c>
      <c r="G95" s="14" t="s">
        <v>14</v>
      </c>
      <c r="H95" s="14" t="s">
        <v>14</v>
      </c>
      <c r="I95" s="14" t="s">
        <v>14</v>
      </c>
      <c r="J95" s="14" t="s">
        <v>14</v>
      </c>
      <c r="K95" s="14" t="s">
        <v>14</v>
      </c>
      <c r="L95" s="14" t="s">
        <v>14</v>
      </c>
      <c r="M95" s="14" t="s">
        <v>14</v>
      </c>
      <c r="N95" s="14" t="s">
        <v>14</v>
      </c>
      <c r="O95" s="14" t="s">
        <v>14</v>
      </c>
      <c r="P95" s="14" t="s">
        <v>14</v>
      </c>
      <c r="Q95" s="14" t="s">
        <v>14</v>
      </c>
      <c r="S95" s="15" t="str">
        <f t="shared" si="5"/>
        <v>BRUG KOM</v>
      </c>
      <c r="T95" s="15" t="str">
        <f t="shared" si="5"/>
        <v>BRUG KOM</v>
      </c>
      <c r="U95" s="15" t="str">
        <f t="shared" si="5"/>
        <v>BRUG KOM</v>
      </c>
    </row>
    <row r="96" spans="3:21">
      <c r="C96" s="3" t="s">
        <v>105</v>
      </c>
      <c r="D96" s="6">
        <v>3760</v>
      </c>
      <c r="E96" s="3" t="str">
        <f t="shared" si="6"/>
        <v>Gudhjem</v>
      </c>
      <c r="F96" s="14" t="s">
        <v>14</v>
      </c>
      <c r="G96" s="14" t="s">
        <v>14</v>
      </c>
      <c r="H96" s="14" t="s">
        <v>14</v>
      </c>
      <c r="I96" s="14" t="s">
        <v>14</v>
      </c>
      <c r="J96" s="14" t="s">
        <v>14</v>
      </c>
      <c r="K96" s="14" t="s">
        <v>14</v>
      </c>
      <c r="L96" s="12">
        <v>5202</v>
      </c>
      <c r="M96" s="14" t="s">
        <v>14</v>
      </c>
      <c r="N96" s="14" t="s">
        <v>14</v>
      </c>
      <c r="O96" s="12">
        <v>6751</v>
      </c>
      <c r="P96" s="14" t="s">
        <v>14</v>
      </c>
      <c r="Q96" s="14" t="s">
        <v>14</v>
      </c>
      <c r="S96" s="15" t="str">
        <f t="shared" si="5"/>
        <v>BRUG KOM</v>
      </c>
      <c r="T96" s="15">
        <f t="shared" si="5"/>
        <v>5202</v>
      </c>
      <c r="U96" s="15">
        <f t="shared" si="5"/>
        <v>6751</v>
      </c>
    </row>
    <row r="97" spans="3:21">
      <c r="C97" s="3" t="s">
        <v>106</v>
      </c>
      <c r="D97" s="6">
        <v>3770</v>
      </c>
      <c r="E97" s="3" t="str">
        <f t="shared" si="6"/>
        <v>Allinge</v>
      </c>
      <c r="F97" s="14" t="s">
        <v>14</v>
      </c>
      <c r="G97" s="12">
        <v>6655</v>
      </c>
      <c r="H97" s="12">
        <v>4442</v>
      </c>
      <c r="I97" s="12">
        <v>5052</v>
      </c>
      <c r="J97" s="12">
        <v>3852</v>
      </c>
      <c r="K97" s="12">
        <v>5832</v>
      </c>
      <c r="L97" s="12">
        <v>5521</v>
      </c>
      <c r="M97" s="12">
        <v>4745</v>
      </c>
      <c r="N97" s="12">
        <v>7386</v>
      </c>
      <c r="O97" s="12">
        <v>9918</v>
      </c>
      <c r="P97" s="12">
        <v>8857</v>
      </c>
      <c r="Q97" s="12">
        <v>6953</v>
      </c>
      <c r="S97" s="15">
        <f t="shared" si="5"/>
        <v>5383</v>
      </c>
      <c r="T97" s="15">
        <f t="shared" si="5"/>
        <v>4987.5</v>
      </c>
      <c r="U97" s="15">
        <f t="shared" si="5"/>
        <v>8278.5</v>
      </c>
    </row>
    <row r="98" spans="3:21">
      <c r="C98" s="3" t="s">
        <v>107</v>
      </c>
      <c r="D98" s="6">
        <v>3782</v>
      </c>
      <c r="E98" s="3" t="str">
        <f t="shared" si="6"/>
        <v>Klemensker</v>
      </c>
      <c r="F98" s="14" t="s">
        <v>14</v>
      </c>
      <c r="G98" s="14" t="s">
        <v>14</v>
      </c>
      <c r="H98" s="12">
        <v>4320</v>
      </c>
      <c r="I98" s="14" t="s">
        <v>14</v>
      </c>
      <c r="J98" s="14" t="s">
        <v>14</v>
      </c>
      <c r="K98" s="14" t="s">
        <v>14</v>
      </c>
      <c r="L98" s="12">
        <v>1898</v>
      </c>
      <c r="M98" s="14" t="s">
        <v>14</v>
      </c>
      <c r="N98" s="12">
        <v>3960</v>
      </c>
      <c r="O98" s="14" t="s">
        <v>14</v>
      </c>
      <c r="P98" s="14" t="s">
        <v>14</v>
      </c>
      <c r="Q98" s="14" t="s">
        <v>14</v>
      </c>
      <c r="S98" s="15">
        <f t="shared" si="5"/>
        <v>4320</v>
      </c>
      <c r="T98" s="15">
        <f t="shared" si="5"/>
        <v>1898</v>
      </c>
      <c r="U98" s="15">
        <f t="shared" si="5"/>
        <v>3960</v>
      </c>
    </row>
    <row r="99" spans="3:21">
      <c r="C99" s="3" t="s">
        <v>108</v>
      </c>
      <c r="D99" s="6">
        <v>3790</v>
      </c>
      <c r="E99" s="3" t="str">
        <f t="shared" si="6"/>
        <v>Hasle</v>
      </c>
      <c r="F99" s="14" t="s">
        <v>14</v>
      </c>
      <c r="G99" s="14" t="s">
        <v>14</v>
      </c>
      <c r="H99" s="12">
        <v>5433</v>
      </c>
      <c r="I99" s="12">
        <v>5060</v>
      </c>
      <c r="J99" s="14" t="s">
        <v>14</v>
      </c>
      <c r="K99" s="12">
        <v>7003</v>
      </c>
      <c r="L99" s="12">
        <v>4813</v>
      </c>
      <c r="M99" s="12">
        <v>7204</v>
      </c>
      <c r="N99" s="12">
        <v>4253</v>
      </c>
      <c r="O99" s="12">
        <v>5233</v>
      </c>
      <c r="P99" s="12">
        <v>7787</v>
      </c>
      <c r="Q99" s="12">
        <v>5029</v>
      </c>
      <c r="S99" s="15">
        <f t="shared" si="5"/>
        <v>5246.5</v>
      </c>
      <c r="T99" s="15">
        <f t="shared" si="5"/>
        <v>6340</v>
      </c>
      <c r="U99" s="15">
        <f t="shared" si="5"/>
        <v>5575.5</v>
      </c>
    </row>
    <row r="100" spans="3:21">
      <c r="C100" s="3" t="s">
        <v>109</v>
      </c>
      <c r="D100" s="6">
        <v>4000</v>
      </c>
      <c r="E100" s="3" t="str">
        <f t="shared" si="6"/>
        <v>Roskilde</v>
      </c>
      <c r="F100" s="12">
        <v>18082</v>
      </c>
      <c r="G100" s="12">
        <v>17550</v>
      </c>
      <c r="H100" s="12">
        <v>17325</v>
      </c>
      <c r="I100" s="12">
        <v>18278</v>
      </c>
      <c r="J100" s="12">
        <v>19902</v>
      </c>
      <c r="K100" s="12">
        <v>20578</v>
      </c>
      <c r="L100" s="12">
        <v>19895</v>
      </c>
      <c r="M100" s="12">
        <v>20449</v>
      </c>
      <c r="N100" s="12">
        <v>23151</v>
      </c>
      <c r="O100" s="12">
        <v>23585</v>
      </c>
      <c r="P100" s="12">
        <v>24293</v>
      </c>
      <c r="Q100" s="12">
        <v>23420</v>
      </c>
      <c r="S100" s="15">
        <f t="shared" si="5"/>
        <v>17808.75</v>
      </c>
      <c r="T100" s="15">
        <f t="shared" si="5"/>
        <v>20206</v>
      </c>
      <c r="U100" s="15">
        <f t="shared" si="5"/>
        <v>23612.25</v>
      </c>
    </row>
    <row r="101" spans="3:21">
      <c r="C101" s="3" t="s">
        <v>110</v>
      </c>
      <c r="D101" s="6">
        <v>4030</v>
      </c>
      <c r="E101" s="3" t="str">
        <f t="shared" si="6"/>
        <v>Tune</v>
      </c>
      <c r="F101" s="12">
        <v>17347</v>
      </c>
      <c r="G101" s="12">
        <v>17135</v>
      </c>
      <c r="H101" s="12">
        <v>15827</v>
      </c>
      <c r="I101" s="12">
        <v>15884</v>
      </c>
      <c r="J101" s="12">
        <v>14719</v>
      </c>
      <c r="K101" s="12">
        <v>15421</v>
      </c>
      <c r="L101" s="12">
        <v>16776</v>
      </c>
      <c r="M101" s="12">
        <v>16374</v>
      </c>
      <c r="N101" s="12">
        <v>18538</v>
      </c>
      <c r="O101" s="12">
        <v>20761</v>
      </c>
      <c r="P101" s="12">
        <v>19598</v>
      </c>
      <c r="Q101" s="12">
        <v>19391</v>
      </c>
      <c r="S101" s="15">
        <f t="shared" si="5"/>
        <v>16548.25</v>
      </c>
      <c r="T101" s="15">
        <f t="shared" si="5"/>
        <v>15822.5</v>
      </c>
      <c r="U101" s="15">
        <f t="shared" si="5"/>
        <v>19572</v>
      </c>
    </row>
    <row r="102" spans="3:21">
      <c r="C102" s="3" t="s">
        <v>111</v>
      </c>
      <c r="D102" s="6">
        <v>4040</v>
      </c>
      <c r="E102" s="3" t="str">
        <f t="shared" si="6"/>
        <v>Jyllinge</v>
      </c>
      <c r="F102" s="12">
        <v>17363</v>
      </c>
      <c r="G102" s="12">
        <v>16207</v>
      </c>
      <c r="H102" s="12">
        <v>14493</v>
      </c>
      <c r="I102" s="12">
        <v>14292</v>
      </c>
      <c r="J102" s="12">
        <v>17919</v>
      </c>
      <c r="K102" s="12">
        <v>17106</v>
      </c>
      <c r="L102" s="12">
        <v>16886</v>
      </c>
      <c r="M102" s="12">
        <v>16788</v>
      </c>
      <c r="N102" s="12">
        <v>17134</v>
      </c>
      <c r="O102" s="12">
        <v>19939</v>
      </c>
      <c r="P102" s="12">
        <v>20876</v>
      </c>
      <c r="Q102" s="12">
        <v>18523</v>
      </c>
      <c r="S102" s="15">
        <f t="shared" ref="S102:U133" si="7">IF(IFERROR(AVERAGEIF($F$4:$Q$4,S$4,$F102:$Q102),"BRUG KOM")=0,"BRUG KOM",IFERROR(AVERAGEIF($F$4:$Q$4,S$4,$F102:$Q102),"BRUG KOM"))</f>
        <v>15588.75</v>
      </c>
      <c r="T102" s="15">
        <f t="shared" si="7"/>
        <v>17174.75</v>
      </c>
      <c r="U102" s="15">
        <f t="shared" si="7"/>
        <v>19118</v>
      </c>
    </row>
    <row r="103" spans="3:21">
      <c r="C103" s="3" t="s">
        <v>112</v>
      </c>
      <c r="D103" s="6">
        <v>4050</v>
      </c>
      <c r="E103" s="3" t="str">
        <f t="shared" si="6"/>
        <v>Skibby</v>
      </c>
      <c r="F103" s="12">
        <v>11562</v>
      </c>
      <c r="G103" s="12">
        <v>9691</v>
      </c>
      <c r="H103" s="12">
        <v>8935</v>
      </c>
      <c r="I103" s="14" t="s">
        <v>14</v>
      </c>
      <c r="J103" s="12">
        <v>10214</v>
      </c>
      <c r="K103" s="12">
        <v>8890</v>
      </c>
      <c r="L103" s="12">
        <v>8735</v>
      </c>
      <c r="M103" s="12">
        <v>9919</v>
      </c>
      <c r="N103" s="12">
        <v>11736</v>
      </c>
      <c r="O103" s="12">
        <v>11979</v>
      </c>
      <c r="P103" s="12">
        <v>10314</v>
      </c>
      <c r="Q103" s="12">
        <v>12746</v>
      </c>
      <c r="S103" s="15">
        <f t="shared" si="7"/>
        <v>10062.666666666666</v>
      </c>
      <c r="T103" s="15">
        <f t="shared" si="7"/>
        <v>9439.5</v>
      </c>
      <c r="U103" s="15">
        <f t="shared" si="7"/>
        <v>11693.75</v>
      </c>
    </row>
    <row r="104" spans="3:21">
      <c r="C104" s="3" t="s">
        <v>113</v>
      </c>
      <c r="D104" s="6">
        <v>4060</v>
      </c>
      <c r="E104" s="3" t="str">
        <f t="shared" si="6"/>
        <v>Kirke Såby</v>
      </c>
      <c r="F104" s="12">
        <v>10541</v>
      </c>
      <c r="G104" s="12">
        <v>9209</v>
      </c>
      <c r="H104" s="12">
        <v>8931</v>
      </c>
      <c r="I104" s="14" t="s">
        <v>14</v>
      </c>
      <c r="J104" s="14" t="s">
        <v>14</v>
      </c>
      <c r="K104" s="12">
        <v>10290</v>
      </c>
      <c r="L104" s="12">
        <v>11830</v>
      </c>
      <c r="M104" s="12">
        <v>10364</v>
      </c>
      <c r="N104" s="12">
        <v>10710</v>
      </c>
      <c r="O104" s="12">
        <v>10906</v>
      </c>
      <c r="P104" s="12">
        <v>13403</v>
      </c>
      <c r="Q104" s="12">
        <v>12455</v>
      </c>
      <c r="S104" s="15">
        <f t="shared" si="7"/>
        <v>9560.3333333333339</v>
      </c>
      <c r="T104" s="15">
        <f t="shared" si="7"/>
        <v>10828</v>
      </c>
      <c r="U104" s="15">
        <f t="shared" si="7"/>
        <v>11868.5</v>
      </c>
    </row>
    <row r="105" spans="3:21">
      <c r="C105" s="3" t="s">
        <v>114</v>
      </c>
      <c r="D105" s="6">
        <v>4070</v>
      </c>
      <c r="E105" s="3" t="str">
        <f t="shared" si="6"/>
        <v>Kirke Hyllinge</v>
      </c>
      <c r="F105" s="12">
        <v>10390</v>
      </c>
      <c r="G105" s="12">
        <v>8241</v>
      </c>
      <c r="H105" s="12">
        <v>10125</v>
      </c>
      <c r="I105" s="12">
        <v>10129</v>
      </c>
      <c r="J105" s="12">
        <v>9265</v>
      </c>
      <c r="K105" s="12">
        <v>11972</v>
      </c>
      <c r="L105" s="12">
        <v>11100</v>
      </c>
      <c r="M105" s="12">
        <v>12147</v>
      </c>
      <c r="N105" s="12">
        <v>12599</v>
      </c>
      <c r="O105" s="12">
        <v>14411</v>
      </c>
      <c r="P105" s="12">
        <v>13287</v>
      </c>
      <c r="Q105" s="12">
        <v>13604</v>
      </c>
      <c r="S105" s="15">
        <f t="shared" si="7"/>
        <v>9721.25</v>
      </c>
      <c r="T105" s="15">
        <f t="shared" si="7"/>
        <v>11121</v>
      </c>
      <c r="U105" s="15">
        <f t="shared" si="7"/>
        <v>13475.25</v>
      </c>
    </row>
    <row r="106" spans="3:21">
      <c r="C106" s="3" t="s">
        <v>115</v>
      </c>
      <c r="D106" s="6">
        <v>4100</v>
      </c>
      <c r="E106" s="3" t="str">
        <f t="shared" si="6"/>
        <v>Ringsted</v>
      </c>
      <c r="F106" s="12">
        <v>11398</v>
      </c>
      <c r="G106" s="12">
        <v>10695</v>
      </c>
      <c r="H106" s="12">
        <v>11414</v>
      </c>
      <c r="I106" s="12">
        <v>10300</v>
      </c>
      <c r="J106" s="12">
        <v>11741</v>
      </c>
      <c r="K106" s="12">
        <v>11978</v>
      </c>
      <c r="L106" s="12">
        <v>11249</v>
      </c>
      <c r="M106" s="12">
        <v>10564</v>
      </c>
      <c r="N106" s="12">
        <v>13764</v>
      </c>
      <c r="O106" s="12">
        <v>13548</v>
      </c>
      <c r="P106" s="12">
        <v>14266</v>
      </c>
      <c r="Q106" s="12">
        <v>14822</v>
      </c>
      <c r="S106" s="15">
        <f t="shared" si="7"/>
        <v>10951.75</v>
      </c>
      <c r="T106" s="15">
        <f t="shared" si="7"/>
        <v>11383</v>
      </c>
      <c r="U106" s="15">
        <f t="shared" si="7"/>
        <v>14100</v>
      </c>
    </row>
    <row r="107" spans="3:21">
      <c r="C107" s="3" t="s">
        <v>116</v>
      </c>
      <c r="D107" s="6">
        <v>4130</v>
      </c>
      <c r="E107" s="3" t="str">
        <f t="shared" si="6"/>
        <v>Viby Sjælland</v>
      </c>
      <c r="F107" s="14" t="s">
        <v>14</v>
      </c>
      <c r="G107" s="12">
        <v>11767</v>
      </c>
      <c r="H107" s="12">
        <v>14624</v>
      </c>
      <c r="I107" s="12">
        <v>11121</v>
      </c>
      <c r="J107" s="12">
        <v>12984</v>
      </c>
      <c r="K107" s="12">
        <v>12725</v>
      </c>
      <c r="L107" s="12">
        <v>13695</v>
      </c>
      <c r="M107" s="12">
        <v>13228</v>
      </c>
      <c r="N107" s="12">
        <v>14745</v>
      </c>
      <c r="O107" s="12">
        <v>16561</v>
      </c>
      <c r="P107" s="12">
        <v>16743</v>
      </c>
      <c r="Q107" s="12">
        <v>15750</v>
      </c>
      <c r="S107" s="15">
        <f t="shared" si="7"/>
        <v>12504</v>
      </c>
      <c r="T107" s="15">
        <f t="shared" si="7"/>
        <v>13158</v>
      </c>
      <c r="U107" s="15">
        <f t="shared" si="7"/>
        <v>15949.75</v>
      </c>
    </row>
    <row r="108" spans="3:21">
      <c r="C108" s="3" t="s">
        <v>117</v>
      </c>
      <c r="D108" s="6">
        <v>4140</v>
      </c>
      <c r="E108" s="3" t="str">
        <f t="shared" si="6"/>
        <v>Borup</v>
      </c>
      <c r="F108" s="12">
        <v>14318</v>
      </c>
      <c r="G108" s="12">
        <v>13612</v>
      </c>
      <c r="H108" s="12">
        <v>10377</v>
      </c>
      <c r="I108" s="12">
        <v>11722</v>
      </c>
      <c r="J108" s="12">
        <v>12513</v>
      </c>
      <c r="K108" s="12">
        <v>14223</v>
      </c>
      <c r="L108" s="12">
        <v>14697</v>
      </c>
      <c r="M108" s="12">
        <v>10697</v>
      </c>
      <c r="N108" s="12">
        <v>17550</v>
      </c>
      <c r="O108" s="12">
        <v>15424</v>
      </c>
      <c r="P108" s="12">
        <v>17337</v>
      </c>
      <c r="Q108" s="12">
        <v>14792</v>
      </c>
      <c r="S108" s="15">
        <f t="shared" si="7"/>
        <v>12507.25</v>
      </c>
      <c r="T108" s="15">
        <f t="shared" si="7"/>
        <v>13032.5</v>
      </c>
      <c r="U108" s="15">
        <f t="shared" si="7"/>
        <v>16275.75</v>
      </c>
    </row>
    <row r="109" spans="3:21">
      <c r="C109" s="3" t="s">
        <v>118</v>
      </c>
      <c r="D109" s="6">
        <v>4160</v>
      </c>
      <c r="E109" s="3" t="str">
        <f t="shared" si="6"/>
        <v>Herlufmagle</v>
      </c>
      <c r="F109" s="14" t="s">
        <v>14</v>
      </c>
      <c r="G109" s="12">
        <v>9397</v>
      </c>
      <c r="H109" s="14" t="s">
        <v>14</v>
      </c>
      <c r="I109" s="12">
        <v>6243</v>
      </c>
      <c r="J109" s="12">
        <v>8272</v>
      </c>
      <c r="K109" s="12">
        <v>5176</v>
      </c>
      <c r="L109" s="12">
        <v>7174</v>
      </c>
      <c r="M109" s="12">
        <v>6962</v>
      </c>
      <c r="N109" s="12">
        <v>8847</v>
      </c>
      <c r="O109" s="12">
        <v>7869</v>
      </c>
      <c r="P109" s="12">
        <v>8443</v>
      </c>
      <c r="Q109" s="12">
        <v>8766</v>
      </c>
      <c r="S109" s="15">
        <f t="shared" si="7"/>
        <v>7820</v>
      </c>
      <c r="T109" s="15">
        <f t="shared" si="7"/>
        <v>6896</v>
      </c>
      <c r="U109" s="15">
        <f t="shared" si="7"/>
        <v>8481.25</v>
      </c>
    </row>
    <row r="110" spans="3:21">
      <c r="C110" s="3" t="s">
        <v>119</v>
      </c>
      <c r="D110" s="6">
        <v>4171</v>
      </c>
      <c r="E110" s="3" t="str">
        <f t="shared" si="6"/>
        <v>Glumsø</v>
      </c>
      <c r="F110" s="14" t="s">
        <v>14</v>
      </c>
      <c r="G110" s="14" t="s">
        <v>14</v>
      </c>
      <c r="H110" s="14" t="s">
        <v>14</v>
      </c>
      <c r="I110" s="14" t="s">
        <v>14</v>
      </c>
      <c r="J110" s="14" t="s">
        <v>14</v>
      </c>
      <c r="K110" s="12">
        <v>7462</v>
      </c>
      <c r="L110" s="12">
        <v>10104</v>
      </c>
      <c r="M110" s="12">
        <v>8447</v>
      </c>
      <c r="N110" s="12">
        <v>8571</v>
      </c>
      <c r="O110" s="12">
        <v>11135</v>
      </c>
      <c r="P110" s="14" t="s">
        <v>14</v>
      </c>
      <c r="Q110" s="14" t="s">
        <v>14</v>
      </c>
      <c r="S110" s="15" t="str">
        <f t="shared" si="7"/>
        <v>BRUG KOM</v>
      </c>
      <c r="T110" s="15">
        <f t="shared" si="7"/>
        <v>8671</v>
      </c>
      <c r="U110" s="15">
        <f t="shared" si="7"/>
        <v>9853</v>
      </c>
    </row>
    <row r="111" spans="3:21">
      <c r="C111" s="3" t="s">
        <v>120</v>
      </c>
      <c r="D111" s="6">
        <v>4173</v>
      </c>
      <c r="E111" s="3" t="str">
        <f t="shared" si="6"/>
        <v>Fjenneslev</v>
      </c>
      <c r="F111" s="14" t="s">
        <v>14</v>
      </c>
      <c r="G111" s="14" t="s">
        <v>14</v>
      </c>
      <c r="H111" s="12">
        <v>8170</v>
      </c>
      <c r="I111" s="14" t="s">
        <v>14</v>
      </c>
      <c r="J111" s="14" t="s">
        <v>14</v>
      </c>
      <c r="K111" s="14" t="s">
        <v>14</v>
      </c>
      <c r="L111" s="14" t="s">
        <v>14</v>
      </c>
      <c r="M111" s="12">
        <v>7372</v>
      </c>
      <c r="N111" s="14" t="s">
        <v>14</v>
      </c>
      <c r="O111" s="12">
        <v>9753</v>
      </c>
      <c r="P111" s="14" t="s">
        <v>14</v>
      </c>
      <c r="Q111" s="14" t="s">
        <v>14</v>
      </c>
      <c r="S111" s="15">
        <f t="shared" si="7"/>
        <v>8170</v>
      </c>
      <c r="T111" s="15">
        <f t="shared" si="7"/>
        <v>7372</v>
      </c>
      <c r="U111" s="15">
        <f t="shared" si="7"/>
        <v>9753</v>
      </c>
    </row>
    <row r="112" spans="3:21">
      <c r="C112" s="3" t="s">
        <v>121</v>
      </c>
      <c r="D112" s="6">
        <v>4174</v>
      </c>
      <c r="E112" s="3" t="str">
        <f t="shared" si="6"/>
        <v>Jystrup Midtsj</v>
      </c>
      <c r="F112" s="14" t="s">
        <v>14</v>
      </c>
      <c r="G112" s="14" t="s">
        <v>14</v>
      </c>
      <c r="H112" s="14" t="s">
        <v>14</v>
      </c>
      <c r="I112" s="14" t="s">
        <v>14</v>
      </c>
      <c r="J112" s="14" t="s">
        <v>14</v>
      </c>
      <c r="K112" s="14" t="s">
        <v>14</v>
      </c>
      <c r="L112" s="12">
        <v>10596</v>
      </c>
      <c r="M112" s="14" t="s">
        <v>14</v>
      </c>
      <c r="N112" s="12">
        <v>10530</v>
      </c>
      <c r="O112" s="12">
        <v>12753</v>
      </c>
      <c r="P112" s="12">
        <v>12039</v>
      </c>
      <c r="Q112" s="14" t="s">
        <v>14</v>
      </c>
      <c r="S112" s="15" t="str">
        <f t="shared" si="7"/>
        <v>BRUG KOM</v>
      </c>
      <c r="T112" s="15">
        <f t="shared" si="7"/>
        <v>10596</v>
      </c>
      <c r="U112" s="15">
        <f t="shared" si="7"/>
        <v>11774</v>
      </c>
    </row>
    <row r="113" spans="3:21">
      <c r="C113" s="3" t="s">
        <v>122</v>
      </c>
      <c r="D113" s="6">
        <v>4180</v>
      </c>
      <c r="E113" s="3" t="str">
        <f t="shared" si="6"/>
        <v>Sorø</v>
      </c>
      <c r="F113" s="12">
        <v>11423</v>
      </c>
      <c r="G113" s="12">
        <v>13317</v>
      </c>
      <c r="H113" s="12">
        <v>12372</v>
      </c>
      <c r="I113" s="12">
        <v>10468</v>
      </c>
      <c r="J113" s="12">
        <v>12176</v>
      </c>
      <c r="K113" s="12">
        <v>10969</v>
      </c>
      <c r="L113" s="12">
        <v>11614</v>
      </c>
      <c r="M113" s="12">
        <v>12213</v>
      </c>
      <c r="N113" s="12">
        <v>14458</v>
      </c>
      <c r="O113" s="12">
        <v>14185</v>
      </c>
      <c r="P113" s="12">
        <v>12540</v>
      </c>
      <c r="Q113" s="12">
        <v>15320</v>
      </c>
      <c r="S113" s="15">
        <f t="shared" si="7"/>
        <v>11895</v>
      </c>
      <c r="T113" s="15">
        <f t="shared" si="7"/>
        <v>11743</v>
      </c>
      <c r="U113" s="15">
        <f t="shared" si="7"/>
        <v>14125.75</v>
      </c>
    </row>
    <row r="114" spans="3:21">
      <c r="C114" s="3" t="s">
        <v>123</v>
      </c>
      <c r="D114" s="6">
        <v>4190</v>
      </c>
      <c r="E114" s="3" t="str">
        <f t="shared" si="6"/>
        <v>Munke Bjergby</v>
      </c>
      <c r="F114" s="14" t="s">
        <v>14</v>
      </c>
      <c r="G114" s="14" t="s">
        <v>14</v>
      </c>
      <c r="H114" s="14" t="s">
        <v>14</v>
      </c>
      <c r="I114" s="14" t="s">
        <v>14</v>
      </c>
      <c r="J114" s="14" t="s">
        <v>14</v>
      </c>
      <c r="K114" s="14" t="s">
        <v>14</v>
      </c>
      <c r="L114" s="14" t="s">
        <v>14</v>
      </c>
      <c r="M114" s="14" t="s">
        <v>14</v>
      </c>
      <c r="N114" s="14" t="s">
        <v>14</v>
      </c>
      <c r="O114" s="14" t="s">
        <v>14</v>
      </c>
      <c r="P114" s="14" t="s">
        <v>14</v>
      </c>
      <c r="Q114" s="14" t="s">
        <v>14</v>
      </c>
      <c r="S114" s="15" t="str">
        <f t="shared" si="7"/>
        <v>BRUG KOM</v>
      </c>
      <c r="T114" s="15" t="str">
        <f t="shared" si="7"/>
        <v>BRUG KOM</v>
      </c>
      <c r="U114" s="15" t="str">
        <f t="shared" si="7"/>
        <v>BRUG KOM</v>
      </c>
    </row>
    <row r="115" spans="3:21">
      <c r="C115" s="3" t="s">
        <v>124</v>
      </c>
      <c r="D115" s="6">
        <v>4200</v>
      </c>
      <c r="E115" s="3" t="str">
        <f t="shared" si="6"/>
        <v>Slagelse</v>
      </c>
      <c r="F115" s="12">
        <v>10317</v>
      </c>
      <c r="G115" s="12">
        <v>11131</v>
      </c>
      <c r="H115" s="12">
        <v>9947</v>
      </c>
      <c r="I115" s="12">
        <v>10155</v>
      </c>
      <c r="J115" s="12">
        <v>10726</v>
      </c>
      <c r="K115" s="12">
        <v>10763</v>
      </c>
      <c r="L115" s="12">
        <v>11475</v>
      </c>
      <c r="M115" s="12">
        <v>10865</v>
      </c>
      <c r="N115" s="12">
        <v>12150</v>
      </c>
      <c r="O115" s="12">
        <v>11689</v>
      </c>
      <c r="P115" s="12">
        <v>12355</v>
      </c>
      <c r="Q115" s="12">
        <v>12332</v>
      </c>
      <c r="S115" s="15">
        <f t="shared" si="7"/>
        <v>10387.5</v>
      </c>
      <c r="T115" s="15">
        <f t="shared" si="7"/>
        <v>10957.25</v>
      </c>
      <c r="U115" s="15">
        <f t="shared" si="7"/>
        <v>12131.5</v>
      </c>
    </row>
    <row r="116" spans="3:21">
      <c r="C116" s="3" t="s">
        <v>125</v>
      </c>
      <c r="D116" s="6">
        <v>4220</v>
      </c>
      <c r="E116" s="3" t="str">
        <f t="shared" si="6"/>
        <v>Korsør</v>
      </c>
      <c r="F116" s="12">
        <v>7596</v>
      </c>
      <c r="G116" s="12">
        <v>9861</v>
      </c>
      <c r="H116" s="12">
        <v>7614</v>
      </c>
      <c r="I116" s="12">
        <v>7125</v>
      </c>
      <c r="J116" s="12">
        <v>7109</v>
      </c>
      <c r="K116" s="12">
        <v>7501</v>
      </c>
      <c r="L116" s="12">
        <v>7693</v>
      </c>
      <c r="M116" s="12">
        <v>7299</v>
      </c>
      <c r="N116" s="12">
        <v>8641</v>
      </c>
      <c r="O116" s="12">
        <v>8551</v>
      </c>
      <c r="P116" s="12">
        <v>8645</v>
      </c>
      <c r="Q116" s="12">
        <v>8500</v>
      </c>
      <c r="S116" s="15">
        <f t="shared" si="7"/>
        <v>8049</v>
      </c>
      <c r="T116" s="15">
        <f t="shared" si="7"/>
        <v>7400.5</v>
      </c>
      <c r="U116" s="15">
        <f t="shared" si="7"/>
        <v>8584.25</v>
      </c>
    </row>
    <row r="117" spans="3:21">
      <c r="C117" s="3" t="s">
        <v>126</v>
      </c>
      <c r="D117" s="6">
        <v>4230</v>
      </c>
      <c r="E117" s="3" t="str">
        <f t="shared" si="6"/>
        <v>Skælskør</v>
      </c>
      <c r="F117" s="12">
        <v>8460</v>
      </c>
      <c r="G117" s="12">
        <v>8202</v>
      </c>
      <c r="H117" s="12">
        <v>8093</v>
      </c>
      <c r="I117" s="12">
        <v>7406</v>
      </c>
      <c r="J117" s="12">
        <v>7717</v>
      </c>
      <c r="K117" s="12">
        <v>7208</v>
      </c>
      <c r="L117" s="12">
        <v>9839</v>
      </c>
      <c r="M117" s="12">
        <v>7765</v>
      </c>
      <c r="N117" s="12">
        <v>8975</v>
      </c>
      <c r="O117" s="12">
        <v>9932</v>
      </c>
      <c r="P117" s="12">
        <v>8402</v>
      </c>
      <c r="Q117" s="12">
        <v>9227</v>
      </c>
      <c r="S117" s="15">
        <f t="shared" si="7"/>
        <v>8040.25</v>
      </c>
      <c r="T117" s="15">
        <f t="shared" si="7"/>
        <v>8132.25</v>
      </c>
      <c r="U117" s="15">
        <f t="shared" si="7"/>
        <v>9134</v>
      </c>
    </row>
    <row r="118" spans="3:21">
      <c r="C118" s="3" t="s">
        <v>127</v>
      </c>
      <c r="D118" s="6">
        <v>4241</v>
      </c>
      <c r="E118" s="3" t="str">
        <f t="shared" si="6"/>
        <v>Vemmelev</v>
      </c>
      <c r="F118" s="14" t="s">
        <v>14</v>
      </c>
      <c r="G118" s="12">
        <v>8567</v>
      </c>
      <c r="H118" s="14" t="s">
        <v>14</v>
      </c>
      <c r="I118" s="12">
        <v>8745</v>
      </c>
      <c r="J118" s="12">
        <v>9073</v>
      </c>
      <c r="K118" s="12">
        <v>8402</v>
      </c>
      <c r="L118" s="12">
        <v>9827</v>
      </c>
      <c r="M118" s="12">
        <v>7921</v>
      </c>
      <c r="N118" s="12">
        <v>10495</v>
      </c>
      <c r="O118" s="14" t="s">
        <v>14</v>
      </c>
      <c r="P118" s="14" t="s">
        <v>14</v>
      </c>
      <c r="Q118" s="14" t="s">
        <v>14</v>
      </c>
      <c r="S118" s="15">
        <f t="shared" si="7"/>
        <v>8656</v>
      </c>
      <c r="T118" s="15">
        <f t="shared" si="7"/>
        <v>8805.75</v>
      </c>
      <c r="U118" s="15">
        <f t="shared" si="7"/>
        <v>10495</v>
      </c>
    </row>
    <row r="119" spans="3:21">
      <c r="C119" s="3" t="s">
        <v>128</v>
      </c>
      <c r="D119" s="6">
        <v>4242</v>
      </c>
      <c r="E119" s="3" t="str">
        <f t="shared" si="6"/>
        <v>Boeslunde</v>
      </c>
      <c r="F119" s="14" t="s">
        <v>14</v>
      </c>
      <c r="G119" s="14" t="s">
        <v>14</v>
      </c>
      <c r="H119" s="14" t="s">
        <v>14</v>
      </c>
      <c r="I119" s="14" t="s">
        <v>14</v>
      </c>
      <c r="J119" s="14" t="s">
        <v>14</v>
      </c>
      <c r="K119" s="14" t="s">
        <v>14</v>
      </c>
      <c r="L119" s="14" t="s">
        <v>14</v>
      </c>
      <c r="M119" s="14" t="s">
        <v>14</v>
      </c>
      <c r="N119" s="14" t="s">
        <v>14</v>
      </c>
      <c r="O119" s="12">
        <v>6661</v>
      </c>
      <c r="P119" s="14" t="s">
        <v>14</v>
      </c>
      <c r="Q119" s="14" t="s">
        <v>14</v>
      </c>
      <c r="S119" s="15" t="str">
        <f t="shared" si="7"/>
        <v>BRUG KOM</v>
      </c>
      <c r="T119" s="15" t="str">
        <f t="shared" si="7"/>
        <v>BRUG KOM</v>
      </c>
      <c r="U119" s="15">
        <f t="shared" si="7"/>
        <v>6661</v>
      </c>
    </row>
    <row r="120" spans="3:21">
      <c r="C120" s="3" t="s">
        <v>129</v>
      </c>
      <c r="D120" s="6">
        <v>4243</v>
      </c>
      <c r="E120" s="3" t="str">
        <f t="shared" si="6"/>
        <v>Rude</v>
      </c>
      <c r="F120" s="14" t="s">
        <v>14</v>
      </c>
      <c r="G120" s="14" t="s">
        <v>14</v>
      </c>
      <c r="H120" s="14" t="s">
        <v>14</v>
      </c>
      <c r="I120" s="14" t="s">
        <v>14</v>
      </c>
      <c r="J120" s="14" t="s">
        <v>14</v>
      </c>
      <c r="K120" s="14" t="s">
        <v>14</v>
      </c>
      <c r="L120" s="14" t="s">
        <v>14</v>
      </c>
      <c r="M120" s="14" t="s">
        <v>14</v>
      </c>
      <c r="N120" s="14" t="s">
        <v>14</v>
      </c>
      <c r="O120" s="14" t="s">
        <v>14</v>
      </c>
      <c r="P120" s="14" t="s">
        <v>14</v>
      </c>
      <c r="Q120" s="14" t="s">
        <v>14</v>
      </c>
      <c r="S120" s="15" t="str">
        <f t="shared" si="7"/>
        <v>BRUG KOM</v>
      </c>
      <c r="T120" s="15" t="str">
        <f t="shared" si="7"/>
        <v>BRUG KOM</v>
      </c>
      <c r="U120" s="15" t="str">
        <f t="shared" si="7"/>
        <v>BRUG KOM</v>
      </c>
    </row>
    <row r="121" spans="3:21">
      <c r="C121" s="3" t="s">
        <v>130</v>
      </c>
      <c r="D121" s="6">
        <v>4244</v>
      </c>
      <c r="E121" s="3" t="str">
        <f t="shared" si="6"/>
        <v>Agersø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4" t="s">
        <v>14</v>
      </c>
      <c r="Q121" s="12">
        <v>0</v>
      </c>
      <c r="S121" s="15" t="str">
        <f t="shared" si="7"/>
        <v>BRUG KOM</v>
      </c>
      <c r="T121" s="15" t="str">
        <f t="shared" si="7"/>
        <v>BRUG KOM</v>
      </c>
      <c r="U121" s="15" t="str">
        <f t="shared" si="7"/>
        <v>BRUG KOM</v>
      </c>
    </row>
    <row r="122" spans="3:21">
      <c r="C122" s="3" t="s">
        <v>131</v>
      </c>
      <c r="D122" s="6">
        <v>4245</v>
      </c>
      <c r="E122" s="3" t="str">
        <f t="shared" si="6"/>
        <v>Omø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S122" s="15" t="str">
        <f t="shared" si="7"/>
        <v>BRUG KOM</v>
      </c>
      <c r="T122" s="15" t="str">
        <f t="shared" si="7"/>
        <v>BRUG KOM</v>
      </c>
      <c r="U122" s="15" t="str">
        <f t="shared" si="7"/>
        <v>BRUG KOM</v>
      </c>
    </row>
    <row r="123" spans="3:21">
      <c r="C123" s="3" t="s">
        <v>132</v>
      </c>
      <c r="D123" s="6">
        <v>4250</v>
      </c>
      <c r="E123" s="3" t="str">
        <f t="shared" si="6"/>
        <v>Fuglebjerg</v>
      </c>
      <c r="F123" s="12">
        <v>6545</v>
      </c>
      <c r="G123" s="12">
        <v>6813</v>
      </c>
      <c r="H123" s="14" t="s">
        <v>14</v>
      </c>
      <c r="I123" s="12">
        <v>8005</v>
      </c>
      <c r="J123" s="14" t="s">
        <v>14</v>
      </c>
      <c r="K123" s="12">
        <v>5639</v>
      </c>
      <c r="L123" s="12">
        <v>6172</v>
      </c>
      <c r="M123" s="12">
        <v>6625</v>
      </c>
      <c r="N123" s="12">
        <v>8657</v>
      </c>
      <c r="O123" s="12">
        <v>6880</v>
      </c>
      <c r="P123" s="12">
        <v>8043</v>
      </c>
      <c r="Q123" s="12">
        <v>8621</v>
      </c>
      <c r="S123" s="15">
        <f t="shared" si="7"/>
        <v>7121</v>
      </c>
      <c r="T123" s="15">
        <f t="shared" si="7"/>
        <v>6145.333333333333</v>
      </c>
      <c r="U123" s="15">
        <f t="shared" si="7"/>
        <v>8050.25</v>
      </c>
    </row>
    <row r="124" spans="3:21">
      <c r="C124" s="3" t="s">
        <v>133</v>
      </c>
      <c r="D124" s="6">
        <v>4261</v>
      </c>
      <c r="E124" s="3" t="str">
        <f t="shared" si="6"/>
        <v>Dalmose</v>
      </c>
      <c r="F124" s="14" t="s">
        <v>14</v>
      </c>
      <c r="G124" s="14" t="s">
        <v>14</v>
      </c>
      <c r="H124" s="12">
        <v>7616</v>
      </c>
      <c r="I124" s="14" t="s">
        <v>14</v>
      </c>
      <c r="J124" s="14" t="s">
        <v>14</v>
      </c>
      <c r="K124" s="12">
        <v>5134</v>
      </c>
      <c r="L124" s="12">
        <v>6494</v>
      </c>
      <c r="M124" s="14" t="s">
        <v>14</v>
      </c>
      <c r="N124" s="14" t="s">
        <v>14</v>
      </c>
      <c r="O124" s="12">
        <v>6211</v>
      </c>
      <c r="P124" s="14" t="s">
        <v>14</v>
      </c>
      <c r="Q124" s="14" t="s">
        <v>14</v>
      </c>
      <c r="S124" s="15">
        <f t="shared" si="7"/>
        <v>7616</v>
      </c>
      <c r="T124" s="15">
        <f t="shared" si="7"/>
        <v>5814</v>
      </c>
      <c r="U124" s="15">
        <f t="shared" si="7"/>
        <v>6211</v>
      </c>
    </row>
    <row r="125" spans="3:21">
      <c r="C125" s="3" t="s">
        <v>134</v>
      </c>
      <c r="D125" s="6">
        <v>4262</v>
      </c>
      <c r="E125" s="3" t="str">
        <f t="shared" si="6"/>
        <v>Sandved</v>
      </c>
      <c r="F125" s="14" t="s">
        <v>14</v>
      </c>
      <c r="G125" s="14" t="s">
        <v>14</v>
      </c>
      <c r="H125" s="14" t="s">
        <v>14</v>
      </c>
      <c r="I125" s="14" t="s">
        <v>14</v>
      </c>
      <c r="J125" s="14" t="s">
        <v>14</v>
      </c>
      <c r="K125" s="14" t="s">
        <v>14</v>
      </c>
      <c r="L125" s="14" t="s">
        <v>14</v>
      </c>
      <c r="M125" s="14" t="s">
        <v>14</v>
      </c>
      <c r="N125" s="14" t="s">
        <v>14</v>
      </c>
      <c r="O125" s="12">
        <v>6429</v>
      </c>
      <c r="P125" s="14" t="s">
        <v>14</v>
      </c>
      <c r="Q125" s="14" t="s">
        <v>14</v>
      </c>
      <c r="S125" s="15" t="str">
        <f t="shared" si="7"/>
        <v>BRUG KOM</v>
      </c>
      <c r="T125" s="15" t="str">
        <f t="shared" si="7"/>
        <v>BRUG KOM</v>
      </c>
      <c r="U125" s="15">
        <f t="shared" si="7"/>
        <v>6429</v>
      </c>
    </row>
    <row r="126" spans="3:21">
      <c r="C126" s="3" t="s">
        <v>135</v>
      </c>
      <c r="D126" s="6">
        <v>4270</v>
      </c>
      <c r="E126" s="3" t="str">
        <f t="shared" si="6"/>
        <v>Høng</v>
      </c>
      <c r="F126" s="12">
        <v>10520</v>
      </c>
      <c r="G126" s="12">
        <v>7080</v>
      </c>
      <c r="H126" s="12">
        <v>7795</v>
      </c>
      <c r="I126" s="14" t="s">
        <v>14</v>
      </c>
      <c r="J126" s="12">
        <v>8225</v>
      </c>
      <c r="K126" s="12">
        <v>7528</v>
      </c>
      <c r="L126" s="12">
        <v>8490</v>
      </c>
      <c r="M126" s="12">
        <v>7507</v>
      </c>
      <c r="N126" s="12">
        <v>7076</v>
      </c>
      <c r="O126" s="12">
        <v>9619</v>
      </c>
      <c r="P126" s="12">
        <v>9859</v>
      </c>
      <c r="Q126" s="12">
        <v>9119</v>
      </c>
      <c r="S126" s="15">
        <f t="shared" si="7"/>
        <v>8465</v>
      </c>
      <c r="T126" s="15">
        <f t="shared" si="7"/>
        <v>7937.5</v>
      </c>
      <c r="U126" s="15">
        <f t="shared" si="7"/>
        <v>8918.25</v>
      </c>
    </row>
    <row r="127" spans="3:21">
      <c r="C127" s="3" t="s">
        <v>136</v>
      </c>
      <c r="D127" s="6">
        <v>4281</v>
      </c>
      <c r="E127" s="3" t="str">
        <f t="shared" si="6"/>
        <v>Gørlev</v>
      </c>
      <c r="F127" s="14" t="s">
        <v>14</v>
      </c>
      <c r="G127" s="12">
        <v>6279</v>
      </c>
      <c r="H127" s="12">
        <v>7694</v>
      </c>
      <c r="I127" s="14" t="s">
        <v>14</v>
      </c>
      <c r="J127" s="12">
        <v>5480</v>
      </c>
      <c r="K127" s="12">
        <v>5998</v>
      </c>
      <c r="L127" s="12">
        <v>6199</v>
      </c>
      <c r="M127" s="12">
        <v>6312</v>
      </c>
      <c r="N127" s="12">
        <v>6999</v>
      </c>
      <c r="O127" s="12">
        <v>7868</v>
      </c>
      <c r="P127" s="12">
        <v>6625</v>
      </c>
      <c r="Q127" s="12">
        <v>6885</v>
      </c>
      <c r="S127" s="15">
        <f t="shared" si="7"/>
        <v>6986.5</v>
      </c>
      <c r="T127" s="15">
        <f t="shared" si="7"/>
        <v>5997.25</v>
      </c>
      <c r="U127" s="15">
        <f t="shared" si="7"/>
        <v>7094.25</v>
      </c>
    </row>
    <row r="128" spans="3:21">
      <c r="C128" s="3" t="s">
        <v>137</v>
      </c>
      <c r="D128" s="6">
        <v>4291</v>
      </c>
      <c r="E128" s="3" t="str">
        <f t="shared" si="6"/>
        <v>Ruds Vedby</v>
      </c>
      <c r="F128" s="14" t="s">
        <v>14</v>
      </c>
      <c r="G128" s="14" t="s">
        <v>14</v>
      </c>
      <c r="H128" s="14" t="s">
        <v>14</v>
      </c>
      <c r="I128" s="14" t="s">
        <v>14</v>
      </c>
      <c r="J128" s="14" t="s">
        <v>14</v>
      </c>
      <c r="K128" s="14" t="s">
        <v>14</v>
      </c>
      <c r="L128" s="12">
        <v>4683</v>
      </c>
      <c r="M128" s="12">
        <v>5064</v>
      </c>
      <c r="N128" s="12">
        <v>7740</v>
      </c>
      <c r="O128" s="14" t="s">
        <v>14</v>
      </c>
      <c r="P128" s="14" t="s">
        <v>14</v>
      </c>
      <c r="Q128" s="14" t="s">
        <v>14</v>
      </c>
      <c r="S128" s="15" t="str">
        <f t="shared" si="7"/>
        <v>BRUG KOM</v>
      </c>
      <c r="T128" s="15">
        <f t="shared" si="7"/>
        <v>4873.5</v>
      </c>
      <c r="U128" s="15">
        <f t="shared" si="7"/>
        <v>7740</v>
      </c>
    </row>
    <row r="129" spans="3:21">
      <c r="C129" s="3" t="s">
        <v>138</v>
      </c>
      <c r="D129" s="6">
        <v>4293</v>
      </c>
      <c r="E129" s="3" t="str">
        <f t="shared" si="6"/>
        <v>Dianalund</v>
      </c>
      <c r="F129" s="12">
        <v>8378</v>
      </c>
      <c r="G129" s="12">
        <v>8029</v>
      </c>
      <c r="H129" s="12">
        <v>8849</v>
      </c>
      <c r="I129" s="14" t="s">
        <v>14</v>
      </c>
      <c r="J129" s="12">
        <v>5917</v>
      </c>
      <c r="K129" s="12">
        <v>8997</v>
      </c>
      <c r="L129" s="12">
        <v>7867</v>
      </c>
      <c r="M129" s="12">
        <v>6768</v>
      </c>
      <c r="N129" s="12">
        <v>8201</v>
      </c>
      <c r="O129" s="12">
        <v>8861</v>
      </c>
      <c r="P129" s="12">
        <v>8285</v>
      </c>
      <c r="Q129" s="12">
        <v>10421</v>
      </c>
      <c r="S129" s="15">
        <f t="shared" si="7"/>
        <v>8418.6666666666661</v>
      </c>
      <c r="T129" s="15">
        <f t="shared" si="7"/>
        <v>7387.25</v>
      </c>
      <c r="U129" s="15">
        <f t="shared" si="7"/>
        <v>8942</v>
      </c>
    </row>
    <row r="130" spans="3:21">
      <c r="C130" s="3" t="s">
        <v>139</v>
      </c>
      <c r="D130" s="6">
        <v>4295</v>
      </c>
      <c r="E130" s="3" t="str">
        <f t="shared" si="6"/>
        <v>Stenlille</v>
      </c>
      <c r="F130" s="14" t="s">
        <v>14</v>
      </c>
      <c r="G130" s="14" t="s">
        <v>14</v>
      </c>
      <c r="H130" s="14" t="s">
        <v>14</v>
      </c>
      <c r="I130" s="12">
        <v>5687</v>
      </c>
      <c r="J130" s="12">
        <v>9106</v>
      </c>
      <c r="K130" s="12">
        <v>7363</v>
      </c>
      <c r="L130" s="12">
        <v>7760</v>
      </c>
      <c r="M130" s="12">
        <v>6866</v>
      </c>
      <c r="N130" s="12">
        <v>7914</v>
      </c>
      <c r="O130" s="12">
        <v>7018</v>
      </c>
      <c r="P130" s="12">
        <v>9292</v>
      </c>
      <c r="Q130" s="14" t="s">
        <v>14</v>
      </c>
      <c r="S130" s="15">
        <f t="shared" si="7"/>
        <v>5687</v>
      </c>
      <c r="T130" s="15">
        <f t="shared" si="7"/>
        <v>7773.75</v>
      </c>
      <c r="U130" s="15">
        <f t="shared" si="7"/>
        <v>8074.666666666667</v>
      </c>
    </row>
    <row r="131" spans="3:21">
      <c r="C131" s="3" t="s">
        <v>140</v>
      </c>
      <c r="D131" s="6">
        <v>4296</v>
      </c>
      <c r="E131" s="3" t="str">
        <f t="shared" si="6"/>
        <v>Nyrup</v>
      </c>
      <c r="F131" s="14" t="s">
        <v>14</v>
      </c>
      <c r="G131" s="14" t="s">
        <v>14</v>
      </c>
      <c r="H131" s="14" t="s">
        <v>14</v>
      </c>
      <c r="I131" s="14" t="s">
        <v>14</v>
      </c>
      <c r="J131" s="14" t="s">
        <v>14</v>
      </c>
      <c r="K131" s="14" t="s">
        <v>14</v>
      </c>
      <c r="L131" s="14" t="s">
        <v>14</v>
      </c>
      <c r="M131" s="14" t="s">
        <v>14</v>
      </c>
      <c r="N131" s="14" t="s">
        <v>14</v>
      </c>
      <c r="O131" s="14" t="s">
        <v>14</v>
      </c>
      <c r="P131" s="14" t="s">
        <v>14</v>
      </c>
      <c r="Q131" s="14" t="s">
        <v>14</v>
      </c>
      <c r="S131" s="15" t="str">
        <f t="shared" si="7"/>
        <v>BRUG KOM</v>
      </c>
      <c r="T131" s="15" t="str">
        <f t="shared" si="7"/>
        <v>BRUG KOM</v>
      </c>
      <c r="U131" s="15" t="str">
        <f t="shared" si="7"/>
        <v>BRUG KOM</v>
      </c>
    </row>
    <row r="132" spans="3:21">
      <c r="C132" s="3" t="s">
        <v>141</v>
      </c>
      <c r="D132" s="6">
        <v>4300</v>
      </c>
      <c r="E132" s="3" t="str">
        <f t="shared" si="6"/>
        <v>Holbæk</v>
      </c>
      <c r="F132" s="12">
        <v>14473</v>
      </c>
      <c r="G132" s="12">
        <v>13667</v>
      </c>
      <c r="H132" s="12">
        <v>11391</v>
      </c>
      <c r="I132" s="12">
        <v>12499</v>
      </c>
      <c r="J132" s="12">
        <v>12893</v>
      </c>
      <c r="K132" s="12">
        <v>14976</v>
      </c>
      <c r="L132" s="12">
        <v>13653</v>
      </c>
      <c r="M132" s="12">
        <v>12310</v>
      </c>
      <c r="N132" s="12">
        <v>14422</v>
      </c>
      <c r="O132" s="12">
        <v>15564</v>
      </c>
      <c r="P132" s="12">
        <v>17759</v>
      </c>
      <c r="Q132" s="12">
        <v>16249</v>
      </c>
      <c r="S132" s="15">
        <f t="shared" si="7"/>
        <v>13007.5</v>
      </c>
      <c r="T132" s="15">
        <f t="shared" si="7"/>
        <v>13458</v>
      </c>
      <c r="U132" s="15">
        <f t="shared" si="7"/>
        <v>15998.5</v>
      </c>
    </row>
    <row r="133" spans="3:21">
      <c r="C133" s="3" t="s">
        <v>142</v>
      </c>
      <c r="D133" s="6">
        <v>4305</v>
      </c>
      <c r="E133" s="3" t="str">
        <f t="shared" si="6"/>
        <v>Orø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4" t="s">
        <v>14</v>
      </c>
      <c r="O133" s="14" t="s">
        <v>14</v>
      </c>
      <c r="P133" s="14" t="s">
        <v>14</v>
      </c>
      <c r="Q133" s="14" t="s">
        <v>14</v>
      </c>
      <c r="S133" s="15" t="str">
        <f t="shared" si="7"/>
        <v>BRUG KOM</v>
      </c>
      <c r="T133" s="15" t="str">
        <f t="shared" si="7"/>
        <v>BRUG KOM</v>
      </c>
      <c r="U133" s="15" t="str">
        <f t="shared" si="7"/>
        <v>BRUG KOM</v>
      </c>
    </row>
    <row r="134" spans="3:21">
      <c r="C134" s="3" t="s">
        <v>143</v>
      </c>
      <c r="D134" s="6">
        <v>4320</v>
      </c>
      <c r="E134" s="3" t="str">
        <f t="shared" si="6"/>
        <v>Lejre</v>
      </c>
      <c r="F134" s="12">
        <v>13280</v>
      </c>
      <c r="G134" s="12">
        <v>14952</v>
      </c>
      <c r="H134" s="12">
        <v>11988</v>
      </c>
      <c r="I134" s="12">
        <v>16214</v>
      </c>
      <c r="J134" s="12">
        <v>16544</v>
      </c>
      <c r="K134" s="12">
        <v>14979</v>
      </c>
      <c r="L134" s="12">
        <v>15683</v>
      </c>
      <c r="M134" s="12">
        <v>13840</v>
      </c>
      <c r="N134" s="12">
        <v>16124</v>
      </c>
      <c r="O134" s="12">
        <v>17876</v>
      </c>
      <c r="P134" s="12">
        <v>17769</v>
      </c>
      <c r="Q134" s="12">
        <v>19807</v>
      </c>
      <c r="S134" s="15">
        <f t="shared" ref="S134:U165" si="8">IF(IFERROR(AVERAGEIF($F$4:$Q$4,S$4,$F134:$Q134),"BRUG KOM")=0,"BRUG KOM",IFERROR(AVERAGEIF($F$4:$Q$4,S$4,$F134:$Q134),"BRUG KOM"))</f>
        <v>14108.5</v>
      </c>
      <c r="T134" s="15">
        <f t="shared" si="8"/>
        <v>15261.5</v>
      </c>
      <c r="U134" s="15">
        <f t="shared" si="8"/>
        <v>17894</v>
      </c>
    </row>
    <row r="135" spans="3:21">
      <c r="C135" s="3" t="s">
        <v>144</v>
      </c>
      <c r="D135" s="6">
        <v>4330</v>
      </c>
      <c r="E135" s="3" t="str">
        <f t="shared" si="6"/>
        <v>Hvalsø</v>
      </c>
      <c r="F135" s="12">
        <v>12518</v>
      </c>
      <c r="G135" s="12">
        <v>10169</v>
      </c>
      <c r="H135" s="14" t="s">
        <v>14</v>
      </c>
      <c r="I135" s="12">
        <v>10437</v>
      </c>
      <c r="J135" s="12">
        <v>13672</v>
      </c>
      <c r="K135" s="12">
        <v>12262</v>
      </c>
      <c r="L135" s="12">
        <v>13680</v>
      </c>
      <c r="M135" s="12">
        <v>11590</v>
      </c>
      <c r="N135" s="12">
        <v>13167</v>
      </c>
      <c r="O135" s="12">
        <v>16624</v>
      </c>
      <c r="P135" s="12">
        <v>15693</v>
      </c>
      <c r="Q135" s="12">
        <v>15111</v>
      </c>
      <c r="S135" s="15">
        <f t="shared" si="8"/>
        <v>11041.333333333334</v>
      </c>
      <c r="T135" s="15">
        <f t="shared" si="8"/>
        <v>12801</v>
      </c>
      <c r="U135" s="15">
        <f t="shared" si="8"/>
        <v>15148.75</v>
      </c>
    </row>
    <row r="136" spans="3:21">
      <c r="C136" s="3" t="s">
        <v>145</v>
      </c>
      <c r="D136" s="6">
        <v>4340</v>
      </c>
      <c r="E136" s="3" t="str">
        <f t="shared" si="6"/>
        <v>Tølløse</v>
      </c>
      <c r="F136" s="12">
        <v>8449</v>
      </c>
      <c r="G136" s="12">
        <v>11665</v>
      </c>
      <c r="H136" s="12">
        <v>9101</v>
      </c>
      <c r="I136" s="12">
        <v>9420</v>
      </c>
      <c r="J136" s="12">
        <v>9900</v>
      </c>
      <c r="K136" s="12">
        <v>9065</v>
      </c>
      <c r="L136" s="12">
        <v>10695</v>
      </c>
      <c r="M136" s="12">
        <v>9621</v>
      </c>
      <c r="N136" s="12">
        <v>9845</v>
      </c>
      <c r="O136" s="12">
        <v>11481</v>
      </c>
      <c r="P136" s="12">
        <v>11791</v>
      </c>
      <c r="Q136" s="12">
        <v>13421</v>
      </c>
      <c r="S136" s="15">
        <f t="shared" si="8"/>
        <v>9658.75</v>
      </c>
      <c r="T136" s="15">
        <f t="shared" si="8"/>
        <v>9820.25</v>
      </c>
      <c r="U136" s="15">
        <f t="shared" si="8"/>
        <v>11634.5</v>
      </c>
    </row>
    <row r="137" spans="3:21">
      <c r="C137" s="3" t="s">
        <v>146</v>
      </c>
      <c r="D137" s="6">
        <v>4350</v>
      </c>
      <c r="E137" s="3" t="str">
        <f t="shared" ref="E137:E200" si="9">MID(C137,6,1000)</f>
        <v>Ugerløse</v>
      </c>
      <c r="F137" s="14" t="s">
        <v>14</v>
      </c>
      <c r="G137" s="14" t="s">
        <v>14</v>
      </c>
      <c r="H137" s="14" t="s">
        <v>14</v>
      </c>
      <c r="I137" s="14" t="s">
        <v>14</v>
      </c>
      <c r="J137" s="14" t="s">
        <v>14</v>
      </c>
      <c r="K137" s="14" t="s">
        <v>14</v>
      </c>
      <c r="L137" s="12">
        <v>7907</v>
      </c>
      <c r="M137" s="14" t="s">
        <v>14</v>
      </c>
      <c r="N137" s="14" t="s">
        <v>14</v>
      </c>
      <c r="O137" s="14" t="s">
        <v>14</v>
      </c>
      <c r="P137" s="14" t="s">
        <v>14</v>
      </c>
      <c r="Q137" s="14" t="s">
        <v>14</v>
      </c>
      <c r="S137" s="15" t="str">
        <f t="shared" si="8"/>
        <v>BRUG KOM</v>
      </c>
      <c r="T137" s="15">
        <f t="shared" si="8"/>
        <v>7907</v>
      </c>
      <c r="U137" s="15" t="str">
        <f t="shared" si="8"/>
        <v>BRUG KOM</v>
      </c>
    </row>
    <row r="138" spans="3:21">
      <c r="C138" s="3" t="s">
        <v>147</v>
      </c>
      <c r="D138" s="6">
        <v>4360</v>
      </c>
      <c r="E138" s="3" t="str">
        <f t="shared" si="9"/>
        <v>Kirke Eskilstrup</v>
      </c>
      <c r="F138" s="14" t="s">
        <v>14</v>
      </c>
      <c r="G138" s="14" t="s">
        <v>14</v>
      </c>
      <c r="H138" s="14" t="s">
        <v>14</v>
      </c>
      <c r="I138" s="14" t="s">
        <v>14</v>
      </c>
      <c r="J138" s="14" t="s">
        <v>14</v>
      </c>
      <c r="K138" s="14" t="s">
        <v>14</v>
      </c>
      <c r="L138" s="14" t="s">
        <v>14</v>
      </c>
      <c r="M138" s="14" t="s">
        <v>14</v>
      </c>
      <c r="N138" s="14" t="s">
        <v>14</v>
      </c>
      <c r="O138" s="14" t="s">
        <v>14</v>
      </c>
      <c r="P138" s="14" t="s">
        <v>14</v>
      </c>
      <c r="Q138" s="14" t="s">
        <v>14</v>
      </c>
      <c r="S138" s="15" t="str">
        <f t="shared" si="8"/>
        <v>BRUG KOM</v>
      </c>
      <c r="T138" s="15" t="str">
        <f t="shared" si="8"/>
        <v>BRUG KOM</v>
      </c>
      <c r="U138" s="15" t="str">
        <f t="shared" si="8"/>
        <v>BRUG KOM</v>
      </c>
    </row>
    <row r="139" spans="3:21">
      <c r="C139" s="3" t="s">
        <v>148</v>
      </c>
      <c r="D139" s="6">
        <v>4370</v>
      </c>
      <c r="E139" s="3" t="str">
        <f t="shared" si="9"/>
        <v>Store Merløse</v>
      </c>
      <c r="F139" s="14" t="s">
        <v>14</v>
      </c>
      <c r="G139" s="14" t="s">
        <v>14</v>
      </c>
      <c r="H139" s="14" t="s">
        <v>14</v>
      </c>
      <c r="I139" s="14" t="s">
        <v>14</v>
      </c>
      <c r="J139" s="12">
        <v>6093</v>
      </c>
      <c r="K139" s="14" t="s">
        <v>14</v>
      </c>
      <c r="L139" s="12">
        <v>7241</v>
      </c>
      <c r="M139" s="14" t="s">
        <v>14</v>
      </c>
      <c r="N139" s="12">
        <v>8728</v>
      </c>
      <c r="O139" s="12">
        <v>8749</v>
      </c>
      <c r="P139" s="14" t="s">
        <v>14</v>
      </c>
      <c r="Q139" s="14" t="s">
        <v>14</v>
      </c>
      <c r="S139" s="15" t="str">
        <f t="shared" si="8"/>
        <v>BRUG KOM</v>
      </c>
      <c r="T139" s="15">
        <f t="shared" si="8"/>
        <v>6667</v>
      </c>
      <c r="U139" s="15">
        <f t="shared" si="8"/>
        <v>8738.5</v>
      </c>
    </row>
    <row r="140" spans="3:21">
      <c r="C140" s="3" t="s">
        <v>149</v>
      </c>
      <c r="D140" s="6">
        <v>4390</v>
      </c>
      <c r="E140" s="3" t="str">
        <f t="shared" si="9"/>
        <v>Vipperød</v>
      </c>
      <c r="F140" s="12">
        <v>11557</v>
      </c>
      <c r="G140" s="14" t="s">
        <v>14</v>
      </c>
      <c r="H140" s="12">
        <v>13518</v>
      </c>
      <c r="I140" s="14" t="s">
        <v>14</v>
      </c>
      <c r="J140" s="12">
        <v>10282</v>
      </c>
      <c r="K140" s="12">
        <v>10562</v>
      </c>
      <c r="L140" s="12">
        <v>10173</v>
      </c>
      <c r="M140" s="14" t="s">
        <v>14</v>
      </c>
      <c r="N140" s="12">
        <v>10559</v>
      </c>
      <c r="O140" s="12">
        <v>13204</v>
      </c>
      <c r="P140" s="12">
        <v>14023</v>
      </c>
      <c r="Q140" s="12">
        <v>11791</v>
      </c>
      <c r="S140" s="15">
        <f t="shared" si="8"/>
        <v>12537.5</v>
      </c>
      <c r="T140" s="15">
        <f t="shared" si="8"/>
        <v>10339</v>
      </c>
      <c r="U140" s="15">
        <f t="shared" si="8"/>
        <v>12394.25</v>
      </c>
    </row>
    <row r="141" spans="3:21">
      <c r="C141" s="3" t="s">
        <v>150</v>
      </c>
      <c r="D141" s="6">
        <v>4400</v>
      </c>
      <c r="E141" s="3" t="str">
        <f t="shared" si="9"/>
        <v>Kalundborg</v>
      </c>
      <c r="F141" s="12">
        <v>8447</v>
      </c>
      <c r="G141" s="12">
        <v>10541</v>
      </c>
      <c r="H141" s="12">
        <v>9632</v>
      </c>
      <c r="I141" s="12">
        <v>9161</v>
      </c>
      <c r="J141" s="12">
        <v>8743</v>
      </c>
      <c r="K141" s="12">
        <v>8005</v>
      </c>
      <c r="L141" s="12">
        <v>7631</v>
      </c>
      <c r="M141" s="12">
        <v>7893</v>
      </c>
      <c r="N141" s="12">
        <v>9321</v>
      </c>
      <c r="O141" s="12">
        <v>8940</v>
      </c>
      <c r="P141" s="12">
        <v>9745</v>
      </c>
      <c r="Q141" s="12">
        <v>8243</v>
      </c>
      <c r="S141" s="15">
        <f t="shared" si="8"/>
        <v>9445.25</v>
      </c>
      <c r="T141" s="15">
        <f t="shared" si="8"/>
        <v>8068</v>
      </c>
      <c r="U141" s="15">
        <f t="shared" si="8"/>
        <v>9062.25</v>
      </c>
    </row>
    <row r="142" spans="3:21">
      <c r="C142" s="3" t="s">
        <v>151</v>
      </c>
      <c r="D142" s="6">
        <v>4420</v>
      </c>
      <c r="E142" s="3" t="str">
        <f t="shared" si="9"/>
        <v>Regstrup</v>
      </c>
      <c r="F142" s="14" t="s">
        <v>14</v>
      </c>
      <c r="G142" s="12">
        <v>9204</v>
      </c>
      <c r="H142" s="14" t="s">
        <v>14</v>
      </c>
      <c r="I142" s="14" t="s">
        <v>14</v>
      </c>
      <c r="J142" s="12">
        <v>6475</v>
      </c>
      <c r="K142" s="14" t="s">
        <v>14</v>
      </c>
      <c r="L142" s="12">
        <v>7155</v>
      </c>
      <c r="M142" s="12">
        <v>10901</v>
      </c>
      <c r="N142" s="12">
        <v>8458</v>
      </c>
      <c r="O142" s="12">
        <v>9704</v>
      </c>
      <c r="P142" s="12">
        <v>10723</v>
      </c>
      <c r="Q142" s="12">
        <v>8850</v>
      </c>
      <c r="S142" s="15">
        <f t="shared" si="8"/>
        <v>9204</v>
      </c>
      <c r="T142" s="15">
        <f t="shared" si="8"/>
        <v>8177</v>
      </c>
      <c r="U142" s="15">
        <f t="shared" si="8"/>
        <v>9433.75</v>
      </c>
    </row>
    <row r="143" spans="3:21">
      <c r="C143" s="3" t="s">
        <v>152</v>
      </c>
      <c r="D143" s="6">
        <v>4440</v>
      </c>
      <c r="E143" s="3" t="str">
        <f t="shared" si="9"/>
        <v>Mørkøv</v>
      </c>
      <c r="F143" s="14" t="s">
        <v>14</v>
      </c>
      <c r="G143" s="12">
        <v>8525</v>
      </c>
      <c r="H143" s="12">
        <v>7382</v>
      </c>
      <c r="I143" s="14" t="s">
        <v>14</v>
      </c>
      <c r="J143" s="14" t="s">
        <v>14</v>
      </c>
      <c r="K143" s="12">
        <v>7677</v>
      </c>
      <c r="L143" s="12">
        <v>8119</v>
      </c>
      <c r="M143" s="12">
        <v>8012</v>
      </c>
      <c r="N143" s="12">
        <v>7643</v>
      </c>
      <c r="O143" s="12">
        <v>9303</v>
      </c>
      <c r="P143" s="12">
        <v>8754</v>
      </c>
      <c r="Q143" s="12">
        <v>8094</v>
      </c>
      <c r="S143" s="15">
        <f t="shared" si="8"/>
        <v>7953.5</v>
      </c>
      <c r="T143" s="15">
        <f t="shared" si="8"/>
        <v>7936</v>
      </c>
      <c r="U143" s="15">
        <f t="shared" si="8"/>
        <v>8448.5</v>
      </c>
    </row>
    <row r="144" spans="3:21">
      <c r="C144" s="3" t="s">
        <v>153</v>
      </c>
      <c r="D144" s="6">
        <v>4450</v>
      </c>
      <c r="E144" s="3" t="str">
        <f t="shared" si="9"/>
        <v>Jyderup</v>
      </c>
      <c r="F144" s="12">
        <v>10333</v>
      </c>
      <c r="G144" s="12">
        <v>8321</v>
      </c>
      <c r="H144" s="12">
        <v>9220</v>
      </c>
      <c r="I144" s="12">
        <v>8382</v>
      </c>
      <c r="J144" s="12">
        <v>7464</v>
      </c>
      <c r="K144" s="12">
        <v>7273</v>
      </c>
      <c r="L144" s="12">
        <v>7766</v>
      </c>
      <c r="M144" s="12">
        <v>6272</v>
      </c>
      <c r="N144" s="12">
        <v>8271</v>
      </c>
      <c r="O144" s="12">
        <v>8575</v>
      </c>
      <c r="P144" s="12">
        <v>8198</v>
      </c>
      <c r="Q144" s="12">
        <v>8789</v>
      </c>
      <c r="S144" s="15">
        <f t="shared" si="8"/>
        <v>9064</v>
      </c>
      <c r="T144" s="15">
        <f t="shared" si="8"/>
        <v>7193.75</v>
      </c>
      <c r="U144" s="15">
        <f t="shared" si="8"/>
        <v>8458.25</v>
      </c>
    </row>
    <row r="145" spans="3:21">
      <c r="C145" s="3" t="s">
        <v>154</v>
      </c>
      <c r="D145" s="6">
        <v>4460</v>
      </c>
      <c r="E145" s="3" t="str">
        <f t="shared" si="9"/>
        <v>Snertinge</v>
      </c>
      <c r="F145" s="14" t="s">
        <v>14</v>
      </c>
      <c r="G145" s="14" t="s">
        <v>14</v>
      </c>
      <c r="H145" s="12">
        <v>6389</v>
      </c>
      <c r="I145" s="14" t="s">
        <v>14</v>
      </c>
      <c r="J145" s="14" t="s">
        <v>14</v>
      </c>
      <c r="K145" s="14" t="s">
        <v>14</v>
      </c>
      <c r="L145" s="14" t="s">
        <v>14</v>
      </c>
      <c r="M145" s="14" t="s">
        <v>14</v>
      </c>
      <c r="N145" s="14" t="s">
        <v>14</v>
      </c>
      <c r="O145" s="12">
        <v>6279</v>
      </c>
      <c r="P145" s="14" t="s">
        <v>14</v>
      </c>
      <c r="Q145" s="14" t="s">
        <v>14</v>
      </c>
      <c r="S145" s="15">
        <f t="shared" si="8"/>
        <v>6389</v>
      </c>
      <c r="T145" s="15" t="str">
        <f t="shared" si="8"/>
        <v>BRUG KOM</v>
      </c>
      <c r="U145" s="15">
        <f t="shared" si="8"/>
        <v>6279</v>
      </c>
    </row>
    <row r="146" spans="3:21">
      <c r="C146" s="3" t="s">
        <v>155</v>
      </c>
      <c r="D146" s="6">
        <v>4470</v>
      </c>
      <c r="E146" s="3" t="str">
        <f t="shared" si="9"/>
        <v>Svebølle</v>
      </c>
      <c r="F146" s="12">
        <v>4310</v>
      </c>
      <c r="G146" s="12">
        <v>5911</v>
      </c>
      <c r="H146" s="12">
        <v>5864</v>
      </c>
      <c r="I146" s="14" t="s">
        <v>14</v>
      </c>
      <c r="J146" s="14" t="s">
        <v>14</v>
      </c>
      <c r="K146" s="12">
        <v>6780</v>
      </c>
      <c r="L146" s="12">
        <v>8161</v>
      </c>
      <c r="M146" s="12">
        <v>5955</v>
      </c>
      <c r="N146" s="14" t="s">
        <v>14</v>
      </c>
      <c r="O146" s="12">
        <v>8494</v>
      </c>
      <c r="P146" s="14" t="s">
        <v>14</v>
      </c>
      <c r="Q146" s="14" t="s">
        <v>14</v>
      </c>
      <c r="S146" s="15">
        <f t="shared" si="8"/>
        <v>5361.666666666667</v>
      </c>
      <c r="T146" s="15">
        <f t="shared" si="8"/>
        <v>6965.333333333333</v>
      </c>
      <c r="U146" s="15">
        <f t="shared" si="8"/>
        <v>8494</v>
      </c>
    </row>
    <row r="147" spans="3:21">
      <c r="C147" s="3" t="s">
        <v>156</v>
      </c>
      <c r="D147" s="6">
        <v>4480</v>
      </c>
      <c r="E147" s="3" t="str">
        <f t="shared" si="9"/>
        <v>Store Fuglede</v>
      </c>
      <c r="F147" s="14" t="s">
        <v>14</v>
      </c>
      <c r="G147" s="14" t="s">
        <v>14</v>
      </c>
      <c r="H147" s="14" t="s">
        <v>14</v>
      </c>
      <c r="I147" s="14" t="s">
        <v>14</v>
      </c>
      <c r="J147" s="14" t="s">
        <v>14</v>
      </c>
      <c r="K147" s="14" t="s">
        <v>14</v>
      </c>
      <c r="L147" s="14" t="s">
        <v>14</v>
      </c>
      <c r="M147" s="14" t="s">
        <v>14</v>
      </c>
      <c r="N147" s="14" t="s">
        <v>14</v>
      </c>
      <c r="O147" s="14" t="s">
        <v>14</v>
      </c>
      <c r="P147" s="14" t="s">
        <v>14</v>
      </c>
      <c r="Q147" s="14" t="s">
        <v>14</v>
      </c>
      <c r="S147" s="15" t="str">
        <f t="shared" si="8"/>
        <v>BRUG KOM</v>
      </c>
      <c r="T147" s="15" t="str">
        <f t="shared" si="8"/>
        <v>BRUG KOM</v>
      </c>
      <c r="U147" s="15" t="str">
        <f t="shared" si="8"/>
        <v>BRUG KOM</v>
      </c>
    </row>
    <row r="148" spans="3:21">
      <c r="C148" s="3" t="s">
        <v>157</v>
      </c>
      <c r="D148" s="6">
        <v>4490</v>
      </c>
      <c r="E148" s="3" t="str">
        <f t="shared" si="9"/>
        <v>Jerslev Sjælland</v>
      </c>
      <c r="F148" s="14" t="s">
        <v>14</v>
      </c>
      <c r="G148" s="14" t="s">
        <v>14</v>
      </c>
      <c r="H148" s="14" t="s">
        <v>14</v>
      </c>
      <c r="I148" s="14" t="s">
        <v>14</v>
      </c>
      <c r="J148" s="12">
        <v>5093</v>
      </c>
      <c r="K148" s="14" t="s">
        <v>14</v>
      </c>
      <c r="L148" s="14" t="s">
        <v>14</v>
      </c>
      <c r="M148" s="12">
        <v>3826</v>
      </c>
      <c r="N148" s="12">
        <v>4791</v>
      </c>
      <c r="O148" s="12">
        <v>7091</v>
      </c>
      <c r="P148" s="12">
        <v>7864</v>
      </c>
      <c r="Q148" s="12">
        <v>7197</v>
      </c>
      <c r="S148" s="15" t="str">
        <f t="shared" si="8"/>
        <v>BRUG KOM</v>
      </c>
      <c r="T148" s="15">
        <f t="shared" si="8"/>
        <v>4459.5</v>
      </c>
      <c r="U148" s="15">
        <f t="shared" si="8"/>
        <v>6735.75</v>
      </c>
    </row>
    <row r="149" spans="3:21">
      <c r="C149" s="3" t="s">
        <v>158</v>
      </c>
      <c r="D149" s="6">
        <v>4500</v>
      </c>
      <c r="E149" s="3" t="str">
        <f t="shared" si="9"/>
        <v>Nykøbing Sj</v>
      </c>
      <c r="F149" s="12">
        <v>8627</v>
      </c>
      <c r="G149" s="12">
        <v>7599</v>
      </c>
      <c r="H149" s="12">
        <v>8423</v>
      </c>
      <c r="I149" s="12">
        <v>9349</v>
      </c>
      <c r="J149" s="12">
        <v>5588</v>
      </c>
      <c r="K149" s="12">
        <v>6974</v>
      </c>
      <c r="L149" s="12">
        <v>5924</v>
      </c>
      <c r="M149" s="12">
        <v>6879</v>
      </c>
      <c r="N149" s="12">
        <v>9529</v>
      </c>
      <c r="O149" s="12">
        <v>8098</v>
      </c>
      <c r="P149" s="12">
        <v>8956</v>
      </c>
      <c r="Q149" s="12">
        <v>8632</v>
      </c>
      <c r="S149" s="15">
        <f t="shared" si="8"/>
        <v>8499.5</v>
      </c>
      <c r="T149" s="15">
        <f t="shared" si="8"/>
        <v>6341.25</v>
      </c>
      <c r="U149" s="15">
        <f t="shared" si="8"/>
        <v>8803.75</v>
      </c>
    </row>
    <row r="150" spans="3:21">
      <c r="C150" s="3" t="s">
        <v>159</v>
      </c>
      <c r="D150" s="6">
        <v>4520</v>
      </c>
      <c r="E150" s="3" t="str">
        <f t="shared" si="9"/>
        <v>Svinninge</v>
      </c>
      <c r="F150" s="14" t="s">
        <v>14</v>
      </c>
      <c r="G150" s="12">
        <v>9074</v>
      </c>
      <c r="H150" s="12">
        <v>7398</v>
      </c>
      <c r="I150" s="14" t="s">
        <v>14</v>
      </c>
      <c r="J150" s="12">
        <v>6264</v>
      </c>
      <c r="K150" s="12">
        <v>6940</v>
      </c>
      <c r="L150" s="12">
        <v>8298</v>
      </c>
      <c r="M150" s="12">
        <v>8510</v>
      </c>
      <c r="N150" s="12">
        <v>8925</v>
      </c>
      <c r="O150" s="12">
        <v>7807</v>
      </c>
      <c r="P150" s="12">
        <v>9696</v>
      </c>
      <c r="Q150" s="12">
        <v>10399</v>
      </c>
      <c r="S150" s="15">
        <f t="shared" si="8"/>
        <v>8236</v>
      </c>
      <c r="T150" s="15">
        <f t="shared" si="8"/>
        <v>7503</v>
      </c>
      <c r="U150" s="15">
        <f t="shared" si="8"/>
        <v>9206.75</v>
      </c>
    </row>
    <row r="151" spans="3:21">
      <c r="C151" s="3" t="s">
        <v>160</v>
      </c>
      <c r="D151" s="6">
        <v>4532</v>
      </c>
      <c r="E151" s="3" t="str">
        <f t="shared" si="9"/>
        <v>Gislinge</v>
      </c>
      <c r="F151" s="14" t="s">
        <v>14</v>
      </c>
      <c r="G151" s="14" t="s">
        <v>14</v>
      </c>
      <c r="H151" s="12">
        <v>10485</v>
      </c>
      <c r="I151" s="14" t="s">
        <v>14</v>
      </c>
      <c r="J151" s="14" t="s">
        <v>14</v>
      </c>
      <c r="K151" s="12">
        <v>8241</v>
      </c>
      <c r="L151" s="14" t="s">
        <v>14</v>
      </c>
      <c r="M151" s="14" t="s">
        <v>14</v>
      </c>
      <c r="N151" s="12">
        <v>11682</v>
      </c>
      <c r="O151" s="12">
        <v>11384</v>
      </c>
      <c r="P151" s="12">
        <v>11566</v>
      </c>
      <c r="Q151" s="14" t="s">
        <v>14</v>
      </c>
      <c r="S151" s="15">
        <f t="shared" si="8"/>
        <v>10485</v>
      </c>
      <c r="T151" s="15">
        <f t="shared" si="8"/>
        <v>8241</v>
      </c>
      <c r="U151" s="15">
        <f t="shared" si="8"/>
        <v>11544</v>
      </c>
    </row>
    <row r="152" spans="3:21">
      <c r="C152" s="3" t="s">
        <v>161</v>
      </c>
      <c r="D152" s="6">
        <v>4534</v>
      </c>
      <c r="E152" s="3" t="str">
        <f t="shared" si="9"/>
        <v>Hørve</v>
      </c>
      <c r="F152" s="12">
        <v>6054</v>
      </c>
      <c r="G152" s="14" t="s">
        <v>14</v>
      </c>
      <c r="H152" s="14" t="s">
        <v>14</v>
      </c>
      <c r="I152" s="12">
        <v>6264</v>
      </c>
      <c r="J152" s="12">
        <v>5880</v>
      </c>
      <c r="K152" s="12">
        <v>5129</v>
      </c>
      <c r="L152" s="12">
        <v>6711</v>
      </c>
      <c r="M152" s="14" t="s">
        <v>14</v>
      </c>
      <c r="N152" s="12">
        <v>8283</v>
      </c>
      <c r="O152" s="12">
        <v>8797</v>
      </c>
      <c r="P152" s="12">
        <v>8296</v>
      </c>
      <c r="Q152" s="12">
        <v>6668</v>
      </c>
      <c r="S152" s="15">
        <f t="shared" si="8"/>
        <v>6159</v>
      </c>
      <c r="T152" s="15">
        <f t="shared" si="8"/>
        <v>5906.666666666667</v>
      </c>
      <c r="U152" s="15">
        <f t="shared" si="8"/>
        <v>8011</v>
      </c>
    </row>
    <row r="153" spans="3:21">
      <c r="C153" s="3" t="s">
        <v>162</v>
      </c>
      <c r="D153" s="6">
        <v>4540</v>
      </c>
      <c r="E153" s="3" t="str">
        <f t="shared" si="9"/>
        <v>Fårevejle</v>
      </c>
      <c r="F153" s="12">
        <v>9199</v>
      </c>
      <c r="G153" s="14" t="s">
        <v>14</v>
      </c>
      <c r="H153" s="12">
        <v>8549</v>
      </c>
      <c r="I153" s="12">
        <v>5282</v>
      </c>
      <c r="J153" s="12">
        <v>5428</v>
      </c>
      <c r="K153" s="12">
        <v>4697</v>
      </c>
      <c r="L153" s="12">
        <v>7213</v>
      </c>
      <c r="M153" s="12">
        <v>7500</v>
      </c>
      <c r="N153" s="12">
        <v>12558</v>
      </c>
      <c r="O153" s="12">
        <v>8204</v>
      </c>
      <c r="P153" s="12">
        <v>6703</v>
      </c>
      <c r="Q153" s="12">
        <v>8951</v>
      </c>
      <c r="S153" s="15">
        <f t="shared" si="8"/>
        <v>7676.666666666667</v>
      </c>
      <c r="T153" s="15">
        <f t="shared" si="8"/>
        <v>6209.5</v>
      </c>
      <c r="U153" s="15">
        <f t="shared" si="8"/>
        <v>9104</v>
      </c>
    </row>
    <row r="154" spans="3:21">
      <c r="C154" s="3" t="s">
        <v>163</v>
      </c>
      <c r="D154" s="6">
        <v>4550</v>
      </c>
      <c r="E154" s="3" t="str">
        <f t="shared" si="9"/>
        <v>Asnæs</v>
      </c>
      <c r="F154" s="12">
        <v>7851</v>
      </c>
      <c r="G154" s="14" t="s">
        <v>14</v>
      </c>
      <c r="H154" s="12">
        <v>10658</v>
      </c>
      <c r="I154" s="12">
        <v>8008</v>
      </c>
      <c r="J154" s="12">
        <v>9358</v>
      </c>
      <c r="K154" s="12">
        <v>8395</v>
      </c>
      <c r="L154" s="12">
        <v>8044</v>
      </c>
      <c r="M154" s="14" t="s">
        <v>14</v>
      </c>
      <c r="N154" s="12">
        <v>8075</v>
      </c>
      <c r="O154" s="12">
        <v>9335</v>
      </c>
      <c r="P154" s="12">
        <v>9018</v>
      </c>
      <c r="Q154" s="12">
        <v>7776</v>
      </c>
      <c r="S154" s="15">
        <f t="shared" si="8"/>
        <v>8839</v>
      </c>
      <c r="T154" s="15">
        <f t="shared" si="8"/>
        <v>8599</v>
      </c>
      <c r="U154" s="15">
        <f t="shared" si="8"/>
        <v>8551</v>
      </c>
    </row>
    <row r="155" spans="3:21">
      <c r="C155" s="3" t="s">
        <v>164</v>
      </c>
      <c r="D155" s="6">
        <v>4560</v>
      </c>
      <c r="E155" s="3" t="str">
        <f t="shared" si="9"/>
        <v>Vig</v>
      </c>
      <c r="F155" s="14" t="s">
        <v>14</v>
      </c>
      <c r="G155" s="14" t="s">
        <v>14</v>
      </c>
      <c r="H155" s="14" t="s">
        <v>14</v>
      </c>
      <c r="I155" s="14" t="s">
        <v>14</v>
      </c>
      <c r="J155" s="12">
        <v>5220</v>
      </c>
      <c r="K155" s="14" t="s">
        <v>14</v>
      </c>
      <c r="L155" s="12">
        <v>5146</v>
      </c>
      <c r="M155" s="12">
        <v>5497</v>
      </c>
      <c r="N155" s="12">
        <v>6128</v>
      </c>
      <c r="O155" s="12">
        <v>6604</v>
      </c>
      <c r="P155" s="12">
        <v>7212</v>
      </c>
      <c r="Q155" s="12">
        <v>8790</v>
      </c>
      <c r="S155" s="15" t="str">
        <f t="shared" si="8"/>
        <v>BRUG KOM</v>
      </c>
      <c r="T155" s="15">
        <f t="shared" si="8"/>
        <v>5287.666666666667</v>
      </c>
      <c r="U155" s="15">
        <f t="shared" si="8"/>
        <v>7183.5</v>
      </c>
    </row>
    <row r="156" spans="3:21">
      <c r="C156" s="3" t="s">
        <v>165</v>
      </c>
      <c r="D156" s="6">
        <v>4571</v>
      </c>
      <c r="E156" s="3" t="str">
        <f t="shared" si="9"/>
        <v>Grevinge</v>
      </c>
      <c r="F156" s="14" t="s">
        <v>14</v>
      </c>
      <c r="G156" s="14" t="s">
        <v>14</v>
      </c>
      <c r="H156" s="14" t="s">
        <v>14</v>
      </c>
      <c r="I156" s="14" t="s">
        <v>14</v>
      </c>
      <c r="J156" s="14" t="s">
        <v>14</v>
      </c>
      <c r="K156" s="14" t="s">
        <v>14</v>
      </c>
      <c r="L156" s="14" t="s">
        <v>14</v>
      </c>
      <c r="M156" s="14" t="s">
        <v>14</v>
      </c>
      <c r="N156" s="14" t="s">
        <v>14</v>
      </c>
      <c r="O156" s="14" t="s">
        <v>14</v>
      </c>
      <c r="P156" s="14" t="s">
        <v>14</v>
      </c>
      <c r="Q156" s="14" t="s">
        <v>14</v>
      </c>
      <c r="S156" s="15" t="str">
        <f t="shared" si="8"/>
        <v>BRUG KOM</v>
      </c>
      <c r="T156" s="15" t="str">
        <f t="shared" si="8"/>
        <v>BRUG KOM</v>
      </c>
      <c r="U156" s="15" t="str">
        <f t="shared" si="8"/>
        <v>BRUG KOM</v>
      </c>
    </row>
    <row r="157" spans="3:21">
      <c r="C157" s="3" t="s">
        <v>166</v>
      </c>
      <c r="D157" s="6">
        <v>4572</v>
      </c>
      <c r="E157" s="3" t="str">
        <f t="shared" si="9"/>
        <v>Nørre Asmindrup</v>
      </c>
      <c r="F157" s="14" t="s">
        <v>14</v>
      </c>
      <c r="G157" s="14" t="s">
        <v>14</v>
      </c>
      <c r="H157" s="14" t="s">
        <v>14</v>
      </c>
      <c r="I157" s="14" t="s">
        <v>14</v>
      </c>
      <c r="J157" s="14" t="s">
        <v>14</v>
      </c>
      <c r="K157" s="14" t="s">
        <v>14</v>
      </c>
      <c r="L157" s="14" t="s">
        <v>14</v>
      </c>
      <c r="M157" s="14" t="s">
        <v>14</v>
      </c>
      <c r="N157" s="14" t="s">
        <v>14</v>
      </c>
      <c r="O157" s="14" t="s">
        <v>14</v>
      </c>
      <c r="P157" s="14" t="s">
        <v>14</v>
      </c>
      <c r="Q157" s="14" t="s">
        <v>14</v>
      </c>
      <c r="S157" s="15" t="str">
        <f t="shared" si="8"/>
        <v>BRUG KOM</v>
      </c>
      <c r="T157" s="15" t="str">
        <f t="shared" si="8"/>
        <v>BRUG KOM</v>
      </c>
      <c r="U157" s="15" t="str">
        <f t="shared" si="8"/>
        <v>BRUG KOM</v>
      </c>
    </row>
    <row r="158" spans="3:21">
      <c r="C158" s="3" t="s">
        <v>167</v>
      </c>
      <c r="D158" s="6">
        <v>4573</v>
      </c>
      <c r="E158" s="3" t="str">
        <f t="shared" si="9"/>
        <v>Højby</v>
      </c>
      <c r="F158" s="14" t="s">
        <v>14</v>
      </c>
      <c r="G158" s="14" t="s">
        <v>14</v>
      </c>
      <c r="H158" s="14" t="s">
        <v>14</v>
      </c>
      <c r="I158" s="14" t="s">
        <v>14</v>
      </c>
      <c r="J158" s="12">
        <v>4206</v>
      </c>
      <c r="K158" s="12">
        <v>6603</v>
      </c>
      <c r="L158" s="14" t="s">
        <v>14</v>
      </c>
      <c r="M158" s="12">
        <v>5495</v>
      </c>
      <c r="N158" s="12">
        <v>6875</v>
      </c>
      <c r="O158" s="12">
        <v>7302</v>
      </c>
      <c r="P158" s="12">
        <v>5681</v>
      </c>
      <c r="Q158" s="12">
        <v>8178</v>
      </c>
      <c r="S158" s="15" t="str">
        <f t="shared" si="8"/>
        <v>BRUG KOM</v>
      </c>
      <c r="T158" s="15">
        <f t="shared" si="8"/>
        <v>5434.666666666667</v>
      </c>
      <c r="U158" s="15">
        <f t="shared" si="8"/>
        <v>7009</v>
      </c>
    </row>
    <row r="159" spans="3:21">
      <c r="C159" s="3" t="s">
        <v>168</v>
      </c>
      <c r="D159" s="6">
        <v>4581</v>
      </c>
      <c r="E159" s="3" t="str">
        <f t="shared" si="9"/>
        <v>Rørvig</v>
      </c>
      <c r="F159" s="14" t="s">
        <v>14</v>
      </c>
      <c r="G159" s="14" t="s">
        <v>14</v>
      </c>
      <c r="H159" s="14" t="s">
        <v>14</v>
      </c>
      <c r="I159" s="14" t="s">
        <v>14</v>
      </c>
      <c r="J159" s="14" t="s">
        <v>14</v>
      </c>
      <c r="K159" s="14" t="s">
        <v>14</v>
      </c>
      <c r="L159" s="12">
        <v>7099</v>
      </c>
      <c r="M159" s="12">
        <v>9675</v>
      </c>
      <c r="N159" s="14" t="s">
        <v>14</v>
      </c>
      <c r="O159" s="12">
        <v>10902</v>
      </c>
      <c r="P159" s="14" t="s">
        <v>14</v>
      </c>
      <c r="Q159" s="14" t="s">
        <v>14</v>
      </c>
      <c r="S159" s="15" t="str">
        <f t="shared" si="8"/>
        <v>BRUG KOM</v>
      </c>
      <c r="T159" s="15">
        <f t="shared" si="8"/>
        <v>8387</v>
      </c>
      <c r="U159" s="15">
        <f t="shared" si="8"/>
        <v>10902</v>
      </c>
    </row>
    <row r="160" spans="3:21">
      <c r="C160" s="3" t="s">
        <v>169</v>
      </c>
      <c r="D160" s="6">
        <v>4583</v>
      </c>
      <c r="E160" s="3" t="str">
        <f t="shared" si="9"/>
        <v>Sjællands Odde</v>
      </c>
      <c r="F160" s="14" t="s">
        <v>14</v>
      </c>
      <c r="G160" s="14" t="s">
        <v>14</v>
      </c>
      <c r="H160" s="14" t="s">
        <v>14</v>
      </c>
      <c r="I160" s="14" t="s">
        <v>14</v>
      </c>
      <c r="J160" s="14" t="s">
        <v>14</v>
      </c>
      <c r="K160" s="12">
        <v>4663</v>
      </c>
      <c r="L160" s="14" t="s">
        <v>14</v>
      </c>
      <c r="M160" s="12">
        <v>6849</v>
      </c>
      <c r="N160" s="14" t="s">
        <v>14</v>
      </c>
      <c r="O160" s="14" t="s">
        <v>14</v>
      </c>
      <c r="P160" s="14" t="s">
        <v>14</v>
      </c>
      <c r="Q160" s="14" t="s">
        <v>14</v>
      </c>
      <c r="S160" s="15" t="str">
        <f t="shared" si="8"/>
        <v>BRUG KOM</v>
      </c>
      <c r="T160" s="15">
        <f t="shared" si="8"/>
        <v>5756</v>
      </c>
      <c r="U160" s="15" t="str">
        <f t="shared" si="8"/>
        <v>BRUG KOM</v>
      </c>
    </row>
    <row r="161" spans="3:21">
      <c r="C161" s="3" t="s">
        <v>170</v>
      </c>
      <c r="D161" s="6">
        <v>4591</v>
      </c>
      <c r="E161" s="3" t="str">
        <f t="shared" si="9"/>
        <v>Føllenslev</v>
      </c>
      <c r="F161" s="14" t="s">
        <v>14</v>
      </c>
      <c r="G161" s="14" t="s">
        <v>14</v>
      </c>
      <c r="H161" s="14" t="s">
        <v>14</v>
      </c>
      <c r="I161" s="14" t="s">
        <v>14</v>
      </c>
      <c r="J161" s="14" t="s">
        <v>14</v>
      </c>
      <c r="K161" s="14" t="s">
        <v>14</v>
      </c>
      <c r="L161" s="14" t="s">
        <v>14</v>
      </c>
      <c r="M161" s="14" t="s">
        <v>14</v>
      </c>
      <c r="N161" s="14" t="s">
        <v>14</v>
      </c>
      <c r="O161" s="12">
        <v>7079</v>
      </c>
      <c r="P161" s="14" t="s">
        <v>14</v>
      </c>
      <c r="Q161" s="14" t="s">
        <v>14</v>
      </c>
      <c r="S161" s="15" t="str">
        <f t="shared" si="8"/>
        <v>BRUG KOM</v>
      </c>
      <c r="T161" s="15" t="str">
        <f t="shared" si="8"/>
        <v>BRUG KOM</v>
      </c>
      <c r="U161" s="15">
        <f t="shared" si="8"/>
        <v>7079</v>
      </c>
    </row>
    <row r="162" spans="3:21">
      <c r="C162" s="3" t="s">
        <v>171</v>
      </c>
      <c r="D162" s="6">
        <v>4592</v>
      </c>
      <c r="E162" s="3" t="str">
        <f t="shared" si="9"/>
        <v>Sejerø</v>
      </c>
      <c r="F162" s="14" t="s">
        <v>14</v>
      </c>
      <c r="G162" s="14" t="s">
        <v>14</v>
      </c>
      <c r="H162" s="14" t="s">
        <v>14</v>
      </c>
      <c r="I162" s="14" t="s">
        <v>14</v>
      </c>
      <c r="J162" s="14" t="s">
        <v>14</v>
      </c>
      <c r="K162" s="14" t="s">
        <v>14</v>
      </c>
      <c r="L162" s="14" t="s">
        <v>14</v>
      </c>
      <c r="M162" s="14" t="s">
        <v>14</v>
      </c>
      <c r="N162" s="14" t="s">
        <v>14</v>
      </c>
      <c r="O162" s="14" t="s">
        <v>14</v>
      </c>
      <c r="P162" s="14" t="s">
        <v>14</v>
      </c>
      <c r="Q162" s="14" t="s">
        <v>14</v>
      </c>
      <c r="S162" s="15" t="str">
        <f t="shared" si="8"/>
        <v>BRUG KOM</v>
      </c>
      <c r="T162" s="15" t="str">
        <f t="shared" si="8"/>
        <v>BRUG KOM</v>
      </c>
      <c r="U162" s="15" t="str">
        <f t="shared" si="8"/>
        <v>BRUG KOM</v>
      </c>
    </row>
    <row r="163" spans="3:21">
      <c r="C163" s="3" t="s">
        <v>172</v>
      </c>
      <c r="D163" s="6">
        <v>4593</v>
      </c>
      <c r="E163" s="3" t="str">
        <f t="shared" si="9"/>
        <v>Eskebjerg</v>
      </c>
      <c r="F163" s="14" t="s">
        <v>14</v>
      </c>
      <c r="G163" s="14" t="s">
        <v>14</v>
      </c>
      <c r="H163" s="14" t="s">
        <v>14</v>
      </c>
      <c r="I163" s="14" t="s">
        <v>14</v>
      </c>
      <c r="J163" s="14" t="s">
        <v>14</v>
      </c>
      <c r="K163" s="14" t="s">
        <v>14</v>
      </c>
      <c r="L163" s="14" t="s">
        <v>14</v>
      </c>
      <c r="M163" s="14" t="s">
        <v>14</v>
      </c>
      <c r="N163" s="14" t="s">
        <v>14</v>
      </c>
      <c r="O163" s="14" t="s">
        <v>14</v>
      </c>
      <c r="P163" s="14" t="s">
        <v>14</v>
      </c>
      <c r="Q163" s="14" t="s">
        <v>14</v>
      </c>
      <c r="S163" s="15" t="str">
        <f t="shared" si="8"/>
        <v>BRUG KOM</v>
      </c>
      <c r="T163" s="15" t="str">
        <f t="shared" si="8"/>
        <v>BRUG KOM</v>
      </c>
      <c r="U163" s="15" t="str">
        <f t="shared" si="8"/>
        <v>BRUG KOM</v>
      </c>
    </row>
    <row r="164" spans="3:21">
      <c r="C164" s="3" t="s">
        <v>173</v>
      </c>
      <c r="D164" s="6">
        <v>4600</v>
      </c>
      <c r="E164" s="3" t="str">
        <f t="shared" si="9"/>
        <v>Køge</v>
      </c>
      <c r="F164" s="12">
        <v>14627</v>
      </c>
      <c r="G164" s="12">
        <v>14325</v>
      </c>
      <c r="H164" s="12">
        <v>15403</v>
      </c>
      <c r="I164" s="12">
        <v>12793</v>
      </c>
      <c r="J164" s="12">
        <v>14631</v>
      </c>
      <c r="K164" s="12">
        <v>15387</v>
      </c>
      <c r="L164" s="12">
        <v>15694</v>
      </c>
      <c r="M164" s="12">
        <v>16015</v>
      </c>
      <c r="N164" s="12">
        <v>20223</v>
      </c>
      <c r="O164" s="12">
        <v>20005</v>
      </c>
      <c r="P164" s="12">
        <v>19805</v>
      </c>
      <c r="Q164" s="12">
        <v>20725</v>
      </c>
      <c r="S164" s="15">
        <f t="shared" si="8"/>
        <v>14287</v>
      </c>
      <c r="T164" s="15">
        <f t="shared" si="8"/>
        <v>15431.75</v>
      </c>
      <c r="U164" s="15">
        <f t="shared" si="8"/>
        <v>20189.5</v>
      </c>
    </row>
    <row r="165" spans="3:21">
      <c r="C165" s="3" t="s">
        <v>174</v>
      </c>
      <c r="D165" s="6">
        <v>4621</v>
      </c>
      <c r="E165" s="3" t="str">
        <f t="shared" si="9"/>
        <v>Gadstrup</v>
      </c>
      <c r="F165" s="12">
        <v>13915</v>
      </c>
      <c r="G165" s="14" t="s">
        <v>14</v>
      </c>
      <c r="H165" s="14" t="s">
        <v>14</v>
      </c>
      <c r="I165" s="14" t="s">
        <v>14</v>
      </c>
      <c r="J165" s="12">
        <v>13116</v>
      </c>
      <c r="K165" s="12">
        <v>11988</v>
      </c>
      <c r="L165" s="12">
        <v>12459</v>
      </c>
      <c r="M165" s="12">
        <v>12940</v>
      </c>
      <c r="N165" s="12">
        <v>15268</v>
      </c>
      <c r="O165" s="12">
        <v>15748</v>
      </c>
      <c r="P165" s="12">
        <v>16709</v>
      </c>
      <c r="Q165" s="12">
        <v>17732</v>
      </c>
      <c r="S165" s="15">
        <f t="shared" si="8"/>
        <v>13915</v>
      </c>
      <c r="T165" s="15">
        <f t="shared" si="8"/>
        <v>12625.75</v>
      </c>
      <c r="U165" s="15">
        <f t="shared" si="8"/>
        <v>16364.25</v>
      </c>
    </row>
    <row r="166" spans="3:21">
      <c r="C166" s="3" t="s">
        <v>175</v>
      </c>
      <c r="D166" s="6">
        <v>4622</v>
      </c>
      <c r="E166" s="3" t="str">
        <f t="shared" si="9"/>
        <v>Havdrup</v>
      </c>
      <c r="F166" s="12">
        <v>15803</v>
      </c>
      <c r="G166" s="12">
        <v>13610</v>
      </c>
      <c r="H166" s="12">
        <v>13438</v>
      </c>
      <c r="I166" s="12">
        <v>13503</v>
      </c>
      <c r="J166" s="12">
        <v>16437</v>
      </c>
      <c r="K166" s="12">
        <v>14401</v>
      </c>
      <c r="L166" s="12">
        <v>14446</v>
      </c>
      <c r="M166" s="12">
        <v>14910</v>
      </c>
      <c r="N166" s="12">
        <v>18185</v>
      </c>
      <c r="O166" s="12">
        <v>18609</v>
      </c>
      <c r="P166" s="12">
        <v>19149</v>
      </c>
      <c r="Q166" s="12">
        <v>19391</v>
      </c>
      <c r="S166" s="15">
        <f t="shared" ref="S166:U197" si="10">IF(IFERROR(AVERAGEIF($F$4:$Q$4,S$4,$F166:$Q166),"BRUG KOM")=0,"BRUG KOM",IFERROR(AVERAGEIF($F$4:$Q$4,S$4,$F166:$Q166),"BRUG KOM"))</f>
        <v>14088.5</v>
      </c>
      <c r="T166" s="15">
        <f t="shared" si="10"/>
        <v>15048.5</v>
      </c>
      <c r="U166" s="15">
        <f t="shared" si="10"/>
        <v>18833.5</v>
      </c>
    </row>
    <row r="167" spans="3:21">
      <c r="C167" s="3" t="s">
        <v>176</v>
      </c>
      <c r="D167" s="6">
        <v>4623</v>
      </c>
      <c r="E167" s="3" t="str">
        <f t="shared" si="9"/>
        <v>Lille Skensved</v>
      </c>
      <c r="F167" s="12">
        <v>12544</v>
      </c>
      <c r="G167" s="12">
        <v>11723</v>
      </c>
      <c r="H167" s="12">
        <v>12768</v>
      </c>
      <c r="I167" s="12">
        <v>10208</v>
      </c>
      <c r="J167" s="12">
        <v>13365</v>
      </c>
      <c r="K167" s="12">
        <v>14564</v>
      </c>
      <c r="L167" s="12">
        <v>13717</v>
      </c>
      <c r="M167" s="12">
        <v>13364</v>
      </c>
      <c r="N167" s="12">
        <v>16472</v>
      </c>
      <c r="O167" s="12">
        <v>18078</v>
      </c>
      <c r="P167" s="12">
        <v>18132</v>
      </c>
      <c r="Q167" s="12">
        <v>19470</v>
      </c>
      <c r="S167" s="15">
        <f t="shared" si="10"/>
        <v>11810.75</v>
      </c>
      <c r="T167" s="15">
        <f t="shared" si="10"/>
        <v>13752.5</v>
      </c>
      <c r="U167" s="15">
        <f t="shared" si="10"/>
        <v>18038</v>
      </c>
    </row>
    <row r="168" spans="3:21">
      <c r="C168" s="3" t="s">
        <v>177</v>
      </c>
      <c r="D168" s="6">
        <v>4632</v>
      </c>
      <c r="E168" s="3" t="str">
        <f t="shared" si="9"/>
        <v>Bjæverskov</v>
      </c>
      <c r="F168" s="14" t="s">
        <v>14</v>
      </c>
      <c r="G168" s="12">
        <v>12025</v>
      </c>
      <c r="H168" s="14" t="s">
        <v>14</v>
      </c>
      <c r="I168" s="14" t="s">
        <v>14</v>
      </c>
      <c r="J168" s="12">
        <v>12138</v>
      </c>
      <c r="K168" s="12">
        <v>12511</v>
      </c>
      <c r="L168" s="12">
        <v>13456</v>
      </c>
      <c r="M168" s="12">
        <v>12191</v>
      </c>
      <c r="N168" s="12">
        <v>16080</v>
      </c>
      <c r="O168" s="12">
        <v>16769</v>
      </c>
      <c r="P168" s="12">
        <v>15612</v>
      </c>
      <c r="Q168" s="12">
        <v>15947</v>
      </c>
      <c r="S168" s="15">
        <f t="shared" si="10"/>
        <v>12025</v>
      </c>
      <c r="T168" s="15">
        <f t="shared" si="10"/>
        <v>12574</v>
      </c>
      <c r="U168" s="15">
        <f t="shared" si="10"/>
        <v>16102</v>
      </c>
    </row>
    <row r="169" spans="3:21">
      <c r="C169" s="3" t="s">
        <v>178</v>
      </c>
      <c r="D169" s="6">
        <v>4640</v>
      </c>
      <c r="E169" s="3" t="str">
        <f t="shared" si="9"/>
        <v>Faxe</v>
      </c>
      <c r="F169" s="12">
        <v>8578</v>
      </c>
      <c r="G169" s="12">
        <v>8505</v>
      </c>
      <c r="H169" s="14" t="s">
        <v>14</v>
      </c>
      <c r="I169" s="12">
        <v>6639</v>
      </c>
      <c r="J169" s="12">
        <v>7903</v>
      </c>
      <c r="K169" s="12">
        <v>6224</v>
      </c>
      <c r="L169" s="12">
        <v>9237</v>
      </c>
      <c r="M169" s="12">
        <v>6988</v>
      </c>
      <c r="N169" s="12">
        <v>8744</v>
      </c>
      <c r="O169" s="12">
        <v>8504</v>
      </c>
      <c r="P169" s="12">
        <v>9856</v>
      </c>
      <c r="Q169" s="12">
        <v>9541</v>
      </c>
      <c r="S169" s="15">
        <f t="shared" si="10"/>
        <v>7907.333333333333</v>
      </c>
      <c r="T169" s="15">
        <f t="shared" si="10"/>
        <v>7588</v>
      </c>
      <c r="U169" s="15">
        <f t="shared" si="10"/>
        <v>9161.25</v>
      </c>
    </row>
    <row r="170" spans="3:21">
      <c r="C170" s="3" t="s">
        <v>179</v>
      </c>
      <c r="D170" s="6">
        <v>4652</v>
      </c>
      <c r="E170" s="3" t="str">
        <f t="shared" si="9"/>
        <v>Hårlev</v>
      </c>
      <c r="F170" s="14" t="s">
        <v>14</v>
      </c>
      <c r="G170" s="12">
        <v>10318</v>
      </c>
      <c r="H170" s="12">
        <v>11917</v>
      </c>
      <c r="I170" s="12">
        <v>9960</v>
      </c>
      <c r="J170" s="12">
        <v>6877</v>
      </c>
      <c r="K170" s="12">
        <v>8690</v>
      </c>
      <c r="L170" s="12">
        <v>10253</v>
      </c>
      <c r="M170" s="12">
        <v>7204</v>
      </c>
      <c r="N170" s="12">
        <v>9628</v>
      </c>
      <c r="O170" s="12">
        <v>10603</v>
      </c>
      <c r="P170" s="12">
        <v>11006</v>
      </c>
      <c r="Q170" s="12">
        <v>12565</v>
      </c>
      <c r="S170" s="15">
        <f t="shared" si="10"/>
        <v>10731.666666666666</v>
      </c>
      <c r="T170" s="15">
        <f t="shared" si="10"/>
        <v>8256</v>
      </c>
      <c r="U170" s="15">
        <f t="shared" si="10"/>
        <v>10950.5</v>
      </c>
    </row>
    <row r="171" spans="3:21">
      <c r="C171" s="3" t="s">
        <v>180</v>
      </c>
      <c r="D171" s="6">
        <v>4653</v>
      </c>
      <c r="E171" s="3" t="str">
        <f t="shared" si="9"/>
        <v>Karise</v>
      </c>
      <c r="F171" s="12">
        <v>10115</v>
      </c>
      <c r="G171" s="12">
        <v>8700</v>
      </c>
      <c r="H171" s="14" t="s">
        <v>14</v>
      </c>
      <c r="I171" s="14" t="s">
        <v>14</v>
      </c>
      <c r="J171" s="14" t="s">
        <v>14</v>
      </c>
      <c r="K171" s="12">
        <v>8651</v>
      </c>
      <c r="L171" s="14" t="s">
        <v>14</v>
      </c>
      <c r="M171" s="14" t="s">
        <v>14</v>
      </c>
      <c r="N171" s="12">
        <v>12425</v>
      </c>
      <c r="O171" s="12">
        <v>12761</v>
      </c>
      <c r="P171" s="12">
        <v>10311</v>
      </c>
      <c r="Q171" s="12">
        <v>7593</v>
      </c>
      <c r="S171" s="15">
        <f t="shared" si="10"/>
        <v>9407.5</v>
      </c>
      <c r="T171" s="15">
        <f t="shared" si="10"/>
        <v>8651</v>
      </c>
      <c r="U171" s="15">
        <f t="shared" si="10"/>
        <v>10772.5</v>
      </c>
    </row>
    <row r="172" spans="3:21">
      <c r="C172" s="3" t="s">
        <v>181</v>
      </c>
      <c r="D172" s="6">
        <v>4654</v>
      </c>
      <c r="E172" s="3" t="str">
        <f t="shared" si="9"/>
        <v>Faxe Ladeplads</v>
      </c>
      <c r="F172" s="12">
        <v>10874</v>
      </c>
      <c r="G172" s="12">
        <v>8016</v>
      </c>
      <c r="H172" s="14" t="s">
        <v>14</v>
      </c>
      <c r="I172" s="12">
        <v>10255</v>
      </c>
      <c r="J172" s="12">
        <v>7173</v>
      </c>
      <c r="K172" s="12">
        <v>8649</v>
      </c>
      <c r="L172" s="12">
        <v>10890</v>
      </c>
      <c r="M172" s="12">
        <v>10651</v>
      </c>
      <c r="N172" s="12">
        <v>9848</v>
      </c>
      <c r="O172" s="12">
        <v>10559</v>
      </c>
      <c r="P172" s="12">
        <v>10179</v>
      </c>
      <c r="Q172" s="12">
        <v>9039</v>
      </c>
      <c r="S172" s="15">
        <f t="shared" si="10"/>
        <v>9715</v>
      </c>
      <c r="T172" s="15">
        <f t="shared" si="10"/>
        <v>9340.75</v>
      </c>
      <c r="U172" s="15">
        <f t="shared" si="10"/>
        <v>9906.25</v>
      </c>
    </row>
    <row r="173" spans="3:21">
      <c r="C173" s="3" t="s">
        <v>182</v>
      </c>
      <c r="D173" s="6">
        <v>4660</v>
      </c>
      <c r="E173" s="3" t="str">
        <f t="shared" si="9"/>
        <v>Store Heddinge</v>
      </c>
      <c r="F173" s="12">
        <v>8741</v>
      </c>
      <c r="G173" s="12">
        <v>7894</v>
      </c>
      <c r="H173" s="12">
        <v>8253</v>
      </c>
      <c r="I173" s="14" t="s">
        <v>14</v>
      </c>
      <c r="J173" s="12">
        <v>8781</v>
      </c>
      <c r="K173" s="12">
        <v>6886</v>
      </c>
      <c r="L173" s="12">
        <v>7787</v>
      </c>
      <c r="M173" s="12">
        <v>7797</v>
      </c>
      <c r="N173" s="12">
        <v>9455</v>
      </c>
      <c r="O173" s="12">
        <v>8733</v>
      </c>
      <c r="P173" s="12">
        <v>8419</v>
      </c>
      <c r="Q173" s="12">
        <v>9117</v>
      </c>
      <c r="S173" s="15">
        <f t="shared" si="10"/>
        <v>8296</v>
      </c>
      <c r="T173" s="15">
        <f t="shared" si="10"/>
        <v>7812.75</v>
      </c>
      <c r="U173" s="15">
        <f t="shared" si="10"/>
        <v>8931</v>
      </c>
    </row>
    <row r="174" spans="3:21">
      <c r="C174" s="3" t="s">
        <v>183</v>
      </c>
      <c r="D174" s="6">
        <v>4671</v>
      </c>
      <c r="E174" s="3" t="str">
        <f t="shared" si="9"/>
        <v>Strøby</v>
      </c>
      <c r="F174" s="14" t="s">
        <v>14</v>
      </c>
      <c r="G174" s="14" t="s">
        <v>14</v>
      </c>
      <c r="H174" s="14" t="s">
        <v>14</v>
      </c>
      <c r="I174" s="14" t="s">
        <v>14</v>
      </c>
      <c r="J174" s="14" t="s">
        <v>14</v>
      </c>
      <c r="K174" s="14" t="s">
        <v>14</v>
      </c>
      <c r="L174" s="14" t="s">
        <v>14</v>
      </c>
      <c r="M174" s="14" t="s">
        <v>14</v>
      </c>
      <c r="N174" s="14" t="s">
        <v>14</v>
      </c>
      <c r="O174" s="12">
        <v>15867</v>
      </c>
      <c r="P174" s="14" t="s">
        <v>14</v>
      </c>
      <c r="Q174" s="14" t="s">
        <v>14</v>
      </c>
      <c r="S174" s="15" t="str">
        <f t="shared" si="10"/>
        <v>BRUG KOM</v>
      </c>
      <c r="T174" s="15" t="str">
        <f t="shared" si="10"/>
        <v>BRUG KOM</v>
      </c>
      <c r="U174" s="15">
        <f t="shared" si="10"/>
        <v>15867</v>
      </c>
    </row>
    <row r="175" spans="3:21">
      <c r="C175" s="3" t="s">
        <v>184</v>
      </c>
      <c r="D175" s="6">
        <v>4672</v>
      </c>
      <c r="E175" s="3" t="str">
        <f t="shared" si="9"/>
        <v>Klippinge</v>
      </c>
      <c r="F175" s="14" t="s">
        <v>14</v>
      </c>
      <c r="G175" s="14" t="s">
        <v>14</v>
      </c>
      <c r="H175" s="14" t="s">
        <v>14</v>
      </c>
      <c r="I175" s="14" t="s">
        <v>14</v>
      </c>
      <c r="J175" s="14" t="s">
        <v>14</v>
      </c>
      <c r="K175" s="14" t="s">
        <v>14</v>
      </c>
      <c r="L175" s="14" t="s">
        <v>14</v>
      </c>
      <c r="M175" s="14" t="s">
        <v>14</v>
      </c>
      <c r="N175" s="14" t="s">
        <v>14</v>
      </c>
      <c r="O175" s="14" t="s">
        <v>14</v>
      </c>
      <c r="P175" s="14" t="s">
        <v>14</v>
      </c>
      <c r="Q175" s="14" t="s">
        <v>14</v>
      </c>
      <c r="S175" s="15" t="str">
        <f t="shared" si="10"/>
        <v>BRUG KOM</v>
      </c>
      <c r="T175" s="15" t="str">
        <f t="shared" si="10"/>
        <v>BRUG KOM</v>
      </c>
      <c r="U175" s="15" t="str">
        <f t="shared" si="10"/>
        <v>BRUG KOM</v>
      </c>
    </row>
    <row r="176" spans="3:21">
      <c r="C176" s="3" t="s">
        <v>185</v>
      </c>
      <c r="D176" s="6">
        <v>4673</v>
      </c>
      <c r="E176" s="3" t="str">
        <f t="shared" si="9"/>
        <v>Rødvig Stevns</v>
      </c>
      <c r="F176" s="12">
        <v>5452</v>
      </c>
      <c r="G176" s="12">
        <v>8918</v>
      </c>
      <c r="H176" s="14" t="s">
        <v>14</v>
      </c>
      <c r="I176" s="12">
        <v>7544</v>
      </c>
      <c r="J176" s="14" t="s">
        <v>14</v>
      </c>
      <c r="K176" s="12">
        <v>8243</v>
      </c>
      <c r="L176" s="12">
        <v>7263</v>
      </c>
      <c r="M176" s="12">
        <v>7048</v>
      </c>
      <c r="N176" s="12">
        <v>9084</v>
      </c>
      <c r="O176" s="12">
        <v>13273</v>
      </c>
      <c r="P176" s="12">
        <v>10831</v>
      </c>
      <c r="Q176" s="12">
        <v>10141</v>
      </c>
      <c r="S176" s="15">
        <f t="shared" si="10"/>
        <v>7304.666666666667</v>
      </c>
      <c r="T176" s="15">
        <f t="shared" si="10"/>
        <v>7518</v>
      </c>
      <c r="U176" s="15">
        <f t="shared" si="10"/>
        <v>10832.25</v>
      </c>
    </row>
    <row r="177" spans="3:21">
      <c r="C177" s="3" t="s">
        <v>186</v>
      </c>
      <c r="D177" s="6">
        <v>4681</v>
      </c>
      <c r="E177" s="3" t="str">
        <f t="shared" si="9"/>
        <v>Herfølge</v>
      </c>
      <c r="F177" s="12">
        <v>15900</v>
      </c>
      <c r="G177" s="12">
        <v>11302</v>
      </c>
      <c r="H177" s="14" t="s">
        <v>14</v>
      </c>
      <c r="I177" s="12">
        <v>10654</v>
      </c>
      <c r="J177" s="12">
        <v>14378</v>
      </c>
      <c r="K177" s="12">
        <v>14570</v>
      </c>
      <c r="L177" s="12">
        <v>15004</v>
      </c>
      <c r="M177" s="12">
        <v>13128</v>
      </c>
      <c r="N177" s="12">
        <v>17188</v>
      </c>
      <c r="O177" s="12">
        <v>17955</v>
      </c>
      <c r="P177" s="12">
        <v>17327</v>
      </c>
      <c r="Q177" s="12">
        <v>17345</v>
      </c>
      <c r="S177" s="15">
        <f t="shared" si="10"/>
        <v>12618.666666666666</v>
      </c>
      <c r="T177" s="15">
        <f t="shared" si="10"/>
        <v>14270</v>
      </c>
      <c r="U177" s="15">
        <f t="shared" si="10"/>
        <v>17453.75</v>
      </c>
    </row>
    <row r="178" spans="3:21">
      <c r="C178" s="3" t="s">
        <v>187</v>
      </c>
      <c r="D178" s="6">
        <v>4682</v>
      </c>
      <c r="E178" s="3" t="str">
        <f t="shared" si="9"/>
        <v>Tureby</v>
      </c>
      <c r="F178" s="14" t="s">
        <v>14</v>
      </c>
      <c r="G178" s="14" t="s">
        <v>14</v>
      </c>
      <c r="H178" s="12">
        <v>10559</v>
      </c>
      <c r="I178" s="14" t="s">
        <v>14</v>
      </c>
      <c r="J178" s="14" t="s">
        <v>14</v>
      </c>
      <c r="K178" s="14" t="s">
        <v>14</v>
      </c>
      <c r="L178" s="14" t="s">
        <v>14</v>
      </c>
      <c r="M178" s="12">
        <v>11876</v>
      </c>
      <c r="N178" s="14" t="s">
        <v>14</v>
      </c>
      <c r="O178" s="12">
        <v>12589</v>
      </c>
      <c r="P178" s="14" t="s">
        <v>14</v>
      </c>
      <c r="Q178" s="14" t="s">
        <v>14</v>
      </c>
      <c r="S178" s="15">
        <f t="shared" si="10"/>
        <v>10559</v>
      </c>
      <c r="T178" s="15">
        <f t="shared" si="10"/>
        <v>11876</v>
      </c>
      <c r="U178" s="15">
        <f t="shared" si="10"/>
        <v>12589</v>
      </c>
    </row>
    <row r="179" spans="3:21">
      <c r="C179" s="3" t="s">
        <v>188</v>
      </c>
      <c r="D179" s="6">
        <v>4683</v>
      </c>
      <c r="E179" s="3" t="str">
        <f t="shared" si="9"/>
        <v>Rønnede</v>
      </c>
      <c r="F179" s="12">
        <v>8098</v>
      </c>
      <c r="G179" s="12">
        <v>9124</v>
      </c>
      <c r="H179" s="14" t="s">
        <v>14</v>
      </c>
      <c r="I179" s="14" t="s">
        <v>14</v>
      </c>
      <c r="J179" s="12">
        <v>6732</v>
      </c>
      <c r="K179" s="12">
        <v>5652</v>
      </c>
      <c r="L179" s="12">
        <v>7650</v>
      </c>
      <c r="M179" s="12">
        <v>8303</v>
      </c>
      <c r="N179" s="12">
        <v>10600</v>
      </c>
      <c r="O179" s="12">
        <v>10860</v>
      </c>
      <c r="P179" s="12">
        <v>10100</v>
      </c>
      <c r="Q179" s="12">
        <v>9437</v>
      </c>
      <c r="S179" s="15">
        <f t="shared" si="10"/>
        <v>8611</v>
      </c>
      <c r="T179" s="15">
        <f t="shared" si="10"/>
        <v>7084.25</v>
      </c>
      <c r="U179" s="15">
        <f t="shared" si="10"/>
        <v>10249.25</v>
      </c>
    </row>
    <row r="180" spans="3:21">
      <c r="C180" s="3" t="s">
        <v>189</v>
      </c>
      <c r="D180" s="6">
        <v>4684</v>
      </c>
      <c r="E180" s="3" t="str">
        <f t="shared" si="9"/>
        <v>Holmegaard</v>
      </c>
      <c r="F180" s="12">
        <v>10558</v>
      </c>
      <c r="G180" s="12">
        <v>10372</v>
      </c>
      <c r="H180" s="12">
        <v>10438</v>
      </c>
      <c r="I180" s="12">
        <v>8984</v>
      </c>
      <c r="J180" s="12">
        <v>10515</v>
      </c>
      <c r="K180" s="12">
        <v>9738</v>
      </c>
      <c r="L180" s="12">
        <v>8615</v>
      </c>
      <c r="M180" s="12">
        <v>11046</v>
      </c>
      <c r="N180" s="12">
        <v>11395</v>
      </c>
      <c r="O180" s="12">
        <v>11634</v>
      </c>
      <c r="P180" s="12">
        <v>10250</v>
      </c>
      <c r="Q180" s="12">
        <v>10959</v>
      </c>
      <c r="S180" s="15">
        <f t="shared" si="10"/>
        <v>10088</v>
      </c>
      <c r="T180" s="15">
        <f t="shared" si="10"/>
        <v>9978.5</v>
      </c>
      <c r="U180" s="15">
        <f t="shared" si="10"/>
        <v>11059.5</v>
      </c>
    </row>
    <row r="181" spans="3:21">
      <c r="C181" s="3" t="s">
        <v>190</v>
      </c>
      <c r="D181" s="6">
        <v>4690</v>
      </c>
      <c r="E181" s="3" t="str">
        <f t="shared" si="9"/>
        <v>Haslev</v>
      </c>
      <c r="F181" s="12">
        <v>9873</v>
      </c>
      <c r="G181" s="12">
        <v>9613</v>
      </c>
      <c r="H181" s="12">
        <v>9866</v>
      </c>
      <c r="I181" s="12">
        <v>10508</v>
      </c>
      <c r="J181" s="12">
        <v>9558</v>
      </c>
      <c r="K181" s="12">
        <v>9664</v>
      </c>
      <c r="L181" s="12">
        <v>9399</v>
      </c>
      <c r="M181" s="12">
        <v>9713</v>
      </c>
      <c r="N181" s="12">
        <v>12146</v>
      </c>
      <c r="O181" s="12">
        <v>11601</v>
      </c>
      <c r="P181" s="12">
        <v>11763</v>
      </c>
      <c r="Q181" s="12">
        <v>11798</v>
      </c>
      <c r="S181" s="15">
        <f t="shared" si="10"/>
        <v>9965</v>
      </c>
      <c r="T181" s="15">
        <f t="shared" si="10"/>
        <v>9583.5</v>
      </c>
      <c r="U181" s="15">
        <f t="shared" si="10"/>
        <v>11827</v>
      </c>
    </row>
    <row r="182" spans="3:21">
      <c r="C182" s="3" t="s">
        <v>191</v>
      </c>
      <c r="D182" s="6">
        <v>4700</v>
      </c>
      <c r="E182" s="3" t="str">
        <f t="shared" si="9"/>
        <v>Næstved</v>
      </c>
      <c r="F182" s="12">
        <v>10749</v>
      </c>
      <c r="G182" s="12">
        <v>10564</v>
      </c>
      <c r="H182" s="12">
        <v>10499</v>
      </c>
      <c r="I182" s="12">
        <v>9829</v>
      </c>
      <c r="J182" s="12">
        <v>10347</v>
      </c>
      <c r="K182" s="12">
        <v>10241</v>
      </c>
      <c r="L182" s="12">
        <v>10172</v>
      </c>
      <c r="M182" s="12">
        <v>10604</v>
      </c>
      <c r="N182" s="12">
        <v>12132</v>
      </c>
      <c r="O182" s="12">
        <v>11879</v>
      </c>
      <c r="P182" s="12">
        <v>12509</v>
      </c>
      <c r="Q182" s="12">
        <v>11986</v>
      </c>
      <c r="S182" s="15">
        <f t="shared" si="10"/>
        <v>10410.25</v>
      </c>
      <c r="T182" s="15">
        <f t="shared" si="10"/>
        <v>10341</v>
      </c>
      <c r="U182" s="15">
        <f t="shared" si="10"/>
        <v>12126.5</v>
      </c>
    </row>
    <row r="183" spans="3:21">
      <c r="C183" s="3" t="s">
        <v>192</v>
      </c>
      <c r="D183" s="6">
        <v>4720</v>
      </c>
      <c r="E183" s="3" t="str">
        <f t="shared" si="9"/>
        <v>Præstø</v>
      </c>
      <c r="F183" s="12">
        <v>8556</v>
      </c>
      <c r="G183" s="14" t="s">
        <v>14</v>
      </c>
      <c r="H183" s="12">
        <v>7632</v>
      </c>
      <c r="I183" s="12">
        <v>7400</v>
      </c>
      <c r="J183" s="12">
        <v>7079</v>
      </c>
      <c r="K183" s="12">
        <v>7297</v>
      </c>
      <c r="L183" s="12">
        <v>9417</v>
      </c>
      <c r="M183" s="12">
        <v>8660</v>
      </c>
      <c r="N183" s="12">
        <v>5907</v>
      </c>
      <c r="O183" s="12">
        <v>9106</v>
      </c>
      <c r="P183" s="12">
        <v>7813</v>
      </c>
      <c r="Q183" s="12">
        <v>9771</v>
      </c>
      <c r="S183" s="15">
        <f t="shared" si="10"/>
        <v>7862.666666666667</v>
      </c>
      <c r="T183" s="15">
        <f t="shared" si="10"/>
        <v>8113.25</v>
      </c>
      <c r="U183" s="15">
        <f t="shared" si="10"/>
        <v>8149.25</v>
      </c>
    </row>
    <row r="184" spans="3:21">
      <c r="C184" s="3" t="s">
        <v>193</v>
      </c>
      <c r="D184" s="6">
        <v>4733</v>
      </c>
      <c r="E184" s="3" t="str">
        <f t="shared" si="9"/>
        <v>Tappernøje</v>
      </c>
      <c r="F184" s="14" t="s">
        <v>14</v>
      </c>
      <c r="G184" s="14" t="s">
        <v>14</v>
      </c>
      <c r="H184" s="12">
        <v>7646</v>
      </c>
      <c r="I184" s="14" t="s">
        <v>14</v>
      </c>
      <c r="J184" s="12">
        <v>5487</v>
      </c>
      <c r="K184" s="12">
        <v>6922</v>
      </c>
      <c r="L184" s="12">
        <v>8640</v>
      </c>
      <c r="M184" s="12">
        <v>5466</v>
      </c>
      <c r="N184" s="12">
        <v>7475</v>
      </c>
      <c r="O184" s="12">
        <v>8196</v>
      </c>
      <c r="P184" s="12">
        <v>8598</v>
      </c>
      <c r="Q184" s="12">
        <v>7762</v>
      </c>
      <c r="S184" s="15">
        <f t="shared" si="10"/>
        <v>7646</v>
      </c>
      <c r="T184" s="15">
        <f t="shared" si="10"/>
        <v>6628.75</v>
      </c>
      <c r="U184" s="15">
        <f t="shared" si="10"/>
        <v>8007.75</v>
      </c>
    </row>
    <row r="185" spans="3:21">
      <c r="C185" s="3" t="s">
        <v>194</v>
      </c>
      <c r="D185" s="6">
        <v>4735</v>
      </c>
      <c r="E185" s="3" t="str">
        <f t="shared" si="9"/>
        <v>Mern</v>
      </c>
      <c r="F185" s="14" t="s">
        <v>14</v>
      </c>
      <c r="G185" s="14" t="s">
        <v>14</v>
      </c>
      <c r="H185" s="14" t="s">
        <v>14</v>
      </c>
      <c r="I185" s="14" t="s">
        <v>14</v>
      </c>
      <c r="J185" s="14" t="s">
        <v>14</v>
      </c>
      <c r="K185" s="12">
        <v>4472</v>
      </c>
      <c r="L185" s="14" t="s">
        <v>14</v>
      </c>
      <c r="M185" s="12">
        <v>4670</v>
      </c>
      <c r="N185" s="14" t="s">
        <v>14</v>
      </c>
      <c r="O185" s="12">
        <v>7113</v>
      </c>
      <c r="P185" s="14" t="s">
        <v>14</v>
      </c>
      <c r="Q185" s="14" t="s">
        <v>14</v>
      </c>
      <c r="S185" s="15" t="str">
        <f t="shared" si="10"/>
        <v>BRUG KOM</v>
      </c>
      <c r="T185" s="15">
        <f t="shared" si="10"/>
        <v>4571</v>
      </c>
      <c r="U185" s="15">
        <f t="shared" si="10"/>
        <v>7113</v>
      </c>
    </row>
    <row r="186" spans="3:21">
      <c r="C186" s="3" t="s">
        <v>195</v>
      </c>
      <c r="D186" s="6">
        <v>4736</v>
      </c>
      <c r="E186" s="3" t="str">
        <f t="shared" si="9"/>
        <v>Karrebæksminde</v>
      </c>
      <c r="F186" s="14" t="s">
        <v>14</v>
      </c>
      <c r="G186" s="14" t="s">
        <v>14</v>
      </c>
      <c r="H186" s="14" t="s">
        <v>14</v>
      </c>
      <c r="I186" s="14" t="s">
        <v>14</v>
      </c>
      <c r="J186" s="14" t="s">
        <v>14</v>
      </c>
      <c r="K186" s="14" t="s">
        <v>14</v>
      </c>
      <c r="L186" s="14" t="s">
        <v>14</v>
      </c>
      <c r="M186" s="14" t="s">
        <v>14</v>
      </c>
      <c r="N186" s="14" t="s">
        <v>14</v>
      </c>
      <c r="O186" s="12">
        <v>11478</v>
      </c>
      <c r="P186" s="14" t="s">
        <v>14</v>
      </c>
      <c r="Q186" s="14" t="s">
        <v>14</v>
      </c>
      <c r="S186" s="15" t="str">
        <f t="shared" si="10"/>
        <v>BRUG KOM</v>
      </c>
      <c r="T186" s="15" t="str">
        <f t="shared" si="10"/>
        <v>BRUG KOM</v>
      </c>
      <c r="U186" s="15">
        <f t="shared" si="10"/>
        <v>11478</v>
      </c>
    </row>
    <row r="187" spans="3:21">
      <c r="C187" s="3" t="s">
        <v>196</v>
      </c>
      <c r="D187" s="6">
        <v>4750</v>
      </c>
      <c r="E187" s="3" t="str">
        <f t="shared" si="9"/>
        <v>Lundby</v>
      </c>
      <c r="F187" s="12">
        <v>6952</v>
      </c>
      <c r="G187" s="14" t="s">
        <v>14</v>
      </c>
      <c r="H187" s="14" t="s">
        <v>14</v>
      </c>
      <c r="I187" s="14" t="s">
        <v>14</v>
      </c>
      <c r="J187" s="12">
        <v>4337</v>
      </c>
      <c r="K187" s="14" t="s">
        <v>14</v>
      </c>
      <c r="L187" s="12">
        <v>6585</v>
      </c>
      <c r="M187" s="12">
        <v>4419</v>
      </c>
      <c r="N187" s="12">
        <v>6627</v>
      </c>
      <c r="O187" s="12">
        <v>8064</v>
      </c>
      <c r="P187" s="12">
        <v>5129</v>
      </c>
      <c r="Q187" s="14" t="s">
        <v>14</v>
      </c>
      <c r="S187" s="15">
        <f t="shared" si="10"/>
        <v>6952</v>
      </c>
      <c r="T187" s="15">
        <f t="shared" si="10"/>
        <v>5113.666666666667</v>
      </c>
      <c r="U187" s="15">
        <f t="shared" si="10"/>
        <v>6606.666666666667</v>
      </c>
    </row>
    <row r="188" spans="3:21">
      <c r="C188" s="3" t="s">
        <v>197</v>
      </c>
      <c r="D188" s="6">
        <v>4760</v>
      </c>
      <c r="E188" s="3" t="str">
        <f t="shared" si="9"/>
        <v>Vordingborg</v>
      </c>
      <c r="F188" s="12">
        <v>8055</v>
      </c>
      <c r="G188" s="12">
        <v>9340</v>
      </c>
      <c r="H188" s="12">
        <v>7955</v>
      </c>
      <c r="I188" s="12">
        <v>8883</v>
      </c>
      <c r="J188" s="12">
        <v>6415</v>
      </c>
      <c r="K188" s="12">
        <v>7433</v>
      </c>
      <c r="L188" s="12">
        <v>7230</v>
      </c>
      <c r="M188" s="12">
        <v>7297</v>
      </c>
      <c r="N188" s="12">
        <v>8296</v>
      </c>
      <c r="O188" s="12">
        <v>9656</v>
      </c>
      <c r="P188" s="12">
        <v>8787</v>
      </c>
      <c r="Q188" s="12">
        <v>8459</v>
      </c>
      <c r="S188" s="15">
        <f t="shared" si="10"/>
        <v>8558.25</v>
      </c>
      <c r="T188" s="15">
        <f t="shared" si="10"/>
        <v>7093.75</v>
      </c>
      <c r="U188" s="15">
        <f t="shared" si="10"/>
        <v>8799.5</v>
      </c>
    </row>
    <row r="189" spans="3:21">
      <c r="C189" s="3" t="s">
        <v>198</v>
      </c>
      <c r="D189" s="6">
        <v>4771</v>
      </c>
      <c r="E189" s="3" t="str">
        <f t="shared" si="9"/>
        <v>Kalvehave</v>
      </c>
      <c r="F189" s="14" t="s">
        <v>14</v>
      </c>
      <c r="G189" s="14" t="s">
        <v>14</v>
      </c>
      <c r="H189" s="14" t="s">
        <v>14</v>
      </c>
      <c r="I189" s="14" t="s">
        <v>14</v>
      </c>
      <c r="J189" s="14" t="s">
        <v>14</v>
      </c>
      <c r="K189" s="14" t="s">
        <v>14</v>
      </c>
      <c r="L189" s="12">
        <v>5968</v>
      </c>
      <c r="M189" s="14" t="s">
        <v>14</v>
      </c>
      <c r="N189" s="14" t="s">
        <v>14</v>
      </c>
      <c r="O189" s="12">
        <v>6353</v>
      </c>
      <c r="P189" s="14" t="s">
        <v>14</v>
      </c>
      <c r="Q189" s="14" t="s">
        <v>14</v>
      </c>
      <c r="S189" s="15" t="str">
        <f t="shared" si="10"/>
        <v>BRUG KOM</v>
      </c>
      <c r="T189" s="15">
        <f t="shared" si="10"/>
        <v>5968</v>
      </c>
      <c r="U189" s="15">
        <f t="shared" si="10"/>
        <v>6353</v>
      </c>
    </row>
    <row r="190" spans="3:21">
      <c r="C190" s="3" t="s">
        <v>199</v>
      </c>
      <c r="D190" s="6">
        <v>4772</v>
      </c>
      <c r="E190" s="3" t="str">
        <f t="shared" si="9"/>
        <v>Langebæk</v>
      </c>
      <c r="F190" s="14" t="s">
        <v>14</v>
      </c>
      <c r="G190" s="14" t="s">
        <v>14</v>
      </c>
      <c r="H190" s="14" t="s">
        <v>14</v>
      </c>
      <c r="I190" s="14" t="s">
        <v>14</v>
      </c>
      <c r="J190" s="14" t="s">
        <v>14</v>
      </c>
      <c r="K190" s="14" t="s">
        <v>14</v>
      </c>
      <c r="L190" s="14" t="s">
        <v>14</v>
      </c>
      <c r="M190" s="14" t="s">
        <v>14</v>
      </c>
      <c r="N190" s="14" t="s">
        <v>14</v>
      </c>
      <c r="O190" s="14" t="s">
        <v>14</v>
      </c>
      <c r="P190" s="14" t="s">
        <v>14</v>
      </c>
      <c r="Q190" s="14" t="s">
        <v>14</v>
      </c>
      <c r="S190" s="15" t="str">
        <f t="shared" si="10"/>
        <v>BRUG KOM</v>
      </c>
      <c r="T190" s="15" t="str">
        <f t="shared" si="10"/>
        <v>BRUG KOM</v>
      </c>
      <c r="U190" s="15" t="str">
        <f t="shared" si="10"/>
        <v>BRUG KOM</v>
      </c>
    </row>
    <row r="191" spans="3:21">
      <c r="C191" s="3" t="s">
        <v>200</v>
      </c>
      <c r="D191" s="6">
        <v>4773</v>
      </c>
      <c r="E191" s="3" t="str">
        <f t="shared" si="9"/>
        <v>Stensved</v>
      </c>
      <c r="F191" s="14" t="s">
        <v>14</v>
      </c>
      <c r="G191" s="14" t="s">
        <v>14</v>
      </c>
      <c r="H191" s="14" t="s">
        <v>14</v>
      </c>
      <c r="I191" s="14" t="s">
        <v>14</v>
      </c>
      <c r="J191" s="14" t="s">
        <v>14</v>
      </c>
      <c r="K191" s="12">
        <v>5948</v>
      </c>
      <c r="L191" s="14" t="s">
        <v>14</v>
      </c>
      <c r="M191" s="14" t="s">
        <v>14</v>
      </c>
      <c r="N191" s="14" t="s">
        <v>14</v>
      </c>
      <c r="O191" s="12">
        <v>7450</v>
      </c>
      <c r="P191" s="14" t="s">
        <v>14</v>
      </c>
      <c r="Q191" s="14" t="s">
        <v>14</v>
      </c>
      <c r="S191" s="15" t="str">
        <f t="shared" si="10"/>
        <v>BRUG KOM</v>
      </c>
      <c r="T191" s="15">
        <f t="shared" si="10"/>
        <v>5948</v>
      </c>
      <c r="U191" s="15">
        <f t="shared" si="10"/>
        <v>7450</v>
      </c>
    </row>
    <row r="192" spans="3:21">
      <c r="C192" s="3" t="s">
        <v>201</v>
      </c>
      <c r="D192" s="6">
        <v>4780</v>
      </c>
      <c r="E192" s="3" t="str">
        <f t="shared" si="9"/>
        <v>Stege</v>
      </c>
      <c r="F192" s="12">
        <v>6498</v>
      </c>
      <c r="G192" s="12">
        <v>6907</v>
      </c>
      <c r="H192" s="12">
        <v>7293</v>
      </c>
      <c r="I192" s="12">
        <v>6349</v>
      </c>
      <c r="J192" s="12">
        <v>5973</v>
      </c>
      <c r="K192" s="12">
        <v>7004</v>
      </c>
      <c r="L192" s="12">
        <v>5587</v>
      </c>
      <c r="M192" s="12">
        <v>4996</v>
      </c>
      <c r="N192" s="12">
        <v>6967</v>
      </c>
      <c r="O192" s="12">
        <v>7794</v>
      </c>
      <c r="P192" s="12">
        <v>8558</v>
      </c>
      <c r="Q192" s="12">
        <v>7513</v>
      </c>
      <c r="S192" s="15">
        <f t="shared" si="10"/>
        <v>6761.75</v>
      </c>
      <c r="T192" s="15">
        <f t="shared" si="10"/>
        <v>5890</v>
      </c>
      <c r="U192" s="15">
        <f t="shared" si="10"/>
        <v>7708</v>
      </c>
    </row>
    <row r="193" spans="3:21">
      <c r="C193" s="3" t="s">
        <v>202</v>
      </c>
      <c r="D193" s="6">
        <v>4791</v>
      </c>
      <c r="E193" s="3" t="str">
        <f t="shared" si="9"/>
        <v>Borre</v>
      </c>
      <c r="F193" s="14" t="s">
        <v>14</v>
      </c>
      <c r="G193" s="14" t="s">
        <v>14</v>
      </c>
      <c r="H193" s="14" t="s">
        <v>14</v>
      </c>
      <c r="I193" s="14" t="s">
        <v>14</v>
      </c>
      <c r="J193" s="14" t="s">
        <v>14</v>
      </c>
      <c r="K193" s="14" t="s">
        <v>14</v>
      </c>
      <c r="L193" s="14" t="s">
        <v>14</v>
      </c>
      <c r="M193" s="14" t="s">
        <v>14</v>
      </c>
      <c r="N193" s="14" t="s">
        <v>14</v>
      </c>
      <c r="O193" s="12">
        <v>6538</v>
      </c>
      <c r="P193" s="14" t="s">
        <v>14</v>
      </c>
      <c r="Q193" s="14" t="s">
        <v>14</v>
      </c>
      <c r="S193" s="15" t="str">
        <f t="shared" si="10"/>
        <v>BRUG KOM</v>
      </c>
      <c r="T193" s="15" t="str">
        <f t="shared" si="10"/>
        <v>BRUG KOM</v>
      </c>
      <c r="U193" s="15">
        <f t="shared" si="10"/>
        <v>6538</v>
      </c>
    </row>
    <row r="194" spans="3:21">
      <c r="C194" s="3" t="s">
        <v>203</v>
      </c>
      <c r="D194" s="6">
        <v>4792</v>
      </c>
      <c r="E194" s="3" t="str">
        <f t="shared" si="9"/>
        <v>Askeby</v>
      </c>
      <c r="F194" s="14" t="s">
        <v>14</v>
      </c>
      <c r="G194" s="12">
        <v>5351</v>
      </c>
      <c r="H194" s="14" t="s">
        <v>14</v>
      </c>
      <c r="I194" s="14" t="s">
        <v>14</v>
      </c>
      <c r="J194" s="14" t="s">
        <v>14</v>
      </c>
      <c r="K194" s="14" t="s">
        <v>14</v>
      </c>
      <c r="L194" s="12">
        <v>4306</v>
      </c>
      <c r="M194" s="12">
        <v>4384</v>
      </c>
      <c r="N194" s="14" t="s">
        <v>14</v>
      </c>
      <c r="O194" s="14" t="s">
        <v>14</v>
      </c>
      <c r="P194" s="14" t="s">
        <v>14</v>
      </c>
      <c r="Q194" s="14" t="s">
        <v>14</v>
      </c>
      <c r="S194" s="15">
        <f t="shared" si="10"/>
        <v>5351</v>
      </c>
      <c r="T194" s="15">
        <f t="shared" si="10"/>
        <v>4345</v>
      </c>
      <c r="U194" s="15" t="str">
        <f t="shared" si="10"/>
        <v>BRUG KOM</v>
      </c>
    </row>
    <row r="195" spans="3:21">
      <c r="C195" s="3" t="s">
        <v>204</v>
      </c>
      <c r="D195" s="6">
        <v>4793</v>
      </c>
      <c r="E195" s="3" t="str">
        <f t="shared" si="9"/>
        <v>Bogø By</v>
      </c>
      <c r="F195" s="14" t="s">
        <v>14</v>
      </c>
      <c r="G195" s="14" t="s">
        <v>14</v>
      </c>
      <c r="H195" s="14" t="s">
        <v>14</v>
      </c>
      <c r="I195" s="14" t="s">
        <v>14</v>
      </c>
      <c r="J195" s="14" t="s">
        <v>14</v>
      </c>
      <c r="K195" s="14" t="s">
        <v>14</v>
      </c>
      <c r="L195" s="14" t="s">
        <v>14</v>
      </c>
      <c r="M195" s="14" t="s">
        <v>14</v>
      </c>
      <c r="N195" s="14" t="s">
        <v>14</v>
      </c>
      <c r="O195" s="14" t="s">
        <v>14</v>
      </c>
      <c r="P195" s="14" t="s">
        <v>14</v>
      </c>
      <c r="Q195" s="14" t="s">
        <v>14</v>
      </c>
      <c r="S195" s="15" t="str">
        <f t="shared" si="10"/>
        <v>BRUG KOM</v>
      </c>
      <c r="T195" s="15" t="str">
        <f t="shared" si="10"/>
        <v>BRUG KOM</v>
      </c>
      <c r="U195" s="15" t="str">
        <f t="shared" si="10"/>
        <v>BRUG KOM</v>
      </c>
    </row>
    <row r="196" spans="3:21">
      <c r="C196" s="3" t="s">
        <v>205</v>
      </c>
      <c r="D196" s="6">
        <v>4800</v>
      </c>
      <c r="E196" s="3" t="str">
        <f t="shared" si="9"/>
        <v>Nykøbing F</v>
      </c>
      <c r="F196" s="12">
        <v>8728</v>
      </c>
      <c r="G196" s="12">
        <v>9375</v>
      </c>
      <c r="H196" s="12">
        <v>8022</v>
      </c>
      <c r="I196" s="12">
        <v>8031</v>
      </c>
      <c r="J196" s="12">
        <v>7950</v>
      </c>
      <c r="K196" s="12">
        <v>7722</v>
      </c>
      <c r="L196" s="12">
        <v>7501</v>
      </c>
      <c r="M196" s="12">
        <v>8254</v>
      </c>
      <c r="N196" s="12">
        <v>8761</v>
      </c>
      <c r="O196" s="12">
        <v>8523</v>
      </c>
      <c r="P196" s="12">
        <v>8480</v>
      </c>
      <c r="Q196" s="12">
        <v>8523</v>
      </c>
      <c r="S196" s="15">
        <f t="shared" si="10"/>
        <v>8539</v>
      </c>
      <c r="T196" s="15">
        <f t="shared" si="10"/>
        <v>7856.75</v>
      </c>
      <c r="U196" s="15">
        <f t="shared" si="10"/>
        <v>8571.75</v>
      </c>
    </row>
    <row r="197" spans="3:21">
      <c r="C197" s="3" t="s">
        <v>206</v>
      </c>
      <c r="D197" s="6">
        <v>4840</v>
      </c>
      <c r="E197" s="3" t="str">
        <f t="shared" si="9"/>
        <v>Nørre Alslev</v>
      </c>
      <c r="F197" s="12">
        <v>5988</v>
      </c>
      <c r="G197" s="12">
        <v>6016</v>
      </c>
      <c r="H197" s="12">
        <v>5367</v>
      </c>
      <c r="I197" s="14" t="s">
        <v>14</v>
      </c>
      <c r="J197" s="12">
        <v>3857</v>
      </c>
      <c r="K197" s="12">
        <v>3707</v>
      </c>
      <c r="L197" s="12">
        <v>3965</v>
      </c>
      <c r="M197" s="12">
        <v>3992</v>
      </c>
      <c r="N197" s="12">
        <v>4076</v>
      </c>
      <c r="O197" s="12">
        <v>5804</v>
      </c>
      <c r="P197" s="12">
        <v>5630</v>
      </c>
      <c r="Q197" s="12">
        <v>5084</v>
      </c>
      <c r="S197" s="15">
        <f t="shared" si="10"/>
        <v>5790.333333333333</v>
      </c>
      <c r="T197" s="15">
        <f t="shared" si="10"/>
        <v>3880.25</v>
      </c>
      <c r="U197" s="15">
        <f t="shared" si="10"/>
        <v>5148.5</v>
      </c>
    </row>
    <row r="198" spans="3:21">
      <c r="C198" s="3" t="s">
        <v>207</v>
      </c>
      <c r="D198" s="6">
        <v>4850</v>
      </c>
      <c r="E198" s="3" t="str">
        <f t="shared" si="9"/>
        <v>Stubbekøbing</v>
      </c>
      <c r="F198" s="14" t="s">
        <v>14</v>
      </c>
      <c r="G198" s="12">
        <v>5108</v>
      </c>
      <c r="H198" s="12">
        <v>3479</v>
      </c>
      <c r="I198" s="12">
        <v>6068</v>
      </c>
      <c r="J198" s="12">
        <v>4473</v>
      </c>
      <c r="K198" s="12">
        <v>4355</v>
      </c>
      <c r="L198" s="12">
        <v>4777</v>
      </c>
      <c r="M198" s="12">
        <v>3652</v>
      </c>
      <c r="N198" s="12">
        <v>5634</v>
      </c>
      <c r="O198" s="12">
        <v>4411</v>
      </c>
      <c r="P198" s="12">
        <v>4574</v>
      </c>
      <c r="Q198" s="12">
        <v>5836</v>
      </c>
      <c r="S198" s="15">
        <f t="shared" ref="S198:U222" si="11">IF(IFERROR(AVERAGEIF($F$4:$Q$4,S$4,$F198:$Q198),"BRUG KOM")=0,"BRUG KOM",IFERROR(AVERAGEIF($F$4:$Q$4,S$4,$F198:$Q198),"BRUG KOM"))</f>
        <v>4885</v>
      </c>
      <c r="T198" s="15">
        <f t="shared" si="11"/>
        <v>4314.25</v>
      </c>
      <c r="U198" s="15">
        <f t="shared" si="11"/>
        <v>5113.75</v>
      </c>
    </row>
    <row r="199" spans="3:21">
      <c r="C199" s="3" t="s">
        <v>208</v>
      </c>
      <c r="D199" s="6">
        <v>4862</v>
      </c>
      <c r="E199" s="3" t="str">
        <f t="shared" si="9"/>
        <v>Guldborg</v>
      </c>
      <c r="F199" s="14" t="s">
        <v>14</v>
      </c>
      <c r="G199" s="14" t="s">
        <v>14</v>
      </c>
      <c r="H199" s="12">
        <v>6078</v>
      </c>
      <c r="I199" s="14" t="s">
        <v>14</v>
      </c>
      <c r="J199" s="14" t="s">
        <v>14</v>
      </c>
      <c r="K199" s="14" t="s">
        <v>14</v>
      </c>
      <c r="L199" s="14" t="s">
        <v>14</v>
      </c>
      <c r="M199" s="14" t="s">
        <v>14</v>
      </c>
      <c r="N199" s="14" t="s">
        <v>14</v>
      </c>
      <c r="O199" s="14" t="s">
        <v>14</v>
      </c>
      <c r="P199" s="14" t="s">
        <v>14</v>
      </c>
      <c r="Q199" s="14" t="s">
        <v>14</v>
      </c>
      <c r="S199" s="15">
        <f t="shared" si="11"/>
        <v>6078</v>
      </c>
      <c r="T199" s="15" t="str">
        <f t="shared" si="11"/>
        <v>BRUG KOM</v>
      </c>
      <c r="U199" s="15" t="str">
        <f t="shared" si="11"/>
        <v>BRUG KOM</v>
      </c>
    </row>
    <row r="200" spans="3:21">
      <c r="C200" s="3" t="s">
        <v>209</v>
      </c>
      <c r="D200" s="6">
        <v>4863</v>
      </c>
      <c r="E200" s="3" t="str">
        <f t="shared" si="9"/>
        <v>Eskilstrup</v>
      </c>
      <c r="F200" s="14" t="s">
        <v>14</v>
      </c>
      <c r="G200" s="14" t="s">
        <v>14</v>
      </c>
      <c r="H200" s="14" t="s">
        <v>14</v>
      </c>
      <c r="I200" s="12">
        <v>4560</v>
      </c>
      <c r="J200" s="12">
        <v>3521</v>
      </c>
      <c r="K200" s="12">
        <v>4060</v>
      </c>
      <c r="L200" s="14" t="s">
        <v>14</v>
      </c>
      <c r="M200" s="12">
        <v>4028</v>
      </c>
      <c r="N200" s="12">
        <v>3493</v>
      </c>
      <c r="O200" s="14" t="s">
        <v>14</v>
      </c>
      <c r="P200" s="14" t="s">
        <v>14</v>
      </c>
      <c r="Q200" s="14" t="s">
        <v>14</v>
      </c>
      <c r="S200" s="15">
        <f t="shared" si="11"/>
        <v>4560</v>
      </c>
      <c r="T200" s="15">
        <f t="shared" si="11"/>
        <v>3869.6666666666665</v>
      </c>
      <c r="U200" s="15">
        <f t="shared" si="11"/>
        <v>3493</v>
      </c>
    </row>
    <row r="201" spans="3:21">
      <c r="C201" s="3" t="s">
        <v>210</v>
      </c>
      <c r="D201" s="6">
        <v>4871</v>
      </c>
      <c r="E201" s="3" t="str">
        <f t="shared" ref="E201:E264" si="12">MID(C201,6,1000)</f>
        <v>Horbelev</v>
      </c>
      <c r="F201" s="14" t="s">
        <v>14</v>
      </c>
      <c r="G201" s="14" t="s">
        <v>14</v>
      </c>
      <c r="H201" s="14" t="s">
        <v>14</v>
      </c>
      <c r="I201" s="14" t="s">
        <v>14</v>
      </c>
      <c r="J201" s="14" t="s">
        <v>14</v>
      </c>
      <c r="K201" s="14" t="s">
        <v>14</v>
      </c>
      <c r="L201" s="14" t="s">
        <v>14</v>
      </c>
      <c r="M201" s="14" t="s">
        <v>14</v>
      </c>
      <c r="N201" s="12">
        <v>3304</v>
      </c>
      <c r="O201" s="14" t="s">
        <v>14</v>
      </c>
      <c r="P201" s="14" t="s">
        <v>14</v>
      </c>
      <c r="Q201" s="14" t="s">
        <v>14</v>
      </c>
      <c r="S201" s="15" t="str">
        <f t="shared" si="11"/>
        <v>BRUG KOM</v>
      </c>
      <c r="T201" s="15" t="str">
        <f t="shared" si="11"/>
        <v>BRUG KOM</v>
      </c>
      <c r="U201" s="15">
        <f t="shared" si="11"/>
        <v>3304</v>
      </c>
    </row>
    <row r="202" spans="3:21">
      <c r="C202" s="3" t="s">
        <v>211</v>
      </c>
      <c r="D202" s="6">
        <v>4872</v>
      </c>
      <c r="E202" s="3" t="str">
        <f t="shared" si="12"/>
        <v>Idestrup</v>
      </c>
      <c r="F202" s="14" t="s">
        <v>14</v>
      </c>
      <c r="G202" s="14" t="s">
        <v>14</v>
      </c>
      <c r="H202" s="14" t="s">
        <v>14</v>
      </c>
      <c r="I202" s="14" t="s">
        <v>14</v>
      </c>
      <c r="J202" s="14" t="s">
        <v>14</v>
      </c>
      <c r="K202" s="12">
        <v>5904</v>
      </c>
      <c r="L202" s="14" t="s">
        <v>14</v>
      </c>
      <c r="M202" s="14" t="s">
        <v>14</v>
      </c>
      <c r="N202" s="12">
        <v>5552</v>
      </c>
      <c r="O202" s="14" t="s">
        <v>14</v>
      </c>
      <c r="P202" s="14" t="s">
        <v>14</v>
      </c>
      <c r="Q202" s="14" t="s">
        <v>14</v>
      </c>
      <c r="S202" s="15" t="str">
        <f t="shared" si="11"/>
        <v>BRUG KOM</v>
      </c>
      <c r="T202" s="15">
        <f t="shared" si="11"/>
        <v>5904</v>
      </c>
      <c r="U202" s="15">
        <f t="shared" si="11"/>
        <v>5552</v>
      </c>
    </row>
    <row r="203" spans="3:21">
      <c r="C203" s="3" t="s">
        <v>212</v>
      </c>
      <c r="D203" s="6">
        <v>4873</v>
      </c>
      <c r="E203" s="3" t="str">
        <f t="shared" si="12"/>
        <v>Væggerløse</v>
      </c>
      <c r="F203" s="14" t="s">
        <v>14</v>
      </c>
      <c r="G203" s="12">
        <v>8724</v>
      </c>
      <c r="H203" s="14" t="s">
        <v>14</v>
      </c>
      <c r="I203" s="14" t="s">
        <v>14</v>
      </c>
      <c r="J203" s="12">
        <v>4412</v>
      </c>
      <c r="K203" s="12">
        <v>5951</v>
      </c>
      <c r="L203" s="12">
        <v>6215</v>
      </c>
      <c r="M203" s="12">
        <v>7062</v>
      </c>
      <c r="N203" s="12">
        <v>7570</v>
      </c>
      <c r="O203" s="12">
        <v>6496</v>
      </c>
      <c r="P203" s="12">
        <v>7029</v>
      </c>
      <c r="Q203" s="12">
        <v>5970</v>
      </c>
      <c r="S203" s="15">
        <f t="shared" si="11"/>
        <v>8724</v>
      </c>
      <c r="T203" s="15">
        <f t="shared" si="11"/>
        <v>5910</v>
      </c>
      <c r="U203" s="15">
        <f t="shared" si="11"/>
        <v>6766.25</v>
      </c>
    </row>
    <row r="204" spans="3:21">
      <c r="C204" s="3" t="s">
        <v>213</v>
      </c>
      <c r="D204" s="6">
        <v>4874</v>
      </c>
      <c r="E204" s="3" t="str">
        <f t="shared" si="12"/>
        <v>Gedser</v>
      </c>
      <c r="F204" s="14" t="s">
        <v>14</v>
      </c>
      <c r="G204" s="14" t="s">
        <v>14</v>
      </c>
      <c r="H204" s="14" t="s">
        <v>14</v>
      </c>
      <c r="I204" s="14" t="s">
        <v>14</v>
      </c>
      <c r="J204" s="14" t="s">
        <v>14</v>
      </c>
      <c r="K204" s="14" t="s">
        <v>14</v>
      </c>
      <c r="L204" s="12">
        <v>2623</v>
      </c>
      <c r="M204" s="12">
        <v>2731</v>
      </c>
      <c r="N204" s="14" t="s">
        <v>14</v>
      </c>
      <c r="O204" s="12">
        <v>3144</v>
      </c>
      <c r="P204" s="14" t="s">
        <v>14</v>
      </c>
      <c r="Q204" s="14" t="s">
        <v>14</v>
      </c>
      <c r="S204" s="15" t="str">
        <f t="shared" si="11"/>
        <v>BRUG KOM</v>
      </c>
      <c r="T204" s="15">
        <f t="shared" si="11"/>
        <v>2677</v>
      </c>
      <c r="U204" s="15">
        <f t="shared" si="11"/>
        <v>3144</v>
      </c>
    </row>
    <row r="205" spans="3:21">
      <c r="C205" s="3" t="s">
        <v>214</v>
      </c>
      <c r="D205" s="6">
        <v>4880</v>
      </c>
      <c r="E205" s="3" t="str">
        <f t="shared" si="12"/>
        <v>Nysted</v>
      </c>
      <c r="F205" s="12">
        <v>7508</v>
      </c>
      <c r="G205" s="14" t="s">
        <v>14</v>
      </c>
      <c r="H205" s="14" t="s">
        <v>14</v>
      </c>
      <c r="I205" s="12">
        <v>7041</v>
      </c>
      <c r="J205" s="12">
        <v>6043</v>
      </c>
      <c r="K205" s="14" t="s">
        <v>14</v>
      </c>
      <c r="L205" s="12">
        <v>4843</v>
      </c>
      <c r="M205" s="14" t="s">
        <v>14</v>
      </c>
      <c r="N205" s="12">
        <v>4934</v>
      </c>
      <c r="O205" s="12">
        <v>7005</v>
      </c>
      <c r="P205" s="14" t="s">
        <v>14</v>
      </c>
      <c r="Q205" s="14" t="s">
        <v>14</v>
      </c>
      <c r="S205" s="15">
        <f t="shared" si="11"/>
        <v>7274.5</v>
      </c>
      <c r="T205" s="15">
        <f t="shared" si="11"/>
        <v>5443</v>
      </c>
      <c r="U205" s="15">
        <f t="shared" si="11"/>
        <v>5969.5</v>
      </c>
    </row>
    <row r="206" spans="3:21">
      <c r="C206" s="3" t="s">
        <v>215</v>
      </c>
      <c r="D206" s="6">
        <v>4891</v>
      </c>
      <c r="E206" s="3" t="str">
        <f t="shared" si="12"/>
        <v>Toreby L</v>
      </c>
      <c r="F206" s="14" t="s">
        <v>14</v>
      </c>
      <c r="G206" s="14" t="s">
        <v>14</v>
      </c>
      <c r="H206" s="14" t="s">
        <v>14</v>
      </c>
      <c r="I206" s="14" t="s">
        <v>14</v>
      </c>
      <c r="J206" s="14" t="s">
        <v>14</v>
      </c>
      <c r="K206" s="14" t="s">
        <v>14</v>
      </c>
      <c r="L206" s="14" t="s">
        <v>14</v>
      </c>
      <c r="M206" s="12">
        <v>4246</v>
      </c>
      <c r="N206" s="12">
        <v>6155</v>
      </c>
      <c r="O206" s="12">
        <v>4083</v>
      </c>
      <c r="P206" s="12">
        <v>5447</v>
      </c>
      <c r="Q206" s="14" t="s">
        <v>14</v>
      </c>
      <c r="S206" s="15" t="str">
        <f t="shared" si="11"/>
        <v>BRUG KOM</v>
      </c>
      <c r="T206" s="15">
        <f t="shared" si="11"/>
        <v>4246</v>
      </c>
      <c r="U206" s="15">
        <f t="shared" si="11"/>
        <v>5228.333333333333</v>
      </c>
    </row>
    <row r="207" spans="3:21">
      <c r="C207" s="3" t="s">
        <v>216</v>
      </c>
      <c r="D207" s="6">
        <v>4892</v>
      </c>
      <c r="E207" s="3" t="str">
        <f t="shared" si="12"/>
        <v>Kettinge</v>
      </c>
      <c r="F207" s="14" t="s">
        <v>14</v>
      </c>
      <c r="G207" s="14" t="s">
        <v>14</v>
      </c>
      <c r="H207" s="12">
        <v>4080</v>
      </c>
      <c r="I207" s="14" t="s">
        <v>14</v>
      </c>
      <c r="J207" s="12">
        <v>1586</v>
      </c>
      <c r="K207" s="12">
        <v>2317</v>
      </c>
      <c r="L207" s="12">
        <v>3873</v>
      </c>
      <c r="M207" s="14" t="s">
        <v>14</v>
      </c>
      <c r="N207" s="12">
        <v>3628</v>
      </c>
      <c r="O207" s="14" t="s">
        <v>14</v>
      </c>
      <c r="P207" s="14" t="s">
        <v>14</v>
      </c>
      <c r="Q207" s="14" t="s">
        <v>14</v>
      </c>
      <c r="S207" s="15">
        <f t="shared" si="11"/>
        <v>4080</v>
      </c>
      <c r="T207" s="15">
        <f t="shared" si="11"/>
        <v>2592</v>
      </c>
      <c r="U207" s="15">
        <f t="shared" si="11"/>
        <v>3628</v>
      </c>
    </row>
    <row r="208" spans="3:21">
      <c r="C208" s="3" t="s">
        <v>217</v>
      </c>
      <c r="D208" s="6">
        <v>4894</v>
      </c>
      <c r="E208" s="3" t="str">
        <f t="shared" si="12"/>
        <v>Øster Ulslev</v>
      </c>
      <c r="F208" s="14" t="s">
        <v>14</v>
      </c>
      <c r="G208" s="14" t="s">
        <v>14</v>
      </c>
      <c r="H208" s="14" t="s">
        <v>14</v>
      </c>
      <c r="I208" s="14" t="s">
        <v>14</v>
      </c>
      <c r="J208" s="14" t="s">
        <v>14</v>
      </c>
      <c r="K208" s="14" t="s">
        <v>14</v>
      </c>
      <c r="L208" s="14" t="s">
        <v>14</v>
      </c>
      <c r="M208" s="14" t="s">
        <v>14</v>
      </c>
      <c r="N208" s="14" t="s">
        <v>14</v>
      </c>
      <c r="O208" s="14" t="s">
        <v>14</v>
      </c>
      <c r="P208" s="14" t="s">
        <v>14</v>
      </c>
      <c r="Q208" s="14" t="s">
        <v>14</v>
      </c>
      <c r="S208" s="15" t="str">
        <f t="shared" si="11"/>
        <v>BRUG KOM</v>
      </c>
      <c r="T208" s="15" t="str">
        <f t="shared" si="11"/>
        <v>BRUG KOM</v>
      </c>
      <c r="U208" s="15" t="str">
        <f t="shared" si="11"/>
        <v>BRUG KOM</v>
      </c>
    </row>
    <row r="209" spans="3:21">
      <c r="C209" s="3" t="s">
        <v>218</v>
      </c>
      <c r="D209" s="6">
        <v>4895</v>
      </c>
      <c r="E209" s="3" t="str">
        <f t="shared" si="12"/>
        <v>Errindlev</v>
      </c>
      <c r="F209" s="14" t="s">
        <v>14</v>
      </c>
      <c r="G209" s="14" t="s">
        <v>14</v>
      </c>
      <c r="H209" s="14" t="s">
        <v>14</v>
      </c>
      <c r="I209" s="14" t="s">
        <v>14</v>
      </c>
      <c r="J209" s="14" t="s">
        <v>14</v>
      </c>
      <c r="K209" s="14" t="s">
        <v>14</v>
      </c>
      <c r="L209" s="14" t="s">
        <v>14</v>
      </c>
      <c r="M209" s="14" t="s">
        <v>14</v>
      </c>
      <c r="N209" s="14" t="s">
        <v>14</v>
      </c>
      <c r="O209" s="14" t="s">
        <v>14</v>
      </c>
      <c r="P209" s="14" t="s">
        <v>14</v>
      </c>
      <c r="Q209" s="14" t="s">
        <v>14</v>
      </c>
      <c r="S209" s="15" t="str">
        <f t="shared" si="11"/>
        <v>BRUG KOM</v>
      </c>
      <c r="T209" s="15" t="str">
        <f t="shared" si="11"/>
        <v>BRUG KOM</v>
      </c>
      <c r="U209" s="15" t="str">
        <f t="shared" si="11"/>
        <v>BRUG KOM</v>
      </c>
    </row>
    <row r="210" spans="3:21">
      <c r="C210" s="3" t="s">
        <v>219</v>
      </c>
      <c r="D210" s="6">
        <v>4900</v>
      </c>
      <c r="E210" s="3" t="str">
        <f t="shared" si="12"/>
        <v>Nakskov</v>
      </c>
      <c r="F210" s="12">
        <v>5026</v>
      </c>
      <c r="G210" s="12">
        <v>5467</v>
      </c>
      <c r="H210" s="12">
        <v>4059</v>
      </c>
      <c r="I210" s="12">
        <v>5587</v>
      </c>
      <c r="J210" s="12">
        <v>3977</v>
      </c>
      <c r="K210" s="12">
        <v>3560</v>
      </c>
      <c r="L210" s="12">
        <v>3699</v>
      </c>
      <c r="M210" s="12">
        <v>4458</v>
      </c>
      <c r="N210" s="12">
        <v>3415</v>
      </c>
      <c r="O210" s="12">
        <v>3918</v>
      </c>
      <c r="P210" s="12">
        <v>3949</v>
      </c>
      <c r="Q210" s="12">
        <v>2954</v>
      </c>
      <c r="S210" s="15">
        <f t="shared" si="11"/>
        <v>5034.75</v>
      </c>
      <c r="T210" s="15">
        <f t="shared" si="11"/>
        <v>3923.5</v>
      </c>
      <c r="U210" s="15">
        <f t="shared" si="11"/>
        <v>3559</v>
      </c>
    </row>
    <row r="211" spans="3:21">
      <c r="C211" s="3" t="s">
        <v>220</v>
      </c>
      <c r="D211" s="6">
        <v>4912</v>
      </c>
      <c r="E211" s="3" t="str">
        <f t="shared" si="12"/>
        <v>Harpelunde</v>
      </c>
      <c r="F211" s="14" t="s">
        <v>14</v>
      </c>
      <c r="G211" s="14" t="s">
        <v>14</v>
      </c>
      <c r="H211" s="14" t="s">
        <v>14</v>
      </c>
      <c r="I211" s="14" t="s">
        <v>14</v>
      </c>
      <c r="J211" s="14" t="s">
        <v>14</v>
      </c>
      <c r="K211" s="14" t="s">
        <v>14</v>
      </c>
      <c r="L211" s="14" t="s">
        <v>14</v>
      </c>
      <c r="M211" s="14" t="s">
        <v>14</v>
      </c>
      <c r="N211" s="14" t="s">
        <v>14</v>
      </c>
      <c r="O211" s="14" t="s">
        <v>14</v>
      </c>
      <c r="P211" s="14" t="s">
        <v>14</v>
      </c>
      <c r="Q211" s="14" t="s">
        <v>14</v>
      </c>
      <c r="S211" s="15" t="str">
        <f t="shared" si="11"/>
        <v>BRUG KOM</v>
      </c>
      <c r="T211" s="15" t="str">
        <f t="shared" si="11"/>
        <v>BRUG KOM</v>
      </c>
      <c r="U211" s="15" t="str">
        <f t="shared" si="11"/>
        <v>BRUG KOM</v>
      </c>
    </row>
    <row r="212" spans="3:21">
      <c r="C212" s="3" t="s">
        <v>221</v>
      </c>
      <c r="D212" s="6">
        <v>4913</v>
      </c>
      <c r="E212" s="3" t="str">
        <f t="shared" si="12"/>
        <v>Horslunde</v>
      </c>
      <c r="F212" s="14" t="s">
        <v>14</v>
      </c>
      <c r="G212" s="14" t="s">
        <v>14</v>
      </c>
      <c r="H212" s="12">
        <v>2755</v>
      </c>
      <c r="I212" s="14" t="s">
        <v>14</v>
      </c>
      <c r="J212" s="14" t="s">
        <v>14</v>
      </c>
      <c r="K212" s="14" t="s">
        <v>14</v>
      </c>
      <c r="L212" s="12">
        <v>3313</v>
      </c>
      <c r="M212" s="14" t="s">
        <v>14</v>
      </c>
      <c r="N212" s="12">
        <v>3467</v>
      </c>
      <c r="O212" s="14" t="s">
        <v>14</v>
      </c>
      <c r="P212" s="14" t="s">
        <v>14</v>
      </c>
      <c r="Q212" s="14" t="s">
        <v>14</v>
      </c>
      <c r="S212" s="15">
        <f t="shared" si="11"/>
        <v>2755</v>
      </c>
      <c r="T212" s="15">
        <f t="shared" si="11"/>
        <v>3313</v>
      </c>
      <c r="U212" s="15">
        <f t="shared" si="11"/>
        <v>3467</v>
      </c>
    </row>
    <row r="213" spans="3:21">
      <c r="C213" s="3" t="s">
        <v>222</v>
      </c>
      <c r="D213" s="6">
        <v>4920</v>
      </c>
      <c r="E213" s="3" t="str">
        <f t="shared" si="12"/>
        <v>Søllested</v>
      </c>
      <c r="F213" s="14" t="s">
        <v>14</v>
      </c>
      <c r="G213" s="14" t="s">
        <v>14</v>
      </c>
      <c r="H213" s="14" t="s">
        <v>14</v>
      </c>
      <c r="I213" s="14" t="s">
        <v>14</v>
      </c>
      <c r="J213" s="14" t="s">
        <v>14</v>
      </c>
      <c r="K213" s="14" t="s">
        <v>14</v>
      </c>
      <c r="L213" s="12">
        <v>2358</v>
      </c>
      <c r="M213" s="12">
        <v>2119</v>
      </c>
      <c r="N213" s="14" t="s">
        <v>14</v>
      </c>
      <c r="O213" s="12">
        <v>2952</v>
      </c>
      <c r="P213" s="14" t="s">
        <v>14</v>
      </c>
      <c r="Q213" s="14" t="s">
        <v>14</v>
      </c>
      <c r="S213" s="15" t="str">
        <f t="shared" si="11"/>
        <v>BRUG KOM</v>
      </c>
      <c r="T213" s="15">
        <f t="shared" si="11"/>
        <v>2238.5</v>
      </c>
      <c r="U213" s="15">
        <f t="shared" si="11"/>
        <v>2952</v>
      </c>
    </row>
    <row r="214" spans="3:21">
      <c r="C214" s="3" t="s">
        <v>223</v>
      </c>
      <c r="D214" s="6">
        <v>4930</v>
      </c>
      <c r="E214" s="3" t="str">
        <f t="shared" si="12"/>
        <v>Maribo</v>
      </c>
      <c r="F214" s="12">
        <v>5842</v>
      </c>
      <c r="G214" s="12">
        <v>7546</v>
      </c>
      <c r="H214" s="12">
        <v>5600</v>
      </c>
      <c r="I214" s="12">
        <v>5464</v>
      </c>
      <c r="J214" s="12">
        <v>6543</v>
      </c>
      <c r="K214" s="12">
        <v>6080</v>
      </c>
      <c r="L214" s="12">
        <v>7430</v>
      </c>
      <c r="M214" s="12">
        <v>4860</v>
      </c>
      <c r="N214" s="12">
        <v>6572</v>
      </c>
      <c r="O214" s="12">
        <v>5582</v>
      </c>
      <c r="P214" s="12">
        <v>5655</v>
      </c>
      <c r="Q214" s="12">
        <v>5554</v>
      </c>
      <c r="S214" s="15">
        <f t="shared" si="11"/>
        <v>6113</v>
      </c>
      <c r="T214" s="15">
        <f t="shared" si="11"/>
        <v>6228.25</v>
      </c>
      <c r="U214" s="15">
        <f t="shared" si="11"/>
        <v>5840.75</v>
      </c>
    </row>
    <row r="215" spans="3:21">
      <c r="C215" s="3" t="s">
        <v>224</v>
      </c>
      <c r="D215" s="6">
        <v>4941</v>
      </c>
      <c r="E215" s="3" t="str">
        <f t="shared" si="12"/>
        <v>Bandholm</v>
      </c>
      <c r="F215" s="14" t="s">
        <v>14</v>
      </c>
      <c r="G215" s="14" t="s">
        <v>14</v>
      </c>
      <c r="H215" s="14" t="s">
        <v>14</v>
      </c>
      <c r="I215" s="14" t="s">
        <v>14</v>
      </c>
      <c r="J215" s="14" t="s">
        <v>14</v>
      </c>
      <c r="K215" s="14" t="s">
        <v>14</v>
      </c>
      <c r="L215" s="14" t="s">
        <v>14</v>
      </c>
      <c r="M215" s="14" t="s">
        <v>14</v>
      </c>
      <c r="N215" s="14" t="s">
        <v>14</v>
      </c>
      <c r="O215" s="14" t="s">
        <v>14</v>
      </c>
      <c r="P215" s="14" t="s">
        <v>14</v>
      </c>
      <c r="Q215" s="14" t="s">
        <v>14</v>
      </c>
      <c r="S215" s="15" t="str">
        <f t="shared" si="11"/>
        <v>BRUG KOM</v>
      </c>
      <c r="T215" s="15" t="str">
        <f t="shared" si="11"/>
        <v>BRUG KOM</v>
      </c>
      <c r="U215" s="15" t="str">
        <f t="shared" si="11"/>
        <v>BRUG KOM</v>
      </c>
    </row>
    <row r="216" spans="3:21">
      <c r="C216" s="3" t="s">
        <v>225</v>
      </c>
      <c r="D216" s="6">
        <v>4942</v>
      </c>
      <c r="E216" s="3" t="str">
        <f t="shared" si="12"/>
        <v>Askø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S216" s="15" t="str">
        <f t="shared" si="11"/>
        <v>BRUG KOM</v>
      </c>
      <c r="T216" s="15" t="str">
        <f t="shared" si="11"/>
        <v>BRUG KOM</v>
      </c>
      <c r="U216" s="15" t="str">
        <f t="shared" si="11"/>
        <v>BRUG KOM</v>
      </c>
    </row>
    <row r="217" spans="3:21">
      <c r="C217" s="3" t="s">
        <v>226</v>
      </c>
      <c r="D217" s="6">
        <v>4943</v>
      </c>
      <c r="E217" s="3" t="str">
        <f t="shared" si="12"/>
        <v>Torrig L</v>
      </c>
      <c r="F217" s="14" t="s">
        <v>14</v>
      </c>
      <c r="G217" s="14" t="s">
        <v>14</v>
      </c>
      <c r="H217" s="14" t="s">
        <v>14</v>
      </c>
      <c r="I217" s="14" t="s">
        <v>14</v>
      </c>
      <c r="J217" s="14" t="s">
        <v>14</v>
      </c>
      <c r="K217" s="14" t="s">
        <v>14</v>
      </c>
      <c r="L217" s="14" t="s">
        <v>14</v>
      </c>
      <c r="M217" s="14" t="s">
        <v>14</v>
      </c>
      <c r="N217" s="14" t="s">
        <v>14</v>
      </c>
      <c r="O217" s="14" t="s">
        <v>14</v>
      </c>
      <c r="P217" s="14" t="s">
        <v>14</v>
      </c>
      <c r="Q217" s="14" t="s">
        <v>14</v>
      </c>
      <c r="S217" s="15" t="str">
        <f t="shared" si="11"/>
        <v>BRUG KOM</v>
      </c>
      <c r="T217" s="15" t="str">
        <f t="shared" si="11"/>
        <v>BRUG KOM</v>
      </c>
      <c r="U217" s="15" t="str">
        <f t="shared" si="11"/>
        <v>BRUG KOM</v>
      </c>
    </row>
    <row r="218" spans="3:21">
      <c r="C218" s="3" t="s">
        <v>227</v>
      </c>
      <c r="D218" s="6">
        <v>4944</v>
      </c>
      <c r="E218" s="3" t="str">
        <f t="shared" si="12"/>
        <v>Fejø</v>
      </c>
      <c r="F218" s="14" t="s">
        <v>14</v>
      </c>
      <c r="G218" s="14" t="s">
        <v>14</v>
      </c>
      <c r="H218" s="14" t="s">
        <v>14</v>
      </c>
      <c r="I218" s="14" t="s">
        <v>14</v>
      </c>
      <c r="J218" s="14" t="s">
        <v>14</v>
      </c>
      <c r="K218" s="14" t="s">
        <v>14</v>
      </c>
      <c r="L218" s="14" t="s">
        <v>14</v>
      </c>
      <c r="M218" s="14" t="s">
        <v>14</v>
      </c>
      <c r="N218" s="14" t="s">
        <v>14</v>
      </c>
      <c r="O218" s="14" t="s">
        <v>14</v>
      </c>
      <c r="P218" s="14" t="s">
        <v>14</v>
      </c>
      <c r="Q218" s="14" t="s">
        <v>14</v>
      </c>
      <c r="S218" s="15" t="str">
        <f t="shared" si="11"/>
        <v>BRUG KOM</v>
      </c>
      <c r="T218" s="15" t="str">
        <f t="shared" si="11"/>
        <v>BRUG KOM</v>
      </c>
      <c r="U218" s="15" t="str">
        <f t="shared" si="11"/>
        <v>BRUG KOM</v>
      </c>
    </row>
    <row r="219" spans="3:21">
      <c r="C219" s="3" t="s">
        <v>228</v>
      </c>
      <c r="D219" s="6">
        <v>4945</v>
      </c>
      <c r="E219" s="3" t="str">
        <f t="shared" si="12"/>
        <v>Femø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4" t="s">
        <v>14</v>
      </c>
      <c r="O219" s="12">
        <v>0</v>
      </c>
      <c r="P219" s="14" t="s">
        <v>14</v>
      </c>
      <c r="Q219" s="12">
        <v>0</v>
      </c>
      <c r="S219" s="15" t="str">
        <f t="shared" si="11"/>
        <v>BRUG KOM</v>
      </c>
      <c r="T219" s="15" t="str">
        <f t="shared" si="11"/>
        <v>BRUG KOM</v>
      </c>
      <c r="U219" s="15" t="str">
        <f t="shared" si="11"/>
        <v>BRUG KOM</v>
      </c>
    </row>
    <row r="220" spans="3:21">
      <c r="C220" s="3" t="s">
        <v>229</v>
      </c>
      <c r="D220" s="6">
        <v>4951</v>
      </c>
      <c r="E220" s="3" t="str">
        <f t="shared" si="12"/>
        <v>Nørreballe</v>
      </c>
      <c r="F220" s="14" t="s">
        <v>14</v>
      </c>
      <c r="G220" s="14" t="s">
        <v>14</v>
      </c>
      <c r="H220" s="14" t="s">
        <v>14</v>
      </c>
      <c r="I220" s="14" t="s">
        <v>14</v>
      </c>
      <c r="J220" s="14" t="s">
        <v>14</v>
      </c>
      <c r="K220" s="14" t="s">
        <v>14</v>
      </c>
      <c r="L220" s="14" t="s">
        <v>14</v>
      </c>
      <c r="M220" s="14" t="s">
        <v>14</v>
      </c>
      <c r="N220" s="14" t="s">
        <v>14</v>
      </c>
      <c r="O220" s="14" t="s">
        <v>14</v>
      </c>
      <c r="P220" s="14" t="s">
        <v>14</v>
      </c>
      <c r="Q220" s="14" t="s">
        <v>14</v>
      </c>
      <c r="S220" s="15" t="str">
        <f t="shared" si="11"/>
        <v>BRUG KOM</v>
      </c>
      <c r="T220" s="15" t="str">
        <f t="shared" si="11"/>
        <v>BRUG KOM</v>
      </c>
      <c r="U220" s="15" t="str">
        <f t="shared" si="11"/>
        <v>BRUG KOM</v>
      </c>
    </row>
    <row r="221" spans="3:21">
      <c r="C221" s="3" t="s">
        <v>230</v>
      </c>
      <c r="D221" s="6">
        <v>4952</v>
      </c>
      <c r="E221" s="3" t="str">
        <f t="shared" si="12"/>
        <v>Stokkemarke</v>
      </c>
      <c r="F221" s="14" t="s">
        <v>14</v>
      </c>
      <c r="G221" s="14" t="s">
        <v>14</v>
      </c>
      <c r="H221" s="14" t="s">
        <v>14</v>
      </c>
      <c r="I221" s="14" t="s">
        <v>14</v>
      </c>
      <c r="J221" s="14" t="s">
        <v>14</v>
      </c>
      <c r="K221" s="14" t="s">
        <v>14</v>
      </c>
      <c r="L221" s="14" t="s">
        <v>14</v>
      </c>
      <c r="M221" s="14" t="s">
        <v>14</v>
      </c>
      <c r="N221" s="14" t="s">
        <v>14</v>
      </c>
      <c r="O221" s="12">
        <v>2531</v>
      </c>
      <c r="P221" s="14" t="s">
        <v>14</v>
      </c>
      <c r="Q221" s="14" t="s">
        <v>14</v>
      </c>
      <c r="S221" s="15" t="str">
        <f t="shared" si="11"/>
        <v>BRUG KOM</v>
      </c>
      <c r="T221" s="15" t="str">
        <f t="shared" si="11"/>
        <v>BRUG KOM</v>
      </c>
      <c r="U221" s="15">
        <f t="shared" si="11"/>
        <v>2531</v>
      </c>
    </row>
    <row r="222" spans="3:21">
      <c r="C222" s="3" t="s">
        <v>231</v>
      </c>
      <c r="D222" s="6">
        <v>4953</v>
      </c>
      <c r="E222" s="3" t="str">
        <f t="shared" si="12"/>
        <v>Vesterborg</v>
      </c>
      <c r="F222" s="14" t="s">
        <v>14</v>
      </c>
      <c r="G222" s="14" t="s">
        <v>14</v>
      </c>
      <c r="H222" s="14" t="s">
        <v>14</v>
      </c>
      <c r="I222" s="14" t="s">
        <v>14</v>
      </c>
      <c r="J222" s="14" t="s">
        <v>14</v>
      </c>
      <c r="K222" s="14" t="s">
        <v>14</v>
      </c>
      <c r="L222" s="14" t="s">
        <v>14</v>
      </c>
      <c r="M222" s="14" t="s">
        <v>14</v>
      </c>
      <c r="N222" s="14" t="s">
        <v>14</v>
      </c>
      <c r="O222" s="14" t="s">
        <v>14</v>
      </c>
      <c r="P222" s="14" t="s">
        <v>14</v>
      </c>
      <c r="Q222" s="14" t="s">
        <v>14</v>
      </c>
      <c r="S222" s="15" t="str">
        <f t="shared" si="11"/>
        <v>BRUG KOM</v>
      </c>
      <c r="T222" s="15" t="str">
        <f t="shared" si="11"/>
        <v>BRUG KOM</v>
      </c>
      <c r="U222" s="15" t="str">
        <f t="shared" si="11"/>
        <v>BRUG KOM</v>
      </c>
    </row>
    <row r="223" spans="3:21">
      <c r="C223" s="3" t="s">
        <v>232</v>
      </c>
      <c r="D223" s="6">
        <v>4960</v>
      </c>
      <c r="E223" s="3" t="str">
        <f t="shared" si="12"/>
        <v>Holeby</v>
      </c>
      <c r="F223" s="14" t="s">
        <v>14</v>
      </c>
      <c r="G223" s="12">
        <v>3372</v>
      </c>
      <c r="H223" s="14" t="s">
        <v>14</v>
      </c>
      <c r="I223" s="12">
        <v>3285</v>
      </c>
      <c r="J223" s="12">
        <v>1702</v>
      </c>
      <c r="K223" s="14" t="s">
        <v>14</v>
      </c>
      <c r="L223" s="14" t="s">
        <v>14</v>
      </c>
      <c r="M223" s="12">
        <v>2089</v>
      </c>
      <c r="N223" s="14" t="s">
        <v>14</v>
      </c>
      <c r="O223" s="14" t="s">
        <v>14</v>
      </c>
      <c r="P223" s="14" t="s">
        <v>14</v>
      </c>
      <c r="Q223" s="14" t="s">
        <v>14</v>
      </c>
      <c r="S223" s="15">
        <f t="shared" ref="S223:U286" si="13">IF(IFERROR(AVERAGEIF($F$4:$Q$4,S$4,$F223:$Q223),"BRUG KOM")=0,"BRUG KOM",IFERROR(AVERAGEIF($F$4:$Q$4,S$4,$F223:$Q223),"BRUG KOM"))</f>
        <v>3328.5</v>
      </c>
      <c r="T223" s="15">
        <f t="shared" si="13"/>
        <v>1895.5</v>
      </c>
      <c r="U223" s="15" t="str">
        <f t="shared" si="13"/>
        <v>BRUG KOM</v>
      </c>
    </row>
    <row r="224" spans="3:21">
      <c r="C224" s="3" t="s">
        <v>233</v>
      </c>
      <c r="D224" s="6">
        <v>4970</v>
      </c>
      <c r="E224" s="3" t="str">
        <f t="shared" si="12"/>
        <v>Rødby</v>
      </c>
      <c r="F224" s="12">
        <v>5406</v>
      </c>
      <c r="G224" s="12">
        <v>4492</v>
      </c>
      <c r="H224" s="12">
        <v>3042</v>
      </c>
      <c r="I224" s="12">
        <v>3374</v>
      </c>
      <c r="J224" s="12">
        <v>2632</v>
      </c>
      <c r="K224" s="12">
        <v>3179</v>
      </c>
      <c r="L224" s="14" t="s">
        <v>14</v>
      </c>
      <c r="M224" s="12">
        <v>2950</v>
      </c>
      <c r="N224" s="12">
        <v>3410</v>
      </c>
      <c r="O224" s="12">
        <v>2951</v>
      </c>
      <c r="P224" s="12">
        <v>3184</v>
      </c>
      <c r="Q224" s="12">
        <v>2340</v>
      </c>
      <c r="S224" s="15">
        <f t="shared" si="13"/>
        <v>4078.5</v>
      </c>
      <c r="T224" s="15">
        <f t="shared" si="13"/>
        <v>2920.3333333333335</v>
      </c>
      <c r="U224" s="15">
        <f t="shared" si="13"/>
        <v>2971.25</v>
      </c>
    </row>
    <row r="225" spans="3:21">
      <c r="C225" s="3" t="s">
        <v>234</v>
      </c>
      <c r="D225" s="6">
        <v>4983</v>
      </c>
      <c r="E225" s="3" t="str">
        <f t="shared" si="12"/>
        <v>Dannemare</v>
      </c>
      <c r="F225" s="14" t="s">
        <v>14</v>
      </c>
      <c r="G225" s="14" t="s">
        <v>14</v>
      </c>
      <c r="H225" s="14" t="s">
        <v>14</v>
      </c>
      <c r="I225" s="14" t="s">
        <v>14</v>
      </c>
      <c r="J225" s="14" t="s">
        <v>14</v>
      </c>
      <c r="K225" s="14" t="s">
        <v>14</v>
      </c>
      <c r="L225" s="14" t="s">
        <v>14</v>
      </c>
      <c r="M225" s="14" t="s">
        <v>14</v>
      </c>
      <c r="N225" s="14" t="s">
        <v>14</v>
      </c>
      <c r="O225" s="14" t="s">
        <v>14</v>
      </c>
      <c r="P225" s="14" t="s">
        <v>14</v>
      </c>
      <c r="Q225" s="14" t="s">
        <v>14</v>
      </c>
      <c r="S225" s="15" t="str">
        <f t="shared" si="13"/>
        <v>BRUG KOM</v>
      </c>
      <c r="T225" s="15" t="str">
        <f t="shared" si="13"/>
        <v>BRUG KOM</v>
      </c>
      <c r="U225" s="15" t="str">
        <f t="shared" si="13"/>
        <v>BRUG KOM</v>
      </c>
    </row>
    <row r="226" spans="3:21">
      <c r="C226" s="3" t="s">
        <v>235</v>
      </c>
      <c r="D226" s="6">
        <v>4990</v>
      </c>
      <c r="E226" s="3" t="str">
        <f t="shared" si="12"/>
        <v>Sakskøbing</v>
      </c>
      <c r="F226" s="12">
        <v>6647</v>
      </c>
      <c r="G226" s="12">
        <v>4616</v>
      </c>
      <c r="H226" s="12">
        <v>5490</v>
      </c>
      <c r="I226" s="12">
        <v>4632</v>
      </c>
      <c r="J226" s="12">
        <v>3384</v>
      </c>
      <c r="K226" s="12">
        <v>4829</v>
      </c>
      <c r="L226" s="12">
        <v>3766</v>
      </c>
      <c r="M226" s="12">
        <v>5209</v>
      </c>
      <c r="N226" s="12">
        <v>4178</v>
      </c>
      <c r="O226" s="12">
        <v>5850</v>
      </c>
      <c r="P226" s="12">
        <v>6306</v>
      </c>
      <c r="Q226" s="12">
        <v>4809</v>
      </c>
      <c r="S226" s="15">
        <f t="shared" si="13"/>
        <v>5346.25</v>
      </c>
      <c r="T226" s="15">
        <f t="shared" si="13"/>
        <v>4297</v>
      </c>
      <c r="U226" s="15">
        <f t="shared" si="13"/>
        <v>5285.75</v>
      </c>
    </row>
    <row r="227" spans="3:21">
      <c r="C227" s="3" t="s">
        <v>236</v>
      </c>
      <c r="D227" s="6">
        <v>5000</v>
      </c>
      <c r="E227" s="3" t="str">
        <f t="shared" si="12"/>
        <v>Odense C</v>
      </c>
      <c r="F227" s="12">
        <v>14308</v>
      </c>
      <c r="G227" s="12">
        <v>13946</v>
      </c>
      <c r="H227" s="12">
        <v>14578</v>
      </c>
      <c r="I227" s="12">
        <v>13764</v>
      </c>
      <c r="J227" s="12">
        <v>15562</v>
      </c>
      <c r="K227" s="12">
        <v>15977</v>
      </c>
      <c r="L227" s="12">
        <v>16564</v>
      </c>
      <c r="M227" s="12">
        <v>15062</v>
      </c>
      <c r="N227" s="12">
        <v>17741</v>
      </c>
      <c r="O227" s="12">
        <v>20215</v>
      </c>
      <c r="P227" s="12">
        <v>18861</v>
      </c>
      <c r="Q227" s="12">
        <v>21468</v>
      </c>
      <c r="S227" s="15">
        <f t="shared" si="13"/>
        <v>14149</v>
      </c>
      <c r="T227" s="15">
        <f t="shared" si="13"/>
        <v>15791.25</v>
      </c>
      <c r="U227" s="15">
        <f t="shared" si="13"/>
        <v>19571.25</v>
      </c>
    </row>
    <row r="228" spans="3:21">
      <c r="C228" s="3" t="s">
        <v>237</v>
      </c>
      <c r="D228" s="6">
        <v>5200</v>
      </c>
      <c r="E228" s="3" t="str">
        <f t="shared" si="12"/>
        <v>Odense V</v>
      </c>
      <c r="F228" s="12">
        <v>12004</v>
      </c>
      <c r="G228" s="12">
        <v>11416</v>
      </c>
      <c r="H228" s="12">
        <v>10123</v>
      </c>
      <c r="I228" s="14" t="s">
        <v>14</v>
      </c>
      <c r="J228" s="12">
        <v>11067</v>
      </c>
      <c r="K228" s="12">
        <v>9857</v>
      </c>
      <c r="L228" s="12">
        <v>9846</v>
      </c>
      <c r="M228" s="12">
        <v>12835</v>
      </c>
      <c r="N228" s="12">
        <v>11135</v>
      </c>
      <c r="O228" s="12">
        <v>13463</v>
      </c>
      <c r="P228" s="12">
        <v>14594</v>
      </c>
      <c r="Q228" s="12">
        <v>14567</v>
      </c>
      <c r="S228" s="15">
        <f t="shared" si="13"/>
        <v>11181</v>
      </c>
      <c r="T228" s="15">
        <f t="shared" si="13"/>
        <v>10901.25</v>
      </c>
      <c r="U228" s="15">
        <f t="shared" si="13"/>
        <v>13439.75</v>
      </c>
    </row>
    <row r="229" spans="3:21">
      <c r="C229" s="3" t="s">
        <v>238</v>
      </c>
      <c r="D229" s="6">
        <v>5210</v>
      </c>
      <c r="E229" s="3" t="str">
        <f t="shared" si="12"/>
        <v>Odense NV</v>
      </c>
      <c r="F229" s="12">
        <v>12807</v>
      </c>
      <c r="G229" s="12">
        <v>11775</v>
      </c>
      <c r="H229" s="12">
        <v>11314</v>
      </c>
      <c r="I229" s="12">
        <v>10876</v>
      </c>
      <c r="J229" s="12">
        <v>12173</v>
      </c>
      <c r="K229" s="12">
        <v>12474</v>
      </c>
      <c r="L229" s="12">
        <v>12476</v>
      </c>
      <c r="M229" s="12">
        <v>12096</v>
      </c>
      <c r="N229" s="12">
        <v>13861</v>
      </c>
      <c r="O229" s="12">
        <v>15468</v>
      </c>
      <c r="P229" s="12">
        <v>14463</v>
      </c>
      <c r="Q229" s="12">
        <v>14958</v>
      </c>
      <c r="S229" s="15">
        <f t="shared" si="13"/>
        <v>11693</v>
      </c>
      <c r="T229" s="15">
        <f t="shared" si="13"/>
        <v>12304.75</v>
      </c>
      <c r="U229" s="15">
        <f t="shared" si="13"/>
        <v>14687.5</v>
      </c>
    </row>
    <row r="230" spans="3:21">
      <c r="C230" s="3" t="s">
        <v>239</v>
      </c>
      <c r="D230" s="6">
        <v>5220</v>
      </c>
      <c r="E230" s="3" t="str">
        <f t="shared" si="12"/>
        <v>Odense SØ</v>
      </c>
      <c r="F230" s="12">
        <v>11718</v>
      </c>
      <c r="G230" s="12">
        <v>13202</v>
      </c>
      <c r="H230" s="12">
        <v>13278</v>
      </c>
      <c r="I230" s="12">
        <v>14399</v>
      </c>
      <c r="J230" s="12">
        <v>14081</v>
      </c>
      <c r="K230" s="12">
        <v>13788</v>
      </c>
      <c r="L230" s="12">
        <v>13227</v>
      </c>
      <c r="M230" s="12">
        <v>13870</v>
      </c>
      <c r="N230" s="12">
        <v>16056</v>
      </c>
      <c r="O230" s="12">
        <v>15661</v>
      </c>
      <c r="P230" s="12">
        <v>17133</v>
      </c>
      <c r="Q230" s="12">
        <v>17368</v>
      </c>
      <c r="S230" s="15">
        <f t="shared" si="13"/>
        <v>13149.25</v>
      </c>
      <c r="T230" s="15">
        <f t="shared" si="13"/>
        <v>13741.5</v>
      </c>
      <c r="U230" s="15">
        <f t="shared" si="13"/>
        <v>16554.5</v>
      </c>
    </row>
    <row r="231" spans="3:21">
      <c r="C231" s="3" t="s">
        <v>240</v>
      </c>
      <c r="D231" s="6">
        <v>5230</v>
      </c>
      <c r="E231" s="3" t="str">
        <f t="shared" si="12"/>
        <v>Odense M</v>
      </c>
      <c r="F231" s="12">
        <v>14935</v>
      </c>
      <c r="G231" s="12">
        <v>15373</v>
      </c>
      <c r="H231" s="12">
        <v>14381</v>
      </c>
      <c r="I231" s="12">
        <v>14231</v>
      </c>
      <c r="J231" s="12">
        <v>15779</v>
      </c>
      <c r="K231" s="12">
        <v>17662</v>
      </c>
      <c r="L231" s="12">
        <v>17476</v>
      </c>
      <c r="M231" s="12">
        <v>17469</v>
      </c>
      <c r="N231" s="12">
        <v>22194</v>
      </c>
      <c r="O231" s="12">
        <v>21035</v>
      </c>
      <c r="P231" s="12">
        <v>21771</v>
      </c>
      <c r="Q231" s="12">
        <v>22192</v>
      </c>
      <c r="S231" s="15">
        <f t="shared" si="13"/>
        <v>14730</v>
      </c>
      <c r="T231" s="15">
        <f t="shared" si="13"/>
        <v>17096.5</v>
      </c>
      <c r="U231" s="15">
        <f t="shared" si="13"/>
        <v>21798</v>
      </c>
    </row>
    <row r="232" spans="3:21">
      <c r="C232" s="3" t="s">
        <v>241</v>
      </c>
      <c r="D232" s="6">
        <v>5240</v>
      </c>
      <c r="E232" s="3" t="str">
        <f t="shared" si="12"/>
        <v>Odense NØ</v>
      </c>
      <c r="F232" s="12">
        <v>12723</v>
      </c>
      <c r="G232" s="12">
        <v>11288</v>
      </c>
      <c r="H232" s="12">
        <v>10489</v>
      </c>
      <c r="I232" s="14" t="s">
        <v>14</v>
      </c>
      <c r="J232" s="12">
        <v>8128</v>
      </c>
      <c r="K232" s="12">
        <v>11917</v>
      </c>
      <c r="L232" s="12">
        <v>10848</v>
      </c>
      <c r="M232" s="12">
        <v>10903</v>
      </c>
      <c r="N232" s="12">
        <v>12875</v>
      </c>
      <c r="O232" s="12">
        <v>12256</v>
      </c>
      <c r="P232" s="12">
        <v>12109</v>
      </c>
      <c r="Q232" s="12">
        <v>12599</v>
      </c>
      <c r="S232" s="15">
        <f t="shared" si="13"/>
        <v>11500</v>
      </c>
      <c r="T232" s="15">
        <f t="shared" si="13"/>
        <v>10449</v>
      </c>
      <c r="U232" s="15">
        <f t="shared" si="13"/>
        <v>12459.75</v>
      </c>
    </row>
    <row r="233" spans="3:21">
      <c r="C233" s="3" t="s">
        <v>242</v>
      </c>
      <c r="D233" s="6">
        <v>5250</v>
      </c>
      <c r="E233" s="3" t="str">
        <f t="shared" si="12"/>
        <v>Odense SV</v>
      </c>
      <c r="F233" s="12">
        <v>13089</v>
      </c>
      <c r="G233" s="12">
        <v>12345</v>
      </c>
      <c r="H233" s="12">
        <v>12463</v>
      </c>
      <c r="I233" s="12">
        <v>12897</v>
      </c>
      <c r="J233" s="12">
        <v>14064</v>
      </c>
      <c r="K233" s="12">
        <v>13614</v>
      </c>
      <c r="L233" s="12">
        <v>13895</v>
      </c>
      <c r="M233" s="12">
        <v>14156</v>
      </c>
      <c r="N233" s="12">
        <v>16157</v>
      </c>
      <c r="O233" s="12">
        <v>16727</v>
      </c>
      <c r="P233" s="12">
        <v>16610</v>
      </c>
      <c r="Q233" s="12">
        <v>16409</v>
      </c>
      <c r="S233" s="15">
        <f t="shared" si="13"/>
        <v>12698.5</v>
      </c>
      <c r="T233" s="15">
        <f t="shared" si="13"/>
        <v>13932.25</v>
      </c>
      <c r="U233" s="15">
        <f t="shared" si="13"/>
        <v>16475.75</v>
      </c>
    </row>
    <row r="234" spans="3:21">
      <c r="C234" s="3" t="s">
        <v>243</v>
      </c>
      <c r="D234" s="6">
        <v>5260</v>
      </c>
      <c r="E234" s="3" t="str">
        <f t="shared" si="12"/>
        <v>Odense S</v>
      </c>
      <c r="F234" s="12">
        <v>12827</v>
      </c>
      <c r="G234" s="12">
        <v>12261</v>
      </c>
      <c r="H234" s="12">
        <v>11049</v>
      </c>
      <c r="I234" s="12">
        <v>10715</v>
      </c>
      <c r="J234" s="12">
        <v>12457</v>
      </c>
      <c r="K234" s="12">
        <v>12347</v>
      </c>
      <c r="L234" s="12">
        <v>12570</v>
      </c>
      <c r="M234" s="12">
        <v>13306</v>
      </c>
      <c r="N234" s="12">
        <v>15434</v>
      </c>
      <c r="O234" s="12">
        <v>13499</v>
      </c>
      <c r="P234" s="12">
        <v>15146</v>
      </c>
      <c r="Q234" s="12">
        <v>15335</v>
      </c>
      <c r="S234" s="15">
        <f t="shared" si="13"/>
        <v>11713</v>
      </c>
      <c r="T234" s="15">
        <f t="shared" si="13"/>
        <v>12670</v>
      </c>
      <c r="U234" s="15">
        <f t="shared" si="13"/>
        <v>14853.5</v>
      </c>
    </row>
    <row r="235" spans="3:21">
      <c r="C235" s="3" t="s">
        <v>244</v>
      </c>
      <c r="D235" s="6">
        <v>5270</v>
      </c>
      <c r="E235" s="3" t="str">
        <f t="shared" si="12"/>
        <v>Odense N</v>
      </c>
      <c r="F235" s="12">
        <v>11758</v>
      </c>
      <c r="G235" s="12">
        <v>11982</v>
      </c>
      <c r="H235" s="12">
        <v>11747</v>
      </c>
      <c r="I235" s="12">
        <v>10174</v>
      </c>
      <c r="J235" s="12">
        <v>11827</v>
      </c>
      <c r="K235" s="12">
        <v>12431</v>
      </c>
      <c r="L235" s="12">
        <v>12252</v>
      </c>
      <c r="M235" s="12">
        <v>12695</v>
      </c>
      <c r="N235" s="12">
        <v>12345</v>
      </c>
      <c r="O235" s="12">
        <v>13446</v>
      </c>
      <c r="P235" s="12">
        <v>13473</v>
      </c>
      <c r="Q235" s="12">
        <v>14562</v>
      </c>
      <c r="S235" s="15">
        <f t="shared" si="13"/>
        <v>11415.25</v>
      </c>
      <c r="T235" s="15">
        <f t="shared" si="13"/>
        <v>12301.25</v>
      </c>
      <c r="U235" s="15">
        <f t="shared" si="13"/>
        <v>13456.5</v>
      </c>
    </row>
    <row r="236" spans="3:21">
      <c r="C236" s="3" t="s">
        <v>245</v>
      </c>
      <c r="D236" s="6">
        <v>5290</v>
      </c>
      <c r="E236" s="3" t="str">
        <f t="shared" si="12"/>
        <v>Marslev</v>
      </c>
      <c r="F236" s="14" t="s">
        <v>14</v>
      </c>
      <c r="G236" s="14" t="s">
        <v>14</v>
      </c>
      <c r="H236" s="14" t="s">
        <v>14</v>
      </c>
      <c r="I236" s="14" t="s">
        <v>14</v>
      </c>
      <c r="J236" s="14" t="s">
        <v>14</v>
      </c>
      <c r="K236" s="14" t="s">
        <v>14</v>
      </c>
      <c r="L236" s="14" t="s">
        <v>14</v>
      </c>
      <c r="M236" s="14" t="s">
        <v>14</v>
      </c>
      <c r="N236" s="12">
        <v>7445</v>
      </c>
      <c r="O236" s="14" t="s">
        <v>14</v>
      </c>
      <c r="P236" s="14" t="s">
        <v>14</v>
      </c>
      <c r="Q236" s="14" t="s">
        <v>14</v>
      </c>
      <c r="S236" s="15" t="str">
        <f t="shared" si="13"/>
        <v>BRUG KOM</v>
      </c>
      <c r="T236" s="15" t="str">
        <f t="shared" si="13"/>
        <v>BRUG KOM</v>
      </c>
      <c r="U236" s="15">
        <f t="shared" si="13"/>
        <v>7445</v>
      </c>
    </row>
    <row r="237" spans="3:21">
      <c r="C237" s="3" t="s">
        <v>246</v>
      </c>
      <c r="D237" s="6">
        <v>5300</v>
      </c>
      <c r="E237" s="3" t="str">
        <f t="shared" si="12"/>
        <v>Kerteminde</v>
      </c>
      <c r="F237" s="12">
        <v>10833</v>
      </c>
      <c r="G237" s="12">
        <v>10436</v>
      </c>
      <c r="H237" s="12">
        <v>11192</v>
      </c>
      <c r="I237" s="12">
        <v>13304</v>
      </c>
      <c r="J237" s="12">
        <v>12034</v>
      </c>
      <c r="K237" s="12">
        <v>15814</v>
      </c>
      <c r="L237" s="12">
        <v>12971</v>
      </c>
      <c r="M237" s="12">
        <v>12461</v>
      </c>
      <c r="N237" s="12">
        <v>13270</v>
      </c>
      <c r="O237" s="12">
        <v>13455</v>
      </c>
      <c r="P237" s="12">
        <v>15137</v>
      </c>
      <c r="Q237" s="12">
        <v>16321</v>
      </c>
      <c r="S237" s="15">
        <f t="shared" si="13"/>
        <v>11441.25</v>
      </c>
      <c r="T237" s="15">
        <f t="shared" si="13"/>
        <v>13320</v>
      </c>
      <c r="U237" s="15">
        <f t="shared" si="13"/>
        <v>14545.75</v>
      </c>
    </row>
    <row r="238" spans="3:21">
      <c r="C238" s="3" t="s">
        <v>247</v>
      </c>
      <c r="D238" s="6">
        <v>5320</v>
      </c>
      <c r="E238" s="3" t="str">
        <f t="shared" si="12"/>
        <v>Agedrup</v>
      </c>
      <c r="F238" s="14" t="s">
        <v>14</v>
      </c>
      <c r="G238" s="14" t="s">
        <v>14</v>
      </c>
      <c r="H238" s="14" t="s">
        <v>14</v>
      </c>
      <c r="I238" s="14" t="s">
        <v>14</v>
      </c>
      <c r="J238" s="12">
        <v>10298</v>
      </c>
      <c r="K238" s="12">
        <v>10700</v>
      </c>
      <c r="L238" s="14" t="s">
        <v>14</v>
      </c>
      <c r="M238" s="12">
        <v>11255</v>
      </c>
      <c r="N238" s="12">
        <v>12852</v>
      </c>
      <c r="O238" s="12">
        <v>12902</v>
      </c>
      <c r="P238" s="12">
        <v>12747</v>
      </c>
      <c r="Q238" s="12">
        <v>12644</v>
      </c>
      <c r="S238" s="15" t="str">
        <f t="shared" si="13"/>
        <v>BRUG KOM</v>
      </c>
      <c r="T238" s="15">
        <f t="shared" si="13"/>
        <v>10751</v>
      </c>
      <c r="U238" s="15">
        <f t="shared" si="13"/>
        <v>12786.25</v>
      </c>
    </row>
    <row r="239" spans="3:21">
      <c r="C239" s="3" t="s">
        <v>248</v>
      </c>
      <c r="D239" s="6">
        <v>5330</v>
      </c>
      <c r="E239" s="3" t="str">
        <f t="shared" si="12"/>
        <v>Munkebo</v>
      </c>
      <c r="F239" s="12">
        <v>11082</v>
      </c>
      <c r="G239" s="12">
        <v>9210</v>
      </c>
      <c r="H239" s="12">
        <v>10684</v>
      </c>
      <c r="I239" s="14" t="s">
        <v>14</v>
      </c>
      <c r="J239" s="12">
        <v>9086</v>
      </c>
      <c r="K239" s="12">
        <v>11732</v>
      </c>
      <c r="L239" s="12">
        <v>9683</v>
      </c>
      <c r="M239" s="12">
        <v>8983</v>
      </c>
      <c r="N239" s="12">
        <v>9673</v>
      </c>
      <c r="O239" s="12">
        <v>8371</v>
      </c>
      <c r="P239" s="12">
        <v>11175</v>
      </c>
      <c r="Q239" s="12">
        <v>11376</v>
      </c>
      <c r="S239" s="15">
        <f t="shared" si="13"/>
        <v>10325.333333333334</v>
      </c>
      <c r="T239" s="15">
        <f t="shared" si="13"/>
        <v>9871</v>
      </c>
      <c r="U239" s="15">
        <f t="shared" si="13"/>
        <v>10148.75</v>
      </c>
    </row>
    <row r="240" spans="3:21">
      <c r="C240" s="3" t="s">
        <v>249</v>
      </c>
      <c r="D240" s="6">
        <v>5350</v>
      </c>
      <c r="E240" s="3" t="str">
        <f t="shared" si="12"/>
        <v>Rynkeby</v>
      </c>
      <c r="F240" s="14" t="s">
        <v>14</v>
      </c>
      <c r="G240" s="14" t="s">
        <v>14</v>
      </c>
      <c r="H240" s="14" t="s">
        <v>14</v>
      </c>
      <c r="I240" s="14" t="s">
        <v>14</v>
      </c>
      <c r="J240" s="14" t="s">
        <v>14</v>
      </c>
      <c r="K240" s="14" t="s">
        <v>14</v>
      </c>
      <c r="L240" s="14" t="s">
        <v>14</v>
      </c>
      <c r="M240" s="14" t="s">
        <v>14</v>
      </c>
      <c r="N240" s="14" t="s">
        <v>14</v>
      </c>
      <c r="O240" s="14" t="s">
        <v>14</v>
      </c>
      <c r="P240" s="14" t="s">
        <v>14</v>
      </c>
      <c r="Q240" s="14" t="s">
        <v>14</v>
      </c>
      <c r="S240" s="15" t="str">
        <f t="shared" si="13"/>
        <v>BRUG KOM</v>
      </c>
      <c r="T240" s="15" t="str">
        <f t="shared" si="13"/>
        <v>BRUG KOM</v>
      </c>
      <c r="U240" s="15" t="str">
        <f t="shared" si="13"/>
        <v>BRUG KOM</v>
      </c>
    </row>
    <row r="241" spans="3:21">
      <c r="C241" s="3" t="s">
        <v>250</v>
      </c>
      <c r="D241" s="6">
        <v>5370</v>
      </c>
      <c r="E241" s="3" t="str">
        <f t="shared" si="12"/>
        <v>Mesinge</v>
      </c>
      <c r="F241" s="14" t="s">
        <v>14</v>
      </c>
      <c r="G241" s="14" t="s">
        <v>14</v>
      </c>
      <c r="H241" s="14" t="s">
        <v>14</v>
      </c>
      <c r="I241" s="14" t="s">
        <v>14</v>
      </c>
      <c r="J241" s="14" t="s">
        <v>14</v>
      </c>
      <c r="K241" s="14" t="s">
        <v>14</v>
      </c>
      <c r="L241" s="14" t="s">
        <v>14</v>
      </c>
      <c r="M241" s="14" t="s">
        <v>14</v>
      </c>
      <c r="N241" s="12">
        <v>5463</v>
      </c>
      <c r="O241" s="14" t="s">
        <v>14</v>
      </c>
      <c r="P241" s="14" t="s">
        <v>14</v>
      </c>
      <c r="Q241" s="14" t="s">
        <v>14</v>
      </c>
      <c r="S241" s="15" t="str">
        <f t="shared" si="13"/>
        <v>BRUG KOM</v>
      </c>
      <c r="T241" s="15" t="str">
        <f t="shared" si="13"/>
        <v>BRUG KOM</v>
      </c>
      <c r="U241" s="15">
        <f t="shared" si="13"/>
        <v>5463</v>
      </c>
    </row>
    <row r="242" spans="3:21">
      <c r="C242" s="3" t="s">
        <v>251</v>
      </c>
      <c r="D242" s="6">
        <v>5380</v>
      </c>
      <c r="E242" s="3" t="str">
        <f t="shared" si="12"/>
        <v>Dalby</v>
      </c>
      <c r="F242" s="14" t="s">
        <v>14</v>
      </c>
      <c r="G242" s="14" t="s">
        <v>14</v>
      </c>
      <c r="H242" s="14" t="s">
        <v>14</v>
      </c>
      <c r="I242" s="14" t="s">
        <v>14</v>
      </c>
      <c r="J242" s="14" t="s">
        <v>14</v>
      </c>
      <c r="K242" s="14" t="s">
        <v>14</v>
      </c>
      <c r="L242" s="14" t="s">
        <v>14</v>
      </c>
      <c r="M242" s="14" t="s">
        <v>14</v>
      </c>
      <c r="N242" s="14" t="s">
        <v>14</v>
      </c>
      <c r="O242" s="14" t="s">
        <v>14</v>
      </c>
      <c r="P242" s="14" t="s">
        <v>14</v>
      </c>
      <c r="Q242" s="14" t="s">
        <v>14</v>
      </c>
      <c r="S242" s="15" t="str">
        <f t="shared" si="13"/>
        <v>BRUG KOM</v>
      </c>
      <c r="T242" s="15" t="str">
        <f t="shared" si="13"/>
        <v>BRUG KOM</v>
      </c>
      <c r="U242" s="15" t="str">
        <f t="shared" si="13"/>
        <v>BRUG KOM</v>
      </c>
    </row>
    <row r="243" spans="3:21">
      <c r="C243" s="3" t="s">
        <v>252</v>
      </c>
      <c r="D243" s="6">
        <v>5390</v>
      </c>
      <c r="E243" s="3" t="str">
        <f t="shared" si="12"/>
        <v>Martofte</v>
      </c>
      <c r="F243" s="14" t="s">
        <v>14</v>
      </c>
      <c r="G243" s="14" t="s">
        <v>14</v>
      </c>
      <c r="H243" s="14" t="s">
        <v>14</v>
      </c>
      <c r="I243" s="14" t="s">
        <v>14</v>
      </c>
      <c r="J243" s="14" t="s">
        <v>14</v>
      </c>
      <c r="K243" s="14" t="s">
        <v>14</v>
      </c>
      <c r="L243" s="14" t="s">
        <v>14</v>
      </c>
      <c r="M243" s="14" t="s">
        <v>14</v>
      </c>
      <c r="N243" s="14" t="s">
        <v>14</v>
      </c>
      <c r="O243" s="14" t="s">
        <v>14</v>
      </c>
      <c r="P243" s="14" t="s">
        <v>14</v>
      </c>
      <c r="Q243" s="14" t="s">
        <v>14</v>
      </c>
      <c r="S243" s="15" t="str">
        <f t="shared" si="13"/>
        <v>BRUG KOM</v>
      </c>
      <c r="T243" s="15" t="str">
        <f t="shared" si="13"/>
        <v>BRUG KOM</v>
      </c>
      <c r="U243" s="15" t="str">
        <f t="shared" si="13"/>
        <v>BRUG KOM</v>
      </c>
    </row>
    <row r="244" spans="3:21">
      <c r="C244" s="3" t="s">
        <v>253</v>
      </c>
      <c r="D244" s="6">
        <v>5400</v>
      </c>
      <c r="E244" s="3" t="str">
        <f t="shared" si="12"/>
        <v>Bogense</v>
      </c>
      <c r="F244" s="12">
        <v>9086</v>
      </c>
      <c r="G244" s="12">
        <v>10034</v>
      </c>
      <c r="H244" s="12">
        <v>6600</v>
      </c>
      <c r="I244" s="12">
        <v>8223</v>
      </c>
      <c r="J244" s="12">
        <v>6290</v>
      </c>
      <c r="K244" s="12">
        <v>7757</v>
      </c>
      <c r="L244" s="12">
        <v>8699</v>
      </c>
      <c r="M244" s="12">
        <v>6959</v>
      </c>
      <c r="N244" s="12">
        <v>7785</v>
      </c>
      <c r="O244" s="12">
        <v>6588</v>
      </c>
      <c r="P244" s="12">
        <v>8195</v>
      </c>
      <c r="Q244" s="12">
        <v>7939</v>
      </c>
      <c r="S244" s="15">
        <f t="shared" si="13"/>
        <v>8485.75</v>
      </c>
      <c r="T244" s="15">
        <f t="shared" si="13"/>
        <v>7426.25</v>
      </c>
      <c r="U244" s="15">
        <f t="shared" si="13"/>
        <v>7626.75</v>
      </c>
    </row>
    <row r="245" spans="3:21">
      <c r="C245" s="3" t="s">
        <v>254</v>
      </c>
      <c r="D245" s="6">
        <v>5450</v>
      </c>
      <c r="E245" s="3" t="str">
        <f t="shared" si="12"/>
        <v>Otterup</v>
      </c>
      <c r="F245" s="12">
        <v>6859</v>
      </c>
      <c r="G245" s="12">
        <v>8387</v>
      </c>
      <c r="H245" s="12">
        <v>7506</v>
      </c>
      <c r="I245" s="12">
        <v>8102</v>
      </c>
      <c r="J245" s="12">
        <v>6279</v>
      </c>
      <c r="K245" s="12">
        <v>6827</v>
      </c>
      <c r="L245" s="12">
        <v>8466</v>
      </c>
      <c r="M245" s="12">
        <v>6219</v>
      </c>
      <c r="N245" s="12">
        <v>7007</v>
      </c>
      <c r="O245" s="12">
        <v>8243</v>
      </c>
      <c r="P245" s="12">
        <v>7394</v>
      </c>
      <c r="Q245" s="12">
        <v>6982</v>
      </c>
      <c r="S245" s="15">
        <f t="shared" si="13"/>
        <v>7713.5</v>
      </c>
      <c r="T245" s="15">
        <f t="shared" si="13"/>
        <v>6947.75</v>
      </c>
      <c r="U245" s="15">
        <f t="shared" si="13"/>
        <v>7406.5</v>
      </c>
    </row>
    <row r="246" spans="3:21">
      <c r="C246" s="3" t="s">
        <v>255</v>
      </c>
      <c r="D246" s="6">
        <v>5462</v>
      </c>
      <c r="E246" s="3" t="str">
        <f t="shared" si="12"/>
        <v>Morud</v>
      </c>
      <c r="F246" s="14" t="s">
        <v>14</v>
      </c>
      <c r="G246" s="14" t="s">
        <v>14</v>
      </c>
      <c r="H246" s="12">
        <v>10947</v>
      </c>
      <c r="I246" s="14" t="s">
        <v>14</v>
      </c>
      <c r="J246" s="14" t="s">
        <v>14</v>
      </c>
      <c r="K246" s="14" t="s">
        <v>14</v>
      </c>
      <c r="L246" s="14" t="s">
        <v>14</v>
      </c>
      <c r="M246" s="14" t="s">
        <v>14</v>
      </c>
      <c r="N246" s="12">
        <v>9438</v>
      </c>
      <c r="O246" s="12">
        <v>10575</v>
      </c>
      <c r="P246" s="14" t="s">
        <v>14</v>
      </c>
      <c r="Q246" s="14" t="s">
        <v>14</v>
      </c>
      <c r="S246" s="15">
        <f t="shared" si="13"/>
        <v>10947</v>
      </c>
      <c r="T246" s="15" t="str">
        <f t="shared" si="13"/>
        <v>BRUG KOM</v>
      </c>
      <c r="U246" s="15">
        <f t="shared" si="13"/>
        <v>10006.5</v>
      </c>
    </row>
    <row r="247" spans="3:21">
      <c r="C247" s="3" t="s">
        <v>256</v>
      </c>
      <c r="D247" s="6">
        <v>5463</v>
      </c>
      <c r="E247" s="3" t="str">
        <f t="shared" si="12"/>
        <v>Harndrup</v>
      </c>
      <c r="F247" s="14" t="s">
        <v>14</v>
      </c>
      <c r="G247" s="14" t="s">
        <v>14</v>
      </c>
      <c r="H247" s="14" t="s">
        <v>14</v>
      </c>
      <c r="I247" s="14" t="s">
        <v>14</v>
      </c>
      <c r="J247" s="12">
        <v>4445</v>
      </c>
      <c r="K247" s="14" t="s">
        <v>14</v>
      </c>
      <c r="L247" s="14" t="s">
        <v>14</v>
      </c>
      <c r="M247" s="14" t="s">
        <v>14</v>
      </c>
      <c r="N247" s="14" t="s">
        <v>14</v>
      </c>
      <c r="O247" s="14" t="s">
        <v>14</v>
      </c>
      <c r="P247" s="14" t="s">
        <v>14</v>
      </c>
      <c r="Q247" s="14" t="s">
        <v>14</v>
      </c>
      <c r="S247" s="15" t="str">
        <f t="shared" si="13"/>
        <v>BRUG KOM</v>
      </c>
      <c r="T247" s="15">
        <f t="shared" si="13"/>
        <v>4445</v>
      </c>
      <c r="U247" s="15" t="str">
        <f t="shared" si="13"/>
        <v>BRUG KOM</v>
      </c>
    </row>
    <row r="248" spans="3:21">
      <c r="C248" s="3" t="s">
        <v>257</v>
      </c>
      <c r="D248" s="6">
        <v>5464</v>
      </c>
      <c r="E248" s="3" t="str">
        <f t="shared" si="12"/>
        <v>Brenderup Fyn</v>
      </c>
      <c r="F248" s="14" t="s">
        <v>14</v>
      </c>
      <c r="G248" s="14" t="s">
        <v>14</v>
      </c>
      <c r="H248" s="12">
        <v>7334</v>
      </c>
      <c r="I248" s="12">
        <v>5382</v>
      </c>
      <c r="J248" s="14" t="s">
        <v>14</v>
      </c>
      <c r="K248" s="14" t="s">
        <v>14</v>
      </c>
      <c r="L248" s="14" t="s">
        <v>14</v>
      </c>
      <c r="M248" s="12">
        <v>6135</v>
      </c>
      <c r="N248" s="12">
        <v>6018</v>
      </c>
      <c r="O248" s="14" t="s">
        <v>14</v>
      </c>
      <c r="P248" s="14" t="s">
        <v>14</v>
      </c>
      <c r="Q248" s="14" t="s">
        <v>14</v>
      </c>
      <c r="S248" s="15">
        <f t="shared" si="13"/>
        <v>6358</v>
      </c>
      <c r="T248" s="15">
        <f t="shared" si="13"/>
        <v>6135</v>
      </c>
      <c r="U248" s="15">
        <f t="shared" si="13"/>
        <v>6018</v>
      </c>
    </row>
    <row r="249" spans="3:21">
      <c r="C249" s="3" t="s">
        <v>258</v>
      </c>
      <c r="D249" s="6">
        <v>5466</v>
      </c>
      <c r="E249" s="3" t="str">
        <f t="shared" si="12"/>
        <v>Asperup</v>
      </c>
      <c r="F249" s="14" t="s">
        <v>14</v>
      </c>
      <c r="G249" s="14" t="s">
        <v>14</v>
      </c>
      <c r="H249" s="14" t="s">
        <v>14</v>
      </c>
      <c r="I249" s="14" t="s">
        <v>14</v>
      </c>
      <c r="J249" s="12">
        <v>9462</v>
      </c>
      <c r="K249" s="14" t="s">
        <v>14</v>
      </c>
      <c r="L249" s="12">
        <v>7195</v>
      </c>
      <c r="M249" s="12">
        <v>9011</v>
      </c>
      <c r="N249" s="14" t="s">
        <v>14</v>
      </c>
      <c r="O249" s="12">
        <v>10520</v>
      </c>
      <c r="P249" s="14" t="s">
        <v>14</v>
      </c>
      <c r="Q249" s="14" t="s">
        <v>14</v>
      </c>
      <c r="S249" s="15" t="str">
        <f t="shared" si="13"/>
        <v>BRUG KOM</v>
      </c>
      <c r="T249" s="15">
        <f t="shared" si="13"/>
        <v>8556</v>
      </c>
      <c r="U249" s="15">
        <f t="shared" si="13"/>
        <v>10520</v>
      </c>
    </row>
    <row r="250" spans="3:21">
      <c r="C250" s="3" t="s">
        <v>259</v>
      </c>
      <c r="D250" s="6">
        <v>5471</v>
      </c>
      <c r="E250" s="3" t="str">
        <f t="shared" si="12"/>
        <v>Søndersø</v>
      </c>
      <c r="F250" s="12">
        <v>6076</v>
      </c>
      <c r="G250" s="12">
        <v>6544</v>
      </c>
      <c r="H250" s="12">
        <v>6603</v>
      </c>
      <c r="I250" s="12">
        <v>8454</v>
      </c>
      <c r="J250" s="12">
        <v>6835</v>
      </c>
      <c r="K250" s="12">
        <v>5703</v>
      </c>
      <c r="L250" s="12">
        <v>6376</v>
      </c>
      <c r="M250" s="12">
        <v>6151</v>
      </c>
      <c r="N250" s="12">
        <v>7819</v>
      </c>
      <c r="O250" s="12">
        <v>6252</v>
      </c>
      <c r="P250" s="12">
        <v>8021</v>
      </c>
      <c r="Q250" s="12">
        <v>7752</v>
      </c>
      <c r="S250" s="15">
        <f t="shared" si="13"/>
        <v>6919.25</v>
      </c>
      <c r="T250" s="15">
        <f t="shared" si="13"/>
        <v>6266.25</v>
      </c>
      <c r="U250" s="15">
        <f t="shared" si="13"/>
        <v>7461</v>
      </c>
    </row>
    <row r="251" spans="3:21">
      <c r="C251" s="3" t="s">
        <v>260</v>
      </c>
      <c r="D251" s="6">
        <v>5474</v>
      </c>
      <c r="E251" s="3" t="str">
        <f t="shared" si="12"/>
        <v>Veflinge</v>
      </c>
      <c r="F251" s="14" t="s">
        <v>14</v>
      </c>
      <c r="G251" s="14" t="s">
        <v>14</v>
      </c>
      <c r="H251" s="14" t="s">
        <v>14</v>
      </c>
      <c r="I251" s="14" t="s">
        <v>14</v>
      </c>
      <c r="J251" s="14" t="s">
        <v>14</v>
      </c>
      <c r="K251" s="14" t="s">
        <v>14</v>
      </c>
      <c r="L251" s="14" t="s">
        <v>14</v>
      </c>
      <c r="M251" s="14" t="s">
        <v>14</v>
      </c>
      <c r="N251" s="14" t="s">
        <v>14</v>
      </c>
      <c r="O251" s="14" t="s">
        <v>14</v>
      </c>
      <c r="P251" s="14" t="s">
        <v>14</v>
      </c>
      <c r="Q251" s="14" t="s">
        <v>14</v>
      </c>
      <c r="S251" s="15" t="str">
        <f t="shared" si="13"/>
        <v>BRUG KOM</v>
      </c>
      <c r="T251" s="15" t="str">
        <f t="shared" si="13"/>
        <v>BRUG KOM</v>
      </c>
      <c r="U251" s="15" t="str">
        <f t="shared" si="13"/>
        <v>BRUG KOM</v>
      </c>
    </row>
    <row r="252" spans="3:21">
      <c r="C252" s="3" t="s">
        <v>261</v>
      </c>
      <c r="D252" s="6">
        <v>5485</v>
      </c>
      <c r="E252" s="3" t="str">
        <f t="shared" si="12"/>
        <v>Skamby</v>
      </c>
      <c r="F252" s="14" t="s">
        <v>14</v>
      </c>
      <c r="G252" s="14" t="s">
        <v>14</v>
      </c>
      <c r="H252" s="14" t="s">
        <v>14</v>
      </c>
      <c r="I252" s="14" t="s">
        <v>14</v>
      </c>
      <c r="J252" s="14" t="s">
        <v>14</v>
      </c>
      <c r="K252" s="14" t="s">
        <v>14</v>
      </c>
      <c r="L252" s="14" t="s">
        <v>14</v>
      </c>
      <c r="M252" s="14" t="s">
        <v>14</v>
      </c>
      <c r="N252" s="14" t="s">
        <v>14</v>
      </c>
      <c r="O252" s="14" t="s">
        <v>14</v>
      </c>
      <c r="P252" s="14" t="s">
        <v>14</v>
      </c>
      <c r="Q252" s="14" t="s">
        <v>14</v>
      </c>
      <c r="S252" s="15" t="str">
        <f t="shared" si="13"/>
        <v>BRUG KOM</v>
      </c>
      <c r="T252" s="15" t="str">
        <f t="shared" si="13"/>
        <v>BRUG KOM</v>
      </c>
      <c r="U252" s="15" t="str">
        <f t="shared" si="13"/>
        <v>BRUG KOM</v>
      </c>
    </row>
    <row r="253" spans="3:21">
      <c r="C253" s="3" t="s">
        <v>262</v>
      </c>
      <c r="D253" s="6">
        <v>5491</v>
      </c>
      <c r="E253" s="3" t="str">
        <f t="shared" si="12"/>
        <v>Blommenslyst</v>
      </c>
      <c r="F253" s="14" t="s">
        <v>14</v>
      </c>
      <c r="G253" s="14" t="s">
        <v>14</v>
      </c>
      <c r="H253" s="14" t="s">
        <v>14</v>
      </c>
      <c r="I253" s="12">
        <v>8531</v>
      </c>
      <c r="J253" s="14" t="s">
        <v>14</v>
      </c>
      <c r="K253" s="14" t="s">
        <v>14</v>
      </c>
      <c r="L253" s="14" t="s">
        <v>14</v>
      </c>
      <c r="M253" s="14" t="s">
        <v>14</v>
      </c>
      <c r="N253" s="14" t="s">
        <v>14</v>
      </c>
      <c r="O253" s="14" t="s">
        <v>14</v>
      </c>
      <c r="P253" s="14" t="s">
        <v>14</v>
      </c>
      <c r="Q253" s="14" t="s">
        <v>14</v>
      </c>
      <c r="S253" s="15">
        <f t="shared" si="13"/>
        <v>8531</v>
      </c>
      <c r="T253" s="15" t="str">
        <f t="shared" si="13"/>
        <v>BRUG KOM</v>
      </c>
      <c r="U253" s="15" t="str">
        <f t="shared" si="13"/>
        <v>BRUG KOM</v>
      </c>
    </row>
    <row r="254" spans="3:21">
      <c r="C254" s="3" t="s">
        <v>263</v>
      </c>
      <c r="D254" s="6">
        <v>5492</v>
      </c>
      <c r="E254" s="3" t="str">
        <f t="shared" si="12"/>
        <v>Vissenbjerg</v>
      </c>
      <c r="F254" s="12">
        <v>7150</v>
      </c>
      <c r="G254" s="12">
        <v>7815</v>
      </c>
      <c r="H254" s="12">
        <v>8524</v>
      </c>
      <c r="I254" s="12">
        <v>5767</v>
      </c>
      <c r="J254" s="12">
        <v>7655</v>
      </c>
      <c r="K254" s="12">
        <v>7504</v>
      </c>
      <c r="L254" s="12">
        <v>5994</v>
      </c>
      <c r="M254" s="12">
        <v>7196</v>
      </c>
      <c r="N254" s="12">
        <v>9409</v>
      </c>
      <c r="O254" s="12">
        <v>7352</v>
      </c>
      <c r="P254" s="12">
        <v>8918</v>
      </c>
      <c r="Q254" s="12">
        <v>7683</v>
      </c>
      <c r="S254" s="15">
        <f t="shared" si="13"/>
        <v>7314</v>
      </c>
      <c r="T254" s="15">
        <f t="shared" si="13"/>
        <v>7087.25</v>
      </c>
      <c r="U254" s="15">
        <f t="shared" si="13"/>
        <v>8340.5</v>
      </c>
    </row>
    <row r="255" spans="3:21">
      <c r="C255" s="3" t="s">
        <v>264</v>
      </c>
      <c r="D255" s="6">
        <v>5500</v>
      </c>
      <c r="E255" s="3" t="str">
        <f t="shared" si="12"/>
        <v>Middelfart</v>
      </c>
      <c r="F255" s="12">
        <v>12790</v>
      </c>
      <c r="G255" s="12">
        <v>12315</v>
      </c>
      <c r="H255" s="12">
        <v>12704</v>
      </c>
      <c r="I255" s="12">
        <v>12481</v>
      </c>
      <c r="J255" s="12">
        <v>11277</v>
      </c>
      <c r="K255" s="12">
        <v>12949</v>
      </c>
      <c r="L255" s="12">
        <v>13349</v>
      </c>
      <c r="M255" s="12">
        <v>12051</v>
      </c>
      <c r="N255" s="12">
        <v>13547</v>
      </c>
      <c r="O255" s="12">
        <v>13679</v>
      </c>
      <c r="P255" s="12">
        <v>12639</v>
      </c>
      <c r="Q255" s="12">
        <v>14144</v>
      </c>
      <c r="S255" s="15">
        <f t="shared" si="13"/>
        <v>12572.5</v>
      </c>
      <c r="T255" s="15">
        <f t="shared" si="13"/>
        <v>12406.5</v>
      </c>
      <c r="U255" s="15">
        <f t="shared" si="13"/>
        <v>13502.25</v>
      </c>
    </row>
    <row r="256" spans="3:21">
      <c r="C256" s="3" t="s">
        <v>265</v>
      </c>
      <c r="D256" s="6">
        <v>5540</v>
      </c>
      <c r="E256" s="3" t="str">
        <f t="shared" si="12"/>
        <v>Ullerslev</v>
      </c>
      <c r="F256" s="12">
        <v>8131</v>
      </c>
      <c r="G256" s="14" t="s">
        <v>14</v>
      </c>
      <c r="H256" s="12">
        <v>6878</v>
      </c>
      <c r="I256" s="12">
        <v>7896</v>
      </c>
      <c r="J256" s="12">
        <v>6574</v>
      </c>
      <c r="K256" s="12">
        <v>6059</v>
      </c>
      <c r="L256" s="12">
        <v>6260</v>
      </c>
      <c r="M256" s="12">
        <v>5778</v>
      </c>
      <c r="N256" s="12">
        <v>6157</v>
      </c>
      <c r="O256" s="12">
        <v>7969</v>
      </c>
      <c r="P256" s="12">
        <v>7722</v>
      </c>
      <c r="Q256" s="12">
        <v>6837</v>
      </c>
      <c r="S256" s="15">
        <f t="shared" si="13"/>
        <v>7635</v>
      </c>
      <c r="T256" s="15">
        <f t="shared" si="13"/>
        <v>6167.75</v>
      </c>
      <c r="U256" s="15">
        <f t="shared" si="13"/>
        <v>7171.25</v>
      </c>
    </row>
    <row r="257" spans="3:21">
      <c r="C257" s="3" t="s">
        <v>266</v>
      </c>
      <c r="D257" s="6">
        <v>5550</v>
      </c>
      <c r="E257" s="3" t="str">
        <f t="shared" si="12"/>
        <v>Langeskov</v>
      </c>
      <c r="F257" s="14" t="s">
        <v>14</v>
      </c>
      <c r="G257" s="12">
        <v>8838</v>
      </c>
      <c r="H257" s="12">
        <v>9801</v>
      </c>
      <c r="I257" s="12">
        <v>8086</v>
      </c>
      <c r="J257" s="12">
        <v>8653</v>
      </c>
      <c r="K257" s="12">
        <v>8718</v>
      </c>
      <c r="L257" s="12">
        <v>8154</v>
      </c>
      <c r="M257" s="12">
        <v>9207</v>
      </c>
      <c r="N257" s="12">
        <v>11075</v>
      </c>
      <c r="O257" s="12">
        <v>10436</v>
      </c>
      <c r="P257" s="12">
        <v>9591</v>
      </c>
      <c r="Q257" s="12">
        <v>8756</v>
      </c>
      <c r="S257" s="15">
        <f t="shared" si="13"/>
        <v>8908.3333333333339</v>
      </c>
      <c r="T257" s="15">
        <f t="shared" si="13"/>
        <v>8683</v>
      </c>
      <c r="U257" s="15">
        <f t="shared" si="13"/>
        <v>9964.5</v>
      </c>
    </row>
    <row r="258" spans="3:21">
      <c r="C258" s="3" t="s">
        <v>267</v>
      </c>
      <c r="D258" s="6">
        <v>5560</v>
      </c>
      <c r="E258" s="3" t="str">
        <f t="shared" si="12"/>
        <v>Aarup</v>
      </c>
      <c r="F258" s="12">
        <v>7873</v>
      </c>
      <c r="G258" s="12">
        <v>7293</v>
      </c>
      <c r="H258" s="12">
        <v>7706</v>
      </c>
      <c r="I258" s="12">
        <v>5694</v>
      </c>
      <c r="J258" s="12">
        <v>7668</v>
      </c>
      <c r="K258" s="12">
        <v>7240</v>
      </c>
      <c r="L258" s="12">
        <v>7003</v>
      </c>
      <c r="M258" s="12">
        <v>6461</v>
      </c>
      <c r="N258" s="12">
        <v>7747</v>
      </c>
      <c r="O258" s="12">
        <v>6886</v>
      </c>
      <c r="P258" s="12">
        <v>8917</v>
      </c>
      <c r="Q258" s="12">
        <v>6679</v>
      </c>
      <c r="S258" s="15">
        <f t="shared" si="13"/>
        <v>7141.5</v>
      </c>
      <c r="T258" s="15">
        <f t="shared" si="13"/>
        <v>7093</v>
      </c>
      <c r="U258" s="15">
        <f t="shared" si="13"/>
        <v>7557.25</v>
      </c>
    </row>
    <row r="259" spans="3:21">
      <c r="C259" s="3" t="s">
        <v>268</v>
      </c>
      <c r="D259" s="6">
        <v>5580</v>
      </c>
      <c r="E259" s="3" t="str">
        <f t="shared" si="12"/>
        <v>Nørre Aaby</v>
      </c>
      <c r="F259" s="12">
        <v>10110</v>
      </c>
      <c r="G259" s="12">
        <v>7980</v>
      </c>
      <c r="H259" s="14" t="s">
        <v>14</v>
      </c>
      <c r="I259" s="12">
        <v>7509</v>
      </c>
      <c r="J259" s="12">
        <v>8930</v>
      </c>
      <c r="K259" s="12">
        <v>9364</v>
      </c>
      <c r="L259" s="12">
        <v>7855</v>
      </c>
      <c r="M259" s="12">
        <v>8035</v>
      </c>
      <c r="N259" s="12">
        <v>9970</v>
      </c>
      <c r="O259" s="12">
        <v>11341</v>
      </c>
      <c r="P259" s="12">
        <v>7927</v>
      </c>
      <c r="Q259" s="12">
        <v>8279</v>
      </c>
      <c r="S259" s="15">
        <f t="shared" si="13"/>
        <v>8533</v>
      </c>
      <c r="T259" s="15">
        <f t="shared" si="13"/>
        <v>8546</v>
      </c>
      <c r="U259" s="15">
        <f t="shared" si="13"/>
        <v>9379.25</v>
      </c>
    </row>
    <row r="260" spans="3:21">
      <c r="C260" s="3" t="s">
        <v>269</v>
      </c>
      <c r="D260" s="6">
        <v>5591</v>
      </c>
      <c r="E260" s="3" t="str">
        <f t="shared" si="12"/>
        <v>Gelsted</v>
      </c>
      <c r="F260" s="14" t="s">
        <v>14</v>
      </c>
      <c r="G260" s="12">
        <v>5843</v>
      </c>
      <c r="H260" s="14" t="s">
        <v>14</v>
      </c>
      <c r="I260" s="14" t="s">
        <v>14</v>
      </c>
      <c r="J260" s="14" t="s">
        <v>14</v>
      </c>
      <c r="K260" s="14" t="s">
        <v>14</v>
      </c>
      <c r="L260" s="12">
        <v>5431</v>
      </c>
      <c r="M260" s="14" t="s">
        <v>14</v>
      </c>
      <c r="N260" s="12">
        <v>5416</v>
      </c>
      <c r="O260" s="12">
        <v>5163</v>
      </c>
      <c r="P260" s="12">
        <v>6289</v>
      </c>
      <c r="Q260" s="12">
        <v>4389</v>
      </c>
      <c r="S260" s="15">
        <f t="shared" si="13"/>
        <v>5843</v>
      </c>
      <c r="T260" s="15">
        <f t="shared" si="13"/>
        <v>5431</v>
      </c>
      <c r="U260" s="15">
        <f t="shared" si="13"/>
        <v>5314.25</v>
      </c>
    </row>
    <row r="261" spans="3:21">
      <c r="C261" s="3" t="s">
        <v>270</v>
      </c>
      <c r="D261" s="6">
        <v>5592</v>
      </c>
      <c r="E261" s="3" t="str">
        <f t="shared" si="12"/>
        <v>Ejby</v>
      </c>
      <c r="F261" s="14" t="s">
        <v>14</v>
      </c>
      <c r="G261" s="12">
        <v>6399</v>
      </c>
      <c r="H261" s="14" t="s">
        <v>14</v>
      </c>
      <c r="I261" s="12">
        <v>7724</v>
      </c>
      <c r="J261" s="14" t="s">
        <v>14</v>
      </c>
      <c r="K261" s="12">
        <v>3394</v>
      </c>
      <c r="L261" s="12">
        <v>4928</v>
      </c>
      <c r="M261" s="12">
        <v>5002</v>
      </c>
      <c r="N261" s="12">
        <v>5707</v>
      </c>
      <c r="O261" s="12">
        <v>7517</v>
      </c>
      <c r="P261" s="12">
        <v>6773</v>
      </c>
      <c r="Q261" s="12">
        <v>8998</v>
      </c>
      <c r="S261" s="15">
        <f t="shared" si="13"/>
        <v>7061.5</v>
      </c>
      <c r="T261" s="15">
        <f t="shared" si="13"/>
        <v>4441.333333333333</v>
      </c>
      <c r="U261" s="15">
        <f t="shared" si="13"/>
        <v>7248.75</v>
      </c>
    </row>
    <row r="262" spans="3:21">
      <c r="C262" s="3" t="s">
        <v>271</v>
      </c>
      <c r="D262" s="6">
        <v>5600</v>
      </c>
      <c r="E262" s="3" t="str">
        <f t="shared" si="12"/>
        <v>Faaborg</v>
      </c>
      <c r="F262" s="12">
        <v>7313</v>
      </c>
      <c r="G262" s="12">
        <v>7749</v>
      </c>
      <c r="H262" s="12">
        <v>6051</v>
      </c>
      <c r="I262" s="12">
        <v>6478</v>
      </c>
      <c r="J262" s="12">
        <v>7006</v>
      </c>
      <c r="K262" s="12">
        <v>5628</v>
      </c>
      <c r="L262" s="12">
        <v>7008</v>
      </c>
      <c r="M262" s="12">
        <v>6790</v>
      </c>
      <c r="N262" s="12">
        <v>6195</v>
      </c>
      <c r="O262" s="12">
        <v>7288</v>
      </c>
      <c r="P262" s="12">
        <v>7361</v>
      </c>
      <c r="Q262" s="12">
        <v>7091</v>
      </c>
      <c r="S262" s="15">
        <f t="shared" si="13"/>
        <v>6897.75</v>
      </c>
      <c r="T262" s="15">
        <f t="shared" si="13"/>
        <v>6608</v>
      </c>
      <c r="U262" s="15">
        <f t="shared" si="13"/>
        <v>6983.75</v>
      </c>
    </row>
    <row r="263" spans="3:21">
      <c r="C263" s="3" t="s">
        <v>272</v>
      </c>
      <c r="D263" s="6">
        <v>5601</v>
      </c>
      <c r="E263" s="3" t="str">
        <f t="shared" si="12"/>
        <v>Lyø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S263" s="15" t="str">
        <f t="shared" si="13"/>
        <v>BRUG KOM</v>
      </c>
      <c r="T263" s="15" t="str">
        <f t="shared" si="13"/>
        <v>BRUG KOM</v>
      </c>
      <c r="U263" s="15" t="str">
        <f t="shared" si="13"/>
        <v>BRUG KOM</v>
      </c>
    </row>
    <row r="264" spans="3:21">
      <c r="C264" s="3" t="s">
        <v>273</v>
      </c>
      <c r="D264" s="6">
        <v>5602</v>
      </c>
      <c r="E264" s="3" t="str">
        <f t="shared" si="12"/>
        <v>Avernakø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S264" s="15" t="str">
        <f t="shared" si="13"/>
        <v>BRUG KOM</v>
      </c>
      <c r="T264" s="15" t="str">
        <f t="shared" si="13"/>
        <v>BRUG KOM</v>
      </c>
      <c r="U264" s="15" t="str">
        <f t="shared" si="13"/>
        <v>BRUG KOM</v>
      </c>
    </row>
    <row r="265" spans="3:21">
      <c r="C265" s="3" t="s">
        <v>274</v>
      </c>
      <c r="D265" s="6">
        <v>5610</v>
      </c>
      <c r="E265" s="3" t="str">
        <f t="shared" ref="E265:E328" si="14">MID(C265,6,1000)</f>
        <v>Assens</v>
      </c>
      <c r="F265" s="12">
        <v>9413</v>
      </c>
      <c r="G265" s="12">
        <v>8984</v>
      </c>
      <c r="H265" s="12">
        <v>9283</v>
      </c>
      <c r="I265" s="12">
        <v>8540</v>
      </c>
      <c r="J265" s="12">
        <v>6904</v>
      </c>
      <c r="K265" s="12">
        <v>7826</v>
      </c>
      <c r="L265" s="12">
        <v>7498</v>
      </c>
      <c r="M265" s="12">
        <v>7334</v>
      </c>
      <c r="N265" s="12">
        <v>6927</v>
      </c>
      <c r="O265" s="12">
        <v>7184</v>
      </c>
      <c r="P265" s="12">
        <v>5884</v>
      </c>
      <c r="Q265" s="12">
        <v>6818</v>
      </c>
      <c r="S265" s="15">
        <f t="shared" si="13"/>
        <v>9055</v>
      </c>
      <c r="T265" s="15">
        <f t="shared" si="13"/>
        <v>7390.5</v>
      </c>
      <c r="U265" s="15">
        <f t="shared" si="13"/>
        <v>6703.25</v>
      </c>
    </row>
    <row r="266" spans="3:21">
      <c r="C266" s="3" t="s">
        <v>275</v>
      </c>
      <c r="D266" s="6">
        <v>5620</v>
      </c>
      <c r="E266" s="3" t="str">
        <f t="shared" si="14"/>
        <v>Glamsbjerg</v>
      </c>
      <c r="F266" s="12">
        <v>6198</v>
      </c>
      <c r="G266" s="12">
        <v>7426</v>
      </c>
      <c r="H266" s="12">
        <v>5800</v>
      </c>
      <c r="I266" s="12">
        <v>10853</v>
      </c>
      <c r="J266" s="12">
        <v>5418</v>
      </c>
      <c r="K266" s="12">
        <v>7945</v>
      </c>
      <c r="L266" s="12">
        <v>5786</v>
      </c>
      <c r="M266" s="12">
        <v>5388</v>
      </c>
      <c r="N266" s="12">
        <v>5705</v>
      </c>
      <c r="O266" s="12">
        <v>6789</v>
      </c>
      <c r="P266" s="12">
        <v>6551</v>
      </c>
      <c r="Q266" s="12">
        <v>8880</v>
      </c>
      <c r="S266" s="15">
        <f t="shared" si="13"/>
        <v>7569.25</v>
      </c>
      <c r="T266" s="15">
        <f t="shared" si="13"/>
        <v>6134.25</v>
      </c>
      <c r="U266" s="15">
        <f t="shared" si="13"/>
        <v>6981.25</v>
      </c>
    </row>
    <row r="267" spans="3:21">
      <c r="C267" s="3" t="s">
        <v>276</v>
      </c>
      <c r="D267" s="6">
        <v>5631</v>
      </c>
      <c r="E267" s="3" t="str">
        <f t="shared" si="14"/>
        <v>Ebberup</v>
      </c>
      <c r="F267" s="14" t="s">
        <v>14</v>
      </c>
      <c r="G267" s="14" t="s">
        <v>14</v>
      </c>
      <c r="H267" s="14" t="s">
        <v>14</v>
      </c>
      <c r="I267" s="14" t="s">
        <v>14</v>
      </c>
      <c r="J267" s="14" t="s">
        <v>14</v>
      </c>
      <c r="K267" s="14" t="s">
        <v>14</v>
      </c>
      <c r="L267" s="14" t="s">
        <v>14</v>
      </c>
      <c r="M267" s="12">
        <v>5151</v>
      </c>
      <c r="N267" s="14" t="s">
        <v>14</v>
      </c>
      <c r="O267" s="14" t="s">
        <v>14</v>
      </c>
      <c r="P267" s="14" t="s">
        <v>14</v>
      </c>
      <c r="Q267" s="14" t="s">
        <v>14</v>
      </c>
      <c r="S267" s="15" t="str">
        <f t="shared" si="13"/>
        <v>BRUG KOM</v>
      </c>
      <c r="T267" s="15">
        <f t="shared" si="13"/>
        <v>5151</v>
      </c>
      <c r="U267" s="15" t="str">
        <f t="shared" si="13"/>
        <v>BRUG KOM</v>
      </c>
    </row>
    <row r="268" spans="3:21">
      <c r="C268" s="3" t="s">
        <v>277</v>
      </c>
      <c r="D268" s="6">
        <v>5642</v>
      </c>
      <c r="E268" s="3" t="str">
        <f t="shared" si="14"/>
        <v>Millinge</v>
      </c>
      <c r="F268" s="14" t="s">
        <v>14</v>
      </c>
      <c r="G268" s="14" t="s">
        <v>14</v>
      </c>
      <c r="H268" s="14" t="s">
        <v>14</v>
      </c>
      <c r="I268" s="14" t="s">
        <v>14</v>
      </c>
      <c r="J268" s="14" t="s">
        <v>14</v>
      </c>
      <c r="K268" s="14" t="s">
        <v>14</v>
      </c>
      <c r="L268" s="14" t="s">
        <v>14</v>
      </c>
      <c r="M268" s="14" t="s">
        <v>14</v>
      </c>
      <c r="N268" s="14" t="s">
        <v>14</v>
      </c>
      <c r="O268" s="14" t="s">
        <v>14</v>
      </c>
      <c r="P268" s="14" t="s">
        <v>14</v>
      </c>
      <c r="Q268" s="14" t="s">
        <v>14</v>
      </c>
      <c r="S268" s="15" t="str">
        <f t="shared" si="13"/>
        <v>BRUG KOM</v>
      </c>
      <c r="T268" s="15" t="str">
        <f t="shared" si="13"/>
        <v>BRUG KOM</v>
      </c>
      <c r="U268" s="15" t="str">
        <f t="shared" si="13"/>
        <v>BRUG KOM</v>
      </c>
    </row>
    <row r="269" spans="3:21">
      <c r="C269" s="3" t="s">
        <v>278</v>
      </c>
      <c r="D269" s="6">
        <v>5672</v>
      </c>
      <c r="E269" s="3" t="str">
        <f t="shared" si="14"/>
        <v>Broby</v>
      </c>
      <c r="F269" s="12">
        <v>7466</v>
      </c>
      <c r="G269" s="12">
        <v>6292</v>
      </c>
      <c r="H269" s="12">
        <v>5672</v>
      </c>
      <c r="I269" s="12">
        <v>5577</v>
      </c>
      <c r="J269" s="12">
        <v>6008</v>
      </c>
      <c r="K269" s="12">
        <v>5586</v>
      </c>
      <c r="L269" s="12">
        <v>5719</v>
      </c>
      <c r="M269" s="12">
        <v>4928</v>
      </c>
      <c r="N269" s="12">
        <v>4911</v>
      </c>
      <c r="O269" s="12">
        <v>6795</v>
      </c>
      <c r="P269" s="12">
        <v>5980</v>
      </c>
      <c r="Q269" s="12">
        <v>6605</v>
      </c>
      <c r="S269" s="15">
        <f t="shared" si="13"/>
        <v>6251.75</v>
      </c>
      <c r="T269" s="15">
        <f t="shared" si="13"/>
        <v>5560.25</v>
      </c>
      <c r="U269" s="15">
        <f t="shared" si="13"/>
        <v>6072.75</v>
      </c>
    </row>
    <row r="270" spans="3:21">
      <c r="C270" s="3" t="s">
        <v>279</v>
      </c>
      <c r="D270" s="6">
        <v>5683</v>
      </c>
      <c r="E270" s="3" t="str">
        <f t="shared" si="14"/>
        <v>Haarby</v>
      </c>
      <c r="F270" s="12">
        <v>8843</v>
      </c>
      <c r="G270" s="12">
        <v>8624</v>
      </c>
      <c r="H270" s="12">
        <v>6082</v>
      </c>
      <c r="I270" s="12">
        <v>5602</v>
      </c>
      <c r="J270" s="12">
        <v>6427</v>
      </c>
      <c r="K270" s="12">
        <v>6800</v>
      </c>
      <c r="L270" s="12">
        <v>5395</v>
      </c>
      <c r="M270" s="12">
        <v>6572</v>
      </c>
      <c r="N270" s="12">
        <v>6070</v>
      </c>
      <c r="O270" s="12">
        <v>6132</v>
      </c>
      <c r="P270" s="12">
        <v>4820</v>
      </c>
      <c r="Q270" s="12">
        <v>5237</v>
      </c>
      <c r="S270" s="15">
        <f t="shared" si="13"/>
        <v>7287.75</v>
      </c>
      <c r="T270" s="15">
        <f t="shared" si="13"/>
        <v>6298.5</v>
      </c>
      <c r="U270" s="15">
        <f t="shared" si="13"/>
        <v>5564.75</v>
      </c>
    </row>
    <row r="271" spans="3:21">
      <c r="C271" s="3" t="s">
        <v>280</v>
      </c>
      <c r="D271" s="6">
        <v>5690</v>
      </c>
      <c r="E271" s="3" t="str">
        <f t="shared" si="14"/>
        <v>Tommerup</v>
      </c>
      <c r="F271" s="12">
        <v>9609</v>
      </c>
      <c r="G271" s="12">
        <v>7346</v>
      </c>
      <c r="H271" s="12">
        <v>8208</v>
      </c>
      <c r="I271" s="12">
        <v>5995</v>
      </c>
      <c r="J271" s="12">
        <v>7603</v>
      </c>
      <c r="K271" s="12">
        <v>7051</v>
      </c>
      <c r="L271" s="12">
        <v>7944</v>
      </c>
      <c r="M271" s="12">
        <v>7139</v>
      </c>
      <c r="N271" s="12">
        <v>7782</v>
      </c>
      <c r="O271" s="12">
        <v>8482</v>
      </c>
      <c r="P271" s="12">
        <v>7829</v>
      </c>
      <c r="Q271" s="12">
        <v>8864</v>
      </c>
      <c r="S271" s="15">
        <f t="shared" si="13"/>
        <v>7789.5</v>
      </c>
      <c r="T271" s="15">
        <f t="shared" si="13"/>
        <v>7434.25</v>
      </c>
      <c r="U271" s="15">
        <f t="shared" si="13"/>
        <v>8239.25</v>
      </c>
    </row>
    <row r="272" spans="3:21">
      <c r="C272" s="3" t="s">
        <v>281</v>
      </c>
      <c r="D272" s="6">
        <v>5700</v>
      </c>
      <c r="E272" s="3" t="str">
        <f t="shared" si="14"/>
        <v>Svendborg</v>
      </c>
      <c r="F272" s="12">
        <v>11922</v>
      </c>
      <c r="G272" s="12">
        <v>11254</v>
      </c>
      <c r="H272" s="12">
        <v>10840</v>
      </c>
      <c r="I272" s="12">
        <v>11688</v>
      </c>
      <c r="J272" s="12">
        <v>10482</v>
      </c>
      <c r="K272" s="12">
        <v>10446</v>
      </c>
      <c r="L272" s="12">
        <v>10416</v>
      </c>
      <c r="M272" s="12">
        <v>11364</v>
      </c>
      <c r="N272" s="12">
        <v>13398</v>
      </c>
      <c r="O272" s="12">
        <v>12935</v>
      </c>
      <c r="P272" s="12">
        <v>13983</v>
      </c>
      <c r="Q272" s="12">
        <v>12767</v>
      </c>
      <c r="S272" s="15">
        <f t="shared" si="13"/>
        <v>11426</v>
      </c>
      <c r="T272" s="15">
        <f t="shared" si="13"/>
        <v>10677</v>
      </c>
      <c r="U272" s="15">
        <f t="shared" si="13"/>
        <v>13270.75</v>
      </c>
    </row>
    <row r="273" spans="3:21">
      <c r="C273" s="3" t="s">
        <v>282</v>
      </c>
      <c r="D273" s="6">
        <v>5750</v>
      </c>
      <c r="E273" s="3" t="str">
        <f t="shared" si="14"/>
        <v>Ringe</v>
      </c>
      <c r="F273" s="12">
        <v>9244</v>
      </c>
      <c r="G273" s="12">
        <v>7842</v>
      </c>
      <c r="H273" s="12">
        <v>8315</v>
      </c>
      <c r="I273" s="12">
        <v>10229</v>
      </c>
      <c r="J273" s="12">
        <v>8038</v>
      </c>
      <c r="K273" s="12">
        <v>7119</v>
      </c>
      <c r="L273" s="12">
        <v>7240</v>
      </c>
      <c r="M273" s="12">
        <v>6311</v>
      </c>
      <c r="N273" s="12">
        <v>7589</v>
      </c>
      <c r="O273" s="12">
        <v>8291</v>
      </c>
      <c r="P273" s="12">
        <v>8390</v>
      </c>
      <c r="Q273" s="12">
        <v>7619</v>
      </c>
      <c r="S273" s="15">
        <f t="shared" si="13"/>
        <v>8907.5</v>
      </c>
      <c r="T273" s="15">
        <f t="shared" si="13"/>
        <v>7177</v>
      </c>
      <c r="U273" s="15">
        <f t="shared" si="13"/>
        <v>7972.25</v>
      </c>
    </row>
    <row r="274" spans="3:21">
      <c r="C274" s="3" t="s">
        <v>283</v>
      </c>
      <c r="D274" s="6">
        <v>5762</v>
      </c>
      <c r="E274" s="3" t="str">
        <f t="shared" si="14"/>
        <v>Vester Skerninge</v>
      </c>
      <c r="F274" s="12">
        <v>8821</v>
      </c>
      <c r="G274" s="12">
        <v>7183</v>
      </c>
      <c r="H274" s="12">
        <v>7960</v>
      </c>
      <c r="I274" s="12">
        <v>6717</v>
      </c>
      <c r="J274" s="12">
        <v>7510</v>
      </c>
      <c r="K274" s="12">
        <v>8394</v>
      </c>
      <c r="L274" s="12">
        <v>5479</v>
      </c>
      <c r="M274" s="12">
        <v>5689</v>
      </c>
      <c r="N274" s="12">
        <v>7517</v>
      </c>
      <c r="O274" s="12">
        <v>9219</v>
      </c>
      <c r="P274" s="12">
        <v>8186</v>
      </c>
      <c r="Q274" s="12">
        <v>8528</v>
      </c>
      <c r="S274" s="15">
        <f t="shared" si="13"/>
        <v>7670.25</v>
      </c>
      <c r="T274" s="15">
        <f t="shared" si="13"/>
        <v>6768</v>
      </c>
      <c r="U274" s="15">
        <f t="shared" si="13"/>
        <v>8362.5</v>
      </c>
    </row>
    <row r="275" spans="3:21">
      <c r="C275" s="3" t="s">
        <v>284</v>
      </c>
      <c r="D275" s="6">
        <v>5771</v>
      </c>
      <c r="E275" s="3" t="str">
        <f t="shared" si="14"/>
        <v>Stenstrup</v>
      </c>
      <c r="F275" s="12">
        <v>8981</v>
      </c>
      <c r="G275" s="12">
        <v>6668</v>
      </c>
      <c r="H275" s="12">
        <v>6957</v>
      </c>
      <c r="I275" s="14" t="s">
        <v>14</v>
      </c>
      <c r="J275" s="12">
        <v>6561</v>
      </c>
      <c r="K275" s="14" t="s">
        <v>14</v>
      </c>
      <c r="L275" s="12">
        <v>7285</v>
      </c>
      <c r="M275" s="12">
        <v>6586</v>
      </c>
      <c r="N275" s="12">
        <v>6957</v>
      </c>
      <c r="O275" s="12">
        <v>5919</v>
      </c>
      <c r="P275" s="12">
        <v>6114</v>
      </c>
      <c r="Q275" s="12">
        <v>6049</v>
      </c>
      <c r="S275" s="15">
        <f t="shared" si="13"/>
        <v>7535.333333333333</v>
      </c>
      <c r="T275" s="15">
        <f t="shared" si="13"/>
        <v>6810.666666666667</v>
      </c>
      <c r="U275" s="15">
        <f t="shared" si="13"/>
        <v>6259.75</v>
      </c>
    </row>
    <row r="276" spans="3:21">
      <c r="C276" s="3" t="s">
        <v>285</v>
      </c>
      <c r="D276" s="6">
        <v>5772</v>
      </c>
      <c r="E276" s="3" t="str">
        <f t="shared" si="14"/>
        <v>Kværndrup</v>
      </c>
      <c r="F276" s="14" t="s">
        <v>14</v>
      </c>
      <c r="G276" s="14" t="s">
        <v>14</v>
      </c>
      <c r="H276" s="14" t="s">
        <v>14</v>
      </c>
      <c r="I276" s="12">
        <v>4877</v>
      </c>
      <c r="J276" s="14" t="s">
        <v>14</v>
      </c>
      <c r="K276" s="12">
        <v>7938</v>
      </c>
      <c r="L276" s="12">
        <v>6242</v>
      </c>
      <c r="M276" s="14" t="s">
        <v>14</v>
      </c>
      <c r="N276" s="14" t="s">
        <v>14</v>
      </c>
      <c r="O276" s="12">
        <v>6473</v>
      </c>
      <c r="P276" s="14" t="s">
        <v>14</v>
      </c>
      <c r="Q276" s="14" t="s">
        <v>14</v>
      </c>
      <c r="S276" s="15">
        <f t="shared" si="13"/>
        <v>4877</v>
      </c>
      <c r="T276" s="15">
        <f t="shared" si="13"/>
        <v>7090</v>
      </c>
      <c r="U276" s="15">
        <f t="shared" si="13"/>
        <v>6473</v>
      </c>
    </row>
    <row r="277" spans="3:21">
      <c r="C277" s="3" t="s">
        <v>286</v>
      </c>
      <c r="D277" s="6">
        <v>5792</v>
      </c>
      <c r="E277" s="3" t="str">
        <f t="shared" si="14"/>
        <v>Årslev</v>
      </c>
      <c r="F277" s="12">
        <v>8737</v>
      </c>
      <c r="G277" s="12">
        <v>8653</v>
      </c>
      <c r="H277" s="12">
        <v>6336</v>
      </c>
      <c r="I277" s="12">
        <v>7932</v>
      </c>
      <c r="J277" s="12">
        <v>9653</v>
      </c>
      <c r="K277" s="12">
        <v>8945</v>
      </c>
      <c r="L277" s="12">
        <v>8347</v>
      </c>
      <c r="M277" s="12">
        <v>7864</v>
      </c>
      <c r="N277" s="12">
        <v>10193</v>
      </c>
      <c r="O277" s="12">
        <v>9358</v>
      </c>
      <c r="P277" s="12">
        <v>8656</v>
      </c>
      <c r="Q277" s="12">
        <v>10762</v>
      </c>
      <c r="S277" s="15">
        <f t="shared" si="13"/>
        <v>7914.5</v>
      </c>
      <c r="T277" s="15">
        <f t="shared" si="13"/>
        <v>8702.25</v>
      </c>
      <c r="U277" s="15">
        <f t="shared" si="13"/>
        <v>9742.25</v>
      </c>
    </row>
    <row r="278" spans="3:21">
      <c r="C278" s="3" t="s">
        <v>287</v>
      </c>
      <c r="D278" s="6">
        <v>5800</v>
      </c>
      <c r="E278" s="3" t="str">
        <f t="shared" si="14"/>
        <v>Nyborg</v>
      </c>
      <c r="F278" s="12">
        <v>9802</v>
      </c>
      <c r="G278" s="12">
        <v>10034</v>
      </c>
      <c r="H278" s="12">
        <v>10994</v>
      </c>
      <c r="I278" s="12">
        <v>9879</v>
      </c>
      <c r="J278" s="12">
        <v>10107</v>
      </c>
      <c r="K278" s="12">
        <v>8735</v>
      </c>
      <c r="L278" s="12">
        <v>9862</v>
      </c>
      <c r="M278" s="12">
        <v>10192</v>
      </c>
      <c r="N278" s="12">
        <v>10776</v>
      </c>
      <c r="O278" s="12">
        <v>10637</v>
      </c>
      <c r="P278" s="12">
        <v>11052</v>
      </c>
      <c r="Q278" s="12">
        <v>11828</v>
      </c>
      <c r="S278" s="15">
        <f t="shared" si="13"/>
        <v>10177.25</v>
      </c>
      <c r="T278" s="15">
        <f t="shared" si="13"/>
        <v>9724</v>
      </c>
      <c r="U278" s="15">
        <f t="shared" si="13"/>
        <v>11073.25</v>
      </c>
    </row>
    <row r="279" spans="3:21">
      <c r="C279" s="3" t="s">
        <v>288</v>
      </c>
      <c r="D279" s="6">
        <v>5853</v>
      </c>
      <c r="E279" s="3" t="str">
        <f t="shared" si="14"/>
        <v>Ørbæk</v>
      </c>
      <c r="F279" s="12">
        <v>4981</v>
      </c>
      <c r="G279" s="12">
        <v>7911</v>
      </c>
      <c r="H279" s="12">
        <v>5893</v>
      </c>
      <c r="I279" s="14" t="s">
        <v>14</v>
      </c>
      <c r="J279" s="12">
        <v>3772</v>
      </c>
      <c r="K279" s="12">
        <v>6840</v>
      </c>
      <c r="L279" s="12">
        <v>7245</v>
      </c>
      <c r="M279" s="14" t="s">
        <v>14</v>
      </c>
      <c r="N279" s="12">
        <v>6041</v>
      </c>
      <c r="O279" s="12">
        <v>8690</v>
      </c>
      <c r="P279" s="12">
        <v>6092</v>
      </c>
      <c r="Q279" s="12">
        <v>5866</v>
      </c>
      <c r="S279" s="15">
        <f t="shared" si="13"/>
        <v>6261.666666666667</v>
      </c>
      <c r="T279" s="15">
        <f t="shared" si="13"/>
        <v>5952.333333333333</v>
      </c>
      <c r="U279" s="15">
        <f t="shared" si="13"/>
        <v>6672.25</v>
      </c>
    </row>
    <row r="280" spans="3:21">
      <c r="C280" s="3" t="s">
        <v>289</v>
      </c>
      <c r="D280" s="6">
        <v>5854</v>
      </c>
      <c r="E280" s="3" t="str">
        <f t="shared" si="14"/>
        <v>Gislev</v>
      </c>
      <c r="F280" s="14" t="s">
        <v>14</v>
      </c>
      <c r="G280" s="14" t="s">
        <v>14</v>
      </c>
      <c r="H280" s="14" t="s">
        <v>14</v>
      </c>
      <c r="I280" s="14" t="s">
        <v>14</v>
      </c>
      <c r="J280" s="12">
        <v>5122</v>
      </c>
      <c r="K280" s="14" t="s">
        <v>14</v>
      </c>
      <c r="L280" s="14" t="s">
        <v>14</v>
      </c>
      <c r="M280" s="14" t="s">
        <v>14</v>
      </c>
      <c r="N280" s="12">
        <v>5798</v>
      </c>
      <c r="O280" s="12">
        <v>4656</v>
      </c>
      <c r="P280" s="12">
        <v>6341</v>
      </c>
      <c r="Q280" s="14" t="s">
        <v>14</v>
      </c>
      <c r="S280" s="15" t="str">
        <f t="shared" si="13"/>
        <v>BRUG KOM</v>
      </c>
      <c r="T280" s="15">
        <f t="shared" si="13"/>
        <v>5122</v>
      </c>
      <c r="U280" s="15">
        <f t="shared" si="13"/>
        <v>5598.333333333333</v>
      </c>
    </row>
    <row r="281" spans="3:21">
      <c r="C281" s="3" t="s">
        <v>290</v>
      </c>
      <c r="D281" s="6">
        <v>5856</v>
      </c>
      <c r="E281" s="3" t="str">
        <f t="shared" si="14"/>
        <v>Ryslinge</v>
      </c>
      <c r="F281" s="12">
        <v>6942</v>
      </c>
      <c r="G281" s="14" t="s">
        <v>14</v>
      </c>
      <c r="H281" s="14" t="s">
        <v>14</v>
      </c>
      <c r="I281" s="14" t="s">
        <v>14</v>
      </c>
      <c r="J281" s="14" t="s">
        <v>14</v>
      </c>
      <c r="K281" s="14" t="s">
        <v>14</v>
      </c>
      <c r="L281" s="14" t="s">
        <v>14</v>
      </c>
      <c r="M281" s="14" t="s">
        <v>14</v>
      </c>
      <c r="N281" s="12">
        <v>8246</v>
      </c>
      <c r="O281" s="12">
        <v>8646</v>
      </c>
      <c r="P281" s="14" t="s">
        <v>14</v>
      </c>
      <c r="Q281" s="14" t="s">
        <v>14</v>
      </c>
      <c r="S281" s="15">
        <f t="shared" si="13"/>
        <v>6942</v>
      </c>
      <c r="T281" s="15" t="str">
        <f t="shared" si="13"/>
        <v>BRUG KOM</v>
      </c>
      <c r="U281" s="15">
        <f t="shared" si="13"/>
        <v>8446</v>
      </c>
    </row>
    <row r="282" spans="3:21">
      <c r="C282" s="3" t="s">
        <v>291</v>
      </c>
      <c r="D282" s="6">
        <v>5863</v>
      </c>
      <c r="E282" s="3" t="str">
        <f t="shared" si="14"/>
        <v>Ferritslev Fyn</v>
      </c>
      <c r="F282" s="14" t="s">
        <v>14</v>
      </c>
      <c r="G282" s="14" t="s">
        <v>14</v>
      </c>
      <c r="H282" s="14" t="s">
        <v>14</v>
      </c>
      <c r="I282" s="14" t="s">
        <v>14</v>
      </c>
      <c r="J282" s="14" t="s">
        <v>14</v>
      </c>
      <c r="K282" s="14" t="s">
        <v>14</v>
      </c>
      <c r="L282" s="14" t="s">
        <v>14</v>
      </c>
      <c r="M282" s="14" t="s">
        <v>14</v>
      </c>
      <c r="N282" s="12">
        <v>5308</v>
      </c>
      <c r="O282" s="12">
        <v>8874</v>
      </c>
      <c r="P282" s="12">
        <v>7880</v>
      </c>
      <c r="Q282" s="14" t="s">
        <v>14</v>
      </c>
      <c r="S282" s="15" t="str">
        <f t="shared" si="13"/>
        <v>BRUG KOM</v>
      </c>
      <c r="T282" s="15" t="str">
        <f t="shared" si="13"/>
        <v>BRUG KOM</v>
      </c>
      <c r="U282" s="15">
        <f t="shared" si="13"/>
        <v>7354</v>
      </c>
    </row>
    <row r="283" spans="3:21">
      <c r="C283" s="3" t="s">
        <v>292</v>
      </c>
      <c r="D283" s="6">
        <v>5871</v>
      </c>
      <c r="E283" s="3" t="str">
        <f t="shared" si="14"/>
        <v>Frørup</v>
      </c>
      <c r="F283" s="14" t="s">
        <v>14</v>
      </c>
      <c r="G283" s="14" t="s">
        <v>14</v>
      </c>
      <c r="H283" s="14" t="s">
        <v>14</v>
      </c>
      <c r="I283" s="14" t="s">
        <v>14</v>
      </c>
      <c r="J283" s="14" t="s">
        <v>14</v>
      </c>
      <c r="K283" s="14" t="s">
        <v>14</v>
      </c>
      <c r="L283" s="14" t="s">
        <v>14</v>
      </c>
      <c r="M283" s="14" t="s">
        <v>14</v>
      </c>
      <c r="N283" s="14" t="s">
        <v>14</v>
      </c>
      <c r="O283" s="14" t="s">
        <v>14</v>
      </c>
      <c r="P283" s="14" t="s">
        <v>14</v>
      </c>
      <c r="Q283" s="14" t="s">
        <v>14</v>
      </c>
      <c r="S283" s="15" t="str">
        <f t="shared" si="13"/>
        <v>BRUG KOM</v>
      </c>
      <c r="T283" s="15" t="str">
        <f t="shared" si="13"/>
        <v>BRUG KOM</v>
      </c>
      <c r="U283" s="15" t="str">
        <f t="shared" si="13"/>
        <v>BRUG KOM</v>
      </c>
    </row>
    <row r="284" spans="3:21">
      <c r="C284" s="3" t="s">
        <v>293</v>
      </c>
      <c r="D284" s="6">
        <v>5874</v>
      </c>
      <c r="E284" s="3" t="str">
        <f t="shared" si="14"/>
        <v>Hesselager</v>
      </c>
      <c r="F284" s="14" t="s">
        <v>14</v>
      </c>
      <c r="G284" s="14" t="s">
        <v>14</v>
      </c>
      <c r="H284" s="14" t="s">
        <v>14</v>
      </c>
      <c r="I284" s="14" t="s">
        <v>14</v>
      </c>
      <c r="J284" s="14" t="s">
        <v>14</v>
      </c>
      <c r="K284" s="14" t="s">
        <v>14</v>
      </c>
      <c r="L284" s="12">
        <v>6093</v>
      </c>
      <c r="M284" s="14" t="s">
        <v>14</v>
      </c>
      <c r="N284" s="14" t="s">
        <v>14</v>
      </c>
      <c r="O284" s="14" t="s">
        <v>14</v>
      </c>
      <c r="P284" s="14" t="s">
        <v>14</v>
      </c>
      <c r="Q284" s="14" t="s">
        <v>14</v>
      </c>
      <c r="S284" s="15" t="str">
        <f t="shared" si="13"/>
        <v>BRUG KOM</v>
      </c>
      <c r="T284" s="15">
        <f t="shared" si="13"/>
        <v>6093</v>
      </c>
      <c r="U284" s="15" t="str">
        <f t="shared" si="13"/>
        <v>BRUG KOM</v>
      </c>
    </row>
    <row r="285" spans="3:21">
      <c r="C285" s="3" t="s">
        <v>294</v>
      </c>
      <c r="D285" s="6">
        <v>5881</v>
      </c>
      <c r="E285" s="3" t="str">
        <f t="shared" si="14"/>
        <v>Skårup Fyn</v>
      </c>
      <c r="F285" s="14" t="s">
        <v>14</v>
      </c>
      <c r="G285" s="14" t="s">
        <v>14</v>
      </c>
      <c r="H285" s="14" t="s">
        <v>14</v>
      </c>
      <c r="I285" s="14" t="s">
        <v>14</v>
      </c>
      <c r="J285" s="12">
        <v>9072</v>
      </c>
      <c r="K285" s="14" t="s">
        <v>14</v>
      </c>
      <c r="L285" s="12">
        <v>7301</v>
      </c>
      <c r="M285" s="14" t="s">
        <v>14</v>
      </c>
      <c r="N285" s="12">
        <v>10384</v>
      </c>
      <c r="O285" s="12">
        <v>10651</v>
      </c>
      <c r="P285" s="12">
        <v>11482</v>
      </c>
      <c r="Q285" s="12">
        <v>12930</v>
      </c>
      <c r="S285" s="15" t="str">
        <f t="shared" si="13"/>
        <v>BRUG KOM</v>
      </c>
      <c r="T285" s="15">
        <f t="shared" si="13"/>
        <v>8186.5</v>
      </c>
      <c r="U285" s="15">
        <f t="shared" si="13"/>
        <v>11361.75</v>
      </c>
    </row>
    <row r="286" spans="3:21">
      <c r="C286" s="3" t="s">
        <v>295</v>
      </c>
      <c r="D286" s="6">
        <v>5882</v>
      </c>
      <c r="E286" s="3" t="str">
        <f t="shared" si="14"/>
        <v>Vejstrup</v>
      </c>
      <c r="F286" s="14" t="s">
        <v>14</v>
      </c>
      <c r="G286" s="14" t="s">
        <v>14</v>
      </c>
      <c r="H286" s="14" t="s">
        <v>14</v>
      </c>
      <c r="I286" s="14" t="s">
        <v>14</v>
      </c>
      <c r="J286" s="14" t="s">
        <v>14</v>
      </c>
      <c r="K286" s="14" t="s">
        <v>14</v>
      </c>
      <c r="L286" s="14" t="s">
        <v>14</v>
      </c>
      <c r="M286" s="14" t="s">
        <v>14</v>
      </c>
      <c r="N286" s="14" t="s">
        <v>14</v>
      </c>
      <c r="O286" s="14" t="s">
        <v>14</v>
      </c>
      <c r="P286" s="14" t="s">
        <v>14</v>
      </c>
      <c r="Q286" s="14" t="s">
        <v>14</v>
      </c>
      <c r="S286" s="15" t="str">
        <f t="shared" si="13"/>
        <v>BRUG KOM</v>
      </c>
      <c r="T286" s="15" t="str">
        <f t="shared" si="13"/>
        <v>BRUG KOM</v>
      </c>
      <c r="U286" s="15" t="str">
        <f t="shared" si="13"/>
        <v>BRUG KOM</v>
      </c>
    </row>
    <row r="287" spans="3:21">
      <c r="C287" s="3" t="s">
        <v>296</v>
      </c>
      <c r="D287" s="6">
        <v>5883</v>
      </c>
      <c r="E287" s="3" t="str">
        <f t="shared" si="14"/>
        <v>Oure</v>
      </c>
      <c r="F287" s="14" t="s">
        <v>14</v>
      </c>
      <c r="G287" s="14" t="s">
        <v>14</v>
      </c>
      <c r="H287" s="14" t="s">
        <v>14</v>
      </c>
      <c r="I287" s="14" t="s">
        <v>14</v>
      </c>
      <c r="J287" s="14" t="s">
        <v>14</v>
      </c>
      <c r="K287" s="14" t="s">
        <v>14</v>
      </c>
      <c r="L287" s="14" t="s">
        <v>14</v>
      </c>
      <c r="M287" s="14" t="s">
        <v>14</v>
      </c>
      <c r="N287" s="14" t="s">
        <v>14</v>
      </c>
      <c r="O287" s="14" t="s">
        <v>14</v>
      </c>
      <c r="P287" s="14" t="s">
        <v>14</v>
      </c>
      <c r="Q287" s="14" t="s">
        <v>14</v>
      </c>
      <c r="S287" s="15" t="str">
        <f t="shared" ref="S287:U350" si="15">IF(IFERROR(AVERAGEIF($F$4:$Q$4,S$4,$F287:$Q287),"BRUG KOM")=0,"BRUG KOM",IFERROR(AVERAGEIF($F$4:$Q$4,S$4,$F287:$Q287),"BRUG KOM"))</f>
        <v>BRUG KOM</v>
      </c>
      <c r="T287" s="15" t="str">
        <f t="shared" si="15"/>
        <v>BRUG KOM</v>
      </c>
      <c r="U287" s="15" t="str">
        <f t="shared" si="15"/>
        <v>BRUG KOM</v>
      </c>
    </row>
    <row r="288" spans="3:21">
      <c r="C288" s="3" t="s">
        <v>297</v>
      </c>
      <c r="D288" s="6">
        <v>5884</v>
      </c>
      <c r="E288" s="3" t="str">
        <f t="shared" si="14"/>
        <v>Gudme</v>
      </c>
      <c r="F288" s="14" t="s">
        <v>14</v>
      </c>
      <c r="G288" s="14" t="s">
        <v>14</v>
      </c>
      <c r="H288" s="14" t="s">
        <v>14</v>
      </c>
      <c r="I288" s="14" t="s">
        <v>14</v>
      </c>
      <c r="J288" s="14" t="s">
        <v>14</v>
      </c>
      <c r="K288" s="14" t="s">
        <v>14</v>
      </c>
      <c r="L288" s="14" t="s">
        <v>14</v>
      </c>
      <c r="M288" s="14" t="s">
        <v>14</v>
      </c>
      <c r="N288" s="14" t="s">
        <v>14</v>
      </c>
      <c r="O288" s="14" t="s">
        <v>14</v>
      </c>
      <c r="P288" s="14" t="s">
        <v>14</v>
      </c>
      <c r="Q288" s="14" t="s">
        <v>14</v>
      </c>
      <c r="S288" s="15" t="str">
        <f t="shared" si="15"/>
        <v>BRUG KOM</v>
      </c>
      <c r="T288" s="15" t="str">
        <f t="shared" si="15"/>
        <v>BRUG KOM</v>
      </c>
      <c r="U288" s="15" t="str">
        <f t="shared" si="15"/>
        <v>BRUG KOM</v>
      </c>
    </row>
    <row r="289" spans="3:21">
      <c r="C289" s="3" t="s">
        <v>298</v>
      </c>
      <c r="D289" s="6">
        <v>5892</v>
      </c>
      <c r="E289" s="3" t="str">
        <f t="shared" si="14"/>
        <v>Gudbjerg Sydfyn</v>
      </c>
      <c r="F289" s="14" t="s">
        <v>14</v>
      </c>
      <c r="G289" s="14" t="s">
        <v>14</v>
      </c>
      <c r="H289" s="14" t="s">
        <v>14</v>
      </c>
      <c r="I289" s="14" t="s">
        <v>14</v>
      </c>
      <c r="J289" s="14" t="s">
        <v>14</v>
      </c>
      <c r="K289" s="14" t="s">
        <v>14</v>
      </c>
      <c r="L289" s="14" t="s">
        <v>14</v>
      </c>
      <c r="M289" s="14" t="s">
        <v>14</v>
      </c>
      <c r="N289" s="14" t="s">
        <v>14</v>
      </c>
      <c r="O289" s="14" t="s">
        <v>14</v>
      </c>
      <c r="P289" s="14" t="s">
        <v>14</v>
      </c>
      <c r="Q289" s="14" t="s">
        <v>14</v>
      </c>
      <c r="S289" s="15" t="str">
        <f t="shared" si="15"/>
        <v>BRUG KOM</v>
      </c>
      <c r="T289" s="15" t="str">
        <f t="shared" si="15"/>
        <v>BRUG KOM</v>
      </c>
      <c r="U289" s="15" t="str">
        <f t="shared" si="15"/>
        <v>BRUG KOM</v>
      </c>
    </row>
    <row r="290" spans="3:21">
      <c r="C290" s="3" t="s">
        <v>299</v>
      </c>
      <c r="D290" s="6">
        <v>5900</v>
      </c>
      <c r="E290" s="3" t="str">
        <f t="shared" si="14"/>
        <v>Rudkøbing</v>
      </c>
      <c r="F290" s="12">
        <v>6647</v>
      </c>
      <c r="G290" s="12">
        <v>6779</v>
      </c>
      <c r="H290" s="12">
        <v>6791</v>
      </c>
      <c r="I290" s="12">
        <v>6750</v>
      </c>
      <c r="J290" s="12">
        <v>5593</v>
      </c>
      <c r="K290" s="12">
        <v>6109</v>
      </c>
      <c r="L290" s="12">
        <v>4997</v>
      </c>
      <c r="M290" s="12">
        <v>6328</v>
      </c>
      <c r="N290" s="12">
        <v>7773</v>
      </c>
      <c r="O290" s="12">
        <v>6447</v>
      </c>
      <c r="P290" s="12">
        <v>7214</v>
      </c>
      <c r="Q290" s="12">
        <v>5796</v>
      </c>
      <c r="S290" s="15">
        <f t="shared" si="15"/>
        <v>6741.75</v>
      </c>
      <c r="T290" s="15">
        <f t="shared" si="15"/>
        <v>5756.75</v>
      </c>
      <c r="U290" s="15">
        <f t="shared" si="15"/>
        <v>6807.5</v>
      </c>
    </row>
    <row r="291" spans="3:21">
      <c r="C291" s="3" t="s">
        <v>300</v>
      </c>
      <c r="D291" s="6">
        <v>5932</v>
      </c>
      <c r="E291" s="3" t="str">
        <f t="shared" si="14"/>
        <v>Humble</v>
      </c>
      <c r="F291" s="14" t="s">
        <v>14</v>
      </c>
      <c r="G291" s="14" t="s">
        <v>14</v>
      </c>
      <c r="H291" s="14" t="s">
        <v>14</v>
      </c>
      <c r="I291" s="14" t="s">
        <v>14</v>
      </c>
      <c r="J291" s="14" t="s">
        <v>14</v>
      </c>
      <c r="K291" s="12">
        <v>2128</v>
      </c>
      <c r="L291" s="14" t="s">
        <v>14</v>
      </c>
      <c r="M291" s="12">
        <v>4081</v>
      </c>
      <c r="N291" s="14" t="s">
        <v>14</v>
      </c>
      <c r="O291" s="14" t="s">
        <v>14</v>
      </c>
      <c r="P291" s="14" t="s">
        <v>14</v>
      </c>
      <c r="Q291" s="14" t="s">
        <v>14</v>
      </c>
      <c r="S291" s="15" t="str">
        <f t="shared" si="15"/>
        <v>BRUG KOM</v>
      </c>
      <c r="T291" s="15">
        <f t="shared" si="15"/>
        <v>3104.5</v>
      </c>
      <c r="U291" s="15" t="str">
        <f t="shared" si="15"/>
        <v>BRUG KOM</v>
      </c>
    </row>
    <row r="292" spans="3:21">
      <c r="C292" s="3" t="s">
        <v>301</v>
      </c>
      <c r="D292" s="6">
        <v>5935</v>
      </c>
      <c r="E292" s="3" t="str">
        <f t="shared" si="14"/>
        <v>Bagenkop</v>
      </c>
      <c r="F292" s="14" t="s">
        <v>14</v>
      </c>
      <c r="G292" s="14" t="s">
        <v>14</v>
      </c>
      <c r="H292" s="14" t="s">
        <v>14</v>
      </c>
      <c r="I292" s="14" t="s">
        <v>14</v>
      </c>
      <c r="J292" s="14" t="s">
        <v>14</v>
      </c>
      <c r="K292" s="14" t="s">
        <v>14</v>
      </c>
      <c r="L292" s="14" t="s">
        <v>14</v>
      </c>
      <c r="M292" s="14" t="s">
        <v>14</v>
      </c>
      <c r="N292" s="14" t="s">
        <v>14</v>
      </c>
      <c r="O292" s="14" t="s">
        <v>14</v>
      </c>
      <c r="P292" s="14" t="s">
        <v>14</v>
      </c>
      <c r="Q292" s="14" t="s">
        <v>14</v>
      </c>
      <c r="S292" s="15" t="str">
        <f t="shared" si="15"/>
        <v>BRUG KOM</v>
      </c>
      <c r="T292" s="15" t="str">
        <f t="shared" si="15"/>
        <v>BRUG KOM</v>
      </c>
      <c r="U292" s="15" t="str">
        <f t="shared" si="15"/>
        <v>BRUG KOM</v>
      </c>
    </row>
    <row r="293" spans="3:21">
      <c r="C293" s="3" t="s">
        <v>302</v>
      </c>
      <c r="D293" s="6">
        <v>5943</v>
      </c>
      <c r="E293" s="3" t="str">
        <f t="shared" si="14"/>
        <v>Strynø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4" t="s">
        <v>14</v>
      </c>
      <c r="P293" s="14" t="s">
        <v>14</v>
      </c>
      <c r="Q293" s="14" t="s">
        <v>14</v>
      </c>
      <c r="S293" s="15" t="str">
        <f t="shared" si="15"/>
        <v>BRUG KOM</v>
      </c>
      <c r="T293" s="15" t="str">
        <f t="shared" si="15"/>
        <v>BRUG KOM</v>
      </c>
      <c r="U293" s="15" t="str">
        <f t="shared" si="15"/>
        <v>BRUG KOM</v>
      </c>
    </row>
    <row r="294" spans="3:21">
      <c r="C294" s="3" t="s">
        <v>303</v>
      </c>
      <c r="D294" s="6">
        <v>5953</v>
      </c>
      <c r="E294" s="3" t="str">
        <f t="shared" si="14"/>
        <v>Tranekær</v>
      </c>
      <c r="F294" s="14" t="s">
        <v>14</v>
      </c>
      <c r="G294" s="12">
        <v>4199</v>
      </c>
      <c r="H294" s="14" t="s">
        <v>14</v>
      </c>
      <c r="I294" s="14" t="s">
        <v>14</v>
      </c>
      <c r="J294" s="14" t="s">
        <v>14</v>
      </c>
      <c r="K294" s="12">
        <v>3689</v>
      </c>
      <c r="L294" s="12">
        <v>3603</v>
      </c>
      <c r="M294" s="12">
        <v>3537</v>
      </c>
      <c r="N294" s="12">
        <v>5944</v>
      </c>
      <c r="O294" s="12">
        <v>4421</v>
      </c>
      <c r="P294" s="12">
        <v>4394</v>
      </c>
      <c r="Q294" s="12">
        <v>5265</v>
      </c>
      <c r="S294" s="15">
        <f t="shared" si="15"/>
        <v>4199</v>
      </c>
      <c r="T294" s="15">
        <f t="shared" si="15"/>
        <v>3609.6666666666665</v>
      </c>
      <c r="U294" s="15">
        <f t="shared" si="15"/>
        <v>5006</v>
      </c>
    </row>
    <row r="295" spans="3:21">
      <c r="C295" s="3" t="s">
        <v>304</v>
      </c>
      <c r="D295" s="6">
        <v>5960</v>
      </c>
      <c r="E295" s="3" t="str">
        <f t="shared" si="14"/>
        <v>Marstal</v>
      </c>
      <c r="F295" s="12">
        <v>5267</v>
      </c>
      <c r="G295" s="12">
        <v>7128</v>
      </c>
      <c r="H295" s="12">
        <v>6378</v>
      </c>
      <c r="I295" s="12">
        <v>6473</v>
      </c>
      <c r="J295" s="12">
        <v>2888</v>
      </c>
      <c r="K295" s="12">
        <v>4737</v>
      </c>
      <c r="L295" s="12">
        <v>5080</v>
      </c>
      <c r="M295" s="12">
        <v>3887</v>
      </c>
      <c r="N295" s="12">
        <v>4983</v>
      </c>
      <c r="O295" s="12">
        <v>7397</v>
      </c>
      <c r="P295" s="12">
        <v>6961</v>
      </c>
      <c r="Q295" s="12">
        <v>6628</v>
      </c>
      <c r="S295" s="15">
        <f t="shared" si="15"/>
        <v>6311.5</v>
      </c>
      <c r="T295" s="15">
        <f t="shared" si="15"/>
        <v>4148</v>
      </c>
      <c r="U295" s="15">
        <f t="shared" si="15"/>
        <v>6492.25</v>
      </c>
    </row>
    <row r="296" spans="3:21">
      <c r="C296" s="3" t="s">
        <v>305</v>
      </c>
      <c r="D296" s="6">
        <v>5970</v>
      </c>
      <c r="E296" s="3" t="str">
        <f t="shared" si="14"/>
        <v>Ærøskøbing</v>
      </c>
      <c r="F296" s="14" t="s">
        <v>14</v>
      </c>
      <c r="G296" s="14" t="s">
        <v>14</v>
      </c>
      <c r="H296" s="14" t="s">
        <v>14</v>
      </c>
      <c r="I296" s="14" t="s">
        <v>14</v>
      </c>
      <c r="J296" s="14" t="s">
        <v>14</v>
      </c>
      <c r="K296" s="14" t="s">
        <v>14</v>
      </c>
      <c r="L296" s="12">
        <v>6350</v>
      </c>
      <c r="M296" s="12">
        <v>5890</v>
      </c>
      <c r="N296" s="12">
        <v>5680</v>
      </c>
      <c r="O296" s="14" t="s">
        <v>14</v>
      </c>
      <c r="P296" s="14" t="s">
        <v>14</v>
      </c>
      <c r="Q296" s="14" t="s">
        <v>14</v>
      </c>
      <c r="S296" s="15" t="str">
        <f t="shared" si="15"/>
        <v>BRUG KOM</v>
      </c>
      <c r="T296" s="15">
        <f t="shared" si="15"/>
        <v>6120</v>
      </c>
      <c r="U296" s="15">
        <f t="shared" si="15"/>
        <v>5680</v>
      </c>
    </row>
    <row r="297" spans="3:21">
      <c r="C297" s="3" t="s">
        <v>306</v>
      </c>
      <c r="D297" s="6">
        <v>5985</v>
      </c>
      <c r="E297" s="3" t="str">
        <f t="shared" si="14"/>
        <v>Søby Ærø</v>
      </c>
      <c r="F297" s="14" t="s">
        <v>14</v>
      </c>
      <c r="G297" s="14" t="s">
        <v>14</v>
      </c>
      <c r="H297" s="14" t="s">
        <v>14</v>
      </c>
      <c r="I297" s="14" t="s">
        <v>14</v>
      </c>
      <c r="J297" s="14" t="s">
        <v>14</v>
      </c>
      <c r="K297" s="14" t="s">
        <v>14</v>
      </c>
      <c r="L297" s="14" t="s">
        <v>14</v>
      </c>
      <c r="M297" s="14" t="s">
        <v>14</v>
      </c>
      <c r="N297" s="14" t="s">
        <v>14</v>
      </c>
      <c r="O297" s="14" t="s">
        <v>14</v>
      </c>
      <c r="P297" s="14" t="s">
        <v>14</v>
      </c>
      <c r="Q297" s="14" t="s">
        <v>14</v>
      </c>
      <c r="S297" s="15" t="str">
        <f t="shared" si="15"/>
        <v>BRUG KOM</v>
      </c>
      <c r="T297" s="15" t="str">
        <f t="shared" si="15"/>
        <v>BRUG KOM</v>
      </c>
      <c r="U297" s="15" t="str">
        <f t="shared" si="15"/>
        <v>BRUG KOM</v>
      </c>
    </row>
    <row r="298" spans="3:21">
      <c r="C298" s="3" t="s">
        <v>307</v>
      </c>
      <c r="D298" s="6">
        <v>6000</v>
      </c>
      <c r="E298" s="3" t="str">
        <f t="shared" si="14"/>
        <v>Kolding</v>
      </c>
      <c r="F298" s="12">
        <v>12187</v>
      </c>
      <c r="G298" s="12">
        <v>12654</v>
      </c>
      <c r="H298" s="12">
        <v>12207</v>
      </c>
      <c r="I298" s="12">
        <v>11184</v>
      </c>
      <c r="J298" s="12">
        <v>12436</v>
      </c>
      <c r="K298" s="12">
        <v>12698</v>
      </c>
      <c r="L298" s="12">
        <v>12347</v>
      </c>
      <c r="M298" s="12">
        <v>12650</v>
      </c>
      <c r="N298" s="12">
        <v>14134</v>
      </c>
      <c r="O298" s="12">
        <v>13602</v>
      </c>
      <c r="P298" s="12">
        <v>13466</v>
      </c>
      <c r="Q298" s="12">
        <v>13874</v>
      </c>
      <c r="S298" s="15">
        <f t="shared" si="15"/>
        <v>12058</v>
      </c>
      <c r="T298" s="15">
        <f t="shared" si="15"/>
        <v>12532.75</v>
      </c>
      <c r="U298" s="15">
        <f t="shared" si="15"/>
        <v>13769</v>
      </c>
    </row>
    <row r="299" spans="3:21">
      <c r="C299" s="3" t="s">
        <v>308</v>
      </c>
      <c r="D299" s="6">
        <v>6040</v>
      </c>
      <c r="E299" s="3" t="str">
        <f t="shared" si="14"/>
        <v>Egtved</v>
      </c>
      <c r="F299" s="12">
        <v>9406</v>
      </c>
      <c r="G299" s="12">
        <v>8982</v>
      </c>
      <c r="H299" s="12">
        <v>8831</v>
      </c>
      <c r="I299" s="12">
        <v>7777</v>
      </c>
      <c r="J299" s="12">
        <v>9163</v>
      </c>
      <c r="K299" s="12">
        <v>7982</v>
      </c>
      <c r="L299" s="12">
        <v>9302</v>
      </c>
      <c r="M299" s="12">
        <v>9794</v>
      </c>
      <c r="N299" s="12">
        <v>9236</v>
      </c>
      <c r="O299" s="12">
        <v>10092</v>
      </c>
      <c r="P299" s="12">
        <v>8568</v>
      </c>
      <c r="Q299" s="12">
        <v>8598</v>
      </c>
      <c r="S299" s="15">
        <f t="shared" si="15"/>
        <v>8749</v>
      </c>
      <c r="T299" s="15">
        <f t="shared" si="15"/>
        <v>9060.25</v>
      </c>
      <c r="U299" s="15">
        <f t="shared" si="15"/>
        <v>9123.5</v>
      </c>
    </row>
    <row r="300" spans="3:21">
      <c r="C300" s="3" t="s">
        <v>309</v>
      </c>
      <c r="D300" s="6">
        <v>6051</v>
      </c>
      <c r="E300" s="3" t="str">
        <f t="shared" si="14"/>
        <v>Almind</v>
      </c>
      <c r="F300" s="14" t="s">
        <v>14</v>
      </c>
      <c r="G300" s="14" t="s">
        <v>14</v>
      </c>
      <c r="H300" s="14" t="s">
        <v>14</v>
      </c>
      <c r="I300" s="14" t="s">
        <v>14</v>
      </c>
      <c r="J300" s="12">
        <v>11376</v>
      </c>
      <c r="K300" s="12">
        <v>12049</v>
      </c>
      <c r="L300" s="14" t="s">
        <v>14</v>
      </c>
      <c r="M300" s="12">
        <v>10690</v>
      </c>
      <c r="N300" s="12">
        <v>11329</v>
      </c>
      <c r="O300" s="14" t="s">
        <v>14</v>
      </c>
      <c r="P300" s="14" t="s">
        <v>14</v>
      </c>
      <c r="Q300" s="14" t="s">
        <v>14</v>
      </c>
      <c r="S300" s="15" t="str">
        <f t="shared" si="15"/>
        <v>BRUG KOM</v>
      </c>
      <c r="T300" s="15">
        <f t="shared" si="15"/>
        <v>11371.666666666666</v>
      </c>
      <c r="U300" s="15">
        <f t="shared" si="15"/>
        <v>11329</v>
      </c>
    </row>
    <row r="301" spans="3:21">
      <c r="C301" s="3" t="s">
        <v>310</v>
      </c>
      <c r="D301" s="6">
        <v>6052</v>
      </c>
      <c r="E301" s="3" t="str">
        <f t="shared" si="14"/>
        <v>Viuf</v>
      </c>
      <c r="F301" s="14" t="s">
        <v>14</v>
      </c>
      <c r="G301" s="14" t="s">
        <v>14</v>
      </c>
      <c r="H301" s="14" t="s">
        <v>14</v>
      </c>
      <c r="I301" s="14" t="s">
        <v>14</v>
      </c>
      <c r="J301" s="14" t="s">
        <v>14</v>
      </c>
      <c r="K301" s="14" t="s">
        <v>14</v>
      </c>
      <c r="L301" s="14" t="s">
        <v>14</v>
      </c>
      <c r="M301" s="14" t="s">
        <v>14</v>
      </c>
      <c r="N301" s="14" t="s">
        <v>14</v>
      </c>
      <c r="O301" s="14" t="s">
        <v>14</v>
      </c>
      <c r="P301" s="14" t="s">
        <v>14</v>
      </c>
      <c r="Q301" s="14" t="s">
        <v>14</v>
      </c>
      <c r="S301" s="15" t="str">
        <f t="shared" si="15"/>
        <v>BRUG KOM</v>
      </c>
      <c r="T301" s="15" t="str">
        <f t="shared" si="15"/>
        <v>BRUG KOM</v>
      </c>
      <c r="U301" s="15" t="str">
        <f t="shared" si="15"/>
        <v>BRUG KOM</v>
      </c>
    </row>
    <row r="302" spans="3:21">
      <c r="C302" s="3" t="s">
        <v>311</v>
      </c>
      <c r="D302" s="6">
        <v>6064</v>
      </c>
      <c r="E302" s="3" t="str">
        <f t="shared" si="14"/>
        <v>Jordrup</v>
      </c>
      <c r="F302" s="14" t="s">
        <v>14</v>
      </c>
      <c r="G302" s="14" t="s">
        <v>14</v>
      </c>
      <c r="H302" s="14" t="s">
        <v>14</v>
      </c>
      <c r="I302" s="14" t="s">
        <v>14</v>
      </c>
      <c r="J302" s="14" t="s">
        <v>14</v>
      </c>
      <c r="K302" s="14" t="s">
        <v>14</v>
      </c>
      <c r="L302" s="14" t="s">
        <v>14</v>
      </c>
      <c r="M302" s="14" t="s">
        <v>14</v>
      </c>
      <c r="N302" s="14" t="s">
        <v>14</v>
      </c>
      <c r="O302" s="12">
        <v>6381</v>
      </c>
      <c r="P302" s="14" t="s">
        <v>14</v>
      </c>
      <c r="Q302" s="14" t="s">
        <v>14</v>
      </c>
      <c r="S302" s="15" t="str">
        <f t="shared" si="15"/>
        <v>BRUG KOM</v>
      </c>
      <c r="T302" s="15" t="str">
        <f t="shared" si="15"/>
        <v>BRUG KOM</v>
      </c>
      <c r="U302" s="15">
        <f t="shared" si="15"/>
        <v>6381</v>
      </c>
    </row>
    <row r="303" spans="3:21">
      <c r="C303" s="3" t="s">
        <v>312</v>
      </c>
      <c r="D303" s="6">
        <v>6070</v>
      </c>
      <c r="E303" s="3" t="str">
        <f t="shared" si="14"/>
        <v>Christiansfeld</v>
      </c>
      <c r="F303" s="12">
        <v>6410</v>
      </c>
      <c r="G303" s="12">
        <v>7104</v>
      </c>
      <c r="H303" s="12">
        <v>6836</v>
      </c>
      <c r="I303" s="14" t="s">
        <v>14</v>
      </c>
      <c r="J303" s="12">
        <v>7133</v>
      </c>
      <c r="K303" s="12">
        <v>5427</v>
      </c>
      <c r="L303" s="12">
        <v>8213</v>
      </c>
      <c r="M303" s="14" t="s">
        <v>14</v>
      </c>
      <c r="N303" s="12">
        <v>7542</v>
      </c>
      <c r="O303" s="12">
        <v>8144</v>
      </c>
      <c r="P303" s="12">
        <v>9985</v>
      </c>
      <c r="Q303" s="12">
        <v>7191</v>
      </c>
      <c r="S303" s="15">
        <f t="shared" si="15"/>
        <v>6783.333333333333</v>
      </c>
      <c r="T303" s="15">
        <f t="shared" si="15"/>
        <v>6924.333333333333</v>
      </c>
      <c r="U303" s="15">
        <f t="shared" si="15"/>
        <v>8215.5</v>
      </c>
    </row>
    <row r="304" spans="3:21">
      <c r="C304" s="3" t="s">
        <v>313</v>
      </c>
      <c r="D304" s="6">
        <v>6091</v>
      </c>
      <c r="E304" s="3" t="str">
        <f t="shared" si="14"/>
        <v>Bjert</v>
      </c>
      <c r="F304" s="12">
        <v>10999</v>
      </c>
      <c r="G304" s="12">
        <v>10660</v>
      </c>
      <c r="H304" s="14" t="s">
        <v>14</v>
      </c>
      <c r="I304" s="14" t="s">
        <v>14</v>
      </c>
      <c r="J304" s="14" t="s">
        <v>14</v>
      </c>
      <c r="K304" s="12">
        <v>9983</v>
      </c>
      <c r="L304" s="14" t="s">
        <v>14</v>
      </c>
      <c r="M304" s="12">
        <v>11195</v>
      </c>
      <c r="N304" s="12">
        <v>12839</v>
      </c>
      <c r="O304" s="12">
        <v>9062</v>
      </c>
      <c r="P304" s="12">
        <v>9805</v>
      </c>
      <c r="Q304" s="14" t="s">
        <v>14</v>
      </c>
      <c r="S304" s="15">
        <f t="shared" si="15"/>
        <v>10829.5</v>
      </c>
      <c r="T304" s="15">
        <f t="shared" si="15"/>
        <v>10589</v>
      </c>
      <c r="U304" s="15">
        <f t="shared" si="15"/>
        <v>10568.666666666666</v>
      </c>
    </row>
    <row r="305" spans="3:21">
      <c r="C305" s="3" t="s">
        <v>314</v>
      </c>
      <c r="D305" s="6">
        <v>6092</v>
      </c>
      <c r="E305" s="3" t="str">
        <f t="shared" si="14"/>
        <v>Sønder Stenderup</v>
      </c>
      <c r="F305" s="14" t="s">
        <v>14</v>
      </c>
      <c r="G305" s="14" t="s">
        <v>14</v>
      </c>
      <c r="H305" s="14" t="s">
        <v>14</v>
      </c>
      <c r="I305" s="14" t="s">
        <v>14</v>
      </c>
      <c r="J305" s="14" t="s">
        <v>14</v>
      </c>
      <c r="K305" s="14" t="s">
        <v>14</v>
      </c>
      <c r="L305" s="14" t="s">
        <v>14</v>
      </c>
      <c r="M305" s="14" t="s">
        <v>14</v>
      </c>
      <c r="N305" s="14" t="s">
        <v>14</v>
      </c>
      <c r="O305" s="14" t="s">
        <v>14</v>
      </c>
      <c r="P305" s="14" t="s">
        <v>14</v>
      </c>
      <c r="Q305" s="14" t="s">
        <v>14</v>
      </c>
      <c r="S305" s="15" t="str">
        <f t="shared" si="15"/>
        <v>BRUG KOM</v>
      </c>
      <c r="T305" s="15" t="str">
        <f t="shared" si="15"/>
        <v>BRUG KOM</v>
      </c>
      <c r="U305" s="15" t="str">
        <f t="shared" si="15"/>
        <v>BRUG KOM</v>
      </c>
    </row>
    <row r="306" spans="3:21">
      <c r="C306" s="3" t="s">
        <v>315</v>
      </c>
      <c r="D306" s="6">
        <v>6093</v>
      </c>
      <c r="E306" s="3" t="str">
        <f t="shared" si="14"/>
        <v>Sjølund</v>
      </c>
      <c r="F306" s="14" t="s">
        <v>14</v>
      </c>
      <c r="G306" s="14" t="s">
        <v>14</v>
      </c>
      <c r="H306" s="14" t="s">
        <v>14</v>
      </c>
      <c r="I306" s="14" t="s">
        <v>14</v>
      </c>
      <c r="J306" s="14" t="s">
        <v>14</v>
      </c>
      <c r="K306" s="14" t="s">
        <v>14</v>
      </c>
      <c r="L306" s="14" t="s">
        <v>14</v>
      </c>
      <c r="M306" s="14" t="s">
        <v>14</v>
      </c>
      <c r="N306" s="14" t="s">
        <v>14</v>
      </c>
      <c r="O306" s="14" t="s">
        <v>14</v>
      </c>
      <c r="P306" s="14" t="s">
        <v>14</v>
      </c>
      <c r="Q306" s="14" t="s">
        <v>14</v>
      </c>
      <c r="S306" s="15" t="str">
        <f t="shared" si="15"/>
        <v>BRUG KOM</v>
      </c>
      <c r="T306" s="15" t="str">
        <f t="shared" si="15"/>
        <v>BRUG KOM</v>
      </c>
      <c r="U306" s="15" t="str">
        <f t="shared" si="15"/>
        <v>BRUG KOM</v>
      </c>
    </row>
    <row r="307" spans="3:21">
      <c r="C307" s="3" t="s">
        <v>316</v>
      </c>
      <c r="D307" s="6">
        <v>6094</v>
      </c>
      <c r="E307" s="3" t="str">
        <f t="shared" si="14"/>
        <v>Hejls</v>
      </c>
      <c r="F307" s="14" t="s">
        <v>14</v>
      </c>
      <c r="G307" s="14" t="s">
        <v>14</v>
      </c>
      <c r="H307" s="14" t="s">
        <v>14</v>
      </c>
      <c r="I307" s="14" t="s">
        <v>14</v>
      </c>
      <c r="J307" s="14" t="s">
        <v>14</v>
      </c>
      <c r="K307" s="14" t="s">
        <v>14</v>
      </c>
      <c r="L307" s="14" t="s">
        <v>14</v>
      </c>
      <c r="M307" s="14" t="s">
        <v>14</v>
      </c>
      <c r="N307" s="14" t="s">
        <v>14</v>
      </c>
      <c r="O307" s="14" t="s">
        <v>14</v>
      </c>
      <c r="P307" s="14" t="s">
        <v>14</v>
      </c>
      <c r="Q307" s="14" t="s">
        <v>14</v>
      </c>
      <c r="S307" s="15" t="str">
        <f t="shared" si="15"/>
        <v>BRUG KOM</v>
      </c>
      <c r="T307" s="15" t="str">
        <f t="shared" si="15"/>
        <v>BRUG KOM</v>
      </c>
      <c r="U307" s="15" t="str">
        <f t="shared" si="15"/>
        <v>BRUG KOM</v>
      </c>
    </row>
    <row r="308" spans="3:21">
      <c r="C308" s="3" t="s">
        <v>317</v>
      </c>
      <c r="D308" s="6">
        <v>6100</v>
      </c>
      <c r="E308" s="3" t="str">
        <f t="shared" si="14"/>
        <v>Haderslev</v>
      </c>
      <c r="F308" s="12">
        <v>9305</v>
      </c>
      <c r="G308" s="12">
        <v>8803</v>
      </c>
      <c r="H308" s="12">
        <v>9032</v>
      </c>
      <c r="I308" s="12">
        <v>9431</v>
      </c>
      <c r="J308" s="12">
        <v>8855</v>
      </c>
      <c r="K308" s="12">
        <v>8523</v>
      </c>
      <c r="L308" s="12">
        <v>8860</v>
      </c>
      <c r="M308" s="12">
        <v>7983</v>
      </c>
      <c r="N308" s="12">
        <v>8547</v>
      </c>
      <c r="O308" s="12">
        <v>9461</v>
      </c>
      <c r="P308" s="12">
        <v>8401</v>
      </c>
      <c r="Q308" s="12">
        <v>9688</v>
      </c>
      <c r="S308" s="15">
        <f t="shared" si="15"/>
        <v>9142.75</v>
      </c>
      <c r="T308" s="15">
        <f t="shared" si="15"/>
        <v>8555.25</v>
      </c>
      <c r="U308" s="15">
        <f t="shared" si="15"/>
        <v>9024.25</v>
      </c>
    </row>
    <row r="309" spans="3:21">
      <c r="C309" s="3" t="s">
        <v>318</v>
      </c>
      <c r="D309" s="6">
        <v>6210</v>
      </c>
      <c r="E309" s="3" t="str">
        <f t="shared" si="14"/>
        <v>Barsø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S309" s="15" t="str">
        <f t="shared" si="15"/>
        <v>BRUG KOM</v>
      </c>
      <c r="T309" s="15" t="str">
        <f t="shared" si="15"/>
        <v>BRUG KOM</v>
      </c>
      <c r="U309" s="15" t="str">
        <f t="shared" si="15"/>
        <v>BRUG KOM</v>
      </c>
    </row>
    <row r="310" spans="3:21">
      <c r="C310" s="3" t="s">
        <v>319</v>
      </c>
      <c r="D310" s="6">
        <v>6200</v>
      </c>
      <c r="E310" s="3" t="str">
        <f t="shared" si="14"/>
        <v>Aabenraa</v>
      </c>
      <c r="F310" s="12">
        <v>8667</v>
      </c>
      <c r="G310" s="12">
        <v>8588</v>
      </c>
      <c r="H310" s="12">
        <v>9518</v>
      </c>
      <c r="I310" s="12">
        <v>8521</v>
      </c>
      <c r="J310" s="12">
        <v>7395</v>
      </c>
      <c r="K310" s="12">
        <v>7883</v>
      </c>
      <c r="L310" s="12">
        <v>7827</v>
      </c>
      <c r="M310" s="12">
        <v>7246</v>
      </c>
      <c r="N310" s="12">
        <v>8074</v>
      </c>
      <c r="O310" s="12">
        <v>8287</v>
      </c>
      <c r="P310" s="12">
        <v>8337</v>
      </c>
      <c r="Q310" s="12">
        <v>8676</v>
      </c>
      <c r="S310" s="15">
        <f t="shared" si="15"/>
        <v>8823.5</v>
      </c>
      <c r="T310" s="15">
        <f t="shared" si="15"/>
        <v>7587.75</v>
      </c>
      <c r="U310" s="15">
        <f t="shared" si="15"/>
        <v>8343.5</v>
      </c>
    </row>
    <row r="311" spans="3:21">
      <c r="C311" s="3" t="s">
        <v>320</v>
      </c>
      <c r="D311" s="6">
        <v>6230</v>
      </c>
      <c r="E311" s="3" t="str">
        <f t="shared" si="14"/>
        <v>Rødekro</v>
      </c>
      <c r="F311" s="12">
        <v>6950</v>
      </c>
      <c r="G311" s="12">
        <v>7355</v>
      </c>
      <c r="H311" s="12">
        <v>6837</v>
      </c>
      <c r="I311" s="12">
        <v>6730</v>
      </c>
      <c r="J311" s="12">
        <v>5832</v>
      </c>
      <c r="K311" s="12">
        <v>6601</v>
      </c>
      <c r="L311" s="12">
        <v>6966</v>
      </c>
      <c r="M311" s="12">
        <v>6866</v>
      </c>
      <c r="N311" s="12">
        <v>7221</v>
      </c>
      <c r="O311" s="12">
        <v>7596</v>
      </c>
      <c r="P311" s="12">
        <v>7414</v>
      </c>
      <c r="Q311" s="12">
        <v>7869</v>
      </c>
      <c r="S311" s="15">
        <f t="shared" si="15"/>
        <v>6968</v>
      </c>
      <c r="T311" s="15">
        <f t="shared" si="15"/>
        <v>6566.25</v>
      </c>
      <c r="U311" s="15">
        <f t="shared" si="15"/>
        <v>7525</v>
      </c>
    </row>
    <row r="312" spans="3:21">
      <c r="C312" s="3" t="s">
        <v>321</v>
      </c>
      <c r="D312" s="6">
        <v>6240</v>
      </c>
      <c r="E312" s="3" t="str">
        <f t="shared" si="14"/>
        <v>Løgumkloster</v>
      </c>
      <c r="F312" s="12">
        <v>4706</v>
      </c>
      <c r="G312" s="12">
        <v>5961</v>
      </c>
      <c r="H312" s="12">
        <v>3939</v>
      </c>
      <c r="I312" s="12">
        <v>4073</v>
      </c>
      <c r="J312" s="12">
        <v>4050</v>
      </c>
      <c r="K312" s="12">
        <v>4158</v>
      </c>
      <c r="L312" s="14" t="s">
        <v>14</v>
      </c>
      <c r="M312" s="12">
        <v>4196</v>
      </c>
      <c r="N312" s="12">
        <v>4529</v>
      </c>
      <c r="O312" s="14" t="s">
        <v>14</v>
      </c>
      <c r="P312" s="14" t="s">
        <v>14</v>
      </c>
      <c r="Q312" s="14" t="s">
        <v>14</v>
      </c>
      <c r="S312" s="15">
        <f t="shared" si="15"/>
        <v>4669.75</v>
      </c>
      <c r="T312" s="15">
        <f t="shared" si="15"/>
        <v>4134.666666666667</v>
      </c>
      <c r="U312" s="15">
        <f t="shared" si="15"/>
        <v>4529</v>
      </c>
    </row>
    <row r="313" spans="3:21">
      <c r="C313" s="3" t="s">
        <v>322</v>
      </c>
      <c r="D313" s="6">
        <v>6261</v>
      </c>
      <c r="E313" s="3" t="str">
        <f t="shared" si="14"/>
        <v>Bredebro</v>
      </c>
      <c r="F313" s="12">
        <v>5059</v>
      </c>
      <c r="G313" s="12">
        <v>4064</v>
      </c>
      <c r="H313" s="12">
        <v>3620</v>
      </c>
      <c r="I313" s="14" t="s">
        <v>14</v>
      </c>
      <c r="J313" s="14" t="s">
        <v>14</v>
      </c>
      <c r="K313" s="14" t="s">
        <v>14</v>
      </c>
      <c r="L313" s="14" t="s">
        <v>14</v>
      </c>
      <c r="M313" s="12">
        <v>4198</v>
      </c>
      <c r="N313" s="12">
        <v>3596</v>
      </c>
      <c r="O313" s="14" t="s">
        <v>14</v>
      </c>
      <c r="P313" s="14" t="s">
        <v>14</v>
      </c>
      <c r="Q313" s="14" t="s">
        <v>14</v>
      </c>
      <c r="S313" s="15">
        <f t="shared" si="15"/>
        <v>4247.666666666667</v>
      </c>
      <c r="T313" s="15">
        <f t="shared" si="15"/>
        <v>4198</v>
      </c>
      <c r="U313" s="15">
        <f t="shared" si="15"/>
        <v>3596</v>
      </c>
    </row>
    <row r="314" spans="3:21">
      <c r="C314" s="3" t="s">
        <v>323</v>
      </c>
      <c r="D314" s="6">
        <v>6270</v>
      </c>
      <c r="E314" s="3" t="str">
        <f t="shared" si="14"/>
        <v>Tønder</v>
      </c>
      <c r="F314" s="12">
        <v>6407</v>
      </c>
      <c r="G314" s="12">
        <v>7566</v>
      </c>
      <c r="H314" s="12">
        <v>7348</v>
      </c>
      <c r="I314" s="12">
        <v>6353</v>
      </c>
      <c r="J314" s="12">
        <v>6235</v>
      </c>
      <c r="K314" s="12">
        <v>5276</v>
      </c>
      <c r="L314" s="12">
        <v>6410</v>
      </c>
      <c r="M314" s="12">
        <v>5503</v>
      </c>
      <c r="N314" s="12">
        <v>5163</v>
      </c>
      <c r="O314" s="12">
        <v>5855</v>
      </c>
      <c r="P314" s="12">
        <v>5486</v>
      </c>
      <c r="Q314" s="12">
        <v>7612</v>
      </c>
      <c r="S314" s="15">
        <f t="shared" si="15"/>
        <v>6918.5</v>
      </c>
      <c r="T314" s="15">
        <f t="shared" si="15"/>
        <v>5856</v>
      </c>
      <c r="U314" s="15">
        <f t="shared" si="15"/>
        <v>6029</v>
      </c>
    </row>
    <row r="315" spans="3:21">
      <c r="C315" s="3" t="s">
        <v>324</v>
      </c>
      <c r="D315" s="6">
        <v>6280</v>
      </c>
      <c r="E315" s="3" t="str">
        <f t="shared" si="14"/>
        <v>Højer</v>
      </c>
      <c r="F315" s="14" t="s">
        <v>14</v>
      </c>
      <c r="G315" s="14" t="s">
        <v>14</v>
      </c>
      <c r="H315" s="14" t="s">
        <v>14</v>
      </c>
      <c r="I315" s="12">
        <v>4512</v>
      </c>
      <c r="J315" s="14" t="s">
        <v>14</v>
      </c>
      <c r="K315" s="14" t="s">
        <v>14</v>
      </c>
      <c r="L315" s="14" t="s">
        <v>14</v>
      </c>
      <c r="M315" s="14" t="s">
        <v>14</v>
      </c>
      <c r="N315" s="14" t="s">
        <v>14</v>
      </c>
      <c r="O315" s="14" t="s">
        <v>14</v>
      </c>
      <c r="P315" s="14" t="s">
        <v>14</v>
      </c>
      <c r="Q315" s="14" t="s">
        <v>14</v>
      </c>
      <c r="S315" s="15">
        <f t="shared" si="15"/>
        <v>4512</v>
      </c>
      <c r="T315" s="15" t="str">
        <f t="shared" si="15"/>
        <v>BRUG KOM</v>
      </c>
      <c r="U315" s="15" t="str">
        <f t="shared" si="15"/>
        <v>BRUG KOM</v>
      </c>
    </row>
    <row r="316" spans="3:21">
      <c r="C316" s="3" t="s">
        <v>325</v>
      </c>
      <c r="D316" s="6">
        <v>6300</v>
      </c>
      <c r="E316" s="3" t="str">
        <f t="shared" si="14"/>
        <v>Gråsten</v>
      </c>
      <c r="F316" s="12">
        <v>6922</v>
      </c>
      <c r="G316" s="12">
        <v>8454</v>
      </c>
      <c r="H316" s="12">
        <v>5965</v>
      </c>
      <c r="I316" s="12">
        <v>7154</v>
      </c>
      <c r="J316" s="12">
        <v>7996</v>
      </c>
      <c r="K316" s="12">
        <v>5666</v>
      </c>
      <c r="L316" s="12">
        <v>5867</v>
      </c>
      <c r="M316" s="12">
        <v>5910</v>
      </c>
      <c r="N316" s="12">
        <v>6406</v>
      </c>
      <c r="O316" s="12">
        <v>6679</v>
      </c>
      <c r="P316" s="12">
        <v>7788</v>
      </c>
      <c r="Q316" s="12">
        <v>8916</v>
      </c>
      <c r="S316" s="15">
        <f t="shared" si="15"/>
        <v>7123.75</v>
      </c>
      <c r="T316" s="15">
        <f t="shared" si="15"/>
        <v>6359.75</v>
      </c>
      <c r="U316" s="15">
        <f t="shared" si="15"/>
        <v>7447.25</v>
      </c>
    </row>
    <row r="317" spans="3:21">
      <c r="C317" s="3" t="s">
        <v>326</v>
      </c>
      <c r="D317" s="6">
        <v>6310</v>
      </c>
      <c r="E317" s="3" t="str">
        <f t="shared" si="14"/>
        <v>Broager</v>
      </c>
      <c r="F317" s="12">
        <v>7819</v>
      </c>
      <c r="G317" s="14" t="s">
        <v>14</v>
      </c>
      <c r="H317" s="12">
        <v>7478</v>
      </c>
      <c r="I317" s="14" t="s">
        <v>14</v>
      </c>
      <c r="J317" s="12">
        <v>5767</v>
      </c>
      <c r="K317" s="12">
        <v>7804</v>
      </c>
      <c r="L317" s="12">
        <v>6799</v>
      </c>
      <c r="M317" s="12">
        <v>8240</v>
      </c>
      <c r="N317" s="12">
        <v>5860</v>
      </c>
      <c r="O317" s="12">
        <v>8618</v>
      </c>
      <c r="P317" s="12">
        <v>6593</v>
      </c>
      <c r="Q317" s="12">
        <v>6748</v>
      </c>
      <c r="S317" s="15">
        <f t="shared" si="15"/>
        <v>7648.5</v>
      </c>
      <c r="T317" s="15">
        <f t="shared" si="15"/>
        <v>7152.5</v>
      </c>
      <c r="U317" s="15">
        <f t="shared" si="15"/>
        <v>6954.75</v>
      </c>
    </row>
    <row r="318" spans="3:21">
      <c r="C318" s="3" t="s">
        <v>327</v>
      </c>
      <c r="D318" s="6">
        <v>6320</v>
      </c>
      <c r="E318" s="3" t="str">
        <f t="shared" si="14"/>
        <v>Egernsund</v>
      </c>
      <c r="F318" s="14" t="s">
        <v>14</v>
      </c>
      <c r="G318" s="14" t="s">
        <v>14</v>
      </c>
      <c r="H318" s="14" t="s">
        <v>14</v>
      </c>
      <c r="I318" s="14" t="s">
        <v>14</v>
      </c>
      <c r="J318" s="14" t="s">
        <v>14</v>
      </c>
      <c r="K318" s="14" t="s">
        <v>14</v>
      </c>
      <c r="L318" s="14" t="s">
        <v>14</v>
      </c>
      <c r="M318" s="14" t="s">
        <v>14</v>
      </c>
      <c r="N318" s="14" t="s">
        <v>14</v>
      </c>
      <c r="O318" s="14" t="s">
        <v>14</v>
      </c>
      <c r="P318" s="14" t="s">
        <v>14</v>
      </c>
      <c r="Q318" s="14" t="s">
        <v>14</v>
      </c>
      <c r="S318" s="15" t="str">
        <f t="shared" si="15"/>
        <v>BRUG KOM</v>
      </c>
      <c r="T318" s="15" t="str">
        <f t="shared" si="15"/>
        <v>BRUG KOM</v>
      </c>
      <c r="U318" s="15" t="str">
        <f t="shared" si="15"/>
        <v>BRUG KOM</v>
      </c>
    </row>
    <row r="319" spans="3:21">
      <c r="C319" s="3" t="s">
        <v>328</v>
      </c>
      <c r="D319" s="6">
        <v>6330</v>
      </c>
      <c r="E319" s="3" t="str">
        <f t="shared" si="14"/>
        <v>Padborg</v>
      </c>
      <c r="F319" s="12">
        <v>5355</v>
      </c>
      <c r="G319" s="12">
        <v>6405</v>
      </c>
      <c r="H319" s="12">
        <v>5168</v>
      </c>
      <c r="I319" s="12">
        <v>5341</v>
      </c>
      <c r="J319" s="12">
        <v>5075</v>
      </c>
      <c r="K319" s="12">
        <v>6324</v>
      </c>
      <c r="L319" s="12">
        <v>5396</v>
      </c>
      <c r="M319" s="14" t="s">
        <v>14</v>
      </c>
      <c r="N319" s="12">
        <v>5829</v>
      </c>
      <c r="O319" s="12">
        <v>5511</v>
      </c>
      <c r="P319" s="12">
        <v>6988</v>
      </c>
      <c r="Q319" s="12">
        <v>6305</v>
      </c>
      <c r="S319" s="15">
        <f t="shared" si="15"/>
        <v>5567.25</v>
      </c>
      <c r="T319" s="15">
        <f t="shared" si="15"/>
        <v>5598.333333333333</v>
      </c>
      <c r="U319" s="15">
        <f t="shared" si="15"/>
        <v>6158.25</v>
      </c>
    </row>
    <row r="320" spans="3:21">
      <c r="C320" s="3" t="s">
        <v>329</v>
      </c>
      <c r="D320" s="6">
        <v>6340</v>
      </c>
      <c r="E320" s="3" t="str">
        <f t="shared" si="14"/>
        <v>Kruså</v>
      </c>
      <c r="F320" s="12">
        <v>6960</v>
      </c>
      <c r="G320" s="14" t="s">
        <v>14</v>
      </c>
      <c r="H320" s="12">
        <v>8923</v>
      </c>
      <c r="I320" s="12">
        <v>9327</v>
      </c>
      <c r="J320" s="12">
        <v>6806</v>
      </c>
      <c r="K320" s="12">
        <v>8278</v>
      </c>
      <c r="L320" s="12">
        <v>6743</v>
      </c>
      <c r="M320" s="14" t="s">
        <v>14</v>
      </c>
      <c r="N320" s="12">
        <v>9485</v>
      </c>
      <c r="O320" s="12">
        <v>8146</v>
      </c>
      <c r="P320" s="12">
        <v>7462</v>
      </c>
      <c r="Q320" s="12">
        <v>7820</v>
      </c>
      <c r="S320" s="15">
        <f t="shared" si="15"/>
        <v>8403.3333333333339</v>
      </c>
      <c r="T320" s="15">
        <f t="shared" si="15"/>
        <v>7275.666666666667</v>
      </c>
      <c r="U320" s="15">
        <f t="shared" si="15"/>
        <v>8228.25</v>
      </c>
    </row>
    <row r="321" spans="3:21">
      <c r="C321" s="3" t="s">
        <v>330</v>
      </c>
      <c r="D321" s="6">
        <v>6360</v>
      </c>
      <c r="E321" s="3" t="str">
        <f t="shared" si="14"/>
        <v>Tinglev</v>
      </c>
      <c r="F321" s="12">
        <v>4732</v>
      </c>
      <c r="G321" s="14" t="s">
        <v>14</v>
      </c>
      <c r="H321" s="12">
        <v>4967</v>
      </c>
      <c r="I321" s="12">
        <v>4359</v>
      </c>
      <c r="J321" s="12">
        <v>5809</v>
      </c>
      <c r="K321" s="14" t="s">
        <v>14</v>
      </c>
      <c r="L321" s="14" t="s">
        <v>14</v>
      </c>
      <c r="M321" s="12">
        <v>4860</v>
      </c>
      <c r="N321" s="12">
        <v>3435</v>
      </c>
      <c r="O321" s="12">
        <v>4664</v>
      </c>
      <c r="P321" s="12">
        <v>5233</v>
      </c>
      <c r="Q321" s="14" t="s">
        <v>14</v>
      </c>
      <c r="S321" s="15">
        <f t="shared" si="15"/>
        <v>4686</v>
      </c>
      <c r="T321" s="15">
        <f t="shared" si="15"/>
        <v>5334.5</v>
      </c>
      <c r="U321" s="15">
        <f t="shared" si="15"/>
        <v>4444</v>
      </c>
    </row>
    <row r="322" spans="3:21">
      <c r="C322" s="3" t="s">
        <v>331</v>
      </c>
      <c r="D322" s="6">
        <v>6372</v>
      </c>
      <c r="E322" s="3" t="str">
        <f t="shared" si="14"/>
        <v>Bylderup-Bov</v>
      </c>
      <c r="F322" s="14" t="s">
        <v>14</v>
      </c>
      <c r="G322" s="14" t="s">
        <v>14</v>
      </c>
      <c r="H322" s="14" t="s">
        <v>14</v>
      </c>
      <c r="I322" s="14" t="s">
        <v>14</v>
      </c>
      <c r="J322" s="12">
        <v>3766</v>
      </c>
      <c r="K322" s="14" t="s">
        <v>14</v>
      </c>
      <c r="L322" s="12">
        <v>3376</v>
      </c>
      <c r="M322" s="14" t="s">
        <v>14</v>
      </c>
      <c r="N322" s="12">
        <v>3267</v>
      </c>
      <c r="O322" s="14" t="s">
        <v>14</v>
      </c>
      <c r="P322" s="14" t="s">
        <v>14</v>
      </c>
      <c r="Q322" s="14" t="s">
        <v>14</v>
      </c>
      <c r="S322" s="15" t="str">
        <f t="shared" si="15"/>
        <v>BRUG KOM</v>
      </c>
      <c r="T322" s="15">
        <f t="shared" si="15"/>
        <v>3571</v>
      </c>
      <c r="U322" s="15">
        <f t="shared" si="15"/>
        <v>3267</v>
      </c>
    </row>
    <row r="323" spans="3:21">
      <c r="C323" s="3" t="s">
        <v>332</v>
      </c>
      <c r="D323" s="6">
        <v>6392</v>
      </c>
      <c r="E323" s="3" t="str">
        <f t="shared" si="14"/>
        <v>Bolderslev</v>
      </c>
      <c r="F323" s="14" t="s">
        <v>14</v>
      </c>
      <c r="G323" s="14" t="s">
        <v>14</v>
      </c>
      <c r="H323" s="14" t="s">
        <v>14</v>
      </c>
      <c r="I323" s="14" t="s">
        <v>14</v>
      </c>
      <c r="J323" s="14" t="s">
        <v>14</v>
      </c>
      <c r="K323" s="12">
        <v>4321</v>
      </c>
      <c r="L323" s="14" t="s">
        <v>14</v>
      </c>
      <c r="M323" s="14" t="s">
        <v>14</v>
      </c>
      <c r="N323" s="14" t="s">
        <v>14</v>
      </c>
      <c r="O323" s="14" t="s">
        <v>14</v>
      </c>
      <c r="P323" s="14" t="s">
        <v>14</v>
      </c>
      <c r="Q323" s="14" t="s">
        <v>14</v>
      </c>
      <c r="S323" s="15" t="str">
        <f t="shared" si="15"/>
        <v>BRUG KOM</v>
      </c>
      <c r="T323" s="15">
        <f t="shared" si="15"/>
        <v>4321</v>
      </c>
      <c r="U323" s="15" t="str">
        <f t="shared" si="15"/>
        <v>BRUG KOM</v>
      </c>
    </row>
    <row r="324" spans="3:21">
      <c r="C324" s="3" t="s">
        <v>333</v>
      </c>
      <c r="D324" s="6">
        <v>6400</v>
      </c>
      <c r="E324" s="3" t="str">
        <f t="shared" si="14"/>
        <v>Sønderborg</v>
      </c>
      <c r="F324" s="12">
        <v>10104</v>
      </c>
      <c r="G324" s="12">
        <v>9193</v>
      </c>
      <c r="H324" s="12">
        <v>9769</v>
      </c>
      <c r="I324" s="12">
        <v>10554</v>
      </c>
      <c r="J324" s="12">
        <v>9394</v>
      </c>
      <c r="K324" s="12">
        <v>9570</v>
      </c>
      <c r="L324" s="12">
        <v>9163</v>
      </c>
      <c r="M324" s="12">
        <v>9356</v>
      </c>
      <c r="N324" s="12">
        <v>9960</v>
      </c>
      <c r="O324" s="12">
        <v>11103</v>
      </c>
      <c r="P324" s="12">
        <v>10748</v>
      </c>
      <c r="Q324" s="12">
        <v>10370</v>
      </c>
      <c r="S324" s="15">
        <f t="shared" si="15"/>
        <v>9905</v>
      </c>
      <c r="T324" s="15">
        <f t="shared" si="15"/>
        <v>9370.75</v>
      </c>
      <c r="U324" s="15">
        <f t="shared" si="15"/>
        <v>10545.25</v>
      </c>
    </row>
    <row r="325" spans="3:21">
      <c r="C325" s="3" t="s">
        <v>334</v>
      </c>
      <c r="D325" s="6">
        <v>6430</v>
      </c>
      <c r="E325" s="3" t="str">
        <f t="shared" si="14"/>
        <v>Nordborg</v>
      </c>
      <c r="F325" s="12">
        <v>4636</v>
      </c>
      <c r="G325" s="12">
        <v>6405</v>
      </c>
      <c r="H325" s="12">
        <v>5141</v>
      </c>
      <c r="I325" s="12">
        <v>3178</v>
      </c>
      <c r="J325" s="12">
        <v>3030</v>
      </c>
      <c r="K325" s="12">
        <v>4523</v>
      </c>
      <c r="L325" s="12">
        <v>3584</v>
      </c>
      <c r="M325" s="12">
        <v>3912</v>
      </c>
      <c r="N325" s="12">
        <v>3178</v>
      </c>
      <c r="O325" s="12">
        <v>4085</v>
      </c>
      <c r="P325" s="12">
        <v>4383</v>
      </c>
      <c r="Q325" s="12">
        <v>4641</v>
      </c>
      <c r="S325" s="15">
        <f t="shared" si="15"/>
        <v>4840</v>
      </c>
      <c r="T325" s="15">
        <f t="shared" si="15"/>
        <v>3762.25</v>
      </c>
      <c r="U325" s="15">
        <f t="shared" si="15"/>
        <v>4071.75</v>
      </c>
    </row>
    <row r="326" spans="3:21">
      <c r="C326" s="3" t="s">
        <v>335</v>
      </c>
      <c r="D326" s="6">
        <v>6440</v>
      </c>
      <c r="E326" s="3" t="str">
        <f t="shared" si="14"/>
        <v>Augustenborg</v>
      </c>
      <c r="F326" s="12">
        <v>7003</v>
      </c>
      <c r="G326" s="12">
        <v>7508</v>
      </c>
      <c r="H326" s="12">
        <v>5826</v>
      </c>
      <c r="I326" s="12">
        <v>7888</v>
      </c>
      <c r="J326" s="12">
        <v>4887</v>
      </c>
      <c r="K326" s="12">
        <v>5881</v>
      </c>
      <c r="L326" s="12">
        <v>5235</v>
      </c>
      <c r="M326" s="12">
        <v>7198</v>
      </c>
      <c r="N326" s="14" t="s">
        <v>14</v>
      </c>
      <c r="O326" s="12">
        <v>6793</v>
      </c>
      <c r="P326" s="14" t="s">
        <v>14</v>
      </c>
      <c r="Q326" s="14" t="s">
        <v>14</v>
      </c>
      <c r="S326" s="15">
        <f t="shared" si="15"/>
        <v>7056.25</v>
      </c>
      <c r="T326" s="15">
        <f t="shared" si="15"/>
        <v>5800.25</v>
      </c>
      <c r="U326" s="15">
        <f t="shared" si="15"/>
        <v>6793</v>
      </c>
    </row>
    <row r="327" spans="3:21">
      <c r="C327" s="3" t="s">
        <v>336</v>
      </c>
      <c r="D327" s="6">
        <v>6470</v>
      </c>
      <c r="E327" s="3" t="str">
        <f t="shared" si="14"/>
        <v>Sydals</v>
      </c>
      <c r="F327" s="12">
        <v>10070</v>
      </c>
      <c r="G327" s="12">
        <v>8475</v>
      </c>
      <c r="H327" s="12">
        <v>8179</v>
      </c>
      <c r="I327" s="12">
        <v>9798</v>
      </c>
      <c r="J327" s="12">
        <v>9052</v>
      </c>
      <c r="K327" s="12">
        <v>7221</v>
      </c>
      <c r="L327" s="12">
        <v>6707</v>
      </c>
      <c r="M327" s="12">
        <v>6723</v>
      </c>
      <c r="N327" s="12">
        <v>6395</v>
      </c>
      <c r="O327" s="12">
        <v>7354</v>
      </c>
      <c r="P327" s="12">
        <v>6935</v>
      </c>
      <c r="Q327" s="12">
        <v>6751</v>
      </c>
      <c r="S327" s="15">
        <f t="shared" si="15"/>
        <v>9130.5</v>
      </c>
      <c r="T327" s="15">
        <f t="shared" si="15"/>
        <v>7425.75</v>
      </c>
      <c r="U327" s="15">
        <f t="shared" si="15"/>
        <v>6858.75</v>
      </c>
    </row>
    <row r="328" spans="3:21">
      <c r="C328" s="3" t="s">
        <v>337</v>
      </c>
      <c r="D328" s="6">
        <v>6500</v>
      </c>
      <c r="E328" s="3" t="str">
        <f t="shared" si="14"/>
        <v>Vojens</v>
      </c>
      <c r="F328" s="12">
        <v>6262</v>
      </c>
      <c r="G328" s="12">
        <v>6676</v>
      </c>
      <c r="H328" s="12">
        <v>6219</v>
      </c>
      <c r="I328" s="12">
        <v>6448</v>
      </c>
      <c r="J328" s="12">
        <v>5999</v>
      </c>
      <c r="K328" s="12">
        <v>6247</v>
      </c>
      <c r="L328" s="12">
        <v>6494</v>
      </c>
      <c r="M328" s="12">
        <v>5200</v>
      </c>
      <c r="N328" s="12">
        <v>5882</v>
      </c>
      <c r="O328" s="12">
        <v>5950</v>
      </c>
      <c r="P328" s="12">
        <v>6004</v>
      </c>
      <c r="Q328" s="12">
        <v>5557</v>
      </c>
      <c r="S328" s="15">
        <f t="shared" si="15"/>
        <v>6401.25</v>
      </c>
      <c r="T328" s="15">
        <f t="shared" si="15"/>
        <v>5985</v>
      </c>
      <c r="U328" s="15">
        <f t="shared" si="15"/>
        <v>5848.25</v>
      </c>
    </row>
    <row r="329" spans="3:21">
      <c r="C329" s="3" t="s">
        <v>338</v>
      </c>
      <c r="D329" s="6">
        <v>6510</v>
      </c>
      <c r="E329" s="3" t="str">
        <f t="shared" ref="E329:E392" si="16">MID(C329,6,1000)</f>
        <v>Gram</v>
      </c>
      <c r="F329" s="12">
        <v>4728</v>
      </c>
      <c r="G329" s="14" t="s">
        <v>14</v>
      </c>
      <c r="H329" s="12">
        <v>3904</v>
      </c>
      <c r="I329" s="14" t="s">
        <v>14</v>
      </c>
      <c r="J329" s="12">
        <v>5048</v>
      </c>
      <c r="K329" s="12">
        <v>3325</v>
      </c>
      <c r="L329" s="14" t="s">
        <v>14</v>
      </c>
      <c r="M329" s="12">
        <v>3470</v>
      </c>
      <c r="N329" s="12">
        <v>3944</v>
      </c>
      <c r="O329" s="12">
        <v>3700</v>
      </c>
      <c r="P329" s="12">
        <v>4092</v>
      </c>
      <c r="Q329" s="12">
        <v>5680</v>
      </c>
      <c r="S329" s="15">
        <f t="shared" si="15"/>
        <v>4316</v>
      </c>
      <c r="T329" s="15">
        <f t="shared" si="15"/>
        <v>3947.6666666666665</v>
      </c>
      <c r="U329" s="15">
        <f t="shared" si="15"/>
        <v>4354</v>
      </c>
    </row>
    <row r="330" spans="3:21">
      <c r="C330" s="3" t="s">
        <v>339</v>
      </c>
      <c r="D330" s="6">
        <v>6520</v>
      </c>
      <c r="E330" s="3" t="str">
        <f t="shared" si="16"/>
        <v>Toftlund</v>
      </c>
      <c r="F330" s="12">
        <v>6284</v>
      </c>
      <c r="G330" s="12">
        <v>5431</v>
      </c>
      <c r="H330" s="12">
        <v>5425</v>
      </c>
      <c r="I330" s="12">
        <v>5979</v>
      </c>
      <c r="J330" s="14" t="s">
        <v>14</v>
      </c>
      <c r="K330" s="12">
        <v>5392</v>
      </c>
      <c r="L330" s="12">
        <v>6321</v>
      </c>
      <c r="M330" s="12">
        <v>3524</v>
      </c>
      <c r="N330" s="12">
        <v>5525</v>
      </c>
      <c r="O330" s="12">
        <v>5239</v>
      </c>
      <c r="P330" s="12">
        <v>4123</v>
      </c>
      <c r="Q330" s="12">
        <v>4537</v>
      </c>
      <c r="S330" s="15">
        <f t="shared" si="15"/>
        <v>5779.75</v>
      </c>
      <c r="T330" s="15">
        <f t="shared" si="15"/>
        <v>5079</v>
      </c>
      <c r="U330" s="15">
        <f t="shared" si="15"/>
        <v>4856</v>
      </c>
    </row>
    <row r="331" spans="3:21">
      <c r="C331" s="3" t="s">
        <v>340</v>
      </c>
      <c r="D331" s="6">
        <v>6534</v>
      </c>
      <c r="E331" s="3" t="str">
        <f t="shared" si="16"/>
        <v>Agerskov</v>
      </c>
      <c r="F331" s="14" t="s">
        <v>14</v>
      </c>
      <c r="G331" s="14" t="s">
        <v>14</v>
      </c>
      <c r="H331" s="14" t="s">
        <v>14</v>
      </c>
      <c r="I331" s="14" t="s">
        <v>14</v>
      </c>
      <c r="J331" s="14" t="s">
        <v>14</v>
      </c>
      <c r="K331" s="14" t="s">
        <v>14</v>
      </c>
      <c r="L331" s="14" t="s">
        <v>14</v>
      </c>
      <c r="M331" s="14" t="s">
        <v>14</v>
      </c>
      <c r="N331" s="14" t="s">
        <v>14</v>
      </c>
      <c r="O331" s="14" t="s">
        <v>14</v>
      </c>
      <c r="P331" s="14" t="s">
        <v>14</v>
      </c>
      <c r="Q331" s="14" t="s">
        <v>14</v>
      </c>
      <c r="S331" s="15" t="str">
        <f t="shared" si="15"/>
        <v>BRUG KOM</v>
      </c>
      <c r="T331" s="15" t="str">
        <f t="shared" si="15"/>
        <v>BRUG KOM</v>
      </c>
      <c r="U331" s="15" t="str">
        <f t="shared" si="15"/>
        <v>BRUG KOM</v>
      </c>
    </row>
    <row r="332" spans="3:21">
      <c r="C332" s="3" t="s">
        <v>341</v>
      </c>
      <c r="D332" s="6">
        <v>6535</v>
      </c>
      <c r="E332" s="3" t="str">
        <f t="shared" si="16"/>
        <v>Branderup J</v>
      </c>
      <c r="F332" s="14" t="s">
        <v>14</v>
      </c>
      <c r="G332" s="14" t="s">
        <v>14</v>
      </c>
      <c r="H332" s="14" t="s">
        <v>14</v>
      </c>
      <c r="I332" s="14" t="s">
        <v>14</v>
      </c>
      <c r="J332" s="14" t="s">
        <v>14</v>
      </c>
      <c r="K332" s="14" t="s">
        <v>14</v>
      </c>
      <c r="L332" s="14" t="s">
        <v>14</v>
      </c>
      <c r="M332" s="14" t="s">
        <v>14</v>
      </c>
      <c r="N332" s="14" t="s">
        <v>14</v>
      </c>
      <c r="O332" s="14" t="s">
        <v>14</v>
      </c>
      <c r="P332" s="14" t="s">
        <v>14</v>
      </c>
      <c r="Q332" s="14" t="s">
        <v>14</v>
      </c>
      <c r="S332" s="15" t="str">
        <f t="shared" si="15"/>
        <v>BRUG KOM</v>
      </c>
      <c r="T332" s="15" t="str">
        <f t="shared" si="15"/>
        <v>BRUG KOM</v>
      </c>
      <c r="U332" s="15" t="str">
        <f t="shared" si="15"/>
        <v>BRUG KOM</v>
      </c>
    </row>
    <row r="333" spans="3:21">
      <c r="C333" s="3" t="s">
        <v>342</v>
      </c>
      <c r="D333" s="6">
        <v>6541</v>
      </c>
      <c r="E333" s="3" t="str">
        <f t="shared" si="16"/>
        <v>Bevtoft</v>
      </c>
      <c r="F333" s="14" t="s">
        <v>14</v>
      </c>
      <c r="G333" s="14" t="s">
        <v>14</v>
      </c>
      <c r="H333" s="14" t="s">
        <v>14</v>
      </c>
      <c r="I333" s="14" t="s">
        <v>14</v>
      </c>
      <c r="J333" s="14" t="s">
        <v>14</v>
      </c>
      <c r="K333" s="14" t="s">
        <v>14</v>
      </c>
      <c r="L333" s="14" t="s">
        <v>14</v>
      </c>
      <c r="M333" s="14" t="s">
        <v>14</v>
      </c>
      <c r="N333" s="14" t="s">
        <v>14</v>
      </c>
      <c r="O333" s="14" t="s">
        <v>14</v>
      </c>
      <c r="P333" s="14" t="s">
        <v>14</v>
      </c>
      <c r="Q333" s="14" t="s">
        <v>14</v>
      </c>
      <c r="S333" s="15" t="str">
        <f t="shared" si="15"/>
        <v>BRUG KOM</v>
      </c>
      <c r="T333" s="15" t="str">
        <f t="shared" si="15"/>
        <v>BRUG KOM</v>
      </c>
      <c r="U333" s="15" t="str">
        <f t="shared" si="15"/>
        <v>BRUG KOM</v>
      </c>
    </row>
    <row r="334" spans="3:21">
      <c r="C334" s="3" t="s">
        <v>343</v>
      </c>
      <c r="D334" s="6">
        <v>6560</v>
      </c>
      <c r="E334" s="3" t="str">
        <f t="shared" si="16"/>
        <v>Sommersted</v>
      </c>
      <c r="F334" s="14" t="s">
        <v>14</v>
      </c>
      <c r="G334" s="14" t="s">
        <v>14</v>
      </c>
      <c r="H334" s="14" t="s">
        <v>14</v>
      </c>
      <c r="I334" s="14" t="s">
        <v>14</v>
      </c>
      <c r="J334" s="14" t="s">
        <v>14</v>
      </c>
      <c r="K334" s="14" t="s">
        <v>14</v>
      </c>
      <c r="L334" s="14" t="s">
        <v>14</v>
      </c>
      <c r="M334" s="14" t="s">
        <v>14</v>
      </c>
      <c r="N334" s="12">
        <v>5120</v>
      </c>
      <c r="O334" s="14" t="s">
        <v>14</v>
      </c>
      <c r="P334" s="14" t="s">
        <v>14</v>
      </c>
      <c r="Q334" s="14" t="s">
        <v>14</v>
      </c>
      <c r="S334" s="15" t="str">
        <f t="shared" si="15"/>
        <v>BRUG KOM</v>
      </c>
      <c r="T334" s="15" t="str">
        <f t="shared" si="15"/>
        <v>BRUG KOM</v>
      </c>
      <c r="U334" s="15">
        <f t="shared" si="15"/>
        <v>5120</v>
      </c>
    </row>
    <row r="335" spans="3:21">
      <c r="C335" s="3" t="s">
        <v>344</v>
      </c>
      <c r="D335" s="6">
        <v>6580</v>
      </c>
      <c r="E335" s="3" t="str">
        <f t="shared" si="16"/>
        <v>Vamdrup</v>
      </c>
      <c r="F335" s="12">
        <v>8352</v>
      </c>
      <c r="G335" s="12">
        <v>8658</v>
      </c>
      <c r="H335" s="12">
        <v>6824</v>
      </c>
      <c r="I335" s="12">
        <v>7884</v>
      </c>
      <c r="J335" s="12">
        <v>7724</v>
      </c>
      <c r="K335" s="12">
        <v>7444</v>
      </c>
      <c r="L335" s="14" t="s">
        <v>14</v>
      </c>
      <c r="M335" s="12">
        <v>7215</v>
      </c>
      <c r="N335" s="12">
        <v>6998</v>
      </c>
      <c r="O335" s="12">
        <v>8193</v>
      </c>
      <c r="P335" s="12">
        <v>8062</v>
      </c>
      <c r="Q335" s="12">
        <v>7316</v>
      </c>
      <c r="S335" s="15">
        <f t="shared" si="15"/>
        <v>7929.5</v>
      </c>
      <c r="T335" s="15">
        <f t="shared" si="15"/>
        <v>7461</v>
      </c>
      <c r="U335" s="15">
        <f t="shared" si="15"/>
        <v>7642.25</v>
      </c>
    </row>
    <row r="336" spans="3:21">
      <c r="C336" s="3" t="s">
        <v>345</v>
      </c>
      <c r="D336" s="6">
        <v>6600</v>
      </c>
      <c r="E336" s="3" t="str">
        <f t="shared" si="16"/>
        <v>Vejen</v>
      </c>
      <c r="F336" s="12">
        <v>8790</v>
      </c>
      <c r="G336" s="12">
        <v>8628</v>
      </c>
      <c r="H336" s="12">
        <v>8471</v>
      </c>
      <c r="I336" s="12">
        <v>8372</v>
      </c>
      <c r="J336" s="12">
        <v>8697</v>
      </c>
      <c r="K336" s="12">
        <v>9371</v>
      </c>
      <c r="L336" s="12">
        <v>8117</v>
      </c>
      <c r="M336" s="12">
        <v>7663</v>
      </c>
      <c r="N336" s="12">
        <v>9122</v>
      </c>
      <c r="O336" s="12">
        <v>8754</v>
      </c>
      <c r="P336" s="12">
        <v>10277</v>
      </c>
      <c r="Q336" s="12">
        <v>9008</v>
      </c>
      <c r="S336" s="15">
        <f t="shared" si="15"/>
        <v>8565.25</v>
      </c>
      <c r="T336" s="15">
        <f t="shared" si="15"/>
        <v>8462</v>
      </c>
      <c r="U336" s="15">
        <f t="shared" si="15"/>
        <v>9290.25</v>
      </c>
    </row>
    <row r="337" spans="3:21">
      <c r="C337" s="3" t="s">
        <v>346</v>
      </c>
      <c r="D337" s="6">
        <v>6621</v>
      </c>
      <c r="E337" s="3" t="str">
        <f t="shared" si="16"/>
        <v>Gesten</v>
      </c>
      <c r="F337" s="14" t="s">
        <v>14</v>
      </c>
      <c r="G337" s="14" t="s">
        <v>14</v>
      </c>
      <c r="H337" s="14" t="s">
        <v>14</v>
      </c>
      <c r="I337" s="14" t="s">
        <v>14</v>
      </c>
      <c r="J337" s="14" t="s">
        <v>14</v>
      </c>
      <c r="K337" s="12">
        <v>5311</v>
      </c>
      <c r="L337" s="14" t="s">
        <v>14</v>
      </c>
      <c r="M337" s="14" t="s">
        <v>14</v>
      </c>
      <c r="N337" s="14" t="s">
        <v>14</v>
      </c>
      <c r="O337" s="12">
        <v>5496</v>
      </c>
      <c r="P337" s="14" t="s">
        <v>14</v>
      </c>
      <c r="Q337" s="14" t="s">
        <v>14</v>
      </c>
      <c r="S337" s="15" t="str">
        <f t="shared" si="15"/>
        <v>BRUG KOM</v>
      </c>
      <c r="T337" s="15">
        <f t="shared" si="15"/>
        <v>5311</v>
      </c>
      <c r="U337" s="15">
        <f t="shared" si="15"/>
        <v>5496</v>
      </c>
    </row>
    <row r="338" spans="3:21">
      <c r="C338" s="3" t="s">
        <v>347</v>
      </c>
      <c r="D338" s="6">
        <v>6622</v>
      </c>
      <c r="E338" s="3" t="str">
        <f t="shared" si="16"/>
        <v>Bække</v>
      </c>
      <c r="F338" s="14" t="s">
        <v>14</v>
      </c>
      <c r="G338" s="14" t="s">
        <v>14</v>
      </c>
      <c r="H338" s="14" t="s">
        <v>14</v>
      </c>
      <c r="I338" s="14" t="s">
        <v>14</v>
      </c>
      <c r="J338" s="14" t="s">
        <v>14</v>
      </c>
      <c r="K338" s="14" t="s">
        <v>14</v>
      </c>
      <c r="L338" s="14" t="s">
        <v>14</v>
      </c>
      <c r="M338" s="12">
        <v>5138</v>
      </c>
      <c r="N338" s="14" t="s">
        <v>14</v>
      </c>
      <c r="O338" s="14" t="s">
        <v>14</v>
      </c>
      <c r="P338" s="14" t="s">
        <v>14</v>
      </c>
      <c r="Q338" s="14" t="s">
        <v>14</v>
      </c>
      <c r="S338" s="15" t="str">
        <f t="shared" si="15"/>
        <v>BRUG KOM</v>
      </c>
      <c r="T338" s="15">
        <f t="shared" si="15"/>
        <v>5138</v>
      </c>
      <c r="U338" s="15" t="str">
        <f t="shared" si="15"/>
        <v>BRUG KOM</v>
      </c>
    </row>
    <row r="339" spans="3:21">
      <c r="C339" s="3" t="s">
        <v>348</v>
      </c>
      <c r="D339" s="6">
        <v>6623</v>
      </c>
      <c r="E339" s="3" t="str">
        <f t="shared" si="16"/>
        <v>Vorbasse</v>
      </c>
      <c r="F339" s="14" t="s">
        <v>14</v>
      </c>
      <c r="G339" s="14" t="s">
        <v>14</v>
      </c>
      <c r="H339" s="14" t="s">
        <v>14</v>
      </c>
      <c r="I339" s="14" t="s">
        <v>14</v>
      </c>
      <c r="J339" s="14" t="s">
        <v>14</v>
      </c>
      <c r="K339" s="14" t="s">
        <v>14</v>
      </c>
      <c r="L339" s="14" t="s">
        <v>14</v>
      </c>
      <c r="M339" s="14" t="s">
        <v>14</v>
      </c>
      <c r="N339" s="14" t="s">
        <v>14</v>
      </c>
      <c r="O339" s="12">
        <v>7176</v>
      </c>
      <c r="P339" s="14" t="s">
        <v>14</v>
      </c>
      <c r="Q339" s="14" t="s">
        <v>14</v>
      </c>
      <c r="S339" s="15" t="str">
        <f t="shared" si="15"/>
        <v>BRUG KOM</v>
      </c>
      <c r="T339" s="15" t="str">
        <f t="shared" si="15"/>
        <v>BRUG KOM</v>
      </c>
      <c r="U339" s="15">
        <f t="shared" si="15"/>
        <v>7176</v>
      </c>
    </row>
    <row r="340" spans="3:21">
      <c r="C340" s="3" t="s">
        <v>349</v>
      </c>
      <c r="D340" s="6">
        <v>6630</v>
      </c>
      <c r="E340" s="3" t="str">
        <f t="shared" si="16"/>
        <v>Rødding</v>
      </c>
      <c r="F340" s="12">
        <v>6047</v>
      </c>
      <c r="G340" s="12">
        <v>5090</v>
      </c>
      <c r="H340" s="12">
        <v>5580</v>
      </c>
      <c r="I340" s="12">
        <v>5906</v>
      </c>
      <c r="J340" s="12">
        <v>5030</v>
      </c>
      <c r="K340" s="12">
        <v>3997</v>
      </c>
      <c r="L340" s="12">
        <v>4509</v>
      </c>
      <c r="M340" s="12">
        <v>6326</v>
      </c>
      <c r="N340" s="12">
        <v>5321</v>
      </c>
      <c r="O340" s="12">
        <v>6556</v>
      </c>
      <c r="P340" s="12">
        <v>5966</v>
      </c>
      <c r="Q340" s="12">
        <v>5448</v>
      </c>
      <c r="S340" s="15">
        <f t="shared" si="15"/>
        <v>5655.75</v>
      </c>
      <c r="T340" s="15">
        <f t="shared" si="15"/>
        <v>4965.5</v>
      </c>
      <c r="U340" s="15">
        <f t="shared" si="15"/>
        <v>5822.75</v>
      </c>
    </row>
    <row r="341" spans="3:21">
      <c r="C341" s="3" t="s">
        <v>350</v>
      </c>
      <c r="D341" s="6">
        <v>6640</v>
      </c>
      <c r="E341" s="3" t="str">
        <f t="shared" si="16"/>
        <v>Lunderskov</v>
      </c>
      <c r="F341" s="12">
        <v>10049</v>
      </c>
      <c r="G341" s="14" t="s">
        <v>14</v>
      </c>
      <c r="H341" s="14" t="s">
        <v>14</v>
      </c>
      <c r="I341" s="14" t="s">
        <v>14</v>
      </c>
      <c r="J341" s="12">
        <v>7283</v>
      </c>
      <c r="K341" s="14" t="s">
        <v>14</v>
      </c>
      <c r="L341" s="12">
        <v>6545</v>
      </c>
      <c r="M341" s="12">
        <v>9108</v>
      </c>
      <c r="N341" s="12">
        <v>8446</v>
      </c>
      <c r="O341" s="12">
        <v>8729</v>
      </c>
      <c r="P341" s="12">
        <v>8965</v>
      </c>
      <c r="Q341" s="12">
        <v>10484</v>
      </c>
      <c r="S341" s="15">
        <f t="shared" si="15"/>
        <v>10049</v>
      </c>
      <c r="T341" s="15">
        <f t="shared" si="15"/>
        <v>7645.333333333333</v>
      </c>
      <c r="U341" s="15">
        <f t="shared" si="15"/>
        <v>9156</v>
      </c>
    </row>
    <row r="342" spans="3:21">
      <c r="C342" s="3" t="s">
        <v>351</v>
      </c>
      <c r="D342" s="6">
        <v>6650</v>
      </c>
      <c r="E342" s="3" t="str">
        <f t="shared" si="16"/>
        <v>Brørup</v>
      </c>
      <c r="F342" s="12">
        <v>7073</v>
      </c>
      <c r="G342" s="12">
        <v>8097</v>
      </c>
      <c r="H342" s="12">
        <v>6443</v>
      </c>
      <c r="I342" s="12">
        <v>5063</v>
      </c>
      <c r="J342" s="12">
        <v>5998</v>
      </c>
      <c r="K342" s="12">
        <v>5206</v>
      </c>
      <c r="L342" s="12">
        <v>7040</v>
      </c>
      <c r="M342" s="12">
        <v>6788</v>
      </c>
      <c r="N342" s="12">
        <v>7865</v>
      </c>
      <c r="O342" s="12">
        <v>6707</v>
      </c>
      <c r="P342" s="12">
        <v>8008</v>
      </c>
      <c r="Q342" s="12">
        <v>7418</v>
      </c>
      <c r="S342" s="15">
        <f t="shared" si="15"/>
        <v>6669</v>
      </c>
      <c r="T342" s="15">
        <f t="shared" si="15"/>
        <v>6258</v>
      </c>
      <c r="U342" s="15">
        <f t="shared" si="15"/>
        <v>7499.5</v>
      </c>
    </row>
    <row r="343" spans="3:21">
      <c r="C343" s="3" t="s">
        <v>352</v>
      </c>
      <c r="D343" s="6">
        <v>6660</v>
      </c>
      <c r="E343" s="3" t="str">
        <f t="shared" si="16"/>
        <v>Lintrup</v>
      </c>
      <c r="F343" s="14" t="s">
        <v>14</v>
      </c>
      <c r="G343" s="14" t="s">
        <v>14</v>
      </c>
      <c r="H343" s="14" t="s">
        <v>14</v>
      </c>
      <c r="I343" s="14" t="s">
        <v>14</v>
      </c>
      <c r="J343" s="14" t="s">
        <v>14</v>
      </c>
      <c r="K343" s="14" t="s">
        <v>14</v>
      </c>
      <c r="L343" s="14" t="s">
        <v>14</v>
      </c>
      <c r="M343" s="14" t="s">
        <v>14</v>
      </c>
      <c r="N343" s="14" t="s">
        <v>14</v>
      </c>
      <c r="O343" s="14" t="s">
        <v>14</v>
      </c>
      <c r="P343" s="14" t="s">
        <v>14</v>
      </c>
      <c r="Q343" s="14" t="s">
        <v>14</v>
      </c>
      <c r="S343" s="15" t="str">
        <f t="shared" si="15"/>
        <v>BRUG KOM</v>
      </c>
      <c r="T343" s="15" t="str">
        <f t="shared" si="15"/>
        <v>BRUG KOM</v>
      </c>
      <c r="U343" s="15" t="str">
        <f t="shared" si="15"/>
        <v>BRUG KOM</v>
      </c>
    </row>
    <row r="344" spans="3:21">
      <c r="C344" s="3" t="s">
        <v>353</v>
      </c>
      <c r="D344" s="6">
        <v>6670</v>
      </c>
      <c r="E344" s="3" t="str">
        <f t="shared" si="16"/>
        <v>Holsted</v>
      </c>
      <c r="F344" s="12">
        <v>5302</v>
      </c>
      <c r="G344" s="14" t="s">
        <v>14</v>
      </c>
      <c r="H344" s="14" t="s">
        <v>14</v>
      </c>
      <c r="I344" s="12">
        <v>6052</v>
      </c>
      <c r="J344" s="12">
        <v>4804</v>
      </c>
      <c r="K344" s="14" t="s">
        <v>14</v>
      </c>
      <c r="L344" s="12">
        <v>4519</v>
      </c>
      <c r="M344" s="12">
        <v>5737</v>
      </c>
      <c r="N344" s="12">
        <v>3749</v>
      </c>
      <c r="O344" s="12">
        <v>7194</v>
      </c>
      <c r="P344" s="12">
        <v>5547</v>
      </c>
      <c r="Q344" s="12">
        <v>4705</v>
      </c>
      <c r="S344" s="15">
        <f t="shared" si="15"/>
        <v>5677</v>
      </c>
      <c r="T344" s="15">
        <f t="shared" si="15"/>
        <v>5020</v>
      </c>
      <c r="U344" s="15">
        <f t="shared" si="15"/>
        <v>5298.75</v>
      </c>
    </row>
    <row r="345" spans="3:21">
      <c r="C345" s="3" t="s">
        <v>354</v>
      </c>
      <c r="D345" s="6">
        <v>6682</v>
      </c>
      <c r="E345" s="3" t="str">
        <f t="shared" si="16"/>
        <v>Hovborg</v>
      </c>
      <c r="F345" s="14" t="s">
        <v>14</v>
      </c>
      <c r="G345" s="14" t="s">
        <v>14</v>
      </c>
      <c r="H345" s="14" t="s">
        <v>14</v>
      </c>
      <c r="I345" s="14" t="s">
        <v>14</v>
      </c>
      <c r="J345" s="14" t="s">
        <v>14</v>
      </c>
      <c r="K345" s="14" t="s">
        <v>14</v>
      </c>
      <c r="L345" s="14" t="s">
        <v>14</v>
      </c>
      <c r="M345" s="14" t="s">
        <v>14</v>
      </c>
      <c r="N345" s="14" t="s">
        <v>14</v>
      </c>
      <c r="O345" s="14" t="s">
        <v>14</v>
      </c>
      <c r="P345" s="14" t="s">
        <v>14</v>
      </c>
      <c r="Q345" s="14" t="s">
        <v>14</v>
      </c>
      <c r="S345" s="15" t="str">
        <f t="shared" si="15"/>
        <v>BRUG KOM</v>
      </c>
      <c r="T345" s="15" t="str">
        <f t="shared" si="15"/>
        <v>BRUG KOM</v>
      </c>
      <c r="U345" s="15" t="str">
        <f t="shared" si="15"/>
        <v>BRUG KOM</v>
      </c>
    </row>
    <row r="346" spans="3:21">
      <c r="C346" s="3" t="s">
        <v>355</v>
      </c>
      <c r="D346" s="6">
        <v>6683</v>
      </c>
      <c r="E346" s="3" t="str">
        <f t="shared" si="16"/>
        <v>Føvling</v>
      </c>
      <c r="F346" s="14" t="s">
        <v>14</v>
      </c>
      <c r="G346" s="14" t="s">
        <v>14</v>
      </c>
      <c r="H346" s="14" t="s">
        <v>14</v>
      </c>
      <c r="I346" s="14" t="s">
        <v>14</v>
      </c>
      <c r="J346" s="14" t="s">
        <v>14</v>
      </c>
      <c r="K346" s="14" t="s">
        <v>14</v>
      </c>
      <c r="L346" s="14" t="s">
        <v>14</v>
      </c>
      <c r="M346" s="14" t="s">
        <v>14</v>
      </c>
      <c r="N346" s="14" t="s">
        <v>14</v>
      </c>
      <c r="O346" s="14" t="s">
        <v>14</v>
      </c>
      <c r="P346" s="14" t="s">
        <v>14</v>
      </c>
      <c r="Q346" s="14" t="s">
        <v>14</v>
      </c>
      <c r="S346" s="15" t="str">
        <f t="shared" si="15"/>
        <v>BRUG KOM</v>
      </c>
      <c r="T346" s="15" t="str">
        <f t="shared" si="15"/>
        <v>BRUG KOM</v>
      </c>
      <c r="U346" s="15" t="str">
        <f t="shared" si="15"/>
        <v>BRUG KOM</v>
      </c>
    </row>
    <row r="347" spans="3:21">
      <c r="C347" s="3" t="s">
        <v>356</v>
      </c>
      <c r="D347" s="6">
        <v>6690</v>
      </c>
      <c r="E347" s="3" t="str">
        <f t="shared" si="16"/>
        <v>Gørding</v>
      </c>
      <c r="F347" s="14" t="s">
        <v>14</v>
      </c>
      <c r="G347" s="14" t="s">
        <v>14</v>
      </c>
      <c r="H347" s="14" t="s">
        <v>14</v>
      </c>
      <c r="I347" s="14" t="s">
        <v>14</v>
      </c>
      <c r="J347" s="12">
        <v>6098</v>
      </c>
      <c r="K347" s="14" t="s">
        <v>14</v>
      </c>
      <c r="L347" s="12">
        <v>5805</v>
      </c>
      <c r="M347" s="12">
        <v>4960</v>
      </c>
      <c r="N347" s="12">
        <v>7006</v>
      </c>
      <c r="O347" s="12">
        <v>6420</v>
      </c>
      <c r="P347" s="12">
        <v>9007</v>
      </c>
      <c r="Q347" s="14" t="s">
        <v>14</v>
      </c>
      <c r="S347" s="15" t="str">
        <f t="shared" si="15"/>
        <v>BRUG KOM</v>
      </c>
      <c r="T347" s="15">
        <f t="shared" si="15"/>
        <v>5621</v>
      </c>
      <c r="U347" s="15">
        <f t="shared" si="15"/>
        <v>7477.666666666667</v>
      </c>
    </row>
    <row r="348" spans="3:21">
      <c r="C348" s="3" t="s">
        <v>357</v>
      </c>
      <c r="D348" s="6">
        <v>6700</v>
      </c>
      <c r="E348" s="3" t="str">
        <f t="shared" si="16"/>
        <v>Esbjerg</v>
      </c>
      <c r="F348" s="12">
        <v>11708</v>
      </c>
      <c r="G348" s="12">
        <v>13193</v>
      </c>
      <c r="H348" s="12">
        <v>11848</v>
      </c>
      <c r="I348" s="12">
        <v>10208</v>
      </c>
      <c r="J348" s="12">
        <v>11222</v>
      </c>
      <c r="K348" s="12">
        <v>11832</v>
      </c>
      <c r="L348" s="12">
        <v>11270</v>
      </c>
      <c r="M348" s="12">
        <v>11708</v>
      </c>
      <c r="N348" s="12">
        <v>14379</v>
      </c>
      <c r="O348" s="12">
        <v>13646</v>
      </c>
      <c r="P348" s="12">
        <v>15447</v>
      </c>
      <c r="Q348" s="12">
        <v>14315</v>
      </c>
      <c r="S348" s="15">
        <f t="shared" si="15"/>
        <v>11739.25</v>
      </c>
      <c r="T348" s="15">
        <f t="shared" si="15"/>
        <v>11508</v>
      </c>
      <c r="U348" s="15">
        <f t="shared" si="15"/>
        <v>14446.75</v>
      </c>
    </row>
    <row r="349" spans="3:21">
      <c r="C349" s="3" t="s">
        <v>358</v>
      </c>
      <c r="D349" s="6">
        <v>6705</v>
      </c>
      <c r="E349" s="3" t="str">
        <f t="shared" si="16"/>
        <v>Esbjerg Ø</v>
      </c>
      <c r="F349" s="12">
        <v>10060</v>
      </c>
      <c r="G349" s="12">
        <v>11448</v>
      </c>
      <c r="H349" s="12">
        <v>10449</v>
      </c>
      <c r="I349" s="12">
        <v>9282</v>
      </c>
      <c r="J349" s="12">
        <v>10047</v>
      </c>
      <c r="K349" s="12">
        <v>10401</v>
      </c>
      <c r="L349" s="12">
        <v>10105</v>
      </c>
      <c r="M349" s="12">
        <v>9684</v>
      </c>
      <c r="N349" s="12">
        <v>10972</v>
      </c>
      <c r="O349" s="12">
        <v>10830</v>
      </c>
      <c r="P349" s="12">
        <v>12260</v>
      </c>
      <c r="Q349" s="12">
        <v>11122</v>
      </c>
      <c r="S349" s="15">
        <f t="shared" si="15"/>
        <v>10309.75</v>
      </c>
      <c r="T349" s="15">
        <f t="shared" si="15"/>
        <v>10059.25</v>
      </c>
      <c r="U349" s="15">
        <f t="shared" si="15"/>
        <v>11296</v>
      </c>
    </row>
    <row r="350" spans="3:21">
      <c r="C350" s="3" t="s">
        <v>359</v>
      </c>
      <c r="D350" s="6">
        <v>6710</v>
      </c>
      <c r="E350" s="3" t="str">
        <f t="shared" si="16"/>
        <v>Esbjerg V</v>
      </c>
      <c r="F350" s="12">
        <v>12054</v>
      </c>
      <c r="G350" s="12">
        <v>12641</v>
      </c>
      <c r="H350" s="12">
        <v>12691</v>
      </c>
      <c r="I350" s="12">
        <v>11470</v>
      </c>
      <c r="J350" s="12">
        <v>12042</v>
      </c>
      <c r="K350" s="12">
        <v>13851</v>
      </c>
      <c r="L350" s="12">
        <v>13785</v>
      </c>
      <c r="M350" s="12">
        <v>12310</v>
      </c>
      <c r="N350" s="12">
        <v>14462</v>
      </c>
      <c r="O350" s="12">
        <v>15532</v>
      </c>
      <c r="P350" s="12">
        <v>15019</v>
      </c>
      <c r="Q350" s="12">
        <v>15998</v>
      </c>
      <c r="S350" s="15">
        <f t="shared" si="15"/>
        <v>12214</v>
      </c>
      <c r="T350" s="15">
        <f t="shared" si="15"/>
        <v>12997</v>
      </c>
      <c r="U350" s="15">
        <f t="shared" si="15"/>
        <v>15252.75</v>
      </c>
    </row>
    <row r="351" spans="3:21">
      <c r="C351" s="3" t="s">
        <v>360</v>
      </c>
      <c r="D351" s="6">
        <v>6715</v>
      </c>
      <c r="E351" s="3" t="str">
        <f t="shared" si="16"/>
        <v>Esbjerg N</v>
      </c>
      <c r="F351" s="12">
        <v>10356</v>
      </c>
      <c r="G351" s="12">
        <v>10530</v>
      </c>
      <c r="H351" s="12">
        <v>10699</v>
      </c>
      <c r="I351" s="12">
        <v>10599</v>
      </c>
      <c r="J351" s="12">
        <v>11072</v>
      </c>
      <c r="K351" s="12">
        <v>10142</v>
      </c>
      <c r="L351" s="12">
        <v>11189</v>
      </c>
      <c r="M351" s="12">
        <v>11409</v>
      </c>
      <c r="N351" s="12">
        <v>12218</v>
      </c>
      <c r="O351" s="12">
        <v>13080</v>
      </c>
      <c r="P351" s="12">
        <v>13551</v>
      </c>
      <c r="Q351" s="12">
        <v>13525</v>
      </c>
      <c r="S351" s="15">
        <f t="shared" ref="S351:U414" si="17">IF(IFERROR(AVERAGEIF($F$4:$Q$4,S$4,$F351:$Q351),"BRUG KOM")=0,"BRUG KOM",IFERROR(AVERAGEIF($F$4:$Q$4,S$4,$F351:$Q351),"BRUG KOM"))</f>
        <v>10546</v>
      </c>
      <c r="T351" s="15">
        <f t="shared" si="17"/>
        <v>10953</v>
      </c>
      <c r="U351" s="15">
        <f t="shared" si="17"/>
        <v>13093.5</v>
      </c>
    </row>
    <row r="352" spans="3:21">
      <c r="C352" s="3" t="s">
        <v>361</v>
      </c>
      <c r="D352" s="6">
        <v>6720</v>
      </c>
      <c r="E352" s="3" t="str">
        <f t="shared" si="16"/>
        <v>Fanø</v>
      </c>
      <c r="F352" s="12">
        <v>9325</v>
      </c>
      <c r="G352" s="12">
        <v>8961</v>
      </c>
      <c r="H352" s="12">
        <v>10294</v>
      </c>
      <c r="I352" s="14" t="s">
        <v>14</v>
      </c>
      <c r="J352" s="12">
        <v>9134</v>
      </c>
      <c r="K352" s="14" t="s">
        <v>14</v>
      </c>
      <c r="L352" s="14" t="s">
        <v>14</v>
      </c>
      <c r="M352" s="12">
        <v>10379</v>
      </c>
      <c r="N352" s="12">
        <v>10518</v>
      </c>
      <c r="O352" s="12">
        <v>11051</v>
      </c>
      <c r="P352" s="12">
        <v>12808</v>
      </c>
      <c r="Q352" s="12">
        <v>9869</v>
      </c>
      <c r="S352" s="15">
        <f t="shared" si="17"/>
        <v>9526.6666666666661</v>
      </c>
      <c r="T352" s="15">
        <f t="shared" si="17"/>
        <v>9756.5</v>
      </c>
      <c r="U352" s="15">
        <f t="shared" si="17"/>
        <v>11061.5</v>
      </c>
    </row>
    <row r="353" spans="3:21">
      <c r="C353" s="3" t="s">
        <v>362</v>
      </c>
      <c r="D353" s="6">
        <v>6731</v>
      </c>
      <c r="E353" s="3" t="str">
        <f t="shared" si="16"/>
        <v>Tjæreborg</v>
      </c>
      <c r="F353" s="12">
        <v>11310</v>
      </c>
      <c r="G353" s="12">
        <v>12150</v>
      </c>
      <c r="H353" s="12">
        <v>11222</v>
      </c>
      <c r="I353" s="12">
        <v>10462</v>
      </c>
      <c r="J353" s="12">
        <v>10773</v>
      </c>
      <c r="K353" s="12">
        <v>11794</v>
      </c>
      <c r="L353" s="12">
        <v>9232</v>
      </c>
      <c r="M353" s="12">
        <v>8200</v>
      </c>
      <c r="N353" s="14" t="s">
        <v>14</v>
      </c>
      <c r="O353" s="12">
        <v>10330</v>
      </c>
      <c r="P353" s="14" t="s">
        <v>14</v>
      </c>
      <c r="Q353" s="14" t="s">
        <v>14</v>
      </c>
      <c r="S353" s="15">
        <f t="shared" si="17"/>
        <v>11286</v>
      </c>
      <c r="T353" s="15">
        <f t="shared" si="17"/>
        <v>9999.75</v>
      </c>
      <c r="U353" s="15">
        <f t="shared" si="17"/>
        <v>10330</v>
      </c>
    </row>
    <row r="354" spans="3:21">
      <c r="C354" s="3" t="s">
        <v>363</v>
      </c>
      <c r="D354" s="6">
        <v>6740</v>
      </c>
      <c r="E354" s="3" t="str">
        <f t="shared" si="16"/>
        <v>Bramming</v>
      </c>
      <c r="F354" s="12">
        <v>8474</v>
      </c>
      <c r="G354" s="12">
        <v>8413</v>
      </c>
      <c r="H354" s="12">
        <v>8581</v>
      </c>
      <c r="I354" s="12">
        <v>7869</v>
      </c>
      <c r="J354" s="12">
        <v>7635</v>
      </c>
      <c r="K354" s="12">
        <v>8214</v>
      </c>
      <c r="L354" s="12">
        <v>8330</v>
      </c>
      <c r="M354" s="12">
        <v>7713</v>
      </c>
      <c r="N354" s="12">
        <v>9719</v>
      </c>
      <c r="O354" s="12">
        <v>9200</v>
      </c>
      <c r="P354" s="12">
        <v>9688</v>
      </c>
      <c r="Q354" s="12">
        <v>9540</v>
      </c>
      <c r="S354" s="15">
        <f t="shared" si="17"/>
        <v>8334.25</v>
      </c>
      <c r="T354" s="15">
        <f t="shared" si="17"/>
        <v>7973</v>
      </c>
      <c r="U354" s="15">
        <f t="shared" si="17"/>
        <v>9536.75</v>
      </c>
    </row>
    <row r="355" spans="3:21">
      <c r="C355" s="3" t="s">
        <v>364</v>
      </c>
      <c r="D355" s="6">
        <v>6752</v>
      </c>
      <c r="E355" s="3" t="str">
        <f t="shared" si="16"/>
        <v>Glejbjerg</v>
      </c>
      <c r="F355" s="14" t="s">
        <v>14</v>
      </c>
      <c r="G355" s="14" t="s">
        <v>14</v>
      </c>
      <c r="H355" s="14" t="s">
        <v>14</v>
      </c>
      <c r="I355" s="14" t="s">
        <v>14</v>
      </c>
      <c r="J355" s="14" t="s">
        <v>14</v>
      </c>
      <c r="K355" s="14" t="s">
        <v>14</v>
      </c>
      <c r="L355" s="14" t="s">
        <v>14</v>
      </c>
      <c r="M355" s="14" t="s">
        <v>14</v>
      </c>
      <c r="N355" s="14" t="s">
        <v>14</v>
      </c>
      <c r="O355" s="14" t="s">
        <v>14</v>
      </c>
      <c r="P355" s="14" t="s">
        <v>14</v>
      </c>
      <c r="Q355" s="14" t="s">
        <v>14</v>
      </c>
      <c r="S355" s="15" t="str">
        <f t="shared" si="17"/>
        <v>BRUG KOM</v>
      </c>
      <c r="T355" s="15" t="str">
        <f t="shared" si="17"/>
        <v>BRUG KOM</v>
      </c>
      <c r="U355" s="15" t="str">
        <f t="shared" si="17"/>
        <v>BRUG KOM</v>
      </c>
    </row>
    <row r="356" spans="3:21">
      <c r="C356" s="3" t="s">
        <v>365</v>
      </c>
      <c r="D356" s="6">
        <v>6753</v>
      </c>
      <c r="E356" s="3" t="str">
        <f t="shared" si="16"/>
        <v>Agerbæk</v>
      </c>
      <c r="F356" s="14" t="s">
        <v>14</v>
      </c>
      <c r="G356" s="14" t="s">
        <v>14</v>
      </c>
      <c r="H356" s="14" t="s">
        <v>14</v>
      </c>
      <c r="I356" s="14" t="s">
        <v>14</v>
      </c>
      <c r="J356" s="14" t="s">
        <v>14</v>
      </c>
      <c r="K356" s="14" t="s">
        <v>14</v>
      </c>
      <c r="L356" s="14" t="s">
        <v>14</v>
      </c>
      <c r="M356" s="14" t="s">
        <v>14</v>
      </c>
      <c r="N356" s="12">
        <v>7277</v>
      </c>
      <c r="O356" s="14" t="s">
        <v>14</v>
      </c>
      <c r="P356" s="14" t="s">
        <v>14</v>
      </c>
      <c r="Q356" s="14" t="s">
        <v>14</v>
      </c>
      <c r="S356" s="15" t="str">
        <f t="shared" si="17"/>
        <v>BRUG KOM</v>
      </c>
      <c r="T356" s="15" t="str">
        <f t="shared" si="17"/>
        <v>BRUG KOM</v>
      </c>
      <c r="U356" s="15">
        <f t="shared" si="17"/>
        <v>7277</v>
      </c>
    </row>
    <row r="357" spans="3:21">
      <c r="C357" s="3" t="s">
        <v>366</v>
      </c>
      <c r="D357" s="6">
        <v>6760</v>
      </c>
      <c r="E357" s="3" t="str">
        <f t="shared" si="16"/>
        <v>Ribe</v>
      </c>
      <c r="F357" s="12">
        <v>8719</v>
      </c>
      <c r="G357" s="12">
        <v>9488</v>
      </c>
      <c r="H357" s="12">
        <v>8054</v>
      </c>
      <c r="I357" s="12">
        <v>8913</v>
      </c>
      <c r="J357" s="12">
        <v>7857</v>
      </c>
      <c r="K357" s="12">
        <v>7914</v>
      </c>
      <c r="L357" s="12">
        <v>8688</v>
      </c>
      <c r="M357" s="12">
        <v>9503</v>
      </c>
      <c r="N357" s="12">
        <v>7254</v>
      </c>
      <c r="O357" s="12">
        <v>10212</v>
      </c>
      <c r="P357" s="12">
        <v>9661</v>
      </c>
      <c r="Q357" s="12">
        <v>8067</v>
      </c>
      <c r="S357" s="15">
        <f t="shared" si="17"/>
        <v>8793.5</v>
      </c>
      <c r="T357" s="15">
        <f t="shared" si="17"/>
        <v>8490.5</v>
      </c>
      <c r="U357" s="15">
        <f t="shared" si="17"/>
        <v>8798.5</v>
      </c>
    </row>
    <row r="358" spans="3:21">
      <c r="C358" s="3" t="s">
        <v>367</v>
      </c>
      <c r="D358" s="6">
        <v>6771</v>
      </c>
      <c r="E358" s="3" t="str">
        <f t="shared" si="16"/>
        <v>Gredstedbro</v>
      </c>
      <c r="F358" s="14" t="s">
        <v>14</v>
      </c>
      <c r="G358" s="12">
        <v>7434</v>
      </c>
      <c r="H358" s="14" t="s">
        <v>14</v>
      </c>
      <c r="I358" s="14" t="s">
        <v>14</v>
      </c>
      <c r="J358" s="12">
        <v>6331</v>
      </c>
      <c r="K358" s="12">
        <v>5425</v>
      </c>
      <c r="L358" s="14" t="s">
        <v>14</v>
      </c>
      <c r="M358" s="12">
        <v>5666</v>
      </c>
      <c r="N358" s="12">
        <v>5067</v>
      </c>
      <c r="O358" s="12">
        <v>5891</v>
      </c>
      <c r="P358" s="12">
        <v>7434</v>
      </c>
      <c r="Q358" s="14" t="s">
        <v>14</v>
      </c>
      <c r="S358" s="15">
        <f t="shared" si="17"/>
        <v>7434</v>
      </c>
      <c r="T358" s="15">
        <f t="shared" si="17"/>
        <v>5807.333333333333</v>
      </c>
      <c r="U358" s="15">
        <f t="shared" si="17"/>
        <v>6130.666666666667</v>
      </c>
    </row>
    <row r="359" spans="3:21">
      <c r="C359" s="3" t="s">
        <v>368</v>
      </c>
      <c r="D359" s="6">
        <v>6780</v>
      </c>
      <c r="E359" s="3" t="str">
        <f t="shared" si="16"/>
        <v>Skærbæk</v>
      </c>
      <c r="F359" s="12">
        <v>5337</v>
      </c>
      <c r="G359" s="12">
        <v>5870</v>
      </c>
      <c r="H359" s="12">
        <v>4074</v>
      </c>
      <c r="I359" s="14" t="s">
        <v>14</v>
      </c>
      <c r="J359" s="12">
        <v>4176</v>
      </c>
      <c r="K359" s="12">
        <v>3182</v>
      </c>
      <c r="L359" s="12">
        <v>4832</v>
      </c>
      <c r="M359" s="12">
        <v>3697</v>
      </c>
      <c r="N359" s="12">
        <v>3704</v>
      </c>
      <c r="O359" s="12">
        <v>4677</v>
      </c>
      <c r="P359" s="12">
        <v>5753</v>
      </c>
      <c r="Q359" s="12">
        <v>4920</v>
      </c>
      <c r="S359" s="15">
        <f t="shared" si="17"/>
        <v>5093.666666666667</v>
      </c>
      <c r="T359" s="15">
        <f t="shared" si="17"/>
        <v>3971.75</v>
      </c>
      <c r="U359" s="15">
        <f t="shared" si="17"/>
        <v>4763.5</v>
      </c>
    </row>
    <row r="360" spans="3:21">
      <c r="C360" s="3" t="s">
        <v>369</v>
      </c>
      <c r="D360" s="6">
        <v>6792</v>
      </c>
      <c r="E360" s="3" t="str">
        <f t="shared" si="16"/>
        <v>Rømø</v>
      </c>
      <c r="F360" s="14" t="s">
        <v>14</v>
      </c>
      <c r="G360" s="14" t="s">
        <v>14</v>
      </c>
      <c r="H360" s="14" t="s">
        <v>14</v>
      </c>
      <c r="I360" s="14" t="s">
        <v>14</v>
      </c>
      <c r="J360" s="14" t="s">
        <v>14</v>
      </c>
      <c r="K360" s="14" t="s">
        <v>14</v>
      </c>
      <c r="L360" s="12">
        <v>8386</v>
      </c>
      <c r="M360" s="14" t="s">
        <v>14</v>
      </c>
      <c r="N360" s="14" t="s">
        <v>14</v>
      </c>
      <c r="O360" s="14" t="s">
        <v>14</v>
      </c>
      <c r="P360" s="14" t="s">
        <v>14</v>
      </c>
      <c r="Q360" s="14" t="s">
        <v>14</v>
      </c>
      <c r="S360" s="15" t="str">
        <f t="shared" si="17"/>
        <v>BRUG KOM</v>
      </c>
      <c r="T360" s="15">
        <f t="shared" si="17"/>
        <v>8386</v>
      </c>
      <c r="U360" s="15" t="str">
        <f t="shared" si="17"/>
        <v>BRUG KOM</v>
      </c>
    </row>
    <row r="361" spans="3:21">
      <c r="C361" s="3" t="s">
        <v>370</v>
      </c>
      <c r="D361" s="6">
        <v>6800</v>
      </c>
      <c r="E361" s="3" t="str">
        <f t="shared" si="16"/>
        <v>Varde</v>
      </c>
      <c r="F361" s="12">
        <v>7919</v>
      </c>
      <c r="G361" s="12">
        <v>8427</v>
      </c>
      <c r="H361" s="12">
        <v>7550</v>
      </c>
      <c r="I361" s="12">
        <v>8888</v>
      </c>
      <c r="J361" s="12">
        <v>8169</v>
      </c>
      <c r="K361" s="12">
        <v>8690</v>
      </c>
      <c r="L361" s="12">
        <v>8264</v>
      </c>
      <c r="M361" s="12">
        <v>8644</v>
      </c>
      <c r="N361" s="12">
        <v>9822</v>
      </c>
      <c r="O361" s="12">
        <v>7986</v>
      </c>
      <c r="P361" s="12">
        <v>10597</v>
      </c>
      <c r="Q361" s="12">
        <v>9823</v>
      </c>
      <c r="S361" s="15">
        <f t="shared" si="17"/>
        <v>8196</v>
      </c>
      <c r="T361" s="15">
        <f t="shared" si="17"/>
        <v>8441.75</v>
      </c>
      <c r="U361" s="15">
        <f t="shared" si="17"/>
        <v>9557</v>
      </c>
    </row>
    <row r="362" spans="3:21">
      <c r="C362" s="3" t="s">
        <v>371</v>
      </c>
      <c r="D362" s="6">
        <v>6818</v>
      </c>
      <c r="E362" s="3" t="str">
        <f t="shared" si="16"/>
        <v>Årre</v>
      </c>
      <c r="F362" s="12">
        <v>4679</v>
      </c>
      <c r="G362" s="14" t="s">
        <v>14</v>
      </c>
      <c r="H362" s="12">
        <v>5389</v>
      </c>
      <c r="I362" s="14" t="s">
        <v>14</v>
      </c>
      <c r="J362" s="14" t="s">
        <v>14</v>
      </c>
      <c r="K362" s="14" t="s">
        <v>14</v>
      </c>
      <c r="L362" s="12">
        <v>6042</v>
      </c>
      <c r="M362" s="12">
        <v>4794</v>
      </c>
      <c r="N362" s="12">
        <v>6640</v>
      </c>
      <c r="O362" s="14" t="s">
        <v>14</v>
      </c>
      <c r="P362" s="14" t="s">
        <v>14</v>
      </c>
      <c r="Q362" s="14" t="s">
        <v>14</v>
      </c>
      <c r="S362" s="15">
        <f t="shared" si="17"/>
        <v>5034</v>
      </c>
      <c r="T362" s="15">
        <f t="shared" si="17"/>
        <v>5418</v>
      </c>
      <c r="U362" s="15">
        <f t="shared" si="17"/>
        <v>6640</v>
      </c>
    </row>
    <row r="363" spans="3:21">
      <c r="C363" s="3" t="s">
        <v>372</v>
      </c>
      <c r="D363" s="6">
        <v>6823</v>
      </c>
      <c r="E363" s="3" t="str">
        <f t="shared" si="16"/>
        <v>Ansager</v>
      </c>
      <c r="F363" s="12">
        <v>4326</v>
      </c>
      <c r="G363" s="12">
        <v>4460</v>
      </c>
      <c r="H363" s="14" t="s">
        <v>14</v>
      </c>
      <c r="I363" s="14" t="s">
        <v>14</v>
      </c>
      <c r="J363" s="14" t="s">
        <v>14</v>
      </c>
      <c r="K363" s="12">
        <v>4604</v>
      </c>
      <c r="L363" s="14" t="s">
        <v>14</v>
      </c>
      <c r="M363" s="14" t="s">
        <v>14</v>
      </c>
      <c r="N363" s="12">
        <v>4562</v>
      </c>
      <c r="O363" s="14" t="s">
        <v>14</v>
      </c>
      <c r="P363" s="14" t="s">
        <v>14</v>
      </c>
      <c r="Q363" s="14" t="s">
        <v>14</v>
      </c>
      <c r="S363" s="15">
        <f t="shared" si="17"/>
        <v>4393</v>
      </c>
      <c r="T363" s="15">
        <f t="shared" si="17"/>
        <v>4604</v>
      </c>
      <c r="U363" s="15">
        <f t="shared" si="17"/>
        <v>4562</v>
      </c>
    </row>
    <row r="364" spans="3:21">
      <c r="C364" s="3" t="s">
        <v>373</v>
      </c>
      <c r="D364" s="6">
        <v>6830</v>
      </c>
      <c r="E364" s="3" t="str">
        <f t="shared" si="16"/>
        <v>Nørre Nebel</v>
      </c>
      <c r="F364" s="12">
        <v>6666</v>
      </c>
      <c r="G364" s="14" t="s">
        <v>14</v>
      </c>
      <c r="H364" s="14" t="s">
        <v>14</v>
      </c>
      <c r="I364" s="14" t="s">
        <v>14</v>
      </c>
      <c r="J364" s="14" t="s">
        <v>14</v>
      </c>
      <c r="K364" s="12">
        <v>8843</v>
      </c>
      <c r="L364" s="12">
        <v>4003</v>
      </c>
      <c r="M364" s="12">
        <v>5259</v>
      </c>
      <c r="N364" s="12">
        <v>3947</v>
      </c>
      <c r="O364" s="12">
        <v>7391</v>
      </c>
      <c r="P364" s="12">
        <v>6046</v>
      </c>
      <c r="Q364" s="12">
        <v>5876</v>
      </c>
      <c r="S364" s="15">
        <f t="shared" si="17"/>
        <v>6666</v>
      </c>
      <c r="T364" s="15">
        <f t="shared" si="17"/>
        <v>6035</v>
      </c>
      <c r="U364" s="15">
        <f t="shared" si="17"/>
        <v>5815</v>
      </c>
    </row>
    <row r="365" spans="3:21">
      <c r="C365" s="3" t="s">
        <v>374</v>
      </c>
      <c r="D365" s="6">
        <v>6840</v>
      </c>
      <c r="E365" s="3" t="str">
        <f t="shared" si="16"/>
        <v>Oksbøl</v>
      </c>
      <c r="F365" s="12">
        <v>8814</v>
      </c>
      <c r="G365" s="12">
        <v>8601</v>
      </c>
      <c r="H365" s="14" t="s">
        <v>14</v>
      </c>
      <c r="I365" s="14" t="s">
        <v>14</v>
      </c>
      <c r="J365" s="12">
        <v>5757</v>
      </c>
      <c r="K365" s="14" t="s">
        <v>14</v>
      </c>
      <c r="L365" s="12">
        <v>7879</v>
      </c>
      <c r="M365" s="12">
        <v>6119</v>
      </c>
      <c r="N365" s="12">
        <v>8128</v>
      </c>
      <c r="O365" s="12">
        <v>9399</v>
      </c>
      <c r="P365" s="12">
        <v>8196</v>
      </c>
      <c r="Q365" s="12">
        <v>7632</v>
      </c>
      <c r="S365" s="15">
        <f t="shared" si="17"/>
        <v>8707.5</v>
      </c>
      <c r="T365" s="15">
        <f t="shared" si="17"/>
        <v>6585</v>
      </c>
      <c r="U365" s="15">
        <f t="shared" si="17"/>
        <v>8338.75</v>
      </c>
    </row>
    <row r="366" spans="3:21">
      <c r="C366" s="3" t="s">
        <v>375</v>
      </c>
      <c r="D366" s="6">
        <v>6851</v>
      </c>
      <c r="E366" s="3" t="str">
        <f t="shared" si="16"/>
        <v>Janderup Vestj</v>
      </c>
      <c r="F366" s="14" t="s">
        <v>14</v>
      </c>
      <c r="G366" s="14" t="s">
        <v>14</v>
      </c>
      <c r="H366" s="14" t="s">
        <v>14</v>
      </c>
      <c r="I366" s="14" t="s">
        <v>14</v>
      </c>
      <c r="J366" s="14" t="s">
        <v>14</v>
      </c>
      <c r="K366" s="14" t="s">
        <v>14</v>
      </c>
      <c r="L366" s="14" t="s">
        <v>14</v>
      </c>
      <c r="M366" s="14" t="s">
        <v>14</v>
      </c>
      <c r="N366" s="14" t="s">
        <v>14</v>
      </c>
      <c r="O366" s="14" t="s">
        <v>14</v>
      </c>
      <c r="P366" s="14" t="s">
        <v>14</v>
      </c>
      <c r="Q366" s="14" t="s">
        <v>14</v>
      </c>
      <c r="S366" s="15" t="str">
        <f t="shared" si="17"/>
        <v>BRUG KOM</v>
      </c>
      <c r="T366" s="15" t="str">
        <f t="shared" si="17"/>
        <v>BRUG KOM</v>
      </c>
      <c r="U366" s="15" t="str">
        <f t="shared" si="17"/>
        <v>BRUG KOM</v>
      </c>
    </row>
    <row r="367" spans="3:21">
      <c r="C367" s="3" t="s">
        <v>376</v>
      </c>
      <c r="D367" s="6">
        <v>6852</v>
      </c>
      <c r="E367" s="3" t="str">
        <f t="shared" si="16"/>
        <v>Billum</v>
      </c>
      <c r="F367" s="14" t="s">
        <v>14</v>
      </c>
      <c r="G367" s="14" t="s">
        <v>14</v>
      </c>
      <c r="H367" s="14" t="s">
        <v>14</v>
      </c>
      <c r="I367" s="14" t="s">
        <v>14</v>
      </c>
      <c r="J367" s="14" t="s">
        <v>14</v>
      </c>
      <c r="K367" s="14" t="s">
        <v>14</v>
      </c>
      <c r="L367" s="14" t="s">
        <v>14</v>
      </c>
      <c r="M367" s="14" t="s">
        <v>14</v>
      </c>
      <c r="N367" s="14" t="s">
        <v>14</v>
      </c>
      <c r="O367" s="14" t="s">
        <v>14</v>
      </c>
      <c r="P367" s="14" t="s">
        <v>14</v>
      </c>
      <c r="Q367" s="14" t="s">
        <v>14</v>
      </c>
      <c r="S367" s="15" t="str">
        <f t="shared" si="17"/>
        <v>BRUG KOM</v>
      </c>
      <c r="T367" s="15" t="str">
        <f t="shared" si="17"/>
        <v>BRUG KOM</v>
      </c>
      <c r="U367" s="15" t="str">
        <f t="shared" si="17"/>
        <v>BRUG KOM</v>
      </c>
    </row>
    <row r="368" spans="3:21">
      <c r="C368" s="3" t="s">
        <v>377</v>
      </c>
      <c r="D368" s="6">
        <v>6853</v>
      </c>
      <c r="E368" s="3" t="str">
        <f t="shared" si="16"/>
        <v>Vejers Strand</v>
      </c>
      <c r="F368" s="14" t="s">
        <v>14</v>
      </c>
      <c r="G368" s="14" t="s">
        <v>14</v>
      </c>
      <c r="H368" s="14" t="s">
        <v>14</v>
      </c>
      <c r="I368" s="14" t="s">
        <v>14</v>
      </c>
      <c r="J368" s="14" t="s">
        <v>14</v>
      </c>
      <c r="K368" s="14" t="s">
        <v>14</v>
      </c>
      <c r="L368" s="14" t="s">
        <v>14</v>
      </c>
      <c r="M368" s="14" t="s">
        <v>14</v>
      </c>
      <c r="N368" s="14" t="s">
        <v>14</v>
      </c>
      <c r="O368" s="14" t="s">
        <v>14</v>
      </c>
      <c r="P368" s="14" t="s">
        <v>14</v>
      </c>
      <c r="Q368" s="14" t="s">
        <v>14</v>
      </c>
      <c r="S368" s="15" t="str">
        <f t="shared" si="17"/>
        <v>BRUG KOM</v>
      </c>
      <c r="T368" s="15" t="str">
        <f t="shared" si="17"/>
        <v>BRUG KOM</v>
      </c>
      <c r="U368" s="15" t="str">
        <f t="shared" si="17"/>
        <v>BRUG KOM</v>
      </c>
    </row>
    <row r="369" spans="3:21">
      <c r="C369" s="3" t="s">
        <v>378</v>
      </c>
      <c r="D369" s="6">
        <v>6854</v>
      </c>
      <c r="E369" s="3" t="str">
        <f t="shared" si="16"/>
        <v>Henne</v>
      </c>
      <c r="F369" s="14" t="s">
        <v>14</v>
      </c>
      <c r="G369" s="14" t="s">
        <v>14</v>
      </c>
      <c r="H369" s="14" t="s">
        <v>14</v>
      </c>
      <c r="I369" s="14" t="s">
        <v>14</v>
      </c>
      <c r="J369" s="14" t="s">
        <v>14</v>
      </c>
      <c r="K369" s="14" t="s">
        <v>14</v>
      </c>
      <c r="L369" s="14" t="s">
        <v>14</v>
      </c>
      <c r="M369" s="14" t="s">
        <v>14</v>
      </c>
      <c r="N369" s="14" t="s">
        <v>14</v>
      </c>
      <c r="O369" s="14" t="s">
        <v>14</v>
      </c>
      <c r="P369" s="14" t="s">
        <v>14</v>
      </c>
      <c r="Q369" s="14" t="s">
        <v>14</v>
      </c>
      <c r="S369" s="15" t="str">
        <f t="shared" si="17"/>
        <v>BRUG KOM</v>
      </c>
      <c r="T369" s="15" t="str">
        <f t="shared" si="17"/>
        <v>BRUG KOM</v>
      </c>
      <c r="U369" s="15" t="str">
        <f t="shared" si="17"/>
        <v>BRUG KOM</v>
      </c>
    </row>
    <row r="370" spans="3:21">
      <c r="C370" s="3" t="s">
        <v>379</v>
      </c>
      <c r="D370" s="6">
        <v>6855</v>
      </c>
      <c r="E370" s="3" t="str">
        <f t="shared" si="16"/>
        <v>Outrup</v>
      </c>
      <c r="F370" s="14" t="s">
        <v>14</v>
      </c>
      <c r="G370" s="14" t="s">
        <v>14</v>
      </c>
      <c r="H370" s="14" t="s">
        <v>14</v>
      </c>
      <c r="I370" s="14" t="s">
        <v>14</v>
      </c>
      <c r="J370" s="14" t="s">
        <v>14</v>
      </c>
      <c r="K370" s="14" t="s">
        <v>14</v>
      </c>
      <c r="L370" s="14" t="s">
        <v>14</v>
      </c>
      <c r="M370" s="14" t="s">
        <v>14</v>
      </c>
      <c r="N370" s="14" t="s">
        <v>14</v>
      </c>
      <c r="O370" s="12">
        <v>5805</v>
      </c>
      <c r="P370" s="14" t="s">
        <v>14</v>
      </c>
      <c r="Q370" s="14" t="s">
        <v>14</v>
      </c>
      <c r="S370" s="15" t="str">
        <f t="shared" si="17"/>
        <v>BRUG KOM</v>
      </c>
      <c r="T370" s="15" t="str">
        <f t="shared" si="17"/>
        <v>BRUG KOM</v>
      </c>
      <c r="U370" s="15">
        <f t="shared" si="17"/>
        <v>5805</v>
      </c>
    </row>
    <row r="371" spans="3:21">
      <c r="C371" s="3" t="s">
        <v>380</v>
      </c>
      <c r="D371" s="6">
        <v>6857</v>
      </c>
      <c r="E371" s="3" t="str">
        <f t="shared" si="16"/>
        <v>Blåvand</v>
      </c>
      <c r="F371" s="14" t="s">
        <v>14</v>
      </c>
      <c r="G371" s="14" t="s">
        <v>14</v>
      </c>
      <c r="H371" s="14" t="s">
        <v>14</v>
      </c>
      <c r="I371" s="14" t="s">
        <v>14</v>
      </c>
      <c r="J371" s="14" t="s">
        <v>14</v>
      </c>
      <c r="K371" s="14" t="s">
        <v>14</v>
      </c>
      <c r="L371" s="14" t="s">
        <v>14</v>
      </c>
      <c r="M371" s="14" t="s">
        <v>14</v>
      </c>
      <c r="N371" s="14" t="s">
        <v>14</v>
      </c>
      <c r="O371" s="14" t="s">
        <v>14</v>
      </c>
      <c r="P371" s="14" t="s">
        <v>14</v>
      </c>
      <c r="Q371" s="14" t="s">
        <v>14</v>
      </c>
      <c r="S371" s="15" t="str">
        <f t="shared" si="17"/>
        <v>BRUG KOM</v>
      </c>
      <c r="T371" s="15" t="str">
        <f t="shared" si="17"/>
        <v>BRUG KOM</v>
      </c>
      <c r="U371" s="15" t="str">
        <f t="shared" si="17"/>
        <v>BRUG KOM</v>
      </c>
    </row>
    <row r="372" spans="3:21">
      <c r="C372" s="3" t="s">
        <v>381</v>
      </c>
      <c r="D372" s="6">
        <v>6862</v>
      </c>
      <c r="E372" s="3" t="str">
        <f t="shared" si="16"/>
        <v>Tistrup</v>
      </c>
      <c r="F372" s="14" t="s">
        <v>14</v>
      </c>
      <c r="G372" s="14" t="s">
        <v>14</v>
      </c>
      <c r="H372" s="14" t="s">
        <v>14</v>
      </c>
      <c r="I372" s="14" t="s">
        <v>14</v>
      </c>
      <c r="J372" s="14" t="s">
        <v>14</v>
      </c>
      <c r="K372" s="12">
        <v>5098</v>
      </c>
      <c r="L372" s="14" t="s">
        <v>14</v>
      </c>
      <c r="M372" s="14" t="s">
        <v>14</v>
      </c>
      <c r="N372" s="14" t="s">
        <v>14</v>
      </c>
      <c r="O372" s="14" t="s">
        <v>14</v>
      </c>
      <c r="P372" s="14" t="s">
        <v>14</v>
      </c>
      <c r="Q372" s="14" t="s">
        <v>14</v>
      </c>
      <c r="S372" s="15" t="str">
        <f t="shared" si="17"/>
        <v>BRUG KOM</v>
      </c>
      <c r="T372" s="15">
        <f t="shared" si="17"/>
        <v>5098</v>
      </c>
      <c r="U372" s="15" t="str">
        <f t="shared" si="17"/>
        <v>BRUG KOM</v>
      </c>
    </row>
    <row r="373" spans="3:21">
      <c r="C373" s="3" t="s">
        <v>382</v>
      </c>
      <c r="D373" s="6">
        <v>6870</v>
      </c>
      <c r="E373" s="3" t="str">
        <f t="shared" si="16"/>
        <v>Ølgod</v>
      </c>
      <c r="F373" s="14" t="s">
        <v>14</v>
      </c>
      <c r="G373" s="14" t="s">
        <v>14</v>
      </c>
      <c r="H373" s="12">
        <v>6123</v>
      </c>
      <c r="I373" s="12">
        <v>5694</v>
      </c>
      <c r="J373" s="12">
        <v>6642</v>
      </c>
      <c r="K373" s="12">
        <v>5367</v>
      </c>
      <c r="L373" s="12">
        <v>7920</v>
      </c>
      <c r="M373" s="12">
        <v>5341</v>
      </c>
      <c r="N373" s="12">
        <v>6319</v>
      </c>
      <c r="O373" s="12">
        <v>4865</v>
      </c>
      <c r="P373" s="12">
        <v>5862</v>
      </c>
      <c r="Q373" s="12">
        <v>6310</v>
      </c>
      <c r="S373" s="15">
        <f t="shared" si="17"/>
        <v>5908.5</v>
      </c>
      <c r="T373" s="15">
        <f t="shared" si="17"/>
        <v>6317.5</v>
      </c>
      <c r="U373" s="15">
        <f t="shared" si="17"/>
        <v>5839</v>
      </c>
    </row>
    <row r="374" spans="3:21">
      <c r="C374" s="3" t="s">
        <v>383</v>
      </c>
      <c r="D374" s="6">
        <v>6880</v>
      </c>
      <c r="E374" s="3" t="str">
        <f t="shared" si="16"/>
        <v>Tarm</v>
      </c>
      <c r="F374" s="12">
        <v>5623</v>
      </c>
      <c r="G374" s="12">
        <v>5177</v>
      </c>
      <c r="H374" s="12">
        <v>5984</v>
      </c>
      <c r="I374" s="12">
        <v>5119</v>
      </c>
      <c r="J374" s="12">
        <v>5765</v>
      </c>
      <c r="K374" s="12">
        <v>4991</v>
      </c>
      <c r="L374" s="12">
        <v>3433</v>
      </c>
      <c r="M374" s="12">
        <v>4227</v>
      </c>
      <c r="N374" s="12">
        <v>5797</v>
      </c>
      <c r="O374" s="12">
        <v>5430</v>
      </c>
      <c r="P374" s="12">
        <v>4963</v>
      </c>
      <c r="Q374" s="12">
        <v>4974</v>
      </c>
      <c r="S374" s="15">
        <f t="shared" si="17"/>
        <v>5475.75</v>
      </c>
      <c r="T374" s="15">
        <f t="shared" si="17"/>
        <v>4604</v>
      </c>
      <c r="U374" s="15">
        <f t="shared" si="17"/>
        <v>5291</v>
      </c>
    </row>
    <row r="375" spans="3:21">
      <c r="C375" s="3" t="s">
        <v>384</v>
      </c>
      <c r="D375" s="6">
        <v>6893</v>
      </c>
      <c r="E375" s="3" t="str">
        <f t="shared" si="16"/>
        <v>Hemmet</v>
      </c>
      <c r="F375" s="14" t="s">
        <v>14</v>
      </c>
      <c r="G375" s="14" t="s">
        <v>14</v>
      </c>
      <c r="H375" s="14" t="s">
        <v>14</v>
      </c>
      <c r="I375" s="14" t="s">
        <v>14</v>
      </c>
      <c r="J375" s="14" t="s">
        <v>14</v>
      </c>
      <c r="K375" s="14" t="s">
        <v>14</v>
      </c>
      <c r="L375" s="14" t="s">
        <v>14</v>
      </c>
      <c r="M375" s="14" t="s">
        <v>14</v>
      </c>
      <c r="N375" s="14" t="s">
        <v>14</v>
      </c>
      <c r="O375" s="12">
        <v>3581</v>
      </c>
      <c r="P375" s="14" t="s">
        <v>14</v>
      </c>
      <c r="Q375" s="14" t="s">
        <v>14</v>
      </c>
      <c r="S375" s="15" t="str">
        <f t="shared" si="17"/>
        <v>BRUG KOM</v>
      </c>
      <c r="T375" s="15" t="str">
        <f t="shared" si="17"/>
        <v>BRUG KOM</v>
      </c>
      <c r="U375" s="15">
        <f t="shared" si="17"/>
        <v>3581</v>
      </c>
    </row>
    <row r="376" spans="3:21">
      <c r="C376" s="3" t="s">
        <v>385</v>
      </c>
      <c r="D376" s="6">
        <v>6900</v>
      </c>
      <c r="E376" s="3" t="str">
        <f t="shared" si="16"/>
        <v>Skjern</v>
      </c>
      <c r="F376" s="12">
        <v>7134</v>
      </c>
      <c r="G376" s="12">
        <v>7709</v>
      </c>
      <c r="H376" s="12">
        <v>7348</v>
      </c>
      <c r="I376" s="12">
        <v>7168</v>
      </c>
      <c r="J376" s="12">
        <v>7095</v>
      </c>
      <c r="K376" s="12">
        <v>6401</v>
      </c>
      <c r="L376" s="12">
        <v>6970</v>
      </c>
      <c r="M376" s="12">
        <v>5955</v>
      </c>
      <c r="N376" s="12">
        <v>7158</v>
      </c>
      <c r="O376" s="12">
        <v>7174</v>
      </c>
      <c r="P376" s="12">
        <v>6858</v>
      </c>
      <c r="Q376" s="12">
        <v>6693</v>
      </c>
      <c r="S376" s="15">
        <f t="shared" si="17"/>
        <v>7339.75</v>
      </c>
      <c r="T376" s="15">
        <f t="shared" si="17"/>
        <v>6605.25</v>
      </c>
      <c r="U376" s="15">
        <f t="shared" si="17"/>
        <v>6970.75</v>
      </c>
    </row>
    <row r="377" spans="3:21">
      <c r="C377" s="3" t="s">
        <v>386</v>
      </c>
      <c r="D377" s="6">
        <v>6920</v>
      </c>
      <c r="E377" s="3" t="str">
        <f t="shared" si="16"/>
        <v>Videbæk</v>
      </c>
      <c r="F377" s="12">
        <v>6394</v>
      </c>
      <c r="G377" s="12">
        <v>5944</v>
      </c>
      <c r="H377" s="12">
        <v>5831</v>
      </c>
      <c r="I377" s="12">
        <v>6901</v>
      </c>
      <c r="J377" s="12">
        <v>6169</v>
      </c>
      <c r="K377" s="12">
        <v>6176</v>
      </c>
      <c r="L377" s="12">
        <v>4830</v>
      </c>
      <c r="M377" s="12">
        <v>5781</v>
      </c>
      <c r="N377" s="12">
        <v>6782</v>
      </c>
      <c r="O377" s="12">
        <v>7555</v>
      </c>
      <c r="P377" s="12">
        <v>5319</v>
      </c>
      <c r="Q377" s="12">
        <v>7298</v>
      </c>
      <c r="S377" s="15">
        <f t="shared" si="17"/>
        <v>6267.5</v>
      </c>
      <c r="T377" s="15">
        <f t="shared" si="17"/>
        <v>5739</v>
      </c>
      <c r="U377" s="15">
        <f t="shared" si="17"/>
        <v>6738.5</v>
      </c>
    </row>
    <row r="378" spans="3:21">
      <c r="C378" s="3" t="s">
        <v>387</v>
      </c>
      <c r="D378" s="6">
        <v>6933</v>
      </c>
      <c r="E378" s="3" t="str">
        <f t="shared" si="16"/>
        <v>Kibæk</v>
      </c>
      <c r="F378" s="12">
        <v>5924</v>
      </c>
      <c r="G378" s="12">
        <v>7081</v>
      </c>
      <c r="H378" s="12">
        <v>5910</v>
      </c>
      <c r="I378" s="12">
        <v>7839</v>
      </c>
      <c r="J378" s="12">
        <v>5084</v>
      </c>
      <c r="K378" s="14" t="s">
        <v>14</v>
      </c>
      <c r="L378" s="12">
        <v>6607</v>
      </c>
      <c r="M378" s="12">
        <v>8610</v>
      </c>
      <c r="N378" s="12">
        <v>6356</v>
      </c>
      <c r="O378" s="12">
        <v>6067</v>
      </c>
      <c r="P378" s="12">
        <v>7729</v>
      </c>
      <c r="Q378" s="12">
        <v>9204</v>
      </c>
      <c r="S378" s="15">
        <f t="shared" si="17"/>
        <v>6688.5</v>
      </c>
      <c r="T378" s="15">
        <f t="shared" si="17"/>
        <v>6767</v>
      </c>
      <c r="U378" s="15">
        <f t="shared" si="17"/>
        <v>7339</v>
      </c>
    </row>
    <row r="379" spans="3:21">
      <c r="C379" s="3" t="s">
        <v>388</v>
      </c>
      <c r="D379" s="6">
        <v>6940</v>
      </c>
      <c r="E379" s="3" t="str">
        <f t="shared" si="16"/>
        <v>Lem St</v>
      </c>
      <c r="F379" s="14" t="s">
        <v>14</v>
      </c>
      <c r="G379" s="14" t="s">
        <v>14</v>
      </c>
      <c r="H379" s="14" t="s">
        <v>14</v>
      </c>
      <c r="I379" s="12">
        <v>4604</v>
      </c>
      <c r="J379" s="14" t="s">
        <v>14</v>
      </c>
      <c r="K379" s="14" t="s">
        <v>14</v>
      </c>
      <c r="L379" s="14" t="s">
        <v>14</v>
      </c>
      <c r="M379" s="14" t="s">
        <v>14</v>
      </c>
      <c r="N379" s="12">
        <v>3676</v>
      </c>
      <c r="O379" s="14" t="s">
        <v>14</v>
      </c>
      <c r="P379" s="14" t="s">
        <v>14</v>
      </c>
      <c r="Q379" s="14" t="s">
        <v>14</v>
      </c>
      <c r="S379" s="15">
        <f t="shared" si="17"/>
        <v>4604</v>
      </c>
      <c r="T379" s="15" t="str">
        <f t="shared" si="17"/>
        <v>BRUG KOM</v>
      </c>
      <c r="U379" s="15">
        <f t="shared" si="17"/>
        <v>3676</v>
      </c>
    </row>
    <row r="380" spans="3:21">
      <c r="C380" s="3" t="s">
        <v>389</v>
      </c>
      <c r="D380" s="6">
        <v>6950</v>
      </c>
      <c r="E380" s="3" t="str">
        <f t="shared" si="16"/>
        <v>Ringkøbing</v>
      </c>
      <c r="F380" s="12">
        <v>8600</v>
      </c>
      <c r="G380" s="12">
        <v>7664</v>
      </c>
      <c r="H380" s="12">
        <v>9554</v>
      </c>
      <c r="I380" s="12">
        <v>8475</v>
      </c>
      <c r="J380" s="12">
        <v>7710</v>
      </c>
      <c r="K380" s="12">
        <v>8696</v>
      </c>
      <c r="L380" s="12">
        <v>7347</v>
      </c>
      <c r="M380" s="12">
        <v>8270</v>
      </c>
      <c r="N380" s="12">
        <v>10210</v>
      </c>
      <c r="O380" s="12">
        <v>9163</v>
      </c>
      <c r="P380" s="12">
        <v>11289</v>
      </c>
      <c r="Q380" s="12">
        <v>9264</v>
      </c>
      <c r="S380" s="15">
        <f t="shared" si="17"/>
        <v>8573.25</v>
      </c>
      <c r="T380" s="15">
        <f t="shared" si="17"/>
        <v>8005.75</v>
      </c>
      <c r="U380" s="15">
        <f t="shared" si="17"/>
        <v>9981.5</v>
      </c>
    </row>
    <row r="381" spans="3:21">
      <c r="C381" s="3" t="s">
        <v>390</v>
      </c>
      <c r="D381" s="6">
        <v>6960</v>
      </c>
      <c r="E381" s="3" t="str">
        <f t="shared" si="16"/>
        <v>Hvide Sande</v>
      </c>
      <c r="F381" s="12">
        <v>7285</v>
      </c>
      <c r="G381" s="12">
        <v>6138</v>
      </c>
      <c r="H381" s="12">
        <v>7050</v>
      </c>
      <c r="I381" s="14" t="s">
        <v>14</v>
      </c>
      <c r="J381" s="12">
        <v>6473</v>
      </c>
      <c r="K381" s="12">
        <v>5308</v>
      </c>
      <c r="L381" s="12">
        <v>4870</v>
      </c>
      <c r="M381" s="14" t="s">
        <v>14</v>
      </c>
      <c r="N381" s="12">
        <v>6131</v>
      </c>
      <c r="O381" s="12">
        <v>6386</v>
      </c>
      <c r="P381" s="12">
        <v>7650</v>
      </c>
      <c r="Q381" s="12">
        <v>8500</v>
      </c>
      <c r="S381" s="15">
        <f t="shared" si="17"/>
        <v>6824.333333333333</v>
      </c>
      <c r="T381" s="15">
        <f t="shared" si="17"/>
        <v>5550.333333333333</v>
      </c>
      <c r="U381" s="15">
        <f t="shared" si="17"/>
        <v>7166.75</v>
      </c>
    </row>
    <row r="382" spans="3:21">
      <c r="C382" s="3" t="s">
        <v>391</v>
      </c>
      <c r="D382" s="6">
        <v>6971</v>
      </c>
      <c r="E382" s="3" t="str">
        <f t="shared" si="16"/>
        <v>Spjald</v>
      </c>
      <c r="F382" s="14" t="s">
        <v>14</v>
      </c>
      <c r="G382" s="14" t="s">
        <v>14</v>
      </c>
      <c r="H382" s="14" t="s">
        <v>14</v>
      </c>
      <c r="I382" s="14" t="s">
        <v>14</v>
      </c>
      <c r="J382" s="14" t="s">
        <v>14</v>
      </c>
      <c r="K382" s="12">
        <v>6726</v>
      </c>
      <c r="L382" s="14" t="s">
        <v>14</v>
      </c>
      <c r="M382" s="14" t="s">
        <v>14</v>
      </c>
      <c r="N382" s="12">
        <v>4785</v>
      </c>
      <c r="O382" s="12">
        <v>5394</v>
      </c>
      <c r="P382" s="14" t="s">
        <v>14</v>
      </c>
      <c r="Q382" s="14" t="s">
        <v>14</v>
      </c>
      <c r="S382" s="15" t="str">
        <f t="shared" si="17"/>
        <v>BRUG KOM</v>
      </c>
      <c r="T382" s="15">
        <f t="shared" si="17"/>
        <v>6726</v>
      </c>
      <c r="U382" s="15">
        <f t="shared" si="17"/>
        <v>5089.5</v>
      </c>
    </row>
    <row r="383" spans="3:21">
      <c r="C383" s="3" t="s">
        <v>392</v>
      </c>
      <c r="D383" s="6">
        <v>6973</v>
      </c>
      <c r="E383" s="3" t="str">
        <f t="shared" si="16"/>
        <v>Ørnhøj</v>
      </c>
      <c r="F383" s="14" t="s">
        <v>14</v>
      </c>
      <c r="G383" s="14" t="s">
        <v>14</v>
      </c>
      <c r="H383" s="14" t="s">
        <v>14</v>
      </c>
      <c r="I383" s="14" t="s">
        <v>14</v>
      </c>
      <c r="J383" s="14" t="s">
        <v>14</v>
      </c>
      <c r="K383" s="14" t="s">
        <v>14</v>
      </c>
      <c r="L383" s="14" t="s">
        <v>14</v>
      </c>
      <c r="M383" s="14" t="s">
        <v>14</v>
      </c>
      <c r="N383" s="14" t="s">
        <v>14</v>
      </c>
      <c r="O383" s="14" t="s">
        <v>14</v>
      </c>
      <c r="P383" s="14" t="s">
        <v>14</v>
      </c>
      <c r="Q383" s="14" t="s">
        <v>14</v>
      </c>
      <c r="S383" s="15" t="str">
        <f t="shared" si="17"/>
        <v>BRUG KOM</v>
      </c>
      <c r="T383" s="15" t="str">
        <f t="shared" si="17"/>
        <v>BRUG KOM</v>
      </c>
      <c r="U383" s="15" t="str">
        <f t="shared" si="17"/>
        <v>BRUG KOM</v>
      </c>
    </row>
    <row r="384" spans="3:21">
      <c r="C384" s="3" t="s">
        <v>393</v>
      </c>
      <c r="D384" s="6">
        <v>6980</v>
      </c>
      <c r="E384" s="3" t="str">
        <f t="shared" si="16"/>
        <v>Tim</v>
      </c>
      <c r="F384" s="14" t="s">
        <v>14</v>
      </c>
      <c r="G384" s="14" t="s">
        <v>14</v>
      </c>
      <c r="H384" s="14" t="s">
        <v>14</v>
      </c>
      <c r="I384" s="14" t="s">
        <v>14</v>
      </c>
      <c r="J384" s="14" t="s">
        <v>14</v>
      </c>
      <c r="K384" s="14" t="s">
        <v>14</v>
      </c>
      <c r="L384" s="14" t="s">
        <v>14</v>
      </c>
      <c r="M384" s="14" t="s">
        <v>14</v>
      </c>
      <c r="N384" s="14" t="s">
        <v>14</v>
      </c>
      <c r="O384" s="14" t="s">
        <v>14</v>
      </c>
      <c r="P384" s="14" t="s">
        <v>14</v>
      </c>
      <c r="Q384" s="14" t="s">
        <v>14</v>
      </c>
      <c r="S384" s="15" t="str">
        <f t="shared" si="17"/>
        <v>BRUG KOM</v>
      </c>
      <c r="T384" s="15" t="str">
        <f t="shared" si="17"/>
        <v>BRUG KOM</v>
      </c>
      <c r="U384" s="15" t="str">
        <f t="shared" si="17"/>
        <v>BRUG KOM</v>
      </c>
    </row>
    <row r="385" spans="3:21">
      <c r="C385" s="3" t="s">
        <v>394</v>
      </c>
      <c r="D385" s="6">
        <v>6990</v>
      </c>
      <c r="E385" s="3" t="str">
        <f t="shared" si="16"/>
        <v>Ulfborg</v>
      </c>
      <c r="F385" s="12">
        <v>7549</v>
      </c>
      <c r="G385" s="12">
        <v>5880</v>
      </c>
      <c r="H385" s="12">
        <v>4759</v>
      </c>
      <c r="I385" s="12">
        <v>5190</v>
      </c>
      <c r="J385" s="12">
        <v>6204</v>
      </c>
      <c r="K385" s="12">
        <v>4005</v>
      </c>
      <c r="L385" s="12">
        <v>4164</v>
      </c>
      <c r="M385" s="12">
        <v>3965</v>
      </c>
      <c r="N385" s="12">
        <v>4751</v>
      </c>
      <c r="O385" s="12">
        <v>5794</v>
      </c>
      <c r="P385" s="12">
        <v>5018</v>
      </c>
      <c r="Q385" s="12">
        <v>5487</v>
      </c>
      <c r="S385" s="15">
        <f t="shared" si="17"/>
        <v>5844.5</v>
      </c>
      <c r="T385" s="15">
        <f t="shared" si="17"/>
        <v>4584.5</v>
      </c>
      <c r="U385" s="15">
        <f t="shared" si="17"/>
        <v>5262.5</v>
      </c>
    </row>
    <row r="386" spans="3:21">
      <c r="C386" s="3" t="s">
        <v>395</v>
      </c>
      <c r="D386" s="6">
        <v>7000</v>
      </c>
      <c r="E386" s="3" t="str">
        <f t="shared" si="16"/>
        <v>Fredericia</v>
      </c>
      <c r="F386" s="12">
        <v>10806</v>
      </c>
      <c r="G386" s="12">
        <v>10992</v>
      </c>
      <c r="H386" s="12">
        <v>10443</v>
      </c>
      <c r="I386" s="12">
        <v>10297</v>
      </c>
      <c r="J386" s="12">
        <v>10346</v>
      </c>
      <c r="K386" s="12">
        <v>10606</v>
      </c>
      <c r="L386" s="12">
        <v>10367</v>
      </c>
      <c r="M386" s="12">
        <v>9848</v>
      </c>
      <c r="N386" s="12">
        <v>11256</v>
      </c>
      <c r="O386" s="12">
        <v>11446</v>
      </c>
      <c r="P386" s="12">
        <v>12041</v>
      </c>
      <c r="Q386" s="12">
        <v>11663</v>
      </c>
      <c r="S386" s="15">
        <f t="shared" si="17"/>
        <v>10634.5</v>
      </c>
      <c r="T386" s="15">
        <f t="shared" si="17"/>
        <v>10291.75</v>
      </c>
      <c r="U386" s="15">
        <f t="shared" si="17"/>
        <v>11601.5</v>
      </c>
    </row>
    <row r="387" spans="3:21">
      <c r="C387" s="3" t="s">
        <v>396</v>
      </c>
      <c r="D387" s="6">
        <v>7080</v>
      </c>
      <c r="E387" s="3" t="str">
        <f t="shared" si="16"/>
        <v>Børkop</v>
      </c>
      <c r="F387" s="12">
        <v>13216</v>
      </c>
      <c r="G387" s="12">
        <v>10630</v>
      </c>
      <c r="H387" s="12">
        <v>12741</v>
      </c>
      <c r="I387" s="12">
        <v>10551</v>
      </c>
      <c r="J387" s="12">
        <v>9964</v>
      </c>
      <c r="K387" s="12">
        <v>9911</v>
      </c>
      <c r="L387" s="12">
        <v>8571</v>
      </c>
      <c r="M387" s="12">
        <v>9326</v>
      </c>
      <c r="N387" s="12">
        <v>10342</v>
      </c>
      <c r="O387" s="12">
        <v>11320</v>
      </c>
      <c r="P387" s="12">
        <v>11569</v>
      </c>
      <c r="Q387" s="12">
        <v>10754</v>
      </c>
      <c r="S387" s="15">
        <f t="shared" si="17"/>
        <v>11784.5</v>
      </c>
      <c r="T387" s="15">
        <f t="shared" si="17"/>
        <v>9443</v>
      </c>
      <c r="U387" s="15">
        <f t="shared" si="17"/>
        <v>10996.25</v>
      </c>
    </row>
    <row r="388" spans="3:21">
      <c r="C388" s="3" t="s">
        <v>397</v>
      </c>
      <c r="D388" s="6">
        <v>7100</v>
      </c>
      <c r="E388" s="3" t="str">
        <f t="shared" si="16"/>
        <v>Vejle</v>
      </c>
      <c r="F388" s="12">
        <v>12344</v>
      </c>
      <c r="G388" s="12">
        <v>12075</v>
      </c>
      <c r="H388" s="12">
        <v>11624</v>
      </c>
      <c r="I388" s="12">
        <v>10544</v>
      </c>
      <c r="J388" s="12">
        <v>11495</v>
      </c>
      <c r="K388" s="12">
        <v>11789</v>
      </c>
      <c r="L388" s="12">
        <v>12033</v>
      </c>
      <c r="M388" s="12">
        <v>12146</v>
      </c>
      <c r="N388" s="12">
        <v>12802</v>
      </c>
      <c r="O388" s="12">
        <v>12561</v>
      </c>
      <c r="P388" s="12">
        <v>13491</v>
      </c>
      <c r="Q388" s="12">
        <v>13264</v>
      </c>
      <c r="S388" s="15">
        <f t="shared" si="17"/>
        <v>11646.75</v>
      </c>
      <c r="T388" s="15">
        <f t="shared" si="17"/>
        <v>11865.75</v>
      </c>
      <c r="U388" s="15">
        <f t="shared" si="17"/>
        <v>13029.5</v>
      </c>
    </row>
    <row r="389" spans="3:21">
      <c r="C389" s="3" t="s">
        <v>398</v>
      </c>
      <c r="D389" s="6">
        <v>7120</v>
      </c>
      <c r="E389" s="3" t="str">
        <f t="shared" si="16"/>
        <v>Vejle Øst</v>
      </c>
      <c r="F389" s="12">
        <v>17382</v>
      </c>
      <c r="G389" s="12">
        <v>13739</v>
      </c>
      <c r="H389" s="12">
        <v>13817</v>
      </c>
      <c r="I389" s="12">
        <v>15893</v>
      </c>
      <c r="J389" s="12">
        <v>13565</v>
      </c>
      <c r="K389" s="12">
        <v>15560</v>
      </c>
      <c r="L389" s="12">
        <v>15167</v>
      </c>
      <c r="M389" s="12">
        <v>15970</v>
      </c>
      <c r="N389" s="12">
        <v>17726</v>
      </c>
      <c r="O389" s="12">
        <v>15453</v>
      </c>
      <c r="P389" s="12">
        <v>17493</v>
      </c>
      <c r="Q389" s="12">
        <v>15762</v>
      </c>
      <c r="S389" s="15">
        <f t="shared" si="17"/>
        <v>15207.75</v>
      </c>
      <c r="T389" s="15">
        <f t="shared" si="17"/>
        <v>15065.5</v>
      </c>
      <c r="U389" s="15">
        <f t="shared" si="17"/>
        <v>16608.5</v>
      </c>
    </row>
    <row r="390" spans="3:21">
      <c r="C390" s="3" t="s">
        <v>399</v>
      </c>
      <c r="D390" s="6">
        <v>7130</v>
      </c>
      <c r="E390" s="3" t="str">
        <f t="shared" si="16"/>
        <v>Juelsminde</v>
      </c>
      <c r="F390" s="12">
        <v>8979</v>
      </c>
      <c r="G390" s="12">
        <v>7379</v>
      </c>
      <c r="H390" s="12">
        <v>11113</v>
      </c>
      <c r="I390" s="12">
        <v>8641</v>
      </c>
      <c r="J390" s="12">
        <v>8419</v>
      </c>
      <c r="K390" s="12">
        <v>9749</v>
      </c>
      <c r="L390" s="12">
        <v>7627</v>
      </c>
      <c r="M390" s="12">
        <v>8446</v>
      </c>
      <c r="N390" s="12">
        <v>8630</v>
      </c>
      <c r="O390" s="12">
        <v>9622</v>
      </c>
      <c r="P390" s="12">
        <v>8833</v>
      </c>
      <c r="Q390" s="12">
        <v>9324</v>
      </c>
      <c r="S390" s="15">
        <f t="shared" si="17"/>
        <v>9028</v>
      </c>
      <c r="T390" s="15">
        <f t="shared" si="17"/>
        <v>8560.25</v>
      </c>
      <c r="U390" s="15">
        <f t="shared" si="17"/>
        <v>9102.25</v>
      </c>
    </row>
    <row r="391" spans="3:21">
      <c r="C391" s="3" t="s">
        <v>400</v>
      </c>
      <c r="D391" s="6">
        <v>7140</v>
      </c>
      <c r="E391" s="3" t="str">
        <f t="shared" si="16"/>
        <v>Stouby</v>
      </c>
      <c r="F391" s="14" t="s">
        <v>14</v>
      </c>
      <c r="G391" s="14" t="s">
        <v>14</v>
      </c>
      <c r="H391" s="14" t="s">
        <v>14</v>
      </c>
      <c r="I391" s="14" t="s">
        <v>14</v>
      </c>
      <c r="J391" s="12">
        <v>7474</v>
      </c>
      <c r="K391" s="14" t="s">
        <v>14</v>
      </c>
      <c r="L391" s="12">
        <v>5500</v>
      </c>
      <c r="M391" s="14" t="s">
        <v>14</v>
      </c>
      <c r="N391" s="12">
        <v>7136</v>
      </c>
      <c r="O391" s="12">
        <v>5024</v>
      </c>
      <c r="P391" s="12">
        <v>7526</v>
      </c>
      <c r="Q391" s="14" t="s">
        <v>14</v>
      </c>
      <c r="S391" s="15" t="str">
        <f t="shared" si="17"/>
        <v>BRUG KOM</v>
      </c>
      <c r="T391" s="15">
        <f t="shared" si="17"/>
        <v>6487</v>
      </c>
      <c r="U391" s="15">
        <f t="shared" si="17"/>
        <v>6562</v>
      </c>
    </row>
    <row r="392" spans="3:21">
      <c r="C392" s="3" t="s">
        <v>401</v>
      </c>
      <c r="D392" s="6">
        <v>7150</v>
      </c>
      <c r="E392" s="3" t="str">
        <f t="shared" si="16"/>
        <v>Barrit</v>
      </c>
      <c r="F392" s="14" t="s">
        <v>14</v>
      </c>
      <c r="G392" s="14" t="s">
        <v>14</v>
      </c>
      <c r="H392" s="14" t="s">
        <v>14</v>
      </c>
      <c r="I392" s="14" t="s">
        <v>14</v>
      </c>
      <c r="J392" s="14" t="s">
        <v>14</v>
      </c>
      <c r="K392" s="14" t="s">
        <v>14</v>
      </c>
      <c r="L392" s="14" t="s">
        <v>14</v>
      </c>
      <c r="M392" s="14" t="s">
        <v>14</v>
      </c>
      <c r="N392" s="12">
        <v>4421</v>
      </c>
      <c r="O392" s="14" t="s">
        <v>14</v>
      </c>
      <c r="P392" s="14" t="s">
        <v>14</v>
      </c>
      <c r="Q392" s="14" t="s">
        <v>14</v>
      </c>
      <c r="S392" s="15" t="str">
        <f t="shared" si="17"/>
        <v>BRUG KOM</v>
      </c>
      <c r="T392" s="15" t="str">
        <f t="shared" si="17"/>
        <v>BRUG KOM</v>
      </c>
      <c r="U392" s="15">
        <f t="shared" si="17"/>
        <v>4421</v>
      </c>
    </row>
    <row r="393" spans="3:21">
      <c r="C393" s="3" t="s">
        <v>402</v>
      </c>
      <c r="D393" s="6">
        <v>7160</v>
      </c>
      <c r="E393" s="3" t="str">
        <f t="shared" ref="E393:E456" si="18">MID(C393,6,1000)</f>
        <v>Tørring</v>
      </c>
      <c r="F393" s="12">
        <v>8093</v>
      </c>
      <c r="G393" s="12">
        <v>8193</v>
      </c>
      <c r="H393" s="12">
        <v>7950</v>
      </c>
      <c r="I393" s="12">
        <v>5923</v>
      </c>
      <c r="J393" s="12">
        <v>6726</v>
      </c>
      <c r="K393" s="12">
        <v>8056</v>
      </c>
      <c r="L393" s="12">
        <v>6732</v>
      </c>
      <c r="M393" s="12">
        <v>8051</v>
      </c>
      <c r="N393" s="12">
        <v>7021</v>
      </c>
      <c r="O393" s="12">
        <v>7689</v>
      </c>
      <c r="P393" s="12">
        <v>7950</v>
      </c>
      <c r="Q393" s="12">
        <v>7843</v>
      </c>
      <c r="S393" s="15">
        <f t="shared" si="17"/>
        <v>7539.75</v>
      </c>
      <c r="T393" s="15">
        <f t="shared" si="17"/>
        <v>7391.25</v>
      </c>
      <c r="U393" s="15">
        <f t="shared" si="17"/>
        <v>7625.75</v>
      </c>
    </row>
    <row r="394" spans="3:21">
      <c r="C394" s="3" t="s">
        <v>403</v>
      </c>
      <c r="D394" s="6">
        <v>7171</v>
      </c>
      <c r="E394" s="3" t="str">
        <f t="shared" si="18"/>
        <v>Uldum</v>
      </c>
      <c r="F394" s="14" t="s">
        <v>14</v>
      </c>
      <c r="G394" s="14" t="s">
        <v>14</v>
      </c>
      <c r="H394" s="14" t="s">
        <v>14</v>
      </c>
      <c r="I394" s="14" t="s">
        <v>14</v>
      </c>
      <c r="J394" s="12">
        <v>6999</v>
      </c>
      <c r="K394" s="12">
        <v>8679</v>
      </c>
      <c r="L394" s="14" t="s">
        <v>14</v>
      </c>
      <c r="M394" s="12">
        <v>6870</v>
      </c>
      <c r="N394" s="14" t="s">
        <v>14</v>
      </c>
      <c r="O394" s="12">
        <v>7757</v>
      </c>
      <c r="P394" s="14" t="s">
        <v>14</v>
      </c>
      <c r="Q394" s="14" t="s">
        <v>14</v>
      </c>
      <c r="S394" s="15" t="str">
        <f t="shared" si="17"/>
        <v>BRUG KOM</v>
      </c>
      <c r="T394" s="15">
        <f t="shared" si="17"/>
        <v>7516</v>
      </c>
      <c r="U394" s="15">
        <f t="shared" si="17"/>
        <v>7757</v>
      </c>
    </row>
    <row r="395" spans="3:21">
      <c r="C395" s="3" t="s">
        <v>404</v>
      </c>
      <c r="D395" s="6">
        <v>7173</v>
      </c>
      <c r="E395" s="3" t="str">
        <f t="shared" si="18"/>
        <v>Vonge</v>
      </c>
      <c r="F395" s="14" t="s">
        <v>14</v>
      </c>
      <c r="G395" s="14" t="s">
        <v>14</v>
      </c>
      <c r="H395" s="14" t="s">
        <v>14</v>
      </c>
      <c r="I395" s="14" t="s">
        <v>14</v>
      </c>
      <c r="J395" s="14" t="s">
        <v>14</v>
      </c>
      <c r="K395" s="14" t="s">
        <v>14</v>
      </c>
      <c r="L395" s="14" t="s">
        <v>14</v>
      </c>
      <c r="M395" s="14" t="s">
        <v>14</v>
      </c>
      <c r="N395" s="14" t="s">
        <v>14</v>
      </c>
      <c r="O395" s="14" t="s">
        <v>14</v>
      </c>
      <c r="P395" s="14" t="s">
        <v>14</v>
      </c>
      <c r="Q395" s="14" t="s">
        <v>14</v>
      </c>
      <c r="S395" s="15" t="str">
        <f t="shared" si="17"/>
        <v>BRUG KOM</v>
      </c>
      <c r="T395" s="15" t="str">
        <f t="shared" si="17"/>
        <v>BRUG KOM</v>
      </c>
      <c r="U395" s="15" t="str">
        <f t="shared" si="17"/>
        <v>BRUG KOM</v>
      </c>
    </row>
    <row r="396" spans="3:21">
      <c r="C396" s="3" t="s">
        <v>405</v>
      </c>
      <c r="D396" s="6">
        <v>7182</v>
      </c>
      <c r="E396" s="3" t="str">
        <f t="shared" si="18"/>
        <v>Bredsten</v>
      </c>
      <c r="F396" s="14" t="s">
        <v>14</v>
      </c>
      <c r="G396" s="14" t="s">
        <v>14</v>
      </c>
      <c r="H396" s="14" t="s">
        <v>14</v>
      </c>
      <c r="I396" s="14" t="s">
        <v>14</v>
      </c>
      <c r="J396" s="14" t="s">
        <v>14</v>
      </c>
      <c r="K396" s="12">
        <v>7250</v>
      </c>
      <c r="L396" s="14" t="s">
        <v>14</v>
      </c>
      <c r="M396" s="12">
        <v>7472</v>
      </c>
      <c r="N396" s="12">
        <v>7881</v>
      </c>
      <c r="O396" s="12">
        <v>8797</v>
      </c>
      <c r="P396" s="12">
        <v>8656</v>
      </c>
      <c r="Q396" s="12">
        <v>8762</v>
      </c>
      <c r="S396" s="15" t="str">
        <f t="shared" si="17"/>
        <v>BRUG KOM</v>
      </c>
      <c r="T396" s="15">
        <f t="shared" si="17"/>
        <v>7361</v>
      </c>
      <c r="U396" s="15">
        <f t="shared" si="17"/>
        <v>8524</v>
      </c>
    </row>
    <row r="397" spans="3:21">
      <c r="C397" s="3" t="s">
        <v>406</v>
      </c>
      <c r="D397" s="6">
        <v>7183</v>
      </c>
      <c r="E397" s="3" t="str">
        <f t="shared" si="18"/>
        <v>Randbøl</v>
      </c>
      <c r="F397" s="14" t="s">
        <v>14</v>
      </c>
      <c r="G397" s="14" t="s">
        <v>14</v>
      </c>
      <c r="H397" s="14" t="s">
        <v>14</v>
      </c>
      <c r="I397" s="14" t="s">
        <v>14</v>
      </c>
      <c r="J397" s="14" t="s">
        <v>14</v>
      </c>
      <c r="K397" s="14" t="s">
        <v>14</v>
      </c>
      <c r="L397" s="14" t="s">
        <v>14</v>
      </c>
      <c r="M397" s="14" t="s">
        <v>14</v>
      </c>
      <c r="N397" s="14" t="s">
        <v>14</v>
      </c>
      <c r="O397" s="14" t="s">
        <v>14</v>
      </c>
      <c r="P397" s="14" t="s">
        <v>14</v>
      </c>
      <c r="Q397" s="14" t="s">
        <v>14</v>
      </c>
      <c r="S397" s="15" t="str">
        <f t="shared" si="17"/>
        <v>BRUG KOM</v>
      </c>
      <c r="T397" s="15" t="str">
        <f t="shared" si="17"/>
        <v>BRUG KOM</v>
      </c>
      <c r="U397" s="15" t="str">
        <f t="shared" si="17"/>
        <v>BRUG KOM</v>
      </c>
    </row>
    <row r="398" spans="3:21">
      <c r="C398" s="3" t="s">
        <v>407</v>
      </c>
      <c r="D398" s="6">
        <v>7184</v>
      </c>
      <c r="E398" s="3" t="str">
        <f t="shared" si="18"/>
        <v>Vandel</v>
      </c>
      <c r="F398" s="14" t="s">
        <v>14</v>
      </c>
      <c r="G398" s="14" t="s">
        <v>14</v>
      </c>
      <c r="H398" s="14" t="s">
        <v>14</v>
      </c>
      <c r="I398" s="14" t="s">
        <v>14</v>
      </c>
      <c r="J398" s="14" t="s">
        <v>14</v>
      </c>
      <c r="K398" s="14" t="s">
        <v>14</v>
      </c>
      <c r="L398" s="14" t="s">
        <v>14</v>
      </c>
      <c r="M398" s="14" t="s">
        <v>14</v>
      </c>
      <c r="N398" s="14" t="s">
        <v>14</v>
      </c>
      <c r="O398" s="14" t="s">
        <v>14</v>
      </c>
      <c r="P398" s="12">
        <v>5885</v>
      </c>
      <c r="Q398" s="14" t="s">
        <v>14</v>
      </c>
      <c r="S398" s="15" t="str">
        <f t="shared" si="17"/>
        <v>BRUG KOM</v>
      </c>
      <c r="T398" s="15" t="str">
        <f t="shared" si="17"/>
        <v>BRUG KOM</v>
      </c>
      <c r="U398" s="15">
        <f t="shared" si="17"/>
        <v>5885</v>
      </c>
    </row>
    <row r="399" spans="3:21">
      <c r="C399" s="3" t="s">
        <v>408</v>
      </c>
      <c r="D399" s="6">
        <v>7190</v>
      </c>
      <c r="E399" s="3" t="str">
        <f t="shared" si="18"/>
        <v>Billund</v>
      </c>
      <c r="F399" s="12">
        <v>9511</v>
      </c>
      <c r="G399" s="12">
        <v>10671</v>
      </c>
      <c r="H399" s="12">
        <v>10100</v>
      </c>
      <c r="I399" s="12">
        <v>8751</v>
      </c>
      <c r="J399" s="12">
        <v>9042</v>
      </c>
      <c r="K399" s="12">
        <v>10792</v>
      </c>
      <c r="L399" s="12">
        <v>10776</v>
      </c>
      <c r="M399" s="12">
        <v>10903</v>
      </c>
      <c r="N399" s="12">
        <v>11983</v>
      </c>
      <c r="O399" s="12">
        <v>12485</v>
      </c>
      <c r="P399" s="12">
        <v>11736</v>
      </c>
      <c r="Q399" s="12">
        <v>13871</v>
      </c>
      <c r="S399" s="15">
        <f t="shared" si="17"/>
        <v>9758.25</v>
      </c>
      <c r="T399" s="15">
        <f t="shared" si="17"/>
        <v>10378.25</v>
      </c>
      <c r="U399" s="15">
        <f t="shared" si="17"/>
        <v>12518.75</v>
      </c>
    </row>
    <row r="400" spans="3:21">
      <c r="C400" s="3" t="s">
        <v>409</v>
      </c>
      <c r="D400" s="6">
        <v>7200</v>
      </c>
      <c r="E400" s="3" t="str">
        <f t="shared" si="18"/>
        <v>Grindsted</v>
      </c>
      <c r="F400" s="12">
        <v>8350</v>
      </c>
      <c r="G400" s="12">
        <v>7338</v>
      </c>
      <c r="H400" s="12">
        <v>8010</v>
      </c>
      <c r="I400" s="12">
        <v>9698</v>
      </c>
      <c r="J400" s="12">
        <v>8221</v>
      </c>
      <c r="K400" s="12">
        <v>8839</v>
      </c>
      <c r="L400" s="12">
        <v>7897</v>
      </c>
      <c r="M400" s="12">
        <v>9036</v>
      </c>
      <c r="N400" s="12">
        <v>7164</v>
      </c>
      <c r="O400" s="12">
        <v>9571</v>
      </c>
      <c r="P400" s="12">
        <v>7561</v>
      </c>
      <c r="Q400" s="12">
        <v>8872</v>
      </c>
      <c r="S400" s="15">
        <f t="shared" si="17"/>
        <v>8349</v>
      </c>
      <c r="T400" s="15">
        <f t="shared" si="17"/>
        <v>8498.25</v>
      </c>
      <c r="U400" s="15">
        <f t="shared" si="17"/>
        <v>8292</v>
      </c>
    </row>
    <row r="401" spans="3:21">
      <c r="C401" s="3" t="s">
        <v>410</v>
      </c>
      <c r="D401" s="6">
        <v>7250</v>
      </c>
      <c r="E401" s="3" t="str">
        <f t="shared" si="18"/>
        <v>Hejnsvig</v>
      </c>
      <c r="F401" s="12">
        <v>7553</v>
      </c>
      <c r="G401" s="14" t="s">
        <v>14</v>
      </c>
      <c r="H401" s="14" t="s">
        <v>14</v>
      </c>
      <c r="I401" s="14" t="s">
        <v>14</v>
      </c>
      <c r="J401" s="14" t="s">
        <v>14</v>
      </c>
      <c r="K401" s="14" t="s">
        <v>14</v>
      </c>
      <c r="L401" s="14" t="s">
        <v>14</v>
      </c>
      <c r="M401" s="14" t="s">
        <v>14</v>
      </c>
      <c r="N401" s="12">
        <v>6650</v>
      </c>
      <c r="O401" s="14" t="s">
        <v>14</v>
      </c>
      <c r="P401" s="14" t="s">
        <v>14</v>
      </c>
      <c r="Q401" s="14" t="s">
        <v>14</v>
      </c>
      <c r="S401" s="15">
        <f t="shared" si="17"/>
        <v>7553</v>
      </c>
      <c r="T401" s="15" t="str">
        <f t="shared" si="17"/>
        <v>BRUG KOM</v>
      </c>
      <c r="U401" s="15">
        <f t="shared" si="17"/>
        <v>6650</v>
      </c>
    </row>
    <row r="402" spans="3:21">
      <c r="C402" s="3" t="s">
        <v>411</v>
      </c>
      <c r="D402" s="6">
        <v>7260</v>
      </c>
      <c r="E402" s="3" t="str">
        <f t="shared" si="18"/>
        <v>Sønder Omme</v>
      </c>
      <c r="F402" s="12">
        <v>5188</v>
      </c>
      <c r="G402" s="12">
        <v>5221</v>
      </c>
      <c r="H402" s="14" t="s">
        <v>14</v>
      </c>
      <c r="I402" s="12">
        <v>6113</v>
      </c>
      <c r="J402" s="12">
        <v>6108</v>
      </c>
      <c r="K402" s="12">
        <v>5198</v>
      </c>
      <c r="L402" s="14" t="s">
        <v>14</v>
      </c>
      <c r="M402" s="14" t="s">
        <v>14</v>
      </c>
      <c r="N402" s="14" t="s">
        <v>14</v>
      </c>
      <c r="O402" s="12">
        <v>4242</v>
      </c>
      <c r="P402" s="14" t="s">
        <v>14</v>
      </c>
      <c r="Q402" s="14" t="s">
        <v>14</v>
      </c>
      <c r="S402" s="15">
        <f t="shared" si="17"/>
        <v>5507.333333333333</v>
      </c>
      <c r="T402" s="15">
        <f t="shared" si="17"/>
        <v>5653</v>
      </c>
      <c r="U402" s="15">
        <f t="shared" si="17"/>
        <v>4242</v>
      </c>
    </row>
    <row r="403" spans="3:21">
      <c r="C403" s="3" t="s">
        <v>412</v>
      </c>
      <c r="D403" s="6">
        <v>7270</v>
      </c>
      <c r="E403" s="3" t="str">
        <f t="shared" si="18"/>
        <v>Stakroge</v>
      </c>
      <c r="F403" s="14" t="s">
        <v>14</v>
      </c>
      <c r="G403" s="14" t="s">
        <v>14</v>
      </c>
      <c r="H403" s="14" t="s">
        <v>14</v>
      </c>
      <c r="I403" s="14" t="s">
        <v>14</v>
      </c>
      <c r="J403" s="14" t="s">
        <v>14</v>
      </c>
      <c r="K403" s="14" t="s">
        <v>14</v>
      </c>
      <c r="L403" s="14" t="s">
        <v>14</v>
      </c>
      <c r="M403" s="14" t="s">
        <v>14</v>
      </c>
      <c r="N403" s="14" t="s">
        <v>14</v>
      </c>
      <c r="O403" s="14" t="s">
        <v>14</v>
      </c>
      <c r="P403" s="14" t="s">
        <v>14</v>
      </c>
      <c r="Q403" s="14" t="s">
        <v>14</v>
      </c>
      <c r="S403" s="15" t="str">
        <f t="shared" si="17"/>
        <v>BRUG KOM</v>
      </c>
      <c r="T403" s="15" t="str">
        <f t="shared" si="17"/>
        <v>BRUG KOM</v>
      </c>
      <c r="U403" s="15" t="str">
        <f t="shared" si="17"/>
        <v>BRUG KOM</v>
      </c>
    </row>
    <row r="404" spans="3:21">
      <c r="C404" s="3" t="s">
        <v>413</v>
      </c>
      <c r="D404" s="6">
        <v>7280</v>
      </c>
      <c r="E404" s="3" t="str">
        <f t="shared" si="18"/>
        <v>Sønder Felding</v>
      </c>
      <c r="F404" s="14" t="s">
        <v>14</v>
      </c>
      <c r="G404" s="12">
        <v>6127</v>
      </c>
      <c r="H404" s="14" t="s">
        <v>14</v>
      </c>
      <c r="I404" s="14" t="s">
        <v>14</v>
      </c>
      <c r="J404" s="14" t="s">
        <v>14</v>
      </c>
      <c r="K404" s="14" t="s">
        <v>14</v>
      </c>
      <c r="L404" s="14" t="s">
        <v>14</v>
      </c>
      <c r="M404" s="14" t="s">
        <v>14</v>
      </c>
      <c r="N404" s="12">
        <v>5405</v>
      </c>
      <c r="O404" s="14" t="s">
        <v>14</v>
      </c>
      <c r="P404" s="14" t="s">
        <v>14</v>
      </c>
      <c r="Q404" s="14" t="s">
        <v>14</v>
      </c>
      <c r="S404" s="15">
        <f t="shared" si="17"/>
        <v>6127</v>
      </c>
      <c r="T404" s="15" t="str">
        <f t="shared" si="17"/>
        <v>BRUG KOM</v>
      </c>
      <c r="U404" s="15">
        <f t="shared" si="17"/>
        <v>5405</v>
      </c>
    </row>
    <row r="405" spans="3:21">
      <c r="C405" s="3" t="s">
        <v>414</v>
      </c>
      <c r="D405" s="6">
        <v>7300</v>
      </c>
      <c r="E405" s="3" t="str">
        <f t="shared" si="18"/>
        <v>Jelling</v>
      </c>
      <c r="F405" s="12">
        <v>11129</v>
      </c>
      <c r="G405" s="12">
        <v>10480</v>
      </c>
      <c r="H405" s="12">
        <v>10605</v>
      </c>
      <c r="I405" s="12">
        <v>8623</v>
      </c>
      <c r="J405" s="12">
        <v>9263</v>
      </c>
      <c r="K405" s="12">
        <v>7690</v>
      </c>
      <c r="L405" s="12">
        <v>8650</v>
      </c>
      <c r="M405" s="12">
        <v>8238</v>
      </c>
      <c r="N405" s="12">
        <v>10572</v>
      </c>
      <c r="O405" s="12">
        <v>11693</v>
      </c>
      <c r="P405" s="12">
        <v>10150</v>
      </c>
      <c r="Q405" s="12">
        <v>13774</v>
      </c>
      <c r="S405" s="15">
        <f t="shared" si="17"/>
        <v>10209.25</v>
      </c>
      <c r="T405" s="15">
        <f t="shared" si="17"/>
        <v>8460.25</v>
      </c>
      <c r="U405" s="15">
        <f t="shared" si="17"/>
        <v>11547.25</v>
      </c>
    </row>
    <row r="406" spans="3:21">
      <c r="C406" s="3" t="s">
        <v>415</v>
      </c>
      <c r="D406" s="6">
        <v>7321</v>
      </c>
      <c r="E406" s="3" t="str">
        <f t="shared" si="18"/>
        <v>Gadbjerg</v>
      </c>
      <c r="F406" s="14" t="s">
        <v>14</v>
      </c>
      <c r="G406" s="14" t="s">
        <v>14</v>
      </c>
      <c r="H406" s="14" t="s">
        <v>14</v>
      </c>
      <c r="I406" s="14" t="s">
        <v>14</v>
      </c>
      <c r="J406" s="14" t="s">
        <v>14</v>
      </c>
      <c r="K406" s="14" t="s">
        <v>14</v>
      </c>
      <c r="L406" s="14" t="s">
        <v>14</v>
      </c>
      <c r="M406" s="14" t="s">
        <v>14</v>
      </c>
      <c r="N406" s="12">
        <v>5669</v>
      </c>
      <c r="O406" s="12">
        <v>7710</v>
      </c>
      <c r="P406" s="14" t="s">
        <v>14</v>
      </c>
      <c r="Q406" s="14" t="s">
        <v>14</v>
      </c>
      <c r="S406" s="15" t="str">
        <f t="shared" si="17"/>
        <v>BRUG KOM</v>
      </c>
      <c r="T406" s="15" t="str">
        <f t="shared" si="17"/>
        <v>BRUG KOM</v>
      </c>
      <c r="U406" s="15">
        <f t="shared" si="17"/>
        <v>6689.5</v>
      </c>
    </row>
    <row r="407" spans="3:21">
      <c r="C407" s="3" t="s">
        <v>416</v>
      </c>
      <c r="D407" s="6">
        <v>7323</v>
      </c>
      <c r="E407" s="3" t="str">
        <f t="shared" si="18"/>
        <v>Give</v>
      </c>
      <c r="F407" s="12">
        <v>7987</v>
      </c>
      <c r="G407" s="12">
        <v>7650</v>
      </c>
      <c r="H407" s="12">
        <v>8860</v>
      </c>
      <c r="I407" s="12">
        <v>6176</v>
      </c>
      <c r="J407" s="12">
        <v>7681</v>
      </c>
      <c r="K407" s="12">
        <v>8363</v>
      </c>
      <c r="L407" s="12">
        <v>6842</v>
      </c>
      <c r="M407" s="12">
        <v>7038</v>
      </c>
      <c r="N407" s="12">
        <v>8630</v>
      </c>
      <c r="O407" s="12">
        <v>7692</v>
      </c>
      <c r="P407" s="12">
        <v>8315</v>
      </c>
      <c r="Q407" s="12">
        <v>6684</v>
      </c>
      <c r="S407" s="15">
        <f t="shared" si="17"/>
        <v>7668.25</v>
      </c>
      <c r="T407" s="15">
        <f t="shared" si="17"/>
        <v>7481</v>
      </c>
      <c r="U407" s="15">
        <f t="shared" si="17"/>
        <v>7830.25</v>
      </c>
    </row>
    <row r="408" spans="3:21">
      <c r="C408" s="3" t="s">
        <v>417</v>
      </c>
      <c r="D408" s="6">
        <v>7330</v>
      </c>
      <c r="E408" s="3" t="str">
        <f t="shared" si="18"/>
        <v>Brande</v>
      </c>
      <c r="F408" s="12">
        <v>9633</v>
      </c>
      <c r="G408" s="12">
        <v>7988</v>
      </c>
      <c r="H408" s="12">
        <v>7514</v>
      </c>
      <c r="I408" s="12">
        <v>5677</v>
      </c>
      <c r="J408" s="12">
        <v>6664</v>
      </c>
      <c r="K408" s="12">
        <v>8397</v>
      </c>
      <c r="L408" s="12">
        <v>8158</v>
      </c>
      <c r="M408" s="12">
        <v>6758</v>
      </c>
      <c r="N408" s="12">
        <v>8649</v>
      </c>
      <c r="O408" s="12">
        <v>9077</v>
      </c>
      <c r="P408" s="12">
        <v>9240</v>
      </c>
      <c r="Q408" s="12">
        <v>8641</v>
      </c>
      <c r="S408" s="15">
        <f t="shared" si="17"/>
        <v>7703</v>
      </c>
      <c r="T408" s="15">
        <f t="shared" si="17"/>
        <v>7494.25</v>
      </c>
      <c r="U408" s="15">
        <f t="shared" si="17"/>
        <v>8901.75</v>
      </c>
    </row>
    <row r="409" spans="3:21">
      <c r="C409" s="3" t="s">
        <v>418</v>
      </c>
      <c r="D409" s="6">
        <v>7361</v>
      </c>
      <c r="E409" s="3" t="str">
        <f t="shared" si="18"/>
        <v>Ejstrupholm</v>
      </c>
      <c r="F409" s="14" t="s">
        <v>14</v>
      </c>
      <c r="G409" s="14" t="s">
        <v>14</v>
      </c>
      <c r="H409" s="14" t="s">
        <v>14</v>
      </c>
      <c r="I409" s="14" t="s">
        <v>14</v>
      </c>
      <c r="J409" s="14" t="s">
        <v>14</v>
      </c>
      <c r="K409" s="12">
        <v>5740</v>
      </c>
      <c r="L409" s="12">
        <v>5724</v>
      </c>
      <c r="M409" s="14" t="s">
        <v>14</v>
      </c>
      <c r="N409" s="12">
        <v>6689</v>
      </c>
      <c r="O409" s="14" t="s">
        <v>14</v>
      </c>
      <c r="P409" s="14" t="s">
        <v>14</v>
      </c>
      <c r="Q409" s="14" t="s">
        <v>14</v>
      </c>
      <c r="S409" s="15" t="str">
        <f t="shared" si="17"/>
        <v>BRUG KOM</v>
      </c>
      <c r="T409" s="15">
        <f t="shared" si="17"/>
        <v>5732</v>
      </c>
      <c r="U409" s="15">
        <f t="shared" si="17"/>
        <v>6689</v>
      </c>
    </row>
    <row r="410" spans="3:21">
      <c r="C410" s="3" t="s">
        <v>419</v>
      </c>
      <c r="D410" s="6">
        <v>7362</v>
      </c>
      <c r="E410" s="3" t="str">
        <f t="shared" si="18"/>
        <v>Hampen</v>
      </c>
      <c r="F410" s="14" t="s">
        <v>14</v>
      </c>
      <c r="G410" s="14" t="s">
        <v>14</v>
      </c>
      <c r="H410" s="14" t="s">
        <v>14</v>
      </c>
      <c r="I410" s="14" t="s">
        <v>14</v>
      </c>
      <c r="J410" s="14" t="s">
        <v>14</v>
      </c>
      <c r="K410" s="14" t="s">
        <v>14</v>
      </c>
      <c r="L410" s="14" t="s">
        <v>14</v>
      </c>
      <c r="M410" s="14" t="s">
        <v>14</v>
      </c>
      <c r="N410" s="14" t="s">
        <v>14</v>
      </c>
      <c r="O410" s="14" t="s">
        <v>14</v>
      </c>
      <c r="P410" s="14" t="s">
        <v>14</v>
      </c>
      <c r="Q410" s="14" t="s">
        <v>14</v>
      </c>
      <c r="S410" s="15" t="str">
        <f t="shared" si="17"/>
        <v>BRUG KOM</v>
      </c>
      <c r="T410" s="15" t="str">
        <f t="shared" si="17"/>
        <v>BRUG KOM</v>
      </c>
      <c r="U410" s="15" t="str">
        <f t="shared" si="17"/>
        <v>BRUG KOM</v>
      </c>
    </row>
    <row r="411" spans="3:21">
      <c r="C411" s="3" t="s">
        <v>420</v>
      </c>
      <c r="D411" s="6">
        <v>7400</v>
      </c>
      <c r="E411" s="3" t="str">
        <f t="shared" si="18"/>
        <v>Herning</v>
      </c>
      <c r="F411" s="12">
        <v>10924</v>
      </c>
      <c r="G411" s="12">
        <v>10888</v>
      </c>
      <c r="H411" s="12">
        <v>10013</v>
      </c>
      <c r="I411" s="12">
        <v>10463</v>
      </c>
      <c r="J411" s="12">
        <v>10131</v>
      </c>
      <c r="K411" s="12">
        <v>10938</v>
      </c>
      <c r="L411" s="12">
        <v>11200</v>
      </c>
      <c r="M411" s="12">
        <v>10314</v>
      </c>
      <c r="N411" s="12">
        <v>11623</v>
      </c>
      <c r="O411" s="12">
        <v>11599</v>
      </c>
      <c r="P411" s="12">
        <v>11564</v>
      </c>
      <c r="Q411" s="12">
        <v>12144</v>
      </c>
      <c r="S411" s="15">
        <f t="shared" si="17"/>
        <v>10572</v>
      </c>
      <c r="T411" s="15">
        <f t="shared" si="17"/>
        <v>10645.75</v>
      </c>
      <c r="U411" s="15">
        <f t="shared" si="17"/>
        <v>11732.5</v>
      </c>
    </row>
    <row r="412" spans="3:21">
      <c r="C412" s="3" t="s">
        <v>421</v>
      </c>
      <c r="D412" s="6">
        <v>7430</v>
      </c>
      <c r="E412" s="3" t="str">
        <f t="shared" si="18"/>
        <v>Ikast</v>
      </c>
      <c r="F412" s="12">
        <v>9233</v>
      </c>
      <c r="G412" s="12">
        <v>9097</v>
      </c>
      <c r="H412" s="12">
        <v>9068</v>
      </c>
      <c r="I412" s="12">
        <v>8251</v>
      </c>
      <c r="J412" s="12">
        <v>8591</v>
      </c>
      <c r="K412" s="12">
        <v>9520</v>
      </c>
      <c r="L412" s="12">
        <v>8999</v>
      </c>
      <c r="M412" s="12">
        <v>9019</v>
      </c>
      <c r="N412" s="12">
        <v>10904</v>
      </c>
      <c r="O412" s="12">
        <v>10461</v>
      </c>
      <c r="P412" s="12">
        <v>10942</v>
      </c>
      <c r="Q412" s="12">
        <v>9823</v>
      </c>
      <c r="S412" s="15">
        <f t="shared" si="17"/>
        <v>8912.25</v>
      </c>
      <c r="T412" s="15">
        <f t="shared" si="17"/>
        <v>9032.25</v>
      </c>
      <c r="U412" s="15">
        <f t="shared" si="17"/>
        <v>10532.5</v>
      </c>
    </row>
    <row r="413" spans="3:21">
      <c r="C413" s="3" t="s">
        <v>422</v>
      </c>
      <c r="D413" s="6">
        <v>7441</v>
      </c>
      <c r="E413" s="3" t="str">
        <f t="shared" si="18"/>
        <v>Bording</v>
      </c>
      <c r="F413" s="12">
        <v>9495</v>
      </c>
      <c r="G413" s="12">
        <v>8312</v>
      </c>
      <c r="H413" s="14" t="s">
        <v>14</v>
      </c>
      <c r="I413" s="14" t="s">
        <v>14</v>
      </c>
      <c r="J413" s="12">
        <v>8291</v>
      </c>
      <c r="K413" s="12">
        <v>8025</v>
      </c>
      <c r="L413" s="12">
        <v>6570</v>
      </c>
      <c r="M413" s="12">
        <v>8588</v>
      </c>
      <c r="N413" s="12">
        <v>7683</v>
      </c>
      <c r="O413" s="12">
        <v>7978</v>
      </c>
      <c r="P413" s="12">
        <v>7818</v>
      </c>
      <c r="Q413" s="14" t="s">
        <v>14</v>
      </c>
      <c r="S413" s="15">
        <f t="shared" si="17"/>
        <v>8903.5</v>
      </c>
      <c r="T413" s="15">
        <f t="shared" si="17"/>
        <v>7868.5</v>
      </c>
      <c r="U413" s="15">
        <f t="shared" si="17"/>
        <v>7826.333333333333</v>
      </c>
    </row>
    <row r="414" spans="3:21">
      <c r="C414" s="3" t="s">
        <v>423</v>
      </c>
      <c r="D414" s="6">
        <v>7442</v>
      </c>
      <c r="E414" s="3" t="str">
        <f t="shared" si="18"/>
        <v>Engesvang</v>
      </c>
      <c r="F414" s="12">
        <v>5748</v>
      </c>
      <c r="G414" s="12">
        <v>7276</v>
      </c>
      <c r="H414" s="12">
        <v>8572</v>
      </c>
      <c r="I414" s="14" t="s">
        <v>14</v>
      </c>
      <c r="J414" s="14" t="s">
        <v>14</v>
      </c>
      <c r="K414" s="14" t="s">
        <v>14</v>
      </c>
      <c r="L414" s="12">
        <v>5782</v>
      </c>
      <c r="M414" s="14" t="s">
        <v>14</v>
      </c>
      <c r="N414" s="12">
        <v>8193</v>
      </c>
      <c r="O414" s="12">
        <v>8253</v>
      </c>
      <c r="P414" s="14" t="s">
        <v>14</v>
      </c>
      <c r="Q414" s="14" t="s">
        <v>14</v>
      </c>
      <c r="S414" s="15">
        <f t="shared" si="17"/>
        <v>7198.666666666667</v>
      </c>
      <c r="T414" s="15">
        <f t="shared" si="17"/>
        <v>5782</v>
      </c>
      <c r="U414" s="15">
        <f t="shared" si="17"/>
        <v>8223</v>
      </c>
    </row>
    <row r="415" spans="3:21">
      <c r="C415" s="3" t="s">
        <v>424</v>
      </c>
      <c r="D415" s="6">
        <v>7451</v>
      </c>
      <c r="E415" s="3" t="str">
        <f t="shared" si="18"/>
        <v>Sunds</v>
      </c>
      <c r="F415" s="12">
        <v>7960</v>
      </c>
      <c r="G415" s="12">
        <v>10221</v>
      </c>
      <c r="H415" s="14" t="s">
        <v>14</v>
      </c>
      <c r="I415" s="12">
        <v>8485</v>
      </c>
      <c r="J415" s="12">
        <v>7997</v>
      </c>
      <c r="K415" s="12">
        <v>8073</v>
      </c>
      <c r="L415" s="12">
        <v>9011</v>
      </c>
      <c r="M415" s="12">
        <v>7159</v>
      </c>
      <c r="N415" s="12">
        <v>9844</v>
      </c>
      <c r="O415" s="12">
        <v>9573</v>
      </c>
      <c r="P415" s="12">
        <v>11382</v>
      </c>
      <c r="Q415" s="12">
        <v>8884</v>
      </c>
      <c r="S415" s="15">
        <f t="shared" ref="S415:U478" si="19">IF(IFERROR(AVERAGEIF($F$4:$Q$4,S$4,$F415:$Q415),"BRUG KOM")=0,"BRUG KOM",IFERROR(AVERAGEIF($F$4:$Q$4,S$4,$F415:$Q415),"BRUG KOM"))</f>
        <v>8888.6666666666661</v>
      </c>
      <c r="T415" s="15">
        <f t="shared" si="19"/>
        <v>8060</v>
      </c>
      <c r="U415" s="15">
        <f t="shared" si="19"/>
        <v>9920.75</v>
      </c>
    </row>
    <row r="416" spans="3:21">
      <c r="C416" s="3" t="s">
        <v>425</v>
      </c>
      <c r="D416" s="6">
        <v>7470</v>
      </c>
      <c r="E416" s="3" t="str">
        <f t="shared" si="18"/>
        <v>Karup J</v>
      </c>
      <c r="F416" s="12">
        <v>6082</v>
      </c>
      <c r="G416" s="12">
        <v>6985</v>
      </c>
      <c r="H416" s="12">
        <v>5709</v>
      </c>
      <c r="I416" s="12">
        <v>6335</v>
      </c>
      <c r="J416" s="12">
        <v>4513</v>
      </c>
      <c r="K416" s="12">
        <v>5645</v>
      </c>
      <c r="L416" s="12">
        <v>5844</v>
      </c>
      <c r="M416" s="12">
        <v>5092</v>
      </c>
      <c r="N416" s="12">
        <v>4697</v>
      </c>
      <c r="O416" s="12">
        <v>7469</v>
      </c>
      <c r="P416" s="12">
        <v>6319</v>
      </c>
      <c r="Q416" s="12">
        <v>6237</v>
      </c>
      <c r="S416" s="15">
        <f t="shared" si="19"/>
        <v>6277.75</v>
      </c>
      <c r="T416" s="15">
        <f t="shared" si="19"/>
        <v>5273.5</v>
      </c>
      <c r="U416" s="15">
        <f t="shared" si="19"/>
        <v>6180.5</v>
      </c>
    </row>
    <row r="417" spans="3:21">
      <c r="C417" s="3" t="s">
        <v>426</v>
      </c>
      <c r="D417" s="6">
        <v>7480</v>
      </c>
      <c r="E417" s="3" t="str">
        <f t="shared" si="18"/>
        <v>Vildbjerg</v>
      </c>
      <c r="F417" s="12">
        <v>6257</v>
      </c>
      <c r="G417" s="12">
        <v>7728</v>
      </c>
      <c r="H417" s="12">
        <v>7715</v>
      </c>
      <c r="I417" s="12">
        <v>6455</v>
      </c>
      <c r="J417" s="12">
        <v>8765</v>
      </c>
      <c r="K417" s="12">
        <v>7125</v>
      </c>
      <c r="L417" s="12">
        <v>7291</v>
      </c>
      <c r="M417" s="12">
        <v>8011</v>
      </c>
      <c r="N417" s="12">
        <v>8226</v>
      </c>
      <c r="O417" s="12">
        <v>8529</v>
      </c>
      <c r="P417" s="12">
        <v>7787</v>
      </c>
      <c r="Q417" s="12">
        <v>9007</v>
      </c>
      <c r="S417" s="15">
        <f t="shared" si="19"/>
        <v>7038.75</v>
      </c>
      <c r="T417" s="15">
        <f t="shared" si="19"/>
        <v>7798</v>
      </c>
      <c r="U417" s="15">
        <f t="shared" si="19"/>
        <v>8387.25</v>
      </c>
    </row>
    <row r="418" spans="3:21">
      <c r="C418" s="3" t="s">
        <v>427</v>
      </c>
      <c r="D418" s="6">
        <v>7490</v>
      </c>
      <c r="E418" s="3" t="str">
        <f t="shared" si="18"/>
        <v>Aulum</v>
      </c>
      <c r="F418" s="12">
        <v>7750</v>
      </c>
      <c r="G418" s="12">
        <v>7175</v>
      </c>
      <c r="H418" s="12">
        <v>7387</v>
      </c>
      <c r="I418" s="12">
        <v>5558</v>
      </c>
      <c r="J418" s="12">
        <v>6556</v>
      </c>
      <c r="K418" s="12">
        <v>6101</v>
      </c>
      <c r="L418" s="12">
        <v>7409</v>
      </c>
      <c r="M418" s="12">
        <v>6940</v>
      </c>
      <c r="N418" s="12">
        <v>6462</v>
      </c>
      <c r="O418" s="12">
        <v>7479</v>
      </c>
      <c r="P418" s="14" t="s">
        <v>14</v>
      </c>
      <c r="Q418" s="14" t="s">
        <v>14</v>
      </c>
      <c r="S418" s="15">
        <f t="shared" si="19"/>
        <v>6967.5</v>
      </c>
      <c r="T418" s="15">
        <f t="shared" si="19"/>
        <v>6751.5</v>
      </c>
      <c r="U418" s="15">
        <f t="shared" si="19"/>
        <v>6970.5</v>
      </c>
    </row>
    <row r="419" spans="3:21">
      <c r="C419" s="3" t="s">
        <v>428</v>
      </c>
      <c r="D419" s="6">
        <v>7500</v>
      </c>
      <c r="E419" s="3" t="str">
        <f t="shared" si="18"/>
        <v>Holstebro</v>
      </c>
      <c r="F419" s="12">
        <v>10830</v>
      </c>
      <c r="G419" s="12">
        <v>10713</v>
      </c>
      <c r="H419" s="12">
        <v>11461</v>
      </c>
      <c r="I419" s="12">
        <v>10904</v>
      </c>
      <c r="J419" s="12">
        <v>10790</v>
      </c>
      <c r="K419" s="12">
        <v>10688</v>
      </c>
      <c r="L419" s="12">
        <v>10182</v>
      </c>
      <c r="M419" s="12">
        <v>11076</v>
      </c>
      <c r="N419" s="12">
        <v>11314</v>
      </c>
      <c r="O419" s="12">
        <v>11555</v>
      </c>
      <c r="P419" s="12">
        <v>11185</v>
      </c>
      <c r="Q419" s="12">
        <v>11567</v>
      </c>
      <c r="S419" s="15">
        <f t="shared" si="19"/>
        <v>10977</v>
      </c>
      <c r="T419" s="15">
        <f t="shared" si="19"/>
        <v>10684</v>
      </c>
      <c r="U419" s="15">
        <f t="shared" si="19"/>
        <v>11405.25</v>
      </c>
    </row>
    <row r="420" spans="3:21">
      <c r="C420" s="3" t="s">
        <v>429</v>
      </c>
      <c r="D420" s="6">
        <v>7540</v>
      </c>
      <c r="E420" s="3" t="str">
        <f t="shared" si="18"/>
        <v>Haderup</v>
      </c>
      <c r="F420" s="14" t="s">
        <v>14</v>
      </c>
      <c r="G420" s="14" t="s">
        <v>14</v>
      </c>
      <c r="H420" s="14" t="s">
        <v>14</v>
      </c>
      <c r="I420" s="12">
        <v>5643</v>
      </c>
      <c r="J420" s="14" t="s">
        <v>14</v>
      </c>
      <c r="K420" s="12">
        <v>3769</v>
      </c>
      <c r="L420" s="14" t="s">
        <v>14</v>
      </c>
      <c r="M420" s="14" t="s">
        <v>14</v>
      </c>
      <c r="N420" s="14" t="s">
        <v>14</v>
      </c>
      <c r="O420" s="14" t="s">
        <v>14</v>
      </c>
      <c r="P420" s="14" t="s">
        <v>14</v>
      </c>
      <c r="Q420" s="14" t="s">
        <v>14</v>
      </c>
      <c r="S420" s="15">
        <f t="shared" si="19"/>
        <v>5643</v>
      </c>
      <c r="T420" s="15">
        <f t="shared" si="19"/>
        <v>3769</v>
      </c>
      <c r="U420" s="15" t="str">
        <f t="shared" si="19"/>
        <v>BRUG KOM</v>
      </c>
    </row>
    <row r="421" spans="3:21">
      <c r="C421" s="3" t="s">
        <v>430</v>
      </c>
      <c r="D421" s="6">
        <v>7550</v>
      </c>
      <c r="E421" s="3" t="str">
        <f t="shared" si="18"/>
        <v>Sørvad</v>
      </c>
      <c r="F421" s="14" t="s">
        <v>14</v>
      </c>
      <c r="G421" s="14" t="s">
        <v>14</v>
      </c>
      <c r="H421" s="14" t="s">
        <v>14</v>
      </c>
      <c r="I421" s="14" t="s">
        <v>14</v>
      </c>
      <c r="J421" s="12">
        <v>5748</v>
      </c>
      <c r="K421" s="14" t="s">
        <v>14</v>
      </c>
      <c r="L421" s="14" t="s">
        <v>14</v>
      </c>
      <c r="M421" s="14" t="s">
        <v>14</v>
      </c>
      <c r="N421" s="12">
        <v>6422</v>
      </c>
      <c r="O421" s="14" t="s">
        <v>14</v>
      </c>
      <c r="P421" s="14" t="s">
        <v>14</v>
      </c>
      <c r="Q421" s="14" t="s">
        <v>14</v>
      </c>
      <c r="S421" s="15" t="str">
        <f t="shared" si="19"/>
        <v>BRUG KOM</v>
      </c>
      <c r="T421" s="15">
        <f t="shared" si="19"/>
        <v>5748</v>
      </c>
      <c r="U421" s="15">
        <f t="shared" si="19"/>
        <v>6422</v>
      </c>
    </row>
    <row r="422" spans="3:21">
      <c r="C422" s="3" t="s">
        <v>431</v>
      </c>
      <c r="D422" s="6">
        <v>7560</v>
      </c>
      <c r="E422" s="3" t="str">
        <f t="shared" si="18"/>
        <v>Hjerm</v>
      </c>
      <c r="F422" s="14" t="s">
        <v>14</v>
      </c>
      <c r="G422" s="14" t="s">
        <v>14</v>
      </c>
      <c r="H422" s="14" t="s">
        <v>14</v>
      </c>
      <c r="I422" s="14" t="s">
        <v>14</v>
      </c>
      <c r="J422" s="14" t="s">
        <v>14</v>
      </c>
      <c r="K422" s="14" t="s">
        <v>14</v>
      </c>
      <c r="L422" s="14" t="s">
        <v>14</v>
      </c>
      <c r="M422" s="14" t="s">
        <v>14</v>
      </c>
      <c r="N422" s="14" t="s">
        <v>14</v>
      </c>
      <c r="O422" s="14" t="s">
        <v>14</v>
      </c>
      <c r="P422" s="14" t="s">
        <v>14</v>
      </c>
      <c r="Q422" s="14" t="s">
        <v>14</v>
      </c>
      <c r="S422" s="15" t="str">
        <f t="shared" si="19"/>
        <v>BRUG KOM</v>
      </c>
      <c r="T422" s="15" t="str">
        <f t="shared" si="19"/>
        <v>BRUG KOM</v>
      </c>
      <c r="U422" s="15" t="str">
        <f t="shared" si="19"/>
        <v>BRUG KOM</v>
      </c>
    </row>
    <row r="423" spans="3:21">
      <c r="C423" s="3" t="s">
        <v>432</v>
      </c>
      <c r="D423" s="6">
        <v>7570</v>
      </c>
      <c r="E423" s="3" t="str">
        <f t="shared" si="18"/>
        <v>Vemb</v>
      </c>
      <c r="F423" s="12">
        <v>6511</v>
      </c>
      <c r="G423" s="12">
        <v>4789</v>
      </c>
      <c r="H423" s="12">
        <v>5914</v>
      </c>
      <c r="I423" s="14" t="s">
        <v>14</v>
      </c>
      <c r="J423" s="14" t="s">
        <v>14</v>
      </c>
      <c r="K423" s="14" t="s">
        <v>14</v>
      </c>
      <c r="L423" s="14" t="s">
        <v>14</v>
      </c>
      <c r="M423" s="14" t="s">
        <v>14</v>
      </c>
      <c r="N423" s="14" t="s">
        <v>14</v>
      </c>
      <c r="O423" s="14" t="s">
        <v>14</v>
      </c>
      <c r="P423" s="14" t="s">
        <v>14</v>
      </c>
      <c r="Q423" s="14" t="s">
        <v>14</v>
      </c>
      <c r="S423" s="15">
        <f t="shared" si="19"/>
        <v>5738</v>
      </c>
      <c r="T423" s="15" t="str">
        <f t="shared" si="19"/>
        <v>BRUG KOM</v>
      </c>
      <c r="U423" s="15" t="str">
        <f t="shared" si="19"/>
        <v>BRUG KOM</v>
      </c>
    </row>
    <row r="424" spans="3:21">
      <c r="C424" s="3" t="s">
        <v>433</v>
      </c>
      <c r="D424" s="6">
        <v>7600</v>
      </c>
      <c r="E424" s="3" t="str">
        <f t="shared" si="18"/>
        <v>Struer</v>
      </c>
      <c r="F424" s="12">
        <v>8162</v>
      </c>
      <c r="G424" s="12">
        <v>8076</v>
      </c>
      <c r="H424" s="12">
        <v>8774</v>
      </c>
      <c r="I424" s="12">
        <v>7298</v>
      </c>
      <c r="J424" s="12">
        <v>6917</v>
      </c>
      <c r="K424" s="12">
        <v>7814</v>
      </c>
      <c r="L424" s="12">
        <v>6960</v>
      </c>
      <c r="M424" s="12">
        <v>8201</v>
      </c>
      <c r="N424" s="12">
        <v>7794</v>
      </c>
      <c r="O424" s="12">
        <v>8001</v>
      </c>
      <c r="P424" s="12">
        <v>7273</v>
      </c>
      <c r="Q424" s="12">
        <v>8033</v>
      </c>
      <c r="S424" s="15">
        <f t="shared" si="19"/>
        <v>8077.5</v>
      </c>
      <c r="T424" s="15">
        <f t="shared" si="19"/>
        <v>7473</v>
      </c>
      <c r="U424" s="15">
        <f t="shared" si="19"/>
        <v>7775.25</v>
      </c>
    </row>
    <row r="425" spans="3:21">
      <c r="C425" s="3" t="s">
        <v>434</v>
      </c>
      <c r="D425" s="6">
        <v>7620</v>
      </c>
      <c r="E425" s="3" t="str">
        <f t="shared" si="18"/>
        <v>Lemvig</v>
      </c>
      <c r="F425" s="12">
        <v>5289</v>
      </c>
      <c r="G425" s="12">
        <v>6303</v>
      </c>
      <c r="H425" s="12">
        <v>6766</v>
      </c>
      <c r="I425" s="12">
        <v>4612</v>
      </c>
      <c r="J425" s="12">
        <v>6057</v>
      </c>
      <c r="K425" s="12">
        <v>4189</v>
      </c>
      <c r="L425" s="12">
        <v>5435</v>
      </c>
      <c r="M425" s="12">
        <v>5055</v>
      </c>
      <c r="N425" s="12">
        <v>5847</v>
      </c>
      <c r="O425" s="12">
        <v>5849</v>
      </c>
      <c r="P425" s="12">
        <v>6217</v>
      </c>
      <c r="Q425" s="12">
        <v>6317</v>
      </c>
      <c r="S425" s="15">
        <f t="shared" si="19"/>
        <v>5742.5</v>
      </c>
      <c r="T425" s="15">
        <f t="shared" si="19"/>
        <v>5184</v>
      </c>
      <c r="U425" s="15">
        <f t="shared" si="19"/>
        <v>6057.5</v>
      </c>
    </row>
    <row r="426" spans="3:21">
      <c r="C426" s="3" t="s">
        <v>435</v>
      </c>
      <c r="D426" s="6">
        <v>7650</v>
      </c>
      <c r="E426" s="3" t="str">
        <f t="shared" si="18"/>
        <v>Bøvlingbjerg</v>
      </c>
      <c r="F426" s="14" t="s">
        <v>14</v>
      </c>
      <c r="G426" s="14" t="s">
        <v>14</v>
      </c>
      <c r="H426" s="14" t="s">
        <v>14</v>
      </c>
      <c r="I426" s="14" t="s">
        <v>14</v>
      </c>
      <c r="J426" s="14" t="s">
        <v>14</v>
      </c>
      <c r="K426" s="14" t="s">
        <v>14</v>
      </c>
      <c r="L426" s="14" t="s">
        <v>14</v>
      </c>
      <c r="M426" s="14" t="s">
        <v>14</v>
      </c>
      <c r="N426" s="14" t="s">
        <v>14</v>
      </c>
      <c r="O426" s="14" t="s">
        <v>14</v>
      </c>
      <c r="P426" s="14" t="s">
        <v>14</v>
      </c>
      <c r="Q426" s="14" t="s">
        <v>14</v>
      </c>
      <c r="S426" s="15" t="str">
        <f t="shared" si="19"/>
        <v>BRUG KOM</v>
      </c>
      <c r="T426" s="15" t="str">
        <f t="shared" si="19"/>
        <v>BRUG KOM</v>
      </c>
      <c r="U426" s="15" t="str">
        <f t="shared" si="19"/>
        <v>BRUG KOM</v>
      </c>
    </row>
    <row r="427" spans="3:21">
      <c r="C427" s="3" t="s">
        <v>436</v>
      </c>
      <c r="D427" s="6">
        <v>7660</v>
      </c>
      <c r="E427" s="3" t="str">
        <f t="shared" si="18"/>
        <v>Bækmarksbro</v>
      </c>
      <c r="F427" s="14" t="s">
        <v>14</v>
      </c>
      <c r="G427" s="14" t="s">
        <v>14</v>
      </c>
      <c r="H427" s="14" t="s">
        <v>14</v>
      </c>
      <c r="I427" s="14" t="s">
        <v>14</v>
      </c>
      <c r="J427" s="14" t="s">
        <v>14</v>
      </c>
      <c r="K427" s="14" t="s">
        <v>14</v>
      </c>
      <c r="L427" s="14" t="s">
        <v>14</v>
      </c>
      <c r="M427" s="14" t="s">
        <v>14</v>
      </c>
      <c r="N427" s="14" t="s">
        <v>14</v>
      </c>
      <c r="O427" s="14" t="s">
        <v>14</v>
      </c>
      <c r="P427" s="14" t="s">
        <v>14</v>
      </c>
      <c r="Q427" s="14" t="s">
        <v>14</v>
      </c>
      <c r="S427" s="15" t="str">
        <f t="shared" si="19"/>
        <v>BRUG KOM</v>
      </c>
      <c r="T427" s="15" t="str">
        <f t="shared" si="19"/>
        <v>BRUG KOM</v>
      </c>
      <c r="U427" s="15" t="str">
        <f t="shared" si="19"/>
        <v>BRUG KOM</v>
      </c>
    </row>
    <row r="428" spans="3:21">
      <c r="C428" s="3" t="s">
        <v>437</v>
      </c>
      <c r="D428" s="6">
        <v>7673</v>
      </c>
      <c r="E428" s="3" t="str">
        <f t="shared" si="18"/>
        <v>Harboøre</v>
      </c>
      <c r="F428" s="14" t="s">
        <v>14</v>
      </c>
      <c r="G428" s="14" t="s">
        <v>14</v>
      </c>
      <c r="H428" s="12">
        <v>5064</v>
      </c>
      <c r="I428" s="14" t="s">
        <v>14</v>
      </c>
      <c r="J428" s="14" t="s">
        <v>14</v>
      </c>
      <c r="K428" s="14" t="s">
        <v>14</v>
      </c>
      <c r="L428" s="14" t="s">
        <v>14</v>
      </c>
      <c r="M428" s="14" t="s">
        <v>14</v>
      </c>
      <c r="N428" s="12">
        <v>11580</v>
      </c>
      <c r="O428" s="12">
        <v>3384</v>
      </c>
      <c r="P428" s="14" t="s">
        <v>14</v>
      </c>
      <c r="Q428" s="14" t="s">
        <v>14</v>
      </c>
      <c r="S428" s="15">
        <f t="shared" si="19"/>
        <v>5064</v>
      </c>
      <c r="T428" s="15" t="str">
        <f t="shared" si="19"/>
        <v>BRUG KOM</v>
      </c>
      <c r="U428" s="15">
        <f t="shared" si="19"/>
        <v>7482</v>
      </c>
    </row>
    <row r="429" spans="3:21">
      <c r="C429" s="3" t="s">
        <v>438</v>
      </c>
      <c r="D429" s="6">
        <v>7680</v>
      </c>
      <c r="E429" s="3" t="str">
        <f t="shared" si="18"/>
        <v>Thyborøn</v>
      </c>
      <c r="F429" s="14" t="s">
        <v>14</v>
      </c>
      <c r="G429" s="12">
        <v>5111</v>
      </c>
      <c r="H429" s="14" t="s">
        <v>14</v>
      </c>
      <c r="I429" s="14" t="s">
        <v>14</v>
      </c>
      <c r="J429" s="12">
        <v>3946</v>
      </c>
      <c r="K429" s="12">
        <v>4404</v>
      </c>
      <c r="L429" s="12">
        <v>4599</v>
      </c>
      <c r="M429" s="14" t="s">
        <v>14</v>
      </c>
      <c r="N429" s="12">
        <v>4187</v>
      </c>
      <c r="O429" s="12">
        <v>5172</v>
      </c>
      <c r="P429" s="12">
        <v>5606</v>
      </c>
      <c r="Q429" s="14" t="s">
        <v>14</v>
      </c>
      <c r="S429" s="15">
        <f t="shared" si="19"/>
        <v>5111</v>
      </c>
      <c r="T429" s="15">
        <f t="shared" si="19"/>
        <v>4316.333333333333</v>
      </c>
      <c r="U429" s="15">
        <f t="shared" si="19"/>
        <v>4988.333333333333</v>
      </c>
    </row>
    <row r="430" spans="3:21">
      <c r="C430" s="3" t="s">
        <v>439</v>
      </c>
      <c r="D430" s="6">
        <v>7700</v>
      </c>
      <c r="E430" s="3" t="str">
        <f t="shared" si="18"/>
        <v>Thisted</v>
      </c>
      <c r="F430" s="12">
        <v>7449</v>
      </c>
      <c r="G430" s="12">
        <v>7267</v>
      </c>
      <c r="H430" s="12">
        <v>7527</v>
      </c>
      <c r="I430" s="12">
        <v>6741</v>
      </c>
      <c r="J430" s="12">
        <v>7385</v>
      </c>
      <c r="K430" s="12">
        <v>7975</v>
      </c>
      <c r="L430" s="12">
        <v>8001</v>
      </c>
      <c r="M430" s="12">
        <v>7404</v>
      </c>
      <c r="N430" s="12">
        <v>8706</v>
      </c>
      <c r="O430" s="12">
        <v>8405</v>
      </c>
      <c r="P430" s="12">
        <v>8010</v>
      </c>
      <c r="Q430" s="12">
        <v>8439</v>
      </c>
      <c r="S430" s="15">
        <f t="shared" si="19"/>
        <v>7246</v>
      </c>
      <c r="T430" s="15">
        <f t="shared" si="19"/>
        <v>7691.25</v>
      </c>
      <c r="U430" s="15">
        <f t="shared" si="19"/>
        <v>8390</v>
      </c>
    </row>
    <row r="431" spans="3:21">
      <c r="C431" s="3" t="s">
        <v>440</v>
      </c>
      <c r="D431" s="6">
        <v>7730</v>
      </c>
      <c r="E431" s="3" t="str">
        <f t="shared" si="18"/>
        <v>Hanstholm</v>
      </c>
      <c r="F431" s="14" t="s">
        <v>14</v>
      </c>
      <c r="G431" s="14" t="s">
        <v>14</v>
      </c>
      <c r="H431" s="12">
        <v>5117</v>
      </c>
      <c r="I431" s="14" t="s">
        <v>14</v>
      </c>
      <c r="J431" s="14" t="s">
        <v>14</v>
      </c>
      <c r="K431" s="14" t="s">
        <v>14</v>
      </c>
      <c r="L431" s="14" t="s">
        <v>14</v>
      </c>
      <c r="M431" s="14" t="s">
        <v>14</v>
      </c>
      <c r="N431" s="14" t="s">
        <v>14</v>
      </c>
      <c r="O431" s="12">
        <v>4975</v>
      </c>
      <c r="P431" s="14" t="s">
        <v>14</v>
      </c>
      <c r="Q431" s="14" t="s">
        <v>14</v>
      </c>
      <c r="S431" s="15">
        <f t="shared" si="19"/>
        <v>5117</v>
      </c>
      <c r="T431" s="15" t="str">
        <f t="shared" si="19"/>
        <v>BRUG KOM</v>
      </c>
      <c r="U431" s="15">
        <f t="shared" si="19"/>
        <v>4975</v>
      </c>
    </row>
    <row r="432" spans="3:21">
      <c r="C432" s="3" t="s">
        <v>441</v>
      </c>
      <c r="D432" s="6">
        <v>7741</v>
      </c>
      <c r="E432" s="3" t="str">
        <f t="shared" si="18"/>
        <v>Frøstrup</v>
      </c>
      <c r="F432" s="14" t="s">
        <v>14</v>
      </c>
      <c r="G432" s="14" t="s">
        <v>14</v>
      </c>
      <c r="H432" s="14" t="s">
        <v>14</v>
      </c>
      <c r="I432" s="14" t="s">
        <v>14</v>
      </c>
      <c r="J432" s="12">
        <v>4443</v>
      </c>
      <c r="K432" s="14" t="s">
        <v>14</v>
      </c>
      <c r="L432" s="14" t="s">
        <v>14</v>
      </c>
      <c r="M432" s="14" t="s">
        <v>14</v>
      </c>
      <c r="N432" s="14" t="s">
        <v>14</v>
      </c>
      <c r="O432" s="12">
        <v>6083</v>
      </c>
      <c r="P432" s="14" t="s">
        <v>14</v>
      </c>
      <c r="Q432" s="14" t="s">
        <v>14</v>
      </c>
      <c r="S432" s="15" t="str">
        <f t="shared" si="19"/>
        <v>BRUG KOM</v>
      </c>
      <c r="T432" s="15">
        <f t="shared" si="19"/>
        <v>4443</v>
      </c>
      <c r="U432" s="15">
        <f t="shared" si="19"/>
        <v>6083</v>
      </c>
    </row>
    <row r="433" spans="3:21">
      <c r="C433" s="3" t="s">
        <v>442</v>
      </c>
      <c r="D433" s="6">
        <v>7742</v>
      </c>
      <c r="E433" s="3" t="str">
        <f t="shared" si="18"/>
        <v>Vesløs</v>
      </c>
      <c r="F433" s="14" t="s">
        <v>14</v>
      </c>
      <c r="G433" s="14" t="s">
        <v>14</v>
      </c>
      <c r="H433" s="14" t="s">
        <v>14</v>
      </c>
      <c r="I433" s="14" t="s">
        <v>14</v>
      </c>
      <c r="J433" s="14" t="s">
        <v>14</v>
      </c>
      <c r="K433" s="14" t="s">
        <v>14</v>
      </c>
      <c r="L433" s="14" t="s">
        <v>14</v>
      </c>
      <c r="M433" s="14" t="s">
        <v>14</v>
      </c>
      <c r="N433" s="14" t="s">
        <v>14</v>
      </c>
      <c r="O433" s="14" t="s">
        <v>14</v>
      </c>
      <c r="P433" s="14" t="s">
        <v>14</v>
      </c>
      <c r="Q433" s="14" t="s">
        <v>14</v>
      </c>
      <c r="S433" s="15" t="str">
        <f t="shared" si="19"/>
        <v>BRUG KOM</v>
      </c>
      <c r="T433" s="15" t="str">
        <f t="shared" si="19"/>
        <v>BRUG KOM</v>
      </c>
      <c r="U433" s="15" t="str">
        <f t="shared" si="19"/>
        <v>BRUG KOM</v>
      </c>
    </row>
    <row r="434" spans="3:21">
      <c r="C434" s="3" t="s">
        <v>443</v>
      </c>
      <c r="D434" s="6">
        <v>7752</v>
      </c>
      <c r="E434" s="3" t="str">
        <f t="shared" si="18"/>
        <v>Snedsted</v>
      </c>
      <c r="F434" s="12">
        <v>4689</v>
      </c>
      <c r="G434" s="12">
        <v>4427</v>
      </c>
      <c r="H434" s="12">
        <v>4012</v>
      </c>
      <c r="I434" s="12">
        <v>3714</v>
      </c>
      <c r="J434" s="14" t="s">
        <v>14</v>
      </c>
      <c r="K434" s="12">
        <v>4052</v>
      </c>
      <c r="L434" s="12">
        <v>3449</v>
      </c>
      <c r="M434" s="12">
        <v>2613</v>
      </c>
      <c r="N434" s="12">
        <v>4823</v>
      </c>
      <c r="O434" s="12">
        <v>4132</v>
      </c>
      <c r="P434" s="12">
        <v>4074</v>
      </c>
      <c r="Q434" s="12">
        <v>4409</v>
      </c>
      <c r="S434" s="15">
        <f t="shared" si="19"/>
        <v>4210.5</v>
      </c>
      <c r="T434" s="15">
        <f t="shared" si="19"/>
        <v>3371.3333333333335</v>
      </c>
      <c r="U434" s="15">
        <f t="shared" si="19"/>
        <v>4359.5</v>
      </c>
    </row>
    <row r="435" spans="3:21">
      <c r="C435" s="3" t="s">
        <v>444</v>
      </c>
      <c r="D435" s="6">
        <v>7755</v>
      </c>
      <c r="E435" s="3" t="str">
        <f t="shared" si="18"/>
        <v>Bedsted Thy</v>
      </c>
      <c r="F435" s="14" t="s">
        <v>14</v>
      </c>
      <c r="G435" s="14" t="s">
        <v>14</v>
      </c>
      <c r="H435" s="12">
        <v>4347</v>
      </c>
      <c r="I435" s="14" t="s">
        <v>14</v>
      </c>
      <c r="J435" s="14" t="s">
        <v>14</v>
      </c>
      <c r="K435" s="14" t="s">
        <v>14</v>
      </c>
      <c r="L435" s="14" t="s">
        <v>14</v>
      </c>
      <c r="M435" s="14" t="s">
        <v>14</v>
      </c>
      <c r="N435" s="12">
        <v>3626</v>
      </c>
      <c r="O435" s="14" t="s">
        <v>14</v>
      </c>
      <c r="P435" s="14" t="s">
        <v>14</v>
      </c>
      <c r="Q435" s="14" t="s">
        <v>14</v>
      </c>
      <c r="S435" s="15">
        <f t="shared" si="19"/>
        <v>4347</v>
      </c>
      <c r="T435" s="15" t="str">
        <f t="shared" si="19"/>
        <v>BRUG KOM</v>
      </c>
      <c r="U435" s="15">
        <f t="shared" si="19"/>
        <v>3626</v>
      </c>
    </row>
    <row r="436" spans="3:21">
      <c r="C436" s="3" t="s">
        <v>445</v>
      </c>
      <c r="D436" s="6">
        <v>7760</v>
      </c>
      <c r="E436" s="3" t="str">
        <f t="shared" si="18"/>
        <v>Hurup Thy</v>
      </c>
      <c r="F436" s="12">
        <v>6301</v>
      </c>
      <c r="G436" s="12">
        <v>7122</v>
      </c>
      <c r="H436" s="12">
        <v>4389</v>
      </c>
      <c r="I436" s="12">
        <v>4814</v>
      </c>
      <c r="J436" s="12">
        <v>5685</v>
      </c>
      <c r="K436" s="12">
        <v>4610</v>
      </c>
      <c r="L436" s="12">
        <v>5600</v>
      </c>
      <c r="M436" s="12">
        <v>6237</v>
      </c>
      <c r="N436" s="12">
        <v>4970</v>
      </c>
      <c r="O436" s="12">
        <v>3986</v>
      </c>
      <c r="P436" s="12">
        <v>3902</v>
      </c>
      <c r="Q436" s="12">
        <v>6972</v>
      </c>
      <c r="S436" s="15">
        <f t="shared" si="19"/>
        <v>5656.5</v>
      </c>
      <c r="T436" s="15">
        <f t="shared" si="19"/>
        <v>5533</v>
      </c>
      <c r="U436" s="15">
        <f t="shared" si="19"/>
        <v>4957.5</v>
      </c>
    </row>
    <row r="437" spans="3:21">
      <c r="C437" s="3" t="s">
        <v>446</v>
      </c>
      <c r="D437" s="6">
        <v>7770</v>
      </c>
      <c r="E437" s="3" t="str">
        <f t="shared" si="18"/>
        <v>Vestervig</v>
      </c>
      <c r="F437" s="14" t="s">
        <v>14</v>
      </c>
      <c r="G437" s="14" t="s">
        <v>14</v>
      </c>
      <c r="H437" s="14" t="s">
        <v>14</v>
      </c>
      <c r="I437" s="14" t="s">
        <v>14</v>
      </c>
      <c r="J437" s="14" t="s">
        <v>14</v>
      </c>
      <c r="K437" s="14" t="s">
        <v>14</v>
      </c>
      <c r="L437" s="12">
        <v>2218</v>
      </c>
      <c r="M437" s="14" t="s">
        <v>14</v>
      </c>
      <c r="N437" s="14" t="s">
        <v>14</v>
      </c>
      <c r="O437" s="12">
        <v>7103</v>
      </c>
      <c r="P437" s="14" t="s">
        <v>14</v>
      </c>
      <c r="Q437" s="14" t="s">
        <v>14</v>
      </c>
      <c r="S437" s="15" t="str">
        <f t="shared" si="19"/>
        <v>BRUG KOM</v>
      </c>
      <c r="T437" s="15">
        <f t="shared" si="19"/>
        <v>2218</v>
      </c>
      <c r="U437" s="15">
        <f t="shared" si="19"/>
        <v>7103</v>
      </c>
    </row>
    <row r="438" spans="3:21">
      <c r="C438" s="3" t="s">
        <v>447</v>
      </c>
      <c r="D438" s="6">
        <v>7790</v>
      </c>
      <c r="E438" s="3" t="str">
        <f t="shared" si="18"/>
        <v>Thyholm</v>
      </c>
      <c r="F438" s="14" t="s">
        <v>14</v>
      </c>
      <c r="G438" s="12">
        <v>5323</v>
      </c>
      <c r="H438" s="14" t="s">
        <v>14</v>
      </c>
      <c r="I438" s="14" t="s">
        <v>14</v>
      </c>
      <c r="J438" s="12">
        <v>3503</v>
      </c>
      <c r="K438" s="12">
        <v>3150</v>
      </c>
      <c r="L438" s="12">
        <v>4901</v>
      </c>
      <c r="M438" s="14" t="s">
        <v>14</v>
      </c>
      <c r="N438" s="12">
        <v>2865</v>
      </c>
      <c r="O438" s="12">
        <v>3861</v>
      </c>
      <c r="P438" s="14" t="s">
        <v>14</v>
      </c>
      <c r="Q438" s="14" t="s">
        <v>14</v>
      </c>
      <c r="S438" s="15">
        <f t="shared" si="19"/>
        <v>5323</v>
      </c>
      <c r="T438" s="15">
        <f t="shared" si="19"/>
        <v>3851.3333333333335</v>
      </c>
      <c r="U438" s="15">
        <f t="shared" si="19"/>
        <v>3363</v>
      </c>
    </row>
    <row r="439" spans="3:21">
      <c r="C439" s="3" t="s">
        <v>448</v>
      </c>
      <c r="D439" s="6">
        <v>7800</v>
      </c>
      <c r="E439" s="3" t="str">
        <f t="shared" si="18"/>
        <v>Skive</v>
      </c>
      <c r="F439" s="12">
        <v>8221</v>
      </c>
      <c r="G439" s="12">
        <v>8713</v>
      </c>
      <c r="H439" s="12">
        <v>7354</v>
      </c>
      <c r="I439" s="12">
        <v>7944</v>
      </c>
      <c r="J439" s="12">
        <v>8010</v>
      </c>
      <c r="K439" s="12">
        <v>7556</v>
      </c>
      <c r="L439" s="12">
        <v>7334</v>
      </c>
      <c r="M439" s="12">
        <v>7150</v>
      </c>
      <c r="N439" s="12">
        <v>6847</v>
      </c>
      <c r="O439" s="12">
        <v>7974</v>
      </c>
      <c r="P439" s="12">
        <v>7878</v>
      </c>
      <c r="Q439" s="12">
        <v>7153</v>
      </c>
      <c r="S439" s="15">
        <f t="shared" si="19"/>
        <v>8058</v>
      </c>
      <c r="T439" s="15">
        <f t="shared" si="19"/>
        <v>7512.5</v>
      </c>
      <c r="U439" s="15">
        <f t="shared" si="19"/>
        <v>7463</v>
      </c>
    </row>
    <row r="440" spans="3:21">
      <c r="C440" s="3" t="s">
        <v>449</v>
      </c>
      <c r="D440" s="6">
        <v>7830</v>
      </c>
      <c r="E440" s="3" t="str">
        <f t="shared" si="18"/>
        <v>Vinderup</v>
      </c>
      <c r="F440" s="12">
        <v>7078</v>
      </c>
      <c r="G440" s="12">
        <v>5486</v>
      </c>
      <c r="H440" s="12">
        <v>3986</v>
      </c>
      <c r="I440" s="14" t="s">
        <v>14</v>
      </c>
      <c r="J440" s="12">
        <v>5155</v>
      </c>
      <c r="K440" s="12">
        <v>5277</v>
      </c>
      <c r="L440" s="12">
        <v>4864</v>
      </c>
      <c r="M440" s="12">
        <v>5595</v>
      </c>
      <c r="N440" s="12">
        <v>4153</v>
      </c>
      <c r="O440" s="12">
        <v>5962</v>
      </c>
      <c r="P440" s="12">
        <v>5849</v>
      </c>
      <c r="Q440" s="12">
        <v>6057</v>
      </c>
      <c r="S440" s="15">
        <f t="shared" si="19"/>
        <v>5516.666666666667</v>
      </c>
      <c r="T440" s="15">
        <f t="shared" si="19"/>
        <v>5222.75</v>
      </c>
      <c r="U440" s="15">
        <f t="shared" si="19"/>
        <v>5505.25</v>
      </c>
    </row>
    <row r="441" spans="3:21">
      <c r="C441" s="3" t="s">
        <v>450</v>
      </c>
      <c r="D441" s="6">
        <v>7840</v>
      </c>
      <c r="E441" s="3" t="str">
        <f t="shared" si="18"/>
        <v>Højslev</v>
      </c>
      <c r="F441" s="12">
        <v>5385</v>
      </c>
      <c r="G441" s="14" t="s">
        <v>14</v>
      </c>
      <c r="H441" s="12">
        <v>4434</v>
      </c>
      <c r="I441" s="14" t="s">
        <v>14</v>
      </c>
      <c r="J441" s="12">
        <v>5064</v>
      </c>
      <c r="K441" s="12">
        <v>6449</v>
      </c>
      <c r="L441" s="12">
        <v>6101</v>
      </c>
      <c r="M441" s="14" t="s">
        <v>14</v>
      </c>
      <c r="N441" s="12">
        <v>6072</v>
      </c>
      <c r="O441" s="12">
        <v>8130</v>
      </c>
      <c r="P441" s="12">
        <v>6943</v>
      </c>
      <c r="Q441" s="12">
        <v>8650</v>
      </c>
      <c r="S441" s="15">
        <f t="shared" si="19"/>
        <v>4909.5</v>
      </c>
      <c r="T441" s="15">
        <f t="shared" si="19"/>
        <v>5871.333333333333</v>
      </c>
      <c r="U441" s="15">
        <f t="shared" si="19"/>
        <v>7448.75</v>
      </c>
    </row>
    <row r="442" spans="3:21">
      <c r="C442" s="3" t="s">
        <v>451</v>
      </c>
      <c r="D442" s="6">
        <v>7850</v>
      </c>
      <c r="E442" s="3" t="str">
        <f t="shared" si="18"/>
        <v>Stoholm Jyll</v>
      </c>
      <c r="F442" s="12">
        <v>7546</v>
      </c>
      <c r="G442" s="12">
        <v>6688</v>
      </c>
      <c r="H442" s="12">
        <v>6165</v>
      </c>
      <c r="I442" s="14" t="s">
        <v>14</v>
      </c>
      <c r="J442" s="14" t="s">
        <v>14</v>
      </c>
      <c r="K442" s="12">
        <v>7447</v>
      </c>
      <c r="L442" s="12">
        <v>5610</v>
      </c>
      <c r="M442" s="12">
        <v>5468</v>
      </c>
      <c r="N442" s="12">
        <v>7675</v>
      </c>
      <c r="O442" s="12">
        <v>6146</v>
      </c>
      <c r="P442" s="12">
        <v>7117</v>
      </c>
      <c r="Q442" s="12">
        <v>8051</v>
      </c>
      <c r="S442" s="15">
        <f t="shared" si="19"/>
        <v>6799.666666666667</v>
      </c>
      <c r="T442" s="15">
        <f t="shared" si="19"/>
        <v>6175</v>
      </c>
      <c r="U442" s="15">
        <f t="shared" si="19"/>
        <v>7247.25</v>
      </c>
    </row>
    <row r="443" spans="3:21">
      <c r="C443" s="3" t="s">
        <v>452</v>
      </c>
      <c r="D443" s="6">
        <v>7860</v>
      </c>
      <c r="E443" s="3" t="str">
        <f t="shared" si="18"/>
        <v>Spøttrup</v>
      </c>
      <c r="F443" s="12">
        <v>3945</v>
      </c>
      <c r="G443" s="12">
        <v>4972</v>
      </c>
      <c r="H443" s="14" t="s">
        <v>14</v>
      </c>
      <c r="I443" s="12">
        <v>3894</v>
      </c>
      <c r="J443" s="14" t="s">
        <v>14</v>
      </c>
      <c r="K443" s="12">
        <v>3500</v>
      </c>
      <c r="L443" s="12">
        <v>3579</v>
      </c>
      <c r="M443" s="12">
        <v>3996</v>
      </c>
      <c r="N443" s="12">
        <v>4022</v>
      </c>
      <c r="O443" s="12">
        <v>4472</v>
      </c>
      <c r="P443" s="12">
        <v>3756</v>
      </c>
      <c r="Q443" s="12">
        <v>4839</v>
      </c>
      <c r="S443" s="15">
        <f t="shared" si="19"/>
        <v>4270.333333333333</v>
      </c>
      <c r="T443" s="15">
        <f t="shared" si="19"/>
        <v>3691.6666666666665</v>
      </c>
      <c r="U443" s="15">
        <f t="shared" si="19"/>
        <v>4272.25</v>
      </c>
    </row>
    <row r="444" spans="3:21">
      <c r="C444" s="3" t="s">
        <v>453</v>
      </c>
      <c r="D444" s="6">
        <v>7870</v>
      </c>
      <c r="E444" s="3" t="str">
        <f t="shared" si="18"/>
        <v>Roslev</v>
      </c>
      <c r="F444" s="12">
        <v>5725</v>
      </c>
      <c r="G444" s="12">
        <v>4280</v>
      </c>
      <c r="H444" s="12">
        <v>4606</v>
      </c>
      <c r="I444" s="12">
        <v>5000</v>
      </c>
      <c r="J444" s="12">
        <v>4419</v>
      </c>
      <c r="K444" s="12">
        <v>3698</v>
      </c>
      <c r="L444" s="12">
        <v>3572</v>
      </c>
      <c r="M444" s="12">
        <v>3766</v>
      </c>
      <c r="N444" s="12">
        <v>4026</v>
      </c>
      <c r="O444" s="12">
        <v>4581</v>
      </c>
      <c r="P444" s="12">
        <v>3592</v>
      </c>
      <c r="Q444" s="12">
        <v>4682</v>
      </c>
      <c r="S444" s="15">
        <f t="shared" si="19"/>
        <v>4902.75</v>
      </c>
      <c r="T444" s="15">
        <f t="shared" si="19"/>
        <v>3863.75</v>
      </c>
      <c r="U444" s="15">
        <f t="shared" si="19"/>
        <v>4220.25</v>
      </c>
    </row>
    <row r="445" spans="3:21">
      <c r="C445" s="3" t="s">
        <v>454</v>
      </c>
      <c r="D445" s="6">
        <v>7884</v>
      </c>
      <c r="E445" s="3" t="str">
        <f t="shared" si="18"/>
        <v>Fur</v>
      </c>
      <c r="F445" s="14" t="s">
        <v>14</v>
      </c>
      <c r="G445" s="14" t="s">
        <v>14</v>
      </c>
      <c r="H445" s="14" t="s">
        <v>14</v>
      </c>
      <c r="I445" s="14" t="s">
        <v>14</v>
      </c>
      <c r="J445" s="14" t="s">
        <v>14</v>
      </c>
      <c r="K445" s="14" t="s">
        <v>14</v>
      </c>
      <c r="L445" s="14" t="s">
        <v>14</v>
      </c>
      <c r="M445" s="14" t="s">
        <v>14</v>
      </c>
      <c r="N445" s="14" t="s">
        <v>14</v>
      </c>
      <c r="O445" s="14" t="s">
        <v>14</v>
      </c>
      <c r="P445" s="14" t="s">
        <v>14</v>
      </c>
      <c r="Q445" s="14" t="s">
        <v>14</v>
      </c>
      <c r="S445" s="15" t="str">
        <f t="shared" si="19"/>
        <v>BRUG KOM</v>
      </c>
      <c r="T445" s="15" t="str">
        <f t="shared" si="19"/>
        <v>BRUG KOM</v>
      </c>
      <c r="U445" s="15" t="str">
        <f t="shared" si="19"/>
        <v>BRUG KOM</v>
      </c>
    </row>
    <row r="446" spans="3:21">
      <c r="C446" s="3" t="s">
        <v>455</v>
      </c>
      <c r="D446" s="6">
        <v>7900</v>
      </c>
      <c r="E446" s="3" t="str">
        <f t="shared" si="18"/>
        <v>Nykøbing M</v>
      </c>
      <c r="F446" s="12">
        <v>6157</v>
      </c>
      <c r="G446" s="12">
        <v>5097</v>
      </c>
      <c r="H446" s="12">
        <v>5008</v>
      </c>
      <c r="I446" s="12">
        <v>4229</v>
      </c>
      <c r="J446" s="12">
        <v>6622</v>
      </c>
      <c r="K446" s="12">
        <v>6535</v>
      </c>
      <c r="L446" s="12">
        <v>6387</v>
      </c>
      <c r="M446" s="12">
        <v>4845</v>
      </c>
      <c r="N446" s="12">
        <v>6148</v>
      </c>
      <c r="O446" s="12">
        <v>5809</v>
      </c>
      <c r="P446" s="12">
        <v>7000</v>
      </c>
      <c r="Q446" s="12">
        <v>5385</v>
      </c>
      <c r="S446" s="15">
        <f t="shared" si="19"/>
        <v>5122.75</v>
      </c>
      <c r="T446" s="15">
        <f t="shared" si="19"/>
        <v>6097.25</v>
      </c>
      <c r="U446" s="15">
        <f t="shared" si="19"/>
        <v>6085.5</v>
      </c>
    </row>
    <row r="447" spans="3:21">
      <c r="C447" s="3" t="s">
        <v>456</v>
      </c>
      <c r="D447" s="6">
        <v>7950</v>
      </c>
      <c r="E447" s="3" t="str">
        <f t="shared" si="18"/>
        <v>Erslev</v>
      </c>
      <c r="F447" s="14" t="s">
        <v>14</v>
      </c>
      <c r="G447" s="12">
        <v>4313</v>
      </c>
      <c r="H447" s="14" t="s">
        <v>14</v>
      </c>
      <c r="I447" s="12">
        <v>5515</v>
      </c>
      <c r="J447" s="14" t="s">
        <v>14</v>
      </c>
      <c r="K447" s="12">
        <v>4256</v>
      </c>
      <c r="L447" s="12">
        <v>4364</v>
      </c>
      <c r="M447" s="12">
        <v>5129</v>
      </c>
      <c r="N447" s="12">
        <v>4033</v>
      </c>
      <c r="O447" s="12">
        <v>4056</v>
      </c>
      <c r="P447" s="14" t="s">
        <v>14</v>
      </c>
      <c r="Q447" s="14" t="s">
        <v>14</v>
      </c>
      <c r="S447" s="15">
        <f t="shared" si="19"/>
        <v>4914</v>
      </c>
      <c r="T447" s="15">
        <f t="shared" si="19"/>
        <v>4583</v>
      </c>
      <c r="U447" s="15">
        <f t="shared" si="19"/>
        <v>4044.5</v>
      </c>
    </row>
    <row r="448" spans="3:21">
      <c r="C448" s="3" t="s">
        <v>457</v>
      </c>
      <c r="D448" s="6">
        <v>7960</v>
      </c>
      <c r="E448" s="3" t="str">
        <f t="shared" si="18"/>
        <v>Karby</v>
      </c>
      <c r="F448" s="14" t="s">
        <v>14</v>
      </c>
      <c r="G448" s="14" t="s">
        <v>14</v>
      </c>
      <c r="H448" s="14" t="s">
        <v>14</v>
      </c>
      <c r="I448" s="14" t="s">
        <v>14</v>
      </c>
      <c r="J448" s="14" t="s">
        <v>14</v>
      </c>
      <c r="K448" s="14" t="s">
        <v>14</v>
      </c>
      <c r="L448" s="14" t="s">
        <v>14</v>
      </c>
      <c r="M448" s="14" t="s">
        <v>14</v>
      </c>
      <c r="N448" s="14" t="s">
        <v>14</v>
      </c>
      <c r="O448" s="14" t="s">
        <v>14</v>
      </c>
      <c r="P448" s="14" t="s">
        <v>14</v>
      </c>
      <c r="Q448" s="14" t="s">
        <v>14</v>
      </c>
      <c r="S448" s="15" t="str">
        <f t="shared" si="19"/>
        <v>BRUG KOM</v>
      </c>
      <c r="T448" s="15" t="str">
        <f t="shared" si="19"/>
        <v>BRUG KOM</v>
      </c>
      <c r="U448" s="15" t="str">
        <f t="shared" si="19"/>
        <v>BRUG KOM</v>
      </c>
    </row>
    <row r="449" spans="3:21">
      <c r="C449" s="3" t="s">
        <v>458</v>
      </c>
      <c r="D449" s="6">
        <v>7970</v>
      </c>
      <c r="E449" s="3" t="str">
        <f t="shared" si="18"/>
        <v>Redsted M</v>
      </c>
      <c r="F449" s="14" t="s">
        <v>14</v>
      </c>
      <c r="G449" s="14" t="s">
        <v>14</v>
      </c>
      <c r="H449" s="14" t="s">
        <v>14</v>
      </c>
      <c r="I449" s="14" t="s">
        <v>14</v>
      </c>
      <c r="J449" s="14" t="s">
        <v>14</v>
      </c>
      <c r="K449" s="14" t="s">
        <v>14</v>
      </c>
      <c r="L449" s="14" t="s">
        <v>14</v>
      </c>
      <c r="M449" s="14" t="s">
        <v>14</v>
      </c>
      <c r="N449" s="14" t="s">
        <v>14</v>
      </c>
      <c r="O449" s="12">
        <v>3097</v>
      </c>
      <c r="P449" s="14" t="s">
        <v>14</v>
      </c>
      <c r="Q449" s="14" t="s">
        <v>14</v>
      </c>
      <c r="S449" s="15" t="str">
        <f t="shared" si="19"/>
        <v>BRUG KOM</v>
      </c>
      <c r="T449" s="15" t="str">
        <f t="shared" si="19"/>
        <v>BRUG KOM</v>
      </c>
      <c r="U449" s="15">
        <f t="shared" si="19"/>
        <v>3097</v>
      </c>
    </row>
    <row r="450" spans="3:21">
      <c r="C450" s="3" t="s">
        <v>459</v>
      </c>
      <c r="D450" s="6">
        <v>7980</v>
      </c>
      <c r="E450" s="3" t="str">
        <f t="shared" si="18"/>
        <v>Vils</v>
      </c>
      <c r="F450" s="14" t="s">
        <v>14</v>
      </c>
      <c r="G450" s="12">
        <v>3793</v>
      </c>
      <c r="H450" s="14" t="s">
        <v>14</v>
      </c>
      <c r="I450" s="14" t="s">
        <v>14</v>
      </c>
      <c r="J450" s="14" t="s">
        <v>14</v>
      </c>
      <c r="K450" s="14" t="s">
        <v>14</v>
      </c>
      <c r="L450" s="14" t="s">
        <v>14</v>
      </c>
      <c r="M450" s="14" t="s">
        <v>14</v>
      </c>
      <c r="N450" s="14" t="s">
        <v>14</v>
      </c>
      <c r="O450" s="14" t="s">
        <v>14</v>
      </c>
      <c r="P450" s="14" t="s">
        <v>14</v>
      </c>
      <c r="Q450" s="14" t="s">
        <v>14</v>
      </c>
      <c r="S450" s="15">
        <f t="shared" si="19"/>
        <v>3793</v>
      </c>
      <c r="T450" s="15" t="str">
        <f t="shared" si="19"/>
        <v>BRUG KOM</v>
      </c>
      <c r="U450" s="15" t="str">
        <f t="shared" si="19"/>
        <v>BRUG KOM</v>
      </c>
    </row>
    <row r="451" spans="3:21">
      <c r="C451" s="3" t="s">
        <v>460</v>
      </c>
      <c r="D451" s="6">
        <v>7990</v>
      </c>
      <c r="E451" s="3" t="str">
        <f t="shared" si="18"/>
        <v>Øster Assels</v>
      </c>
      <c r="F451" s="14" t="s">
        <v>14</v>
      </c>
      <c r="G451" s="14" t="s">
        <v>14</v>
      </c>
      <c r="H451" s="14" t="s">
        <v>14</v>
      </c>
      <c r="I451" s="14" t="s">
        <v>14</v>
      </c>
      <c r="J451" s="14" t="s">
        <v>14</v>
      </c>
      <c r="K451" s="14" t="s">
        <v>14</v>
      </c>
      <c r="L451" s="14" t="s">
        <v>14</v>
      </c>
      <c r="M451" s="14" t="s">
        <v>14</v>
      </c>
      <c r="N451" s="14" t="s">
        <v>14</v>
      </c>
      <c r="O451" s="14" t="s">
        <v>14</v>
      </c>
      <c r="P451" s="14" t="s">
        <v>14</v>
      </c>
      <c r="Q451" s="14" t="s">
        <v>14</v>
      </c>
      <c r="S451" s="15" t="str">
        <f t="shared" si="19"/>
        <v>BRUG KOM</v>
      </c>
      <c r="T451" s="15" t="str">
        <f t="shared" si="19"/>
        <v>BRUG KOM</v>
      </c>
      <c r="U451" s="15" t="str">
        <f t="shared" si="19"/>
        <v>BRUG KOM</v>
      </c>
    </row>
    <row r="452" spans="3:21">
      <c r="C452" s="3" t="s">
        <v>461</v>
      </c>
      <c r="D452" s="6">
        <v>8000</v>
      </c>
      <c r="E452" s="3" t="str">
        <f t="shared" si="18"/>
        <v>Århus C</v>
      </c>
      <c r="F452" s="12">
        <v>29148</v>
      </c>
      <c r="G452" s="12">
        <v>25799</v>
      </c>
      <c r="H452" s="12">
        <v>23577</v>
      </c>
      <c r="I452" s="14" t="s">
        <v>14</v>
      </c>
      <c r="J452" s="12">
        <v>37079</v>
      </c>
      <c r="K452" s="12">
        <v>29330</v>
      </c>
      <c r="L452" s="12">
        <v>35726</v>
      </c>
      <c r="M452" s="12">
        <v>39346</v>
      </c>
      <c r="N452" s="12">
        <v>40352</v>
      </c>
      <c r="O452" s="12">
        <v>34623</v>
      </c>
      <c r="P452" s="14" t="s">
        <v>14</v>
      </c>
      <c r="Q452" s="14" t="s">
        <v>14</v>
      </c>
      <c r="S452" s="15">
        <f t="shared" si="19"/>
        <v>26174.666666666668</v>
      </c>
      <c r="T452" s="15">
        <f t="shared" si="19"/>
        <v>35370.25</v>
      </c>
      <c r="U452" s="15">
        <f t="shared" si="19"/>
        <v>37487.5</v>
      </c>
    </row>
    <row r="453" spans="3:21">
      <c r="C453" s="3" t="s">
        <v>462</v>
      </c>
      <c r="D453" s="6">
        <v>8200</v>
      </c>
      <c r="E453" s="3" t="str">
        <f t="shared" si="18"/>
        <v>Århus N</v>
      </c>
      <c r="F453" s="12">
        <v>20927</v>
      </c>
      <c r="G453" s="12">
        <v>21975</v>
      </c>
      <c r="H453" s="12">
        <v>20262</v>
      </c>
      <c r="I453" s="12">
        <v>20137</v>
      </c>
      <c r="J453" s="12">
        <v>23572</v>
      </c>
      <c r="K453" s="12">
        <v>24689</v>
      </c>
      <c r="L453" s="12">
        <v>23226</v>
      </c>
      <c r="M453" s="12">
        <v>23988</v>
      </c>
      <c r="N453" s="12">
        <v>28754</v>
      </c>
      <c r="O453" s="12">
        <v>25759</v>
      </c>
      <c r="P453" s="12">
        <v>26171</v>
      </c>
      <c r="Q453" s="12">
        <v>28644</v>
      </c>
      <c r="S453" s="15">
        <f t="shared" si="19"/>
        <v>20825.25</v>
      </c>
      <c r="T453" s="15">
        <f t="shared" si="19"/>
        <v>23868.75</v>
      </c>
      <c r="U453" s="15">
        <f t="shared" si="19"/>
        <v>27332</v>
      </c>
    </row>
    <row r="454" spans="3:21">
      <c r="C454" s="3" t="s">
        <v>463</v>
      </c>
      <c r="D454" s="6">
        <v>8210</v>
      </c>
      <c r="E454" s="3" t="str">
        <f t="shared" si="18"/>
        <v>Århus V</v>
      </c>
      <c r="F454" s="12">
        <v>18233</v>
      </c>
      <c r="G454" s="12">
        <v>17395</v>
      </c>
      <c r="H454" s="12">
        <v>18199</v>
      </c>
      <c r="I454" s="12">
        <v>17065</v>
      </c>
      <c r="J454" s="12">
        <v>20165</v>
      </c>
      <c r="K454" s="12">
        <v>18712</v>
      </c>
      <c r="L454" s="12">
        <v>19309</v>
      </c>
      <c r="M454" s="12">
        <v>19174</v>
      </c>
      <c r="N454" s="12">
        <v>21453</v>
      </c>
      <c r="O454" s="12">
        <v>22616</v>
      </c>
      <c r="P454" s="12">
        <v>22978</v>
      </c>
      <c r="Q454" s="12">
        <v>23272</v>
      </c>
      <c r="S454" s="15">
        <f t="shared" si="19"/>
        <v>17723</v>
      </c>
      <c r="T454" s="15">
        <f t="shared" si="19"/>
        <v>19340</v>
      </c>
      <c r="U454" s="15">
        <f t="shared" si="19"/>
        <v>22579.75</v>
      </c>
    </row>
    <row r="455" spans="3:21">
      <c r="C455" s="3" t="s">
        <v>464</v>
      </c>
      <c r="D455" s="6">
        <v>8220</v>
      </c>
      <c r="E455" s="3" t="str">
        <f t="shared" si="18"/>
        <v>Brabrand</v>
      </c>
      <c r="F455" s="12">
        <v>19479</v>
      </c>
      <c r="G455" s="12">
        <v>17772</v>
      </c>
      <c r="H455" s="12">
        <v>17259</v>
      </c>
      <c r="I455" s="12">
        <v>17483</v>
      </c>
      <c r="J455" s="12">
        <v>19126</v>
      </c>
      <c r="K455" s="12">
        <v>18927</v>
      </c>
      <c r="L455" s="12">
        <v>19746</v>
      </c>
      <c r="M455" s="12">
        <v>19636</v>
      </c>
      <c r="N455" s="12">
        <v>22668</v>
      </c>
      <c r="O455" s="12">
        <v>21931</v>
      </c>
      <c r="P455" s="12">
        <v>24563</v>
      </c>
      <c r="Q455" s="12">
        <v>23335</v>
      </c>
      <c r="S455" s="15">
        <f t="shared" si="19"/>
        <v>17998.25</v>
      </c>
      <c r="T455" s="15">
        <f t="shared" si="19"/>
        <v>19358.75</v>
      </c>
      <c r="U455" s="15">
        <f t="shared" si="19"/>
        <v>23124.25</v>
      </c>
    </row>
    <row r="456" spans="3:21">
      <c r="C456" s="3" t="s">
        <v>465</v>
      </c>
      <c r="D456" s="6">
        <v>8230</v>
      </c>
      <c r="E456" s="3" t="str">
        <f t="shared" si="18"/>
        <v>Åbyhøj</v>
      </c>
      <c r="F456" s="12">
        <v>21352</v>
      </c>
      <c r="G456" s="12">
        <v>20390</v>
      </c>
      <c r="H456" s="12">
        <v>21827</v>
      </c>
      <c r="I456" s="12">
        <v>18836</v>
      </c>
      <c r="J456" s="12">
        <v>22459</v>
      </c>
      <c r="K456" s="12">
        <v>23067</v>
      </c>
      <c r="L456" s="12">
        <v>23364</v>
      </c>
      <c r="M456" s="12">
        <v>26488</v>
      </c>
      <c r="N456" s="12">
        <v>27179</v>
      </c>
      <c r="O456" s="12">
        <v>27420</v>
      </c>
      <c r="P456" s="12">
        <v>27009</v>
      </c>
      <c r="Q456" s="12">
        <v>28160</v>
      </c>
      <c r="S456" s="15">
        <f t="shared" si="19"/>
        <v>20601.25</v>
      </c>
      <c r="T456" s="15">
        <f t="shared" si="19"/>
        <v>23844.5</v>
      </c>
      <c r="U456" s="15">
        <f t="shared" si="19"/>
        <v>27442</v>
      </c>
    </row>
    <row r="457" spans="3:21">
      <c r="C457" s="3" t="s">
        <v>466</v>
      </c>
      <c r="D457" s="6">
        <v>8240</v>
      </c>
      <c r="E457" s="3" t="str">
        <f t="shared" ref="E457:E520" si="20">MID(C457,6,1000)</f>
        <v>Risskov</v>
      </c>
      <c r="F457" s="12">
        <v>21853</v>
      </c>
      <c r="G457" s="12">
        <v>23234</v>
      </c>
      <c r="H457" s="12">
        <v>22758</v>
      </c>
      <c r="I457" s="12">
        <v>21947</v>
      </c>
      <c r="J457" s="12">
        <v>25097</v>
      </c>
      <c r="K457" s="12">
        <v>25100</v>
      </c>
      <c r="L457" s="12">
        <v>26505</v>
      </c>
      <c r="M457" s="12">
        <v>26459</v>
      </c>
      <c r="N457" s="12">
        <v>29150</v>
      </c>
      <c r="O457" s="12">
        <v>28543</v>
      </c>
      <c r="P457" s="12">
        <v>31569</v>
      </c>
      <c r="Q457" s="12">
        <v>31454</v>
      </c>
      <c r="S457" s="15">
        <f t="shared" si="19"/>
        <v>22448</v>
      </c>
      <c r="T457" s="15">
        <f t="shared" si="19"/>
        <v>25790.25</v>
      </c>
      <c r="U457" s="15">
        <f t="shared" si="19"/>
        <v>30179</v>
      </c>
    </row>
    <row r="458" spans="3:21">
      <c r="C458" s="3" t="s">
        <v>467</v>
      </c>
      <c r="D458" s="6">
        <v>8250</v>
      </c>
      <c r="E458" s="3" t="str">
        <f t="shared" si="20"/>
        <v>Egå</v>
      </c>
      <c r="F458" s="12">
        <v>21698</v>
      </c>
      <c r="G458" s="12">
        <v>19158</v>
      </c>
      <c r="H458" s="12">
        <v>17769</v>
      </c>
      <c r="I458" s="12">
        <v>19522</v>
      </c>
      <c r="J458" s="12">
        <v>21208</v>
      </c>
      <c r="K458" s="12">
        <v>21507</v>
      </c>
      <c r="L458" s="12">
        <v>21367</v>
      </c>
      <c r="M458" s="12">
        <v>21515</v>
      </c>
      <c r="N458" s="12">
        <v>23631</v>
      </c>
      <c r="O458" s="12">
        <v>25039</v>
      </c>
      <c r="P458" s="12">
        <v>26091</v>
      </c>
      <c r="Q458" s="12">
        <v>24413</v>
      </c>
      <c r="S458" s="15">
        <f t="shared" si="19"/>
        <v>19536.75</v>
      </c>
      <c r="T458" s="15">
        <f t="shared" si="19"/>
        <v>21399.25</v>
      </c>
      <c r="U458" s="15">
        <f t="shared" si="19"/>
        <v>24793.5</v>
      </c>
    </row>
    <row r="459" spans="3:21">
      <c r="C459" s="3" t="s">
        <v>468</v>
      </c>
      <c r="D459" s="6">
        <v>8260</v>
      </c>
      <c r="E459" s="3" t="str">
        <f t="shared" si="20"/>
        <v>Viby J</v>
      </c>
      <c r="F459" s="12">
        <v>20307</v>
      </c>
      <c r="G459" s="12">
        <v>20250</v>
      </c>
      <c r="H459" s="12">
        <v>17887</v>
      </c>
      <c r="I459" s="12">
        <v>17228</v>
      </c>
      <c r="J459" s="12">
        <v>21280</v>
      </c>
      <c r="K459" s="12">
        <v>21116</v>
      </c>
      <c r="L459" s="12">
        <v>20098</v>
      </c>
      <c r="M459" s="12">
        <v>21158</v>
      </c>
      <c r="N459" s="12">
        <v>24598</v>
      </c>
      <c r="O459" s="12">
        <v>22338</v>
      </c>
      <c r="P459" s="12">
        <v>25421</v>
      </c>
      <c r="Q459" s="12">
        <v>23276</v>
      </c>
      <c r="S459" s="15">
        <f t="shared" si="19"/>
        <v>18918</v>
      </c>
      <c r="T459" s="15">
        <f t="shared" si="19"/>
        <v>20913</v>
      </c>
      <c r="U459" s="15">
        <f t="shared" si="19"/>
        <v>23908.25</v>
      </c>
    </row>
    <row r="460" spans="3:21">
      <c r="C460" s="3" t="s">
        <v>469</v>
      </c>
      <c r="D460" s="6">
        <v>8270</v>
      </c>
      <c r="E460" s="3" t="str">
        <f t="shared" si="20"/>
        <v>Højbjerg</v>
      </c>
      <c r="F460" s="12">
        <v>21727</v>
      </c>
      <c r="G460" s="12">
        <v>21720</v>
      </c>
      <c r="H460" s="12">
        <v>20791</v>
      </c>
      <c r="I460" s="12">
        <v>20643</v>
      </c>
      <c r="J460" s="12">
        <v>24718</v>
      </c>
      <c r="K460" s="12">
        <v>22992</v>
      </c>
      <c r="L460" s="12">
        <v>22790</v>
      </c>
      <c r="M460" s="12">
        <v>22985</v>
      </c>
      <c r="N460" s="12">
        <v>29541</v>
      </c>
      <c r="O460" s="12">
        <v>27418</v>
      </c>
      <c r="P460" s="12">
        <v>27391</v>
      </c>
      <c r="Q460" s="12">
        <v>27116</v>
      </c>
      <c r="S460" s="15">
        <f t="shared" si="19"/>
        <v>21220.25</v>
      </c>
      <c r="T460" s="15">
        <f t="shared" si="19"/>
        <v>23371.25</v>
      </c>
      <c r="U460" s="15">
        <f t="shared" si="19"/>
        <v>27866.5</v>
      </c>
    </row>
    <row r="461" spans="3:21">
      <c r="C461" s="3" t="s">
        <v>470</v>
      </c>
      <c r="D461" s="6">
        <v>8300</v>
      </c>
      <c r="E461" s="3" t="str">
        <f t="shared" si="20"/>
        <v>Odder</v>
      </c>
      <c r="F461" s="12">
        <v>12776</v>
      </c>
      <c r="G461" s="12">
        <v>13232</v>
      </c>
      <c r="H461" s="12">
        <v>11118</v>
      </c>
      <c r="I461" s="12">
        <v>12079</v>
      </c>
      <c r="J461" s="12">
        <v>11124</v>
      </c>
      <c r="K461" s="12">
        <v>12433</v>
      </c>
      <c r="L461" s="12">
        <v>11725</v>
      </c>
      <c r="M461" s="12">
        <v>12636</v>
      </c>
      <c r="N461" s="12">
        <v>13441</v>
      </c>
      <c r="O461" s="12">
        <v>13089</v>
      </c>
      <c r="P461" s="12">
        <v>13626</v>
      </c>
      <c r="Q461" s="12">
        <v>12814</v>
      </c>
      <c r="S461" s="15">
        <f t="shared" si="19"/>
        <v>12301.25</v>
      </c>
      <c r="T461" s="15">
        <f t="shared" si="19"/>
        <v>11979.5</v>
      </c>
      <c r="U461" s="15">
        <f t="shared" si="19"/>
        <v>13242.5</v>
      </c>
    </row>
    <row r="462" spans="3:21">
      <c r="C462" s="3" t="s">
        <v>471</v>
      </c>
      <c r="D462" s="6">
        <v>8305</v>
      </c>
      <c r="E462" s="3" t="str">
        <f t="shared" si="20"/>
        <v>Samsø</v>
      </c>
      <c r="F462" s="12">
        <v>6117</v>
      </c>
      <c r="G462" s="12">
        <v>7756</v>
      </c>
      <c r="H462" s="12">
        <v>8081</v>
      </c>
      <c r="I462" s="12">
        <v>6301</v>
      </c>
      <c r="J462" s="12">
        <v>6618</v>
      </c>
      <c r="K462" s="12">
        <v>5295</v>
      </c>
      <c r="L462" s="12">
        <v>7968</v>
      </c>
      <c r="M462" s="12">
        <v>7169</v>
      </c>
      <c r="N462" s="12">
        <v>8279</v>
      </c>
      <c r="O462" s="12">
        <v>6816</v>
      </c>
      <c r="P462" s="12">
        <v>7232</v>
      </c>
      <c r="Q462" s="12">
        <v>6448</v>
      </c>
      <c r="S462" s="15">
        <f t="shared" si="19"/>
        <v>7063.75</v>
      </c>
      <c r="T462" s="15">
        <f t="shared" si="19"/>
        <v>6762.5</v>
      </c>
      <c r="U462" s="15">
        <f t="shared" si="19"/>
        <v>7193.75</v>
      </c>
    </row>
    <row r="463" spans="3:21">
      <c r="C463" s="3" t="s">
        <v>472</v>
      </c>
      <c r="D463" s="6">
        <v>8310</v>
      </c>
      <c r="E463" s="3" t="str">
        <f t="shared" si="20"/>
        <v>Tranbjerg J</v>
      </c>
      <c r="F463" s="12">
        <v>16493</v>
      </c>
      <c r="G463" s="12">
        <v>16658</v>
      </c>
      <c r="H463" s="12">
        <v>16256</v>
      </c>
      <c r="I463" s="12">
        <v>15191</v>
      </c>
      <c r="J463" s="12">
        <v>16500</v>
      </c>
      <c r="K463" s="12">
        <v>17249</v>
      </c>
      <c r="L463" s="12">
        <v>17829</v>
      </c>
      <c r="M463" s="12">
        <v>17333</v>
      </c>
      <c r="N463" s="12">
        <v>20634</v>
      </c>
      <c r="O463" s="12">
        <v>18859</v>
      </c>
      <c r="P463" s="12">
        <v>19236</v>
      </c>
      <c r="Q463" s="12">
        <v>19896</v>
      </c>
      <c r="S463" s="15">
        <f t="shared" si="19"/>
        <v>16149.5</v>
      </c>
      <c r="T463" s="15">
        <f t="shared" si="19"/>
        <v>17227.75</v>
      </c>
      <c r="U463" s="15">
        <f t="shared" si="19"/>
        <v>19656.25</v>
      </c>
    </row>
    <row r="464" spans="3:21">
      <c r="C464" s="3" t="s">
        <v>473</v>
      </c>
      <c r="D464" s="6">
        <v>8320</v>
      </c>
      <c r="E464" s="3" t="str">
        <f t="shared" si="20"/>
        <v>Mårslet</v>
      </c>
      <c r="F464" s="12">
        <v>16901</v>
      </c>
      <c r="G464" s="12">
        <v>17178</v>
      </c>
      <c r="H464" s="12">
        <v>15731</v>
      </c>
      <c r="I464" s="12">
        <v>16227</v>
      </c>
      <c r="J464" s="12">
        <v>17341</v>
      </c>
      <c r="K464" s="12">
        <v>18292</v>
      </c>
      <c r="L464" s="12">
        <v>17506</v>
      </c>
      <c r="M464" s="12">
        <v>19453</v>
      </c>
      <c r="N464" s="12">
        <v>22039</v>
      </c>
      <c r="O464" s="12">
        <v>20686</v>
      </c>
      <c r="P464" s="12">
        <v>22320</v>
      </c>
      <c r="Q464" s="12">
        <v>23954</v>
      </c>
      <c r="S464" s="15">
        <f t="shared" si="19"/>
        <v>16509.25</v>
      </c>
      <c r="T464" s="15">
        <f t="shared" si="19"/>
        <v>18148</v>
      </c>
      <c r="U464" s="15">
        <f t="shared" si="19"/>
        <v>22249.75</v>
      </c>
    </row>
    <row r="465" spans="3:21">
      <c r="C465" s="3" t="s">
        <v>474</v>
      </c>
      <c r="D465" s="6">
        <v>8330</v>
      </c>
      <c r="E465" s="3" t="str">
        <f t="shared" si="20"/>
        <v>Beder</v>
      </c>
      <c r="F465" s="14" t="s">
        <v>14</v>
      </c>
      <c r="G465" s="12">
        <v>16316</v>
      </c>
      <c r="H465" s="12">
        <v>20934</v>
      </c>
      <c r="I465" s="12">
        <v>16349</v>
      </c>
      <c r="J465" s="12">
        <v>15219</v>
      </c>
      <c r="K465" s="12">
        <v>18262</v>
      </c>
      <c r="L465" s="12">
        <v>16822</v>
      </c>
      <c r="M465" s="12">
        <v>18281</v>
      </c>
      <c r="N465" s="12">
        <v>18942</v>
      </c>
      <c r="O465" s="12">
        <v>19936</v>
      </c>
      <c r="P465" s="12">
        <v>19398</v>
      </c>
      <c r="Q465" s="12">
        <v>19477</v>
      </c>
      <c r="S465" s="15">
        <f t="shared" si="19"/>
        <v>17866.333333333332</v>
      </c>
      <c r="T465" s="15">
        <f t="shared" si="19"/>
        <v>17146</v>
      </c>
      <c r="U465" s="15">
        <f t="shared" si="19"/>
        <v>19438.25</v>
      </c>
    </row>
    <row r="466" spans="3:21">
      <c r="C466" s="3" t="s">
        <v>475</v>
      </c>
      <c r="D466" s="6">
        <v>8340</v>
      </c>
      <c r="E466" s="3" t="str">
        <f t="shared" si="20"/>
        <v>Malling</v>
      </c>
      <c r="F466" s="12">
        <v>13328</v>
      </c>
      <c r="G466" s="12">
        <v>11973</v>
      </c>
      <c r="H466" s="14" t="s">
        <v>14</v>
      </c>
      <c r="I466" s="12">
        <v>14590</v>
      </c>
      <c r="J466" s="12">
        <v>14763</v>
      </c>
      <c r="K466" s="12">
        <v>15997</v>
      </c>
      <c r="L466" s="12">
        <v>15110</v>
      </c>
      <c r="M466" s="12">
        <v>15978</v>
      </c>
      <c r="N466" s="14" t="s">
        <v>14</v>
      </c>
      <c r="O466" s="12">
        <v>17073</v>
      </c>
      <c r="P466" s="14" t="s">
        <v>14</v>
      </c>
      <c r="Q466" s="14" t="s">
        <v>14</v>
      </c>
      <c r="S466" s="15">
        <f t="shared" si="19"/>
        <v>13297</v>
      </c>
      <c r="T466" s="15">
        <f t="shared" si="19"/>
        <v>15462</v>
      </c>
      <c r="U466" s="15">
        <f t="shared" si="19"/>
        <v>17073</v>
      </c>
    </row>
    <row r="467" spans="3:21">
      <c r="C467" s="3" t="s">
        <v>476</v>
      </c>
      <c r="D467" s="6">
        <v>8350</v>
      </c>
      <c r="E467" s="3" t="str">
        <f t="shared" si="20"/>
        <v>Hundslund</v>
      </c>
      <c r="F467" s="14" t="s">
        <v>14</v>
      </c>
      <c r="G467" s="14" t="s">
        <v>14</v>
      </c>
      <c r="H467" s="14" t="s">
        <v>14</v>
      </c>
      <c r="I467" s="14" t="s">
        <v>14</v>
      </c>
      <c r="J467" s="14" t="s">
        <v>14</v>
      </c>
      <c r="K467" s="14" t="s">
        <v>14</v>
      </c>
      <c r="L467" s="14" t="s">
        <v>14</v>
      </c>
      <c r="M467" s="14" t="s">
        <v>14</v>
      </c>
      <c r="N467" s="14" t="s">
        <v>14</v>
      </c>
      <c r="O467" s="14" t="s">
        <v>14</v>
      </c>
      <c r="P467" s="14" t="s">
        <v>14</v>
      </c>
      <c r="Q467" s="14" t="s">
        <v>14</v>
      </c>
      <c r="S467" s="15" t="str">
        <f t="shared" si="19"/>
        <v>BRUG KOM</v>
      </c>
      <c r="T467" s="15" t="str">
        <f t="shared" si="19"/>
        <v>BRUG KOM</v>
      </c>
      <c r="U467" s="15" t="str">
        <f t="shared" si="19"/>
        <v>BRUG KOM</v>
      </c>
    </row>
    <row r="468" spans="3:21">
      <c r="C468" s="3" t="s">
        <v>477</v>
      </c>
      <c r="D468" s="6">
        <v>8355</v>
      </c>
      <c r="E468" s="3" t="str">
        <f t="shared" si="20"/>
        <v>Solbjerg</v>
      </c>
      <c r="F468" s="14" t="s">
        <v>14</v>
      </c>
      <c r="G468" s="12">
        <v>13651</v>
      </c>
      <c r="H468" s="12">
        <v>16475</v>
      </c>
      <c r="I468" s="12">
        <v>13894</v>
      </c>
      <c r="J468" s="12">
        <v>15466</v>
      </c>
      <c r="K468" s="12">
        <v>14470</v>
      </c>
      <c r="L468" s="12">
        <v>11367</v>
      </c>
      <c r="M468" s="12">
        <v>12948</v>
      </c>
      <c r="N468" s="12">
        <v>16116</v>
      </c>
      <c r="O468" s="12">
        <v>16229</v>
      </c>
      <c r="P468" s="12">
        <v>16489</v>
      </c>
      <c r="Q468" s="12">
        <v>17203</v>
      </c>
      <c r="S468" s="15">
        <f t="shared" si="19"/>
        <v>14673.333333333334</v>
      </c>
      <c r="T468" s="15">
        <f t="shared" si="19"/>
        <v>13562.75</v>
      </c>
      <c r="U468" s="15">
        <f t="shared" si="19"/>
        <v>16509.25</v>
      </c>
    </row>
    <row r="469" spans="3:21">
      <c r="C469" s="3" t="s">
        <v>478</v>
      </c>
      <c r="D469" s="6">
        <v>8361</v>
      </c>
      <c r="E469" s="3" t="str">
        <f t="shared" si="20"/>
        <v>Hasselager</v>
      </c>
      <c r="F469" s="12">
        <v>15881</v>
      </c>
      <c r="G469" s="12">
        <v>16140</v>
      </c>
      <c r="H469" s="12">
        <v>15603</v>
      </c>
      <c r="I469" s="14" t="s">
        <v>14</v>
      </c>
      <c r="J469" s="12">
        <v>15624</v>
      </c>
      <c r="K469" s="12">
        <v>15292</v>
      </c>
      <c r="L469" s="12">
        <v>16106</v>
      </c>
      <c r="M469" s="12">
        <v>16867</v>
      </c>
      <c r="N469" s="12">
        <v>17421</v>
      </c>
      <c r="O469" s="12">
        <v>18835</v>
      </c>
      <c r="P469" s="12">
        <v>18665</v>
      </c>
      <c r="Q469" s="12">
        <v>17630</v>
      </c>
      <c r="S469" s="15">
        <f t="shared" si="19"/>
        <v>15874.666666666666</v>
      </c>
      <c r="T469" s="15">
        <f t="shared" si="19"/>
        <v>15972.25</v>
      </c>
      <c r="U469" s="15">
        <f t="shared" si="19"/>
        <v>18137.75</v>
      </c>
    </row>
    <row r="470" spans="3:21">
      <c r="C470" s="3" t="s">
        <v>479</v>
      </c>
      <c r="D470" s="6">
        <v>8362</v>
      </c>
      <c r="E470" s="3" t="str">
        <f t="shared" si="20"/>
        <v>Hørning</v>
      </c>
      <c r="F470" s="12">
        <v>14510</v>
      </c>
      <c r="G470" s="12">
        <v>14783</v>
      </c>
      <c r="H470" s="12">
        <v>12402</v>
      </c>
      <c r="I470" s="12">
        <v>14396</v>
      </c>
      <c r="J470" s="12">
        <v>15267</v>
      </c>
      <c r="K470" s="12">
        <v>15654</v>
      </c>
      <c r="L470" s="12">
        <v>15391</v>
      </c>
      <c r="M470" s="12">
        <v>16059</v>
      </c>
      <c r="N470" s="12">
        <v>17206</v>
      </c>
      <c r="O470" s="12">
        <v>17747</v>
      </c>
      <c r="P470" s="12">
        <v>18830</v>
      </c>
      <c r="Q470" s="12">
        <v>19025</v>
      </c>
      <c r="S470" s="15">
        <f t="shared" si="19"/>
        <v>14022.75</v>
      </c>
      <c r="T470" s="15">
        <f t="shared" si="19"/>
        <v>15592.75</v>
      </c>
      <c r="U470" s="15">
        <f t="shared" si="19"/>
        <v>18202</v>
      </c>
    </row>
    <row r="471" spans="3:21">
      <c r="C471" s="3" t="s">
        <v>480</v>
      </c>
      <c r="D471" s="6">
        <v>8370</v>
      </c>
      <c r="E471" s="3" t="str">
        <f t="shared" si="20"/>
        <v>Hadsten</v>
      </c>
      <c r="F471" s="12">
        <v>13570</v>
      </c>
      <c r="G471" s="12">
        <v>12662</v>
      </c>
      <c r="H471" s="12">
        <v>10219</v>
      </c>
      <c r="I471" s="12">
        <v>11556</v>
      </c>
      <c r="J471" s="12">
        <v>11604</v>
      </c>
      <c r="K471" s="12">
        <v>12011</v>
      </c>
      <c r="L471" s="12">
        <v>10793</v>
      </c>
      <c r="M471" s="12">
        <v>9952</v>
      </c>
      <c r="N471" s="12">
        <v>12297</v>
      </c>
      <c r="O471" s="12">
        <v>12095</v>
      </c>
      <c r="P471" s="12">
        <v>12579</v>
      </c>
      <c r="Q471" s="12">
        <v>11950</v>
      </c>
      <c r="S471" s="15">
        <f t="shared" si="19"/>
        <v>12001.75</v>
      </c>
      <c r="T471" s="15">
        <f t="shared" si="19"/>
        <v>11090</v>
      </c>
      <c r="U471" s="15">
        <f t="shared" si="19"/>
        <v>12230.25</v>
      </c>
    </row>
    <row r="472" spans="3:21">
      <c r="C472" s="3" t="s">
        <v>481</v>
      </c>
      <c r="D472" s="6">
        <v>8380</v>
      </c>
      <c r="E472" s="3" t="str">
        <f t="shared" si="20"/>
        <v>Trige</v>
      </c>
      <c r="F472" s="14" t="s">
        <v>14</v>
      </c>
      <c r="G472" s="12">
        <v>13356</v>
      </c>
      <c r="H472" s="14" t="s">
        <v>14</v>
      </c>
      <c r="I472" s="12">
        <v>12702</v>
      </c>
      <c r="J472" s="12">
        <v>14334</v>
      </c>
      <c r="K472" s="12">
        <v>15547</v>
      </c>
      <c r="L472" s="14" t="s">
        <v>14</v>
      </c>
      <c r="M472" s="12">
        <v>12344</v>
      </c>
      <c r="N472" s="12">
        <v>14951</v>
      </c>
      <c r="O472" s="12">
        <v>15195</v>
      </c>
      <c r="P472" s="12">
        <v>14997</v>
      </c>
      <c r="Q472" s="14" t="s">
        <v>14</v>
      </c>
      <c r="S472" s="15">
        <f t="shared" si="19"/>
        <v>13029</v>
      </c>
      <c r="T472" s="15">
        <f t="shared" si="19"/>
        <v>14075</v>
      </c>
      <c r="U472" s="15">
        <f t="shared" si="19"/>
        <v>15047.666666666666</v>
      </c>
    </row>
    <row r="473" spans="3:21">
      <c r="C473" s="3" t="s">
        <v>482</v>
      </c>
      <c r="D473" s="6">
        <v>8381</v>
      </c>
      <c r="E473" s="3" t="str">
        <f t="shared" si="20"/>
        <v>Tilst</v>
      </c>
      <c r="F473" s="12">
        <v>15034</v>
      </c>
      <c r="G473" s="12">
        <v>15221</v>
      </c>
      <c r="H473" s="12">
        <v>15862</v>
      </c>
      <c r="I473" s="12">
        <v>14337</v>
      </c>
      <c r="J473" s="12">
        <v>16107</v>
      </c>
      <c r="K473" s="12">
        <v>15846</v>
      </c>
      <c r="L473" s="12">
        <v>16504</v>
      </c>
      <c r="M473" s="12">
        <v>16368</v>
      </c>
      <c r="N473" s="12">
        <v>18391</v>
      </c>
      <c r="O473" s="12">
        <v>16376</v>
      </c>
      <c r="P473" s="12">
        <v>18914</v>
      </c>
      <c r="Q473" s="12">
        <v>19520</v>
      </c>
      <c r="S473" s="15">
        <f t="shared" si="19"/>
        <v>15113.5</v>
      </c>
      <c r="T473" s="15">
        <f t="shared" si="19"/>
        <v>16206.25</v>
      </c>
      <c r="U473" s="15">
        <f t="shared" si="19"/>
        <v>18300.25</v>
      </c>
    </row>
    <row r="474" spans="3:21">
      <c r="C474" s="3" t="s">
        <v>483</v>
      </c>
      <c r="D474" s="6">
        <v>8382</v>
      </c>
      <c r="E474" s="3" t="str">
        <f t="shared" si="20"/>
        <v>Hinnerup</v>
      </c>
      <c r="F474" s="12">
        <v>13675</v>
      </c>
      <c r="G474" s="12">
        <v>14681</v>
      </c>
      <c r="H474" s="12">
        <v>14262</v>
      </c>
      <c r="I474" s="12">
        <v>15168</v>
      </c>
      <c r="J474" s="12">
        <v>15366</v>
      </c>
      <c r="K474" s="12">
        <v>14707</v>
      </c>
      <c r="L474" s="12">
        <v>15060</v>
      </c>
      <c r="M474" s="12">
        <v>14399</v>
      </c>
      <c r="N474" s="12">
        <v>16070</v>
      </c>
      <c r="O474" s="12">
        <v>17055</v>
      </c>
      <c r="P474" s="12">
        <v>17618</v>
      </c>
      <c r="Q474" s="12">
        <v>16799</v>
      </c>
      <c r="S474" s="15">
        <f t="shared" si="19"/>
        <v>14446.5</v>
      </c>
      <c r="T474" s="15">
        <f t="shared" si="19"/>
        <v>14883</v>
      </c>
      <c r="U474" s="15">
        <f t="shared" si="19"/>
        <v>16885.5</v>
      </c>
    </row>
    <row r="475" spans="3:21">
      <c r="C475" s="3" t="s">
        <v>484</v>
      </c>
      <c r="D475" s="6">
        <v>8400</v>
      </c>
      <c r="E475" s="3" t="str">
        <f t="shared" si="20"/>
        <v>Ebeltoft</v>
      </c>
      <c r="F475" s="12">
        <v>11648</v>
      </c>
      <c r="G475" s="12">
        <v>11225</v>
      </c>
      <c r="H475" s="12">
        <v>11138</v>
      </c>
      <c r="I475" s="12">
        <v>10883</v>
      </c>
      <c r="J475" s="12">
        <v>10447</v>
      </c>
      <c r="K475" s="12">
        <v>9980</v>
      </c>
      <c r="L475" s="12">
        <v>8522</v>
      </c>
      <c r="M475" s="12">
        <v>9404</v>
      </c>
      <c r="N475" s="12">
        <v>9390</v>
      </c>
      <c r="O475" s="12">
        <v>10708</v>
      </c>
      <c r="P475" s="12">
        <v>10569</v>
      </c>
      <c r="Q475" s="12">
        <v>12239</v>
      </c>
      <c r="S475" s="15">
        <f t="shared" si="19"/>
        <v>11223.5</v>
      </c>
      <c r="T475" s="15">
        <f t="shared" si="19"/>
        <v>9588.25</v>
      </c>
      <c r="U475" s="15">
        <f t="shared" si="19"/>
        <v>10726.5</v>
      </c>
    </row>
    <row r="476" spans="3:21">
      <c r="C476" s="3" t="s">
        <v>485</v>
      </c>
      <c r="D476" s="6">
        <v>8410</v>
      </c>
      <c r="E476" s="3" t="str">
        <f t="shared" si="20"/>
        <v>Rønde</v>
      </c>
      <c r="F476" s="12">
        <v>11178</v>
      </c>
      <c r="G476" s="12">
        <v>12075</v>
      </c>
      <c r="H476" s="12">
        <v>13705</v>
      </c>
      <c r="I476" s="12">
        <v>9481</v>
      </c>
      <c r="J476" s="12">
        <v>9983</v>
      </c>
      <c r="K476" s="12">
        <v>11373</v>
      </c>
      <c r="L476" s="12">
        <v>11967</v>
      </c>
      <c r="M476" s="12">
        <v>13876</v>
      </c>
      <c r="N476" s="12">
        <v>12476</v>
      </c>
      <c r="O476" s="12">
        <v>12781</v>
      </c>
      <c r="P476" s="12">
        <v>13292</v>
      </c>
      <c r="Q476" s="12">
        <v>11771</v>
      </c>
      <c r="S476" s="15">
        <f t="shared" si="19"/>
        <v>11609.75</v>
      </c>
      <c r="T476" s="15">
        <f t="shared" si="19"/>
        <v>11799.75</v>
      </c>
      <c r="U476" s="15">
        <f t="shared" si="19"/>
        <v>12580</v>
      </c>
    </row>
    <row r="477" spans="3:21">
      <c r="C477" s="3" t="s">
        <v>486</v>
      </c>
      <c r="D477" s="6">
        <v>8420</v>
      </c>
      <c r="E477" s="3" t="str">
        <f t="shared" si="20"/>
        <v>Knebel</v>
      </c>
      <c r="F477" s="14" t="s">
        <v>14</v>
      </c>
      <c r="G477" s="14" t="s">
        <v>14</v>
      </c>
      <c r="H477" s="14" t="s">
        <v>14</v>
      </c>
      <c r="I477" s="12">
        <v>8018</v>
      </c>
      <c r="J477" s="14" t="s">
        <v>14</v>
      </c>
      <c r="K477" s="12">
        <v>8220</v>
      </c>
      <c r="L477" s="14" t="s">
        <v>14</v>
      </c>
      <c r="M477" s="14" t="s">
        <v>14</v>
      </c>
      <c r="N477" s="14" t="s">
        <v>14</v>
      </c>
      <c r="O477" s="12">
        <v>9327</v>
      </c>
      <c r="P477" s="14" t="s">
        <v>14</v>
      </c>
      <c r="Q477" s="14" t="s">
        <v>14</v>
      </c>
      <c r="S477" s="15">
        <f t="shared" si="19"/>
        <v>8018</v>
      </c>
      <c r="T477" s="15">
        <f t="shared" si="19"/>
        <v>8220</v>
      </c>
      <c r="U477" s="15">
        <f t="shared" si="19"/>
        <v>9327</v>
      </c>
    </row>
    <row r="478" spans="3:21">
      <c r="C478" s="3" t="s">
        <v>487</v>
      </c>
      <c r="D478" s="6">
        <v>8444</v>
      </c>
      <c r="E478" s="3" t="str">
        <f t="shared" si="20"/>
        <v>Balle</v>
      </c>
      <c r="F478" s="14" t="s">
        <v>14</v>
      </c>
      <c r="G478" s="14" t="s">
        <v>14</v>
      </c>
      <c r="H478" s="14" t="s">
        <v>14</v>
      </c>
      <c r="I478" s="14" t="s">
        <v>14</v>
      </c>
      <c r="J478" s="14" t="s">
        <v>14</v>
      </c>
      <c r="K478" s="14" t="s">
        <v>14</v>
      </c>
      <c r="L478" s="14" t="s">
        <v>14</v>
      </c>
      <c r="M478" s="14" t="s">
        <v>14</v>
      </c>
      <c r="N478" s="14" t="s">
        <v>14</v>
      </c>
      <c r="O478" s="14" t="s">
        <v>14</v>
      </c>
      <c r="P478" s="14" t="s">
        <v>14</v>
      </c>
      <c r="Q478" s="14" t="s">
        <v>14</v>
      </c>
      <c r="S478" s="15" t="str">
        <f t="shared" si="19"/>
        <v>BRUG KOM</v>
      </c>
      <c r="T478" s="15" t="str">
        <f t="shared" si="19"/>
        <v>BRUG KOM</v>
      </c>
      <c r="U478" s="15" t="str">
        <f t="shared" si="19"/>
        <v>BRUG KOM</v>
      </c>
    </row>
    <row r="479" spans="3:21">
      <c r="C479" s="3" t="s">
        <v>488</v>
      </c>
      <c r="D479" s="6">
        <v>8450</v>
      </c>
      <c r="E479" s="3" t="str">
        <f t="shared" si="20"/>
        <v>Hammel</v>
      </c>
      <c r="F479" s="12">
        <v>11156</v>
      </c>
      <c r="G479" s="12">
        <v>12084</v>
      </c>
      <c r="H479" s="12">
        <v>11373</v>
      </c>
      <c r="I479" s="12">
        <v>12640</v>
      </c>
      <c r="J479" s="12">
        <v>9382</v>
      </c>
      <c r="K479" s="12">
        <v>10923</v>
      </c>
      <c r="L479" s="12">
        <v>10561</v>
      </c>
      <c r="M479" s="12">
        <v>11990</v>
      </c>
      <c r="N479" s="12">
        <v>11882</v>
      </c>
      <c r="O479" s="12">
        <v>12531</v>
      </c>
      <c r="P479" s="12">
        <v>10664</v>
      </c>
      <c r="Q479" s="12">
        <v>10977</v>
      </c>
      <c r="S479" s="15">
        <f t="shared" ref="S479:U542" si="21">IF(IFERROR(AVERAGEIF($F$4:$Q$4,S$4,$F479:$Q479),"BRUG KOM")=0,"BRUG KOM",IFERROR(AVERAGEIF($F$4:$Q$4,S$4,$F479:$Q479),"BRUG KOM"))</f>
        <v>11813.25</v>
      </c>
      <c r="T479" s="15">
        <f t="shared" si="21"/>
        <v>10714</v>
      </c>
      <c r="U479" s="15">
        <f t="shared" si="21"/>
        <v>11513.5</v>
      </c>
    </row>
    <row r="480" spans="3:21">
      <c r="C480" s="3" t="s">
        <v>489</v>
      </c>
      <c r="D480" s="6">
        <v>8462</v>
      </c>
      <c r="E480" s="3" t="str">
        <f t="shared" si="20"/>
        <v>Harlev J</v>
      </c>
      <c r="F480" s="12">
        <v>16170</v>
      </c>
      <c r="G480" s="12">
        <v>12805</v>
      </c>
      <c r="H480" s="12">
        <v>13507</v>
      </c>
      <c r="I480" s="12">
        <v>10997</v>
      </c>
      <c r="J480" s="12">
        <v>12834</v>
      </c>
      <c r="K480" s="12">
        <v>14577</v>
      </c>
      <c r="L480" s="12">
        <v>13269</v>
      </c>
      <c r="M480" s="12">
        <v>14637</v>
      </c>
      <c r="N480" s="12">
        <v>17033</v>
      </c>
      <c r="O480" s="12">
        <v>16007</v>
      </c>
      <c r="P480" s="12">
        <v>16167</v>
      </c>
      <c r="Q480" s="12">
        <v>14790</v>
      </c>
      <c r="S480" s="15">
        <f t="shared" si="21"/>
        <v>13369.75</v>
      </c>
      <c r="T480" s="15">
        <f t="shared" si="21"/>
        <v>13829.25</v>
      </c>
      <c r="U480" s="15">
        <f t="shared" si="21"/>
        <v>15999.25</v>
      </c>
    </row>
    <row r="481" spans="3:21">
      <c r="C481" s="3" t="s">
        <v>490</v>
      </c>
      <c r="D481" s="6">
        <v>8464</v>
      </c>
      <c r="E481" s="3" t="str">
        <f t="shared" si="20"/>
        <v>Galten</v>
      </c>
      <c r="F481" s="12">
        <v>13071</v>
      </c>
      <c r="G481" s="12">
        <v>11695</v>
      </c>
      <c r="H481" s="12">
        <v>11967</v>
      </c>
      <c r="I481" s="12">
        <v>13069</v>
      </c>
      <c r="J481" s="12">
        <v>13485</v>
      </c>
      <c r="K481" s="12">
        <v>12709</v>
      </c>
      <c r="L481" s="12">
        <v>12542</v>
      </c>
      <c r="M481" s="12">
        <v>12369</v>
      </c>
      <c r="N481" s="12">
        <v>14089</v>
      </c>
      <c r="O481" s="12">
        <v>14979</v>
      </c>
      <c r="P481" s="12">
        <v>16237</v>
      </c>
      <c r="Q481" s="12">
        <v>15503</v>
      </c>
      <c r="S481" s="15">
        <f t="shared" si="21"/>
        <v>12450.5</v>
      </c>
      <c r="T481" s="15">
        <f t="shared" si="21"/>
        <v>12776.25</v>
      </c>
      <c r="U481" s="15">
        <f t="shared" si="21"/>
        <v>15202</v>
      </c>
    </row>
    <row r="482" spans="3:21">
      <c r="C482" s="3" t="s">
        <v>491</v>
      </c>
      <c r="D482" s="6">
        <v>8471</v>
      </c>
      <c r="E482" s="3" t="str">
        <f t="shared" si="20"/>
        <v>Sabro</v>
      </c>
      <c r="F482" s="12">
        <v>14836</v>
      </c>
      <c r="G482" s="12">
        <v>12460</v>
      </c>
      <c r="H482" s="12">
        <v>13991</v>
      </c>
      <c r="I482" s="12">
        <v>10242</v>
      </c>
      <c r="J482" s="12">
        <v>13445</v>
      </c>
      <c r="K482" s="12">
        <v>13836</v>
      </c>
      <c r="L482" s="12">
        <v>11709</v>
      </c>
      <c r="M482" s="12">
        <v>13722</v>
      </c>
      <c r="N482" s="12">
        <v>15596</v>
      </c>
      <c r="O482" s="12">
        <v>15477</v>
      </c>
      <c r="P482" s="12">
        <v>16901</v>
      </c>
      <c r="Q482" s="12">
        <v>15059</v>
      </c>
      <c r="S482" s="15">
        <f t="shared" si="21"/>
        <v>12882.25</v>
      </c>
      <c r="T482" s="15">
        <f t="shared" si="21"/>
        <v>13178</v>
      </c>
      <c r="U482" s="15">
        <f t="shared" si="21"/>
        <v>15758.25</v>
      </c>
    </row>
    <row r="483" spans="3:21">
      <c r="C483" s="3" t="s">
        <v>492</v>
      </c>
      <c r="D483" s="6">
        <v>8472</v>
      </c>
      <c r="E483" s="3" t="str">
        <f t="shared" si="20"/>
        <v>Sporup</v>
      </c>
      <c r="F483" s="12">
        <v>6565</v>
      </c>
      <c r="G483" s="14" t="s">
        <v>14</v>
      </c>
      <c r="H483" s="12">
        <v>7006</v>
      </c>
      <c r="I483" s="14" t="s">
        <v>14</v>
      </c>
      <c r="J483" s="14" t="s">
        <v>14</v>
      </c>
      <c r="K483" s="14" t="s">
        <v>14</v>
      </c>
      <c r="L483" s="14" t="s">
        <v>14</v>
      </c>
      <c r="M483" s="14" t="s">
        <v>14</v>
      </c>
      <c r="N483" s="14" t="s">
        <v>14</v>
      </c>
      <c r="O483" s="14" t="s">
        <v>14</v>
      </c>
      <c r="P483" s="14" t="s">
        <v>14</v>
      </c>
      <c r="Q483" s="14" t="s">
        <v>14</v>
      </c>
      <c r="S483" s="15">
        <f t="shared" si="21"/>
        <v>6785.5</v>
      </c>
      <c r="T483" s="15" t="str">
        <f t="shared" si="21"/>
        <v>BRUG KOM</v>
      </c>
      <c r="U483" s="15" t="str">
        <f t="shared" si="21"/>
        <v>BRUG KOM</v>
      </c>
    </row>
    <row r="484" spans="3:21">
      <c r="C484" s="3" t="s">
        <v>493</v>
      </c>
      <c r="D484" s="6">
        <v>8500</v>
      </c>
      <c r="E484" s="3" t="str">
        <f t="shared" si="20"/>
        <v>Grenaa</v>
      </c>
      <c r="F484" s="12">
        <v>7993</v>
      </c>
      <c r="G484" s="12">
        <v>9148</v>
      </c>
      <c r="H484" s="12">
        <v>8241</v>
      </c>
      <c r="I484" s="12">
        <v>6307</v>
      </c>
      <c r="J484" s="12">
        <v>7475</v>
      </c>
      <c r="K484" s="12">
        <v>7818</v>
      </c>
      <c r="L484" s="12">
        <v>7512</v>
      </c>
      <c r="M484" s="12">
        <v>7646</v>
      </c>
      <c r="N484" s="12">
        <v>7173</v>
      </c>
      <c r="O484" s="12">
        <v>7703</v>
      </c>
      <c r="P484" s="12">
        <v>7680</v>
      </c>
      <c r="Q484" s="12">
        <v>6617</v>
      </c>
      <c r="S484" s="15">
        <f t="shared" si="21"/>
        <v>7922.25</v>
      </c>
      <c r="T484" s="15">
        <f t="shared" si="21"/>
        <v>7612.75</v>
      </c>
      <c r="U484" s="15">
        <f t="shared" si="21"/>
        <v>7293.25</v>
      </c>
    </row>
    <row r="485" spans="3:21">
      <c r="C485" s="3" t="s">
        <v>494</v>
      </c>
      <c r="D485" s="6">
        <v>8520</v>
      </c>
      <c r="E485" s="3" t="str">
        <f t="shared" si="20"/>
        <v>Lystrup</v>
      </c>
      <c r="F485" s="12">
        <v>17791</v>
      </c>
      <c r="G485" s="12">
        <v>16752</v>
      </c>
      <c r="H485" s="12">
        <v>17332</v>
      </c>
      <c r="I485" s="12">
        <v>15462</v>
      </c>
      <c r="J485" s="12">
        <v>17480</v>
      </c>
      <c r="K485" s="12">
        <v>17750</v>
      </c>
      <c r="L485" s="12">
        <v>18242</v>
      </c>
      <c r="M485" s="12">
        <v>18190</v>
      </c>
      <c r="N485" s="12">
        <v>19972</v>
      </c>
      <c r="O485" s="12">
        <v>20740</v>
      </c>
      <c r="P485" s="12">
        <v>20595</v>
      </c>
      <c r="Q485" s="12">
        <v>20222</v>
      </c>
      <c r="S485" s="15">
        <f t="shared" si="21"/>
        <v>16834.25</v>
      </c>
      <c r="T485" s="15">
        <f t="shared" si="21"/>
        <v>17915.5</v>
      </c>
      <c r="U485" s="15">
        <f t="shared" si="21"/>
        <v>20382.25</v>
      </c>
    </row>
    <row r="486" spans="3:21">
      <c r="C486" s="3" t="s">
        <v>495</v>
      </c>
      <c r="D486" s="6">
        <v>8530</v>
      </c>
      <c r="E486" s="3" t="str">
        <f t="shared" si="20"/>
        <v>Hjortshøj</v>
      </c>
      <c r="F486" s="12">
        <v>12503</v>
      </c>
      <c r="G486" s="12">
        <v>13476</v>
      </c>
      <c r="H486" s="12">
        <v>12409</v>
      </c>
      <c r="I486" s="12">
        <v>14158</v>
      </c>
      <c r="J486" s="12">
        <v>15917</v>
      </c>
      <c r="K486" s="12">
        <v>17454</v>
      </c>
      <c r="L486" s="12">
        <v>12440</v>
      </c>
      <c r="M486" s="12">
        <v>13749</v>
      </c>
      <c r="N486" s="12">
        <v>20706</v>
      </c>
      <c r="O486" s="12">
        <v>22227</v>
      </c>
      <c r="P486" s="12">
        <v>18115</v>
      </c>
      <c r="Q486" s="12">
        <v>13914</v>
      </c>
      <c r="S486" s="15">
        <f t="shared" si="21"/>
        <v>13136.5</v>
      </c>
      <c r="T486" s="15">
        <f t="shared" si="21"/>
        <v>14890</v>
      </c>
      <c r="U486" s="15">
        <f t="shared" si="21"/>
        <v>18740.5</v>
      </c>
    </row>
    <row r="487" spans="3:21">
      <c r="C487" s="3" t="s">
        <v>496</v>
      </c>
      <c r="D487" s="6">
        <v>8541</v>
      </c>
      <c r="E487" s="3" t="str">
        <f t="shared" si="20"/>
        <v>Skødstrup</v>
      </c>
      <c r="F487" s="12">
        <v>15364</v>
      </c>
      <c r="G487" s="12">
        <v>15609</v>
      </c>
      <c r="H487" s="12">
        <v>14690</v>
      </c>
      <c r="I487" s="12">
        <v>14668</v>
      </c>
      <c r="J487" s="12">
        <v>16613</v>
      </c>
      <c r="K487" s="12">
        <v>15768</v>
      </c>
      <c r="L487" s="12">
        <v>16049</v>
      </c>
      <c r="M487" s="12">
        <v>15367</v>
      </c>
      <c r="N487" s="12">
        <v>17619</v>
      </c>
      <c r="O487" s="12">
        <v>18722</v>
      </c>
      <c r="P487" s="12">
        <v>19022</v>
      </c>
      <c r="Q487" s="12">
        <v>18909</v>
      </c>
      <c r="S487" s="15">
        <f t="shared" si="21"/>
        <v>15082.75</v>
      </c>
      <c r="T487" s="15">
        <f t="shared" si="21"/>
        <v>15949.25</v>
      </c>
      <c r="U487" s="15">
        <f t="shared" si="21"/>
        <v>18568</v>
      </c>
    </row>
    <row r="488" spans="3:21">
      <c r="C488" s="3" t="s">
        <v>497</v>
      </c>
      <c r="D488" s="6">
        <v>8543</v>
      </c>
      <c r="E488" s="3" t="str">
        <f t="shared" si="20"/>
        <v>Hornslet</v>
      </c>
      <c r="F488" s="12">
        <v>12869</v>
      </c>
      <c r="G488" s="12">
        <v>13706</v>
      </c>
      <c r="H488" s="12">
        <v>11670</v>
      </c>
      <c r="I488" s="12">
        <v>10349</v>
      </c>
      <c r="J488" s="12">
        <v>13408</v>
      </c>
      <c r="K488" s="12">
        <v>12813</v>
      </c>
      <c r="L488" s="12">
        <v>13560</v>
      </c>
      <c r="M488" s="12">
        <v>13580</v>
      </c>
      <c r="N488" s="12">
        <v>12148</v>
      </c>
      <c r="O488" s="12">
        <v>15198</v>
      </c>
      <c r="P488" s="12">
        <v>13678</v>
      </c>
      <c r="Q488" s="12">
        <v>14317</v>
      </c>
      <c r="S488" s="15">
        <f t="shared" si="21"/>
        <v>12148.5</v>
      </c>
      <c r="T488" s="15">
        <f t="shared" si="21"/>
        <v>13340.25</v>
      </c>
      <c r="U488" s="15">
        <f t="shared" si="21"/>
        <v>13835.25</v>
      </c>
    </row>
    <row r="489" spans="3:21">
      <c r="C489" s="3" t="s">
        <v>498</v>
      </c>
      <c r="D489" s="6">
        <v>8544</v>
      </c>
      <c r="E489" s="3" t="str">
        <f t="shared" si="20"/>
        <v>Mørke</v>
      </c>
      <c r="F489" s="12">
        <v>7608</v>
      </c>
      <c r="G489" s="12">
        <v>7988</v>
      </c>
      <c r="H489" s="12">
        <v>8800</v>
      </c>
      <c r="I489" s="14" t="s">
        <v>14</v>
      </c>
      <c r="J489" s="14" t="s">
        <v>14</v>
      </c>
      <c r="K489" s="14" t="s">
        <v>14</v>
      </c>
      <c r="L489" s="12">
        <v>7631</v>
      </c>
      <c r="M489" s="12">
        <v>7528</v>
      </c>
      <c r="N489" s="12">
        <v>7316</v>
      </c>
      <c r="O489" s="12">
        <v>6628</v>
      </c>
      <c r="P489" s="12">
        <v>8630</v>
      </c>
      <c r="Q489" s="12">
        <v>7317</v>
      </c>
      <c r="S489" s="15">
        <f t="shared" si="21"/>
        <v>8132</v>
      </c>
      <c r="T489" s="15">
        <f t="shared" si="21"/>
        <v>7579.5</v>
      </c>
      <c r="U489" s="15">
        <f t="shared" si="21"/>
        <v>7472.75</v>
      </c>
    </row>
    <row r="490" spans="3:21">
      <c r="C490" s="3" t="s">
        <v>499</v>
      </c>
      <c r="D490" s="6">
        <v>8550</v>
      </c>
      <c r="E490" s="3" t="str">
        <f t="shared" si="20"/>
        <v>Ryomgård</v>
      </c>
      <c r="F490" s="12">
        <v>8261</v>
      </c>
      <c r="G490" s="12">
        <v>7317</v>
      </c>
      <c r="H490" s="12">
        <v>8952</v>
      </c>
      <c r="I490" s="12">
        <v>7274</v>
      </c>
      <c r="J490" s="12">
        <v>8302</v>
      </c>
      <c r="K490" s="12">
        <v>8617</v>
      </c>
      <c r="L490" s="12">
        <v>6309</v>
      </c>
      <c r="M490" s="14" t="s">
        <v>14</v>
      </c>
      <c r="N490" s="12">
        <v>8810</v>
      </c>
      <c r="O490" s="12">
        <v>11448</v>
      </c>
      <c r="P490" s="12">
        <v>8838</v>
      </c>
      <c r="Q490" s="12">
        <v>8185</v>
      </c>
      <c r="S490" s="15">
        <f t="shared" si="21"/>
        <v>7951</v>
      </c>
      <c r="T490" s="15">
        <f t="shared" si="21"/>
        <v>7742.666666666667</v>
      </c>
      <c r="U490" s="15">
        <f t="shared" si="21"/>
        <v>9320.25</v>
      </c>
    </row>
    <row r="491" spans="3:21">
      <c r="C491" s="3" t="s">
        <v>500</v>
      </c>
      <c r="D491" s="6">
        <v>8560</v>
      </c>
      <c r="E491" s="3" t="str">
        <f t="shared" si="20"/>
        <v>Kolind</v>
      </c>
      <c r="F491" s="14" t="s">
        <v>14</v>
      </c>
      <c r="G491" s="14" t="s">
        <v>14</v>
      </c>
      <c r="H491" s="14" t="s">
        <v>14</v>
      </c>
      <c r="I491" s="12">
        <v>7646</v>
      </c>
      <c r="J491" s="12">
        <v>6915</v>
      </c>
      <c r="K491" s="14" t="s">
        <v>14</v>
      </c>
      <c r="L491" s="12">
        <v>6612</v>
      </c>
      <c r="M491" s="12">
        <v>6900</v>
      </c>
      <c r="N491" s="12">
        <v>7410</v>
      </c>
      <c r="O491" s="12">
        <v>9569</v>
      </c>
      <c r="P491" s="12">
        <v>7426</v>
      </c>
      <c r="Q491" s="14" t="s">
        <v>14</v>
      </c>
      <c r="S491" s="15">
        <f t="shared" si="21"/>
        <v>7646</v>
      </c>
      <c r="T491" s="15">
        <f t="shared" si="21"/>
        <v>6809</v>
      </c>
      <c r="U491" s="15">
        <f t="shared" si="21"/>
        <v>8135</v>
      </c>
    </row>
    <row r="492" spans="3:21">
      <c r="C492" s="3" t="s">
        <v>501</v>
      </c>
      <c r="D492" s="6">
        <v>8570</v>
      </c>
      <c r="E492" s="3" t="str">
        <f t="shared" si="20"/>
        <v>Trustrup</v>
      </c>
      <c r="F492" s="14" t="s">
        <v>14</v>
      </c>
      <c r="G492" s="14" t="s">
        <v>14</v>
      </c>
      <c r="H492" s="14" t="s">
        <v>14</v>
      </c>
      <c r="I492" s="14" t="s">
        <v>14</v>
      </c>
      <c r="J492" s="14" t="s">
        <v>14</v>
      </c>
      <c r="K492" s="14" t="s">
        <v>14</v>
      </c>
      <c r="L492" s="14" t="s">
        <v>14</v>
      </c>
      <c r="M492" s="12">
        <v>5042</v>
      </c>
      <c r="N492" s="14" t="s">
        <v>14</v>
      </c>
      <c r="O492" s="14" t="s">
        <v>14</v>
      </c>
      <c r="P492" s="14" t="s">
        <v>14</v>
      </c>
      <c r="Q492" s="14" t="s">
        <v>14</v>
      </c>
      <c r="S492" s="15" t="str">
        <f t="shared" si="21"/>
        <v>BRUG KOM</v>
      </c>
      <c r="T492" s="15">
        <f t="shared" si="21"/>
        <v>5042</v>
      </c>
      <c r="U492" s="15" t="str">
        <f t="shared" si="21"/>
        <v>BRUG KOM</v>
      </c>
    </row>
    <row r="493" spans="3:21">
      <c r="C493" s="3" t="s">
        <v>502</v>
      </c>
      <c r="D493" s="6">
        <v>8581</v>
      </c>
      <c r="E493" s="3" t="str">
        <f t="shared" si="20"/>
        <v>Nimtofte</v>
      </c>
      <c r="F493" s="14" t="s">
        <v>14</v>
      </c>
      <c r="G493" s="14" t="s">
        <v>14</v>
      </c>
      <c r="H493" s="14" t="s">
        <v>14</v>
      </c>
      <c r="I493" s="14" t="s">
        <v>14</v>
      </c>
      <c r="J493" s="14" t="s">
        <v>14</v>
      </c>
      <c r="K493" s="14" t="s">
        <v>14</v>
      </c>
      <c r="L493" s="14" t="s">
        <v>14</v>
      </c>
      <c r="M493" s="14" t="s">
        <v>14</v>
      </c>
      <c r="N493" s="14" t="s">
        <v>14</v>
      </c>
      <c r="O493" s="14" t="s">
        <v>14</v>
      </c>
      <c r="P493" s="14" t="s">
        <v>14</v>
      </c>
      <c r="Q493" s="14" t="s">
        <v>14</v>
      </c>
      <c r="S493" s="15" t="str">
        <f t="shared" si="21"/>
        <v>BRUG KOM</v>
      </c>
      <c r="T493" s="15" t="str">
        <f t="shared" si="21"/>
        <v>BRUG KOM</v>
      </c>
      <c r="U493" s="15" t="str">
        <f t="shared" si="21"/>
        <v>BRUG KOM</v>
      </c>
    </row>
    <row r="494" spans="3:21">
      <c r="C494" s="3" t="s">
        <v>503</v>
      </c>
      <c r="D494" s="6">
        <v>8585</v>
      </c>
      <c r="E494" s="3" t="str">
        <f t="shared" si="20"/>
        <v>Glesborg</v>
      </c>
      <c r="F494" s="14" t="s">
        <v>14</v>
      </c>
      <c r="G494" s="12">
        <v>5818</v>
      </c>
      <c r="H494" s="12">
        <v>7635</v>
      </c>
      <c r="I494" s="12">
        <v>4346</v>
      </c>
      <c r="J494" s="12">
        <v>7901</v>
      </c>
      <c r="K494" s="14" t="s">
        <v>14</v>
      </c>
      <c r="L494" s="12">
        <v>6479</v>
      </c>
      <c r="M494" s="12">
        <v>9458</v>
      </c>
      <c r="N494" s="12">
        <v>5960</v>
      </c>
      <c r="O494" s="12">
        <v>6262</v>
      </c>
      <c r="P494" s="12">
        <v>6450</v>
      </c>
      <c r="Q494" s="12">
        <v>6300</v>
      </c>
      <c r="S494" s="15">
        <f t="shared" si="21"/>
        <v>5933</v>
      </c>
      <c r="T494" s="15">
        <f t="shared" si="21"/>
        <v>7946</v>
      </c>
      <c r="U494" s="15">
        <f t="shared" si="21"/>
        <v>6243</v>
      </c>
    </row>
    <row r="495" spans="3:21">
      <c r="C495" s="3" t="s">
        <v>504</v>
      </c>
      <c r="D495" s="6">
        <v>8586</v>
      </c>
      <c r="E495" s="3" t="str">
        <f t="shared" si="20"/>
        <v>Ørum Djurs</v>
      </c>
      <c r="F495" s="12">
        <v>6315</v>
      </c>
      <c r="G495" s="14" t="s">
        <v>14</v>
      </c>
      <c r="H495" s="14" t="s">
        <v>14</v>
      </c>
      <c r="I495" s="14" t="s">
        <v>14</v>
      </c>
      <c r="J495" s="12">
        <v>4418</v>
      </c>
      <c r="K495" s="14" t="s">
        <v>14</v>
      </c>
      <c r="L495" s="14" t="s">
        <v>14</v>
      </c>
      <c r="M495" s="14" t="s">
        <v>14</v>
      </c>
      <c r="N495" s="14" t="s">
        <v>14</v>
      </c>
      <c r="O495" s="12">
        <v>4603</v>
      </c>
      <c r="P495" s="14" t="s">
        <v>14</v>
      </c>
      <c r="Q495" s="14" t="s">
        <v>14</v>
      </c>
      <c r="S495" s="15">
        <f t="shared" si="21"/>
        <v>6315</v>
      </c>
      <c r="T495" s="15">
        <f t="shared" si="21"/>
        <v>4418</v>
      </c>
      <c r="U495" s="15">
        <f t="shared" si="21"/>
        <v>4603</v>
      </c>
    </row>
    <row r="496" spans="3:21">
      <c r="C496" s="3" t="s">
        <v>505</v>
      </c>
      <c r="D496" s="6">
        <v>8592</v>
      </c>
      <c r="E496" s="3" t="str">
        <f t="shared" si="20"/>
        <v>Anholt</v>
      </c>
      <c r="F496" s="14" t="s">
        <v>14</v>
      </c>
      <c r="G496" s="14" t="s">
        <v>14</v>
      </c>
      <c r="H496" s="14" t="s">
        <v>14</v>
      </c>
      <c r="I496" s="14" t="s">
        <v>14</v>
      </c>
      <c r="J496" s="14" t="s">
        <v>14</v>
      </c>
      <c r="K496" s="14" t="s">
        <v>14</v>
      </c>
      <c r="L496" s="14" t="s">
        <v>14</v>
      </c>
      <c r="M496" s="14" t="s">
        <v>14</v>
      </c>
      <c r="N496" s="14" t="s">
        <v>14</v>
      </c>
      <c r="O496" s="14" t="s">
        <v>14</v>
      </c>
      <c r="P496" s="14" t="s">
        <v>14</v>
      </c>
      <c r="Q496" s="14" t="s">
        <v>14</v>
      </c>
      <c r="S496" s="15" t="str">
        <f t="shared" si="21"/>
        <v>BRUG KOM</v>
      </c>
      <c r="T496" s="15" t="str">
        <f t="shared" si="21"/>
        <v>BRUG KOM</v>
      </c>
      <c r="U496" s="15" t="str">
        <f t="shared" si="21"/>
        <v>BRUG KOM</v>
      </c>
    </row>
    <row r="497" spans="3:21">
      <c r="C497" s="3" t="s">
        <v>506</v>
      </c>
      <c r="D497" s="6">
        <v>8600</v>
      </c>
      <c r="E497" s="3" t="str">
        <f t="shared" si="20"/>
        <v>Silkeborg</v>
      </c>
      <c r="F497" s="12">
        <v>12766</v>
      </c>
      <c r="G497" s="12">
        <v>13317</v>
      </c>
      <c r="H497" s="12">
        <v>13635</v>
      </c>
      <c r="I497" s="12">
        <v>13031</v>
      </c>
      <c r="J497" s="12">
        <v>13082</v>
      </c>
      <c r="K497" s="12">
        <v>14045</v>
      </c>
      <c r="L497" s="12">
        <v>13949</v>
      </c>
      <c r="M497" s="12">
        <v>14268</v>
      </c>
      <c r="N497" s="12">
        <v>15852</v>
      </c>
      <c r="O497" s="12">
        <v>15622</v>
      </c>
      <c r="P497" s="12">
        <v>16450</v>
      </c>
      <c r="Q497" s="12">
        <v>15763</v>
      </c>
      <c r="S497" s="15">
        <f t="shared" si="21"/>
        <v>13187.25</v>
      </c>
      <c r="T497" s="15">
        <f t="shared" si="21"/>
        <v>13836</v>
      </c>
      <c r="U497" s="15">
        <f t="shared" si="21"/>
        <v>15921.75</v>
      </c>
    </row>
    <row r="498" spans="3:21">
      <c r="C498" s="3" t="s">
        <v>507</v>
      </c>
      <c r="D498" s="6">
        <v>8620</v>
      </c>
      <c r="E498" s="3" t="str">
        <f t="shared" si="20"/>
        <v>Kjellerup</v>
      </c>
      <c r="F498" s="12">
        <v>9235</v>
      </c>
      <c r="G498" s="12">
        <v>8546</v>
      </c>
      <c r="H498" s="12">
        <v>6783</v>
      </c>
      <c r="I498" s="12">
        <v>6972</v>
      </c>
      <c r="J498" s="12">
        <v>7705</v>
      </c>
      <c r="K498" s="12">
        <v>6631</v>
      </c>
      <c r="L498" s="12">
        <v>6533</v>
      </c>
      <c r="M498" s="12">
        <v>6321</v>
      </c>
      <c r="N498" s="12">
        <v>6465</v>
      </c>
      <c r="O498" s="12">
        <v>8057</v>
      </c>
      <c r="P498" s="12">
        <v>8355</v>
      </c>
      <c r="Q498" s="12">
        <v>7574</v>
      </c>
      <c r="S498" s="15">
        <f t="shared" si="21"/>
        <v>7884</v>
      </c>
      <c r="T498" s="15">
        <f t="shared" si="21"/>
        <v>6797.5</v>
      </c>
      <c r="U498" s="15">
        <f t="shared" si="21"/>
        <v>7612.75</v>
      </c>
    </row>
    <row r="499" spans="3:21">
      <c r="C499" s="3" t="s">
        <v>508</v>
      </c>
      <c r="D499" s="6">
        <v>8632</v>
      </c>
      <c r="E499" s="3" t="str">
        <f t="shared" si="20"/>
        <v>Lemming</v>
      </c>
      <c r="F499" s="14" t="s">
        <v>14</v>
      </c>
      <c r="G499" s="14" t="s">
        <v>14</v>
      </c>
      <c r="H499" s="14" t="s">
        <v>14</v>
      </c>
      <c r="I499" s="14" t="s">
        <v>14</v>
      </c>
      <c r="J499" s="14" t="s">
        <v>14</v>
      </c>
      <c r="K499" s="14" t="s">
        <v>14</v>
      </c>
      <c r="L499" s="14" t="s">
        <v>14</v>
      </c>
      <c r="M499" s="14" t="s">
        <v>14</v>
      </c>
      <c r="N499" s="14" t="s">
        <v>14</v>
      </c>
      <c r="O499" s="14" t="s">
        <v>14</v>
      </c>
      <c r="P499" s="14" t="s">
        <v>14</v>
      </c>
      <c r="Q499" s="14" t="s">
        <v>14</v>
      </c>
      <c r="S499" s="15" t="str">
        <f t="shared" si="21"/>
        <v>BRUG KOM</v>
      </c>
      <c r="T499" s="15" t="str">
        <f t="shared" si="21"/>
        <v>BRUG KOM</v>
      </c>
      <c r="U499" s="15" t="str">
        <f t="shared" si="21"/>
        <v>BRUG KOM</v>
      </c>
    </row>
    <row r="500" spans="3:21">
      <c r="C500" s="3" t="s">
        <v>509</v>
      </c>
      <c r="D500" s="6">
        <v>8641</v>
      </c>
      <c r="E500" s="3" t="str">
        <f t="shared" si="20"/>
        <v>Sorring</v>
      </c>
      <c r="F500" s="14" t="s">
        <v>14</v>
      </c>
      <c r="G500" s="14" t="s">
        <v>14</v>
      </c>
      <c r="H500" s="14" t="s">
        <v>14</v>
      </c>
      <c r="I500" s="14" t="s">
        <v>14</v>
      </c>
      <c r="J500" s="12">
        <v>10300</v>
      </c>
      <c r="K500" s="14" t="s">
        <v>14</v>
      </c>
      <c r="L500" s="14" t="s">
        <v>14</v>
      </c>
      <c r="M500" s="14" t="s">
        <v>14</v>
      </c>
      <c r="N500" s="14" t="s">
        <v>14</v>
      </c>
      <c r="O500" s="14" t="s">
        <v>14</v>
      </c>
      <c r="P500" s="14" t="s">
        <v>14</v>
      </c>
      <c r="Q500" s="14" t="s">
        <v>14</v>
      </c>
      <c r="S500" s="15" t="str">
        <f t="shared" si="21"/>
        <v>BRUG KOM</v>
      </c>
      <c r="T500" s="15">
        <f t="shared" si="21"/>
        <v>10300</v>
      </c>
      <c r="U500" s="15" t="str">
        <f t="shared" si="21"/>
        <v>BRUG KOM</v>
      </c>
    </row>
    <row r="501" spans="3:21">
      <c r="C501" s="3" t="s">
        <v>510</v>
      </c>
      <c r="D501" s="6">
        <v>8643</v>
      </c>
      <c r="E501" s="3" t="str">
        <f t="shared" si="20"/>
        <v>Ans By</v>
      </c>
      <c r="F501" s="14" t="s">
        <v>14</v>
      </c>
      <c r="G501" s="14" t="s">
        <v>14</v>
      </c>
      <c r="H501" s="14" t="s">
        <v>14</v>
      </c>
      <c r="I501" s="14" t="s">
        <v>14</v>
      </c>
      <c r="J501" s="14" t="s">
        <v>14</v>
      </c>
      <c r="K501" s="14" t="s">
        <v>14</v>
      </c>
      <c r="L501" s="14" t="s">
        <v>14</v>
      </c>
      <c r="M501" s="14" t="s">
        <v>14</v>
      </c>
      <c r="N501" s="14" t="s">
        <v>14</v>
      </c>
      <c r="O501" s="12">
        <v>6476</v>
      </c>
      <c r="P501" s="14" t="s">
        <v>14</v>
      </c>
      <c r="Q501" s="14" t="s">
        <v>14</v>
      </c>
      <c r="S501" s="15" t="str">
        <f t="shared" si="21"/>
        <v>BRUG KOM</v>
      </c>
      <c r="T501" s="15" t="str">
        <f t="shared" si="21"/>
        <v>BRUG KOM</v>
      </c>
      <c r="U501" s="15">
        <f t="shared" si="21"/>
        <v>6476</v>
      </c>
    </row>
    <row r="502" spans="3:21">
      <c r="C502" s="3" t="s">
        <v>511</v>
      </c>
      <c r="D502" s="6">
        <v>8653</v>
      </c>
      <c r="E502" s="3" t="str">
        <f t="shared" si="20"/>
        <v>Them</v>
      </c>
      <c r="F502" s="12">
        <v>12401</v>
      </c>
      <c r="G502" s="14" t="s">
        <v>14</v>
      </c>
      <c r="H502" s="12">
        <v>11830</v>
      </c>
      <c r="I502" s="12">
        <v>9078</v>
      </c>
      <c r="J502" s="12">
        <v>9865</v>
      </c>
      <c r="K502" s="12">
        <v>10300</v>
      </c>
      <c r="L502" s="12">
        <v>8829</v>
      </c>
      <c r="M502" s="12">
        <v>9983</v>
      </c>
      <c r="N502" s="12">
        <v>8557</v>
      </c>
      <c r="O502" s="12">
        <v>10972</v>
      </c>
      <c r="P502" s="12">
        <v>11839</v>
      </c>
      <c r="Q502" s="12">
        <v>9633</v>
      </c>
      <c r="S502" s="15">
        <f t="shared" si="21"/>
        <v>11103</v>
      </c>
      <c r="T502" s="15">
        <f t="shared" si="21"/>
        <v>9744.25</v>
      </c>
      <c r="U502" s="15">
        <f t="shared" si="21"/>
        <v>10250.25</v>
      </c>
    </row>
    <row r="503" spans="3:21">
      <c r="C503" s="3" t="s">
        <v>512</v>
      </c>
      <c r="D503" s="6">
        <v>8654</v>
      </c>
      <c r="E503" s="3" t="str">
        <f t="shared" si="20"/>
        <v>Bryrup</v>
      </c>
      <c r="F503" s="12">
        <v>10097</v>
      </c>
      <c r="G503" s="14" t="s">
        <v>14</v>
      </c>
      <c r="H503" s="14" t="s">
        <v>14</v>
      </c>
      <c r="I503" s="12">
        <v>8638</v>
      </c>
      <c r="J503" s="12">
        <v>8799</v>
      </c>
      <c r="K503" s="12">
        <v>6886</v>
      </c>
      <c r="L503" s="14" t="s">
        <v>14</v>
      </c>
      <c r="M503" s="14" t="s">
        <v>14</v>
      </c>
      <c r="N503" s="12">
        <v>9503</v>
      </c>
      <c r="O503" s="12">
        <v>8461</v>
      </c>
      <c r="P503" s="12">
        <v>11498</v>
      </c>
      <c r="Q503" s="14" t="s">
        <v>14</v>
      </c>
      <c r="S503" s="15">
        <f t="shared" si="21"/>
        <v>9367.5</v>
      </c>
      <c r="T503" s="15">
        <f t="shared" si="21"/>
        <v>7842.5</v>
      </c>
      <c r="U503" s="15">
        <f t="shared" si="21"/>
        <v>9820.6666666666661</v>
      </c>
    </row>
    <row r="504" spans="3:21">
      <c r="C504" s="3" t="s">
        <v>513</v>
      </c>
      <c r="D504" s="6">
        <v>8660</v>
      </c>
      <c r="E504" s="3" t="str">
        <f t="shared" si="20"/>
        <v>Skanderborg</v>
      </c>
      <c r="F504" s="12">
        <v>15003</v>
      </c>
      <c r="G504" s="12">
        <v>13482</v>
      </c>
      <c r="H504" s="12">
        <v>13987</v>
      </c>
      <c r="I504" s="12">
        <v>15115</v>
      </c>
      <c r="J504" s="12">
        <v>14346</v>
      </c>
      <c r="K504" s="12">
        <v>15126</v>
      </c>
      <c r="L504" s="12">
        <v>15786</v>
      </c>
      <c r="M504" s="12">
        <v>15985</v>
      </c>
      <c r="N504" s="12">
        <v>16947</v>
      </c>
      <c r="O504" s="12">
        <v>18585</v>
      </c>
      <c r="P504" s="12">
        <v>18213</v>
      </c>
      <c r="Q504" s="12">
        <v>16076</v>
      </c>
      <c r="S504" s="15">
        <f t="shared" si="21"/>
        <v>14396.75</v>
      </c>
      <c r="T504" s="15">
        <f t="shared" si="21"/>
        <v>15310.75</v>
      </c>
      <c r="U504" s="15">
        <f t="shared" si="21"/>
        <v>17455.25</v>
      </c>
    </row>
    <row r="505" spans="3:21">
      <c r="C505" s="3" t="s">
        <v>514</v>
      </c>
      <c r="D505" s="6">
        <v>8670</v>
      </c>
      <c r="E505" s="3" t="str">
        <f t="shared" si="20"/>
        <v>Låsby</v>
      </c>
      <c r="F505" s="14" t="s">
        <v>14</v>
      </c>
      <c r="G505" s="12">
        <v>8329</v>
      </c>
      <c r="H505" s="14" t="s">
        <v>14</v>
      </c>
      <c r="I505" s="12">
        <v>7655</v>
      </c>
      <c r="J505" s="14" t="s">
        <v>14</v>
      </c>
      <c r="K505" s="12">
        <v>12273</v>
      </c>
      <c r="L505" s="12">
        <v>12091</v>
      </c>
      <c r="M505" s="14" t="s">
        <v>14</v>
      </c>
      <c r="N505" s="12">
        <v>9437</v>
      </c>
      <c r="O505" s="12">
        <v>8456</v>
      </c>
      <c r="P505" s="12">
        <v>14105</v>
      </c>
      <c r="Q505" s="14" t="s">
        <v>14</v>
      </c>
      <c r="S505" s="15">
        <f t="shared" si="21"/>
        <v>7992</v>
      </c>
      <c r="T505" s="15">
        <f t="shared" si="21"/>
        <v>12182</v>
      </c>
      <c r="U505" s="15">
        <f t="shared" si="21"/>
        <v>10666</v>
      </c>
    </row>
    <row r="506" spans="3:21">
      <c r="C506" s="3" t="s">
        <v>515</v>
      </c>
      <c r="D506" s="6">
        <v>8680</v>
      </c>
      <c r="E506" s="3" t="str">
        <f t="shared" si="20"/>
        <v>Ry</v>
      </c>
      <c r="F506" s="12">
        <v>13608</v>
      </c>
      <c r="G506" s="12">
        <v>13975</v>
      </c>
      <c r="H506" s="12">
        <v>14362</v>
      </c>
      <c r="I506" s="12">
        <v>14871</v>
      </c>
      <c r="J506" s="12">
        <v>13876</v>
      </c>
      <c r="K506" s="12">
        <v>16763</v>
      </c>
      <c r="L506" s="12">
        <v>15807</v>
      </c>
      <c r="M506" s="12">
        <v>15070</v>
      </c>
      <c r="N506" s="12">
        <v>19015</v>
      </c>
      <c r="O506" s="12">
        <v>18686</v>
      </c>
      <c r="P506" s="12">
        <v>17696</v>
      </c>
      <c r="Q506" s="12">
        <v>18742</v>
      </c>
      <c r="S506" s="15">
        <f t="shared" si="21"/>
        <v>14204</v>
      </c>
      <c r="T506" s="15">
        <f t="shared" si="21"/>
        <v>15379</v>
      </c>
      <c r="U506" s="15">
        <f t="shared" si="21"/>
        <v>18534.75</v>
      </c>
    </row>
    <row r="507" spans="3:21">
      <c r="C507" s="3" t="s">
        <v>516</v>
      </c>
      <c r="D507" s="6">
        <v>8700</v>
      </c>
      <c r="E507" s="3" t="str">
        <f t="shared" si="20"/>
        <v>Horsens</v>
      </c>
      <c r="F507" s="12">
        <v>10927</v>
      </c>
      <c r="G507" s="12">
        <v>11170</v>
      </c>
      <c r="H507" s="12">
        <v>11370</v>
      </c>
      <c r="I507" s="12">
        <v>9877</v>
      </c>
      <c r="J507" s="12">
        <v>11001</v>
      </c>
      <c r="K507" s="12">
        <v>10982</v>
      </c>
      <c r="L507" s="12">
        <v>10849</v>
      </c>
      <c r="M507" s="12">
        <v>11442</v>
      </c>
      <c r="N507" s="12">
        <v>11723</v>
      </c>
      <c r="O507" s="12">
        <v>12090</v>
      </c>
      <c r="P507" s="12">
        <v>11836</v>
      </c>
      <c r="Q507" s="12">
        <v>13130</v>
      </c>
      <c r="S507" s="15">
        <f t="shared" si="21"/>
        <v>10836</v>
      </c>
      <c r="T507" s="15">
        <f t="shared" si="21"/>
        <v>11068.5</v>
      </c>
      <c r="U507" s="15">
        <f t="shared" si="21"/>
        <v>12194.75</v>
      </c>
    </row>
    <row r="508" spans="3:21">
      <c r="C508" s="3" t="s">
        <v>517</v>
      </c>
      <c r="D508" s="6">
        <v>8721</v>
      </c>
      <c r="E508" s="3" t="str">
        <f t="shared" si="20"/>
        <v>Daugård</v>
      </c>
      <c r="F508" s="14" t="s">
        <v>14</v>
      </c>
      <c r="G508" s="14" t="s">
        <v>14</v>
      </c>
      <c r="H508" s="14" t="s">
        <v>14</v>
      </c>
      <c r="I508" s="14" t="s">
        <v>14</v>
      </c>
      <c r="J508" s="14" t="s">
        <v>14</v>
      </c>
      <c r="K508" s="14" t="s">
        <v>14</v>
      </c>
      <c r="L508" s="14" t="s">
        <v>14</v>
      </c>
      <c r="M508" s="14" t="s">
        <v>14</v>
      </c>
      <c r="N508" s="12">
        <v>9430</v>
      </c>
      <c r="O508" s="12">
        <v>11313</v>
      </c>
      <c r="P508" s="12">
        <v>10136</v>
      </c>
      <c r="Q508" s="14" t="s">
        <v>14</v>
      </c>
      <c r="S508" s="15" t="str">
        <f t="shared" si="21"/>
        <v>BRUG KOM</v>
      </c>
      <c r="T508" s="15" t="str">
        <f t="shared" si="21"/>
        <v>BRUG KOM</v>
      </c>
      <c r="U508" s="15">
        <f t="shared" si="21"/>
        <v>10293</v>
      </c>
    </row>
    <row r="509" spans="3:21">
      <c r="C509" s="3" t="s">
        <v>518</v>
      </c>
      <c r="D509" s="6">
        <v>8722</v>
      </c>
      <c r="E509" s="3" t="str">
        <f t="shared" si="20"/>
        <v>Hedensted</v>
      </c>
      <c r="F509" s="12">
        <v>10486</v>
      </c>
      <c r="G509" s="12">
        <v>12178</v>
      </c>
      <c r="H509" s="12">
        <v>11142</v>
      </c>
      <c r="I509" s="12">
        <v>10001</v>
      </c>
      <c r="J509" s="12">
        <v>8748</v>
      </c>
      <c r="K509" s="12">
        <v>9645</v>
      </c>
      <c r="L509" s="12">
        <v>11216</v>
      </c>
      <c r="M509" s="12">
        <v>9536</v>
      </c>
      <c r="N509" s="12">
        <v>11805</v>
      </c>
      <c r="O509" s="12">
        <v>12819</v>
      </c>
      <c r="P509" s="12">
        <v>11255</v>
      </c>
      <c r="Q509" s="12">
        <v>12268</v>
      </c>
      <c r="S509" s="15">
        <f t="shared" si="21"/>
        <v>10951.75</v>
      </c>
      <c r="T509" s="15">
        <f t="shared" si="21"/>
        <v>9786.25</v>
      </c>
      <c r="U509" s="15">
        <f t="shared" si="21"/>
        <v>12036.75</v>
      </c>
    </row>
    <row r="510" spans="3:21">
      <c r="C510" s="3" t="s">
        <v>519</v>
      </c>
      <c r="D510" s="6">
        <v>8723</v>
      </c>
      <c r="E510" s="3" t="str">
        <f t="shared" si="20"/>
        <v>Løsning</v>
      </c>
      <c r="F510" s="12">
        <v>10161</v>
      </c>
      <c r="G510" s="12">
        <v>9088</v>
      </c>
      <c r="H510" s="12">
        <v>9105</v>
      </c>
      <c r="I510" s="12">
        <v>6806</v>
      </c>
      <c r="J510" s="12">
        <v>8235</v>
      </c>
      <c r="K510" s="12">
        <v>9097</v>
      </c>
      <c r="L510" s="12">
        <v>8332</v>
      </c>
      <c r="M510" s="12">
        <v>8654</v>
      </c>
      <c r="N510" s="12">
        <v>9853</v>
      </c>
      <c r="O510" s="12">
        <v>7847</v>
      </c>
      <c r="P510" s="12">
        <v>9228</v>
      </c>
      <c r="Q510" s="12">
        <v>9409</v>
      </c>
      <c r="S510" s="15">
        <f t="shared" si="21"/>
        <v>8790</v>
      </c>
      <c r="T510" s="15">
        <f t="shared" si="21"/>
        <v>8579.5</v>
      </c>
      <c r="U510" s="15">
        <f t="shared" si="21"/>
        <v>9084.25</v>
      </c>
    </row>
    <row r="511" spans="3:21">
      <c r="C511" s="3" t="s">
        <v>520</v>
      </c>
      <c r="D511" s="6">
        <v>8732</v>
      </c>
      <c r="E511" s="3" t="str">
        <f t="shared" si="20"/>
        <v>Hovedgård</v>
      </c>
      <c r="F511" s="12">
        <v>11632</v>
      </c>
      <c r="G511" s="12">
        <v>9635</v>
      </c>
      <c r="H511" s="12">
        <v>10286</v>
      </c>
      <c r="I511" s="14" t="s">
        <v>14</v>
      </c>
      <c r="J511" s="12">
        <v>8032</v>
      </c>
      <c r="K511" s="12">
        <v>10366</v>
      </c>
      <c r="L511" s="12">
        <v>8746</v>
      </c>
      <c r="M511" s="12">
        <v>9047</v>
      </c>
      <c r="N511" s="12">
        <v>8556</v>
      </c>
      <c r="O511" s="12">
        <v>8211</v>
      </c>
      <c r="P511" s="12">
        <v>10083</v>
      </c>
      <c r="Q511" s="12">
        <v>10847</v>
      </c>
      <c r="S511" s="15">
        <f t="shared" si="21"/>
        <v>10517.666666666666</v>
      </c>
      <c r="T511" s="15">
        <f t="shared" si="21"/>
        <v>9047.75</v>
      </c>
      <c r="U511" s="15">
        <f t="shared" si="21"/>
        <v>9424.25</v>
      </c>
    </row>
    <row r="512" spans="3:21">
      <c r="C512" s="3" t="s">
        <v>521</v>
      </c>
      <c r="D512" s="6">
        <v>8740</v>
      </c>
      <c r="E512" s="3" t="str">
        <f t="shared" si="20"/>
        <v>Brædstrup</v>
      </c>
      <c r="F512" s="12">
        <v>9108</v>
      </c>
      <c r="G512" s="12">
        <v>8851</v>
      </c>
      <c r="H512" s="12">
        <v>6681</v>
      </c>
      <c r="I512" s="12">
        <v>8562</v>
      </c>
      <c r="J512" s="12">
        <v>6492</v>
      </c>
      <c r="K512" s="12">
        <v>6383</v>
      </c>
      <c r="L512" s="12">
        <v>6915</v>
      </c>
      <c r="M512" s="12">
        <v>6788</v>
      </c>
      <c r="N512" s="12">
        <v>9925</v>
      </c>
      <c r="O512" s="12">
        <v>8362</v>
      </c>
      <c r="P512" s="12">
        <v>8847</v>
      </c>
      <c r="Q512" s="12">
        <v>10269</v>
      </c>
      <c r="S512" s="15">
        <f t="shared" si="21"/>
        <v>8300.5</v>
      </c>
      <c r="T512" s="15">
        <f t="shared" si="21"/>
        <v>6644.5</v>
      </c>
      <c r="U512" s="15">
        <f t="shared" si="21"/>
        <v>9350.75</v>
      </c>
    </row>
    <row r="513" spans="3:21">
      <c r="C513" s="3" t="s">
        <v>522</v>
      </c>
      <c r="D513" s="6">
        <v>8751</v>
      </c>
      <c r="E513" s="3" t="str">
        <f t="shared" si="20"/>
        <v>Gedved</v>
      </c>
      <c r="F513" s="14" t="s">
        <v>14</v>
      </c>
      <c r="G513" s="12">
        <v>9639</v>
      </c>
      <c r="H513" s="14" t="s">
        <v>14</v>
      </c>
      <c r="I513" s="14" t="s">
        <v>14</v>
      </c>
      <c r="J513" s="12">
        <v>10692</v>
      </c>
      <c r="K513" s="14" t="s">
        <v>14</v>
      </c>
      <c r="L513" s="14" t="s">
        <v>14</v>
      </c>
      <c r="M513" s="12">
        <v>12107</v>
      </c>
      <c r="N513" s="12">
        <v>12236</v>
      </c>
      <c r="O513" s="12">
        <v>12827</v>
      </c>
      <c r="P513" s="12">
        <v>11185</v>
      </c>
      <c r="Q513" s="12">
        <v>12250</v>
      </c>
      <c r="S513" s="15">
        <f t="shared" si="21"/>
        <v>9639</v>
      </c>
      <c r="T513" s="15">
        <f t="shared" si="21"/>
        <v>11399.5</v>
      </c>
      <c r="U513" s="15">
        <f t="shared" si="21"/>
        <v>12124.5</v>
      </c>
    </row>
    <row r="514" spans="3:21">
      <c r="C514" s="3" t="s">
        <v>523</v>
      </c>
      <c r="D514" s="6">
        <v>8752</v>
      </c>
      <c r="E514" s="3" t="str">
        <f t="shared" si="20"/>
        <v>Østbirk</v>
      </c>
      <c r="F514" s="12">
        <v>9717</v>
      </c>
      <c r="G514" s="14" t="s">
        <v>14</v>
      </c>
      <c r="H514" s="12">
        <v>9805</v>
      </c>
      <c r="I514" s="14" t="s">
        <v>14</v>
      </c>
      <c r="J514" s="14" t="s">
        <v>14</v>
      </c>
      <c r="K514" s="12">
        <v>9697</v>
      </c>
      <c r="L514" s="14" t="s">
        <v>14</v>
      </c>
      <c r="M514" s="12">
        <v>9061</v>
      </c>
      <c r="N514" s="14" t="s">
        <v>14</v>
      </c>
      <c r="O514" s="12">
        <v>11041</v>
      </c>
      <c r="P514" s="14" t="s">
        <v>14</v>
      </c>
      <c r="Q514" s="14" t="s">
        <v>14</v>
      </c>
      <c r="S514" s="15">
        <f t="shared" si="21"/>
        <v>9761</v>
      </c>
      <c r="T514" s="15">
        <f t="shared" si="21"/>
        <v>9379</v>
      </c>
      <c r="U514" s="15">
        <f t="shared" si="21"/>
        <v>11041</v>
      </c>
    </row>
    <row r="515" spans="3:21">
      <c r="C515" s="3" t="s">
        <v>524</v>
      </c>
      <c r="D515" s="6">
        <v>8762</v>
      </c>
      <c r="E515" s="3" t="str">
        <f t="shared" si="20"/>
        <v>Flemming</v>
      </c>
      <c r="F515" s="14" t="s">
        <v>14</v>
      </c>
      <c r="G515" s="14" t="s">
        <v>14</v>
      </c>
      <c r="H515" s="14" t="s">
        <v>14</v>
      </c>
      <c r="I515" s="14" t="s">
        <v>14</v>
      </c>
      <c r="J515" s="14" t="s">
        <v>14</v>
      </c>
      <c r="K515" s="14" t="s">
        <v>14</v>
      </c>
      <c r="L515" s="14" t="s">
        <v>14</v>
      </c>
      <c r="M515" s="12">
        <v>4757</v>
      </c>
      <c r="N515" s="14" t="s">
        <v>14</v>
      </c>
      <c r="O515" s="14" t="s">
        <v>14</v>
      </c>
      <c r="P515" s="14" t="s">
        <v>14</v>
      </c>
      <c r="Q515" s="14" t="s">
        <v>14</v>
      </c>
      <c r="S515" s="15" t="str">
        <f t="shared" si="21"/>
        <v>BRUG KOM</v>
      </c>
      <c r="T515" s="15">
        <f t="shared" si="21"/>
        <v>4757</v>
      </c>
      <c r="U515" s="15" t="str">
        <f t="shared" si="21"/>
        <v>BRUG KOM</v>
      </c>
    </row>
    <row r="516" spans="3:21">
      <c r="C516" s="3" t="s">
        <v>525</v>
      </c>
      <c r="D516" s="6">
        <v>8763</v>
      </c>
      <c r="E516" s="3" t="str">
        <f t="shared" si="20"/>
        <v>Rask Mølle</v>
      </c>
      <c r="F516" s="14" t="s">
        <v>14</v>
      </c>
      <c r="G516" s="14" t="s">
        <v>14</v>
      </c>
      <c r="H516" s="14" t="s">
        <v>14</v>
      </c>
      <c r="I516" s="14" t="s">
        <v>14</v>
      </c>
      <c r="J516" s="14" t="s">
        <v>14</v>
      </c>
      <c r="K516" s="14" t="s">
        <v>14</v>
      </c>
      <c r="L516" s="12">
        <v>6727</v>
      </c>
      <c r="M516" s="14" t="s">
        <v>14</v>
      </c>
      <c r="N516" s="14" t="s">
        <v>14</v>
      </c>
      <c r="O516" s="12">
        <v>8974</v>
      </c>
      <c r="P516" s="14" t="s">
        <v>14</v>
      </c>
      <c r="Q516" s="14" t="s">
        <v>14</v>
      </c>
      <c r="S516" s="15" t="str">
        <f t="shared" si="21"/>
        <v>BRUG KOM</v>
      </c>
      <c r="T516" s="15">
        <f t="shared" si="21"/>
        <v>6727</v>
      </c>
      <c r="U516" s="15">
        <f t="shared" si="21"/>
        <v>8974</v>
      </c>
    </row>
    <row r="517" spans="3:21">
      <c r="C517" s="3" t="s">
        <v>526</v>
      </c>
      <c r="D517" s="6">
        <v>8765</v>
      </c>
      <c r="E517" s="3" t="str">
        <f t="shared" si="20"/>
        <v>Klovborg</v>
      </c>
      <c r="F517" s="14" t="s">
        <v>14</v>
      </c>
      <c r="G517" s="14" t="s">
        <v>14</v>
      </c>
      <c r="H517" s="14" t="s">
        <v>14</v>
      </c>
      <c r="I517" s="14" t="s">
        <v>14</v>
      </c>
      <c r="J517" s="14" t="s">
        <v>14</v>
      </c>
      <c r="K517" s="14" t="s">
        <v>14</v>
      </c>
      <c r="L517" s="14" t="s">
        <v>14</v>
      </c>
      <c r="M517" s="14" t="s">
        <v>14</v>
      </c>
      <c r="N517" s="14" t="s">
        <v>14</v>
      </c>
      <c r="O517" s="14" t="s">
        <v>14</v>
      </c>
      <c r="P517" s="14" t="s">
        <v>14</v>
      </c>
      <c r="Q517" s="14" t="s">
        <v>14</v>
      </c>
      <c r="S517" s="15" t="str">
        <f t="shared" si="21"/>
        <v>BRUG KOM</v>
      </c>
      <c r="T517" s="15" t="str">
        <f t="shared" si="21"/>
        <v>BRUG KOM</v>
      </c>
      <c r="U517" s="15" t="str">
        <f t="shared" si="21"/>
        <v>BRUG KOM</v>
      </c>
    </row>
    <row r="518" spans="3:21">
      <c r="C518" s="3" t="s">
        <v>527</v>
      </c>
      <c r="D518" s="6">
        <v>8766</v>
      </c>
      <c r="E518" s="3" t="str">
        <f t="shared" si="20"/>
        <v>Nørre Snede</v>
      </c>
      <c r="F518" s="14" t="s">
        <v>14</v>
      </c>
      <c r="G518" s="14" t="s">
        <v>14</v>
      </c>
      <c r="H518" s="14" t="s">
        <v>14</v>
      </c>
      <c r="I518" s="14" t="s">
        <v>14</v>
      </c>
      <c r="J518" s="14" t="s">
        <v>14</v>
      </c>
      <c r="K518" s="14" t="s">
        <v>14</v>
      </c>
      <c r="L518" s="14" t="s">
        <v>14</v>
      </c>
      <c r="M518" s="12">
        <v>4784</v>
      </c>
      <c r="N518" s="12">
        <v>5999</v>
      </c>
      <c r="O518" s="12">
        <v>6013</v>
      </c>
      <c r="P518" s="12">
        <v>6614</v>
      </c>
      <c r="Q518" s="14" t="s">
        <v>14</v>
      </c>
      <c r="S518" s="15" t="str">
        <f t="shared" si="21"/>
        <v>BRUG KOM</v>
      </c>
      <c r="T518" s="15">
        <f t="shared" si="21"/>
        <v>4784</v>
      </c>
      <c r="U518" s="15">
        <f t="shared" si="21"/>
        <v>6208.666666666667</v>
      </c>
    </row>
    <row r="519" spans="3:21">
      <c r="C519" s="3" t="s">
        <v>528</v>
      </c>
      <c r="D519" s="6">
        <v>8781</v>
      </c>
      <c r="E519" s="3" t="str">
        <f t="shared" si="20"/>
        <v>Stenderup</v>
      </c>
      <c r="F519" s="14" t="s">
        <v>14</v>
      </c>
      <c r="G519" s="14" t="s">
        <v>14</v>
      </c>
      <c r="H519" s="14" t="s">
        <v>14</v>
      </c>
      <c r="I519" s="14" t="s">
        <v>14</v>
      </c>
      <c r="J519" s="14" t="s">
        <v>14</v>
      </c>
      <c r="K519" s="14" t="s">
        <v>14</v>
      </c>
      <c r="L519" s="14" t="s">
        <v>14</v>
      </c>
      <c r="M519" s="14" t="s">
        <v>14</v>
      </c>
      <c r="N519" s="14" t="s">
        <v>14</v>
      </c>
      <c r="O519" s="12">
        <v>7344</v>
      </c>
      <c r="P519" s="14" t="s">
        <v>14</v>
      </c>
      <c r="Q519" s="14" t="s">
        <v>14</v>
      </c>
      <c r="S519" s="15" t="str">
        <f t="shared" si="21"/>
        <v>BRUG KOM</v>
      </c>
      <c r="T519" s="15" t="str">
        <f t="shared" si="21"/>
        <v>BRUG KOM</v>
      </c>
      <c r="U519" s="15">
        <f t="shared" si="21"/>
        <v>7344</v>
      </c>
    </row>
    <row r="520" spans="3:21">
      <c r="C520" s="3" t="s">
        <v>529</v>
      </c>
      <c r="D520" s="6">
        <v>8783</v>
      </c>
      <c r="E520" s="3" t="str">
        <f t="shared" si="20"/>
        <v>Hornsyld</v>
      </c>
      <c r="F520" s="12">
        <v>8746</v>
      </c>
      <c r="G520" s="14" t="s">
        <v>14</v>
      </c>
      <c r="H520" s="12">
        <v>8052</v>
      </c>
      <c r="I520" s="14" t="s">
        <v>14</v>
      </c>
      <c r="J520" s="12">
        <v>6459</v>
      </c>
      <c r="K520" s="12">
        <v>8791</v>
      </c>
      <c r="L520" s="12">
        <v>7885</v>
      </c>
      <c r="M520" s="14" t="s">
        <v>14</v>
      </c>
      <c r="N520" s="12">
        <v>7430</v>
      </c>
      <c r="O520" s="12">
        <v>8913</v>
      </c>
      <c r="P520" s="14" t="s">
        <v>14</v>
      </c>
      <c r="Q520" s="14" t="s">
        <v>14</v>
      </c>
      <c r="S520" s="15">
        <f t="shared" si="21"/>
        <v>8399</v>
      </c>
      <c r="T520" s="15">
        <f t="shared" si="21"/>
        <v>7711.666666666667</v>
      </c>
      <c r="U520" s="15">
        <f t="shared" si="21"/>
        <v>8171.5</v>
      </c>
    </row>
    <row r="521" spans="3:21">
      <c r="C521" s="3" t="s">
        <v>530</v>
      </c>
      <c r="D521" s="6">
        <v>8789</v>
      </c>
      <c r="E521" s="3" t="str">
        <f t="shared" ref="E521:E584" si="22">MID(C521,6,1000)</f>
        <v>Endelave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4" t="s">
        <v>14</v>
      </c>
      <c r="P521" s="14" t="s">
        <v>14</v>
      </c>
      <c r="Q521" s="12">
        <v>0</v>
      </c>
      <c r="S521" s="15" t="str">
        <f t="shared" si="21"/>
        <v>BRUG KOM</v>
      </c>
      <c r="T521" s="15" t="str">
        <f t="shared" si="21"/>
        <v>BRUG KOM</v>
      </c>
      <c r="U521" s="15" t="str">
        <f t="shared" si="21"/>
        <v>BRUG KOM</v>
      </c>
    </row>
    <row r="522" spans="3:21">
      <c r="C522" s="3" t="s">
        <v>531</v>
      </c>
      <c r="D522" s="6">
        <v>8799</v>
      </c>
      <c r="E522" s="3" t="str">
        <f t="shared" si="22"/>
        <v>Tunø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S522" s="15" t="str">
        <f t="shared" si="21"/>
        <v>BRUG KOM</v>
      </c>
      <c r="T522" s="15" t="str">
        <f t="shared" si="21"/>
        <v>BRUG KOM</v>
      </c>
      <c r="U522" s="15" t="str">
        <f t="shared" si="21"/>
        <v>BRUG KOM</v>
      </c>
    </row>
    <row r="523" spans="3:21">
      <c r="C523" s="3" t="s">
        <v>532</v>
      </c>
      <c r="D523" s="6">
        <v>8800</v>
      </c>
      <c r="E523" s="3" t="str">
        <f t="shared" si="22"/>
        <v>Viborg</v>
      </c>
      <c r="F523" s="12">
        <v>11194</v>
      </c>
      <c r="G523" s="12">
        <v>10956</v>
      </c>
      <c r="H523" s="12">
        <v>10088</v>
      </c>
      <c r="I523" s="12">
        <v>10131</v>
      </c>
      <c r="J523" s="12">
        <v>10957</v>
      </c>
      <c r="K523" s="12">
        <v>10985</v>
      </c>
      <c r="L523" s="12">
        <v>11898</v>
      </c>
      <c r="M523" s="12">
        <v>10832</v>
      </c>
      <c r="N523" s="12">
        <v>12181</v>
      </c>
      <c r="O523" s="12">
        <v>12628</v>
      </c>
      <c r="P523" s="12">
        <v>12009</v>
      </c>
      <c r="Q523" s="12">
        <v>12805</v>
      </c>
      <c r="S523" s="15">
        <f t="shared" si="21"/>
        <v>10592.25</v>
      </c>
      <c r="T523" s="15">
        <f t="shared" si="21"/>
        <v>11168</v>
      </c>
      <c r="U523" s="15">
        <f t="shared" si="21"/>
        <v>12405.75</v>
      </c>
    </row>
    <row r="524" spans="3:21">
      <c r="C524" s="3" t="s">
        <v>533</v>
      </c>
      <c r="D524" s="6">
        <v>8830</v>
      </c>
      <c r="E524" s="3" t="str">
        <f t="shared" si="22"/>
        <v>Tjele</v>
      </c>
      <c r="F524" s="12">
        <v>7066</v>
      </c>
      <c r="G524" s="12">
        <v>7537</v>
      </c>
      <c r="H524" s="12">
        <v>7843</v>
      </c>
      <c r="I524" s="12">
        <v>5631</v>
      </c>
      <c r="J524" s="12">
        <v>5471</v>
      </c>
      <c r="K524" s="12">
        <v>6775</v>
      </c>
      <c r="L524" s="12">
        <v>6091</v>
      </c>
      <c r="M524" s="12">
        <v>6641</v>
      </c>
      <c r="N524" s="12">
        <v>7468</v>
      </c>
      <c r="O524" s="12">
        <v>7426</v>
      </c>
      <c r="P524" s="12">
        <v>7166</v>
      </c>
      <c r="Q524" s="12">
        <v>8822</v>
      </c>
      <c r="S524" s="15">
        <f t="shared" si="21"/>
        <v>7019.25</v>
      </c>
      <c r="T524" s="15">
        <f t="shared" si="21"/>
        <v>6244.5</v>
      </c>
      <c r="U524" s="15">
        <f t="shared" si="21"/>
        <v>7720.5</v>
      </c>
    </row>
    <row r="525" spans="3:21">
      <c r="C525" s="3" t="s">
        <v>534</v>
      </c>
      <c r="D525" s="6">
        <v>8831</v>
      </c>
      <c r="E525" s="3" t="str">
        <f t="shared" si="22"/>
        <v>Løgstrup</v>
      </c>
      <c r="F525" s="14" t="s">
        <v>14</v>
      </c>
      <c r="G525" s="14" t="s">
        <v>14</v>
      </c>
      <c r="H525" s="14" t="s">
        <v>14</v>
      </c>
      <c r="I525" s="14" t="s">
        <v>14</v>
      </c>
      <c r="J525" s="12">
        <v>7462</v>
      </c>
      <c r="K525" s="14" t="s">
        <v>14</v>
      </c>
      <c r="L525" s="12">
        <v>7398</v>
      </c>
      <c r="M525" s="12">
        <v>7279</v>
      </c>
      <c r="N525" s="12">
        <v>7212</v>
      </c>
      <c r="O525" s="12">
        <v>9501</v>
      </c>
      <c r="P525" s="12">
        <v>11088</v>
      </c>
      <c r="Q525" s="12">
        <v>10622</v>
      </c>
      <c r="S525" s="15" t="str">
        <f t="shared" si="21"/>
        <v>BRUG KOM</v>
      </c>
      <c r="T525" s="15">
        <f t="shared" si="21"/>
        <v>7379.666666666667</v>
      </c>
      <c r="U525" s="15">
        <f t="shared" si="21"/>
        <v>9605.75</v>
      </c>
    </row>
    <row r="526" spans="3:21">
      <c r="C526" s="3" t="s">
        <v>535</v>
      </c>
      <c r="D526" s="6">
        <v>8832</v>
      </c>
      <c r="E526" s="3" t="str">
        <f t="shared" si="22"/>
        <v>Skals</v>
      </c>
      <c r="F526" s="12">
        <v>6619</v>
      </c>
      <c r="G526" s="12">
        <v>5740</v>
      </c>
      <c r="H526" s="14" t="s">
        <v>14</v>
      </c>
      <c r="I526" s="12">
        <v>6720</v>
      </c>
      <c r="J526" s="12">
        <v>7616</v>
      </c>
      <c r="K526" s="12">
        <v>8163</v>
      </c>
      <c r="L526" s="14" t="s">
        <v>14</v>
      </c>
      <c r="M526" s="12">
        <v>7915</v>
      </c>
      <c r="N526" s="12">
        <v>7350</v>
      </c>
      <c r="O526" s="12">
        <v>6803</v>
      </c>
      <c r="P526" s="12">
        <v>5422</v>
      </c>
      <c r="Q526" s="12">
        <v>7266</v>
      </c>
      <c r="S526" s="15">
        <f t="shared" si="21"/>
        <v>6359.666666666667</v>
      </c>
      <c r="T526" s="15">
        <f t="shared" si="21"/>
        <v>7898</v>
      </c>
      <c r="U526" s="15">
        <f t="shared" si="21"/>
        <v>6710.25</v>
      </c>
    </row>
    <row r="527" spans="3:21">
      <c r="C527" s="3" t="s">
        <v>536</v>
      </c>
      <c r="D527" s="6">
        <v>8840</v>
      </c>
      <c r="E527" s="3" t="str">
        <f t="shared" si="22"/>
        <v>Rødkærsbro</v>
      </c>
      <c r="F527" s="14" t="s">
        <v>14</v>
      </c>
      <c r="G527" s="14" t="s">
        <v>14</v>
      </c>
      <c r="H527" s="14" t="s">
        <v>14</v>
      </c>
      <c r="I527" s="14" t="s">
        <v>14</v>
      </c>
      <c r="J527" s="12">
        <v>6307</v>
      </c>
      <c r="K527" s="14" t="s">
        <v>14</v>
      </c>
      <c r="L527" s="12">
        <v>6060</v>
      </c>
      <c r="M527" s="14" t="s">
        <v>14</v>
      </c>
      <c r="N527" s="14" t="s">
        <v>14</v>
      </c>
      <c r="O527" s="14" t="s">
        <v>14</v>
      </c>
      <c r="P527" s="14" t="s">
        <v>14</v>
      </c>
      <c r="Q527" s="14" t="s">
        <v>14</v>
      </c>
      <c r="S527" s="15" t="str">
        <f t="shared" si="21"/>
        <v>BRUG KOM</v>
      </c>
      <c r="T527" s="15">
        <f t="shared" si="21"/>
        <v>6183.5</v>
      </c>
      <c r="U527" s="15" t="str">
        <f t="shared" si="21"/>
        <v>BRUG KOM</v>
      </c>
    </row>
    <row r="528" spans="3:21">
      <c r="C528" s="3" t="s">
        <v>537</v>
      </c>
      <c r="D528" s="6">
        <v>8850</v>
      </c>
      <c r="E528" s="3" t="str">
        <f t="shared" si="22"/>
        <v>Bjerringbro</v>
      </c>
      <c r="F528" s="12">
        <v>7220</v>
      </c>
      <c r="G528" s="12">
        <v>8752</v>
      </c>
      <c r="H528" s="12">
        <v>7345</v>
      </c>
      <c r="I528" s="12">
        <v>8714</v>
      </c>
      <c r="J528" s="12">
        <v>7329</v>
      </c>
      <c r="K528" s="12">
        <v>7317</v>
      </c>
      <c r="L528" s="12">
        <v>7542</v>
      </c>
      <c r="M528" s="12">
        <v>6806</v>
      </c>
      <c r="N528" s="12">
        <v>7522</v>
      </c>
      <c r="O528" s="12">
        <v>7808</v>
      </c>
      <c r="P528" s="12">
        <v>7394</v>
      </c>
      <c r="Q528" s="12">
        <v>8831</v>
      </c>
      <c r="S528" s="15">
        <f t="shared" si="21"/>
        <v>8007.75</v>
      </c>
      <c r="T528" s="15">
        <f t="shared" si="21"/>
        <v>7248.5</v>
      </c>
      <c r="U528" s="15">
        <f t="shared" si="21"/>
        <v>7888.75</v>
      </c>
    </row>
    <row r="529" spans="3:21">
      <c r="C529" s="3" t="s">
        <v>538</v>
      </c>
      <c r="D529" s="6">
        <v>8860</v>
      </c>
      <c r="E529" s="3" t="str">
        <f t="shared" si="22"/>
        <v>Ulstrup</v>
      </c>
      <c r="F529" s="12">
        <v>6537</v>
      </c>
      <c r="G529" s="12">
        <v>7253</v>
      </c>
      <c r="H529" s="12">
        <v>7095</v>
      </c>
      <c r="I529" s="14" t="s">
        <v>14</v>
      </c>
      <c r="J529" s="12">
        <v>6382</v>
      </c>
      <c r="K529" s="12">
        <v>6017</v>
      </c>
      <c r="L529" s="12">
        <v>7349</v>
      </c>
      <c r="M529" s="14" t="s">
        <v>14</v>
      </c>
      <c r="N529" s="12">
        <v>7176</v>
      </c>
      <c r="O529" s="12">
        <v>8369</v>
      </c>
      <c r="P529" s="12">
        <v>5415</v>
      </c>
      <c r="Q529" s="12">
        <v>5356</v>
      </c>
      <c r="S529" s="15">
        <f t="shared" si="21"/>
        <v>6961.666666666667</v>
      </c>
      <c r="T529" s="15">
        <f t="shared" si="21"/>
        <v>6582.666666666667</v>
      </c>
      <c r="U529" s="15">
        <f t="shared" si="21"/>
        <v>6579</v>
      </c>
    </row>
    <row r="530" spans="3:21">
      <c r="C530" s="3" t="s">
        <v>539</v>
      </c>
      <c r="D530" s="6">
        <v>8870</v>
      </c>
      <c r="E530" s="3" t="str">
        <f t="shared" si="22"/>
        <v>Langå</v>
      </c>
      <c r="F530" s="12">
        <v>7665</v>
      </c>
      <c r="G530" s="12">
        <v>10557</v>
      </c>
      <c r="H530" s="12">
        <v>8998</v>
      </c>
      <c r="I530" s="12">
        <v>8367</v>
      </c>
      <c r="J530" s="12">
        <v>8382</v>
      </c>
      <c r="K530" s="12">
        <v>8092</v>
      </c>
      <c r="L530" s="12">
        <v>6907</v>
      </c>
      <c r="M530" s="12">
        <v>8346</v>
      </c>
      <c r="N530" s="12">
        <v>9092</v>
      </c>
      <c r="O530" s="12">
        <v>9041</v>
      </c>
      <c r="P530" s="12">
        <v>9719</v>
      </c>
      <c r="Q530" s="12">
        <v>9547</v>
      </c>
      <c r="S530" s="15">
        <f t="shared" si="21"/>
        <v>8896.75</v>
      </c>
      <c r="T530" s="15">
        <f t="shared" si="21"/>
        <v>7931.75</v>
      </c>
      <c r="U530" s="15">
        <f t="shared" si="21"/>
        <v>9349.75</v>
      </c>
    </row>
    <row r="531" spans="3:21">
      <c r="C531" s="3" t="s">
        <v>540</v>
      </c>
      <c r="D531" s="6">
        <v>8881</v>
      </c>
      <c r="E531" s="3" t="str">
        <f t="shared" si="22"/>
        <v>Thorsø</v>
      </c>
      <c r="F531" s="14" t="s">
        <v>14</v>
      </c>
      <c r="G531" s="14" t="s">
        <v>14</v>
      </c>
      <c r="H531" s="14" t="s">
        <v>14</v>
      </c>
      <c r="I531" s="14" t="s">
        <v>14</v>
      </c>
      <c r="J531" s="12">
        <v>7571</v>
      </c>
      <c r="K531" s="12">
        <v>9649</v>
      </c>
      <c r="L531" s="14" t="s">
        <v>14</v>
      </c>
      <c r="M531" s="12">
        <v>7163</v>
      </c>
      <c r="N531" s="12">
        <v>9153</v>
      </c>
      <c r="O531" s="14" t="s">
        <v>14</v>
      </c>
      <c r="P531" s="14" t="s">
        <v>14</v>
      </c>
      <c r="Q531" s="14" t="s">
        <v>14</v>
      </c>
      <c r="S531" s="15" t="str">
        <f t="shared" si="21"/>
        <v>BRUG KOM</v>
      </c>
      <c r="T531" s="15">
        <f t="shared" si="21"/>
        <v>8127.666666666667</v>
      </c>
      <c r="U531" s="15">
        <f t="shared" si="21"/>
        <v>9153</v>
      </c>
    </row>
    <row r="532" spans="3:21">
      <c r="C532" s="3" t="s">
        <v>541</v>
      </c>
      <c r="D532" s="6">
        <v>8882</v>
      </c>
      <c r="E532" s="3" t="str">
        <f t="shared" si="22"/>
        <v>Fårvang</v>
      </c>
      <c r="F532" s="14" t="s">
        <v>14</v>
      </c>
      <c r="G532" s="14" t="s">
        <v>14</v>
      </c>
      <c r="H532" s="14" t="s">
        <v>14</v>
      </c>
      <c r="I532" s="14" t="s">
        <v>14</v>
      </c>
      <c r="J532" s="12">
        <v>6579</v>
      </c>
      <c r="K532" s="12">
        <v>7953</v>
      </c>
      <c r="L532" s="14" t="s">
        <v>14</v>
      </c>
      <c r="M532" s="12">
        <v>8241</v>
      </c>
      <c r="N532" s="12">
        <v>6377</v>
      </c>
      <c r="O532" s="14" t="s">
        <v>14</v>
      </c>
      <c r="P532" s="14" t="s">
        <v>14</v>
      </c>
      <c r="Q532" s="14" t="s">
        <v>14</v>
      </c>
      <c r="S532" s="15" t="str">
        <f t="shared" si="21"/>
        <v>BRUG KOM</v>
      </c>
      <c r="T532" s="15">
        <f t="shared" si="21"/>
        <v>7591</v>
      </c>
      <c r="U532" s="15">
        <f t="shared" si="21"/>
        <v>6377</v>
      </c>
    </row>
    <row r="533" spans="3:21">
      <c r="C533" s="3" t="s">
        <v>542</v>
      </c>
      <c r="D533" s="6">
        <v>8883</v>
      </c>
      <c r="E533" s="3" t="str">
        <f t="shared" si="22"/>
        <v>Gjern</v>
      </c>
      <c r="F533" s="14" t="s">
        <v>14</v>
      </c>
      <c r="G533" s="14" t="s">
        <v>14</v>
      </c>
      <c r="H533" s="14" t="s">
        <v>14</v>
      </c>
      <c r="I533" s="14" t="s">
        <v>14</v>
      </c>
      <c r="J533" s="14" t="s">
        <v>14</v>
      </c>
      <c r="K533" s="12">
        <v>8637</v>
      </c>
      <c r="L533" s="12">
        <v>10065</v>
      </c>
      <c r="M533" s="14" t="s">
        <v>14</v>
      </c>
      <c r="N533" s="14" t="s">
        <v>14</v>
      </c>
      <c r="O533" s="14" t="s">
        <v>14</v>
      </c>
      <c r="P533" s="14" t="s">
        <v>14</v>
      </c>
      <c r="Q533" s="14" t="s">
        <v>14</v>
      </c>
      <c r="S533" s="15" t="str">
        <f t="shared" si="21"/>
        <v>BRUG KOM</v>
      </c>
      <c r="T533" s="15">
        <f t="shared" si="21"/>
        <v>9351</v>
      </c>
      <c r="U533" s="15" t="str">
        <f t="shared" si="21"/>
        <v>BRUG KOM</v>
      </c>
    </row>
    <row r="534" spans="3:21">
      <c r="C534" s="3" t="s">
        <v>543</v>
      </c>
      <c r="D534" s="6">
        <v>8900</v>
      </c>
      <c r="E534" s="3" t="str">
        <f t="shared" si="22"/>
        <v>Randers C</v>
      </c>
      <c r="F534" s="12">
        <v>10484</v>
      </c>
      <c r="G534" s="14" t="s">
        <v>14</v>
      </c>
      <c r="H534" s="14" t="s">
        <v>14</v>
      </c>
      <c r="I534" s="14" t="s">
        <v>14</v>
      </c>
      <c r="J534" s="12">
        <v>12745</v>
      </c>
      <c r="K534" s="12">
        <v>11084</v>
      </c>
      <c r="L534" s="14" t="s">
        <v>14</v>
      </c>
      <c r="M534" s="14" t="s">
        <v>14</v>
      </c>
      <c r="N534" s="12">
        <v>11867</v>
      </c>
      <c r="O534" s="14" t="s">
        <v>14</v>
      </c>
      <c r="P534" s="14" t="s">
        <v>14</v>
      </c>
      <c r="Q534" s="14" t="s">
        <v>14</v>
      </c>
      <c r="S534" s="15">
        <f t="shared" si="21"/>
        <v>10484</v>
      </c>
      <c r="T534" s="15">
        <f t="shared" si="21"/>
        <v>11914.5</v>
      </c>
      <c r="U534" s="15">
        <f t="shared" si="21"/>
        <v>11867</v>
      </c>
    </row>
    <row r="535" spans="3:21">
      <c r="C535" s="3" t="s">
        <v>544</v>
      </c>
      <c r="D535" s="6">
        <v>8920</v>
      </c>
      <c r="E535" s="3" t="str">
        <f t="shared" si="22"/>
        <v>Randers NV</v>
      </c>
      <c r="F535" s="12">
        <v>9880</v>
      </c>
      <c r="G535" s="12">
        <v>10575</v>
      </c>
      <c r="H535" s="12">
        <v>10374</v>
      </c>
      <c r="I535" s="12">
        <v>10329</v>
      </c>
      <c r="J535" s="12">
        <v>11270</v>
      </c>
      <c r="K535" s="12">
        <v>10887</v>
      </c>
      <c r="L535" s="12">
        <v>10139</v>
      </c>
      <c r="M535" s="12">
        <v>9745</v>
      </c>
      <c r="N535" s="12">
        <v>10805</v>
      </c>
      <c r="O535" s="12">
        <v>11763</v>
      </c>
      <c r="P535" s="12">
        <v>11316</v>
      </c>
      <c r="Q535" s="12">
        <v>10810</v>
      </c>
      <c r="S535" s="15">
        <f t="shared" si="21"/>
        <v>10289.5</v>
      </c>
      <c r="T535" s="15">
        <f t="shared" si="21"/>
        <v>10510.25</v>
      </c>
      <c r="U535" s="15">
        <f t="shared" si="21"/>
        <v>11173.5</v>
      </c>
    </row>
    <row r="536" spans="3:21">
      <c r="C536" s="3" t="s">
        <v>545</v>
      </c>
      <c r="D536" s="6">
        <v>8930</v>
      </c>
      <c r="E536" s="3" t="str">
        <f t="shared" si="22"/>
        <v>Randers NØ</v>
      </c>
      <c r="F536" s="12">
        <v>9081</v>
      </c>
      <c r="G536" s="12">
        <v>10741</v>
      </c>
      <c r="H536" s="12">
        <v>9243</v>
      </c>
      <c r="I536" s="12">
        <v>9185</v>
      </c>
      <c r="J536" s="12">
        <v>9429</v>
      </c>
      <c r="K536" s="12">
        <v>8649</v>
      </c>
      <c r="L536" s="12">
        <v>9389</v>
      </c>
      <c r="M536" s="12">
        <v>9523</v>
      </c>
      <c r="N536" s="12">
        <v>9212</v>
      </c>
      <c r="O536" s="12">
        <v>11668</v>
      </c>
      <c r="P536" s="12">
        <v>9661</v>
      </c>
      <c r="Q536" s="12">
        <v>10268</v>
      </c>
      <c r="S536" s="15">
        <f t="shared" si="21"/>
        <v>9562.5</v>
      </c>
      <c r="T536" s="15">
        <f t="shared" si="21"/>
        <v>9247.5</v>
      </c>
      <c r="U536" s="15">
        <f t="shared" si="21"/>
        <v>10202.25</v>
      </c>
    </row>
    <row r="537" spans="3:21">
      <c r="C537" s="3" t="s">
        <v>546</v>
      </c>
      <c r="D537" s="6">
        <v>8940</v>
      </c>
      <c r="E537" s="3" t="str">
        <f t="shared" si="22"/>
        <v>Randers SV</v>
      </c>
      <c r="F537" s="12">
        <v>11392</v>
      </c>
      <c r="G537" s="12">
        <v>10494</v>
      </c>
      <c r="H537" s="12">
        <v>11677</v>
      </c>
      <c r="I537" s="12">
        <v>9276</v>
      </c>
      <c r="J537" s="12">
        <v>9117</v>
      </c>
      <c r="K537" s="12">
        <v>8325</v>
      </c>
      <c r="L537" s="12">
        <v>10099</v>
      </c>
      <c r="M537" s="12">
        <v>9323</v>
      </c>
      <c r="N537" s="12">
        <v>10888</v>
      </c>
      <c r="O537" s="12">
        <v>10932</v>
      </c>
      <c r="P537" s="12">
        <v>10855</v>
      </c>
      <c r="Q537" s="12">
        <v>9478</v>
      </c>
      <c r="S537" s="15">
        <f t="shared" si="21"/>
        <v>10709.75</v>
      </c>
      <c r="T537" s="15">
        <f t="shared" si="21"/>
        <v>9216</v>
      </c>
      <c r="U537" s="15">
        <f t="shared" si="21"/>
        <v>10538.25</v>
      </c>
    </row>
    <row r="538" spans="3:21">
      <c r="C538" s="3" t="s">
        <v>547</v>
      </c>
      <c r="D538" s="6">
        <v>8950</v>
      </c>
      <c r="E538" s="3" t="str">
        <f t="shared" si="22"/>
        <v>Ørsted</v>
      </c>
      <c r="F538" s="14" t="s">
        <v>14</v>
      </c>
      <c r="G538" s="14" t="s">
        <v>14</v>
      </c>
      <c r="H538" s="14" t="s">
        <v>14</v>
      </c>
      <c r="I538" s="12">
        <v>5917</v>
      </c>
      <c r="J538" s="14" t="s">
        <v>14</v>
      </c>
      <c r="K538" s="12">
        <v>4348</v>
      </c>
      <c r="L538" s="14" t="s">
        <v>14</v>
      </c>
      <c r="M538" s="14" t="s">
        <v>14</v>
      </c>
      <c r="N538" s="14" t="s">
        <v>14</v>
      </c>
      <c r="O538" s="12">
        <v>5149</v>
      </c>
      <c r="P538" s="14" t="s">
        <v>14</v>
      </c>
      <c r="Q538" s="14" t="s">
        <v>14</v>
      </c>
      <c r="S538" s="15">
        <f t="shared" si="21"/>
        <v>5917</v>
      </c>
      <c r="T538" s="15">
        <f t="shared" si="21"/>
        <v>4348</v>
      </c>
      <c r="U538" s="15">
        <f t="shared" si="21"/>
        <v>5149</v>
      </c>
    </row>
    <row r="539" spans="3:21">
      <c r="C539" s="3" t="s">
        <v>548</v>
      </c>
      <c r="D539" s="6">
        <v>8960</v>
      </c>
      <c r="E539" s="3" t="str">
        <f t="shared" si="22"/>
        <v>Randers SØ</v>
      </c>
      <c r="F539" s="12">
        <v>10448</v>
      </c>
      <c r="G539" s="12">
        <v>11063</v>
      </c>
      <c r="H539" s="12">
        <v>11254</v>
      </c>
      <c r="I539" s="12">
        <v>10705</v>
      </c>
      <c r="J539" s="12">
        <v>11041</v>
      </c>
      <c r="K539" s="12">
        <v>11124</v>
      </c>
      <c r="L539" s="12">
        <v>10052</v>
      </c>
      <c r="M539" s="12">
        <v>9806</v>
      </c>
      <c r="N539" s="12">
        <v>12042</v>
      </c>
      <c r="O539" s="12">
        <v>12066</v>
      </c>
      <c r="P539" s="12">
        <v>12609</v>
      </c>
      <c r="Q539" s="12">
        <v>11873</v>
      </c>
      <c r="S539" s="15">
        <f t="shared" si="21"/>
        <v>10867.5</v>
      </c>
      <c r="T539" s="15">
        <f t="shared" si="21"/>
        <v>10505.75</v>
      </c>
      <c r="U539" s="15">
        <f t="shared" si="21"/>
        <v>12147.5</v>
      </c>
    </row>
    <row r="540" spans="3:21">
      <c r="C540" s="3" t="s">
        <v>549</v>
      </c>
      <c r="D540" s="6">
        <v>8961</v>
      </c>
      <c r="E540" s="3" t="str">
        <f t="shared" si="22"/>
        <v>Allingåbro</v>
      </c>
      <c r="F540" s="12">
        <v>5859</v>
      </c>
      <c r="G540" s="12">
        <v>6973</v>
      </c>
      <c r="H540" s="14" t="s">
        <v>14</v>
      </c>
      <c r="I540" s="12">
        <v>6060</v>
      </c>
      <c r="J540" s="12">
        <v>5530</v>
      </c>
      <c r="K540" s="12">
        <v>5991</v>
      </c>
      <c r="L540" s="12">
        <v>6337</v>
      </c>
      <c r="M540" s="12">
        <v>5913</v>
      </c>
      <c r="N540" s="12">
        <v>5251</v>
      </c>
      <c r="O540" s="12">
        <v>5113</v>
      </c>
      <c r="P540" s="12">
        <v>6125</v>
      </c>
      <c r="Q540" s="12">
        <v>5747</v>
      </c>
      <c r="S540" s="15">
        <f t="shared" si="21"/>
        <v>6297.333333333333</v>
      </c>
      <c r="T540" s="15">
        <f t="shared" si="21"/>
        <v>5942.75</v>
      </c>
      <c r="U540" s="15">
        <f t="shared" si="21"/>
        <v>5559</v>
      </c>
    </row>
    <row r="541" spans="3:21">
      <c r="C541" s="3" t="s">
        <v>550</v>
      </c>
      <c r="D541" s="6">
        <v>8963</v>
      </c>
      <c r="E541" s="3" t="str">
        <f t="shared" si="22"/>
        <v>Auning</v>
      </c>
      <c r="F541" s="12">
        <v>7193</v>
      </c>
      <c r="G541" s="14" t="s">
        <v>14</v>
      </c>
      <c r="H541" s="12">
        <v>7311</v>
      </c>
      <c r="I541" s="12">
        <v>8006</v>
      </c>
      <c r="J541" s="12">
        <v>6608</v>
      </c>
      <c r="K541" s="12">
        <v>7067</v>
      </c>
      <c r="L541" s="12">
        <v>8826</v>
      </c>
      <c r="M541" s="12">
        <v>7337</v>
      </c>
      <c r="N541" s="12">
        <v>7692</v>
      </c>
      <c r="O541" s="12">
        <v>10013</v>
      </c>
      <c r="P541" s="12">
        <v>9973</v>
      </c>
      <c r="Q541" s="12">
        <v>8201</v>
      </c>
      <c r="S541" s="15">
        <f t="shared" si="21"/>
        <v>7503.333333333333</v>
      </c>
      <c r="T541" s="15">
        <f t="shared" si="21"/>
        <v>7459.5</v>
      </c>
      <c r="U541" s="15">
        <f t="shared" si="21"/>
        <v>8969.75</v>
      </c>
    </row>
    <row r="542" spans="3:21">
      <c r="C542" s="3" t="s">
        <v>551</v>
      </c>
      <c r="D542" s="6">
        <v>8970</v>
      </c>
      <c r="E542" s="3" t="str">
        <f t="shared" si="22"/>
        <v>Havndal</v>
      </c>
      <c r="F542" s="14" t="s">
        <v>14</v>
      </c>
      <c r="G542" s="12">
        <v>5021</v>
      </c>
      <c r="H542" s="12">
        <v>6292</v>
      </c>
      <c r="I542" s="14" t="s">
        <v>14</v>
      </c>
      <c r="J542" s="12">
        <v>4036</v>
      </c>
      <c r="K542" s="12">
        <v>3207</v>
      </c>
      <c r="L542" s="14" t="s">
        <v>14</v>
      </c>
      <c r="M542" s="12">
        <v>3424</v>
      </c>
      <c r="N542" s="12">
        <v>4535</v>
      </c>
      <c r="O542" s="12">
        <v>3311</v>
      </c>
      <c r="P542" s="12">
        <v>4748</v>
      </c>
      <c r="Q542" s="12">
        <v>3149</v>
      </c>
      <c r="S542" s="15">
        <f t="shared" si="21"/>
        <v>5656.5</v>
      </c>
      <c r="T542" s="15">
        <f t="shared" si="21"/>
        <v>3555.6666666666665</v>
      </c>
      <c r="U542" s="15">
        <f t="shared" si="21"/>
        <v>3935.75</v>
      </c>
    </row>
    <row r="543" spans="3:21">
      <c r="C543" s="3" t="s">
        <v>552</v>
      </c>
      <c r="D543" s="6">
        <v>8981</v>
      </c>
      <c r="E543" s="3" t="str">
        <f t="shared" si="22"/>
        <v>Spentrup</v>
      </c>
      <c r="F543" s="12">
        <v>8345</v>
      </c>
      <c r="G543" s="12">
        <v>9735</v>
      </c>
      <c r="H543" s="12">
        <v>7336</v>
      </c>
      <c r="I543" s="12">
        <v>6905</v>
      </c>
      <c r="J543" s="12">
        <v>5818</v>
      </c>
      <c r="K543" s="12">
        <v>6561</v>
      </c>
      <c r="L543" s="14" t="s">
        <v>14</v>
      </c>
      <c r="M543" s="12">
        <v>6497</v>
      </c>
      <c r="N543" s="12">
        <v>8808</v>
      </c>
      <c r="O543" s="12">
        <v>6827</v>
      </c>
      <c r="P543" s="12">
        <v>8124</v>
      </c>
      <c r="Q543" s="12">
        <v>8329</v>
      </c>
      <c r="S543" s="15">
        <f t="shared" ref="S543:U606" si="23">IF(IFERROR(AVERAGEIF($F$4:$Q$4,S$4,$F543:$Q543),"BRUG KOM")=0,"BRUG KOM",IFERROR(AVERAGEIF($F$4:$Q$4,S$4,$F543:$Q543),"BRUG KOM"))</f>
        <v>8080.25</v>
      </c>
      <c r="T543" s="15">
        <f t="shared" si="23"/>
        <v>6292</v>
      </c>
      <c r="U543" s="15">
        <f t="shared" si="23"/>
        <v>8022</v>
      </c>
    </row>
    <row r="544" spans="3:21">
      <c r="C544" s="3" t="s">
        <v>553</v>
      </c>
      <c r="D544" s="6">
        <v>8983</v>
      </c>
      <c r="E544" s="3" t="str">
        <f t="shared" si="22"/>
        <v>Gjerlev J</v>
      </c>
      <c r="F544" s="12">
        <v>7565</v>
      </c>
      <c r="G544" s="12">
        <v>6356</v>
      </c>
      <c r="H544" s="12">
        <v>6424</v>
      </c>
      <c r="I544" s="12">
        <v>5334</v>
      </c>
      <c r="J544" s="14" t="s">
        <v>14</v>
      </c>
      <c r="K544" s="14" t="s">
        <v>14</v>
      </c>
      <c r="L544" s="12">
        <v>6726</v>
      </c>
      <c r="M544" s="12">
        <v>5191</v>
      </c>
      <c r="N544" s="14" t="s">
        <v>14</v>
      </c>
      <c r="O544" s="12">
        <v>5403</v>
      </c>
      <c r="P544" s="14" t="s">
        <v>14</v>
      </c>
      <c r="Q544" s="14" t="s">
        <v>14</v>
      </c>
      <c r="S544" s="15">
        <f t="shared" si="23"/>
        <v>6419.75</v>
      </c>
      <c r="T544" s="15">
        <f t="shared" si="23"/>
        <v>5958.5</v>
      </c>
      <c r="U544" s="15">
        <f t="shared" si="23"/>
        <v>5403</v>
      </c>
    </row>
    <row r="545" spans="3:21">
      <c r="C545" s="3" t="s">
        <v>554</v>
      </c>
      <c r="D545" s="6">
        <v>8990</v>
      </c>
      <c r="E545" s="3" t="str">
        <f t="shared" si="22"/>
        <v>Fårup</v>
      </c>
      <c r="F545" s="14" t="s">
        <v>14</v>
      </c>
      <c r="G545" s="12">
        <v>5733</v>
      </c>
      <c r="H545" s="12">
        <v>6799</v>
      </c>
      <c r="I545" s="12">
        <v>8809</v>
      </c>
      <c r="J545" s="14" t="s">
        <v>14</v>
      </c>
      <c r="K545" s="12">
        <v>7417</v>
      </c>
      <c r="L545" s="14" t="s">
        <v>14</v>
      </c>
      <c r="M545" s="14" t="s">
        <v>14</v>
      </c>
      <c r="N545" s="14" t="s">
        <v>14</v>
      </c>
      <c r="O545" s="12">
        <v>7280</v>
      </c>
      <c r="P545" s="14" t="s">
        <v>14</v>
      </c>
      <c r="Q545" s="14" t="s">
        <v>14</v>
      </c>
      <c r="S545" s="15">
        <f t="shared" si="23"/>
        <v>7113.666666666667</v>
      </c>
      <c r="T545" s="15">
        <f t="shared" si="23"/>
        <v>7417</v>
      </c>
      <c r="U545" s="15">
        <f t="shared" si="23"/>
        <v>7280</v>
      </c>
    </row>
    <row r="546" spans="3:21">
      <c r="C546" s="3" t="s">
        <v>555</v>
      </c>
      <c r="D546" s="6">
        <v>9000</v>
      </c>
      <c r="E546" s="3" t="str">
        <f t="shared" si="22"/>
        <v>Aalborg</v>
      </c>
      <c r="F546" s="12">
        <v>15707</v>
      </c>
      <c r="G546" s="12">
        <v>16268</v>
      </c>
      <c r="H546" s="12">
        <v>15875</v>
      </c>
      <c r="I546" s="12">
        <v>16313</v>
      </c>
      <c r="J546" s="12">
        <v>17116</v>
      </c>
      <c r="K546" s="12">
        <v>17002</v>
      </c>
      <c r="L546" s="12">
        <v>17166</v>
      </c>
      <c r="M546" s="12">
        <v>19296</v>
      </c>
      <c r="N546" s="12">
        <v>20337</v>
      </c>
      <c r="O546" s="12">
        <v>21233</v>
      </c>
      <c r="P546" s="12">
        <v>19216</v>
      </c>
      <c r="Q546" s="12">
        <v>21318</v>
      </c>
      <c r="S546" s="15">
        <f t="shared" si="23"/>
        <v>16040.75</v>
      </c>
      <c r="T546" s="15">
        <f t="shared" si="23"/>
        <v>17645</v>
      </c>
      <c r="U546" s="15">
        <f t="shared" si="23"/>
        <v>20526</v>
      </c>
    </row>
    <row r="547" spans="3:21">
      <c r="C547" s="3" t="s">
        <v>556</v>
      </c>
      <c r="D547" s="6">
        <v>9200</v>
      </c>
      <c r="E547" s="3" t="str">
        <f t="shared" si="22"/>
        <v>Aalborg SV</v>
      </c>
      <c r="F547" s="12">
        <v>11775</v>
      </c>
      <c r="G547" s="12">
        <v>12894</v>
      </c>
      <c r="H547" s="12">
        <v>12905</v>
      </c>
      <c r="I547" s="12">
        <v>12680</v>
      </c>
      <c r="J547" s="12">
        <v>13253</v>
      </c>
      <c r="K547" s="12">
        <v>13487</v>
      </c>
      <c r="L547" s="12">
        <v>13578</v>
      </c>
      <c r="M547" s="12">
        <v>14290</v>
      </c>
      <c r="N547" s="12">
        <v>15689</v>
      </c>
      <c r="O547" s="12">
        <v>15456</v>
      </c>
      <c r="P547" s="12">
        <v>16430</v>
      </c>
      <c r="Q547" s="12">
        <v>16260</v>
      </c>
      <c r="S547" s="15">
        <f t="shared" si="23"/>
        <v>12563.5</v>
      </c>
      <c r="T547" s="15">
        <f t="shared" si="23"/>
        <v>13652</v>
      </c>
      <c r="U547" s="15">
        <f t="shared" si="23"/>
        <v>15958.75</v>
      </c>
    </row>
    <row r="548" spans="3:21">
      <c r="C548" s="3" t="s">
        <v>557</v>
      </c>
      <c r="D548" s="6">
        <v>9210</v>
      </c>
      <c r="E548" s="3" t="str">
        <f t="shared" si="22"/>
        <v>Aalborg SØ</v>
      </c>
      <c r="F548" s="12">
        <v>12609</v>
      </c>
      <c r="G548" s="12">
        <v>12639</v>
      </c>
      <c r="H548" s="12">
        <v>12323</v>
      </c>
      <c r="I548" s="12">
        <v>12647</v>
      </c>
      <c r="J548" s="12">
        <v>14435</v>
      </c>
      <c r="K548" s="12">
        <v>13856</v>
      </c>
      <c r="L548" s="12">
        <v>15156</v>
      </c>
      <c r="M548" s="12">
        <v>13760</v>
      </c>
      <c r="N548" s="12">
        <v>16157</v>
      </c>
      <c r="O548" s="12">
        <v>16594</v>
      </c>
      <c r="P548" s="12">
        <v>15864</v>
      </c>
      <c r="Q548" s="12">
        <v>17789</v>
      </c>
      <c r="S548" s="15">
        <f t="shared" si="23"/>
        <v>12554.5</v>
      </c>
      <c r="T548" s="15">
        <f t="shared" si="23"/>
        <v>14301.75</v>
      </c>
      <c r="U548" s="15">
        <f t="shared" si="23"/>
        <v>16601</v>
      </c>
    </row>
    <row r="549" spans="3:21">
      <c r="C549" s="3" t="s">
        <v>558</v>
      </c>
      <c r="D549" s="6">
        <v>9220</v>
      </c>
      <c r="E549" s="3" t="str">
        <f t="shared" si="22"/>
        <v>Aalborg Øst</v>
      </c>
      <c r="F549" s="12">
        <v>11177</v>
      </c>
      <c r="G549" s="12">
        <v>10932</v>
      </c>
      <c r="H549" s="12">
        <v>11079</v>
      </c>
      <c r="I549" s="12">
        <v>11102</v>
      </c>
      <c r="J549" s="12">
        <v>13031</v>
      </c>
      <c r="K549" s="12">
        <v>11989</v>
      </c>
      <c r="L549" s="12">
        <v>11908</v>
      </c>
      <c r="M549" s="12">
        <v>11422</v>
      </c>
      <c r="N549" s="12">
        <v>12917</v>
      </c>
      <c r="O549" s="12">
        <v>15027</v>
      </c>
      <c r="P549" s="12">
        <v>12908</v>
      </c>
      <c r="Q549" s="12">
        <v>13134</v>
      </c>
      <c r="S549" s="15">
        <f t="shared" si="23"/>
        <v>11072.5</v>
      </c>
      <c r="T549" s="15">
        <f t="shared" si="23"/>
        <v>12087.5</v>
      </c>
      <c r="U549" s="15">
        <f t="shared" si="23"/>
        <v>13496.5</v>
      </c>
    </row>
    <row r="550" spans="3:21">
      <c r="C550" s="3" t="s">
        <v>559</v>
      </c>
      <c r="D550" s="6">
        <v>9230</v>
      </c>
      <c r="E550" s="3" t="str">
        <f t="shared" si="22"/>
        <v>Svenstrup J</v>
      </c>
      <c r="F550" s="12">
        <v>11113</v>
      </c>
      <c r="G550" s="12">
        <v>11455</v>
      </c>
      <c r="H550" s="12">
        <v>10392</v>
      </c>
      <c r="I550" s="12">
        <v>10344</v>
      </c>
      <c r="J550" s="12">
        <v>11144</v>
      </c>
      <c r="K550" s="12">
        <v>10613</v>
      </c>
      <c r="L550" s="12">
        <v>11457</v>
      </c>
      <c r="M550" s="12">
        <v>11098</v>
      </c>
      <c r="N550" s="12">
        <v>12167</v>
      </c>
      <c r="O550" s="12">
        <v>12875</v>
      </c>
      <c r="P550" s="12">
        <v>13493</v>
      </c>
      <c r="Q550" s="12">
        <v>12927</v>
      </c>
      <c r="S550" s="15">
        <f t="shared" si="23"/>
        <v>10826</v>
      </c>
      <c r="T550" s="15">
        <f t="shared" si="23"/>
        <v>11078</v>
      </c>
      <c r="U550" s="15">
        <f t="shared" si="23"/>
        <v>12865.5</v>
      </c>
    </row>
    <row r="551" spans="3:21">
      <c r="C551" s="3" t="s">
        <v>560</v>
      </c>
      <c r="D551" s="6">
        <v>9240</v>
      </c>
      <c r="E551" s="3" t="str">
        <f t="shared" si="22"/>
        <v>Nibe</v>
      </c>
      <c r="F551" s="12">
        <v>9524</v>
      </c>
      <c r="G551" s="12">
        <v>9078</v>
      </c>
      <c r="H551" s="12">
        <v>9021</v>
      </c>
      <c r="I551" s="12">
        <v>9415</v>
      </c>
      <c r="J551" s="12">
        <v>9310</v>
      </c>
      <c r="K551" s="12">
        <v>10009</v>
      </c>
      <c r="L551" s="12">
        <v>9189</v>
      </c>
      <c r="M551" s="12">
        <v>10424</v>
      </c>
      <c r="N551" s="12">
        <v>9612</v>
      </c>
      <c r="O551" s="12">
        <v>10249</v>
      </c>
      <c r="P551" s="12">
        <v>11018</v>
      </c>
      <c r="Q551" s="12">
        <v>10024</v>
      </c>
      <c r="S551" s="15">
        <f t="shared" si="23"/>
        <v>9259.5</v>
      </c>
      <c r="T551" s="15">
        <f t="shared" si="23"/>
        <v>9733</v>
      </c>
      <c r="U551" s="15">
        <f t="shared" si="23"/>
        <v>10225.75</v>
      </c>
    </row>
    <row r="552" spans="3:21">
      <c r="C552" s="3" t="s">
        <v>561</v>
      </c>
      <c r="D552" s="6">
        <v>9260</v>
      </c>
      <c r="E552" s="3" t="str">
        <f t="shared" si="22"/>
        <v>Gistrup</v>
      </c>
      <c r="F552" s="12">
        <v>11509</v>
      </c>
      <c r="G552" s="12">
        <v>14236</v>
      </c>
      <c r="H552" s="12">
        <v>9313</v>
      </c>
      <c r="I552" s="12">
        <v>12498</v>
      </c>
      <c r="J552" s="12">
        <v>13563</v>
      </c>
      <c r="K552" s="12">
        <v>12308</v>
      </c>
      <c r="L552" s="12">
        <v>13230</v>
      </c>
      <c r="M552" s="12">
        <v>9324</v>
      </c>
      <c r="N552" s="12">
        <v>15452</v>
      </c>
      <c r="O552" s="12">
        <v>15663</v>
      </c>
      <c r="P552" s="12">
        <v>17120</v>
      </c>
      <c r="Q552" s="12">
        <v>16822</v>
      </c>
      <c r="S552" s="15">
        <f t="shared" si="23"/>
        <v>11889</v>
      </c>
      <c r="T552" s="15">
        <f t="shared" si="23"/>
        <v>12106.25</v>
      </c>
      <c r="U552" s="15">
        <f t="shared" si="23"/>
        <v>16264.25</v>
      </c>
    </row>
    <row r="553" spans="3:21">
      <c r="C553" s="3" t="s">
        <v>562</v>
      </c>
      <c r="D553" s="6">
        <v>9270</v>
      </c>
      <c r="E553" s="3" t="str">
        <f t="shared" si="22"/>
        <v>Klarup</v>
      </c>
      <c r="F553" s="12">
        <v>10702</v>
      </c>
      <c r="G553" s="12">
        <v>11594</v>
      </c>
      <c r="H553" s="12">
        <v>9762</v>
      </c>
      <c r="I553" s="12">
        <v>9259</v>
      </c>
      <c r="J553" s="12">
        <v>13560</v>
      </c>
      <c r="K553" s="12">
        <v>12919</v>
      </c>
      <c r="L553" s="12">
        <v>13542</v>
      </c>
      <c r="M553" s="12">
        <v>13717</v>
      </c>
      <c r="N553" s="12">
        <v>14512</v>
      </c>
      <c r="O553" s="12">
        <v>13521</v>
      </c>
      <c r="P553" s="12">
        <v>15373</v>
      </c>
      <c r="Q553" s="12">
        <v>13494</v>
      </c>
      <c r="S553" s="15">
        <f t="shared" si="23"/>
        <v>10329.25</v>
      </c>
      <c r="T553" s="15">
        <f t="shared" si="23"/>
        <v>13434.5</v>
      </c>
      <c r="U553" s="15">
        <f t="shared" si="23"/>
        <v>14225</v>
      </c>
    </row>
    <row r="554" spans="3:21">
      <c r="C554" s="3" t="s">
        <v>563</v>
      </c>
      <c r="D554" s="6">
        <v>9280</v>
      </c>
      <c r="E554" s="3" t="str">
        <f t="shared" si="22"/>
        <v>Storvorde</v>
      </c>
      <c r="F554" s="12">
        <v>8571</v>
      </c>
      <c r="G554" s="12">
        <v>9547</v>
      </c>
      <c r="H554" s="12">
        <v>8192</v>
      </c>
      <c r="I554" s="12">
        <v>8275</v>
      </c>
      <c r="J554" s="12">
        <v>8113</v>
      </c>
      <c r="K554" s="12">
        <v>9470</v>
      </c>
      <c r="L554" s="12">
        <v>8936</v>
      </c>
      <c r="M554" s="12">
        <v>9095</v>
      </c>
      <c r="N554" s="12">
        <v>9933</v>
      </c>
      <c r="O554" s="12">
        <v>9873</v>
      </c>
      <c r="P554" s="12">
        <v>9972</v>
      </c>
      <c r="Q554" s="12">
        <v>12292</v>
      </c>
      <c r="S554" s="15">
        <f t="shared" si="23"/>
        <v>8646.25</v>
      </c>
      <c r="T554" s="15">
        <f t="shared" si="23"/>
        <v>8903.5</v>
      </c>
      <c r="U554" s="15">
        <f t="shared" si="23"/>
        <v>10517.5</v>
      </c>
    </row>
    <row r="555" spans="3:21">
      <c r="C555" s="3" t="s">
        <v>564</v>
      </c>
      <c r="D555" s="6">
        <v>9293</v>
      </c>
      <c r="E555" s="3" t="str">
        <f t="shared" si="22"/>
        <v>Kongerslev</v>
      </c>
      <c r="F555" s="12">
        <v>7091</v>
      </c>
      <c r="G555" s="14" t="s">
        <v>14</v>
      </c>
      <c r="H555" s="14" t="s">
        <v>14</v>
      </c>
      <c r="I555" s="14" t="s">
        <v>14</v>
      </c>
      <c r="J555" s="14" t="s">
        <v>14</v>
      </c>
      <c r="K555" s="14" t="s">
        <v>14</v>
      </c>
      <c r="L555" s="12">
        <v>3683</v>
      </c>
      <c r="M555" s="14" t="s">
        <v>14</v>
      </c>
      <c r="N555" s="14" t="s">
        <v>14</v>
      </c>
      <c r="O555" s="14" t="s">
        <v>14</v>
      </c>
      <c r="P555" s="14" t="s">
        <v>14</v>
      </c>
      <c r="Q555" s="14" t="s">
        <v>14</v>
      </c>
      <c r="S555" s="15">
        <f t="shared" si="23"/>
        <v>7091</v>
      </c>
      <c r="T555" s="15">
        <f t="shared" si="23"/>
        <v>3683</v>
      </c>
      <c r="U555" s="15" t="str">
        <f t="shared" si="23"/>
        <v>BRUG KOM</v>
      </c>
    </row>
    <row r="556" spans="3:21">
      <c r="C556" s="3" t="s">
        <v>565</v>
      </c>
      <c r="D556" s="6">
        <v>9300</v>
      </c>
      <c r="E556" s="3" t="str">
        <f t="shared" si="22"/>
        <v>Sæby</v>
      </c>
      <c r="F556" s="12">
        <v>6789</v>
      </c>
      <c r="G556" s="12">
        <v>7837</v>
      </c>
      <c r="H556" s="12">
        <v>8471</v>
      </c>
      <c r="I556" s="12">
        <v>8959</v>
      </c>
      <c r="J556" s="12">
        <v>7439</v>
      </c>
      <c r="K556" s="12">
        <v>7128</v>
      </c>
      <c r="L556" s="12">
        <v>7353</v>
      </c>
      <c r="M556" s="12">
        <v>7790</v>
      </c>
      <c r="N556" s="12">
        <v>8014</v>
      </c>
      <c r="O556" s="12">
        <v>8374</v>
      </c>
      <c r="P556" s="12">
        <v>8341</v>
      </c>
      <c r="Q556" s="12">
        <v>8910</v>
      </c>
      <c r="S556" s="15">
        <f t="shared" si="23"/>
        <v>8014</v>
      </c>
      <c r="T556" s="15">
        <f t="shared" si="23"/>
        <v>7427.5</v>
      </c>
      <c r="U556" s="15">
        <f t="shared" si="23"/>
        <v>8409.75</v>
      </c>
    </row>
    <row r="557" spans="3:21">
      <c r="C557" s="3" t="s">
        <v>566</v>
      </c>
      <c r="D557" s="6">
        <v>9310</v>
      </c>
      <c r="E557" s="3" t="str">
        <f t="shared" si="22"/>
        <v>Vodskov</v>
      </c>
      <c r="F557" s="12">
        <v>10532</v>
      </c>
      <c r="G557" s="12">
        <v>9371</v>
      </c>
      <c r="H557" s="12">
        <v>10268</v>
      </c>
      <c r="I557" s="12">
        <v>10944</v>
      </c>
      <c r="J557" s="12">
        <v>9913</v>
      </c>
      <c r="K557" s="12">
        <v>9921</v>
      </c>
      <c r="L557" s="12">
        <v>10705</v>
      </c>
      <c r="M557" s="12">
        <v>9784</v>
      </c>
      <c r="N557" s="12">
        <v>11008</v>
      </c>
      <c r="O557" s="12">
        <v>11410</v>
      </c>
      <c r="P557" s="12">
        <v>10703</v>
      </c>
      <c r="Q557" s="12">
        <v>11193</v>
      </c>
      <c r="S557" s="15">
        <f t="shared" si="23"/>
        <v>10278.75</v>
      </c>
      <c r="T557" s="15">
        <f t="shared" si="23"/>
        <v>10080.75</v>
      </c>
      <c r="U557" s="15">
        <f t="shared" si="23"/>
        <v>11078.5</v>
      </c>
    </row>
    <row r="558" spans="3:21">
      <c r="C558" s="3" t="s">
        <v>567</v>
      </c>
      <c r="D558" s="6">
        <v>9320</v>
      </c>
      <c r="E558" s="3" t="str">
        <f t="shared" si="22"/>
        <v>Hjallerup</v>
      </c>
      <c r="F558" s="12">
        <v>8268</v>
      </c>
      <c r="G558" s="12">
        <v>8780</v>
      </c>
      <c r="H558" s="12">
        <v>8062</v>
      </c>
      <c r="I558" s="12">
        <v>7724</v>
      </c>
      <c r="J558" s="12">
        <v>9063</v>
      </c>
      <c r="K558" s="12">
        <v>7740</v>
      </c>
      <c r="L558" s="12">
        <v>9002</v>
      </c>
      <c r="M558" s="12">
        <v>8302</v>
      </c>
      <c r="N558" s="12">
        <v>10272</v>
      </c>
      <c r="O558" s="12">
        <v>9645</v>
      </c>
      <c r="P558" s="12">
        <v>9481</v>
      </c>
      <c r="Q558" s="12">
        <v>10667</v>
      </c>
      <c r="S558" s="15">
        <f t="shared" si="23"/>
        <v>8208.5</v>
      </c>
      <c r="T558" s="15">
        <f t="shared" si="23"/>
        <v>8526.75</v>
      </c>
      <c r="U558" s="15">
        <f t="shared" si="23"/>
        <v>10016.25</v>
      </c>
    </row>
    <row r="559" spans="3:21">
      <c r="C559" s="3" t="s">
        <v>568</v>
      </c>
      <c r="D559" s="6">
        <v>9330</v>
      </c>
      <c r="E559" s="3" t="str">
        <f t="shared" si="22"/>
        <v>Dronninglund</v>
      </c>
      <c r="F559" s="12">
        <v>5031</v>
      </c>
      <c r="G559" s="12">
        <v>6492</v>
      </c>
      <c r="H559" s="12">
        <v>6273</v>
      </c>
      <c r="I559" s="12">
        <v>5016</v>
      </c>
      <c r="J559" s="12">
        <v>7220</v>
      </c>
      <c r="K559" s="12">
        <v>9229</v>
      </c>
      <c r="L559" s="12">
        <v>7336</v>
      </c>
      <c r="M559" s="12">
        <v>6130</v>
      </c>
      <c r="N559" s="12">
        <v>6933</v>
      </c>
      <c r="O559" s="12">
        <v>6808</v>
      </c>
      <c r="P559" s="12">
        <v>7918</v>
      </c>
      <c r="Q559" s="12">
        <v>7223</v>
      </c>
      <c r="S559" s="15">
        <f t="shared" si="23"/>
        <v>5703</v>
      </c>
      <c r="T559" s="15">
        <f t="shared" si="23"/>
        <v>7478.75</v>
      </c>
      <c r="U559" s="15">
        <f t="shared" si="23"/>
        <v>7220.5</v>
      </c>
    </row>
    <row r="560" spans="3:21">
      <c r="C560" s="3" t="s">
        <v>569</v>
      </c>
      <c r="D560" s="6">
        <v>9340</v>
      </c>
      <c r="E560" s="3" t="str">
        <f t="shared" si="22"/>
        <v>Asaa</v>
      </c>
      <c r="F560" s="12">
        <v>5852</v>
      </c>
      <c r="G560" s="14" t="s">
        <v>14</v>
      </c>
      <c r="H560" s="14" t="s">
        <v>14</v>
      </c>
      <c r="I560" s="14" t="s">
        <v>14</v>
      </c>
      <c r="J560" s="14" t="s">
        <v>14</v>
      </c>
      <c r="K560" s="14" t="s">
        <v>14</v>
      </c>
      <c r="L560" s="14" t="s">
        <v>14</v>
      </c>
      <c r="M560" s="12">
        <v>3451</v>
      </c>
      <c r="N560" s="12">
        <v>3997</v>
      </c>
      <c r="O560" s="12">
        <v>3805</v>
      </c>
      <c r="P560" s="14" t="s">
        <v>14</v>
      </c>
      <c r="Q560" s="14" t="s">
        <v>14</v>
      </c>
      <c r="S560" s="15">
        <f t="shared" si="23"/>
        <v>5852</v>
      </c>
      <c r="T560" s="15">
        <f t="shared" si="23"/>
        <v>3451</v>
      </c>
      <c r="U560" s="15">
        <f t="shared" si="23"/>
        <v>3901</v>
      </c>
    </row>
    <row r="561" spans="3:21">
      <c r="C561" s="3" t="s">
        <v>570</v>
      </c>
      <c r="D561" s="6">
        <v>9352</v>
      </c>
      <c r="E561" s="3" t="str">
        <f t="shared" si="22"/>
        <v>Dybvad</v>
      </c>
      <c r="F561" s="14" t="s">
        <v>14</v>
      </c>
      <c r="G561" s="14" t="s">
        <v>14</v>
      </c>
      <c r="H561" s="14" t="s">
        <v>14</v>
      </c>
      <c r="I561" s="14" t="s">
        <v>14</v>
      </c>
      <c r="J561" s="14" t="s">
        <v>14</v>
      </c>
      <c r="K561" s="14" t="s">
        <v>14</v>
      </c>
      <c r="L561" s="14" t="s">
        <v>14</v>
      </c>
      <c r="M561" s="14" t="s">
        <v>14</v>
      </c>
      <c r="N561" s="14" t="s">
        <v>14</v>
      </c>
      <c r="O561" s="14" t="s">
        <v>14</v>
      </c>
      <c r="P561" s="14" t="s">
        <v>14</v>
      </c>
      <c r="Q561" s="14" t="s">
        <v>14</v>
      </c>
      <c r="S561" s="15" t="str">
        <f t="shared" si="23"/>
        <v>BRUG KOM</v>
      </c>
      <c r="T561" s="15" t="str">
        <f t="shared" si="23"/>
        <v>BRUG KOM</v>
      </c>
      <c r="U561" s="15" t="str">
        <f t="shared" si="23"/>
        <v>BRUG KOM</v>
      </c>
    </row>
    <row r="562" spans="3:21">
      <c r="C562" s="3" t="s">
        <v>571</v>
      </c>
      <c r="D562" s="6">
        <v>9362</v>
      </c>
      <c r="E562" s="3" t="str">
        <f t="shared" si="22"/>
        <v>Gandrup</v>
      </c>
      <c r="F562" s="14" t="s">
        <v>14</v>
      </c>
      <c r="G562" s="14" t="s">
        <v>14</v>
      </c>
      <c r="H562" s="14" t="s">
        <v>14</v>
      </c>
      <c r="I562" s="14" t="s">
        <v>14</v>
      </c>
      <c r="J562" s="12">
        <v>5853</v>
      </c>
      <c r="K562" s="14" t="s">
        <v>14</v>
      </c>
      <c r="L562" s="12">
        <v>8271</v>
      </c>
      <c r="M562" s="14" t="s">
        <v>14</v>
      </c>
      <c r="N562" s="12">
        <v>7458</v>
      </c>
      <c r="O562" s="12">
        <v>5882</v>
      </c>
      <c r="P562" s="14" t="s">
        <v>14</v>
      </c>
      <c r="Q562" s="14" t="s">
        <v>14</v>
      </c>
      <c r="S562" s="15" t="str">
        <f t="shared" si="23"/>
        <v>BRUG KOM</v>
      </c>
      <c r="T562" s="15">
        <f t="shared" si="23"/>
        <v>7062</v>
      </c>
      <c r="U562" s="15">
        <f t="shared" si="23"/>
        <v>6670</v>
      </c>
    </row>
    <row r="563" spans="3:21">
      <c r="C563" s="3" t="s">
        <v>572</v>
      </c>
      <c r="D563" s="6">
        <v>9370</v>
      </c>
      <c r="E563" s="3" t="str">
        <f t="shared" si="22"/>
        <v>Hals</v>
      </c>
      <c r="F563" s="12">
        <v>6785</v>
      </c>
      <c r="G563" s="12">
        <v>8270</v>
      </c>
      <c r="H563" s="12">
        <v>7661</v>
      </c>
      <c r="I563" s="12">
        <v>7087</v>
      </c>
      <c r="J563" s="12">
        <v>8675</v>
      </c>
      <c r="K563" s="12">
        <v>8878</v>
      </c>
      <c r="L563" s="12">
        <v>7530</v>
      </c>
      <c r="M563" s="12">
        <v>7047</v>
      </c>
      <c r="N563" s="12">
        <v>8816</v>
      </c>
      <c r="O563" s="12">
        <v>7363</v>
      </c>
      <c r="P563" s="12">
        <v>8423</v>
      </c>
      <c r="Q563" s="12">
        <v>7923</v>
      </c>
      <c r="S563" s="15">
        <f t="shared" si="23"/>
        <v>7450.75</v>
      </c>
      <c r="T563" s="15">
        <f t="shared" si="23"/>
        <v>8032.5</v>
      </c>
      <c r="U563" s="15">
        <f t="shared" si="23"/>
        <v>8131.25</v>
      </c>
    </row>
    <row r="564" spans="3:21">
      <c r="C564" s="3" t="s">
        <v>573</v>
      </c>
      <c r="D564" s="6">
        <v>9380</v>
      </c>
      <c r="E564" s="3" t="str">
        <f t="shared" si="22"/>
        <v>Vestbjerg</v>
      </c>
      <c r="F564" s="14" t="s">
        <v>14</v>
      </c>
      <c r="G564" s="12">
        <v>11294</v>
      </c>
      <c r="H564" s="12">
        <v>12231</v>
      </c>
      <c r="I564" s="14" t="s">
        <v>14</v>
      </c>
      <c r="J564" s="12">
        <v>10917</v>
      </c>
      <c r="K564" s="12">
        <v>10887</v>
      </c>
      <c r="L564" s="14" t="s">
        <v>14</v>
      </c>
      <c r="M564" s="12">
        <v>12226</v>
      </c>
      <c r="N564" s="12">
        <v>13444</v>
      </c>
      <c r="O564" s="12">
        <v>12633</v>
      </c>
      <c r="P564" s="12">
        <v>12241</v>
      </c>
      <c r="Q564" s="12">
        <v>9993</v>
      </c>
      <c r="S564" s="15">
        <f t="shared" si="23"/>
        <v>11762.5</v>
      </c>
      <c r="T564" s="15">
        <f t="shared" si="23"/>
        <v>11343.333333333334</v>
      </c>
      <c r="U564" s="15">
        <f t="shared" si="23"/>
        <v>12077.75</v>
      </c>
    </row>
    <row r="565" spans="3:21">
      <c r="C565" s="3" t="s">
        <v>574</v>
      </c>
      <c r="D565" s="6">
        <v>9381</v>
      </c>
      <c r="E565" s="3" t="str">
        <f t="shared" si="22"/>
        <v>Sulsted</v>
      </c>
      <c r="F565" s="14" t="s">
        <v>14</v>
      </c>
      <c r="G565" s="12">
        <v>7162</v>
      </c>
      <c r="H565" s="14" t="s">
        <v>14</v>
      </c>
      <c r="I565" s="14" t="s">
        <v>14</v>
      </c>
      <c r="J565" s="12">
        <v>6631</v>
      </c>
      <c r="K565" s="14" t="s">
        <v>14</v>
      </c>
      <c r="L565" s="12">
        <v>7481</v>
      </c>
      <c r="M565" s="12">
        <v>8674</v>
      </c>
      <c r="N565" s="14" t="s">
        <v>14</v>
      </c>
      <c r="O565" s="12">
        <v>8432</v>
      </c>
      <c r="P565" s="14" t="s">
        <v>14</v>
      </c>
      <c r="Q565" s="14" t="s">
        <v>14</v>
      </c>
      <c r="S565" s="15">
        <f t="shared" si="23"/>
        <v>7162</v>
      </c>
      <c r="T565" s="15">
        <f t="shared" si="23"/>
        <v>7595.333333333333</v>
      </c>
      <c r="U565" s="15">
        <f t="shared" si="23"/>
        <v>8432</v>
      </c>
    </row>
    <row r="566" spans="3:21">
      <c r="C566" s="3" t="s">
        <v>575</v>
      </c>
      <c r="D566" s="6">
        <v>9382</v>
      </c>
      <c r="E566" s="3" t="str">
        <f t="shared" si="22"/>
        <v>Tylstrup</v>
      </c>
      <c r="F566" s="12">
        <v>5008</v>
      </c>
      <c r="G566" s="12">
        <v>4599</v>
      </c>
      <c r="H566" s="14" t="s">
        <v>14</v>
      </c>
      <c r="I566" s="14" t="s">
        <v>14</v>
      </c>
      <c r="J566" s="14" t="s">
        <v>14</v>
      </c>
      <c r="K566" s="14" t="s">
        <v>14</v>
      </c>
      <c r="L566" s="12">
        <v>7362</v>
      </c>
      <c r="M566" s="14" t="s">
        <v>14</v>
      </c>
      <c r="N566" s="14" t="s">
        <v>14</v>
      </c>
      <c r="O566" s="14" t="s">
        <v>14</v>
      </c>
      <c r="P566" s="14" t="s">
        <v>14</v>
      </c>
      <c r="Q566" s="14" t="s">
        <v>14</v>
      </c>
      <c r="S566" s="15">
        <f t="shared" si="23"/>
        <v>4803.5</v>
      </c>
      <c r="T566" s="15">
        <f t="shared" si="23"/>
        <v>7362</v>
      </c>
      <c r="U566" s="15" t="str">
        <f t="shared" si="23"/>
        <v>BRUG KOM</v>
      </c>
    </row>
    <row r="567" spans="3:21">
      <c r="C567" s="3" t="s">
        <v>576</v>
      </c>
      <c r="D567" s="6">
        <v>9400</v>
      </c>
      <c r="E567" s="3" t="str">
        <f t="shared" si="22"/>
        <v>Nørresundby</v>
      </c>
      <c r="F567" s="12">
        <v>11102</v>
      </c>
      <c r="G567" s="12">
        <v>12141</v>
      </c>
      <c r="H567" s="12">
        <v>11445</v>
      </c>
      <c r="I567" s="12">
        <v>11654</v>
      </c>
      <c r="J567" s="12">
        <v>13286</v>
      </c>
      <c r="K567" s="12">
        <v>12750</v>
      </c>
      <c r="L567" s="12">
        <v>13317</v>
      </c>
      <c r="M567" s="12">
        <v>13102</v>
      </c>
      <c r="N567" s="12">
        <v>14837</v>
      </c>
      <c r="O567" s="12">
        <v>16058</v>
      </c>
      <c r="P567" s="12">
        <v>15127</v>
      </c>
      <c r="Q567" s="12">
        <v>14757</v>
      </c>
      <c r="S567" s="15">
        <f t="shared" si="23"/>
        <v>11585.5</v>
      </c>
      <c r="T567" s="15">
        <f t="shared" si="23"/>
        <v>13113.75</v>
      </c>
      <c r="U567" s="15">
        <f t="shared" si="23"/>
        <v>15194.75</v>
      </c>
    </row>
    <row r="568" spans="3:21">
      <c r="C568" s="3" t="s">
        <v>577</v>
      </c>
      <c r="D568" s="6">
        <v>9430</v>
      </c>
      <c r="E568" s="3" t="str">
        <f t="shared" si="22"/>
        <v>Vadum</v>
      </c>
      <c r="F568" s="12">
        <v>7503</v>
      </c>
      <c r="G568" s="12">
        <v>6945</v>
      </c>
      <c r="H568" s="12">
        <v>8595</v>
      </c>
      <c r="I568" s="12">
        <v>9066</v>
      </c>
      <c r="J568" s="12">
        <v>7946</v>
      </c>
      <c r="K568" s="12">
        <v>10236</v>
      </c>
      <c r="L568" s="12">
        <v>7441</v>
      </c>
      <c r="M568" s="12">
        <v>7946</v>
      </c>
      <c r="N568" s="12">
        <v>10046</v>
      </c>
      <c r="O568" s="12">
        <v>9948</v>
      </c>
      <c r="P568" s="12">
        <v>10057</v>
      </c>
      <c r="Q568" s="12">
        <v>9033</v>
      </c>
      <c r="S568" s="15">
        <f t="shared" si="23"/>
        <v>8027.25</v>
      </c>
      <c r="T568" s="15">
        <f t="shared" si="23"/>
        <v>8392.25</v>
      </c>
      <c r="U568" s="15">
        <f t="shared" si="23"/>
        <v>9771</v>
      </c>
    </row>
    <row r="569" spans="3:21">
      <c r="C569" s="3" t="s">
        <v>578</v>
      </c>
      <c r="D569" s="6">
        <v>9440</v>
      </c>
      <c r="E569" s="3" t="str">
        <f t="shared" si="22"/>
        <v>Aabybro</v>
      </c>
      <c r="F569" s="12">
        <v>8565</v>
      </c>
      <c r="G569" s="12">
        <v>9585</v>
      </c>
      <c r="H569" s="12">
        <v>8362</v>
      </c>
      <c r="I569" s="12">
        <v>8363</v>
      </c>
      <c r="J569" s="12">
        <v>8642</v>
      </c>
      <c r="K569" s="12">
        <v>9857</v>
      </c>
      <c r="L569" s="12">
        <v>9020</v>
      </c>
      <c r="M569" s="12">
        <v>9181</v>
      </c>
      <c r="N569" s="12">
        <v>9987</v>
      </c>
      <c r="O569" s="12">
        <v>8800</v>
      </c>
      <c r="P569" s="12">
        <v>10657</v>
      </c>
      <c r="Q569" s="12">
        <v>9407</v>
      </c>
      <c r="S569" s="15">
        <f t="shared" si="23"/>
        <v>8718.75</v>
      </c>
      <c r="T569" s="15">
        <f t="shared" si="23"/>
        <v>9175</v>
      </c>
      <c r="U569" s="15">
        <f t="shared" si="23"/>
        <v>9712.75</v>
      </c>
    </row>
    <row r="570" spans="3:21">
      <c r="C570" s="3" t="s">
        <v>579</v>
      </c>
      <c r="D570" s="6">
        <v>9460</v>
      </c>
      <c r="E570" s="3" t="str">
        <f t="shared" si="22"/>
        <v>Brovst</v>
      </c>
      <c r="F570" s="12">
        <v>5836</v>
      </c>
      <c r="G570" s="12">
        <v>4876</v>
      </c>
      <c r="H570" s="12">
        <v>5483</v>
      </c>
      <c r="I570" s="12">
        <v>6376</v>
      </c>
      <c r="J570" s="12">
        <v>3417</v>
      </c>
      <c r="K570" s="12">
        <v>4027</v>
      </c>
      <c r="L570" s="12">
        <v>5081</v>
      </c>
      <c r="M570" s="12">
        <v>4132</v>
      </c>
      <c r="N570" s="12">
        <v>5195</v>
      </c>
      <c r="O570" s="12">
        <v>6002</v>
      </c>
      <c r="P570" s="12">
        <v>4628</v>
      </c>
      <c r="Q570" s="12">
        <v>4351</v>
      </c>
      <c r="S570" s="15">
        <f t="shared" si="23"/>
        <v>5642.75</v>
      </c>
      <c r="T570" s="15">
        <f t="shared" si="23"/>
        <v>4164.25</v>
      </c>
      <c r="U570" s="15">
        <f t="shared" si="23"/>
        <v>5044</v>
      </c>
    </row>
    <row r="571" spans="3:21">
      <c r="C571" s="3" t="s">
        <v>580</v>
      </c>
      <c r="D571" s="6">
        <v>9480</v>
      </c>
      <c r="E571" s="3" t="str">
        <f t="shared" si="22"/>
        <v>Løkken</v>
      </c>
      <c r="F571" s="12">
        <v>8385</v>
      </c>
      <c r="G571" s="12">
        <v>6705</v>
      </c>
      <c r="H571" s="12">
        <v>6009</v>
      </c>
      <c r="I571" s="12">
        <v>6245</v>
      </c>
      <c r="J571" s="12">
        <v>6208</v>
      </c>
      <c r="K571" s="12">
        <v>5761</v>
      </c>
      <c r="L571" s="12">
        <v>5201</v>
      </c>
      <c r="M571" s="12">
        <v>6645</v>
      </c>
      <c r="N571" s="12">
        <v>7580</v>
      </c>
      <c r="O571" s="12">
        <v>8585</v>
      </c>
      <c r="P571" s="12">
        <v>6962</v>
      </c>
      <c r="Q571" s="12">
        <v>11023</v>
      </c>
      <c r="S571" s="15">
        <f t="shared" si="23"/>
        <v>6836</v>
      </c>
      <c r="T571" s="15">
        <f t="shared" si="23"/>
        <v>5953.75</v>
      </c>
      <c r="U571" s="15">
        <f t="shared" si="23"/>
        <v>8537.5</v>
      </c>
    </row>
    <row r="572" spans="3:21">
      <c r="C572" s="3" t="s">
        <v>581</v>
      </c>
      <c r="D572" s="6">
        <v>9490</v>
      </c>
      <c r="E572" s="3" t="str">
        <f t="shared" si="22"/>
        <v>Pandrup</v>
      </c>
      <c r="F572" s="12">
        <v>5410</v>
      </c>
      <c r="G572" s="12">
        <v>6794</v>
      </c>
      <c r="H572" s="12">
        <v>7127</v>
      </c>
      <c r="I572" s="12">
        <v>5623</v>
      </c>
      <c r="J572" s="12">
        <v>5912</v>
      </c>
      <c r="K572" s="12">
        <v>5739</v>
      </c>
      <c r="L572" s="12">
        <v>5953</v>
      </c>
      <c r="M572" s="12">
        <v>5038</v>
      </c>
      <c r="N572" s="12">
        <v>6422</v>
      </c>
      <c r="O572" s="12">
        <v>6528</v>
      </c>
      <c r="P572" s="12">
        <v>6326</v>
      </c>
      <c r="Q572" s="12">
        <v>5575</v>
      </c>
      <c r="S572" s="15">
        <f t="shared" si="23"/>
        <v>6238.5</v>
      </c>
      <c r="T572" s="15">
        <f t="shared" si="23"/>
        <v>5660.5</v>
      </c>
      <c r="U572" s="15">
        <f t="shared" si="23"/>
        <v>6212.75</v>
      </c>
    </row>
    <row r="573" spans="3:21">
      <c r="C573" s="3" t="s">
        <v>582</v>
      </c>
      <c r="D573" s="6">
        <v>9492</v>
      </c>
      <c r="E573" s="3" t="str">
        <f t="shared" si="22"/>
        <v>Blokhus</v>
      </c>
      <c r="F573" s="14" t="s">
        <v>14</v>
      </c>
      <c r="G573" s="14" t="s">
        <v>14</v>
      </c>
      <c r="H573" s="14" t="s">
        <v>14</v>
      </c>
      <c r="I573" s="12">
        <v>13610</v>
      </c>
      <c r="J573" s="12">
        <v>13759</v>
      </c>
      <c r="K573" s="12">
        <v>19564</v>
      </c>
      <c r="L573" s="12">
        <v>13164</v>
      </c>
      <c r="M573" s="14" t="s">
        <v>14</v>
      </c>
      <c r="N573" s="12">
        <v>19340</v>
      </c>
      <c r="O573" s="12">
        <v>14993</v>
      </c>
      <c r="P573" s="12">
        <v>13734</v>
      </c>
      <c r="Q573" s="12">
        <v>13839</v>
      </c>
      <c r="S573" s="15">
        <f t="shared" si="23"/>
        <v>13610</v>
      </c>
      <c r="T573" s="15">
        <f t="shared" si="23"/>
        <v>15495.666666666666</v>
      </c>
      <c r="U573" s="15">
        <f t="shared" si="23"/>
        <v>15476.5</v>
      </c>
    </row>
    <row r="574" spans="3:21">
      <c r="C574" s="3" t="s">
        <v>583</v>
      </c>
      <c r="D574" s="6">
        <v>9493</v>
      </c>
      <c r="E574" s="3" t="str">
        <f t="shared" si="22"/>
        <v>Saltum</v>
      </c>
      <c r="F574" s="14" t="s">
        <v>14</v>
      </c>
      <c r="G574" s="14" t="s">
        <v>14</v>
      </c>
      <c r="H574" s="14" t="s">
        <v>14</v>
      </c>
      <c r="I574" s="14" t="s">
        <v>14</v>
      </c>
      <c r="J574" s="14" t="s">
        <v>14</v>
      </c>
      <c r="K574" s="14" t="s">
        <v>14</v>
      </c>
      <c r="L574" s="14" t="s">
        <v>14</v>
      </c>
      <c r="M574" s="12">
        <v>5996</v>
      </c>
      <c r="N574" s="14" t="s">
        <v>14</v>
      </c>
      <c r="O574" s="12">
        <v>5428</v>
      </c>
      <c r="P574" s="14" t="s">
        <v>14</v>
      </c>
      <c r="Q574" s="14" t="s">
        <v>14</v>
      </c>
      <c r="S574" s="15" t="str">
        <f t="shared" si="23"/>
        <v>BRUG KOM</v>
      </c>
      <c r="T574" s="15">
        <f t="shared" si="23"/>
        <v>5996</v>
      </c>
      <c r="U574" s="15">
        <f t="shared" si="23"/>
        <v>5428</v>
      </c>
    </row>
    <row r="575" spans="3:21">
      <c r="C575" s="3" t="s">
        <v>584</v>
      </c>
      <c r="D575" s="6">
        <v>9500</v>
      </c>
      <c r="E575" s="3" t="str">
        <f t="shared" si="22"/>
        <v>Hobro</v>
      </c>
      <c r="F575" s="12">
        <v>7291</v>
      </c>
      <c r="G575" s="12">
        <v>8199</v>
      </c>
      <c r="H575" s="12">
        <v>6903</v>
      </c>
      <c r="I575" s="12">
        <v>7892</v>
      </c>
      <c r="J575" s="12">
        <v>7291</v>
      </c>
      <c r="K575" s="12">
        <v>7830</v>
      </c>
      <c r="L575" s="12">
        <v>6794</v>
      </c>
      <c r="M575" s="12">
        <v>7333</v>
      </c>
      <c r="N575" s="12">
        <v>8327</v>
      </c>
      <c r="O575" s="12">
        <v>8709</v>
      </c>
      <c r="P575" s="12">
        <v>9153</v>
      </c>
      <c r="Q575" s="12">
        <v>7342</v>
      </c>
      <c r="S575" s="15">
        <f t="shared" si="23"/>
        <v>7571.25</v>
      </c>
      <c r="T575" s="15">
        <f t="shared" si="23"/>
        <v>7312</v>
      </c>
      <c r="U575" s="15">
        <f t="shared" si="23"/>
        <v>8382.75</v>
      </c>
    </row>
    <row r="576" spans="3:21">
      <c r="C576" s="3" t="s">
        <v>585</v>
      </c>
      <c r="D576" s="6">
        <v>9510</v>
      </c>
      <c r="E576" s="3" t="str">
        <f t="shared" si="22"/>
        <v>Arden</v>
      </c>
      <c r="F576" s="14" t="s">
        <v>14</v>
      </c>
      <c r="G576" s="12">
        <v>7699</v>
      </c>
      <c r="H576" s="12">
        <v>4615</v>
      </c>
      <c r="I576" s="12">
        <v>6416</v>
      </c>
      <c r="J576" s="12">
        <v>5418</v>
      </c>
      <c r="K576" s="12">
        <v>7531</v>
      </c>
      <c r="L576" s="12">
        <v>7133</v>
      </c>
      <c r="M576" s="12">
        <v>5743</v>
      </c>
      <c r="N576" s="12">
        <v>5307</v>
      </c>
      <c r="O576" s="12">
        <v>6533</v>
      </c>
      <c r="P576" s="12">
        <v>6017</v>
      </c>
      <c r="Q576" s="12">
        <v>7800</v>
      </c>
      <c r="S576" s="15">
        <f t="shared" si="23"/>
        <v>6243.333333333333</v>
      </c>
      <c r="T576" s="15">
        <f t="shared" si="23"/>
        <v>6456.25</v>
      </c>
      <c r="U576" s="15">
        <f t="shared" si="23"/>
        <v>6414.25</v>
      </c>
    </row>
    <row r="577" spans="3:21">
      <c r="C577" s="3" t="s">
        <v>586</v>
      </c>
      <c r="D577" s="6">
        <v>9520</v>
      </c>
      <c r="E577" s="3" t="str">
        <f t="shared" si="22"/>
        <v>Skørping</v>
      </c>
      <c r="F577" s="12">
        <v>7283</v>
      </c>
      <c r="G577" s="12">
        <v>6768</v>
      </c>
      <c r="H577" s="12">
        <v>9397</v>
      </c>
      <c r="I577" s="12">
        <v>12078</v>
      </c>
      <c r="J577" s="12">
        <v>9004</v>
      </c>
      <c r="K577" s="12">
        <v>10339</v>
      </c>
      <c r="L577" s="12">
        <v>8755</v>
      </c>
      <c r="M577" s="12">
        <v>7749</v>
      </c>
      <c r="N577" s="12">
        <v>10193</v>
      </c>
      <c r="O577" s="12">
        <v>9904</v>
      </c>
      <c r="P577" s="12">
        <v>9627</v>
      </c>
      <c r="Q577" s="12">
        <v>11370</v>
      </c>
      <c r="S577" s="15">
        <f t="shared" si="23"/>
        <v>8881.5</v>
      </c>
      <c r="T577" s="15">
        <f t="shared" si="23"/>
        <v>8961.75</v>
      </c>
      <c r="U577" s="15">
        <f t="shared" si="23"/>
        <v>10273.5</v>
      </c>
    </row>
    <row r="578" spans="3:21">
      <c r="C578" s="3" t="s">
        <v>587</v>
      </c>
      <c r="D578" s="6">
        <v>9530</v>
      </c>
      <c r="E578" s="3" t="str">
        <f t="shared" si="22"/>
        <v>Støvring</v>
      </c>
      <c r="F578" s="12">
        <v>10812</v>
      </c>
      <c r="G578" s="12">
        <v>11104</v>
      </c>
      <c r="H578" s="12">
        <v>9616</v>
      </c>
      <c r="I578" s="12">
        <v>9645</v>
      </c>
      <c r="J578" s="12">
        <v>12271</v>
      </c>
      <c r="K578" s="12">
        <v>11537</v>
      </c>
      <c r="L578" s="12">
        <v>10716</v>
      </c>
      <c r="M578" s="12">
        <v>11608</v>
      </c>
      <c r="N578" s="12">
        <v>14297</v>
      </c>
      <c r="O578" s="12">
        <v>13425</v>
      </c>
      <c r="P578" s="12">
        <v>12552</v>
      </c>
      <c r="Q578" s="12">
        <v>14351</v>
      </c>
      <c r="S578" s="15">
        <f t="shared" si="23"/>
        <v>10294.25</v>
      </c>
      <c r="T578" s="15">
        <f t="shared" si="23"/>
        <v>11533</v>
      </c>
      <c r="U578" s="15">
        <f t="shared" si="23"/>
        <v>13656.25</v>
      </c>
    </row>
    <row r="579" spans="3:21">
      <c r="C579" s="3" t="s">
        <v>588</v>
      </c>
      <c r="D579" s="6">
        <v>9541</v>
      </c>
      <c r="E579" s="3" t="str">
        <f t="shared" si="22"/>
        <v>Suldrup</v>
      </c>
      <c r="F579" s="12">
        <v>5073</v>
      </c>
      <c r="G579" s="14" t="s">
        <v>14</v>
      </c>
      <c r="H579" s="14" t="s">
        <v>14</v>
      </c>
      <c r="I579" s="14" t="s">
        <v>14</v>
      </c>
      <c r="J579" s="14" t="s">
        <v>14</v>
      </c>
      <c r="K579" s="12">
        <v>6234</v>
      </c>
      <c r="L579" s="12">
        <v>5710</v>
      </c>
      <c r="M579" s="12">
        <v>7850</v>
      </c>
      <c r="N579" s="12">
        <v>7041</v>
      </c>
      <c r="O579" s="12">
        <v>5500</v>
      </c>
      <c r="P579" s="12">
        <v>7299</v>
      </c>
      <c r="Q579" s="12">
        <v>9103</v>
      </c>
      <c r="S579" s="15">
        <f t="shared" si="23"/>
        <v>5073</v>
      </c>
      <c r="T579" s="15">
        <f t="shared" si="23"/>
        <v>6598</v>
      </c>
      <c r="U579" s="15">
        <f t="shared" si="23"/>
        <v>7235.75</v>
      </c>
    </row>
    <row r="580" spans="3:21">
      <c r="C580" s="3" t="s">
        <v>589</v>
      </c>
      <c r="D580" s="6">
        <v>9550</v>
      </c>
      <c r="E580" s="3" t="str">
        <f t="shared" si="22"/>
        <v>Mariager</v>
      </c>
      <c r="F580" s="12">
        <v>6785</v>
      </c>
      <c r="G580" s="12">
        <v>9008</v>
      </c>
      <c r="H580" s="12">
        <v>8237</v>
      </c>
      <c r="I580" s="12">
        <v>6591</v>
      </c>
      <c r="J580" s="12">
        <v>6756</v>
      </c>
      <c r="K580" s="12">
        <v>6701</v>
      </c>
      <c r="L580" s="12">
        <v>6815</v>
      </c>
      <c r="M580" s="12">
        <v>8608</v>
      </c>
      <c r="N580" s="12">
        <v>6918</v>
      </c>
      <c r="O580" s="12">
        <v>7324</v>
      </c>
      <c r="P580" s="12">
        <v>6679</v>
      </c>
      <c r="Q580" s="12">
        <v>9258</v>
      </c>
      <c r="S580" s="15">
        <f t="shared" si="23"/>
        <v>7655.25</v>
      </c>
      <c r="T580" s="15">
        <f t="shared" si="23"/>
        <v>7220</v>
      </c>
      <c r="U580" s="15">
        <f t="shared" si="23"/>
        <v>7544.75</v>
      </c>
    </row>
    <row r="581" spans="3:21">
      <c r="C581" s="3" t="s">
        <v>590</v>
      </c>
      <c r="D581" s="6">
        <v>9560</v>
      </c>
      <c r="E581" s="3" t="str">
        <f t="shared" si="22"/>
        <v>Hadsund</v>
      </c>
      <c r="F581" s="12">
        <v>7057</v>
      </c>
      <c r="G581" s="12">
        <v>7316</v>
      </c>
      <c r="H581" s="12">
        <v>6617</v>
      </c>
      <c r="I581" s="12">
        <v>6389</v>
      </c>
      <c r="J581" s="12">
        <v>6681</v>
      </c>
      <c r="K581" s="12">
        <v>5710</v>
      </c>
      <c r="L581" s="12">
        <v>6140</v>
      </c>
      <c r="M581" s="12">
        <v>5036</v>
      </c>
      <c r="N581" s="12">
        <v>6682</v>
      </c>
      <c r="O581" s="12">
        <v>6644</v>
      </c>
      <c r="P581" s="12">
        <v>6558</v>
      </c>
      <c r="Q581" s="12">
        <v>6963</v>
      </c>
      <c r="S581" s="15">
        <f t="shared" si="23"/>
        <v>6844.75</v>
      </c>
      <c r="T581" s="15">
        <f t="shared" si="23"/>
        <v>5891.75</v>
      </c>
      <c r="U581" s="15">
        <f t="shared" si="23"/>
        <v>6711.75</v>
      </c>
    </row>
    <row r="582" spans="3:21">
      <c r="C582" s="3" t="s">
        <v>591</v>
      </c>
      <c r="D582" s="6">
        <v>9574</v>
      </c>
      <c r="E582" s="3" t="str">
        <f t="shared" si="22"/>
        <v>Bælum</v>
      </c>
      <c r="F582" s="14" t="s">
        <v>14</v>
      </c>
      <c r="G582" s="14" t="s">
        <v>14</v>
      </c>
      <c r="H582" s="14" t="s">
        <v>14</v>
      </c>
      <c r="I582" s="14" t="s">
        <v>14</v>
      </c>
      <c r="J582" s="14" t="s">
        <v>14</v>
      </c>
      <c r="K582" s="14" t="s">
        <v>14</v>
      </c>
      <c r="L582" s="14" t="s">
        <v>14</v>
      </c>
      <c r="M582" s="14" t="s">
        <v>14</v>
      </c>
      <c r="N582" s="14" t="s">
        <v>14</v>
      </c>
      <c r="O582" s="14" t="s">
        <v>14</v>
      </c>
      <c r="P582" s="14" t="s">
        <v>14</v>
      </c>
      <c r="Q582" s="14" t="s">
        <v>14</v>
      </c>
      <c r="S582" s="15" t="str">
        <f t="shared" si="23"/>
        <v>BRUG KOM</v>
      </c>
      <c r="T582" s="15" t="str">
        <f t="shared" si="23"/>
        <v>BRUG KOM</v>
      </c>
      <c r="U582" s="15" t="str">
        <f t="shared" si="23"/>
        <v>BRUG KOM</v>
      </c>
    </row>
    <row r="583" spans="3:21">
      <c r="C583" s="3" t="s">
        <v>592</v>
      </c>
      <c r="D583" s="6">
        <v>9575</v>
      </c>
      <c r="E583" s="3" t="str">
        <f t="shared" si="22"/>
        <v>Terndrup</v>
      </c>
      <c r="F583" s="14" t="s">
        <v>14</v>
      </c>
      <c r="G583" s="12">
        <v>7308</v>
      </c>
      <c r="H583" s="14" t="s">
        <v>14</v>
      </c>
      <c r="I583" s="14" t="s">
        <v>14</v>
      </c>
      <c r="J583" s="12">
        <v>6150</v>
      </c>
      <c r="K583" s="14" t="s">
        <v>14</v>
      </c>
      <c r="L583" s="14" t="s">
        <v>14</v>
      </c>
      <c r="M583" s="12">
        <v>5314</v>
      </c>
      <c r="N583" s="14" t="s">
        <v>14</v>
      </c>
      <c r="O583" s="14" t="s">
        <v>14</v>
      </c>
      <c r="P583" s="14" t="s">
        <v>14</v>
      </c>
      <c r="Q583" s="14" t="s">
        <v>14</v>
      </c>
      <c r="S583" s="15">
        <f t="shared" si="23"/>
        <v>7308</v>
      </c>
      <c r="T583" s="15">
        <f t="shared" si="23"/>
        <v>5732</v>
      </c>
      <c r="U583" s="15" t="str">
        <f t="shared" si="23"/>
        <v>BRUG KOM</v>
      </c>
    </row>
    <row r="584" spans="3:21">
      <c r="C584" s="3" t="s">
        <v>593</v>
      </c>
      <c r="D584" s="6">
        <v>9600</v>
      </c>
      <c r="E584" s="3" t="str">
        <f t="shared" si="22"/>
        <v>Aars</v>
      </c>
      <c r="F584" s="12">
        <v>6794</v>
      </c>
      <c r="G584" s="12">
        <v>7399</v>
      </c>
      <c r="H584" s="12">
        <v>6258</v>
      </c>
      <c r="I584" s="12">
        <v>7015</v>
      </c>
      <c r="J584" s="12">
        <v>7299</v>
      </c>
      <c r="K584" s="12">
        <v>7598</v>
      </c>
      <c r="L584" s="12">
        <v>7524</v>
      </c>
      <c r="M584" s="12">
        <v>8953</v>
      </c>
      <c r="N584" s="12">
        <v>7480</v>
      </c>
      <c r="O584" s="12">
        <v>10252</v>
      </c>
      <c r="P584" s="12">
        <v>7771</v>
      </c>
      <c r="Q584" s="12">
        <v>10437</v>
      </c>
      <c r="S584" s="15">
        <f t="shared" si="23"/>
        <v>6866.5</v>
      </c>
      <c r="T584" s="15">
        <f t="shared" si="23"/>
        <v>7843.5</v>
      </c>
      <c r="U584" s="15">
        <f t="shared" si="23"/>
        <v>8985</v>
      </c>
    </row>
    <row r="585" spans="3:21">
      <c r="C585" s="3" t="s">
        <v>594</v>
      </c>
      <c r="D585" s="6">
        <v>9610</v>
      </c>
      <c r="E585" s="3" t="str">
        <f t="shared" ref="E585:E607" si="24">MID(C585,6,1000)</f>
        <v>Nørager</v>
      </c>
      <c r="F585" s="12">
        <v>5110</v>
      </c>
      <c r="G585" s="12">
        <v>4372</v>
      </c>
      <c r="H585" s="12">
        <v>5909</v>
      </c>
      <c r="I585" s="14" t="s">
        <v>14</v>
      </c>
      <c r="J585" s="14" t="s">
        <v>14</v>
      </c>
      <c r="K585" s="14" t="s">
        <v>14</v>
      </c>
      <c r="L585" s="12">
        <v>5784</v>
      </c>
      <c r="M585" s="12">
        <v>5207</v>
      </c>
      <c r="N585" s="12">
        <v>4629</v>
      </c>
      <c r="O585" s="12">
        <v>5733</v>
      </c>
      <c r="P585" s="12">
        <v>5733</v>
      </c>
      <c r="Q585" s="12">
        <v>6495</v>
      </c>
      <c r="S585" s="15">
        <f t="shared" si="23"/>
        <v>5130.333333333333</v>
      </c>
      <c r="T585" s="15">
        <f t="shared" si="23"/>
        <v>5495.5</v>
      </c>
      <c r="U585" s="15">
        <f t="shared" si="23"/>
        <v>5647.5</v>
      </c>
    </row>
    <row r="586" spans="3:21">
      <c r="C586" s="3" t="s">
        <v>595</v>
      </c>
      <c r="D586" s="6">
        <v>9620</v>
      </c>
      <c r="E586" s="3" t="str">
        <f t="shared" si="24"/>
        <v>Aalestrup</v>
      </c>
      <c r="F586" s="14" t="s">
        <v>14</v>
      </c>
      <c r="G586" s="12">
        <v>5865</v>
      </c>
      <c r="H586" s="14" t="s">
        <v>14</v>
      </c>
      <c r="I586" s="12">
        <v>5091</v>
      </c>
      <c r="J586" s="12">
        <v>4621</v>
      </c>
      <c r="K586" s="12">
        <v>4506</v>
      </c>
      <c r="L586" s="12">
        <v>4796</v>
      </c>
      <c r="M586" s="12">
        <v>3641</v>
      </c>
      <c r="N586" s="12">
        <v>3957</v>
      </c>
      <c r="O586" s="12">
        <v>5246</v>
      </c>
      <c r="P586" s="12">
        <v>5723</v>
      </c>
      <c r="Q586" s="12">
        <v>4575</v>
      </c>
      <c r="S586" s="15">
        <f t="shared" si="23"/>
        <v>5478</v>
      </c>
      <c r="T586" s="15">
        <f t="shared" si="23"/>
        <v>4391</v>
      </c>
      <c r="U586" s="15">
        <f t="shared" si="23"/>
        <v>4875.25</v>
      </c>
    </row>
    <row r="587" spans="3:21">
      <c r="C587" s="3" t="s">
        <v>596</v>
      </c>
      <c r="D587" s="6">
        <v>9631</v>
      </c>
      <c r="E587" s="3" t="str">
        <f t="shared" si="24"/>
        <v>Gedsted</v>
      </c>
      <c r="F587" s="14" t="s">
        <v>14</v>
      </c>
      <c r="G587" s="14" t="s">
        <v>14</v>
      </c>
      <c r="H587" s="14" t="s">
        <v>14</v>
      </c>
      <c r="I587" s="14" t="s">
        <v>14</v>
      </c>
      <c r="J587" s="14" t="s">
        <v>14</v>
      </c>
      <c r="K587" s="14" t="s">
        <v>14</v>
      </c>
      <c r="L587" s="14" t="s">
        <v>14</v>
      </c>
      <c r="M587" s="14" t="s">
        <v>14</v>
      </c>
      <c r="N587" s="14" t="s">
        <v>14</v>
      </c>
      <c r="O587" s="14" t="s">
        <v>14</v>
      </c>
      <c r="P587" s="14" t="s">
        <v>14</v>
      </c>
      <c r="Q587" s="14" t="s">
        <v>14</v>
      </c>
      <c r="S587" s="15" t="str">
        <f t="shared" si="23"/>
        <v>BRUG KOM</v>
      </c>
      <c r="T587" s="15" t="str">
        <f t="shared" si="23"/>
        <v>BRUG KOM</v>
      </c>
      <c r="U587" s="15" t="str">
        <f t="shared" si="23"/>
        <v>BRUG KOM</v>
      </c>
    </row>
    <row r="588" spans="3:21">
      <c r="C588" s="3" t="s">
        <v>597</v>
      </c>
      <c r="D588" s="6">
        <v>9632</v>
      </c>
      <c r="E588" s="3" t="str">
        <f t="shared" si="24"/>
        <v>Møldrup</v>
      </c>
      <c r="F588" s="12">
        <v>6358</v>
      </c>
      <c r="G588" s="14" t="s">
        <v>14</v>
      </c>
      <c r="H588" s="12">
        <v>5433</v>
      </c>
      <c r="I588" s="14" t="s">
        <v>14</v>
      </c>
      <c r="J588" s="14" t="s">
        <v>14</v>
      </c>
      <c r="K588" s="14" t="s">
        <v>14</v>
      </c>
      <c r="L588" s="14" t="s">
        <v>14</v>
      </c>
      <c r="M588" s="14" t="s">
        <v>14</v>
      </c>
      <c r="N588" s="12">
        <v>5079</v>
      </c>
      <c r="O588" s="14" t="s">
        <v>14</v>
      </c>
      <c r="P588" s="14" t="s">
        <v>14</v>
      </c>
      <c r="Q588" s="14" t="s">
        <v>14</v>
      </c>
      <c r="S588" s="15">
        <f t="shared" si="23"/>
        <v>5895.5</v>
      </c>
      <c r="T588" s="15" t="str">
        <f t="shared" si="23"/>
        <v>BRUG KOM</v>
      </c>
      <c r="U588" s="15">
        <f t="shared" si="23"/>
        <v>5079</v>
      </c>
    </row>
    <row r="589" spans="3:21">
      <c r="C589" s="3" t="s">
        <v>598</v>
      </c>
      <c r="D589" s="6">
        <v>9640</v>
      </c>
      <c r="E589" s="3" t="str">
        <f t="shared" si="24"/>
        <v>Farsø</v>
      </c>
      <c r="F589" s="12">
        <v>5087</v>
      </c>
      <c r="G589" s="12">
        <v>6296</v>
      </c>
      <c r="H589" s="12">
        <v>5944</v>
      </c>
      <c r="I589" s="12">
        <v>6933</v>
      </c>
      <c r="J589" s="12">
        <v>5204</v>
      </c>
      <c r="K589" s="12">
        <v>3459</v>
      </c>
      <c r="L589" s="12">
        <v>6855</v>
      </c>
      <c r="M589" s="12">
        <v>4606</v>
      </c>
      <c r="N589" s="12">
        <v>6736</v>
      </c>
      <c r="O589" s="12">
        <v>5303</v>
      </c>
      <c r="P589" s="12">
        <v>6475</v>
      </c>
      <c r="Q589" s="12">
        <v>6443</v>
      </c>
      <c r="S589" s="15">
        <f t="shared" si="23"/>
        <v>6065</v>
      </c>
      <c r="T589" s="15">
        <f t="shared" si="23"/>
        <v>5031</v>
      </c>
      <c r="U589" s="15">
        <f t="shared" si="23"/>
        <v>6239.25</v>
      </c>
    </row>
    <row r="590" spans="3:21">
      <c r="C590" s="3" t="s">
        <v>599</v>
      </c>
      <c r="D590" s="6">
        <v>9670</v>
      </c>
      <c r="E590" s="3" t="str">
        <f t="shared" si="24"/>
        <v>Løgstør</v>
      </c>
      <c r="F590" s="12">
        <v>5416</v>
      </c>
      <c r="G590" s="12">
        <v>5098</v>
      </c>
      <c r="H590" s="12">
        <v>5609</v>
      </c>
      <c r="I590" s="12">
        <v>4676</v>
      </c>
      <c r="J590" s="12">
        <v>4955</v>
      </c>
      <c r="K590" s="12">
        <v>6160</v>
      </c>
      <c r="L590" s="12">
        <v>4671</v>
      </c>
      <c r="M590" s="12">
        <v>4720</v>
      </c>
      <c r="N590" s="12">
        <v>5923</v>
      </c>
      <c r="O590" s="12">
        <v>4857</v>
      </c>
      <c r="P590" s="12">
        <v>5629</v>
      </c>
      <c r="Q590" s="12">
        <v>5518</v>
      </c>
      <c r="S590" s="15">
        <f t="shared" si="23"/>
        <v>5199.75</v>
      </c>
      <c r="T590" s="15">
        <f t="shared" si="23"/>
        <v>5126.5</v>
      </c>
      <c r="U590" s="15">
        <f t="shared" si="23"/>
        <v>5481.75</v>
      </c>
    </row>
    <row r="591" spans="3:21">
      <c r="C591" s="3" t="s">
        <v>600</v>
      </c>
      <c r="D591" s="6">
        <v>9681</v>
      </c>
      <c r="E591" s="3" t="str">
        <f t="shared" si="24"/>
        <v>Ranum</v>
      </c>
      <c r="F591" s="14" t="s">
        <v>14</v>
      </c>
      <c r="G591" s="14" t="s">
        <v>14</v>
      </c>
      <c r="H591" s="14" t="s">
        <v>14</v>
      </c>
      <c r="I591" s="14" t="s">
        <v>14</v>
      </c>
      <c r="J591" s="14" t="s">
        <v>14</v>
      </c>
      <c r="K591" s="14" t="s">
        <v>14</v>
      </c>
      <c r="L591" s="14" t="s">
        <v>14</v>
      </c>
      <c r="M591" s="12">
        <v>3494</v>
      </c>
      <c r="N591" s="14" t="s">
        <v>14</v>
      </c>
      <c r="O591" s="14" t="s">
        <v>14</v>
      </c>
      <c r="P591" s="14" t="s">
        <v>14</v>
      </c>
      <c r="Q591" s="14" t="s">
        <v>14</v>
      </c>
      <c r="S591" s="15" t="str">
        <f t="shared" si="23"/>
        <v>BRUG KOM</v>
      </c>
      <c r="T591" s="15">
        <f t="shared" si="23"/>
        <v>3494</v>
      </c>
      <c r="U591" s="15" t="str">
        <f t="shared" si="23"/>
        <v>BRUG KOM</v>
      </c>
    </row>
    <row r="592" spans="3:21">
      <c r="C592" s="3" t="s">
        <v>601</v>
      </c>
      <c r="D592" s="6">
        <v>9690</v>
      </c>
      <c r="E592" s="3" t="str">
        <f t="shared" si="24"/>
        <v>Fjerritslev</v>
      </c>
      <c r="F592" s="12">
        <v>5196</v>
      </c>
      <c r="G592" s="12">
        <v>6732</v>
      </c>
      <c r="H592" s="12">
        <v>5215</v>
      </c>
      <c r="I592" s="12">
        <v>5496</v>
      </c>
      <c r="J592" s="12">
        <v>5872</v>
      </c>
      <c r="K592" s="12">
        <v>6136</v>
      </c>
      <c r="L592" s="12">
        <v>5464</v>
      </c>
      <c r="M592" s="12">
        <v>7006</v>
      </c>
      <c r="N592" s="12">
        <v>5342</v>
      </c>
      <c r="O592" s="12">
        <v>5705</v>
      </c>
      <c r="P592" s="12">
        <v>5214</v>
      </c>
      <c r="Q592" s="12">
        <v>4980</v>
      </c>
      <c r="S592" s="15">
        <f t="shared" si="23"/>
        <v>5659.75</v>
      </c>
      <c r="T592" s="15">
        <f t="shared" si="23"/>
        <v>6119.5</v>
      </c>
      <c r="U592" s="15">
        <f t="shared" si="23"/>
        <v>5310.25</v>
      </c>
    </row>
    <row r="593" spans="3:21">
      <c r="C593" s="3" t="s">
        <v>602</v>
      </c>
      <c r="D593" s="6">
        <v>9700</v>
      </c>
      <c r="E593" s="3" t="str">
        <f t="shared" si="24"/>
        <v>Brønderslev</v>
      </c>
      <c r="F593" s="12">
        <v>6841</v>
      </c>
      <c r="G593" s="12">
        <v>7569</v>
      </c>
      <c r="H593" s="12">
        <v>8022</v>
      </c>
      <c r="I593" s="12">
        <v>6253</v>
      </c>
      <c r="J593" s="12">
        <v>7292</v>
      </c>
      <c r="K593" s="12">
        <v>6561</v>
      </c>
      <c r="L593" s="12">
        <v>7288</v>
      </c>
      <c r="M593" s="12">
        <v>6836</v>
      </c>
      <c r="N593" s="12">
        <v>7604</v>
      </c>
      <c r="O593" s="12">
        <v>7258</v>
      </c>
      <c r="P593" s="12">
        <v>8550</v>
      </c>
      <c r="Q593" s="12">
        <v>8666</v>
      </c>
      <c r="S593" s="15">
        <f t="shared" si="23"/>
        <v>7171.25</v>
      </c>
      <c r="T593" s="15">
        <f t="shared" si="23"/>
        <v>6994.25</v>
      </c>
      <c r="U593" s="15">
        <f t="shared" si="23"/>
        <v>8019.5</v>
      </c>
    </row>
    <row r="594" spans="3:21">
      <c r="C594" s="3" t="s">
        <v>603</v>
      </c>
      <c r="D594" s="6">
        <v>9740</v>
      </c>
      <c r="E594" s="3" t="str">
        <f t="shared" si="24"/>
        <v>Jerslev J</v>
      </c>
      <c r="F594" s="12">
        <v>5171</v>
      </c>
      <c r="G594" s="14" t="s">
        <v>14</v>
      </c>
      <c r="H594" s="14" t="s">
        <v>14</v>
      </c>
      <c r="I594" s="14" t="s">
        <v>14</v>
      </c>
      <c r="J594" s="14" t="s">
        <v>14</v>
      </c>
      <c r="K594" s="14" t="s">
        <v>14</v>
      </c>
      <c r="L594" s="14" t="s">
        <v>14</v>
      </c>
      <c r="M594" s="14" t="s">
        <v>14</v>
      </c>
      <c r="N594" s="12">
        <v>4904</v>
      </c>
      <c r="O594" s="14" t="s">
        <v>14</v>
      </c>
      <c r="P594" s="14" t="s">
        <v>14</v>
      </c>
      <c r="Q594" s="14" t="s">
        <v>14</v>
      </c>
      <c r="S594" s="15">
        <f t="shared" si="23"/>
        <v>5171</v>
      </c>
      <c r="T594" s="15" t="str">
        <f t="shared" si="23"/>
        <v>BRUG KOM</v>
      </c>
      <c r="U594" s="15">
        <f t="shared" si="23"/>
        <v>4904</v>
      </c>
    </row>
    <row r="595" spans="3:21">
      <c r="C595" s="3" t="s">
        <v>604</v>
      </c>
      <c r="D595" s="6">
        <v>9750</v>
      </c>
      <c r="E595" s="3" t="str">
        <f t="shared" si="24"/>
        <v>Østervrå</v>
      </c>
      <c r="F595" s="12">
        <v>4103</v>
      </c>
      <c r="G595" s="12">
        <v>2308</v>
      </c>
      <c r="H595" s="14" t="s">
        <v>14</v>
      </c>
      <c r="I595" s="14" t="s">
        <v>14</v>
      </c>
      <c r="J595" s="14" t="s">
        <v>14</v>
      </c>
      <c r="K595" s="14" t="s">
        <v>14</v>
      </c>
      <c r="L595" s="14" t="s">
        <v>14</v>
      </c>
      <c r="M595" s="14" t="s">
        <v>14</v>
      </c>
      <c r="N595" s="14" t="s">
        <v>14</v>
      </c>
      <c r="O595" s="14" t="s">
        <v>14</v>
      </c>
      <c r="P595" s="14" t="s">
        <v>14</v>
      </c>
      <c r="Q595" s="14" t="s">
        <v>14</v>
      </c>
      <c r="S595" s="15">
        <f t="shared" si="23"/>
        <v>3205.5</v>
      </c>
      <c r="T595" s="15" t="str">
        <f t="shared" si="23"/>
        <v>BRUG KOM</v>
      </c>
      <c r="U595" s="15" t="str">
        <f t="shared" si="23"/>
        <v>BRUG KOM</v>
      </c>
    </row>
    <row r="596" spans="3:21">
      <c r="C596" s="3" t="s">
        <v>605</v>
      </c>
      <c r="D596" s="6">
        <v>9760</v>
      </c>
      <c r="E596" s="3" t="str">
        <f t="shared" si="24"/>
        <v>Vrå</v>
      </c>
      <c r="F596" s="12">
        <v>6703</v>
      </c>
      <c r="G596" s="12">
        <v>4654</v>
      </c>
      <c r="H596" s="12">
        <v>5047</v>
      </c>
      <c r="I596" s="12">
        <v>4899</v>
      </c>
      <c r="J596" s="12">
        <v>4432</v>
      </c>
      <c r="K596" s="12">
        <v>5266</v>
      </c>
      <c r="L596" s="12">
        <v>5322</v>
      </c>
      <c r="M596" s="12">
        <v>4837</v>
      </c>
      <c r="N596" s="12">
        <v>5476</v>
      </c>
      <c r="O596" s="12">
        <v>5103</v>
      </c>
      <c r="P596" s="12">
        <v>5312</v>
      </c>
      <c r="Q596" s="12">
        <v>5496</v>
      </c>
      <c r="S596" s="15">
        <f t="shared" si="23"/>
        <v>5325.75</v>
      </c>
      <c r="T596" s="15">
        <f t="shared" si="23"/>
        <v>4964.25</v>
      </c>
      <c r="U596" s="15">
        <f t="shared" si="23"/>
        <v>5346.75</v>
      </c>
    </row>
    <row r="597" spans="3:21">
      <c r="C597" s="3" t="s">
        <v>606</v>
      </c>
      <c r="D597" s="6">
        <v>9800</v>
      </c>
      <c r="E597" s="3" t="str">
        <f t="shared" si="24"/>
        <v>Hjørring</v>
      </c>
      <c r="F597" s="12">
        <v>8475</v>
      </c>
      <c r="G597" s="12">
        <v>8510</v>
      </c>
      <c r="H597" s="12">
        <v>7789</v>
      </c>
      <c r="I597" s="12">
        <v>7848</v>
      </c>
      <c r="J597" s="12">
        <v>8434</v>
      </c>
      <c r="K597" s="12">
        <v>8201</v>
      </c>
      <c r="L597" s="12">
        <v>8585</v>
      </c>
      <c r="M597" s="12">
        <v>8860</v>
      </c>
      <c r="N597" s="12">
        <v>8994</v>
      </c>
      <c r="O597" s="12">
        <v>9789</v>
      </c>
      <c r="P597" s="12">
        <v>9623</v>
      </c>
      <c r="Q597" s="12">
        <v>9329</v>
      </c>
      <c r="S597" s="15">
        <f t="shared" si="23"/>
        <v>8155.5</v>
      </c>
      <c r="T597" s="15">
        <f t="shared" si="23"/>
        <v>8520</v>
      </c>
      <c r="U597" s="15">
        <f t="shared" si="23"/>
        <v>9433.75</v>
      </c>
    </row>
    <row r="598" spans="3:21">
      <c r="C598" s="3" t="s">
        <v>607</v>
      </c>
      <c r="D598" s="6">
        <v>9830</v>
      </c>
      <c r="E598" s="3" t="str">
        <f t="shared" si="24"/>
        <v>Tårs</v>
      </c>
      <c r="F598" s="14" t="s">
        <v>14</v>
      </c>
      <c r="G598" s="14" t="s">
        <v>14</v>
      </c>
      <c r="H598" s="12">
        <v>4476</v>
      </c>
      <c r="I598" s="12">
        <v>3632</v>
      </c>
      <c r="J598" s="12">
        <v>4954</v>
      </c>
      <c r="K598" s="12">
        <v>4106</v>
      </c>
      <c r="L598" s="12">
        <v>4411</v>
      </c>
      <c r="M598" s="12">
        <v>5815</v>
      </c>
      <c r="N598" s="12">
        <v>4568</v>
      </c>
      <c r="O598" s="14" t="s">
        <v>14</v>
      </c>
      <c r="P598" s="14" t="s">
        <v>14</v>
      </c>
      <c r="Q598" s="14" t="s">
        <v>14</v>
      </c>
      <c r="S598" s="15">
        <f t="shared" si="23"/>
        <v>4054</v>
      </c>
      <c r="T598" s="15">
        <f t="shared" si="23"/>
        <v>4821.5</v>
      </c>
      <c r="U598" s="15">
        <f t="shared" si="23"/>
        <v>4568</v>
      </c>
    </row>
    <row r="599" spans="3:21">
      <c r="C599" s="3" t="s">
        <v>608</v>
      </c>
      <c r="D599" s="6">
        <v>9850</v>
      </c>
      <c r="E599" s="3" t="str">
        <f t="shared" si="24"/>
        <v>Hirtshals</v>
      </c>
      <c r="F599" s="12">
        <v>6650</v>
      </c>
      <c r="G599" s="12">
        <v>8686</v>
      </c>
      <c r="H599" s="12">
        <v>5809</v>
      </c>
      <c r="I599" s="12">
        <v>6525</v>
      </c>
      <c r="J599" s="12">
        <v>7416</v>
      </c>
      <c r="K599" s="12">
        <v>4700</v>
      </c>
      <c r="L599" s="12">
        <v>5396</v>
      </c>
      <c r="M599" s="12">
        <v>4664</v>
      </c>
      <c r="N599" s="12">
        <v>6373</v>
      </c>
      <c r="O599" s="12">
        <v>6605</v>
      </c>
      <c r="P599" s="12">
        <v>5317</v>
      </c>
      <c r="Q599" s="12">
        <v>4947</v>
      </c>
      <c r="S599" s="15">
        <f t="shared" si="23"/>
        <v>6917.5</v>
      </c>
      <c r="T599" s="15">
        <f t="shared" si="23"/>
        <v>5544</v>
      </c>
      <c r="U599" s="15">
        <f t="shared" si="23"/>
        <v>5810.5</v>
      </c>
    </row>
    <row r="600" spans="3:21">
      <c r="C600" s="3" t="s">
        <v>609</v>
      </c>
      <c r="D600" s="6">
        <v>9870</v>
      </c>
      <c r="E600" s="3" t="str">
        <f t="shared" si="24"/>
        <v>Sindal</v>
      </c>
      <c r="F600" s="12">
        <v>6204</v>
      </c>
      <c r="G600" s="12">
        <v>5410</v>
      </c>
      <c r="H600" s="12">
        <v>5807</v>
      </c>
      <c r="I600" s="12">
        <v>7483</v>
      </c>
      <c r="J600" s="12">
        <v>4485</v>
      </c>
      <c r="K600" s="12">
        <v>6440</v>
      </c>
      <c r="L600" s="12">
        <v>4418</v>
      </c>
      <c r="M600" s="12">
        <v>5135</v>
      </c>
      <c r="N600" s="12">
        <v>6488</v>
      </c>
      <c r="O600" s="12">
        <v>5277</v>
      </c>
      <c r="P600" s="12">
        <v>3763</v>
      </c>
      <c r="Q600" s="12">
        <v>5235</v>
      </c>
      <c r="S600" s="15">
        <f t="shared" si="23"/>
        <v>6226</v>
      </c>
      <c r="T600" s="15">
        <f t="shared" si="23"/>
        <v>5119.5</v>
      </c>
      <c r="U600" s="15">
        <f t="shared" si="23"/>
        <v>5190.75</v>
      </c>
    </row>
    <row r="601" spans="3:21">
      <c r="C601" s="3" t="s">
        <v>610</v>
      </c>
      <c r="D601" s="6">
        <v>9881</v>
      </c>
      <c r="E601" s="3" t="str">
        <f t="shared" si="24"/>
        <v>Bindslev</v>
      </c>
      <c r="F601" s="14" t="s">
        <v>14</v>
      </c>
      <c r="G601" s="12">
        <v>5618</v>
      </c>
      <c r="H601" s="12">
        <v>4258</v>
      </c>
      <c r="I601" s="12">
        <v>4678</v>
      </c>
      <c r="J601" s="12">
        <v>4508</v>
      </c>
      <c r="K601" s="12">
        <v>3216</v>
      </c>
      <c r="L601" s="12">
        <v>4524</v>
      </c>
      <c r="M601" s="12">
        <v>5946</v>
      </c>
      <c r="N601" s="12">
        <v>4115</v>
      </c>
      <c r="O601" s="14" t="s">
        <v>14</v>
      </c>
      <c r="P601" s="14" t="s">
        <v>14</v>
      </c>
      <c r="Q601" s="14" t="s">
        <v>14</v>
      </c>
      <c r="S601" s="15">
        <f t="shared" si="23"/>
        <v>4851.333333333333</v>
      </c>
      <c r="T601" s="15">
        <f t="shared" si="23"/>
        <v>4548.5</v>
      </c>
      <c r="U601" s="15">
        <f t="shared" si="23"/>
        <v>4115</v>
      </c>
    </row>
    <row r="602" spans="3:21">
      <c r="C602" s="3" t="s">
        <v>611</v>
      </c>
      <c r="D602" s="6">
        <v>9900</v>
      </c>
      <c r="E602" s="3" t="str">
        <f t="shared" si="24"/>
        <v>Frederikshavn</v>
      </c>
      <c r="F602" s="12">
        <v>7675</v>
      </c>
      <c r="G602" s="12">
        <v>8048</v>
      </c>
      <c r="H602" s="12">
        <v>7775</v>
      </c>
      <c r="I602" s="12">
        <v>7467</v>
      </c>
      <c r="J602" s="12">
        <v>7744</v>
      </c>
      <c r="K602" s="12">
        <v>7439</v>
      </c>
      <c r="L602" s="12">
        <v>7798</v>
      </c>
      <c r="M602" s="12">
        <v>7077</v>
      </c>
      <c r="N602" s="12">
        <v>6801</v>
      </c>
      <c r="O602" s="12">
        <v>8027</v>
      </c>
      <c r="P602" s="12">
        <v>7866</v>
      </c>
      <c r="Q602" s="12">
        <v>7866</v>
      </c>
      <c r="S602" s="15">
        <f t="shared" si="23"/>
        <v>7741.25</v>
      </c>
      <c r="T602" s="15">
        <f t="shared" si="23"/>
        <v>7514.5</v>
      </c>
      <c r="U602" s="15">
        <f t="shared" si="23"/>
        <v>7640</v>
      </c>
    </row>
    <row r="603" spans="3:21">
      <c r="C603" s="3" t="s">
        <v>612</v>
      </c>
      <c r="D603" s="6">
        <v>9940</v>
      </c>
      <c r="E603" s="3" t="str">
        <f t="shared" si="24"/>
        <v>Læsø</v>
      </c>
      <c r="F603" s="14" t="s">
        <v>14</v>
      </c>
      <c r="G603" s="14" t="s">
        <v>14</v>
      </c>
      <c r="H603" s="14" t="s">
        <v>14</v>
      </c>
      <c r="I603" s="14" t="s">
        <v>14</v>
      </c>
      <c r="J603" s="14" t="s">
        <v>14</v>
      </c>
      <c r="K603" s="12">
        <v>6718</v>
      </c>
      <c r="L603" s="14" t="s">
        <v>14</v>
      </c>
      <c r="M603" s="14" t="s">
        <v>14</v>
      </c>
      <c r="N603" s="12">
        <v>5449</v>
      </c>
      <c r="O603" s="12">
        <v>7808</v>
      </c>
      <c r="P603" s="12">
        <v>5778</v>
      </c>
      <c r="Q603" s="12">
        <v>5840</v>
      </c>
      <c r="S603" s="15" t="str">
        <f t="shared" si="23"/>
        <v>BRUG KOM</v>
      </c>
      <c r="T603" s="15">
        <f t="shared" si="23"/>
        <v>6718</v>
      </c>
      <c r="U603" s="15">
        <f t="shared" si="23"/>
        <v>6218.75</v>
      </c>
    </row>
    <row r="604" spans="3:21">
      <c r="C604" s="3" t="s">
        <v>613</v>
      </c>
      <c r="D604" s="6">
        <v>9970</v>
      </c>
      <c r="E604" s="3" t="str">
        <f t="shared" si="24"/>
        <v>Strandby</v>
      </c>
      <c r="F604" s="14" t="s">
        <v>14</v>
      </c>
      <c r="G604" s="14" t="s">
        <v>14</v>
      </c>
      <c r="H604" s="12">
        <v>7446</v>
      </c>
      <c r="I604" s="14" t="s">
        <v>14</v>
      </c>
      <c r="J604" s="14" t="s">
        <v>14</v>
      </c>
      <c r="K604" s="12">
        <v>6498</v>
      </c>
      <c r="L604" s="14" t="s">
        <v>14</v>
      </c>
      <c r="M604" s="12">
        <v>4747</v>
      </c>
      <c r="N604" s="12">
        <v>5251</v>
      </c>
      <c r="O604" s="12">
        <v>7705</v>
      </c>
      <c r="P604" s="12">
        <v>5802</v>
      </c>
      <c r="Q604" s="14" t="s">
        <v>14</v>
      </c>
      <c r="S604" s="15">
        <f t="shared" si="23"/>
        <v>7446</v>
      </c>
      <c r="T604" s="15">
        <f t="shared" si="23"/>
        <v>5622.5</v>
      </c>
      <c r="U604" s="15">
        <f t="shared" si="23"/>
        <v>6252.666666666667</v>
      </c>
    </row>
    <row r="605" spans="3:21">
      <c r="C605" s="3" t="s">
        <v>614</v>
      </c>
      <c r="D605" s="6">
        <v>9981</v>
      </c>
      <c r="E605" s="3" t="str">
        <f t="shared" si="24"/>
        <v>Jerup</v>
      </c>
      <c r="F605" s="14" t="s">
        <v>14</v>
      </c>
      <c r="G605" s="14" t="s">
        <v>14</v>
      </c>
      <c r="H605" s="14" t="s">
        <v>14</v>
      </c>
      <c r="I605" s="14" t="s">
        <v>14</v>
      </c>
      <c r="J605" s="14" t="s">
        <v>14</v>
      </c>
      <c r="K605" s="14" t="s">
        <v>14</v>
      </c>
      <c r="L605" s="14" t="s">
        <v>14</v>
      </c>
      <c r="M605" s="14" t="s">
        <v>14</v>
      </c>
      <c r="N605" s="14" t="s">
        <v>14</v>
      </c>
      <c r="O605" s="14" t="s">
        <v>14</v>
      </c>
      <c r="P605" s="14" t="s">
        <v>14</v>
      </c>
      <c r="Q605" s="14" t="s">
        <v>14</v>
      </c>
      <c r="S605" s="15" t="str">
        <f t="shared" si="23"/>
        <v>BRUG KOM</v>
      </c>
      <c r="T605" s="15" t="str">
        <f t="shared" si="23"/>
        <v>BRUG KOM</v>
      </c>
      <c r="U605" s="15" t="str">
        <f t="shared" si="23"/>
        <v>BRUG KOM</v>
      </c>
    </row>
    <row r="606" spans="3:21">
      <c r="C606" s="3" t="s">
        <v>615</v>
      </c>
      <c r="D606" s="6">
        <v>9982</v>
      </c>
      <c r="E606" s="3" t="str">
        <f t="shared" si="24"/>
        <v>Ålbæk</v>
      </c>
      <c r="F606" s="14" t="s">
        <v>14</v>
      </c>
      <c r="G606" s="14" t="s">
        <v>14</v>
      </c>
      <c r="H606" s="14" t="s">
        <v>14</v>
      </c>
      <c r="I606" s="14" t="s">
        <v>14</v>
      </c>
      <c r="J606" s="12">
        <v>5136</v>
      </c>
      <c r="K606" s="14" t="s">
        <v>14</v>
      </c>
      <c r="L606" s="14" t="s">
        <v>14</v>
      </c>
      <c r="M606" s="12">
        <v>6185</v>
      </c>
      <c r="N606" s="14" t="s">
        <v>14</v>
      </c>
      <c r="O606" s="12">
        <v>6225</v>
      </c>
      <c r="P606" s="14" t="s">
        <v>14</v>
      </c>
      <c r="Q606" s="14" t="s">
        <v>14</v>
      </c>
      <c r="S606" s="15" t="str">
        <f t="shared" si="23"/>
        <v>BRUG KOM</v>
      </c>
      <c r="T606" s="15">
        <f t="shared" si="23"/>
        <v>5660.5</v>
      </c>
      <c r="U606" s="15">
        <f t="shared" si="23"/>
        <v>6225</v>
      </c>
    </row>
    <row r="607" spans="3:21">
      <c r="C607" s="3" t="s">
        <v>616</v>
      </c>
      <c r="D607" s="6">
        <v>9990</v>
      </c>
      <c r="E607" s="3" t="str">
        <f t="shared" si="24"/>
        <v>Skagen</v>
      </c>
      <c r="F607" s="12">
        <v>13085</v>
      </c>
      <c r="G607" s="12">
        <v>20554</v>
      </c>
      <c r="H607" s="12">
        <v>16424</v>
      </c>
      <c r="I607" s="12">
        <v>8358</v>
      </c>
      <c r="J607" s="12">
        <v>16314</v>
      </c>
      <c r="K607" s="12">
        <v>12381</v>
      </c>
      <c r="L607" s="12">
        <v>13388</v>
      </c>
      <c r="M607" s="12">
        <v>15234</v>
      </c>
      <c r="N607" s="12">
        <v>15872</v>
      </c>
      <c r="O607" s="12">
        <v>16219</v>
      </c>
      <c r="P607" s="12">
        <v>17160</v>
      </c>
      <c r="Q607" s="12">
        <v>15716</v>
      </c>
      <c r="S607" s="15">
        <f t="shared" ref="S607:U607" si="25">IF(IFERROR(AVERAGEIF($F$4:$Q$4,S$4,$F607:$Q607),"BRUG KOM")=0,"BRUG KOM",IFERROR(AVERAGEIF($F$4:$Q$4,S$4,$F607:$Q607),"BRUG KOM"))</f>
        <v>14605.25</v>
      </c>
      <c r="T607" s="15">
        <f t="shared" si="25"/>
        <v>14329.25</v>
      </c>
      <c r="U607" s="15">
        <f t="shared" si="25"/>
        <v>16241.75</v>
      </c>
    </row>
    <row r="609" spans="5:21">
      <c r="E609">
        <v>2</v>
      </c>
      <c r="F609" s="5">
        <v>3</v>
      </c>
      <c r="G609">
        <v>4</v>
      </c>
      <c r="H609" s="5">
        <v>5</v>
      </c>
      <c r="I609">
        <v>6</v>
      </c>
      <c r="J609" s="5">
        <v>7</v>
      </c>
      <c r="K609">
        <v>8</v>
      </c>
      <c r="L609" s="5">
        <v>9</v>
      </c>
      <c r="M609">
        <v>10</v>
      </c>
      <c r="N609" s="5">
        <v>11</v>
      </c>
      <c r="O609">
        <v>12</v>
      </c>
      <c r="P609" s="5">
        <v>13</v>
      </c>
      <c r="Q609">
        <v>14</v>
      </c>
      <c r="R609" s="5">
        <v>15</v>
      </c>
      <c r="S609">
        <v>16</v>
      </c>
      <c r="T609" s="5">
        <v>17</v>
      </c>
      <c r="U609">
        <v>18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5DE-D2A6-3F46-8813-32F27EA819B2}">
  <dimension ref="A1:K1425"/>
  <sheetViews>
    <sheetView workbookViewId="0">
      <selection activeCell="L2" sqref="L2"/>
    </sheetView>
  </sheetViews>
  <sheetFormatPr baseColWidth="10" defaultRowHeight="15"/>
  <cols>
    <col min="8" max="8" width="7.6640625" style="5" customWidth="1"/>
    <col min="9" max="9" width="19.33203125" style="5" customWidth="1"/>
    <col min="10" max="10" width="12.5" style="5" customWidth="1"/>
    <col min="11" max="11" width="24.5" style="5" customWidth="1"/>
  </cols>
  <sheetData>
    <row r="1" spans="1:11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  <c r="H1" s="17" t="s">
        <v>1223</v>
      </c>
      <c r="I1" s="17" t="s">
        <v>1383</v>
      </c>
      <c r="J1" s="17" t="s">
        <v>1381</v>
      </c>
      <c r="K1" s="17" t="s">
        <v>1382</v>
      </c>
    </row>
    <row r="2" spans="1:11">
      <c r="A2" s="5">
        <v>4244</v>
      </c>
      <c r="B2" s="5" t="s">
        <v>733</v>
      </c>
      <c r="C2" t="e">
        <f>VLOOKUP($A2,#REF!,3,0)</f>
        <v>#REF!</v>
      </c>
      <c r="D2" t="e">
        <f>VLOOKUP($A2,#REF!,4,0)</f>
        <v>#REF!</v>
      </c>
      <c r="E2">
        <v>2011</v>
      </c>
      <c r="F2" s="15" t="str">
        <f>VLOOKUP($A2,'BM011'!$D$5:$U$609,'BM011'!S$609,0)</f>
        <v>BRUG KOM</v>
      </c>
      <c r="H2" s="16">
        <v>1000</v>
      </c>
      <c r="I2" s="16" t="s">
        <v>617</v>
      </c>
      <c r="J2" s="16">
        <v>101</v>
      </c>
      <c r="K2" s="16" t="s">
        <v>1232</v>
      </c>
    </row>
    <row r="3" spans="1:11">
      <c r="A3" s="5">
        <v>4245</v>
      </c>
      <c r="B3" s="5" t="s">
        <v>734</v>
      </c>
      <c r="C3" t="e">
        <f>VLOOKUP($A3,#REF!,3,0)</f>
        <v>#REF!</v>
      </c>
      <c r="D3" t="e">
        <f>VLOOKUP($A3,#REF!,4,0)</f>
        <v>#REF!</v>
      </c>
      <c r="E3">
        <v>2011</v>
      </c>
      <c r="F3" s="15" t="str">
        <f>VLOOKUP($A3,'BM011'!$D$5:$U$609,'BM011'!S$609,0)</f>
        <v>BRUG KOM</v>
      </c>
      <c r="H3" s="16">
        <v>1050</v>
      </c>
      <c r="I3" s="16" t="s">
        <v>617</v>
      </c>
      <c r="J3" s="16">
        <v>101</v>
      </c>
      <c r="K3" s="16" t="s">
        <v>1232</v>
      </c>
    </row>
    <row r="4" spans="1:11">
      <c r="A4" s="5">
        <v>4305</v>
      </c>
      <c r="B4" s="5" t="s">
        <v>745</v>
      </c>
      <c r="C4" t="e">
        <f>VLOOKUP($A4,#REF!,3,0)</f>
        <v>#REF!</v>
      </c>
      <c r="D4" t="e">
        <f>VLOOKUP($A4,#REF!,4,0)</f>
        <v>#REF!</v>
      </c>
      <c r="E4">
        <v>2011</v>
      </c>
      <c r="F4" s="15" t="str">
        <f>VLOOKUP($A4,'BM011'!$D$5:$U$609,'BM011'!S$609,0)</f>
        <v>BRUG KOM</v>
      </c>
      <c r="H4" s="16">
        <v>1051</v>
      </c>
      <c r="I4" s="16" t="s">
        <v>617</v>
      </c>
      <c r="J4" s="16">
        <v>101</v>
      </c>
      <c r="K4" s="16" t="s">
        <v>1232</v>
      </c>
    </row>
    <row r="5" spans="1:11">
      <c r="A5" s="5">
        <v>4942</v>
      </c>
      <c r="B5" s="5" t="s">
        <v>828</v>
      </c>
      <c r="C5" t="e">
        <f>VLOOKUP($A5,#REF!,3,0)</f>
        <v>#REF!</v>
      </c>
      <c r="D5" t="e">
        <f>VLOOKUP($A5,#REF!,4,0)</f>
        <v>#REF!</v>
      </c>
      <c r="E5">
        <v>2011</v>
      </c>
      <c r="F5" s="15" t="str">
        <f>VLOOKUP($A5,'BM011'!$D$5:$U$609,'BM011'!S$609,0)</f>
        <v>BRUG KOM</v>
      </c>
      <c r="H5" s="16">
        <v>1052</v>
      </c>
      <c r="I5" s="16" t="s">
        <v>617</v>
      </c>
      <c r="J5" s="16">
        <v>101</v>
      </c>
      <c r="K5" s="16" t="s">
        <v>1232</v>
      </c>
    </row>
    <row r="6" spans="1:11">
      <c r="A6" s="5">
        <v>4945</v>
      </c>
      <c r="B6" s="5" t="s">
        <v>831</v>
      </c>
      <c r="C6" t="e">
        <f>VLOOKUP($A6,#REF!,3,0)</f>
        <v>#REF!</v>
      </c>
      <c r="D6" t="e">
        <f>VLOOKUP($A6,#REF!,4,0)</f>
        <v>#REF!</v>
      </c>
      <c r="E6">
        <v>2011</v>
      </c>
      <c r="F6" s="15" t="str">
        <f>VLOOKUP($A6,'BM011'!$D$5:$U$609,'BM011'!S$609,0)</f>
        <v>BRUG KOM</v>
      </c>
      <c r="H6" s="16">
        <v>1053</v>
      </c>
      <c r="I6" s="16" t="s">
        <v>617</v>
      </c>
      <c r="J6" s="16">
        <v>101</v>
      </c>
      <c r="K6" s="16" t="s">
        <v>1232</v>
      </c>
    </row>
    <row r="7" spans="1:11">
      <c r="A7" s="5">
        <v>5601</v>
      </c>
      <c r="B7" s="5" t="s">
        <v>875</v>
      </c>
      <c r="C7" t="e">
        <f>VLOOKUP($A7,#REF!,3,0)</f>
        <v>#REF!</v>
      </c>
      <c r="D7" t="e">
        <f>VLOOKUP($A7,#REF!,4,0)</f>
        <v>#REF!</v>
      </c>
      <c r="E7">
        <v>2011</v>
      </c>
      <c r="F7" s="15" t="str">
        <f>VLOOKUP($A7,'BM011'!$D$5:$U$609,'BM011'!S$609,0)</f>
        <v>BRUG KOM</v>
      </c>
      <c r="H7" s="16">
        <v>1054</v>
      </c>
      <c r="I7" s="16" t="s">
        <v>617</v>
      </c>
      <c r="J7" s="16">
        <v>101</v>
      </c>
      <c r="K7" s="16" t="s">
        <v>1232</v>
      </c>
    </row>
    <row r="8" spans="1:11">
      <c r="A8" s="5">
        <v>5602</v>
      </c>
      <c r="B8" s="5" t="s">
        <v>876</v>
      </c>
      <c r="C8" t="e">
        <f>VLOOKUP($A8,#REF!,3,0)</f>
        <v>#REF!</v>
      </c>
      <c r="D8" t="e">
        <f>VLOOKUP($A8,#REF!,4,0)</f>
        <v>#REF!</v>
      </c>
      <c r="E8">
        <v>2011</v>
      </c>
      <c r="F8" s="15" t="str">
        <f>VLOOKUP($A8,'BM011'!$D$5:$U$609,'BM011'!S$609,0)</f>
        <v>BRUG KOM</v>
      </c>
      <c r="H8" s="16">
        <v>1055</v>
      </c>
      <c r="I8" s="16" t="s">
        <v>617</v>
      </c>
      <c r="J8" s="16">
        <v>101</v>
      </c>
      <c r="K8" s="16" t="s">
        <v>1232</v>
      </c>
    </row>
    <row r="9" spans="1:11">
      <c r="A9" s="5">
        <v>5943</v>
      </c>
      <c r="B9" s="5" t="s">
        <v>906</v>
      </c>
      <c r="C9" t="e">
        <f>VLOOKUP($A9,#REF!,3,0)</f>
        <v>#REF!</v>
      </c>
      <c r="D9" t="e">
        <f>VLOOKUP($A9,#REF!,4,0)</f>
        <v>#REF!</v>
      </c>
      <c r="E9">
        <v>2011</v>
      </c>
      <c r="F9" s="15" t="str">
        <f>VLOOKUP($A9,'BM011'!$D$5:$U$609,'BM011'!S$609,0)</f>
        <v>BRUG KOM</v>
      </c>
      <c r="H9" s="16">
        <v>1056</v>
      </c>
      <c r="I9" s="16" t="s">
        <v>617</v>
      </c>
      <c r="J9" s="16">
        <v>101</v>
      </c>
      <c r="K9" s="16" t="s">
        <v>1232</v>
      </c>
    </row>
    <row r="10" spans="1:11">
      <c r="A10" s="5">
        <v>6210</v>
      </c>
      <c r="B10" s="5" t="s">
        <v>924</v>
      </c>
      <c r="C10" t="e">
        <f>VLOOKUP($A10,#REF!,3,0)</f>
        <v>#REF!</v>
      </c>
      <c r="D10" t="e">
        <f>VLOOKUP($A10,#REF!,4,0)</f>
        <v>#REF!</v>
      </c>
      <c r="E10">
        <v>2011</v>
      </c>
      <c r="F10" s="15" t="str">
        <f>VLOOKUP($A10,'BM011'!$D$5:$U$609,'BM011'!S$609,0)</f>
        <v>BRUG KOM</v>
      </c>
      <c r="H10" s="16">
        <v>1057</v>
      </c>
      <c r="I10" s="16" t="s">
        <v>617</v>
      </c>
      <c r="J10" s="16">
        <v>101</v>
      </c>
      <c r="K10" s="16" t="s">
        <v>1232</v>
      </c>
    </row>
    <row r="11" spans="1:11">
      <c r="A11" s="5">
        <v>8789</v>
      </c>
      <c r="B11" s="5" t="s">
        <v>1136</v>
      </c>
      <c r="C11" t="e">
        <f>VLOOKUP($A11,#REF!,3,0)</f>
        <v>#REF!</v>
      </c>
      <c r="D11" t="e">
        <f>VLOOKUP($A11,#REF!,4,0)</f>
        <v>#REF!</v>
      </c>
      <c r="E11">
        <v>2011</v>
      </c>
      <c r="F11" s="15" t="str">
        <f>VLOOKUP($A11,'BM011'!$D$5:$U$609,'BM011'!S$609,0)</f>
        <v>BRUG KOM</v>
      </c>
      <c r="H11" s="16">
        <v>1058</v>
      </c>
      <c r="I11" s="16" t="s">
        <v>617</v>
      </c>
      <c r="J11" s="16">
        <v>101</v>
      </c>
      <c r="K11" s="16" t="s">
        <v>1232</v>
      </c>
    </row>
    <row r="12" spans="1:11">
      <c r="A12" s="5">
        <v>8799</v>
      </c>
      <c r="B12" s="5" t="s">
        <v>1137</v>
      </c>
      <c r="C12" t="e">
        <f>VLOOKUP($A12,#REF!,3,0)</f>
        <v>#REF!</v>
      </c>
      <c r="D12" t="e">
        <f>VLOOKUP($A12,#REF!,4,0)</f>
        <v>#REF!</v>
      </c>
      <c r="E12">
        <v>2011</v>
      </c>
      <c r="F12" s="15" t="str">
        <f>VLOOKUP($A12,'BM011'!$D$5:$U$609,'BM011'!S$609,0)</f>
        <v>BRUG KOM</v>
      </c>
      <c r="H12" s="16">
        <v>1059</v>
      </c>
      <c r="I12" s="16" t="s">
        <v>617</v>
      </c>
      <c r="J12" s="16">
        <v>101</v>
      </c>
      <c r="K12" s="16" t="s">
        <v>1232</v>
      </c>
    </row>
    <row r="13" spans="1:11">
      <c r="A13" s="5">
        <v>9750</v>
      </c>
      <c r="B13" s="5" t="s">
        <v>1210</v>
      </c>
      <c r="C13" t="e">
        <f>VLOOKUP($A13,#REF!,3,0)</f>
        <v>#REF!</v>
      </c>
      <c r="D13" t="e">
        <f>VLOOKUP($A13,#REF!,4,0)</f>
        <v>#REF!</v>
      </c>
      <c r="E13">
        <v>2011</v>
      </c>
      <c r="F13" s="15">
        <f>VLOOKUP($A13,'BM011'!$D$5:$U$609,'BM011'!S$609,0)</f>
        <v>3205.5</v>
      </c>
      <c r="H13" s="16">
        <v>1060</v>
      </c>
      <c r="I13" s="16" t="s">
        <v>617</v>
      </c>
      <c r="J13" s="16">
        <v>101</v>
      </c>
      <c r="K13" s="16" t="s">
        <v>1232</v>
      </c>
    </row>
    <row r="14" spans="1:11">
      <c r="A14" s="5">
        <v>4913</v>
      </c>
      <c r="B14" s="5" t="s">
        <v>824</v>
      </c>
      <c r="C14" t="e">
        <f>VLOOKUP($A14,#REF!,3,0)</f>
        <v>#REF!</v>
      </c>
      <c r="D14" t="e">
        <f>VLOOKUP($A14,#REF!,4,0)</f>
        <v>#REF!</v>
      </c>
      <c r="E14">
        <v>2011</v>
      </c>
      <c r="F14" s="15">
        <f>VLOOKUP($A14,'BM011'!$D$5:$U$609,'BM011'!S$609,0)</f>
        <v>2755</v>
      </c>
      <c r="H14" s="16">
        <v>1061</v>
      </c>
      <c r="I14" s="16" t="s">
        <v>617</v>
      </c>
      <c r="J14" s="16">
        <v>101</v>
      </c>
      <c r="K14" s="16" t="s">
        <v>1232</v>
      </c>
    </row>
    <row r="15" spans="1:11">
      <c r="A15" s="5">
        <v>4970</v>
      </c>
      <c r="B15" s="5" t="s">
        <v>836</v>
      </c>
      <c r="C15" t="e">
        <f>VLOOKUP($A15,#REF!,3,0)</f>
        <v>#REF!</v>
      </c>
      <c r="D15" t="e">
        <f>VLOOKUP($A15,#REF!,4,0)</f>
        <v>#REF!</v>
      </c>
      <c r="E15">
        <v>2011</v>
      </c>
      <c r="F15" s="15">
        <f>VLOOKUP($A15,'BM011'!$D$5:$U$609,'BM011'!S$609,0)</f>
        <v>4078.5</v>
      </c>
      <c r="H15" s="16">
        <v>1062</v>
      </c>
      <c r="I15" s="16" t="s">
        <v>617</v>
      </c>
      <c r="J15" s="16">
        <v>101</v>
      </c>
      <c r="K15" s="16" t="s">
        <v>1232</v>
      </c>
    </row>
    <row r="16" spans="1:11">
      <c r="A16" s="5">
        <v>4960</v>
      </c>
      <c r="B16" s="5" t="s">
        <v>835</v>
      </c>
      <c r="C16" t="e">
        <f>VLOOKUP($A16,#REF!,3,0)</f>
        <v>#REF!</v>
      </c>
      <c r="D16" t="e">
        <f>VLOOKUP($A16,#REF!,4,0)</f>
        <v>#REF!</v>
      </c>
      <c r="E16">
        <v>2011</v>
      </c>
      <c r="F16" s="15">
        <f>VLOOKUP($A16,'BM011'!$D$5:$U$609,'BM011'!S$609,0)</f>
        <v>3328.5</v>
      </c>
      <c r="H16" s="16">
        <v>1063</v>
      </c>
      <c r="I16" s="16" t="s">
        <v>617</v>
      </c>
      <c r="J16" s="16">
        <v>101</v>
      </c>
      <c r="K16" s="16" t="s">
        <v>1232</v>
      </c>
    </row>
    <row r="17" spans="1:11">
      <c r="A17" s="5">
        <v>3720</v>
      </c>
      <c r="B17" s="5" t="s">
        <v>704</v>
      </c>
      <c r="C17" t="e">
        <f>VLOOKUP($A17,#REF!,3,0)</f>
        <v>#REF!</v>
      </c>
      <c r="D17" t="e">
        <f>VLOOKUP($A17,#REF!,4,0)</f>
        <v>#REF!</v>
      </c>
      <c r="E17">
        <v>2011</v>
      </c>
      <c r="F17" s="15">
        <f>VLOOKUP($A17,'BM011'!$D$5:$U$609,'BM011'!S$609,0)</f>
        <v>4276</v>
      </c>
      <c r="H17" s="16">
        <v>1064</v>
      </c>
      <c r="I17" s="16" t="s">
        <v>617</v>
      </c>
      <c r="J17" s="16">
        <v>101</v>
      </c>
      <c r="K17" s="16" t="s">
        <v>1232</v>
      </c>
    </row>
    <row r="18" spans="1:11">
      <c r="A18" s="5">
        <v>4850</v>
      </c>
      <c r="B18" s="5" t="s">
        <v>810</v>
      </c>
      <c r="C18" t="e">
        <f>VLOOKUP($A18,#REF!,3,0)</f>
        <v>#REF!</v>
      </c>
      <c r="D18" t="e">
        <f>VLOOKUP($A18,#REF!,4,0)</f>
        <v>#REF!</v>
      </c>
      <c r="E18">
        <v>2011</v>
      </c>
      <c r="F18" s="15">
        <f>VLOOKUP($A18,'BM011'!$D$5:$U$609,'BM011'!S$609,0)</f>
        <v>4885</v>
      </c>
      <c r="H18" s="16">
        <v>1065</v>
      </c>
      <c r="I18" s="16" t="s">
        <v>617</v>
      </c>
      <c r="J18" s="16">
        <v>101</v>
      </c>
      <c r="K18" s="16" t="s">
        <v>1232</v>
      </c>
    </row>
    <row r="19" spans="1:11">
      <c r="A19" s="5">
        <v>6261</v>
      </c>
      <c r="B19" s="5" t="s">
        <v>927</v>
      </c>
      <c r="C19" t="e">
        <f>VLOOKUP($A19,#REF!,3,0)</f>
        <v>#REF!</v>
      </c>
      <c r="D19" t="e">
        <f>VLOOKUP($A19,#REF!,4,0)</f>
        <v>#REF!</v>
      </c>
      <c r="E19">
        <v>2011</v>
      </c>
      <c r="F19" s="15">
        <f>VLOOKUP($A19,'BM011'!$D$5:$U$609,'BM011'!S$609,0)</f>
        <v>4247.666666666667</v>
      </c>
      <c r="H19" s="16">
        <v>1066</v>
      </c>
      <c r="I19" s="16" t="s">
        <v>617</v>
      </c>
      <c r="J19" s="16">
        <v>101</v>
      </c>
      <c r="K19" s="16" t="s">
        <v>1232</v>
      </c>
    </row>
    <row r="20" spans="1:11">
      <c r="A20" s="5">
        <v>7980</v>
      </c>
      <c r="B20" s="5" t="s">
        <v>1064</v>
      </c>
      <c r="C20" t="e">
        <f>VLOOKUP($A20,#REF!,3,0)</f>
        <v>#REF!</v>
      </c>
      <c r="D20" t="e">
        <f>VLOOKUP($A20,#REF!,4,0)</f>
        <v>#REF!</v>
      </c>
      <c r="E20">
        <v>2011</v>
      </c>
      <c r="F20" s="15">
        <f>VLOOKUP($A20,'BM011'!$D$5:$U$609,'BM011'!S$609,0)</f>
        <v>3793</v>
      </c>
      <c r="H20" s="16">
        <v>1067</v>
      </c>
      <c r="I20" s="16" t="s">
        <v>617</v>
      </c>
      <c r="J20" s="16">
        <v>101</v>
      </c>
      <c r="K20" s="16" t="s">
        <v>1232</v>
      </c>
    </row>
    <row r="21" spans="1:11">
      <c r="A21" s="5">
        <v>6510</v>
      </c>
      <c r="B21" s="5" t="s">
        <v>943</v>
      </c>
      <c r="C21" t="e">
        <f>VLOOKUP($A21,#REF!,3,0)</f>
        <v>#REF!</v>
      </c>
      <c r="D21" t="e">
        <f>VLOOKUP($A21,#REF!,4,0)</f>
        <v>#REF!</v>
      </c>
      <c r="E21">
        <v>2011</v>
      </c>
      <c r="F21" s="15">
        <f>VLOOKUP($A21,'BM011'!$D$5:$U$609,'BM011'!S$609,0)</f>
        <v>4316</v>
      </c>
      <c r="H21" s="16">
        <v>1068</v>
      </c>
      <c r="I21" s="16" t="s">
        <v>617</v>
      </c>
      <c r="J21" s="16">
        <v>101</v>
      </c>
      <c r="K21" s="16" t="s">
        <v>1232</v>
      </c>
    </row>
    <row r="22" spans="1:11">
      <c r="A22" s="5">
        <v>6240</v>
      </c>
      <c r="B22" s="5" t="s">
        <v>926</v>
      </c>
      <c r="C22" t="e">
        <f>VLOOKUP($A22,#REF!,3,0)</f>
        <v>#REF!</v>
      </c>
      <c r="D22" t="e">
        <f>VLOOKUP($A22,#REF!,4,0)</f>
        <v>#REF!</v>
      </c>
      <c r="E22">
        <v>2011</v>
      </c>
      <c r="F22" s="15">
        <f>VLOOKUP($A22,'BM011'!$D$5:$U$609,'BM011'!S$609,0)</f>
        <v>4669.75</v>
      </c>
      <c r="H22" s="16">
        <v>1069</v>
      </c>
      <c r="I22" s="16" t="s">
        <v>617</v>
      </c>
      <c r="J22" s="16">
        <v>101</v>
      </c>
      <c r="K22" s="16" t="s">
        <v>1232</v>
      </c>
    </row>
    <row r="23" spans="1:11">
      <c r="A23" s="5">
        <v>7830</v>
      </c>
      <c r="B23" s="5" t="s">
        <v>1054</v>
      </c>
      <c r="C23" t="e">
        <f>VLOOKUP($A23,#REF!,3,0)</f>
        <v>#REF!</v>
      </c>
      <c r="D23" t="e">
        <f>VLOOKUP($A23,#REF!,4,0)</f>
        <v>#REF!</v>
      </c>
      <c r="E23">
        <v>2011</v>
      </c>
      <c r="F23" s="15">
        <f>VLOOKUP($A23,'BM011'!$D$5:$U$609,'BM011'!S$609,0)</f>
        <v>5516.666666666667</v>
      </c>
      <c r="H23" s="16">
        <v>1070</v>
      </c>
      <c r="I23" s="16" t="s">
        <v>617</v>
      </c>
      <c r="J23" s="16">
        <v>101</v>
      </c>
      <c r="K23" s="16" t="s">
        <v>1232</v>
      </c>
    </row>
    <row r="24" spans="1:11">
      <c r="A24" s="5">
        <v>7752</v>
      </c>
      <c r="B24" s="5" t="s">
        <v>1048</v>
      </c>
      <c r="C24" t="e">
        <f>VLOOKUP($A24,#REF!,3,0)</f>
        <v>#REF!</v>
      </c>
      <c r="D24" t="e">
        <f>VLOOKUP($A24,#REF!,4,0)</f>
        <v>#REF!</v>
      </c>
      <c r="E24">
        <v>2011</v>
      </c>
      <c r="F24" s="15">
        <f>VLOOKUP($A24,'BM011'!$D$5:$U$609,'BM011'!S$609,0)</f>
        <v>4210.5</v>
      </c>
      <c r="H24" s="16">
        <v>1071</v>
      </c>
      <c r="I24" s="16" t="s">
        <v>617</v>
      </c>
      <c r="J24" s="16">
        <v>101</v>
      </c>
      <c r="K24" s="16" t="s">
        <v>1232</v>
      </c>
    </row>
    <row r="25" spans="1:11">
      <c r="A25" s="5">
        <v>4900</v>
      </c>
      <c r="B25" s="5" t="s">
        <v>822</v>
      </c>
      <c r="C25" t="e">
        <f>VLOOKUP($A25,#REF!,3,0)</f>
        <v>#REF!</v>
      </c>
      <c r="D25" t="e">
        <f>VLOOKUP($A25,#REF!,4,0)</f>
        <v>#REF!</v>
      </c>
      <c r="E25">
        <v>2011</v>
      </c>
      <c r="F25" s="15">
        <f>VLOOKUP($A25,'BM011'!$D$5:$U$609,'BM011'!S$609,0)</f>
        <v>5034.75</v>
      </c>
      <c r="H25" s="16">
        <v>1072</v>
      </c>
      <c r="I25" s="16" t="s">
        <v>617</v>
      </c>
      <c r="J25" s="16">
        <v>101</v>
      </c>
      <c r="K25" s="16" t="s">
        <v>1232</v>
      </c>
    </row>
    <row r="26" spans="1:11">
      <c r="A26" s="5">
        <v>6780</v>
      </c>
      <c r="B26" s="5" t="s">
        <v>973</v>
      </c>
      <c r="C26" t="e">
        <f>VLOOKUP($A26,#REF!,3,0)</f>
        <v>#REF!</v>
      </c>
      <c r="D26" t="e">
        <f>VLOOKUP($A26,#REF!,4,0)</f>
        <v>#REF!</v>
      </c>
      <c r="E26">
        <v>2011</v>
      </c>
      <c r="F26" s="15">
        <f>VLOOKUP($A26,'BM011'!$D$5:$U$609,'BM011'!S$609,0)</f>
        <v>5093.666666666667</v>
      </c>
      <c r="H26" s="16">
        <v>1073</v>
      </c>
      <c r="I26" s="16" t="s">
        <v>617</v>
      </c>
      <c r="J26" s="16">
        <v>101</v>
      </c>
      <c r="K26" s="16" t="s">
        <v>1232</v>
      </c>
    </row>
    <row r="27" spans="1:11">
      <c r="A27" s="5">
        <v>4892</v>
      </c>
      <c r="B27" s="5" t="s">
        <v>819</v>
      </c>
      <c r="C27" t="e">
        <f>VLOOKUP($A27,#REF!,3,0)</f>
        <v>#REF!</v>
      </c>
      <c r="D27" t="e">
        <f>VLOOKUP($A27,#REF!,4,0)</f>
        <v>#REF!</v>
      </c>
      <c r="E27">
        <v>2011</v>
      </c>
      <c r="F27" s="15">
        <f>VLOOKUP($A27,'BM011'!$D$5:$U$609,'BM011'!S$609,0)</f>
        <v>4080</v>
      </c>
      <c r="H27" s="16">
        <v>1074</v>
      </c>
      <c r="I27" s="16" t="s">
        <v>617</v>
      </c>
      <c r="J27" s="16">
        <v>101</v>
      </c>
      <c r="K27" s="16" t="s">
        <v>1232</v>
      </c>
    </row>
    <row r="28" spans="1:11">
      <c r="A28" s="5">
        <v>5953</v>
      </c>
      <c r="B28" s="5" t="s">
        <v>907</v>
      </c>
      <c r="C28" t="e">
        <f>VLOOKUP($A28,#REF!,3,0)</f>
        <v>#REF!</v>
      </c>
      <c r="D28" t="e">
        <f>VLOOKUP($A28,#REF!,4,0)</f>
        <v>#REF!</v>
      </c>
      <c r="E28">
        <v>2011</v>
      </c>
      <c r="F28" s="15">
        <f>VLOOKUP($A28,'BM011'!$D$5:$U$609,'BM011'!S$609,0)</f>
        <v>4199</v>
      </c>
      <c r="H28" s="16">
        <v>1092</v>
      </c>
      <c r="I28" s="16" t="s">
        <v>617</v>
      </c>
      <c r="J28" s="16">
        <v>101</v>
      </c>
      <c r="K28" s="16" t="s">
        <v>1232</v>
      </c>
    </row>
    <row r="29" spans="1:11">
      <c r="A29" s="5">
        <v>9881</v>
      </c>
      <c r="B29" s="5" t="s">
        <v>1216</v>
      </c>
      <c r="C29" t="e">
        <f>VLOOKUP($A29,#REF!,3,0)</f>
        <v>#REF!</v>
      </c>
      <c r="D29" t="e">
        <f>VLOOKUP($A29,#REF!,4,0)</f>
        <v>#REF!</v>
      </c>
      <c r="E29">
        <v>2011</v>
      </c>
      <c r="F29" s="15">
        <f>VLOOKUP($A29,'BM011'!$D$5:$U$609,'BM011'!S$609,0)</f>
        <v>4851.333333333333</v>
      </c>
      <c r="H29" s="16">
        <v>1093</v>
      </c>
      <c r="I29" s="16" t="s">
        <v>617</v>
      </c>
      <c r="J29" s="16">
        <v>101</v>
      </c>
      <c r="K29" s="16" t="s">
        <v>1232</v>
      </c>
    </row>
    <row r="30" spans="1:11">
      <c r="A30" s="5">
        <v>7950</v>
      </c>
      <c r="B30" s="5" t="s">
        <v>1061</v>
      </c>
      <c r="C30" t="e">
        <f>VLOOKUP($A30,#REF!,3,0)</f>
        <v>#REF!</v>
      </c>
      <c r="D30" t="e">
        <f>VLOOKUP($A30,#REF!,4,0)</f>
        <v>#REF!</v>
      </c>
      <c r="E30">
        <v>2011</v>
      </c>
      <c r="F30" s="15">
        <f>VLOOKUP($A30,'BM011'!$D$5:$U$609,'BM011'!S$609,0)</f>
        <v>4914</v>
      </c>
      <c r="H30" s="16">
        <v>1095</v>
      </c>
      <c r="I30" s="16" t="s">
        <v>617</v>
      </c>
      <c r="J30" s="16">
        <v>101</v>
      </c>
      <c r="K30" s="16" t="s">
        <v>1232</v>
      </c>
    </row>
    <row r="31" spans="1:11">
      <c r="A31" s="5">
        <v>3782</v>
      </c>
      <c r="B31" s="5" t="s">
        <v>710</v>
      </c>
      <c r="C31" t="e">
        <f>VLOOKUP($A31,#REF!,3,0)</f>
        <v>#REF!</v>
      </c>
      <c r="D31" t="e">
        <f>VLOOKUP($A31,#REF!,4,0)</f>
        <v>#REF!</v>
      </c>
      <c r="E31">
        <v>2011</v>
      </c>
      <c r="F31" s="15">
        <f>VLOOKUP($A31,'BM011'!$D$5:$U$609,'BM011'!S$609,0)</f>
        <v>4320</v>
      </c>
      <c r="H31" s="16">
        <v>1098</v>
      </c>
      <c r="I31" s="16" t="s">
        <v>617</v>
      </c>
      <c r="J31" s="16">
        <v>101</v>
      </c>
      <c r="K31" s="16" t="s">
        <v>1232</v>
      </c>
    </row>
    <row r="32" spans="1:11">
      <c r="A32" s="5">
        <v>7755</v>
      </c>
      <c r="B32" s="5" t="s">
        <v>1049</v>
      </c>
      <c r="C32" t="e">
        <f>VLOOKUP($A32,#REF!,3,0)</f>
        <v>#REF!</v>
      </c>
      <c r="D32" t="e">
        <f>VLOOKUP($A32,#REF!,4,0)</f>
        <v>#REF!</v>
      </c>
      <c r="E32">
        <v>2011</v>
      </c>
      <c r="F32" s="15">
        <f>VLOOKUP($A32,'BM011'!$D$5:$U$609,'BM011'!S$609,0)</f>
        <v>4347</v>
      </c>
      <c r="H32" s="16">
        <v>1100</v>
      </c>
      <c r="I32" s="16" t="s">
        <v>617</v>
      </c>
      <c r="J32" s="16">
        <v>101</v>
      </c>
      <c r="K32" s="16" t="s">
        <v>1232</v>
      </c>
    </row>
    <row r="33" spans="1:11">
      <c r="A33" s="5">
        <v>7760</v>
      </c>
      <c r="B33" s="5" t="s">
        <v>1050</v>
      </c>
      <c r="C33" t="e">
        <f>VLOOKUP($A33,#REF!,3,0)</f>
        <v>#REF!</v>
      </c>
      <c r="D33" t="e">
        <f>VLOOKUP($A33,#REF!,4,0)</f>
        <v>#REF!</v>
      </c>
      <c r="E33">
        <v>2011</v>
      </c>
      <c r="F33" s="15">
        <f>VLOOKUP($A33,'BM011'!$D$5:$U$609,'BM011'!S$609,0)</f>
        <v>5656.5</v>
      </c>
      <c r="H33" s="16">
        <v>1101</v>
      </c>
      <c r="I33" s="16" t="s">
        <v>617</v>
      </c>
      <c r="J33" s="16">
        <v>101</v>
      </c>
      <c r="K33" s="16" t="s">
        <v>1232</v>
      </c>
    </row>
    <row r="34" spans="1:11">
      <c r="A34" s="5">
        <v>7840</v>
      </c>
      <c r="B34" s="5" t="s">
        <v>1055</v>
      </c>
      <c r="C34" t="e">
        <f>VLOOKUP($A34,#REF!,3,0)</f>
        <v>#REF!</v>
      </c>
      <c r="D34" t="e">
        <f>VLOOKUP($A34,#REF!,4,0)</f>
        <v>#REF!</v>
      </c>
      <c r="E34">
        <v>2011</v>
      </c>
      <c r="F34" s="15">
        <f>VLOOKUP($A34,'BM011'!$D$5:$U$609,'BM011'!S$609,0)</f>
        <v>4909.5</v>
      </c>
      <c r="H34" s="16">
        <v>1102</v>
      </c>
      <c r="I34" s="16" t="s">
        <v>617</v>
      </c>
      <c r="J34" s="16">
        <v>101</v>
      </c>
      <c r="K34" s="16" t="s">
        <v>1232</v>
      </c>
    </row>
    <row r="35" spans="1:11">
      <c r="A35" s="5">
        <v>3770</v>
      </c>
      <c r="B35" s="5" t="s">
        <v>709</v>
      </c>
      <c r="C35" t="e">
        <f>VLOOKUP($A35,#REF!,3,0)</f>
        <v>#REF!</v>
      </c>
      <c r="D35" t="e">
        <f>VLOOKUP($A35,#REF!,4,0)</f>
        <v>#REF!</v>
      </c>
      <c r="E35">
        <v>2011</v>
      </c>
      <c r="F35" s="15">
        <f>VLOOKUP($A35,'BM011'!$D$5:$U$609,'BM011'!S$609,0)</f>
        <v>5383</v>
      </c>
      <c r="H35" s="16">
        <v>1103</v>
      </c>
      <c r="I35" s="16" t="s">
        <v>617</v>
      </c>
      <c r="J35" s="16">
        <v>101</v>
      </c>
      <c r="K35" s="16" t="s">
        <v>1232</v>
      </c>
    </row>
    <row r="36" spans="1:11">
      <c r="A36" s="5">
        <v>6823</v>
      </c>
      <c r="B36" s="5" t="s">
        <v>977</v>
      </c>
      <c r="C36" t="e">
        <f>VLOOKUP($A36,#REF!,3,0)</f>
        <v>#REF!</v>
      </c>
      <c r="D36" t="e">
        <f>VLOOKUP($A36,#REF!,4,0)</f>
        <v>#REF!</v>
      </c>
      <c r="E36">
        <v>2011</v>
      </c>
      <c r="F36" s="15">
        <f>VLOOKUP($A36,'BM011'!$D$5:$U$609,'BM011'!S$609,0)</f>
        <v>4393</v>
      </c>
      <c r="H36" s="16">
        <v>1104</v>
      </c>
      <c r="I36" s="16" t="s">
        <v>617</v>
      </c>
      <c r="J36" s="16">
        <v>101</v>
      </c>
      <c r="K36" s="16" t="s">
        <v>1232</v>
      </c>
    </row>
    <row r="37" spans="1:11">
      <c r="A37" s="5">
        <v>9830</v>
      </c>
      <c r="B37" s="5" t="s">
        <v>1213</v>
      </c>
      <c r="C37" t="e">
        <f>VLOOKUP($A37,#REF!,3,0)</f>
        <v>#REF!</v>
      </c>
      <c r="D37" t="e">
        <f>VLOOKUP($A37,#REF!,4,0)</f>
        <v>#REF!</v>
      </c>
      <c r="E37">
        <v>2011</v>
      </c>
      <c r="F37" s="15">
        <f>VLOOKUP($A37,'BM011'!$D$5:$U$609,'BM011'!S$609,0)</f>
        <v>4054</v>
      </c>
      <c r="H37" s="16">
        <v>1105</v>
      </c>
      <c r="I37" s="16" t="s">
        <v>617</v>
      </c>
      <c r="J37" s="16">
        <v>101</v>
      </c>
      <c r="K37" s="16" t="s">
        <v>1232</v>
      </c>
    </row>
    <row r="38" spans="1:11">
      <c r="A38" s="5">
        <v>6280</v>
      </c>
      <c r="B38" s="5" t="s">
        <v>929</v>
      </c>
      <c r="C38" t="e">
        <f>VLOOKUP($A38,#REF!,3,0)</f>
        <v>#REF!</v>
      </c>
      <c r="D38" t="e">
        <f>VLOOKUP($A38,#REF!,4,0)</f>
        <v>#REF!</v>
      </c>
      <c r="E38">
        <v>2011</v>
      </c>
      <c r="F38" s="15">
        <f>VLOOKUP($A38,'BM011'!$D$5:$U$609,'BM011'!S$609,0)</f>
        <v>4512</v>
      </c>
      <c r="H38" s="16">
        <v>1106</v>
      </c>
      <c r="I38" s="16" t="s">
        <v>617</v>
      </c>
      <c r="J38" s="16">
        <v>101</v>
      </c>
      <c r="K38" s="16" t="s">
        <v>1232</v>
      </c>
    </row>
    <row r="39" spans="1:11">
      <c r="A39" s="5">
        <v>4863</v>
      </c>
      <c r="B39" s="5" t="s">
        <v>812</v>
      </c>
      <c r="C39" t="e">
        <f>VLOOKUP($A39,#REF!,3,0)</f>
        <v>#REF!</v>
      </c>
      <c r="D39" t="e">
        <f>VLOOKUP($A39,#REF!,4,0)</f>
        <v>#REF!</v>
      </c>
      <c r="E39">
        <v>2011</v>
      </c>
      <c r="F39" s="15">
        <f>VLOOKUP($A39,'BM011'!$D$5:$U$609,'BM011'!S$609,0)</f>
        <v>4560</v>
      </c>
      <c r="H39" s="16">
        <v>1107</v>
      </c>
      <c r="I39" s="16" t="s">
        <v>617</v>
      </c>
      <c r="J39" s="16">
        <v>101</v>
      </c>
      <c r="K39" s="16" t="s">
        <v>1232</v>
      </c>
    </row>
    <row r="40" spans="1:11">
      <c r="A40" s="5">
        <v>9382</v>
      </c>
      <c r="B40" s="5" t="s">
        <v>1181</v>
      </c>
      <c r="C40" t="e">
        <f>VLOOKUP($A40,#REF!,3,0)</f>
        <v>#REF!</v>
      </c>
      <c r="D40" t="e">
        <f>VLOOKUP($A40,#REF!,4,0)</f>
        <v>#REF!</v>
      </c>
      <c r="E40">
        <v>2011</v>
      </c>
      <c r="F40" s="15">
        <f>VLOOKUP($A40,'BM011'!$D$5:$U$609,'BM011'!S$609,0)</f>
        <v>4803.5</v>
      </c>
      <c r="H40" s="16">
        <v>1110</v>
      </c>
      <c r="I40" s="16" t="s">
        <v>617</v>
      </c>
      <c r="J40" s="16">
        <v>101</v>
      </c>
      <c r="K40" s="16" t="s">
        <v>1232</v>
      </c>
    </row>
    <row r="41" spans="1:11">
      <c r="A41" s="5">
        <v>6940</v>
      </c>
      <c r="B41" s="5" t="s">
        <v>993</v>
      </c>
      <c r="C41" t="e">
        <f>VLOOKUP($A41,#REF!,3,0)</f>
        <v>#REF!</v>
      </c>
      <c r="D41" t="e">
        <f>VLOOKUP($A41,#REF!,4,0)</f>
        <v>#REF!</v>
      </c>
      <c r="E41">
        <v>2011</v>
      </c>
      <c r="F41" s="15">
        <f>VLOOKUP($A41,'BM011'!$D$5:$U$609,'BM011'!S$609,0)</f>
        <v>4604</v>
      </c>
      <c r="H41" s="16">
        <v>1111</v>
      </c>
      <c r="I41" s="16" t="s">
        <v>617</v>
      </c>
      <c r="J41" s="16">
        <v>101</v>
      </c>
      <c r="K41" s="16" t="s">
        <v>1232</v>
      </c>
    </row>
    <row r="42" spans="1:11">
      <c r="A42" s="5">
        <v>7870</v>
      </c>
      <c r="B42" s="5" t="s">
        <v>1058</v>
      </c>
      <c r="C42" t="e">
        <f>VLOOKUP($A42,#REF!,3,0)</f>
        <v>#REF!</v>
      </c>
      <c r="D42" t="e">
        <f>VLOOKUP($A42,#REF!,4,0)</f>
        <v>#REF!</v>
      </c>
      <c r="E42">
        <v>2011</v>
      </c>
      <c r="F42" s="15">
        <f>VLOOKUP($A42,'BM011'!$D$5:$U$609,'BM011'!S$609,0)</f>
        <v>4902.75</v>
      </c>
      <c r="H42" s="16">
        <v>1112</v>
      </c>
      <c r="I42" s="16" t="s">
        <v>617</v>
      </c>
      <c r="J42" s="16">
        <v>101</v>
      </c>
      <c r="K42" s="16" t="s">
        <v>1232</v>
      </c>
    </row>
    <row r="43" spans="1:11">
      <c r="A43" s="5">
        <v>9510</v>
      </c>
      <c r="B43" s="5" t="s">
        <v>1191</v>
      </c>
      <c r="C43" t="e">
        <f>VLOOKUP($A43,#REF!,3,0)</f>
        <v>#REF!</v>
      </c>
      <c r="D43" t="e">
        <f>VLOOKUP($A43,#REF!,4,0)</f>
        <v>#REF!</v>
      </c>
      <c r="E43">
        <v>2011</v>
      </c>
      <c r="F43" s="15">
        <f>VLOOKUP($A43,'BM011'!$D$5:$U$609,'BM011'!S$609,0)</f>
        <v>6243.333333333333</v>
      </c>
      <c r="H43" s="16">
        <v>1113</v>
      </c>
      <c r="I43" s="16" t="s">
        <v>617</v>
      </c>
      <c r="J43" s="16">
        <v>101</v>
      </c>
      <c r="K43" s="16" t="s">
        <v>1232</v>
      </c>
    </row>
    <row r="44" spans="1:11">
      <c r="A44" s="5">
        <v>6990</v>
      </c>
      <c r="B44" s="5" t="s">
        <v>999</v>
      </c>
      <c r="C44" t="e">
        <f>VLOOKUP($A44,#REF!,3,0)</f>
        <v>#REF!</v>
      </c>
      <c r="D44" t="e">
        <f>VLOOKUP($A44,#REF!,4,0)</f>
        <v>#REF!</v>
      </c>
      <c r="E44">
        <v>2011</v>
      </c>
      <c r="F44" s="15">
        <f>VLOOKUP($A44,'BM011'!$D$5:$U$609,'BM011'!S$609,0)</f>
        <v>5844.5</v>
      </c>
      <c r="H44" s="16">
        <v>1114</v>
      </c>
      <c r="I44" s="16" t="s">
        <v>617</v>
      </c>
      <c r="J44" s="16">
        <v>101</v>
      </c>
      <c r="K44" s="16" t="s">
        <v>1232</v>
      </c>
    </row>
    <row r="45" spans="1:11">
      <c r="A45" s="5">
        <v>5772</v>
      </c>
      <c r="B45" s="5" t="s">
        <v>889</v>
      </c>
      <c r="C45" t="e">
        <f>VLOOKUP($A45,#REF!,3,0)</f>
        <v>#REF!</v>
      </c>
      <c r="D45" t="e">
        <f>VLOOKUP($A45,#REF!,4,0)</f>
        <v>#REF!</v>
      </c>
      <c r="E45">
        <v>2011</v>
      </c>
      <c r="F45" s="15">
        <f>VLOOKUP($A45,'BM011'!$D$5:$U$609,'BM011'!S$609,0)</f>
        <v>4877</v>
      </c>
      <c r="H45" s="16">
        <v>1115</v>
      </c>
      <c r="I45" s="16" t="s">
        <v>617</v>
      </c>
      <c r="J45" s="16">
        <v>101</v>
      </c>
      <c r="K45" s="16" t="s">
        <v>1232</v>
      </c>
    </row>
    <row r="46" spans="1:11">
      <c r="A46" s="5">
        <v>6360</v>
      </c>
      <c r="B46" s="5" t="s">
        <v>935</v>
      </c>
      <c r="C46" t="e">
        <f>VLOOKUP($A46,#REF!,3,0)</f>
        <v>#REF!</v>
      </c>
      <c r="D46" t="e">
        <f>VLOOKUP($A46,#REF!,4,0)</f>
        <v>#REF!</v>
      </c>
      <c r="E46">
        <v>2011</v>
      </c>
      <c r="F46" s="15">
        <f>VLOOKUP($A46,'BM011'!$D$5:$U$609,'BM011'!S$609,0)</f>
        <v>4686</v>
      </c>
      <c r="H46" s="16">
        <v>1116</v>
      </c>
      <c r="I46" s="16" t="s">
        <v>617</v>
      </c>
      <c r="J46" s="16">
        <v>101</v>
      </c>
      <c r="K46" s="16" t="s">
        <v>1232</v>
      </c>
    </row>
    <row r="47" spans="1:11">
      <c r="A47" s="5">
        <v>7860</v>
      </c>
      <c r="B47" s="5" t="s">
        <v>1057</v>
      </c>
      <c r="C47" t="e">
        <f>VLOOKUP($A47,#REF!,3,0)</f>
        <v>#REF!</v>
      </c>
      <c r="D47" t="e">
        <f>VLOOKUP($A47,#REF!,4,0)</f>
        <v>#REF!</v>
      </c>
      <c r="E47">
        <v>2011</v>
      </c>
      <c r="F47" s="15">
        <f>VLOOKUP($A47,'BM011'!$D$5:$U$609,'BM011'!S$609,0)</f>
        <v>4270.333333333333</v>
      </c>
      <c r="H47" s="16">
        <v>1117</v>
      </c>
      <c r="I47" s="16" t="s">
        <v>617</v>
      </c>
      <c r="J47" s="16">
        <v>101</v>
      </c>
      <c r="K47" s="16" t="s">
        <v>1232</v>
      </c>
    </row>
    <row r="48" spans="1:11">
      <c r="A48" s="5">
        <v>7900</v>
      </c>
      <c r="B48" s="5" t="s">
        <v>1060</v>
      </c>
      <c r="C48" t="e">
        <f>VLOOKUP($A48,#REF!,3,0)</f>
        <v>#REF!</v>
      </c>
      <c r="D48" t="e">
        <f>VLOOKUP($A48,#REF!,4,0)</f>
        <v>#REF!</v>
      </c>
      <c r="E48">
        <v>2011</v>
      </c>
      <c r="F48" s="15">
        <f>VLOOKUP($A48,'BM011'!$D$5:$U$609,'BM011'!S$609,0)</f>
        <v>5122.75</v>
      </c>
      <c r="H48" s="16">
        <v>1118</v>
      </c>
      <c r="I48" s="16" t="s">
        <v>617</v>
      </c>
      <c r="J48" s="16">
        <v>101</v>
      </c>
      <c r="K48" s="16" t="s">
        <v>1232</v>
      </c>
    </row>
    <row r="49" spans="1:11">
      <c r="A49" s="5">
        <v>9760</v>
      </c>
      <c r="B49" s="5" t="s">
        <v>1211</v>
      </c>
      <c r="C49" t="e">
        <f>VLOOKUP($A49,#REF!,3,0)</f>
        <v>#REF!</v>
      </c>
      <c r="D49" t="e">
        <f>VLOOKUP($A49,#REF!,4,0)</f>
        <v>#REF!</v>
      </c>
      <c r="E49">
        <v>2011</v>
      </c>
      <c r="F49" s="15">
        <f>VLOOKUP($A49,'BM011'!$D$5:$U$609,'BM011'!S$609,0)</f>
        <v>5325.75</v>
      </c>
      <c r="H49" s="16">
        <v>1119</v>
      </c>
      <c r="I49" s="16" t="s">
        <v>617</v>
      </c>
      <c r="J49" s="16">
        <v>101</v>
      </c>
      <c r="K49" s="16" t="s">
        <v>1232</v>
      </c>
    </row>
    <row r="50" spans="1:11">
      <c r="A50" s="5">
        <v>7673</v>
      </c>
      <c r="B50" s="5" t="s">
        <v>1042</v>
      </c>
      <c r="C50" t="e">
        <f>VLOOKUP($A50,#REF!,3,0)</f>
        <v>#REF!</v>
      </c>
      <c r="D50" t="e">
        <f>VLOOKUP($A50,#REF!,4,0)</f>
        <v>#REF!</v>
      </c>
      <c r="E50">
        <v>2011</v>
      </c>
      <c r="F50" s="15">
        <f>VLOOKUP($A50,'BM011'!$D$5:$U$609,'BM011'!S$609,0)</f>
        <v>5064</v>
      </c>
      <c r="H50" s="16">
        <v>1120</v>
      </c>
      <c r="I50" s="16" t="s">
        <v>617</v>
      </c>
      <c r="J50" s="16">
        <v>101</v>
      </c>
      <c r="K50" s="16" t="s">
        <v>1232</v>
      </c>
    </row>
    <row r="51" spans="1:11">
      <c r="A51" s="5">
        <v>7680</v>
      </c>
      <c r="B51" s="5" t="s">
        <v>1043</v>
      </c>
      <c r="C51" t="e">
        <f>VLOOKUP($A51,#REF!,3,0)</f>
        <v>#REF!</v>
      </c>
      <c r="D51" t="e">
        <f>VLOOKUP($A51,#REF!,4,0)</f>
        <v>#REF!</v>
      </c>
      <c r="E51">
        <v>2011</v>
      </c>
      <c r="F51" s="15">
        <f>VLOOKUP($A51,'BM011'!$D$5:$U$609,'BM011'!S$609,0)</f>
        <v>5111</v>
      </c>
      <c r="H51" s="16">
        <v>1121</v>
      </c>
      <c r="I51" s="16" t="s">
        <v>617</v>
      </c>
      <c r="J51" s="16">
        <v>101</v>
      </c>
      <c r="K51" s="16" t="s">
        <v>1232</v>
      </c>
    </row>
    <row r="52" spans="1:11">
      <c r="A52" s="5">
        <v>7730</v>
      </c>
      <c r="B52" s="5" t="s">
        <v>1045</v>
      </c>
      <c r="C52" t="e">
        <f>VLOOKUP($A52,#REF!,3,0)</f>
        <v>#REF!</v>
      </c>
      <c r="D52" t="e">
        <f>VLOOKUP($A52,#REF!,4,0)</f>
        <v>#REF!</v>
      </c>
      <c r="E52">
        <v>2011</v>
      </c>
      <c r="F52" s="15">
        <f>VLOOKUP($A52,'BM011'!$D$5:$U$609,'BM011'!S$609,0)</f>
        <v>5117</v>
      </c>
      <c r="H52" s="16">
        <v>1122</v>
      </c>
      <c r="I52" s="16" t="s">
        <v>617</v>
      </c>
      <c r="J52" s="16">
        <v>101</v>
      </c>
      <c r="K52" s="16" t="s">
        <v>1232</v>
      </c>
    </row>
    <row r="53" spans="1:11">
      <c r="A53" s="5">
        <v>6430</v>
      </c>
      <c r="B53" s="5" t="s">
        <v>939</v>
      </c>
      <c r="C53" t="e">
        <f>VLOOKUP($A53,#REF!,3,0)</f>
        <v>#REF!</v>
      </c>
      <c r="D53" t="e">
        <f>VLOOKUP($A53,#REF!,4,0)</f>
        <v>#REF!</v>
      </c>
      <c r="E53">
        <v>2011</v>
      </c>
      <c r="F53" s="15">
        <f>VLOOKUP($A53,'BM011'!$D$5:$U$609,'BM011'!S$609,0)</f>
        <v>4840</v>
      </c>
      <c r="H53" s="16">
        <v>1123</v>
      </c>
      <c r="I53" s="16" t="s">
        <v>617</v>
      </c>
      <c r="J53" s="16">
        <v>101</v>
      </c>
      <c r="K53" s="16" t="s">
        <v>1232</v>
      </c>
    </row>
    <row r="54" spans="1:11">
      <c r="A54" s="5">
        <v>6330</v>
      </c>
      <c r="B54" s="5" t="s">
        <v>933</v>
      </c>
      <c r="C54" t="e">
        <f>VLOOKUP($A54,#REF!,3,0)</f>
        <v>#REF!</v>
      </c>
      <c r="D54" t="e">
        <f>VLOOKUP($A54,#REF!,4,0)</f>
        <v>#REF!</v>
      </c>
      <c r="E54">
        <v>2011</v>
      </c>
      <c r="F54" s="15">
        <f>VLOOKUP($A54,'BM011'!$D$5:$U$609,'BM011'!S$609,0)</f>
        <v>5567.25</v>
      </c>
      <c r="H54" s="16">
        <v>1124</v>
      </c>
      <c r="I54" s="16" t="s">
        <v>617</v>
      </c>
      <c r="J54" s="16">
        <v>101</v>
      </c>
      <c r="K54" s="16" t="s">
        <v>1232</v>
      </c>
    </row>
    <row r="55" spans="1:11">
      <c r="A55" s="5">
        <v>9690</v>
      </c>
      <c r="B55" s="5" t="s">
        <v>1207</v>
      </c>
      <c r="C55" t="e">
        <f>VLOOKUP($A55,#REF!,3,0)</f>
        <v>#REF!</v>
      </c>
      <c r="D55" t="e">
        <f>VLOOKUP($A55,#REF!,4,0)</f>
        <v>#REF!</v>
      </c>
      <c r="E55">
        <v>2011</v>
      </c>
      <c r="F55" s="15">
        <f>VLOOKUP($A55,'BM011'!$D$5:$U$609,'BM011'!S$609,0)</f>
        <v>5659.75</v>
      </c>
      <c r="H55" s="16">
        <v>1125</v>
      </c>
      <c r="I55" s="16" t="s">
        <v>617</v>
      </c>
      <c r="J55" s="16">
        <v>101</v>
      </c>
      <c r="K55" s="16" t="s">
        <v>1232</v>
      </c>
    </row>
    <row r="56" spans="1:11">
      <c r="A56" s="5">
        <v>7260</v>
      </c>
      <c r="B56" s="5" t="s">
        <v>1016</v>
      </c>
      <c r="C56" t="e">
        <f>VLOOKUP($A56,#REF!,3,0)</f>
        <v>#REF!</v>
      </c>
      <c r="D56" t="e">
        <f>VLOOKUP($A56,#REF!,4,0)</f>
        <v>#REF!</v>
      </c>
      <c r="E56">
        <v>2011</v>
      </c>
      <c r="F56" s="15">
        <f>VLOOKUP($A56,'BM011'!$D$5:$U$609,'BM011'!S$609,0)</f>
        <v>5507.333333333333</v>
      </c>
      <c r="H56" s="16">
        <v>1126</v>
      </c>
      <c r="I56" s="16" t="s">
        <v>617</v>
      </c>
      <c r="J56" s="16">
        <v>101</v>
      </c>
      <c r="K56" s="16" t="s">
        <v>1232</v>
      </c>
    </row>
    <row r="57" spans="1:11">
      <c r="A57" s="5">
        <v>7790</v>
      </c>
      <c r="B57" s="5" t="s">
        <v>1052</v>
      </c>
      <c r="C57" t="e">
        <f>VLOOKUP($A57,#REF!,3,0)</f>
        <v>#REF!</v>
      </c>
      <c r="D57" t="e">
        <f>VLOOKUP($A57,#REF!,4,0)</f>
        <v>#REF!</v>
      </c>
      <c r="E57">
        <v>2011</v>
      </c>
      <c r="F57" s="15">
        <f>VLOOKUP($A57,'BM011'!$D$5:$U$609,'BM011'!S$609,0)</f>
        <v>5323</v>
      </c>
      <c r="H57" s="16">
        <v>1127</v>
      </c>
      <c r="I57" s="16" t="s">
        <v>617</v>
      </c>
      <c r="J57" s="16">
        <v>101</v>
      </c>
      <c r="K57" s="16" t="s">
        <v>1232</v>
      </c>
    </row>
    <row r="58" spans="1:11">
      <c r="A58" s="5">
        <v>4792</v>
      </c>
      <c r="B58" s="5" t="s">
        <v>806</v>
      </c>
      <c r="C58" t="e">
        <f>VLOOKUP($A58,#REF!,3,0)</f>
        <v>#REF!</v>
      </c>
      <c r="D58" t="e">
        <f>VLOOKUP($A58,#REF!,4,0)</f>
        <v>#REF!</v>
      </c>
      <c r="E58">
        <v>2011</v>
      </c>
      <c r="F58" s="15">
        <f>VLOOKUP($A58,'BM011'!$D$5:$U$609,'BM011'!S$609,0)</f>
        <v>5351</v>
      </c>
      <c r="H58" s="16">
        <v>1128</v>
      </c>
      <c r="I58" s="16" t="s">
        <v>617</v>
      </c>
      <c r="J58" s="16">
        <v>101</v>
      </c>
      <c r="K58" s="16" t="s">
        <v>1232</v>
      </c>
    </row>
    <row r="59" spans="1:11">
      <c r="A59" s="5">
        <v>4840</v>
      </c>
      <c r="B59" s="5" t="s">
        <v>809</v>
      </c>
      <c r="C59" t="e">
        <f>VLOOKUP($A59,#REF!,3,0)</f>
        <v>#REF!</v>
      </c>
      <c r="D59" t="e">
        <f>VLOOKUP($A59,#REF!,4,0)</f>
        <v>#REF!</v>
      </c>
      <c r="E59">
        <v>2011</v>
      </c>
      <c r="F59" s="15">
        <f>VLOOKUP($A59,'BM011'!$D$5:$U$609,'BM011'!S$609,0)</f>
        <v>5790.333333333333</v>
      </c>
      <c r="H59" s="16">
        <v>1129</v>
      </c>
      <c r="I59" s="16" t="s">
        <v>617</v>
      </c>
      <c r="J59" s="16">
        <v>101</v>
      </c>
      <c r="K59" s="16" t="s">
        <v>1232</v>
      </c>
    </row>
    <row r="60" spans="1:11">
      <c r="A60" s="5">
        <v>6818</v>
      </c>
      <c r="B60" s="5" t="s">
        <v>976</v>
      </c>
      <c r="C60" t="e">
        <f>VLOOKUP($A60,#REF!,3,0)</f>
        <v>#REF!</v>
      </c>
      <c r="D60" t="e">
        <f>VLOOKUP($A60,#REF!,4,0)</f>
        <v>#REF!</v>
      </c>
      <c r="E60">
        <v>2011</v>
      </c>
      <c r="F60" s="15">
        <f>VLOOKUP($A60,'BM011'!$D$5:$U$609,'BM011'!S$609,0)</f>
        <v>5034</v>
      </c>
      <c r="H60" s="16">
        <v>1130</v>
      </c>
      <c r="I60" s="16" t="s">
        <v>617</v>
      </c>
      <c r="J60" s="16">
        <v>101</v>
      </c>
      <c r="K60" s="16" t="s">
        <v>1232</v>
      </c>
    </row>
    <row r="61" spans="1:11">
      <c r="A61" s="5">
        <v>6520</v>
      </c>
      <c r="B61" s="5" t="s">
        <v>944</v>
      </c>
      <c r="C61" t="e">
        <f>VLOOKUP($A61,#REF!,3,0)</f>
        <v>#REF!</v>
      </c>
      <c r="D61" t="e">
        <f>VLOOKUP($A61,#REF!,4,0)</f>
        <v>#REF!</v>
      </c>
      <c r="E61">
        <v>2011</v>
      </c>
      <c r="F61" s="15">
        <f>VLOOKUP($A61,'BM011'!$D$5:$U$609,'BM011'!S$609,0)</f>
        <v>5779.75</v>
      </c>
      <c r="H61" s="16">
        <v>1131</v>
      </c>
      <c r="I61" s="16" t="s">
        <v>617</v>
      </c>
      <c r="J61" s="16">
        <v>101</v>
      </c>
      <c r="K61" s="16" t="s">
        <v>1232</v>
      </c>
    </row>
    <row r="62" spans="1:11">
      <c r="A62" s="5">
        <v>3790</v>
      </c>
      <c r="B62" s="5" t="s">
        <v>711</v>
      </c>
      <c r="C62" t="e">
        <f>VLOOKUP($A62,#REF!,3,0)</f>
        <v>#REF!</v>
      </c>
      <c r="D62" t="e">
        <f>VLOOKUP($A62,#REF!,4,0)</f>
        <v>#REF!</v>
      </c>
      <c r="E62">
        <v>2011</v>
      </c>
      <c r="F62" s="15">
        <f>VLOOKUP($A62,'BM011'!$D$5:$U$609,'BM011'!S$609,0)</f>
        <v>5246.5</v>
      </c>
      <c r="H62" s="16">
        <v>1140</v>
      </c>
      <c r="I62" s="16" t="s">
        <v>617</v>
      </c>
      <c r="J62" s="16">
        <v>101</v>
      </c>
      <c r="K62" s="16" t="s">
        <v>1232</v>
      </c>
    </row>
    <row r="63" spans="1:11">
      <c r="A63" s="5">
        <v>9632</v>
      </c>
      <c r="B63" s="5" t="s">
        <v>1203</v>
      </c>
      <c r="C63" t="e">
        <f>VLOOKUP($A63,#REF!,3,0)</f>
        <v>#REF!</v>
      </c>
      <c r="D63" t="e">
        <f>VLOOKUP($A63,#REF!,4,0)</f>
        <v>#REF!</v>
      </c>
      <c r="E63">
        <v>2011</v>
      </c>
      <c r="F63" s="15">
        <f>VLOOKUP($A63,'BM011'!$D$5:$U$609,'BM011'!S$609,0)</f>
        <v>5895.5</v>
      </c>
      <c r="H63" s="16">
        <v>1147</v>
      </c>
      <c r="I63" s="16" t="s">
        <v>617</v>
      </c>
      <c r="J63" s="16">
        <v>101</v>
      </c>
      <c r="K63" s="16" t="s">
        <v>1232</v>
      </c>
    </row>
    <row r="64" spans="1:11">
      <c r="A64" s="5">
        <v>3730</v>
      </c>
      <c r="B64" s="5" t="s">
        <v>705</v>
      </c>
      <c r="C64" t="e">
        <f>VLOOKUP($A64,#REF!,3,0)</f>
        <v>#REF!</v>
      </c>
      <c r="D64" t="e">
        <f>VLOOKUP($A64,#REF!,4,0)</f>
        <v>#REF!</v>
      </c>
      <c r="E64">
        <v>2011</v>
      </c>
      <c r="F64" s="15">
        <f>VLOOKUP($A64,'BM011'!$D$5:$U$609,'BM011'!S$609,0)</f>
        <v>4833</v>
      </c>
      <c r="H64" s="16">
        <v>1148</v>
      </c>
      <c r="I64" s="16" t="s">
        <v>617</v>
      </c>
      <c r="J64" s="16">
        <v>101</v>
      </c>
      <c r="K64" s="16" t="s">
        <v>1232</v>
      </c>
    </row>
    <row r="65" spans="1:11">
      <c r="A65" s="5">
        <v>9460</v>
      </c>
      <c r="B65" s="5" t="s">
        <v>1185</v>
      </c>
      <c r="C65" t="e">
        <f>VLOOKUP($A65,#REF!,3,0)</f>
        <v>#REF!</v>
      </c>
      <c r="D65" t="e">
        <f>VLOOKUP($A65,#REF!,4,0)</f>
        <v>#REF!</v>
      </c>
      <c r="E65">
        <v>2011</v>
      </c>
      <c r="F65" s="15">
        <f>VLOOKUP($A65,'BM011'!$D$5:$U$609,'BM011'!S$609,0)</f>
        <v>5642.75</v>
      </c>
      <c r="H65" s="16">
        <v>1150</v>
      </c>
      <c r="I65" s="16" t="s">
        <v>617</v>
      </c>
      <c r="J65" s="16">
        <v>101</v>
      </c>
      <c r="K65" s="16" t="s">
        <v>1232</v>
      </c>
    </row>
    <row r="66" spans="1:11">
      <c r="A66" s="5">
        <v>4990</v>
      </c>
      <c r="B66" s="5" t="s">
        <v>838</v>
      </c>
      <c r="C66" t="e">
        <f>VLOOKUP($A66,#REF!,3,0)</f>
        <v>#REF!</v>
      </c>
      <c r="D66" t="e">
        <f>VLOOKUP($A66,#REF!,4,0)</f>
        <v>#REF!</v>
      </c>
      <c r="E66">
        <v>2011</v>
      </c>
      <c r="F66" s="15">
        <f>VLOOKUP($A66,'BM011'!$D$5:$U$609,'BM011'!S$609,0)</f>
        <v>5346.25</v>
      </c>
      <c r="H66" s="16">
        <v>1151</v>
      </c>
      <c r="I66" s="16" t="s">
        <v>617</v>
      </c>
      <c r="J66" s="16">
        <v>101</v>
      </c>
      <c r="K66" s="16" t="s">
        <v>1232</v>
      </c>
    </row>
    <row r="67" spans="1:11">
      <c r="A67" s="5">
        <v>6630</v>
      </c>
      <c r="B67" s="5" t="s">
        <v>954</v>
      </c>
      <c r="C67" t="e">
        <f>VLOOKUP($A67,#REF!,3,0)</f>
        <v>#REF!</v>
      </c>
      <c r="D67" t="e">
        <f>VLOOKUP($A67,#REF!,4,0)</f>
        <v>#REF!</v>
      </c>
      <c r="E67">
        <v>2011</v>
      </c>
      <c r="F67" s="15">
        <f>VLOOKUP($A67,'BM011'!$D$5:$U$609,'BM011'!S$609,0)</f>
        <v>5655.75</v>
      </c>
      <c r="H67" s="16">
        <v>1152</v>
      </c>
      <c r="I67" s="16" t="s">
        <v>617</v>
      </c>
      <c r="J67" s="16">
        <v>101</v>
      </c>
      <c r="K67" s="16" t="s">
        <v>1232</v>
      </c>
    </row>
    <row r="68" spans="1:11">
      <c r="A68" s="5">
        <v>4930</v>
      </c>
      <c r="B68" s="5" t="s">
        <v>826</v>
      </c>
      <c r="C68" t="e">
        <f>VLOOKUP($A68,#REF!,3,0)</f>
        <v>#REF!</v>
      </c>
      <c r="D68" t="e">
        <f>VLOOKUP($A68,#REF!,4,0)</f>
        <v>#REF!</v>
      </c>
      <c r="E68">
        <v>2011</v>
      </c>
      <c r="F68" s="15">
        <f>VLOOKUP($A68,'BM011'!$D$5:$U$609,'BM011'!S$609,0)</f>
        <v>6113</v>
      </c>
      <c r="H68" s="16">
        <v>1153</v>
      </c>
      <c r="I68" s="16" t="s">
        <v>617</v>
      </c>
      <c r="J68" s="16">
        <v>101</v>
      </c>
      <c r="K68" s="16" t="s">
        <v>1232</v>
      </c>
    </row>
    <row r="69" spans="1:11">
      <c r="A69" s="5">
        <v>9670</v>
      </c>
      <c r="B69" s="5" t="s">
        <v>1205</v>
      </c>
      <c r="C69" t="e">
        <f>VLOOKUP($A69,#REF!,3,0)</f>
        <v>#REF!</v>
      </c>
      <c r="D69" t="e">
        <f>VLOOKUP($A69,#REF!,4,0)</f>
        <v>#REF!</v>
      </c>
      <c r="E69">
        <v>2011</v>
      </c>
      <c r="F69" s="15">
        <f>VLOOKUP($A69,'BM011'!$D$5:$U$609,'BM011'!S$609,0)</f>
        <v>5199.75</v>
      </c>
      <c r="H69" s="16">
        <v>1154</v>
      </c>
      <c r="I69" s="16" t="s">
        <v>617</v>
      </c>
      <c r="J69" s="16">
        <v>101</v>
      </c>
      <c r="K69" s="16" t="s">
        <v>1232</v>
      </c>
    </row>
    <row r="70" spans="1:11">
      <c r="A70" s="5">
        <v>7540</v>
      </c>
      <c r="B70" s="5" t="s">
        <v>1034</v>
      </c>
      <c r="C70" t="e">
        <f>VLOOKUP($A70,#REF!,3,0)</f>
        <v>#REF!</v>
      </c>
      <c r="D70" t="e">
        <f>VLOOKUP($A70,#REF!,4,0)</f>
        <v>#REF!</v>
      </c>
      <c r="E70">
        <v>2011</v>
      </c>
      <c r="F70" s="15">
        <f>VLOOKUP($A70,'BM011'!$D$5:$U$609,'BM011'!S$609,0)</f>
        <v>5643</v>
      </c>
      <c r="H70" s="16">
        <v>1155</v>
      </c>
      <c r="I70" s="16" t="s">
        <v>617</v>
      </c>
      <c r="J70" s="16">
        <v>101</v>
      </c>
      <c r="K70" s="16" t="s">
        <v>1232</v>
      </c>
    </row>
    <row r="71" spans="1:11">
      <c r="A71" s="5">
        <v>5672</v>
      </c>
      <c r="B71" s="5" t="s">
        <v>882</v>
      </c>
      <c r="C71" t="e">
        <f>VLOOKUP($A71,#REF!,3,0)</f>
        <v>#REF!</v>
      </c>
      <c r="D71" t="e">
        <f>VLOOKUP($A71,#REF!,4,0)</f>
        <v>#REF!</v>
      </c>
      <c r="E71">
        <v>2011</v>
      </c>
      <c r="F71" s="15">
        <f>VLOOKUP($A71,'BM011'!$D$5:$U$609,'BM011'!S$609,0)</f>
        <v>6251.75</v>
      </c>
      <c r="H71" s="16">
        <v>1156</v>
      </c>
      <c r="I71" s="16" t="s">
        <v>617</v>
      </c>
      <c r="J71" s="16">
        <v>101</v>
      </c>
      <c r="K71" s="16" t="s">
        <v>1232</v>
      </c>
    </row>
    <row r="72" spans="1:11">
      <c r="A72" s="5">
        <v>4295</v>
      </c>
      <c r="B72" s="5" t="s">
        <v>742</v>
      </c>
      <c r="C72" t="e">
        <f>VLOOKUP($A72,#REF!,3,0)</f>
        <v>#REF!</v>
      </c>
      <c r="D72" t="e">
        <f>VLOOKUP($A72,#REF!,4,0)</f>
        <v>#REF!</v>
      </c>
      <c r="E72">
        <v>2011</v>
      </c>
      <c r="F72" s="15">
        <f>VLOOKUP($A72,'BM011'!$D$5:$U$609,'BM011'!S$609,0)</f>
        <v>5687</v>
      </c>
      <c r="H72" s="16">
        <v>1157</v>
      </c>
      <c r="I72" s="16" t="s">
        <v>617</v>
      </c>
      <c r="J72" s="16">
        <v>101</v>
      </c>
      <c r="K72" s="16" t="s">
        <v>1232</v>
      </c>
    </row>
    <row r="73" spans="1:11">
      <c r="A73" s="5">
        <v>7470</v>
      </c>
      <c r="B73" s="5" t="s">
        <v>1030</v>
      </c>
      <c r="C73" t="e">
        <f>VLOOKUP($A73,#REF!,3,0)</f>
        <v>#REF!</v>
      </c>
      <c r="D73" t="e">
        <f>VLOOKUP($A73,#REF!,4,0)</f>
        <v>#REF!</v>
      </c>
      <c r="E73">
        <v>2011</v>
      </c>
      <c r="F73" s="15">
        <f>VLOOKUP($A73,'BM011'!$D$5:$U$609,'BM011'!S$609,0)</f>
        <v>6277.75</v>
      </c>
      <c r="H73" s="16">
        <v>1158</v>
      </c>
      <c r="I73" s="16" t="s">
        <v>617</v>
      </c>
      <c r="J73" s="16">
        <v>101</v>
      </c>
      <c r="K73" s="16" t="s">
        <v>1232</v>
      </c>
    </row>
    <row r="74" spans="1:11">
      <c r="A74" s="5">
        <v>8832</v>
      </c>
      <c r="B74" s="5" t="s">
        <v>1141</v>
      </c>
      <c r="C74" t="e">
        <f>VLOOKUP($A74,#REF!,3,0)</f>
        <v>#REF!</v>
      </c>
      <c r="D74" t="e">
        <f>VLOOKUP($A74,#REF!,4,0)</f>
        <v>#REF!</v>
      </c>
      <c r="E74">
        <v>2011</v>
      </c>
      <c r="F74" s="15">
        <f>VLOOKUP($A74,'BM011'!$D$5:$U$609,'BM011'!S$609,0)</f>
        <v>6359.666666666667</v>
      </c>
      <c r="H74" s="16">
        <v>1159</v>
      </c>
      <c r="I74" s="16" t="s">
        <v>617</v>
      </c>
      <c r="J74" s="16">
        <v>101</v>
      </c>
      <c r="K74" s="16" t="s">
        <v>1232</v>
      </c>
    </row>
    <row r="75" spans="1:11">
      <c r="A75" s="5">
        <v>5620</v>
      </c>
      <c r="B75" s="5" t="s">
        <v>879</v>
      </c>
      <c r="C75" t="e">
        <f>VLOOKUP($A75,#REF!,3,0)</f>
        <v>#REF!</v>
      </c>
      <c r="D75" t="e">
        <f>VLOOKUP($A75,#REF!,4,0)</f>
        <v>#REF!</v>
      </c>
      <c r="E75">
        <v>2011</v>
      </c>
      <c r="F75" s="15">
        <f>VLOOKUP($A75,'BM011'!$D$5:$U$609,'BM011'!S$609,0)</f>
        <v>7569.25</v>
      </c>
      <c r="H75" s="16">
        <v>1160</v>
      </c>
      <c r="I75" s="16" t="s">
        <v>617</v>
      </c>
      <c r="J75" s="16">
        <v>101</v>
      </c>
      <c r="K75" s="16" t="s">
        <v>1232</v>
      </c>
    </row>
    <row r="76" spans="1:11">
      <c r="A76" s="5">
        <v>9870</v>
      </c>
      <c r="B76" s="5" t="s">
        <v>1215</v>
      </c>
      <c r="C76" t="e">
        <f>VLOOKUP($A76,#REF!,3,0)</f>
        <v>#REF!</v>
      </c>
      <c r="D76" t="e">
        <f>VLOOKUP($A76,#REF!,4,0)</f>
        <v>#REF!</v>
      </c>
      <c r="E76">
        <v>2011</v>
      </c>
      <c r="F76" s="15">
        <f>VLOOKUP($A76,'BM011'!$D$5:$U$609,'BM011'!S$609,0)</f>
        <v>6226</v>
      </c>
      <c r="H76" s="16">
        <v>1161</v>
      </c>
      <c r="I76" s="16" t="s">
        <v>617</v>
      </c>
      <c r="J76" s="16">
        <v>101</v>
      </c>
      <c r="K76" s="16" t="s">
        <v>1232</v>
      </c>
    </row>
    <row r="77" spans="1:11">
      <c r="A77" s="5">
        <v>9850</v>
      </c>
      <c r="B77" s="5" t="s">
        <v>1214</v>
      </c>
      <c r="C77" t="e">
        <f>VLOOKUP($A77,#REF!,3,0)</f>
        <v>#REF!</v>
      </c>
      <c r="D77" t="e">
        <f>VLOOKUP($A77,#REF!,4,0)</f>
        <v>#REF!</v>
      </c>
      <c r="E77">
        <v>2011</v>
      </c>
      <c r="F77" s="15">
        <f>VLOOKUP($A77,'BM011'!$D$5:$U$609,'BM011'!S$609,0)</f>
        <v>6917.5</v>
      </c>
      <c r="H77" s="16">
        <v>1162</v>
      </c>
      <c r="I77" s="16" t="s">
        <v>617</v>
      </c>
      <c r="J77" s="16">
        <v>101</v>
      </c>
      <c r="K77" s="16" t="s">
        <v>1232</v>
      </c>
    </row>
    <row r="78" spans="1:11">
      <c r="A78" s="5">
        <v>6440</v>
      </c>
      <c r="B78" s="5" t="s">
        <v>940</v>
      </c>
      <c r="C78" t="e">
        <f>VLOOKUP($A78,#REF!,3,0)</f>
        <v>#REF!</v>
      </c>
      <c r="D78" t="e">
        <f>VLOOKUP($A78,#REF!,4,0)</f>
        <v>#REF!</v>
      </c>
      <c r="E78">
        <v>2011</v>
      </c>
      <c r="F78" s="15">
        <f>VLOOKUP($A78,'BM011'!$D$5:$U$609,'BM011'!S$609,0)</f>
        <v>7056.25</v>
      </c>
      <c r="H78" s="16">
        <v>1164</v>
      </c>
      <c r="I78" s="16" t="s">
        <v>617</v>
      </c>
      <c r="J78" s="16">
        <v>101</v>
      </c>
      <c r="K78" s="16" t="s">
        <v>1232</v>
      </c>
    </row>
    <row r="79" spans="1:11">
      <c r="A79" s="5">
        <v>6920</v>
      </c>
      <c r="B79" s="5" t="s">
        <v>991</v>
      </c>
      <c r="C79" t="e">
        <f>VLOOKUP($A79,#REF!,3,0)</f>
        <v>#REF!</v>
      </c>
      <c r="D79" t="e">
        <f>VLOOKUP($A79,#REF!,4,0)</f>
        <v>#REF!</v>
      </c>
      <c r="E79">
        <v>2011</v>
      </c>
      <c r="F79" s="15">
        <f>VLOOKUP($A79,'BM011'!$D$5:$U$609,'BM011'!S$609,0)</f>
        <v>6267.5</v>
      </c>
      <c r="H79" s="16">
        <v>1165</v>
      </c>
      <c r="I79" s="16" t="s">
        <v>617</v>
      </c>
      <c r="J79" s="16">
        <v>101</v>
      </c>
      <c r="K79" s="16" t="s">
        <v>1232</v>
      </c>
    </row>
    <row r="80" spans="1:11">
      <c r="A80" s="5">
        <v>5591</v>
      </c>
      <c r="B80" s="5" t="s">
        <v>872</v>
      </c>
      <c r="C80" t="e">
        <f>VLOOKUP($A80,#REF!,3,0)</f>
        <v>#REF!</v>
      </c>
      <c r="D80" t="e">
        <f>VLOOKUP($A80,#REF!,4,0)</f>
        <v>#REF!</v>
      </c>
      <c r="E80">
        <v>2011</v>
      </c>
      <c r="F80" s="15">
        <f>VLOOKUP($A80,'BM011'!$D$5:$U$609,'BM011'!S$609,0)</f>
        <v>5843</v>
      </c>
      <c r="H80" s="16">
        <v>1166</v>
      </c>
      <c r="I80" s="16" t="s">
        <v>617</v>
      </c>
      <c r="J80" s="16">
        <v>101</v>
      </c>
      <c r="K80" s="16" t="s">
        <v>1232</v>
      </c>
    </row>
    <row r="81" spans="1:11">
      <c r="A81" s="5">
        <v>4470</v>
      </c>
      <c r="B81" s="5" t="s">
        <v>758</v>
      </c>
      <c r="C81" t="e">
        <f>VLOOKUP($A81,#REF!,3,0)</f>
        <v>#REF!</v>
      </c>
      <c r="D81" t="e">
        <f>VLOOKUP($A81,#REF!,4,0)</f>
        <v>#REF!</v>
      </c>
      <c r="E81">
        <v>2011</v>
      </c>
      <c r="F81" s="15">
        <f>VLOOKUP($A81,'BM011'!$D$5:$U$609,'BM011'!S$609,0)</f>
        <v>5361.666666666667</v>
      </c>
      <c r="H81" s="16">
        <v>1167</v>
      </c>
      <c r="I81" s="16" t="s">
        <v>617</v>
      </c>
      <c r="J81" s="16">
        <v>101</v>
      </c>
      <c r="K81" s="16" t="s">
        <v>1232</v>
      </c>
    </row>
    <row r="82" spans="1:11">
      <c r="A82" s="5">
        <v>9620</v>
      </c>
      <c r="B82" s="5" t="s">
        <v>1201</v>
      </c>
      <c r="C82" t="e">
        <f>VLOOKUP($A82,#REF!,3,0)</f>
        <v>#REF!</v>
      </c>
      <c r="D82" t="e">
        <f>VLOOKUP($A82,#REF!,4,0)</f>
        <v>#REF!</v>
      </c>
      <c r="E82">
        <v>2011</v>
      </c>
      <c r="F82" s="15">
        <f>VLOOKUP($A82,'BM011'!$D$5:$U$609,'BM011'!S$609,0)</f>
        <v>5478</v>
      </c>
      <c r="H82" s="16">
        <v>1168</v>
      </c>
      <c r="I82" s="16" t="s">
        <v>617</v>
      </c>
      <c r="J82" s="16">
        <v>101</v>
      </c>
      <c r="K82" s="16" t="s">
        <v>1232</v>
      </c>
    </row>
    <row r="83" spans="1:11">
      <c r="A83" s="5">
        <v>5853</v>
      </c>
      <c r="B83" s="5" t="s">
        <v>892</v>
      </c>
      <c r="C83" t="e">
        <f>VLOOKUP($A83,#REF!,3,0)</f>
        <v>#REF!</v>
      </c>
      <c r="D83" t="e">
        <f>VLOOKUP($A83,#REF!,4,0)</f>
        <v>#REF!</v>
      </c>
      <c r="E83">
        <v>2011</v>
      </c>
      <c r="F83" s="15">
        <f>VLOOKUP($A83,'BM011'!$D$5:$U$609,'BM011'!S$609,0)</f>
        <v>6261.666666666667</v>
      </c>
      <c r="H83" s="16">
        <v>1169</v>
      </c>
      <c r="I83" s="16" t="s">
        <v>617</v>
      </c>
      <c r="J83" s="16">
        <v>101</v>
      </c>
      <c r="K83" s="16" t="s">
        <v>1232</v>
      </c>
    </row>
    <row r="84" spans="1:11">
      <c r="A84" s="5">
        <v>9610</v>
      </c>
      <c r="B84" s="5" t="s">
        <v>1200</v>
      </c>
      <c r="C84" t="e">
        <f>VLOOKUP($A84,#REF!,3,0)</f>
        <v>#REF!</v>
      </c>
      <c r="D84" t="e">
        <f>VLOOKUP($A84,#REF!,4,0)</f>
        <v>#REF!</v>
      </c>
      <c r="E84">
        <v>2011</v>
      </c>
      <c r="F84" s="15">
        <f>VLOOKUP($A84,'BM011'!$D$5:$U$609,'BM011'!S$609,0)</f>
        <v>5130.333333333333</v>
      </c>
      <c r="H84" s="16">
        <v>1170</v>
      </c>
      <c r="I84" s="16" t="s">
        <v>617</v>
      </c>
      <c r="J84" s="16">
        <v>101</v>
      </c>
      <c r="K84" s="16" t="s">
        <v>1232</v>
      </c>
    </row>
    <row r="85" spans="1:11">
      <c r="A85" s="5">
        <v>6933</v>
      </c>
      <c r="B85" s="5" t="s">
        <v>992</v>
      </c>
      <c r="C85" t="e">
        <f>VLOOKUP($A85,#REF!,3,0)</f>
        <v>#REF!</v>
      </c>
      <c r="D85" t="e">
        <f>VLOOKUP($A85,#REF!,4,0)</f>
        <v>#REF!</v>
      </c>
      <c r="E85">
        <v>2011</v>
      </c>
      <c r="F85" s="15">
        <f>VLOOKUP($A85,'BM011'!$D$5:$U$609,'BM011'!S$609,0)</f>
        <v>6688.5</v>
      </c>
      <c r="H85" s="16">
        <v>1171</v>
      </c>
      <c r="I85" s="16" t="s">
        <v>617</v>
      </c>
      <c r="J85" s="16">
        <v>101</v>
      </c>
      <c r="K85" s="16" t="s">
        <v>1232</v>
      </c>
    </row>
    <row r="86" spans="1:11">
      <c r="A86" s="5">
        <v>7570</v>
      </c>
      <c r="B86" s="5" t="s">
        <v>1037</v>
      </c>
      <c r="C86" t="e">
        <f>VLOOKUP($A86,#REF!,3,0)</f>
        <v>#REF!</v>
      </c>
      <c r="D86" t="e">
        <f>VLOOKUP($A86,#REF!,4,0)</f>
        <v>#REF!</v>
      </c>
      <c r="E86">
        <v>2011</v>
      </c>
      <c r="F86" s="15">
        <f>VLOOKUP($A86,'BM011'!$D$5:$U$609,'BM011'!S$609,0)</f>
        <v>5738</v>
      </c>
      <c r="H86" s="16">
        <v>1172</v>
      </c>
      <c r="I86" s="16" t="s">
        <v>617</v>
      </c>
      <c r="J86" s="16">
        <v>101</v>
      </c>
      <c r="K86" s="16" t="s">
        <v>1232</v>
      </c>
    </row>
    <row r="87" spans="1:11">
      <c r="A87" s="5">
        <v>8950</v>
      </c>
      <c r="B87" s="5" t="s">
        <v>1153</v>
      </c>
      <c r="C87" t="e">
        <f>VLOOKUP($A87,#REF!,3,0)</f>
        <v>#REF!</v>
      </c>
      <c r="D87" t="e">
        <f>VLOOKUP($A87,#REF!,4,0)</f>
        <v>#REF!</v>
      </c>
      <c r="E87">
        <v>2011</v>
      </c>
      <c r="F87" s="15">
        <f>VLOOKUP($A87,'BM011'!$D$5:$U$609,'BM011'!S$609,0)</f>
        <v>5917</v>
      </c>
      <c r="H87" s="16">
        <v>1173</v>
      </c>
      <c r="I87" s="16" t="s">
        <v>617</v>
      </c>
      <c r="J87" s="16">
        <v>101</v>
      </c>
      <c r="K87" s="16" t="s">
        <v>1232</v>
      </c>
    </row>
    <row r="88" spans="1:11">
      <c r="A88" s="5">
        <v>9640</v>
      </c>
      <c r="B88" s="5" t="s">
        <v>1204</v>
      </c>
      <c r="C88" t="e">
        <f>VLOOKUP($A88,#REF!,3,0)</f>
        <v>#REF!</v>
      </c>
      <c r="D88" t="e">
        <f>VLOOKUP($A88,#REF!,4,0)</f>
        <v>#REF!</v>
      </c>
      <c r="E88">
        <v>2011</v>
      </c>
      <c r="F88" s="15">
        <f>VLOOKUP($A88,'BM011'!$D$5:$U$609,'BM011'!S$609,0)</f>
        <v>6065</v>
      </c>
      <c r="H88" s="16">
        <v>1174</v>
      </c>
      <c r="I88" s="16" t="s">
        <v>617</v>
      </c>
      <c r="J88" s="16">
        <v>101</v>
      </c>
      <c r="K88" s="16" t="s">
        <v>1232</v>
      </c>
    </row>
    <row r="89" spans="1:11">
      <c r="A89" s="5">
        <v>6300</v>
      </c>
      <c r="B89" s="5" t="s">
        <v>930</v>
      </c>
      <c r="C89" t="e">
        <f>VLOOKUP($A89,#REF!,3,0)</f>
        <v>#REF!</v>
      </c>
      <c r="D89" t="e">
        <f>VLOOKUP($A89,#REF!,4,0)</f>
        <v>#REF!</v>
      </c>
      <c r="E89">
        <v>2011</v>
      </c>
      <c r="F89" s="15">
        <f>VLOOKUP($A89,'BM011'!$D$5:$U$609,'BM011'!S$609,0)</f>
        <v>7123.75</v>
      </c>
      <c r="H89" s="16">
        <v>1175</v>
      </c>
      <c r="I89" s="16" t="s">
        <v>617</v>
      </c>
      <c r="J89" s="16">
        <v>101</v>
      </c>
      <c r="K89" s="16" t="s">
        <v>1232</v>
      </c>
    </row>
    <row r="90" spans="1:11">
      <c r="A90" s="5">
        <v>6880</v>
      </c>
      <c r="B90" s="5" t="s">
        <v>988</v>
      </c>
      <c r="C90" t="e">
        <f>VLOOKUP($A90,#REF!,3,0)</f>
        <v>#REF!</v>
      </c>
      <c r="D90" t="e">
        <f>VLOOKUP($A90,#REF!,4,0)</f>
        <v>#REF!</v>
      </c>
      <c r="E90">
        <v>2011</v>
      </c>
      <c r="F90" s="15">
        <f>VLOOKUP($A90,'BM011'!$D$5:$U$609,'BM011'!S$609,0)</f>
        <v>5475.75</v>
      </c>
      <c r="H90" s="16">
        <v>1200</v>
      </c>
      <c r="I90" s="16" t="s">
        <v>617</v>
      </c>
      <c r="J90" s="16">
        <v>101</v>
      </c>
      <c r="K90" s="16" t="s">
        <v>1232</v>
      </c>
    </row>
    <row r="91" spans="1:11">
      <c r="A91" s="5">
        <v>9480</v>
      </c>
      <c r="B91" s="5" t="s">
        <v>1186</v>
      </c>
      <c r="C91" t="e">
        <f>VLOOKUP($A91,#REF!,3,0)</f>
        <v>#REF!</v>
      </c>
      <c r="D91" t="e">
        <f>VLOOKUP($A91,#REF!,4,0)</f>
        <v>#REF!</v>
      </c>
      <c r="E91">
        <v>2011</v>
      </c>
      <c r="F91" s="15">
        <f>VLOOKUP($A91,'BM011'!$D$5:$U$609,'BM011'!S$609,0)</f>
        <v>6836</v>
      </c>
      <c r="H91" s="16">
        <v>1201</v>
      </c>
      <c r="I91" s="16" t="s">
        <v>617</v>
      </c>
      <c r="J91" s="16">
        <v>101</v>
      </c>
      <c r="K91" s="16" t="s">
        <v>1232</v>
      </c>
    </row>
    <row r="92" spans="1:11">
      <c r="A92" s="5">
        <v>5600</v>
      </c>
      <c r="B92" s="5" t="s">
        <v>874</v>
      </c>
      <c r="C92" t="e">
        <f>VLOOKUP($A92,#REF!,3,0)</f>
        <v>#REF!</v>
      </c>
      <c r="D92" t="e">
        <f>VLOOKUP($A92,#REF!,4,0)</f>
        <v>#REF!</v>
      </c>
      <c r="E92">
        <v>2011</v>
      </c>
      <c r="F92" s="15">
        <f>VLOOKUP($A92,'BM011'!$D$5:$U$609,'BM011'!S$609,0)</f>
        <v>6897.75</v>
      </c>
      <c r="H92" s="16">
        <v>1202</v>
      </c>
      <c r="I92" s="16" t="s">
        <v>617</v>
      </c>
      <c r="J92" s="16">
        <v>101</v>
      </c>
      <c r="K92" s="16" t="s">
        <v>1232</v>
      </c>
    </row>
    <row r="93" spans="1:11">
      <c r="A93" s="5">
        <v>6670</v>
      </c>
      <c r="B93" s="5" t="s">
        <v>958</v>
      </c>
      <c r="C93" t="e">
        <f>VLOOKUP($A93,#REF!,3,0)</f>
        <v>#REF!</v>
      </c>
      <c r="D93" t="e">
        <f>VLOOKUP($A93,#REF!,4,0)</f>
        <v>#REF!</v>
      </c>
      <c r="E93">
        <v>2011</v>
      </c>
      <c r="F93" s="15">
        <f>VLOOKUP($A93,'BM011'!$D$5:$U$609,'BM011'!S$609,0)</f>
        <v>5677</v>
      </c>
      <c r="H93" s="16">
        <v>1203</v>
      </c>
      <c r="I93" s="16" t="s">
        <v>617</v>
      </c>
      <c r="J93" s="16">
        <v>101</v>
      </c>
      <c r="K93" s="16" t="s">
        <v>1232</v>
      </c>
    </row>
    <row r="94" spans="1:11">
      <c r="A94" s="5">
        <v>4862</v>
      </c>
      <c r="B94" s="5" t="s">
        <v>811</v>
      </c>
      <c r="C94" t="e">
        <f>VLOOKUP($A94,#REF!,3,0)</f>
        <v>#REF!</v>
      </c>
      <c r="D94" t="e">
        <f>VLOOKUP($A94,#REF!,4,0)</f>
        <v>#REF!</v>
      </c>
      <c r="E94">
        <v>2011</v>
      </c>
      <c r="F94" s="15">
        <f>VLOOKUP($A94,'BM011'!$D$5:$U$609,'BM011'!S$609,0)</f>
        <v>6078</v>
      </c>
      <c r="H94" s="16">
        <v>1204</v>
      </c>
      <c r="I94" s="16" t="s">
        <v>617</v>
      </c>
      <c r="J94" s="16">
        <v>101</v>
      </c>
      <c r="K94" s="16" t="s">
        <v>1232</v>
      </c>
    </row>
    <row r="95" spans="1:11">
      <c r="A95" s="5">
        <v>5683</v>
      </c>
      <c r="B95" s="5" t="s">
        <v>883</v>
      </c>
      <c r="C95" t="e">
        <f>VLOOKUP($A95,#REF!,3,0)</f>
        <v>#REF!</v>
      </c>
      <c r="D95" t="e">
        <f>VLOOKUP($A95,#REF!,4,0)</f>
        <v>#REF!</v>
      </c>
      <c r="E95">
        <v>2011</v>
      </c>
      <c r="F95" s="15">
        <f>VLOOKUP($A95,'BM011'!$D$5:$U$609,'BM011'!S$609,0)</f>
        <v>7287.75</v>
      </c>
      <c r="H95" s="16">
        <v>1205</v>
      </c>
      <c r="I95" s="16" t="s">
        <v>617</v>
      </c>
      <c r="J95" s="16">
        <v>101</v>
      </c>
      <c r="K95" s="16" t="s">
        <v>1232</v>
      </c>
    </row>
    <row r="96" spans="1:11">
      <c r="A96" s="5">
        <v>6870</v>
      </c>
      <c r="B96" s="5" t="s">
        <v>987</v>
      </c>
      <c r="C96" t="e">
        <f>VLOOKUP($A96,#REF!,3,0)</f>
        <v>#REF!</v>
      </c>
      <c r="D96" t="e">
        <f>VLOOKUP($A96,#REF!,4,0)</f>
        <v>#REF!</v>
      </c>
      <c r="E96">
        <v>2011</v>
      </c>
      <c r="F96" s="15">
        <f>VLOOKUP($A96,'BM011'!$D$5:$U$609,'BM011'!S$609,0)</f>
        <v>5908.5</v>
      </c>
      <c r="H96" s="16">
        <v>1206</v>
      </c>
      <c r="I96" s="16" t="s">
        <v>617</v>
      </c>
      <c r="J96" s="16">
        <v>101</v>
      </c>
      <c r="K96" s="16" t="s">
        <v>1232</v>
      </c>
    </row>
    <row r="97" spans="1:11">
      <c r="A97" s="5">
        <v>7280</v>
      </c>
      <c r="B97" s="5" t="s">
        <v>1018</v>
      </c>
      <c r="C97" t="e">
        <f>VLOOKUP($A97,#REF!,3,0)</f>
        <v>#REF!</v>
      </c>
      <c r="D97" t="e">
        <f>VLOOKUP($A97,#REF!,4,0)</f>
        <v>#REF!</v>
      </c>
      <c r="E97">
        <v>2011</v>
      </c>
      <c r="F97" s="15">
        <f>VLOOKUP($A97,'BM011'!$D$5:$U$609,'BM011'!S$609,0)</f>
        <v>6127</v>
      </c>
      <c r="H97" s="16">
        <v>1207</v>
      </c>
      <c r="I97" s="16" t="s">
        <v>617</v>
      </c>
      <c r="J97" s="16">
        <v>101</v>
      </c>
      <c r="K97" s="16" t="s">
        <v>1232</v>
      </c>
    </row>
    <row r="98" spans="1:11">
      <c r="A98" s="5">
        <v>7850</v>
      </c>
      <c r="B98" s="5" t="s">
        <v>1056</v>
      </c>
      <c r="C98" t="e">
        <f>VLOOKUP($A98,#REF!,3,0)</f>
        <v>#REF!</v>
      </c>
      <c r="D98" t="e">
        <f>VLOOKUP($A98,#REF!,4,0)</f>
        <v>#REF!</v>
      </c>
      <c r="E98">
        <v>2011</v>
      </c>
      <c r="F98" s="15">
        <f>VLOOKUP($A98,'BM011'!$D$5:$U$609,'BM011'!S$609,0)</f>
        <v>6799.666666666667</v>
      </c>
      <c r="H98" s="16">
        <v>1208</v>
      </c>
      <c r="I98" s="16" t="s">
        <v>617</v>
      </c>
      <c r="J98" s="16">
        <v>101</v>
      </c>
      <c r="K98" s="16" t="s">
        <v>1232</v>
      </c>
    </row>
    <row r="99" spans="1:11">
      <c r="A99" s="5">
        <v>6500</v>
      </c>
      <c r="B99" s="5" t="s">
        <v>942</v>
      </c>
      <c r="C99" t="e">
        <f>VLOOKUP($A99,#REF!,3,0)</f>
        <v>#REF!</v>
      </c>
      <c r="D99" t="e">
        <f>VLOOKUP($A99,#REF!,4,0)</f>
        <v>#REF!</v>
      </c>
      <c r="E99">
        <v>2011</v>
      </c>
      <c r="F99" s="15">
        <f>VLOOKUP($A99,'BM011'!$D$5:$U$609,'BM011'!S$609,0)</f>
        <v>6401.25</v>
      </c>
      <c r="H99" s="16">
        <v>1209</v>
      </c>
      <c r="I99" s="16" t="s">
        <v>617</v>
      </c>
      <c r="J99" s="16">
        <v>101</v>
      </c>
      <c r="K99" s="16" t="s">
        <v>1232</v>
      </c>
    </row>
    <row r="100" spans="1:11">
      <c r="A100" s="5">
        <v>9600</v>
      </c>
      <c r="B100" s="5" t="s">
        <v>1199</v>
      </c>
      <c r="C100" t="e">
        <f>VLOOKUP($A100,#REF!,3,0)</f>
        <v>#REF!</v>
      </c>
      <c r="D100" t="e">
        <f>VLOOKUP($A100,#REF!,4,0)</f>
        <v>#REF!</v>
      </c>
      <c r="E100">
        <v>2011</v>
      </c>
      <c r="F100" s="15">
        <f>VLOOKUP($A100,'BM011'!$D$5:$U$609,'BM011'!S$609,0)</f>
        <v>6866.5</v>
      </c>
      <c r="H100" s="16">
        <v>1210</v>
      </c>
      <c r="I100" s="16" t="s">
        <v>617</v>
      </c>
      <c r="J100" s="16">
        <v>101</v>
      </c>
      <c r="K100" s="16" t="s">
        <v>1232</v>
      </c>
    </row>
    <row r="101" spans="1:11">
      <c r="A101" s="5">
        <v>4534</v>
      </c>
      <c r="B101" s="5" t="s">
        <v>764</v>
      </c>
      <c r="C101" t="e">
        <f>VLOOKUP($A101,#REF!,3,0)</f>
        <v>#REF!</v>
      </c>
      <c r="D101" t="e">
        <f>VLOOKUP($A101,#REF!,4,0)</f>
        <v>#REF!</v>
      </c>
      <c r="E101">
        <v>2011</v>
      </c>
      <c r="F101" s="15">
        <f>VLOOKUP($A101,'BM011'!$D$5:$U$609,'BM011'!S$609,0)</f>
        <v>6159</v>
      </c>
      <c r="H101" s="16">
        <v>1211</v>
      </c>
      <c r="I101" s="16" t="s">
        <v>617</v>
      </c>
      <c r="J101" s="16">
        <v>101</v>
      </c>
      <c r="K101" s="16" t="s">
        <v>1232</v>
      </c>
    </row>
    <row r="102" spans="1:11">
      <c r="A102" s="5">
        <v>9330</v>
      </c>
      <c r="B102" s="5" t="s">
        <v>1174</v>
      </c>
      <c r="C102" t="e">
        <f>VLOOKUP($A102,#REF!,3,0)</f>
        <v>#REF!</v>
      </c>
      <c r="D102" t="e">
        <f>VLOOKUP($A102,#REF!,4,0)</f>
        <v>#REF!</v>
      </c>
      <c r="E102">
        <v>2011</v>
      </c>
      <c r="F102" s="15">
        <f>VLOOKUP($A102,'BM011'!$D$5:$U$609,'BM011'!S$609,0)</f>
        <v>5703</v>
      </c>
      <c r="H102" s="16">
        <v>1213</v>
      </c>
      <c r="I102" s="16" t="s">
        <v>617</v>
      </c>
      <c r="J102" s="16">
        <v>101</v>
      </c>
      <c r="K102" s="16" t="s">
        <v>1232</v>
      </c>
    </row>
    <row r="103" spans="1:11">
      <c r="A103" s="5">
        <v>8970</v>
      </c>
      <c r="B103" s="5" t="s">
        <v>1157</v>
      </c>
      <c r="C103" t="e">
        <f>VLOOKUP($A103,#REF!,3,0)</f>
        <v>#REF!</v>
      </c>
      <c r="D103" t="e">
        <f>VLOOKUP($A103,#REF!,4,0)</f>
        <v>#REF!</v>
      </c>
      <c r="E103">
        <v>2011</v>
      </c>
      <c r="F103" s="15">
        <f>VLOOKUP($A103,'BM011'!$D$5:$U$609,'BM011'!S$609,0)</f>
        <v>5656.5</v>
      </c>
      <c r="H103" s="16">
        <v>1214</v>
      </c>
      <c r="I103" s="16" t="s">
        <v>617</v>
      </c>
      <c r="J103" s="16">
        <v>101</v>
      </c>
      <c r="K103" s="16" t="s">
        <v>1232</v>
      </c>
    </row>
    <row r="104" spans="1:11">
      <c r="A104" s="5">
        <v>5792</v>
      </c>
      <c r="B104" s="5" t="s">
        <v>890</v>
      </c>
      <c r="C104" t="e">
        <f>VLOOKUP($A104,#REF!,3,0)</f>
        <v>#REF!</v>
      </c>
      <c r="D104" t="e">
        <f>VLOOKUP($A104,#REF!,4,0)</f>
        <v>#REF!</v>
      </c>
      <c r="E104">
        <v>2011</v>
      </c>
      <c r="F104" s="15">
        <f>VLOOKUP($A104,'BM011'!$D$5:$U$609,'BM011'!S$609,0)</f>
        <v>7914.5</v>
      </c>
      <c r="H104" s="16">
        <v>1215</v>
      </c>
      <c r="I104" s="16" t="s">
        <v>617</v>
      </c>
      <c r="J104" s="16">
        <v>101</v>
      </c>
      <c r="K104" s="16" t="s">
        <v>1232</v>
      </c>
    </row>
    <row r="105" spans="1:11">
      <c r="A105" s="5">
        <v>5960</v>
      </c>
      <c r="B105" s="5" t="s">
        <v>908</v>
      </c>
      <c r="C105" t="e">
        <f>VLOOKUP($A105,#REF!,3,0)</f>
        <v>#REF!</v>
      </c>
      <c r="D105" t="e">
        <f>VLOOKUP($A105,#REF!,4,0)</f>
        <v>#REF!</v>
      </c>
      <c r="E105">
        <v>2011</v>
      </c>
      <c r="F105" s="15">
        <f>VLOOKUP($A105,'BM011'!$D$5:$U$609,'BM011'!S$609,0)</f>
        <v>6311.5</v>
      </c>
      <c r="H105" s="16">
        <v>1216</v>
      </c>
      <c r="I105" s="16" t="s">
        <v>617</v>
      </c>
      <c r="J105" s="16">
        <v>101</v>
      </c>
      <c r="K105" s="16" t="s">
        <v>1232</v>
      </c>
    </row>
    <row r="106" spans="1:11">
      <c r="A106" s="5">
        <v>4460</v>
      </c>
      <c r="B106" s="5" t="s">
        <v>757</v>
      </c>
      <c r="C106" t="e">
        <f>VLOOKUP($A106,#REF!,3,0)</f>
        <v>#REF!</v>
      </c>
      <c r="D106" t="e">
        <f>VLOOKUP($A106,#REF!,4,0)</f>
        <v>#REF!</v>
      </c>
      <c r="E106">
        <v>2011</v>
      </c>
      <c r="F106" s="15">
        <f>VLOOKUP($A106,'BM011'!$D$5:$U$609,'BM011'!S$609,0)</f>
        <v>6389</v>
      </c>
      <c r="H106" s="16">
        <v>1217</v>
      </c>
      <c r="I106" s="16" t="s">
        <v>617</v>
      </c>
      <c r="J106" s="16">
        <v>101</v>
      </c>
      <c r="K106" s="16" t="s">
        <v>1232</v>
      </c>
    </row>
    <row r="107" spans="1:11">
      <c r="A107" s="5">
        <v>5592</v>
      </c>
      <c r="B107" s="5" t="s">
        <v>873</v>
      </c>
      <c r="C107" t="e">
        <f>VLOOKUP($A107,#REF!,3,0)</f>
        <v>#REF!</v>
      </c>
      <c r="D107" t="e">
        <f>VLOOKUP($A107,#REF!,4,0)</f>
        <v>#REF!</v>
      </c>
      <c r="E107">
        <v>2011</v>
      </c>
      <c r="F107" s="15">
        <f>VLOOKUP($A107,'BM011'!$D$5:$U$609,'BM011'!S$609,0)</f>
        <v>7061.5</v>
      </c>
      <c r="H107" s="16">
        <v>1218</v>
      </c>
      <c r="I107" s="16" t="s">
        <v>617</v>
      </c>
      <c r="J107" s="16">
        <v>101</v>
      </c>
      <c r="K107" s="16" t="s">
        <v>1232</v>
      </c>
    </row>
    <row r="108" spans="1:11">
      <c r="A108" s="5">
        <v>8983</v>
      </c>
      <c r="B108" s="5" t="s">
        <v>1159</v>
      </c>
      <c r="C108" t="e">
        <f>VLOOKUP($A108,#REF!,3,0)</f>
        <v>#REF!</v>
      </c>
      <c r="D108" t="e">
        <f>VLOOKUP($A108,#REF!,4,0)</f>
        <v>#REF!</v>
      </c>
      <c r="E108">
        <v>2011</v>
      </c>
      <c r="F108" s="15">
        <f>VLOOKUP($A108,'BM011'!$D$5:$U$609,'BM011'!S$609,0)</f>
        <v>6419.75</v>
      </c>
      <c r="H108" s="16">
        <v>1219</v>
      </c>
      <c r="I108" s="16" t="s">
        <v>617</v>
      </c>
      <c r="J108" s="16">
        <v>101</v>
      </c>
      <c r="K108" s="16" t="s">
        <v>1232</v>
      </c>
    </row>
    <row r="109" spans="1:11">
      <c r="A109" s="5">
        <v>6650</v>
      </c>
      <c r="B109" s="5" t="s">
        <v>956</v>
      </c>
      <c r="C109" t="e">
        <f>VLOOKUP($A109,#REF!,3,0)</f>
        <v>#REF!</v>
      </c>
      <c r="D109" t="e">
        <f>VLOOKUP($A109,#REF!,4,0)</f>
        <v>#REF!</v>
      </c>
      <c r="E109">
        <v>2011</v>
      </c>
      <c r="F109" s="15">
        <f>VLOOKUP($A109,'BM011'!$D$5:$U$609,'BM011'!S$609,0)</f>
        <v>6669</v>
      </c>
      <c r="H109" s="16">
        <v>1220</v>
      </c>
      <c r="I109" s="16" t="s">
        <v>617</v>
      </c>
      <c r="J109" s="16">
        <v>101</v>
      </c>
      <c r="K109" s="16" t="s">
        <v>1232</v>
      </c>
    </row>
    <row r="110" spans="1:11">
      <c r="A110" s="5">
        <v>5400</v>
      </c>
      <c r="B110" s="5" t="s">
        <v>856</v>
      </c>
      <c r="C110" t="e">
        <f>VLOOKUP($A110,#REF!,3,0)</f>
        <v>#REF!</v>
      </c>
      <c r="D110" t="e">
        <f>VLOOKUP($A110,#REF!,4,0)</f>
        <v>#REF!</v>
      </c>
      <c r="E110">
        <v>2011</v>
      </c>
      <c r="F110" s="15">
        <f>VLOOKUP($A110,'BM011'!$D$5:$U$609,'BM011'!S$609,0)</f>
        <v>8485.75</v>
      </c>
      <c r="H110" s="16">
        <v>1221</v>
      </c>
      <c r="I110" s="16" t="s">
        <v>617</v>
      </c>
      <c r="J110" s="16">
        <v>101</v>
      </c>
      <c r="K110" s="16" t="s">
        <v>1232</v>
      </c>
    </row>
    <row r="111" spans="1:11">
      <c r="A111" s="5">
        <v>5471</v>
      </c>
      <c r="B111" s="5" t="s">
        <v>862</v>
      </c>
      <c r="C111" t="e">
        <f>VLOOKUP($A111,#REF!,3,0)</f>
        <v>#REF!</v>
      </c>
      <c r="D111" t="e">
        <f>VLOOKUP($A111,#REF!,4,0)</f>
        <v>#REF!</v>
      </c>
      <c r="E111">
        <v>2011</v>
      </c>
      <c r="F111" s="15">
        <f>VLOOKUP($A111,'BM011'!$D$5:$U$609,'BM011'!S$609,0)</f>
        <v>6919.25</v>
      </c>
      <c r="H111" s="16">
        <v>1240</v>
      </c>
      <c r="I111" s="16" t="s">
        <v>617</v>
      </c>
      <c r="J111" s="16">
        <v>101</v>
      </c>
      <c r="K111" s="16" t="s">
        <v>1232</v>
      </c>
    </row>
    <row r="112" spans="1:11">
      <c r="A112" s="5">
        <v>9560</v>
      </c>
      <c r="B112" s="5" t="s">
        <v>1196</v>
      </c>
      <c r="C112" t="e">
        <f>VLOOKUP($A112,#REF!,3,0)</f>
        <v>#REF!</v>
      </c>
      <c r="D112" t="e">
        <f>VLOOKUP($A112,#REF!,4,0)</f>
        <v>#REF!</v>
      </c>
      <c r="E112">
        <v>2011</v>
      </c>
      <c r="F112" s="15">
        <f>VLOOKUP($A112,'BM011'!$D$5:$U$609,'BM011'!S$609,0)</f>
        <v>6844.75</v>
      </c>
      <c r="H112" s="16">
        <v>1250</v>
      </c>
      <c r="I112" s="16" t="s">
        <v>617</v>
      </c>
      <c r="J112" s="16">
        <v>101</v>
      </c>
      <c r="K112" s="16" t="s">
        <v>1232</v>
      </c>
    </row>
    <row r="113" spans="1:11">
      <c r="A113" s="5">
        <v>8740</v>
      </c>
      <c r="B113" s="5" t="s">
        <v>1127</v>
      </c>
      <c r="C113" t="e">
        <f>VLOOKUP($A113,#REF!,3,0)</f>
        <v>#REF!</v>
      </c>
      <c r="D113" t="e">
        <f>VLOOKUP($A113,#REF!,4,0)</f>
        <v>#REF!</v>
      </c>
      <c r="E113">
        <v>2011</v>
      </c>
      <c r="F113" s="15">
        <f>VLOOKUP($A113,'BM011'!$D$5:$U$609,'BM011'!S$609,0)</f>
        <v>8300.5</v>
      </c>
      <c r="H113" s="16">
        <v>1251</v>
      </c>
      <c r="I113" s="16" t="s">
        <v>617</v>
      </c>
      <c r="J113" s="16">
        <v>101</v>
      </c>
      <c r="K113" s="16" t="s">
        <v>1232</v>
      </c>
    </row>
    <row r="114" spans="1:11">
      <c r="A114" s="5">
        <v>7620</v>
      </c>
      <c r="B114" s="5" t="s">
        <v>1039</v>
      </c>
      <c r="C114" t="e">
        <f>VLOOKUP($A114,#REF!,3,0)</f>
        <v>#REF!</v>
      </c>
      <c r="D114" t="e">
        <f>VLOOKUP($A114,#REF!,4,0)</f>
        <v>#REF!</v>
      </c>
      <c r="E114">
        <v>2011</v>
      </c>
      <c r="F114" s="15">
        <f>VLOOKUP($A114,'BM011'!$D$5:$U$609,'BM011'!S$609,0)</f>
        <v>5742.5</v>
      </c>
      <c r="H114" s="5">
        <v>1252</v>
      </c>
      <c r="I114" s="5" t="s">
        <v>617</v>
      </c>
      <c r="J114" s="16">
        <v>101</v>
      </c>
      <c r="K114" s="16" t="s">
        <v>1232</v>
      </c>
    </row>
    <row r="115" spans="1:11">
      <c r="A115" s="5">
        <v>8620</v>
      </c>
      <c r="B115" s="5" t="s">
        <v>1113</v>
      </c>
      <c r="C115" t="e">
        <f>VLOOKUP($A115,#REF!,3,0)</f>
        <v>#REF!</v>
      </c>
      <c r="D115" t="e">
        <f>VLOOKUP($A115,#REF!,4,0)</f>
        <v>#REF!</v>
      </c>
      <c r="E115">
        <v>2011</v>
      </c>
      <c r="F115" s="15">
        <f>VLOOKUP($A115,'BM011'!$D$5:$U$609,'BM011'!S$609,0)</f>
        <v>7884</v>
      </c>
      <c r="H115" s="16">
        <v>1253</v>
      </c>
      <c r="I115" s="16" t="s">
        <v>617</v>
      </c>
      <c r="J115" s="16">
        <v>101</v>
      </c>
      <c r="K115" s="16" t="s">
        <v>1232</v>
      </c>
    </row>
    <row r="116" spans="1:11">
      <c r="A116" s="5">
        <v>5900</v>
      </c>
      <c r="B116" s="5" t="s">
        <v>903</v>
      </c>
      <c r="C116" t="e">
        <f>VLOOKUP($A116,#REF!,3,0)</f>
        <v>#REF!</v>
      </c>
      <c r="D116" t="e">
        <f>VLOOKUP($A116,#REF!,4,0)</f>
        <v>#REF!</v>
      </c>
      <c r="E116">
        <v>2011</v>
      </c>
      <c r="F116" s="15">
        <f>VLOOKUP($A116,'BM011'!$D$5:$U$609,'BM011'!S$609,0)</f>
        <v>6741.75</v>
      </c>
      <c r="H116" s="16">
        <v>1254</v>
      </c>
      <c r="I116" s="16" t="s">
        <v>617</v>
      </c>
      <c r="J116" s="16">
        <v>101</v>
      </c>
      <c r="K116" s="16" t="s">
        <v>1232</v>
      </c>
    </row>
    <row r="117" spans="1:11">
      <c r="A117" s="5">
        <v>8990</v>
      </c>
      <c r="B117" s="5" t="s">
        <v>1160</v>
      </c>
      <c r="C117" t="e">
        <f>VLOOKUP($A117,#REF!,3,0)</f>
        <v>#REF!</v>
      </c>
      <c r="D117" t="e">
        <f>VLOOKUP($A117,#REF!,4,0)</f>
        <v>#REF!</v>
      </c>
      <c r="E117">
        <v>2011</v>
      </c>
      <c r="F117" s="15">
        <f>VLOOKUP($A117,'BM011'!$D$5:$U$609,'BM011'!S$609,0)</f>
        <v>7113.666666666667</v>
      </c>
      <c r="H117" s="16">
        <v>1255</v>
      </c>
      <c r="I117" s="16" t="s">
        <v>617</v>
      </c>
      <c r="J117" s="16">
        <v>101</v>
      </c>
      <c r="K117" s="16" t="s">
        <v>1232</v>
      </c>
    </row>
    <row r="118" spans="1:11">
      <c r="A118" s="5">
        <v>4250</v>
      </c>
      <c r="B118" s="5" t="s">
        <v>735</v>
      </c>
      <c r="C118" t="e">
        <f>VLOOKUP($A118,#REF!,3,0)</f>
        <v>#REF!</v>
      </c>
      <c r="D118" t="e">
        <f>VLOOKUP($A118,#REF!,4,0)</f>
        <v>#REF!</v>
      </c>
      <c r="E118">
        <v>2011</v>
      </c>
      <c r="F118" s="15">
        <f>VLOOKUP($A118,'BM011'!$D$5:$U$609,'BM011'!S$609,0)</f>
        <v>7121</v>
      </c>
      <c r="H118" s="16">
        <v>1256</v>
      </c>
      <c r="I118" s="16" t="s">
        <v>617</v>
      </c>
      <c r="J118" s="16">
        <v>101</v>
      </c>
      <c r="K118" s="16" t="s">
        <v>1232</v>
      </c>
    </row>
    <row r="119" spans="1:11">
      <c r="A119" s="5">
        <v>6580</v>
      </c>
      <c r="B119" s="5" t="s">
        <v>949</v>
      </c>
      <c r="C119" t="e">
        <f>VLOOKUP($A119,#REF!,3,0)</f>
        <v>#REF!</v>
      </c>
      <c r="D119" t="e">
        <f>VLOOKUP($A119,#REF!,4,0)</f>
        <v>#REF!</v>
      </c>
      <c r="E119">
        <v>2011</v>
      </c>
      <c r="F119" s="15">
        <f>VLOOKUP($A119,'BM011'!$D$5:$U$609,'BM011'!S$609,0)</f>
        <v>7929.5</v>
      </c>
      <c r="H119" s="16">
        <v>1257</v>
      </c>
      <c r="I119" s="16" t="s">
        <v>617</v>
      </c>
      <c r="J119" s="16">
        <v>101</v>
      </c>
      <c r="K119" s="16" t="s">
        <v>1232</v>
      </c>
    </row>
    <row r="120" spans="1:11">
      <c r="A120" s="5">
        <v>6070</v>
      </c>
      <c r="B120" s="5" t="s">
        <v>917</v>
      </c>
      <c r="C120" t="e">
        <f>VLOOKUP($A120,#REF!,3,0)</f>
        <v>#REF!</v>
      </c>
      <c r="D120" t="e">
        <f>VLOOKUP($A120,#REF!,4,0)</f>
        <v>#REF!</v>
      </c>
      <c r="E120">
        <v>2011</v>
      </c>
      <c r="F120" s="15">
        <f>VLOOKUP($A120,'BM011'!$D$5:$U$609,'BM011'!S$609,0)</f>
        <v>6783.333333333333</v>
      </c>
      <c r="H120" s="16">
        <v>1259</v>
      </c>
      <c r="I120" s="16" t="s">
        <v>617</v>
      </c>
      <c r="J120" s="16">
        <v>101</v>
      </c>
      <c r="K120" s="16" t="s">
        <v>1232</v>
      </c>
    </row>
    <row r="121" spans="1:11">
      <c r="A121" s="5">
        <v>6230</v>
      </c>
      <c r="B121" s="5" t="s">
        <v>925</v>
      </c>
      <c r="C121" t="e">
        <f>VLOOKUP($A121,#REF!,3,0)</f>
        <v>#REF!</v>
      </c>
      <c r="D121" t="e">
        <f>VLOOKUP($A121,#REF!,4,0)</f>
        <v>#REF!</v>
      </c>
      <c r="E121">
        <v>2011</v>
      </c>
      <c r="F121" s="15">
        <f>VLOOKUP($A121,'BM011'!$D$5:$U$609,'BM011'!S$609,0)</f>
        <v>6968</v>
      </c>
      <c r="H121" s="16">
        <v>1260</v>
      </c>
      <c r="I121" s="16" t="s">
        <v>617</v>
      </c>
      <c r="J121" s="16">
        <v>101</v>
      </c>
      <c r="K121" s="16" t="s">
        <v>1232</v>
      </c>
    </row>
    <row r="122" spans="1:11">
      <c r="A122" s="5">
        <v>5540</v>
      </c>
      <c r="B122" s="5" t="s">
        <v>868</v>
      </c>
      <c r="C122" t="e">
        <f>VLOOKUP($A122,#REF!,3,0)</f>
        <v>#REF!</v>
      </c>
      <c r="D122" t="e">
        <f>VLOOKUP($A122,#REF!,4,0)</f>
        <v>#REF!</v>
      </c>
      <c r="E122">
        <v>2011</v>
      </c>
      <c r="F122" s="15">
        <f>VLOOKUP($A122,'BM011'!$D$5:$U$609,'BM011'!S$609,0)</f>
        <v>7635</v>
      </c>
      <c r="H122" s="16">
        <v>1261</v>
      </c>
      <c r="I122" s="16" t="s">
        <v>617</v>
      </c>
      <c r="J122" s="16">
        <v>101</v>
      </c>
      <c r="K122" s="16" t="s">
        <v>1232</v>
      </c>
    </row>
    <row r="123" spans="1:11">
      <c r="A123" s="5">
        <v>9500</v>
      </c>
      <c r="B123" s="5" t="s">
        <v>1190</v>
      </c>
      <c r="C123" t="e">
        <f>VLOOKUP($A123,#REF!,3,0)</f>
        <v>#REF!</v>
      </c>
      <c r="D123" t="e">
        <f>VLOOKUP($A123,#REF!,4,0)</f>
        <v>#REF!</v>
      </c>
      <c r="E123">
        <v>2011</v>
      </c>
      <c r="F123" s="15">
        <f>VLOOKUP($A123,'BM011'!$D$5:$U$609,'BM011'!S$609,0)</f>
        <v>7571.25</v>
      </c>
      <c r="H123" s="16">
        <v>1263</v>
      </c>
      <c r="I123" s="16" t="s">
        <v>617</v>
      </c>
      <c r="J123" s="16">
        <v>101</v>
      </c>
      <c r="K123" s="16" t="s">
        <v>1232</v>
      </c>
    </row>
    <row r="124" spans="1:11">
      <c r="A124" s="5">
        <v>5771</v>
      </c>
      <c r="B124" s="5" t="s">
        <v>888</v>
      </c>
      <c r="C124" t="e">
        <f>VLOOKUP($A124,#REF!,3,0)</f>
        <v>#REF!</v>
      </c>
      <c r="D124" t="e">
        <f>VLOOKUP($A124,#REF!,4,0)</f>
        <v>#REF!</v>
      </c>
      <c r="E124">
        <v>2011</v>
      </c>
      <c r="F124" s="15">
        <f>VLOOKUP($A124,'BM011'!$D$5:$U$609,'BM011'!S$609,0)</f>
        <v>7535.333333333333</v>
      </c>
      <c r="H124" s="16">
        <v>1264</v>
      </c>
      <c r="I124" s="16" t="s">
        <v>617</v>
      </c>
      <c r="J124" s="16">
        <v>101</v>
      </c>
      <c r="K124" s="16" t="s">
        <v>1232</v>
      </c>
    </row>
    <row r="125" spans="1:11">
      <c r="A125" s="5">
        <v>8961</v>
      </c>
      <c r="B125" s="5" t="s">
        <v>1155</v>
      </c>
      <c r="C125" t="e">
        <f>VLOOKUP($A125,#REF!,3,0)</f>
        <v>#REF!</v>
      </c>
      <c r="D125" t="e">
        <f>VLOOKUP($A125,#REF!,4,0)</f>
        <v>#REF!</v>
      </c>
      <c r="E125">
        <v>2011</v>
      </c>
      <c r="F125" s="15">
        <f>VLOOKUP($A125,'BM011'!$D$5:$U$609,'BM011'!S$609,0)</f>
        <v>6297.333333333333</v>
      </c>
      <c r="H125" s="16">
        <v>1265</v>
      </c>
      <c r="I125" s="16" t="s">
        <v>617</v>
      </c>
      <c r="J125" s="16">
        <v>101</v>
      </c>
      <c r="K125" s="16" t="s">
        <v>1232</v>
      </c>
    </row>
    <row r="126" spans="1:11">
      <c r="A126" s="5">
        <v>8472</v>
      </c>
      <c r="B126" s="5" t="s">
        <v>1098</v>
      </c>
      <c r="C126" t="e">
        <f>VLOOKUP($A126,#REF!,3,0)</f>
        <v>#REF!</v>
      </c>
      <c r="D126" t="e">
        <f>VLOOKUP($A126,#REF!,4,0)</f>
        <v>#REF!</v>
      </c>
      <c r="E126">
        <v>2011</v>
      </c>
      <c r="F126" s="15">
        <f>VLOOKUP($A126,'BM011'!$D$5:$U$609,'BM011'!S$609,0)</f>
        <v>6785.5</v>
      </c>
      <c r="H126" s="16">
        <v>1266</v>
      </c>
      <c r="I126" s="16" t="s">
        <v>617</v>
      </c>
      <c r="J126" s="16">
        <v>101</v>
      </c>
      <c r="K126" s="16" t="s">
        <v>1232</v>
      </c>
    </row>
    <row r="127" spans="1:11">
      <c r="A127" s="5">
        <v>4880</v>
      </c>
      <c r="B127" s="5" t="s">
        <v>817</v>
      </c>
      <c r="C127" t="e">
        <f>VLOOKUP($A127,#REF!,3,0)</f>
        <v>#REF!</v>
      </c>
      <c r="D127" t="e">
        <f>VLOOKUP($A127,#REF!,4,0)</f>
        <v>#REF!</v>
      </c>
      <c r="E127">
        <v>2011</v>
      </c>
      <c r="F127" s="15">
        <f>VLOOKUP($A127,'BM011'!$D$5:$U$609,'BM011'!S$609,0)</f>
        <v>7274.5</v>
      </c>
      <c r="H127" s="16">
        <v>1267</v>
      </c>
      <c r="I127" s="16" t="s">
        <v>617</v>
      </c>
      <c r="J127" s="16">
        <v>101</v>
      </c>
      <c r="K127" s="16" t="s">
        <v>1232</v>
      </c>
    </row>
    <row r="128" spans="1:11">
      <c r="A128" s="5">
        <v>6960</v>
      </c>
      <c r="B128" s="5" t="s">
        <v>995</v>
      </c>
      <c r="C128" t="e">
        <f>VLOOKUP($A128,#REF!,3,0)</f>
        <v>#REF!</v>
      </c>
      <c r="D128" t="e">
        <f>VLOOKUP($A128,#REF!,4,0)</f>
        <v>#REF!</v>
      </c>
      <c r="E128">
        <v>2011</v>
      </c>
      <c r="F128" s="15">
        <f>VLOOKUP($A128,'BM011'!$D$5:$U$609,'BM011'!S$609,0)</f>
        <v>6824.333333333333</v>
      </c>
      <c r="H128" s="16">
        <v>1268</v>
      </c>
      <c r="I128" s="16" t="s">
        <v>617</v>
      </c>
      <c r="J128" s="16">
        <v>101</v>
      </c>
      <c r="K128" s="16" t="s">
        <v>1232</v>
      </c>
    </row>
    <row r="129" spans="1:11">
      <c r="A129" s="5">
        <v>8860</v>
      </c>
      <c r="B129" s="5" t="s">
        <v>1144</v>
      </c>
      <c r="C129" t="e">
        <f>VLOOKUP($A129,#REF!,3,0)</f>
        <v>#REF!</v>
      </c>
      <c r="D129" t="e">
        <f>VLOOKUP($A129,#REF!,4,0)</f>
        <v>#REF!</v>
      </c>
      <c r="E129">
        <v>2011</v>
      </c>
      <c r="F129" s="15">
        <f>VLOOKUP($A129,'BM011'!$D$5:$U$609,'BM011'!S$609,0)</f>
        <v>6961.666666666667</v>
      </c>
      <c r="H129" s="16">
        <v>1270</v>
      </c>
      <c r="I129" s="16" t="s">
        <v>617</v>
      </c>
      <c r="J129" s="16">
        <v>101</v>
      </c>
      <c r="K129" s="16" t="s">
        <v>1232</v>
      </c>
    </row>
    <row r="130" spans="1:11">
      <c r="A130" s="5">
        <v>9490</v>
      </c>
      <c r="B130" s="5" t="s">
        <v>1187</v>
      </c>
      <c r="C130" t="e">
        <f>VLOOKUP($A130,#REF!,3,0)</f>
        <v>#REF!</v>
      </c>
      <c r="D130" t="e">
        <f>VLOOKUP($A130,#REF!,4,0)</f>
        <v>#REF!</v>
      </c>
      <c r="E130">
        <v>2011</v>
      </c>
      <c r="F130" s="15">
        <f>VLOOKUP($A130,'BM011'!$D$5:$U$609,'BM011'!S$609,0)</f>
        <v>6238.5</v>
      </c>
      <c r="H130" s="16">
        <v>1271</v>
      </c>
      <c r="I130" s="16" t="s">
        <v>617</v>
      </c>
      <c r="J130" s="16">
        <v>101</v>
      </c>
      <c r="K130" s="16" t="s">
        <v>1232</v>
      </c>
    </row>
    <row r="131" spans="1:11">
      <c r="A131" s="5">
        <v>9381</v>
      </c>
      <c r="B131" s="5" t="s">
        <v>1180</v>
      </c>
      <c r="C131" t="e">
        <f>VLOOKUP($A131,#REF!,3,0)</f>
        <v>#REF!</v>
      </c>
      <c r="D131" t="e">
        <f>VLOOKUP($A131,#REF!,4,0)</f>
        <v>#REF!</v>
      </c>
      <c r="E131">
        <v>2011</v>
      </c>
      <c r="F131" s="15">
        <f>VLOOKUP($A131,'BM011'!$D$5:$U$609,'BM011'!S$609,0)</f>
        <v>7162</v>
      </c>
      <c r="H131" s="16">
        <v>1300</v>
      </c>
      <c r="I131" s="16" t="s">
        <v>617</v>
      </c>
      <c r="J131" s="16">
        <v>101</v>
      </c>
      <c r="K131" s="16" t="s">
        <v>1232</v>
      </c>
    </row>
    <row r="132" spans="1:11">
      <c r="A132" s="5">
        <v>4780</v>
      </c>
      <c r="B132" s="5" t="s">
        <v>804</v>
      </c>
      <c r="C132" t="e">
        <f>VLOOKUP($A132,#REF!,3,0)</f>
        <v>#REF!</v>
      </c>
      <c r="D132" t="e">
        <f>VLOOKUP($A132,#REF!,4,0)</f>
        <v>#REF!</v>
      </c>
      <c r="E132">
        <v>2011</v>
      </c>
      <c r="F132" s="15">
        <f>VLOOKUP($A132,'BM011'!$D$5:$U$609,'BM011'!S$609,0)</f>
        <v>6761.75</v>
      </c>
      <c r="H132" s="16">
        <v>1301</v>
      </c>
      <c r="I132" s="16" t="s">
        <v>617</v>
      </c>
      <c r="J132" s="16">
        <v>101</v>
      </c>
      <c r="K132" s="16" t="s">
        <v>1232</v>
      </c>
    </row>
    <row r="133" spans="1:11">
      <c r="A133" s="5">
        <v>9575</v>
      </c>
      <c r="B133" s="5" t="s">
        <v>1198</v>
      </c>
      <c r="C133" t="e">
        <f>VLOOKUP($A133,#REF!,3,0)</f>
        <v>#REF!</v>
      </c>
      <c r="D133" t="e">
        <f>VLOOKUP($A133,#REF!,4,0)</f>
        <v>#REF!</v>
      </c>
      <c r="E133">
        <v>2011</v>
      </c>
      <c r="F133" s="15">
        <f>VLOOKUP($A133,'BM011'!$D$5:$U$609,'BM011'!S$609,0)</f>
        <v>7308</v>
      </c>
      <c r="H133" s="16">
        <v>1302</v>
      </c>
      <c r="I133" s="16" t="s">
        <v>617</v>
      </c>
      <c r="J133" s="16">
        <v>101</v>
      </c>
      <c r="K133" s="16" t="s">
        <v>1232</v>
      </c>
    </row>
    <row r="134" spans="1:11">
      <c r="A134" s="5">
        <v>8963</v>
      </c>
      <c r="B134" s="5" t="s">
        <v>1156</v>
      </c>
      <c r="C134" t="e">
        <f>VLOOKUP($A134,#REF!,3,0)</f>
        <v>#REF!</v>
      </c>
      <c r="D134" t="e">
        <f>VLOOKUP($A134,#REF!,4,0)</f>
        <v>#REF!</v>
      </c>
      <c r="E134">
        <v>2011</v>
      </c>
      <c r="F134" s="15">
        <f>VLOOKUP($A134,'BM011'!$D$5:$U$609,'BM011'!S$609,0)</f>
        <v>7503.333333333333</v>
      </c>
      <c r="H134" s="16">
        <v>1303</v>
      </c>
      <c r="I134" s="16" t="s">
        <v>617</v>
      </c>
      <c r="J134" s="16">
        <v>101</v>
      </c>
      <c r="K134" s="16" t="s">
        <v>1232</v>
      </c>
    </row>
    <row r="135" spans="1:11">
      <c r="A135" s="5">
        <v>5464</v>
      </c>
      <c r="B135" s="5" t="s">
        <v>860</v>
      </c>
      <c r="C135" t="e">
        <f>VLOOKUP($A135,#REF!,3,0)</f>
        <v>#REF!</v>
      </c>
      <c r="D135" t="e">
        <f>VLOOKUP($A135,#REF!,4,0)</f>
        <v>#REF!</v>
      </c>
      <c r="E135">
        <v>2011</v>
      </c>
      <c r="F135" s="15">
        <f>VLOOKUP($A135,'BM011'!$D$5:$U$609,'BM011'!S$609,0)</f>
        <v>6358</v>
      </c>
      <c r="H135" s="16">
        <v>1304</v>
      </c>
      <c r="I135" s="16" t="s">
        <v>617</v>
      </c>
      <c r="J135" s="16">
        <v>101</v>
      </c>
      <c r="K135" s="16" t="s">
        <v>1232</v>
      </c>
    </row>
    <row r="136" spans="1:11">
      <c r="A136" s="5">
        <v>8981</v>
      </c>
      <c r="B136" s="5" t="s">
        <v>1158</v>
      </c>
      <c r="C136" t="e">
        <f>VLOOKUP($A136,#REF!,3,0)</f>
        <v>#REF!</v>
      </c>
      <c r="D136" t="e">
        <f>VLOOKUP($A136,#REF!,4,0)</f>
        <v>#REF!</v>
      </c>
      <c r="E136">
        <v>2011</v>
      </c>
      <c r="F136" s="15">
        <f>VLOOKUP($A136,'BM011'!$D$5:$U$609,'BM011'!S$609,0)</f>
        <v>8080.25</v>
      </c>
      <c r="H136" s="16">
        <v>1306</v>
      </c>
      <c r="I136" s="16" t="s">
        <v>617</v>
      </c>
      <c r="J136" s="16">
        <v>101</v>
      </c>
      <c r="K136" s="16" t="s">
        <v>1232</v>
      </c>
    </row>
    <row r="137" spans="1:11">
      <c r="A137" s="5">
        <v>8850</v>
      </c>
      <c r="B137" s="5" t="s">
        <v>1143</v>
      </c>
      <c r="C137" t="e">
        <f>VLOOKUP($A137,#REF!,3,0)</f>
        <v>#REF!</v>
      </c>
      <c r="D137" t="e">
        <f>VLOOKUP($A137,#REF!,4,0)</f>
        <v>#REF!</v>
      </c>
      <c r="E137">
        <v>2011</v>
      </c>
      <c r="F137" s="15">
        <f>VLOOKUP($A137,'BM011'!$D$5:$U$609,'BM011'!S$609,0)</f>
        <v>8007.75</v>
      </c>
      <c r="H137" s="16">
        <v>1307</v>
      </c>
      <c r="I137" s="16" t="s">
        <v>617</v>
      </c>
      <c r="J137" s="16">
        <v>101</v>
      </c>
      <c r="K137" s="16" t="s">
        <v>1232</v>
      </c>
    </row>
    <row r="138" spans="1:11">
      <c r="A138" s="5">
        <v>6270</v>
      </c>
      <c r="B138" s="5" t="s">
        <v>928</v>
      </c>
      <c r="C138" t="e">
        <f>VLOOKUP($A138,#REF!,3,0)</f>
        <v>#REF!</v>
      </c>
      <c r="D138" t="e">
        <f>VLOOKUP($A138,#REF!,4,0)</f>
        <v>#REF!</v>
      </c>
      <c r="E138">
        <v>2011</v>
      </c>
      <c r="F138" s="15">
        <f>VLOOKUP($A138,'BM011'!$D$5:$U$609,'BM011'!S$609,0)</f>
        <v>6918.5</v>
      </c>
      <c r="H138" s="16">
        <v>1308</v>
      </c>
      <c r="I138" s="16" t="s">
        <v>617</v>
      </c>
      <c r="J138" s="16">
        <v>101</v>
      </c>
      <c r="K138" s="16" t="s">
        <v>1232</v>
      </c>
    </row>
    <row r="139" spans="1:11">
      <c r="A139" s="5">
        <v>6900</v>
      </c>
      <c r="B139" s="5" t="s">
        <v>990</v>
      </c>
      <c r="C139" t="e">
        <f>VLOOKUP($A139,#REF!,3,0)</f>
        <v>#REF!</v>
      </c>
      <c r="D139" t="e">
        <f>VLOOKUP($A139,#REF!,4,0)</f>
        <v>#REF!</v>
      </c>
      <c r="E139">
        <v>2011</v>
      </c>
      <c r="F139" s="15">
        <f>VLOOKUP($A139,'BM011'!$D$5:$U$609,'BM011'!S$609,0)</f>
        <v>7339.75</v>
      </c>
      <c r="H139" s="16">
        <v>1309</v>
      </c>
      <c r="I139" s="16" t="s">
        <v>617</v>
      </c>
      <c r="J139" s="16">
        <v>101</v>
      </c>
      <c r="K139" s="16" t="s">
        <v>1232</v>
      </c>
    </row>
    <row r="140" spans="1:11">
      <c r="A140" s="5">
        <v>7800</v>
      </c>
      <c r="B140" s="5" t="s">
        <v>1053</v>
      </c>
      <c r="C140" t="e">
        <f>VLOOKUP($A140,#REF!,3,0)</f>
        <v>#REF!</v>
      </c>
      <c r="D140" t="e">
        <f>VLOOKUP($A140,#REF!,4,0)</f>
        <v>#REF!</v>
      </c>
      <c r="E140">
        <v>2011</v>
      </c>
      <c r="F140" s="15">
        <f>VLOOKUP($A140,'BM011'!$D$5:$U$609,'BM011'!S$609,0)</f>
        <v>8058</v>
      </c>
      <c r="H140" s="16">
        <v>1310</v>
      </c>
      <c r="I140" s="16" t="s">
        <v>617</v>
      </c>
      <c r="J140" s="16">
        <v>101</v>
      </c>
      <c r="K140" s="16" t="s">
        <v>1232</v>
      </c>
    </row>
    <row r="141" spans="1:11">
      <c r="A141" s="5">
        <v>4440</v>
      </c>
      <c r="B141" s="5" t="s">
        <v>755</v>
      </c>
      <c r="C141" t="e">
        <f>VLOOKUP($A141,#REF!,3,0)</f>
        <v>#REF!</v>
      </c>
      <c r="D141" t="e">
        <f>VLOOKUP($A141,#REF!,4,0)</f>
        <v>#REF!</v>
      </c>
      <c r="E141">
        <v>2011</v>
      </c>
      <c r="F141" s="15">
        <f>VLOOKUP($A141,'BM011'!$D$5:$U$609,'BM011'!S$609,0)</f>
        <v>7953.5</v>
      </c>
      <c r="H141" s="16">
        <v>1311</v>
      </c>
      <c r="I141" s="16" t="s">
        <v>617</v>
      </c>
      <c r="J141" s="16">
        <v>101</v>
      </c>
      <c r="K141" s="16" t="s">
        <v>1232</v>
      </c>
    </row>
    <row r="142" spans="1:11">
      <c r="A142" s="5">
        <v>7490</v>
      </c>
      <c r="B142" s="5" t="s">
        <v>1032</v>
      </c>
      <c r="C142" t="e">
        <f>VLOOKUP($A142,#REF!,3,0)</f>
        <v>#REF!</v>
      </c>
      <c r="D142" t="e">
        <f>VLOOKUP($A142,#REF!,4,0)</f>
        <v>#REF!</v>
      </c>
      <c r="E142">
        <v>2011</v>
      </c>
      <c r="F142" s="15">
        <f>VLOOKUP($A142,'BM011'!$D$5:$U$609,'BM011'!S$609,0)</f>
        <v>6967.5</v>
      </c>
      <c r="H142" s="16">
        <v>1312</v>
      </c>
      <c r="I142" s="16" t="s">
        <v>617</v>
      </c>
      <c r="J142" s="16">
        <v>101</v>
      </c>
      <c r="K142" s="16" t="s">
        <v>1232</v>
      </c>
    </row>
    <row r="143" spans="1:11">
      <c r="A143" s="5">
        <v>4520</v>
      </c>
      <c r="B143" s="5" t="s">
        <v>762</v>
      </c>
      <c r="C143" t="e">
        <f>VLOOKUP($A143,#REF!,3,0)</f>
        <v>#REF!</v>
      </c>
      <c r="D143" t="e">
        <f>VLOOKUP($A143,#REF!,4,0)</f>
        <v>#REF!</v>
      </c>
      <c r="E143">
        <v>2011</v>
      </c>
      <c r="F143" s="15">
        <f>VLOOKUP($A143,'BM011'!$D$5:$U$609,'BM011'!S$609,0)</f>
        <v>8236</v>
      </c>
      <c r="H143" s="16">
        <v>1313</v>
      </c>
      <c r="I143" s="16" t="s">
        <v>617</v>
      </c>
      <c r="J143" s="16">
        <v>101</v>
      </c>
      <c r="K143" s="16" t="s">
        <v>1232</v>
      </c>
    </row>
    <row r="144" spans="1:11">
      <c r="A144" s="5">
        <v>6771</v>
      </c>
      <c r="B144" s="5" t="s">
        <v>972</v>
      </c>
      <c r="C144" t="e">
        <f>VLOOKUP($A144,#REF!,3,0)</f>
        <v>#REF!</v>
      </c>
      <c r="D144" t="e">
        <f>VLOOKUP($A144,#REF!,4,0)</f>
        <v>#REF!</v>
      </c>
      <c r="E144">
        <v>2011</v>
      </c>
      <c r="F144" s="15">
        <f>VLOOKUP($A144,'BM011'!$D$5:$U$609,'BM011'!S$609,0)</f>
        <v>7434</v>
      </c>
      <c r="H144" s="16">
        <v>1314</v>
      </c>
      <c r="I144" s="16" t="s">
        <v>617</v>
      </c>
      <c r="J144" s="16">
        <v>101</v>
      </c>
      <c r="K144" s="16" t="s">
        <v>1232</v>
      </c>
    </row>
    <row r="145" spans="1:11">
      <c r="A145" s="5">
        <v>9970</v>
      </c>
      <c r="B145" s="5" t="s">
        <v>1219</v>
      </c>
      <c r="C145" t="e">
        <f>VLOOKUP($A145,#REF!,3,0)</f>
        <v>#REF!</v>
      </c>
      <c r="D145" t="e">
        <f>VLOOKUP($A145,#REF!,4,0)</f>
        <v>#REF!</v>
      </c>
      <c r="E145">
        <v>2011</v>
      </c>
      <c r="F145" s="15">
        <f>VLOOKUP($A145,'BM011'!$D$5:$U$609,'BM011'!S$609,0)</f>
        <v>7446</v>
      </c>
      <c r="H145" s="16">
        <v>1315</v>
      </c>
      <c r="I145" s="16" t="s">
        <v>617</v>
      </c>
      <c r="J145" s="16">
        <v>101</v>
      </c>
      <c r="K145" s="16" t="s">
        <v>1232</v>
      </c>
    </row>
    <row r="146" spans="1:11">
      <c r="A146" s="5">
        <v>6310</v>
      </c>
      <c r="B146" s="5" t="s">
        <v>931</v>
      </c>
      <c r="C146" t="e">
        <f>VLOOKUP($A146,#REF!,3,0)</f>
        <v>#REF!</v>
      </c>
      <c r="D146" t="e">
        <f>VLOOKUP($A146,#REF!,4,0)</f>
        <v>#REF!</v>
      </c>
      <c r="E146">
        <v>2011</v>
      </c>
      <c r="F146" s="15">
        <f>VLOOKUP($A146,'BM011'!$D$5:$U$609,'BM011'!S$609,0)</f>
        <v>7648.5</v>
      </c>
      <c r="H146" s="16">
        <v>1316</v>
      </c>
      <c r="I146" s="16" t="s">
        <v>617</v>
      </c>
      <c r="J146" s="16">
        <v>101</v>
      </c>
      <c r="K146" s="16" t="s">
        <v>1232</v>
      </c>
    </row>
    <row r="147" spans="1:11">
      <c r="A147" s="5">
        <v>5450</v>
      </c>
      <c r="B147" s="5" t="s">
        <v>857</v>
      </c>
      <c r="C147" t="e">
        <f>VLOOKUP($A147,#REF!,3,0)</f>
        <v>#REF!</v>
      </c>
      <c r="D147" t="e">
        <f>VLOOKUP($A147,#REF!,4,0)</f>
        <v>#REF!</v>
      </c>
      <c r="E147">
        <v>2011</v>
      </c>
      <c r="F147" s="15">
        <f>VLOOKUP($A147,'BM011'!$D$5:$U$609,'BM011'!S$609,0)</f>
        <v>7713.5</v>
      </c>
      <c r="H147" s="16">
        <v>1317</v>
      </c>
      <c r="I147" s="16" t="s">
        <v>617</v>
      </c>
      <c r="J147" s="16">
        <v>101</v>
      </c>
      <c r="K147" s="16" t="s">
        <v>1232</v>
      </c>
    </row>
    <row r="148" spans="1:11">
      <c r="A148" s="5">
        <v>7330</v>
      </c>
      <c r="B148" s="5" t="s">
        <v>1022</v>
      </c>
      <c r="C148" t="e">
        <f>VLOOKUP($A148,#REF!,3,0)</f>
        <v>#REF!</v>
      </c>
      <c r="D148" t="e">
        <f>VLOOKUP($A148,#REF!,4,0)</f>
        <v>#REF!</v>
      </c>
      <c r="E148">
        <v>2011</v>
      </c>
      <c r="F148" s="15">
        <f>VLOOKUP($A148,'BM011'!$D$5:$U$609,'BM011'!S$609,0)</f>
        <v>7703</v>
      </c>
      <c r="H148" s="16">
        <v>1318</v>
      </c>
      <c r="I148" s="16" t="s">
        <v>617</v>
      </c>
      <c r="J148" s="16">
        <v>101</v>
      </c>
      <c r="K148" s="16" t="s">
        <v>1232</v>
      </c>
    </row>
    <row r="149" spans="1:11">
      <c r="A149" s="5">
        <v>7700</v>
      </c>
      <c r="B149" s="5" t="s">
        <v>1044</v>
      </c>
      <c r="C149" t="e">
        <f>VLOOKUP($A149,#REF!,3,0)</f>
        <v>#REF!</v>
      </c>
      <c r="D149" t="e">
        <f>VLOOKUP($A149,#REF!,4,0)</f>
        <v>#REF!</v>
      </c>
      <c r="E149">
        <v>2011</v>
      </c>
      <c r="F149" s="15">
        <f>VLOOKUP($A149,'BM011'!$D$5:$U$609,'BM011'!S$609,0)</f>
        <v>7246</v>
      </c>
      <c r="H149" s="16">
        <v>1319</v>
      </c>
      <c r="I149" s="16" t="s">
        <v>617</v>
      </c>
      <c r="J149" s="16">
        <v>101</v>
      </c>
      <c r="K149" s="16" t="s">
        <v>1232</v>
      </c>
    </row>
    <row r="150" spans="1:11">
      <c r="A150" s="5">
        <v>6800</v>
      </c>
      <c r="B150" s="5" t="s">
        <v>975</v>
      </c>
      <c r="C150" t="e">
        <f>VLOOKUP($A150,#REF!,3,0)</f>
        <v>#REF!</v>
      </c>
      <c r="D150" t="e">
        <f>VLOOKUP($A150,#REF!,4,0)</f>
        <v>#REF!</v>
      </c>
      <c r="E150">
        <v>2011</v>
      </c>
      <c r="F150" s="15">
        <f>VLOOKUP($A150,'BM011'!$D$5:$U$609,'BM011'!S$609,0)</f>
        <v>8196</v>
      </c>
      <c r="H150" s="16">
        <v>1320</v>
      </c>
      <c r="I150" s="16" t="s">
        <v>617</v>
      </c>
      <c r="J150" s="16">
        <v>101</v>
      </c>
      <c r="K150" s="16" t="s">
        <v>1232</v>
      </c>
    </row>
    <row r="151" spans="1:11">
      <c r="A151" s="5">
        <v>4220</v>
      </c>
      <c r="B151" s="5" t="s">
        <v>728</v>
      </c>
      <c r="C151" t="e">
        <f>VLOOKUP($A151,#REF!,3,0)</f>
        <v>#REF!</v>
      </c>
      <c r="D151" t="e">
        <f>VLOOKUP($A151,#REF!,4,0)</f>
        <v>#REF!</v>
      </c>
      <c r="E151">
        <v>2011</v>
      </c>
      <c r="F151" s="15">
        <f>VLOOKUP($A151,'BM011'!$D$5:$U$609,'BM011'!S$609,0)</f>
        <v>8049</v>
      </c>
      <c r="H151" s="16">
        <v>1321</v>
      </c>
      <c r="I151" s="16" t="s">
        <v>617</v>
      </c>
      <c r="J151" s="16">
        <v>101</v>
      </c>
      <c r="K151" s="16" t="s">
        <v>1232</v>
      </c>
    </row>
    <row r="152" spans="1:11">
      <c r="A152" s="5">
        <v>4261</v>
      </c>
      <c r="B152" s="5" t="s">
        <v>736</v>
      </c>
      <c r="C152" t="e">
        <f>VLOOKUP($A152,#REF!,3,0)</f>
        <v>#REF!</v>
      </c>
      <c r="D152" t="e">
        <f>VLOOKUP($A152,#REF!,4,0)</f>
        <v>#REF!</v>
      </c>
      <c r="E152">
        <v>2011</v>
      </c>
      <c r="F152" s="15">
        <f>VLOOKUP($A152,'BM011'!$D$5:$U$609,'BM011'!S$609,0)</f>
        <v>7616</v>
      </c>
      <c r="H152" s="16">
        <v>1322</v>
      </c>
      <c r="I152" s="16" t="s">
        <v>617</v>
      </c>
      <c r="J152" s="16">
        <v>101</v>
      </c>
      <c r="K152" s="16" t="s">
        <v>1232</v>
      </c>
    </row>
    <row r="153" spans="1:11">
      <c r="A153" s="5">
        <v>4720</v>
      </c>
      <c r="B153" s="5" t="s">
        <v>795</v>
      </c>
      <c r="C153" t="e">
        <f>VLOOKUP($A153,#REF!,3,0)</f>
        <v>#REF!</v>
      </c>
      <c r="D153" t="e">
        <f>VLOOKUP($A153,#REF!,4,0)</f>
        <v>#REF!</v>
      </c>
      <c r="E153">
        <v>2011</v>
      </c>
      <c r="F153" s="15">
        <f>VLOOKUP($A153,'BM011'!$D$5:$U$609,'BM011'!S$609,0)</f>
        <v>7862.666666666667</v>
      </c>
      <c r="H153" s="16">
        <v>1323</v>
      </c>
      <c r="I153" s="16" t="s">
        <v>617</v>
      </c>
      <c r="J153" s="16">
        <v>101</v>
      </c>
      <c r="K153" s="16" t="s">
        <v>1232</v>
      </c>
    </row>
    <row r="154" spans="1:11">
      <c r="A154" s="5">
        <v>8585</v>
      </c>
      <c r="B154" s="5" t="s">
        <v>1109</v>
      </c>
      <c r="C154" t="e">
        <f>VLOOKUP($A154,#REF!,3,0)</f>
        <v>#REF!</v>
      </c>
      <c r="D154" t="e">
        <f>VLOOKUP($A154,#REF!,4,0)</f>
        <v>#REF!</v>
      </c>
      <c r="E154">
        <v>2011</v>
      </c>
      <c r="F154" s="15">
        <f>VLOOKUP($A154,'BM011'!$D$5:$U$609,'BM011'!S$609,0)</f>
        <v>5933</v>
      </c>
      <c r="H154" s="16">
        <v>1324</v>
      </c>
      <c r="I154" s="16" t="s">
        <v>617</v>
      </c>
      <c r="J154" s="16">
        <v>101</v>
      </c>
      <c r="K154" s="16" t="s">
        <v>1232</v>
      </c>
    </row>
    <row r="155" spans="1:11">
      <c r="A155" s="5">
        <v>3740</v>
      </c>
      <c r="B155" s="5" t="s">
        <v>706</v>
      </c>
      <c r="C155" t="e">
        <f>VLOOKUP($A155,#REF!,3,0)</f>
        <v>#REF!</v>
      </c>
      <c r="D155" t="e">
        <f>VLOOKUP($A155,#REF!,4,0)</f>
        <v>#REF!</v>
      </c>
      <c r="E155">
        <v>2011</v>
      </c>
      <c r="F155" s="15">
        <f>VLOOKUP($A155,'BM011'!$D$5:$U$609,'BM011'!S$609,0)</f>
        <v>8123</v>
      </c>
      <c r="H155" s="16">
        <v>1325</v>
      </c>
      <c r="I155" s="16" t="s">
        <v>617</v>
      </c>
      <c r="J155" s="16">
        <v>101</v>
      </c>
      <c r="K155" s="16" t="s">
        <v>1232</v>
      </c>
    </row>
    <row r="156" spans="1:11">
      <c r="A156" s="5">
        <v>4733</v>
      </c>
      <c r="B156" s="5" t="s">
        <v>796</v>
      </c>
      <c r="C156" t="e">
        <f>VLOOKUP($A156,#REF!,3,0)</f>
        <v>#REF!</v>
      </c>
      <c r="D156" t="e">
        <f>VLOOKUP($A156,#REF!,4,0)</f>
        <v>#REF!</v>
      </c>
      <c r="E156">
        <v>2011</v>
      </c>
      <c r="F156" s="15">
        <f>VLOOKUP($A156,'BM011'!$D$5:$U$609,'BM011'!S$609,0)</f>
        <v>7646</v>
      </c>
      <c r="H156" s="16">
        <v>1326</v>
      </c>
      <c r="I156" s="16" t="s">
        <v>617</v>
      </c>
      <c r="J156" s="16">
        <v>101</v>
      </c>
      <c r="K156" s="16" t="s">
        <v>1232</v>
      </c>
    </row>
    <row r="157" spans="1:11">
      <c r="A157" s="5">
        <v>8560</v>
      </c>
      <c r="B157" s="5" t="s">
        <v>1106</v>
      </c>
      <c r="C157" t="e">
        <f>VLOOKUP($A157,#REF!,3,0)</f>
        <v>#REF!</v>
      </c>
      <c r="D157" t="e">
        <f>VLOOKUP($A157,#REF!,4,0)</f>
        <v>#REF!</v>
      </c>
      <c r="E157">
        <v>2011</v>
      </c>
      <c r="F157" s="15">
        <f>VLOOKUP($A157,'BM011'!$D$5:$U$609,'BM011'!S$609,0)</f>
        <v>7646</v>
      </c>
      <c r="H157" s="16">
        <v>1327</v>
      </c>
      <c r="I157" s="16" t="s">
        <v>617</v>
      </c>
      <c r="J157" s="16">
        <v>101</v>
      </c>
      <c r="K157" s="16" t="s">
        <v>1232</v>
      </c>
    </row>
    <row r="158" spans="1:11">
      <c r="A158" s="5">
        <v>9370</v>
      </c>
      <c r="B158" s="5" t="s">
        <v>1178</v>
      </c>
      <c r="C158" t="e">
        <f>VLOOKUP($A158,#REF!,3,0)</f>
        <v>#REF!</v>
      </c>
      <c r="D158" t="e">
        <f>VLOOKUP($A158,#REF!,4,0)</f>
        <v>#REF!</v>
      </c>
      <c r="E158">
        <v>2011</v>
      </c>
      <c r="F158" s="15">
        <f>VLOOKUP($A158,'BM011'!$D$5:$U$609,'BM011'!S$609,0)</f>
        <v>7450.75</v>
      </c>
      <c r="H158" s="16">
        <v>1328</v>
      </c>
      <c r="I158" s="16" t="s">
        <v>617</v>
      </c>
      <c r="J158" s="16">
        <v>101</v>
      </c>
      <c r="K158" s="16" t="s">
        <v>1232</v>
      </c>
    </row>
    <row r="159" spans="1:11">
      <c r="A159" s="5">
        <v>4281</v>
      </c>
      <c r="B159" s="5" t="s">
        <v>739</v>
      </c>
      <c r="C159" t="e">
        <f>VLOOKUP($A159,#REF!,3,0)</f>
        <v>#REF!</v>
      </c>
      <c r="D159" t="e">
        <f>VLOOKUP($A159,#REF!,4,0)</f>
        <v>#REF!</v>
      </c>
      <c r="E159">
        <v>2011</v>
      </c>
      <c r="F159" s="15">
        <f>VLOOKUP($A159,'BM011'!$D$5:$U$609,'BM011'!S$609,0)</f>
        <v>6986.5</v>
      </c>
      <c r="H159" s="16">
        <v>1329</v>
      </c>
      <c r="I159" s="16" t="s">
        <v>617</v>
      </c>
      <c r="J159" s="16">
        <v>101</v>
      </c>
      <c r="K159" s="16" t="s">
        <v>1232</v>
      </c>
    </row>
    <row r="160" spans="1:11">
      <c r="A160" s="5">
        <v>5560</v>
      </c>
      <c r="B160" s="5" t="s">
        <v>870</v>
      </c>
      <c r="C160" t="e">
        <f>VLOOKUP($A160,#REF!,3,0)</f>
        <v>#REF!</v>
      </c>
      <c r="D160" t="e">
        <f>VLOOKUP($A160,#REF!,4,0)</f>
        <v>#REF!</v>
      </c>
      <c r="E160">
        <v>2011</v>
      </c>
      <c r="F160" s="15">
        <f>VLOOKUP($A160,'BM011'!$D$5:$U$609,'BM011'!S$609,0)</f>
        <v>7141.5</v>
      </c>
      <c r="H160" s="16">
        <v>1350</v>
      </c>
      <c r="I160" s="16" t="s">
        <v>617</v>
      </c>
      <c r="J160" s="16">
        <v>101</v>
      </c>
      <c r="K160" s="16" t="s">
        <v>1232</v>
      </c>
    </row>
    <row r="161" spans="1:11">
      <c r="A161" s="5">
        <v>7480</v>
      </c>
      <c r="B161" s="5" t="s">
        <v>1031</v>
      </c>
      <c r="C161" t="e">
        <f>VLOOKUP($A161,#REF!,3,0)</f>
        <v>#REF!</v>
      </c>
      <c r="D161" t="e">
        <f>VLOOKUP($A161,#REF!,4,0)</f>
        <v>#REF!</v>
      </c>
      <c r="E161">
        <v>2011</v>
      </c>
      <c r="F161" s="15">
        <f>VLOOKUP($A161,'BM011'!$D$5:$U$609,'BM011'!S$609,0)</f>
        <v>7038.75</v>
      </c>
      <c r="H161" s="16">
        <v>1352</v>
      </c>
      <c r="I161" s="16" t="s">
        <v>617</v>
      </c>
      <c r="J161" s="16">
        <v>101</v>
      </c>
      <c r="K161" s="16" t="s">
        <v>1232</v>
      </c>
    </row>
    <row r="162" spans="1:11">
      <c r="A162" s="5">
        <v>9900</v>
      </c>
      <c r="B162" s="5" t="s">
        <v>1217</v>
      </c>
      <c r="C162" t="e">
        <f>VLOOKUP($A162,#REF!,3,0)</f>
        <v>#REF!</v>
      </c>
      <c r="D162" t="e">
        <f>VLOOKUP($A162,#REF!,4,0)</f>
        <v>#REF!</v>
      </c>
      <c r="E162">
        <v>2011</v>
      </c>
      <c r="F162" s="15">
        <f>VLOOKUP($A162,'BM011'!$D$5:$U$609,'BM011'!S$609,0)</f>
        <v>7741.25</v>
      </c>
      <c r="H162" s="16">
        <v>1353</v>
      </c>
      <c r="I162" s="16" t="s">
        <v>617</v>
      </c>
      <c r="J162" s="16">
        <v>101</v>
      </c>
      <c r="K162" s="16" t="s">
        <v>1232</v>
      </c>
    </row>
    <row r="163" spans="1:11">
      <c r="A163" s="5">
        <v>9800</v>
      </c>
      <c r="B163" s="5" t="s">
        <v>1212</v>
      </c>
      <c r="C163" t="e">
        <f>VLOOKUP($A163,#REF!,3,0)</f>
        <v>#REF!</v>
      </c>
      <c r="D163" t="e">
        <f>VLOOKUP($A163,#REF!,4,0)</f>
        <v>#REF!</v>
      </c>
      <c r="E163">
        <v>2011</v>
      </c>
      <c r="F163" s="15">
        <f>VLOOKUP($A163,'BM011'!$D$5:$U$609,'BM011'!S$609,0)</f>
        <v>8155.5</v>
      </c>
      <c r="H163" s="16">
        <v>1354</v>
      </c>
      <c r="I163" s="16" t="s">
        <v>617</v>
      </c>
      <c r="J163" s="16">
        <v>101</v>
      </c>
      <c r="K163" s="16" t="s">
        <v>1232</v>
      </c>
    </row>
    <row r="164" spans="1:11">
      <c r="A164" s="5">
        <v>4270</v>
      </c>
      <c r="B164" s="5" t="s">
        <v>738</v>
      </c>
      <c r="C164" t="e">
        <f>VLOOKUP($A164,#REF!,3,0)</f>
        <v>#REF!</v>
      </c>
      <c r="D164" t="e">
        <f>VLOOKUP($A164,#REF!,4,0)</f>
        <v>#REF!</v>
      </c>
      <c r="E164">
        <v>2011</v>
      </c>
      <c r="F164" s="15">
        <f>VLOOKUP($A164,'BM011'!$D$5:$U$609,'BM011'!S$609,0)</f>
        <v>8465</v>
      </c>
      <c r="H164" s="16">
        <v>1355</v>
      </c>
      <c r="I164" s="16" t="s">
        <v>617</v>
      </c>
      <c r="J164" s="16">
        <v>101</v>
      </c>
      <c r="K164" s="16" t="s">
        <v>1232</v>
      </c>
    </row>
    <row r="165" spans="1:11">
      <c r="A165" s="5">
        <v>3700</v>
      </c>
      <c r="B165" s="5" t="s">
        <v>703</v>
      </c>
      <c r="C165" t="e">
        <f>VLOOKUP($A165,#REF!,3,0)</f>
        <v>#REF!</v>
      </c>
      <c r="D165" t="e">
        <f>VLOOKUP($A165,#REF!,4,0)</f>
        <v>#REF!</v>
      </c>
      <c r="E165">
        <v>2011</v>
      </c>
      <c r="F165" s="15">
        <f>VLOOKUP($A165,'BM011'!$D$5:$U$609,'BM011'!S$609,0)</f>
        <v>7879.75</v>
      </c>
      <c r="H165" s="16">
        <v>1356</v>
      </c>
      <c r="I165" s="16" t="s">
        <v>617</v>
      </c>
      <c r="J165" s="16">
        <v>101</v>
      </c>
      <c r="K165" s="16" t="s">
        <v>1232</v>
      </c>
    </row>
    <row r="166" spans="1:11">
      <c r="A166" s="5">
        <v>8830</v>
      </c>
      <c r="B166" s="5" t="s">
        <v>1139</v>
      </c>
      <c r="C166" t="e">
        <f>VLOOKUP($A166,#REF!,3,0)</f>
        <v>#REF!</v>
      </c>
      <c r="D166" t="e">
        <f>VLOOKUP($A166,#REF!,4,0)</f>
        <v>#REF!</v>
      </c>
      <c r="E166">
        <v>2011</v>
      </c>
      <c r="F166" s="15">
        <f>VLOOKUP($A166,'BM011'!$D$5:$U$609,'BM011'!S$609,0)</f>
        <v>7019.25</v>
      </c>
      <c r="H166" s="16">
        <v>1357</v>
      </c>
      <c r="I166" s="16" t="s">
        <v>617</v>
      </c>
      <c r="J166" s="16">
        <v>101</v>
      </c>
      <c r="K166" s="16" t="s">
        <v>1232</v>
      </c>
    </row>
    <row r="167" spans="1:11">
      <c r="A167" s="5">
        <v>7160</v>
      </c>
      <c r="B167" s="5" t="s">
        <v>1007</v>
      </c>
      <c r="C167" t="e">
        <f>VLOOKUP($A167,#REF!,3,0)</f>
        <v>#REF!</v>
      </c>
      <c r="D167" t="e">
        <f>VLOOKUP($A167,#REF!,4,0)</f>
        <v>#REF!</v>
      </c>
      <c r="E167">
        <v>2011</v>
      </c>
      <c r="F167" s="15">
        <f>VLOOKUP($A167,'BM011'!$D$5:$U$609,'BM011'!S$609,0)</f>
        <v>7539.75</v>
      </c>
      <c r="H167" s="16">
        <v>1358</v>
      </c>
      <c r="I167" s="16" t="s">
        <v>617</v>
      </c>
      <c r="J167" s="16">
        <v>101</v>
      </c>
      <c r="K167" s="16" t="s">
        <v>1232</v>
      </c>
    </row>
    <row r="168" spans="1:11">
      <c r="A168" s="5">
        <v>4760</v>
      </c>
      <c r="B168" s="5" t="s">
        <v>800</v>
      </c>
      <c r="C168" t="e">
        <f>VLOOKUP($A168,#REF!,3,0)</f>
        <v>#REF!</v>
      </c>
      <c r="D168" t="e">
        <f>VLOOKUP($A168,#REF!,4,0)</f>
        <v>#REF!</v>
      </c>
      <c r="E168">
        <v>2011</v>
      </c>
      <c r="F168" s="15">
        <f>VLOOKUP($A168,'BM011'!$D$5:$U$609,'BM011'!S$609,0)</f>
        <v>8558.25</v>
      </c>
      <c r="H168" s="16">
        <v>1359</v>
      </c>
      <c r="I168" s="16" t="s">
        <v>617</v>
      </c>
      <c r="J168" s="16">
        <v>101</v>
      </c>
      <c r="K168" s="16" t="s">
        <v>1232</v>
      </c>
    </row>
    <row r="169" spans="1:11">
      <c r="A169" s="5">
        <v>5762</v>
      </c>
      <c r="B169" s="5" t="s">
        <v>887</v>
      </c>
      <c r="C169" t="e">
        <f>VLOOKUP($A169,#REF!,3,0)</f>
        <v>#REF!</v>
      </c>
      <c r="D169" t="e">
        <f>VLOOKUP($A169,#REF!,4,0)</f>
        <v>#REF!</v>
      </c>
      <c r="E169">
        <v>2011</v>
      </c>
      <c r="F169" s="15">
        <f>VLOOKUP($A169,'BM011'!$D$5:$U$609,'BM011'!S$609,0)</f>
        <v>7670.25</v>
      </c>
      <c r="H169" s="16">
        <v>1360</v>
      </c>
      <c r="I169" s="16" t="s">
        <v>617</v>
      </c>
      <c r="J169" s="16">
        <v>101</v>
      </c>
      <c r="K169" s="16" t="s">
        <v>1232</v>
      </c>
    </row>
    <row r="170" spans="1:11">
      <c r="A170" s="5">
        <v>5580</v>
      </c>
      <c r="B170" s="5" t="s">
        <v>871</v>
      </c>
      <c r="C170" t="e">
        <f>VLOOKUP($A170,#REF!,3,0)</f>
        <v>#REF!</v>
      </c>
      <c r="D170" t="e">
        <f>VLOOKUP($A170,#REF!,4,0)</f>
        <v>#REF!</v>
      </c>
      <c r="E170">
        <v>2011</v>
      </c>
      <c r="F170" s="15">
        <f>VLOOKUP($A170,'BM011'!$D$5:$U$609,'BM011'!S$609,0)</f>
        <v>8533</v>
      </c>
      <c r="H170" s="16">
        <v>1361</v>
      </c>
      <c r="I170" s="16" t="s">
        <v>617</v>
      </c>
      <c r="J170" s="16">
        <v>101</v>
      </c>
      <c r="K170" s="16" t="s">
        <v>1232</v>
      </c>
    </row>
    <row r="171" spans="1:11">
      <c r="A171" s="5">
        <v>7200</v>
      </c>
      <c r="B171" s="5" t="s">
        <v>1014</v>
      </c>
      <c r="C171" t="e">
        <f>VLOOKUP($A171,#REF!,3,0)</f>
        <v>#REF!</v>
      </c>
      <c r="D171" t="e">
        <f>VLOOKUP($A171,#REF!,4,0)</f>
        <v>#REF!</v>
      </c>
      <c r="E171">
        <v>2011</v>
      </c>
      <c r="F171" s="15">
        <f>VLOOKUP($A171,'BM011'!$D$5:$U$609,'BM011'!S$609,0)</f>
        <v>8349</v>
      </c>
      <c r="H171" s="16">
        <v>1362</v>
      </c>
      <c r="I171" s="16" t="s">
        <v>617</v>
      </c>
      <c r="J171" s="16">
        <v>101</v>
      </c>
      <c r="K171" s="16" t="s">
        <v>1232</v>
      </c>
    </row>
    <row r="172" spans="1:11">
      <c r="A172" s="5">
        <v>4654</v>
      </c>
      <c r="B172" s="5" t="s">
        <v>784</v>
      </c>
      <c r="C172" t="e">
        <f>VLOOKUP($A172,#REF!,3,0)</f>
        <v>#REF!</v>
      </c>
      <c r="D172" t="e">
        <f>VLOOKUP($A172,#REF!,4,0)</f>
        <v>#REF!</v>
      </c>
      <c r="E172">
        <v>2011</v>
      </c>
      <c r="F172" s="15">
        <f>VLOOKUP($A172,'BM011'!$D$5:$U$609,'BM011'!S$609,0)</f>
        <v>9715</v>
      </c>
      <c r="H172" s="16">
        <v>1363</v>
      </c>
      <c r="I172" s="16" t="s">
        <v>617</v>
      </c>
      <c r="J172" s="16">
        <v>101</v>
      </c>
      <c r="K172" s="16" t="s">
        <v>1232</v>
      </c>
    </row>
    <row r="173" spans="1:11">
      <c r="A173" s="5">
        <v>8420</v>
      </c>
      <c r="B173" s="5" t="s">
        <v>1092</v>
      </c>
      <c r="C173" t="e">
        <f>VLOOKUP($A173,#REF!,3,0)</f>
        <v>#REF!</v>
      </c>
      <c r="D173" t="e">
        <f>VLOOKUP($A173,#REF!,4,0)</f>
        <v>#REF!</v>
      </c>
      <c r="E173">
        <v>2011</v>
      </c>
      <c r="F173" s="15">
        <f>VLOOKUP($A173,'BM011'!$D$5:$U$609,'BM011'!S$609,0)</f>
        <v>8018</v>
      </c>
      <c r="H173" s="16">
        <v>1364</v>
      </c>
      <c r="I173" s="16" t="s">
        <v>617</v>
      </c>
      <c r="J173" s="16">
        <v>101</v>
      </c>
      <c r="K173" s="16" t="s">
        <v>1232</v>
      </c>
    </row>
    <row r="174" spans="1:11">
      <c r="A174" s="5">
        <v>4800</v>
      </c>
      <c r="B174" s="5" t="s">
        <v>808</v>
      </c>
      <c r="C174" t="e">
        <f>VLOOKUP($A174,#REF!,3,0)</f>
        <v>#REF!</v>
      </c>
      <c r="D174" t="e">
        <f>VLOOKUP($A174,#REF!,4,0)</f>
        <v>#REF!</v>
      </c>
      <c r="E174">
        <v>2011</v>
      </c>
      <c r="F174" s="15">
        <f>VLOOKUP($A174,'BM011'!$D$5:$U$609,'BM011'!S$609,0)</f>
        <v>8539</v>
      </c>
      <c r="H174" s="16">
        <v>1365</v>
      </c>
      <c r="I174" s="16" t="s">
        <v>617</v>
      </c>
      <c r="J174" s="16">
        <v>101</v>
      </c>
      <c r="K174" s="16" t="s">
        <v>1232</v>
      </c>
    </row>
    <row r="175" spans="1:11">
      <c r="A175" s="5">
        <v>9700</v>
      </c>
      <c r="B175" s="5" t="s">
        <v>1208</v>
      </c>
      <c r="C175" t="e">
        <f>VLOOKUP($A175,#REF!,3,0)</f>
        <v>#REF!</v>
      </c>
      <c r="D175" t="e">
        <f>VLOOKUP($A175,#REF!,4,0)</f>
        <v>#REF!</v>
      </c>
      <c r="E175">
        <v>2011</v>
      </c>
      <c r="F175" s="15">
        <f>VLOOKUP($A175,'BM011'!$D$5:$U$609,'BM011'!S$609,0)</f>
        <v>7171.25</v>
      </c>
      <c r="H175" s="16">
        <v>1366</v>
      </c>
      <c r="I175" s="16" t="s">
        <v>617</v>
      </c>
      <c r="J175" s="16">
        <v>101</v>
      </c>
      <c r="K175" s="16" t="s">
        <v>1232</v>
      </c>
    </row>
    <row r="176" spans="1:11">
      <c r="A176" s="5">
        <v>8783</v>
      </c>
      <c r="B176" s="5" t="s">
        <v>1135</v>
      </c>
      <c r="C176" t="e">
        <f>VLOOKUP($A176,#REF!,3,0)</f>
        <v>#REF!</v>
      </c>
      <c r="D176" t="e">
        <f>VLOOKUP($A176,#REF!,4,0)</f>
        <v>#REF!</v>
      </c>
      <c r="E176">
        <v>2011</v>
      </c>
      <c r="F176" s="15">
        <f>VLOOKUP($A176,'BM011'!$D$5:$U$609,'BM011'!S$609,0)</f>
        <v>8399</v>
      </c>
      <c r="H176" s="16">
        <v>1367</v>
      </c>
      <c r="I176" s="16" t="s">
        <v>617</v>
      </c>
      <c r="J176" s="16">
        <v>101</v>
      </c>
      <c r="K176" s="16" t="s">
        <v>1232</v>
      </c>
    </row>
    <row r="177" spans="1:11">
      <c r="A177" s="5">
        <v>6760</v>
      </c>
      <c r="B177" s="5" t="s">
        <v>971</v>
      </c>
      <c r="C177" t="e">
        <f>VLOOKUP($A177,#REF!,3,0)</f>
        <v>#REF!</v>
      </c>
      <c r="D177" t="e">
        <f>VLOOKUP($A177,#REF!,4,0)</f>
        <v>#REF!</v>
      </c>
      <c r="E177">
        <v>2011</v>
      </c>
      <c r="F177" s="15">
        <f>VLOOKUP($A177,'BM011'!$D$5:$U$609,'BM011'!S$609,0)</f>
        <v>8793.5</v>
      </c>
      <c r="H177" s="16">
        <v>1368</v>
      </c>
      <c r="I177" s="16" t="s">
        <v>617</v>
      </c>
      <c r="J177" s="16">
        <v>101</v>
      </c>
      <c r="K177" s="16" t="s">
        <v>1232</v>
      </c>
    </row>
    <row r="178" spans="1:11">
      <c r="A178" s="5">
        <v>9320</v>
      </c>
      <c r="B178" s="5" t="s">
        <v>1173</v>
      </c>
      <c r="C178" t="e">
        <f>VLOOKUP($A178,#REF!,3,0)</f>
        <v>#REF!</v>
      </c>
      <c r="D178" t="e">
        <f>VLOOKUP($A178,#REF!,4,0)</f>
        <v>#REF!</v>
      </c>
      <c r="E178">
        <v>2011</v>
      </c>
      <c r="F178" s="15">
        <f>VLOOKUP($A178,'BM011'!$D$5:$U$609,'BM011'!S$609,0)</f>
        <v>8208.5</v>
      </c>
      <c r="H178" s="16">
        <v>1369</v>
      </c>
      <c r="I178" s="16" t="s">
        <v>617</v>
      </c>
      <c r="J178" s="16">
        <v>101</v>
      </c>
      <c r="K178" s="16" t="s">
        <v>1232</v>
      </c>
    </row>
    <row r="179" spans="1:11">
      <c r="A179" s="5">
        <v>8305</v>
      </c>
      <c r="B179" s="5" t="s">
        <v>1077</v>
      </c>
      <c r="C179" t="e">
        <f>VLOOKUP($A179,#REF!,3,0)</f>
        <v>#REF!</v>
      </c>
      <c r="D179" t="e">
        <f>VLOOKUP($A179,#REF!,4,0)</f>
        <v>#REF!</v>
      </c>
      <c r="E179">
        <v>2011</v>
      </c>
      <c r="F179" s="15">
        <f>VLOOKUP($A179,'BM011'!$D$5:$U$609,'BM011'!S$609,0)</f>
        <v>7063.75</v>
      </c>
      <c r="H179" s="16">
        <v>1370</v>
      </c>
      <c r="I179" s="16" t="s">
        <v>617</v>
      </c>
      <c r="J179" s="16">
        <v>101</v>
      </c>
      <c r="K179" s="16" t="s">
        <v>1232</v>
      </c>
    </row>
    <row r="180" spans="1:11">
      <c r="A180" s="5">
        <v>4230</v>
      </c>
      <c r="B180" s="5" t="s">
        <v>729</v>
      </c>
      <c r="C180" t="e">
        <f>VLOOKUP($A180,#REF!,3,0)</f>
        <v>#REF!</v>
      </c>
      <c r="D180" t="e">
        <f>VLOOKUP($A180,#REF!,4,0)</f>
        <v>#REF!</v>
      </c>
      <c r="E180">
        <v>2011</v>
      </c>
      <c r="F180" s="15">
        <f>VLOOKUP($A180,'BM011'!$D$5:$U$609,'BM011'!S$609,0)</f>
        <v>8040.25</v>
      </c>
      <c r="H180" s="16">
        <v>1371</v>
      </c>
      <c r="I180" s="16" t="s">
        <v>617</v>
      </c>
      <c r="J180" s="16">
        <v>101</v>
      </c>
      <c r="K180" s="16" t="s">
        <v>1232</v>
      </c>
    </row>
    <row r="181" spans="1:11">
      <c r="A181" s="5">
        <v>4173</v>
      </c>
      <c r="B181" s="5" t="s">
        <v>723</v>
      </c>
      <c r="C181" t="e">
        <f>VLOOKUP($A181,#REF!,3,0)</f>
        <v>#REF!</v>
      </c>
      <c r="D181" t="e">
        <f>VLOOKUP($A181,#REF!,4,0)</f>
        <v>#REF!</v>
      </c>
      <c r="E181">
        <v>2011</v>
      </c>
      <c r="F181" s="15">
        <f>VLOOKUP($A181,'BM011'!$D$5:$U$609,'BM011'!S$609,0)</f>
        <v>8170</v>
      </c>
      <c r="H181" s="16">
        <v>1400</v>
      </c>
      <c r="I181" s="16" t="s">
        <v>617</v>
      </c>
      <c r="J181" s="16">
        <v>101</v>
      </c>
      <c r="K181" s="16" t="s">
        <v>1232</v>
      </c>
    </row>
    <row r="182" spans="1:11">
      <c r="A182" s="5">
        <v>6470</v>
      </c>
      <c r="B182" s="5" t="s">
        <v>941</v>
      </c>
      <c r="C182" t="e">
        <f>VLOOKUP($A182,#REF!,3,0)</f>
        <v>#REF!</v>
      </c>
      <c r="D182" t="e">
        <f>VLOOKUP($A182,#REF!,4,0)</f>
        <v>#REF!</v>
      </c>
      <c r="E182">
        <v>2011</v>
      </c>
      <c r="F182" s="15">
        <f>VLOOKUP($A182,'BM011'!$D$5:$U$609,'BM011'!S$609,0)</f>
        <v>9130.5</v>
      </c>
      <c r="H182" s="16">
        <v>1401</v>
      </c>
      <c r="I182" s="16" t="s">
        <v>617</v>
      </c>
      <c r="J182" s="16">
        <v>101</v>
      </c>
      <c r="K182" s="16" t="s">
        <v>1232</v>
      </c>
    </row>
    <row r="183" spans="1:11">
      <c r="A183" s="5">
        <v>9280</v>
      </c>
      <c r="B183" s="5" t="s">
        <v>1169</v>
      </c>
      <c r="C183" t="e">
        <f>VLOOKUP($A183,#REF!,3,0)</f>
        <v>#REF!</v>
      </c>
      <c r="D183" t="e">
        <f>VLOOKUP($A183,#REF!,4,0)</f>
        <v>#REF!</v>
      </c>
      <c r="E183">
        <v>2011</v>
      </c>
      <c r="F183" s="15">
        <f>VLOOKUP($A183,'BM011'!$D$5:$U$609,'BM011'!S$609,0)</f>
        <v>8646.25</v>
      </c>
      <c r="H183" s="16">
        <v>1402</v>
      </c>
      <c r="I183" s="16" t="s">
        <v>617</v>
      </c>
      <c r="J183" s="16">
        <v>101</v>
      </c>
      <c r="K183" s="16" t="s">
        <v>1232</v>
      </c>
    </row>
    <row r="184" spans="1:11">
      <c r="A184" s="5">
        <v>5690</v>
      </c>
      <c r="B184" s="5" t="s">
        <v>884</v>
      </c>
      <c r="C184" t="e">
        <f>VLOOKUP($A184,#REF!,3,0)</f>
        <v>#REF!</v>
      </c>
      <c r="D184" t="e">
        <f>VLOOKUP($A184,#REF!,4,0)</f>
        <v>#REF!</v>
      </c>
      <c r="E184">
        <v>2011</v>
      </c>
      <c r="F184" s="15">
        <f>VLOOKUP($A184,'BM011'!$D$5:$U$609,'BM011'!S$609,0)</f>
        <v>7789.5</v>
      </c>
      <c r="H184" s="16">
        <v>1403</v>
      </c>
      <c r="I184" s="16" t="s">
        <v>617</v>
      </c>
      <c r="J184" s="16">
        <v>101</v>
      </c>
      <c r="K184" s="16" t="s">
        <v>1232</v>
      </c>
    </row>
    <row r="185" spans="1:11">
      <c r="A185" s="5">
        <v>9550</v>
      </c>
      <c r="B185" s="5" t="s">
        <v>1195</v>
      </c>
      <c r="C185" t="e">
        <f>VLOOKUP($A185,#REF!,3,0)</f>
        <v>#REF!</v>
      </c>
      <c r="D185" t="e">
        <f>VLOOKUP($A185,#REF!,4,0)</f>
        <v>#REF!</v>
      </c>
      <c r="E185">
        <v>2011</v>
      </c>
      <c r="F185" s="15">
        <f>VLOOKUP($A185,'BM011'!$D$5:$U$609,'BM011'!S$609,0)</f>
        <v>7655.25</v>
      </c>
      <c r="H185" s="16">
        <v>1406</v>
      </c>
      <c r="I185" s="16" t="s">
        <v>617</v>
      </c>
      <c r="J185" s="16">
        <v>101</v>
      </c>
      <c r="K185" s="16" t="s">
        <v>1232</v>
      </c>
    </row>
    <row r="186" spans="1:11">
      <c r="A186" s="5">
        <v>8500</v>
      </c>
      <c r="B186" s="5" t="s">
        <v>1099</v>
      </c>
      <c r="C186" t="e">
        <f>VLOOKUP($A186,#REF!,3,0)</f>
        <v>#REF!</v>
      </c>
      <c r="D186" t="e">
        <f>VLOOKUP($A186,#REF!,4,0)</f>
        <v>#REF!</v>
      </c>
      <c r="E186">
        <v>2011</v>
      </c>
      <c r="F186" s="15">
        <f>VLOOKUP($A186,'BM011'!$D$5:$U$609,'BM011'!S$609,0)</f>
        <v>7922.25</v>
      </c>
      <c r="H186" s="16">
        <v>1407</v>
      </c>
      <c r="I186" s="16" t="s">
        <v>617</v>
      </c>
      <c r="J186" s="16">
        <v>101</v>
      </c>
      <c r="K186" s="16" t="s">
        <v>1232</v>
      </c>
    </row>
    <row r="187" spans="1:11">
      <c r="A187" s="5">
        <v>4660</v>
      </c>
      <c r="B187" s="5" t="s">
        <v>785</v>
      </c>
      <c r="C187" t="e">
        <f>VLOOKUP($A187,#REF!,3,0)</f>
        <v>#REF!</v>
      </c>
      <c r="D187" t="e">
        <f>VLOOKUP($A187,#REF!,4,0)</f>
        <v>#REF!</v>
      </c>
      <c r="E187">
        <v>2011</v>
      </c>
      <c r="F187" s="15">
        <f>VLOOKUP($A187,'BM011'!$D$5:$U$609,'BM011'!S$609,0)</f>
        <v>8296</v>
      </c>
      <c r="H187" s="16">
        <v>1408</v>
      </c>
      <c r="I187" s="16" t="s">
        <v>617</v>
      </c>
      <c r="J187" s="16">
        <v>101</v>
      </c>
      <c r="K187" s="16" t="s">
        <v>1232</v>
      </c>
    </row>
    <row r="188" spans="1:11">
      <c r="A188" s="5">
        <v>7441</v>
      </c>
      <c r="B188" s="5" t="s">
        <v>1027</v>
      </c>
      <c r="C188" t="e">
        <f>VLOOKUP($A188,#REF!,3,0)</f>
        <v>#REF!</v>
      </c>
      <c r="D188" t="e">
        <f>VLOOKUP($A188,#REF!,4,0)</f>
        <v>#REF!</v>
      </c>
      <c r="E188">
        <v>2011</v>
      </c>
      <c r="F188" s="15">
        <f>VLOOKUP($A188,'BM011'!$D$5:$U$609,'BM011'!S$609,0)</f>
        <v>8903.5</v>
      </c>
      <c r="H188" s="16">
        <v>1409</v>
      </c>
      <c r="I188" s="16" t="s">
        <v>617</v>
      </c>
      <c r="J188" s="16">
        <v>101</v>
      </c>
      <c r="K188" s="16" t="s">
        <v>1232</v>
      </c>
    </row>
    <row r="189" spans="1:11">
      <c r="A189" s="5">
        <v>5750</v>
      </c>
      <c r="B189" s="5" t="s">
        <v>886</v>
      </c>
      <c r="C189" t="e">
        <f>VLOOKUP($A189,#REF!,3,0)</f>
        <v>#REF!</v>
      </c>
      <c r="D189" t="e">
        <f>VLOOKUP($A189,#REF!,4,0)</f>
        <v>#REF!</v>
      </c>
      <c r="E189">
        <v>2011</v>
      </c>
      <c r="F189" s="15">
        <f>VLOOKUP($A189,'BM011'!$D$5:$U$609,'BM011'!S$609,0)</f>
        <v>8907.5</v>
      </c>
      <c r="H189" s="16">
        <v>1410</v>
      </c>
      <c r="I189" s="16" t="s">
        <v>617</v>
      </c>
      <c r="J189" s="16">
        <v>101</v>
      </c>
      <c r="K189" s="16" t="s">
        <v>1232</v>
      </c>
    </row>
    <row r="190" spans="1:11">
      <c r="A190" s="5">
        <v>8670</v>
      </c>
      <c r="B190" s="5" t="s">
        <v>1120</v>
      </c>
      <c r="C190" t="e">
        <f>VLOOKUP($A190,#REF!,3,0)</f>
        <v>#REF!</v>
      </c>
      <c r="D190" t="e">
        <f>VLOOKUP($A190,#REF!,4,0)</f>
        <v>#REF!</v>
      </c>
      <c r="E190">
        <v>2011</v>
      </c>
      <c r="F190" s="15">
        <f>VLOOKUP($A190,'BM011'!$D$5:$U$609,'BM011'!S$609,0)</f>
        <v>7992</v>
      </c>
      <c r="H190" s="16">
        <v>1411</v>
      </c>
      <c r="I190" s="16" t="s">
        <v>617</v>
      </c>
      <c r="J190" s="16">
        <v>101</v>
      </c>
      <c r="K190" s="16" t="s">
        <v>1232</v>
      </c>
    </row>
    <row r="191" spans="1:11">
      <c r="A191" s="5">
        <v>9440</v>
      </c>
      <c r="B191" s="5" t="s">
        <v>1184</v>
      </c>
      <c r="C191" t="e">
        <f>VLOOKUP($A191,#REF!,3,0)</f>
        <v>#REF!</v>
      </c>
      <c r="D191" t="e">
        <f>VLOOKUP($A191,#REF!,4,0)</f>
        <v>#REF!</v>
      </c>
      <c r="E191">
        <v>2011</v>
      </c>
      <c r="F191" s="15">
        <f>VLOOKUP($A191,'BM011'!$D$5:$U$609,'BM011'!S$609,0)</f>
        <v>8718.75</v>
      </c>
      <c r="H191" s="16">
        <v>1412</v>
      </c>
      <c r="I191" s="16" t="s">
        <v>617</v>
      </c>
      <c r="J191" s="16">
        <v>101</v>
      </c>
      <c r="K191" s="16" t="s">
        <v>1232</v>
      </c>
    </row>
    <row r="192" spans="1:11">
      <c r="A192" s="5">
        <v>4500</v>
      </c>
      <c r="B192" s="5" t="s">
        <v>761</v>
      </c>
      <c r="C192" t="e">
        <f>VLOOKUP($A192,#REF!,3,0)</f>
        <v>#REF!</v>
      </c>
      <c r="D192" t="e">
        <f>VLOOKUP($A192,#REF!,4,0)</f>
        <v>#REF!</v>
      </c>
      <c r="E192">
        <v>2011</v>
      </c>
      <c r="F192" s="15">
        <f>VLOOKUP($A192,'BM011'!$D$5:$U$609,'BM011'!S$609,0)</f>
        <v>8499.5</v>
      </c>
      <c r="H192" s="16">
        <v>1413</v>
      </c>
      <c r="I192" s="16" t="s">
        <v>617</v>
      </c>
      <c r="J192" s="16">
        <v>101</v>
      </c>
      <c r="K192" s="16" t="s">
        <v>1232</v>
      </c>
    </row>
    <row r="193" spans="1:11">
      <c r="A193" s="5">
        <v>6600</v>
      </c>
      <c r="B193" s="5" t="s">
        <v>950</v>
      </c>
      <c r="C193" t="e">
        <f>VLOOKUP($A193,#REF!,3,0)</f>
        <v>#REF!</v>
      </c>
      <c r="D193" t="e">
        <f>VLOOKUP($A193,#REF!,4,0)</f>
        <v>#REF!</v>
      </c>
      <c r="E193">
        <v>2011</v>
      </c>
      <c r="F193" s="15">
        <f>VLOOKUP($A193,'BM011'!$D$5:$U$609,'BM011'!S$609,0)</f>
        <v>8565.25</v>
      </c>
      <c r="H193" s="16">
        <v>1414</v>
      </c>
      <c r="I193" s="16" t="s">
        <v>617</v>
      </c>
      <c r="J193" s="16">
        <v>101</v>
      </c>
      <c r="K193" s="16" t="s">
        <v>1232</v>
      </c>
    </row>
    <row r="194" spans="1:11">
      <c r="A194" s="5">
        <v>9300</v>
      </c>
      <c r="B194" s="5" t="s">
        <v>1171</v>
      </c>
      <c r="C194" t="e">
        <f>VLOOKUP($A194,#REF!,3,0)</f>
        <v>#REF!</v>
      </c>
      <c r="D194" t="e">
        <f>VLOOKUP($A194,#REF!,4,0)</f>
        <v>#REF!</v>
      </c>
      <c r="E194">
        <v>2011</v>
      </c>
      <c r="F194" s="15">
        <f>VLOOKUP($A194,'BM011'!$D$5:$U$609,'BM011'!S$609,0)</f>
        <v>8014</v>
      </c>
      <c r="H194" s="16">
        <v>1415</v>
      </c>
      <c r="I194" s="16" t="s">
        <v>617</v>
      </c>
      <c r="J194" s="16">
        <v>101</v>
      </c>
      <c r="K194" s="16" t="s">
        <v>1232</v>
      </c>
    </row>
    <row r="195" spans="1:11">
      <c r="A195" s="5">
        <v>4640</v>
      </c>
      <c r="B195" s="5" t="s">
        <v>781</v>
      </c>
      <c r="C195" t="e">
        <f>VLOOKUP($A195,#REF!,3,0)</f>
        <v>#REF!</v>
      </c>
      <c r="D195" t="e">
        <f>VLOOKUP($A195,#REF!,4,0)</f>
        <v>#REF!</v>
      </c>
      <c r="E195">
        <v>2011</v>
      </c>
      <c r="F195" s="15">
        <f>VLOOKUP($A195,'BM011'!$D$5:$U$609,'BM011'!S$609,0)</f>
        <v>7907.333333333333</v>
      </c>
      <c r="H195" s="16">
        <v>1416</v>
      </c>
      <c r="I195" s="16" t="s">
        <v>617</v>
      </c>
      <c r="J195" s="16">
        <v>101</v>
      </c>
      <c r="K195" s="16" t="s">
        <v>1232</v>
      </c>
    </row>
    <row r="196" spans="1:11">
      <c r="A196" s="5">
        <v>5492</v>
      </c>
      <c r="B196" s="5" t="s">
        <v>866</v>
      </c>
      <c r="C196" t="e">
        <f>VLOOKUP($A196,#REF!,3,0)</f>
        <v>#REF!</v>
      </c>
      <c r="D196" t="e">
        <f>VLOOKUP($A196,#REF!,4,0)</f>
        <v>#REF!</v>
      </c>
      <c r="E196">
        <v>2011</v>
      </c>
      <c r="F196" s="15">
        <f>VLOOKUP($A196,'BM011'!$D$5:$U$609,'BM011'!S$609,0)</f>
        <v>7314</v>
      </c>
      <c r="H196" s="16">
        <v>1417</v>
      </c>
      <c r="I196" s="16" t="s">
        <v>617</v>
      </c>
      <c r="J196" s="16">
        <v>101</v>
      </c>
      <c r="K196" s="16" t="s">
        <v>1232</v>
      </c>
    </row>
    <row r="197" spans="1:11">
      <c r="A197" s="5">
        <v>5491</v>
      </c>
      <c r="B197" s="5" t="s">
        <v>865</v>
      </c>
      <c r="C197" t="e">
        <f>VLOOKUP($A197,#REF!,3,0)</f>
        <v>#REF!</v>
      </c>
      <c r="D197" t="e">
        <f>VLOOKUP($A197,#REF!,4,0)</f>
        <v>#REF!</v>
      </c>
      <c r="E197">
        <v>2011</v>
      </c>
      <c r="F197" s="15">
        <f>VLOOKUP($A197,'BM011'!$D$5:$U$609,'BM011'!S$609,0)</f>
        <v>8531</v>
      </c>
      <c r="H197" s="16">
        <v>1418</v>
      </c>
      <c r="I197" s="16" t="s">
        <v>617</v>
      </c>
      <c r="J197" s="16">
        <v>101</v>
      </c>
      <c r="K197" s="16" t="s">
        <v>1232</v>
      </c>
    </row>
    <row r="198" spans="1:11">
      <c r="A198" s="5">
        <v>4540</v>
      </c>
      <c r="B198" s="5" t="s">
        <v>765</v>
      </c>
      <c r="C198" t="e">
        <f>VLOOKUP($A198,#REF!,3,0)</f>
        <v>#REF!</v>
      </c>
      <c r="D198" t="e">
        <f>VLOOKUP($A198,#REF!,4,0)</f>
        <v>#REF!</v>
      </c>
      <c r="E198">
        <v>2011</v>
      </c>
      <c r="F198" s="15">
        <f>VLOOKUP($A198,'BM011'!$D$5:$U$609,'BM011'!S$609,0)</f>
        <v>7676.666666666667</v>
      </c>
      <c r="H198" s="16">
        <v>1419</v>
      </c>
      <c r="I198" s="16" t="s">
        <v>617</v>
      </c>
      <c r="J198" s="16">
        <v>101</v>
      </c>
      <c r="K198" s="16" t="s">
        <v>1232</v>
      </c>
    </row>
    <row r="199" spans="1:11">
      <c r="A199" s="5">
        <v>4241</v>
      </c>
      <c r="B199" s="5" t="s">
        <v>730</v>
      </c>
      <c r="C199" t="e">
        <f>VLOOKUP($A199,#REF!,3,0)</f>
        <v>#REF!</v>
      </c>
      <c r="D199" t="e">
        <f>VLOOKUP($A199,#REF!,4,0)</f>
        <v>#REF!</v>
      </c>
      <c r="E199">
        <v>2011</v>
      </c>
      <c r="F199" s="15">
        <f>VLOOKUP($A199,'BM011'!$D$5:$U$609,'BM011'!S$609,0)</f>
        <v>8656</v>
      </c>
      <c r="H199" s="16">
        <v>1420</v>
      </c>
      <c r="I199" s="16" t="s">
        <v>617</v>
      </c>
      <c r="J199" s="16">
        <v>101</v>
      </c>
      <c r="K199" s="16" t="s">
        <v>1232</v>
      </c>
    </row>
    <row r="200" spans="1:11">
      <c r="A200" s="5">
        <v>7442</v>
      </c>
      <c r="B200" s="5" t="s">
        <v>1028</v>
      </c>
      <c r="C200" t="e">
        <f>VLOOKUP($A200,#REF!,3,0)</f>
        <v>#REF!</v>
      </c>
      <c r="D200" t="e">
        <f>VLOOKUP($A200,#REF!,4,0)</f>
        <v>#REF!</v>
      </c>
      <c r="E200">
        <v>2011</v>
      </c>
      <c r="F200" s="15">
        <f>VLOOKUP($A200,'BM011'!$D$5:$U$609,'BM011'!S$609,0)</f>
        <v>7198.666666666667</v>
      </c>
      <c r="H200" s="16">
        <v>1421</v>
      </c>
      <c r="I200" s="16" t="s">
        <v>617</v>
      </c>
      <c r="J200" s="16">
        <v>101</v>
      </c>
      <c r="K200" s="16" t="s">
        <v>1232</v>
      </c>
    </row>
    <row r="201" spans="1:11">
      <c r="A201" s="5">
        <v>6740</v>
      </c>
      <c r="B201" s="5" t="s">
        <v>968</v>
      </c>
      <c r="C201" t="e">
        <f>VLOOKUP($A201,#REF!,3,0)</f>
        <v>#REF!</v>
      </c>
      <c r="D201" t="e">
        <f>VLOOKUP($A201,#REF!,4,0)</f>
        <v>#REF!</v>
      </c>
      <c r="E201">
        <v>2011</v>
      </c>
      <c r="F201" s="15">
        <f>VLOOKUP($A201,'BM011'!$D$5:$U$609,'BM011'!S$609,0)</f>
        <v>8334.25</v>
      </c>
      <c r="H201" s="16">
        <v>1422</v>
      </c>
      <c r="I201" s="16" t="s">
        <v>617</v>
      </c>
      <c r="J201" s="16">
        <v>101</v>
      </c>
      <c r="K201" s="16" t="s">
        <v>1232</v>
      </c>
    </row>
    <row r="202" spans="1:11">
      <c r="A202" s="5">
        <v>9430</v>
      </c>
      <c r="B202" s="5" t="s">
        <v>1183</v>
      </c>
      <c r="C202" t="e">
        <f>VLOOKUP($A202,#REF!,3,0)</f>
        <v>#REF!</v>
      </c>
      <c r="D202" t="e">
        <f>VLOOKUP($A202,#REF!,4,0)</f>
        <v>#REF!</v>
      </c>
      <c r="E202">
        <v>2011</v>
      </c>
      <c r="F202" s="15">
        <f>VLOOKUP($A202,'BM011'!$D$5:$U$609,'BM011'!S$609,0)</f>
        <v>8027.25</v>
      </c>
      <c r="H202" s="16">
        <v>1423</v>
      </c>
      <c r="I202" s="16" t="s">
        <v>617</v>
      </c>
      <c r="J202" s="16">
        <v>101</v>
      </c>
      <c r="K202" s="16" t="s">
        <v>1232</v>
      </c>
    </row>
    <row r="203" spans="1:11">
      <c r="A203" s="5">
        <v>6840</v>
      </c>
      <c r="B203" s="5" t="s">
        <v>979</v>
      </c>
      <c r="C203" t="e">
        <f>VLOOKUP($A203,#REF!,3,0)</f>
        <v>#REF!</v>
      </c>
      <c r="D203" t="e">
        <f>VLOOKUP($A203,#REF!,4,0)</f>
        <v>#REF!</v>
      </c>
      <c r="E203">
        <v>2011</v>
      </c>
      <c r="F203" s="15">
        <f>VLOOKUP($A203,'BM011'!$D$5:$U$609,'BM011'!S$609,0)</f>
        <v>8707.5</v>
      </c>
      <c r="H203" s="16">
        <v>1424</v>
      </c>
      <c r="I203" s="16" t="s">
        <v>617</v>
      </c>
      <c r="J203" s="16">
        <v>101</v>
      </c>
      <c r="K203" s="16" t="s">
        <v>1232</v>
      </c>
    </row>
    <row r="204" spans="1:11">
      <c r="A204" s="5">
        <v>8654</v>
      </c>
      <c r="B204" s="5" t="s">
        <v>1118</v>
      </c>
      <c r="C204" t="e">
        <f>VLOOKUP($A204,#REF!,3,0)</f>
        <v>#REF!</v>
      </c>
      <c r="D204" t="e">
        <f>VLOOKUP($A204,#REF!,4,0)</f>
        <v>#REF!</v>
      </c>
      <c r="E204">
        <v>2011</v>
      </c>
      <c r="F204" s="15">
        <f>VLOOKUP($A204,'BM011'!$D$5:$U$609,'BM011'!S$609,0)</f>
        <v>9367.5</v>
      </c>
      <c r="H204" s="16">
        <v>1425</v>
      </c>
      <c r="I204" s="16" t="s">
        <v>617</v>
      </c>
      <c r="J204" s="16">
        <v>101</v>
      </c>
      <c r="K204" s="16" t="s">
        <v>1232</v>
      </c>
    </row>
    <row r="205" spans="1:11">
      <c r="A205" s="5">
        <v>4653</v>
      </c>
      <c r="B205" s="5" t="s">
        <v>783</v>
      </c>
      <c r="C205" t="e">
        <f>VLOOKUP($A205,#REF!,3,0)</f>
        <v>#REF!</v>
      </c>
      <c r="D205" t="e">
        <f>VLOOKUP($A205,#REF!,4,0)</f>
        <v>#REF!</v>
      </c>
      <c r="E205">
        <v>2011</v>
      </c>
      <c r="F205" s="15">
        <f>VLOOKUP($A205,'BM011'!$D$5:$U$609,'BM011'!S$609,0)</f>
        <v>9407.5</v>
      </c>
      <c r="H205" s="16">
        <v>1426</v>
      </c>
      <c r="I205" s="16" t="s">
        <v>617</v>
      </c>
      <c r="J205" s="16">
        <v>101</v>
      </c>
      <c r="K205" s="16" t="s">
        <v>1232</v>
      </c>
    </row>
    <row r="206" spans="1:11">
      <c r="A206" s="5">
        <v>4873</v>
      </c>
      <c r="B206" s="5" t="s">
        <v>815</v>
      </c>
      <c r="C206" t="e">
        <f>VLOOKUP($A206,#REF!,3,0)</f>
        <v>#REF!</v>
      </c>
      <c r="D206" t="e">
        <f>VLOOKUP($A206,#REF!,4,0)</f>
        <v>#REF!</v>
      </c>
      <c r="E206">
        <v>2011</v>
      </c>
      <c r="F206" s="15">
        <f>VLOOKUP($A206,'BM011'!$D$5:$U$609,'BM011'!S$609,0)</f>
        <v>8724</v>
      </c>
      <c r="H206" s="16">
        <v>1427</v>
      </c>
      <c r="I206" s="16" t="s">
        <v>617</v>
      </c>
      <c r="J206" s="16">
        <v>101</v>
      </c>
      <c r="K206" s="16" t="s">
        <v>1232</v>
      </c>
    </row>
    <row r="207" spans="1:11">
      <c r="A207" s="5">
        <v>7600</v>
      </c>
      <c r="B207" s="5" t="s">
        <v>1038</v>
      </c>
      <c r="C207" t="e">
        <f>VLOOKUP($A207,#REF!,3,0)</f>
        <v>#REF!</v>
      </c>
      <c r="D207" t="e">
        <f>VLOOKUP($A207,#REF!,4,0)</f>
        <v>#REF!</v>
      </c>
      <c r="E207">
        <v>2011</v>
      </c>
      <c r="F207" s="15">
        <f>VLOOKUP($A207,'BM011'!$D$5:$U$609,'BM011'!S$609,0)</f>
        <v>8077.5</v>
      </c>
      <c r="H207" s="16">
        <v>1428</v>
      </c>
      <c r="I207" s="16" t="s">
        <v>617</v>
      </c>
      <c r="J207" s="16">
        <v>101</v>
      </c>
      <c r="K207" s="16" t="s">
        <v>1232</v>
      </c>
    </row>
    <row r="208" spans="1:11">
      <c r="A208" s="5">
        <v>8544</v>
      </c>
      <c r="B208" s="5" t="s">
        <v>1104</v>
      </c>
      <c r="C208" t="e">
        <f>VLOOKUP($A208,#REF!,3,0)</f>
        <v>#REF!</v>
      </c>
      <c r="D208" t="e">
        <f>VLOOKUP($A208,#REF!,4,0)</f>
        <v>#REF!</v>
      </c>
      <c r="E208">
        <v>2011</v>
      </c>
      <c r="F208" s="15">
        <f>VLOOKUP($A208,'BM011'!$D$5:$U$609,'BM011'!S$609,0)</f>
        <v>8132</v>
      </c>
      <c r="H208" s="16">
        <v>1429</v>
      </c>
      <c r="I208" s="16" t="s">
        <v>617</v>
      </c>
      <c r="J208" s="16">
        <v>101</v>
      </c>
      <c r="K208" s="16" t="s">
        <v>1232</v>
      </c>
    </row>
    <row r="209" spans="1:11">
      <c r="A209" s="5">
        <v>6040</v>
      </c>
      <c r="B209" s="5" t="s">
        <v>913</v>
      </c>
      <c r="C209" t="e">
        <f>VLOOKUP($A209,#REF!,3,0)</f>
        <v>#REF!</v>
      </c>
      <c r="D209" t="e">
        <f>VLOOKUP($A209,#REF!,4,0)</f>
        <v>#REF!</v>
      </c>
      <c r="E209">
        <v>2011</v>
      </c>
      <c r="F209" s="15">
        <f>VLOOKUP($A209,'BM011'!$D$5:$U$609,'BM011'!S$609,0)</f>
        <v>8749</v>
      </c>
      <c r="H209" s="16">
        <v>1430</v>
      </c>
      <c r="I209" s="16" t="s">
        <v>617</v>
      </c>
      <c r="J209" s="16">
        <v>101</v>
      </c>
      <c r="K209" s="16" t="s">
        <v>1232</v>
      </c>
    </row>
    <row r="210" spans="1:11">
      <c r="A210" s="5">
        <v>4293</v>
      </c>
      <c r="B210" s="5" t="s">
        <v>741</v>
      </c>
      <c r="C210" t="e">
        <f>VLOOKUP($A210,#REF!,3,0)</f>
        <v>#REF!</v>
      </c>
      <c r="D210" t="e">
        <f>VLOOKUP($A210,#REF!,4,0)</f>
        <v>#REF!</v>
      </c>
      <c r="E210">
        <v>2011</v>
      </c>
      <c r="F210" s="15">
        <f>VLOOKUP($A210,'BM011'!$D$5:$U$609,'BM011'!S$609,0)</f>
        <v>8418.6666666666661</v>
      </c>
      <c r="H210" s="16">
        <v>1432</v>
      </c>
      <c r="I210" s="16" t="s">
        <v>617</v>
      </c>
      <c r="J210" s="16">
        <v>101</v>
      </c>
      <c r="K210" s="16" t="s">
        <v>1232</v>
      </c>
    </row>
    <row r="211" spans="1:11">
      <c r="A211" s="5">
        <v>7323</v>
      </c>
      <c r="B211" s="5" t="s">
        <v>1021</v>
      </c>
      <c r="C211" t="e">
        <f>VLOOKUP($A211,#REF!,3,0)</f>
        <v>#REF!</v>
      </c>
      <c r="D211" t="e">
        <f>VLOOKUP($A211,#REF!,4,0)</f>
        <v>#REF!</v>
      </c>
      <c r="E211">
        <v>2011</v>
      </c>
      <c r="F211" s="15">
        <f>VLOOKUP($A211,'BM011'!$D$5:$U$609,'BM011'!S$609,0)</f>
        <v>7668.25</v>
      </c>
      <c r="H211" s="16">
        <v>1433</v>
      </c>
      <c r="I211" s="16" t="s">
        <v>617</v>
      </c>
      <c r="J211" s="16">
        <v>101</v>
      </c>
      <c r="K211" s="16" t="s">
        <v>1232</v>
      </c>
    </row>
    <row r="212" spans="1:11">
      <c r="A212" s="5">
        <v>4673</v>
      </c>
      <c r="B212" s="5" t="s">
        <v>788</v>
      </c>
      <c r="C212" t="e">
        <f>VLOOKUP($A212,#REF!,3,0)</f>
        <v>#REF!</v>
      </c>
      <c r="D212" t="e">
        <f>VLOOKUP($A212,#REF!,4,0)</f>
        <v>#REF!</v>
      </c>
      <c r="E212">
        <v>2011</v>
      </c>
      <c r="F212" s="15">
        <f>VLOOKUP($A212,'BM011'!$D$5:$U$609,'BM011'!S$609,0)</f>
        <v>7304.666666666667</v>
      </c>
      <c r="H212" s="16">
        <v>1434</v>
      </c>
      <c r="I212" s="16" t="s">
        <v>617</v>
      </c>
      <c r="J212" s="16">
        <v>101</v>
      </c>
      <c r="K212" s="16" t="s">
        <v>1232</v>
      </c>
    </row>
    <row r="213" spans="1:11">
      <c r="A213" s="5">
        <v>6340</v>
      </c>
      <c r="B213" s="5" t="s">
        <v>934</v>
      </c>
      <c r="C213" t="e">
        <f>VLOOKUP($A213,#REF!,3,0)</f>
        <v>#REF!</v>
      </c>
      <c r="D213" t="e">
        <f>VLOOKUP($A213,#REF!,4,0)</f>
        <v>#REF!</v>
      </c>
      <c r="E213">
        <v>2011</v>
      </c>
      <c r="F213" s="15">
        <f>VLOOKUP($A213,'BM011'!$D$5:$U$609,'BM011'!S$609,0)</f>
        <v>8403.3333333333339</v>
      </c>
      <c r="H213" s="16">
        <v>1435</v>
      </c>
      <c r="I213" s="16" t="s">
        <v>617</v>
      </c>
      <c r="J213" s="16">
        <v>101</v>
      </c>
      <c r="K213" s="16" t="s">
        <v>1232</v>
      </c>
    </row>
    <row r="214" spans="1:11">
      <c r="A214" s="5">
        <v>4060</v>
      </c>
      <c r="B214" s="5" t="s">
        <v>716</v>
      </c>
      <c r="C214" t="e">
        <f>VLOOKUP($A214,#REF!,3,0)</f>
        <v>#REF!</v>
      </c>
      <c r="D214" t="e">
        <f>VLOOKUP($A214,#REF!,4,0)</f>
        <v>#REF!</v>
      </c>
      <c r="E214">
        <v>2011</v>
      </c>
      <c r="F214" s="15">
        <f>VLOOKUP($A214,'BM011'!$D$5:$U$609,'BM011'!S$609,0)</f>
        <v>9560.3333333333339</v>
      </c>
      <c r="H214" s="16">
        <v>1436</v>
      </c>
      <c r="I214" s="16" t="s">
        <v>617</v>
      </c>
      <c r="J214" s="16">
        <v>101</v>
      </c>
      <c r="K214" s="16" t="s">
        <v>1232</v>
      </c>
    </row>
    <row r="215" spans="1:11">
      <c r="A215" s="5">
        <v>4050</v>
      </c>
      <c r="B215" s="5" t="s">
        <v>715</v>
      </c>
      <c r="C215" t="e">
        <f>VLOOKUP($A215,#REF!,3,0)</f>
        <v>#REF!</v>
      </c>
      <c r="D215" t="e">
        <f>VLOOKUP($A215,#REF!,4,0)</f>
        <v>#REF!</v>
      </c>
      <c r="E215">
        <v>2011</v>
      </c>
      <c r="F215" s="15">
        <f>VLOOKUP($A215,'BM011'!$D$5:$U$609,'BM011'!S$609,0)</f>
        <v>10062.666666666666</v>
      </c>
      <c r="H215" s="16">
        <v>1437</v>
      </c>
      <c r="I215" s="16" t="s">
        <v>617</v>
      </c>
      <c r="J215" s="16">
        <v>101</v>
      </c>
      <c r="K215" s="16" t="s">
        <v>1232</v>
      </c>
    </row>
    <row r="216" spans="1:11">
      <c r="A216" s="5">
        <v>8550</v>
      </c>
      <c r="B216" s="5" t="s">
        <v>1105</v>
      </c>
      <c r="C216" t="e">
        <f>VLOOKUP($A216,#REF!,3,0)</f>
        <v>#REF!</v>
      </c>
      <c r="D216" t="e">
        <f>VLOOKUP($A216,#REF!,4,0)</f>
        <v>#REF!</v>
      </c>
      <c r="E216">
        <v>2011</v>
      </c>
      <c r="F216" s="15">
        <f>VLOOKUP($A216,'BM011'!$D$5:$U$609,'BM011'!S$609,0)</f>
        <v>7951</v>
      </c>
      <c r="H216" s="16">
        <v>1438</v>
      </c>
      <c r="I216" s="16" t="s">
        <v>617</v>
      </c>
      <c r="J216" s="16">
        <v>101</v>
      </c>
      <c r="K216" s="16" t="s">
        <v>1232</v>
      </c>
    </row>
    <row r="217" spans="1:11">
      <c r="A217" s="5">
        <v>8870</v>
      </c>
      <c r="B217" s="5" t="s">
        <v>1145</v>
      </c>
      <c r="C217" t="e">
        <f>VLOOKUP($A217,#REF!,3,0)</f>
        <v>#REF!</v>
      </c>
      <c r="D217" t="e">
        <f>VLOOKUP($A217,#REF!,4,0)</f>
        <v>#REF!</v>
      </c>
      <c r="E217">
        <v>2011</v>
      </c>
      <c r="F217" s="15">
        <f>VLOOKUP($A217,'BM011'!$D$5:$U$609,'BM011'!S$609,0)</f>
        <v>8896.75</v>
      </c>
      <c r="H217" s="16">
        <v>1439</v>
      </c>
      <c r="I217" s="16" t="s">
        <v>617</v>
      </c>
      <c r="J217" s="16">
        <v>101</v>
      </c>
      <c r="K217" s="16" t="s">
        <v>1232</v>
      </c>
    </row>
    <row r="218" spans="1:11">
      <c r="A218" s="5">
        <v>9240</v>
      </c>
      <c r="B218" s="5" t="s">
        <v>1166</v>
      </c>
      <c r="C218" t="e">
        <f>VLOOKUP($A218,#REF!,3,0)</f>
        <v>#REF!</v>
      </c>
      <c r="D218" t="e">
        <f>VLOOKUP($A218,#REF!,4,0)</f>
        <v>#REF!</v>
      </c>
      <c r="E218">
        <v>2011</v>
      </c>
      <c r="F218" s="15">
        <f>VLOOKUP($A218,'BM011'!$D$5:$U$609,'BM011'!S$609,0)</f>
        <v>9259.5</v>
      </c>
      <c r="H218" s="16">
        <v>1440</v>
      </c>
      <c r="I218" s="16" t="s">
        <v>617</v>
      </c>
      <c r="J218" s="16">
        <v>101</v>
      </c>
      <c r="K218" s="16" t="s">
        <v>1232</v>
      </c>
    </row>
    <row r="219" spans="1:11">
      <c r="A219" s="5">
        <v>6100</v>
      </c>
      <c r="B219" s="5" t="s">
        <v>922</v>
      </c>
      <c r="C219" t="e">
        <f>VLOOKUP($A219,#REF!,3,0)</f>
        <v>#REF!</v>
      </c>
      <c r="D219" t="e">
        <f>VLOOKUP($A219,#REF!,4,0)</f>
        <v>#REF!</v>
      </c>
      <c r="E219">
        <v>2011</v>
      </c>
      <c r="F219" s="15">
        <f>VLOOKUP($A219,'BM011'!$D$5:$U$609,'BM011'!S$609,0)</f>
        <v>9142.75</v>
      </c>
      <c r="H219" s="16">
        <v>1441</v>
      </c>
      <c r="I219" s="16" t="s">
        <v>617</v>
      </c>
      <c r="J219" s="16">
        <v>101</v>
      </c>
      <c r="K219" s="16" t="s">
        <v>1232</v>
      </c>
    </row>
    <row r="220" spans="1:11">
      <c r="A220" s="5">
        <v>7430</v>
      </c>
      <c r="B220" s="5" t="s">
        <v>1026</v>
      </c>
      <c r="C220" t="e">
        <f>VLOOKUP($A220,#REF!,3,0)</f>
        <v>#REF!</v>
      </c>
      <c r="D220" t="e">
        <f>VLOOKUP($A220,#REF!,4,0)</f>
        <v>#REF!</v>
      </c>
      <c r="E220">
        <v>2011</v>
      </c>
      <c r="F220" s="15">
        <f>VLOOKUP($A220,'BM011'!$D$5:$U$609,'BM011'!S$609,0)</f>
        <v>8912.25</v>
      </c>
      <c r="H220" s="16">
        <v>1448</v>
      </c>
      <c r="I220" s="16" t="s">
        <v>617</v>
      </c>
      <c r="J220" s="16">
        <v>101</v>
      </c>
      <c r="K220" s="16" t="s">
        <v>1232</v>
      </c>
    </row>
    <row r="221" spans="1:11">
      <c r="A221" s="5">
        <v>4340</v>
      </c>
      <c r="B221" s="5" t="s">
        <v>748</v>
      </c>
      <c r="C221" t="e">
        <f>VLOOKUP($A221,#REF!,3,0)</f>
        <v>#REF!</v>
      </c>
      <c r="D221" t="e">
        <f>VLOOKUP($A221,#REF!,4,0)</f>
        <v>#REF!</v>
      </c>
      <c r="E221">
        <v>2011</v>
      </c>
      <c r="F221" s="15">
        <f>VLOOKUP($A221,'BM011'!$D$5:$U$609,'BM011'!S$609,0)</f>
        <v>9658.75</v>
      </c>
      <c r="H221" s="16">
        <v>1450</v>
      </c>
      <c r="I221" s="16" t="s">
        <v>617</v>
      </c>
      <c r="J221" s="16">
        <v>101</v>
      </c>
      <c r="K221" s="16" t="s">
        <v>1232</v>
      </c>
    </row>
    <row r="222" spans="1:11">
      <c r="A222" s="5">
        <v>8723</v>
      </c>
      <c r="B222" s="5" t="s">
        <v>1125</v>
      </c>
      <c r="C222" t="e">
        <f>VLOOKUP($A222,#REF!,3,0)</f>
        <v>#REF!</v>
      </c>
      <c r="D222" t="e">
        <f>VLOOKUP($A222,#REF!,4,0)</f>
        <v>#REF!</v>
      </c>
      <c r="E222">
        <v>2011</v>
      </c>
      <c r="F222" s="15">
        <f>VLOOKUP($A222,'BM011'!$D$5:$U$609,'BM011'!S$609,0)</f>
        <v>8790</v>
      </c>
      <c r="H222" s="16">
        <v>1451</v>
      </c>
      <c r="I222" s="16" t="s">
        <v>617</v>
      </c>
      <c r="J222" s="16">
        <v>101</v>
      </c>
      <c r="K222" s="16" t="s">
        <v>1232</v>
      </c>
    </row>
    <row r="223" spans="1:11">
      <c r="A223" s="5">
        <v>4683</v>
      </c>
      <c r="B223" s="5" t="s">
        <v>791</v>
      </c>
      <c r="C223" t="e">
        <f>VLOOKUP($A223,#REF!,3,0)</f>
        <v>#REF!</v>
      </c>
      <c r="D223" t="e">
        <f>VLOOKUP($A223,#REF!,4,0)</f>
        <v>#REF!</v>
      </c>
      <c r="E223">
        <v>2011</v>
      </c>
      <c r="F223" s="15">
        <f>VLOOKUP($A223,'BM011'!$D$5:$U$609,'BM011'!S$609,0)</f>
        <v>8611</v>
      </c>
      <c r="H223" s="16">
        <v>1452</v>
      </c>
      <c r="I223" s="16" t="s">
        <v>617</v>
      </c>
      <c r="J223" s="16">
        <v>101</v>
      </c>
      <c r="K223" s="16" t="s">
        <v>1232</v>
      </c>
    </row>
    <row r="224" spans="1:11">
      <c r="A224" s="5">
        <v>4420</v>
      </c>
      <c r="B224" s="5" t="s">
        <v>754</v>
      </c>
      <c r="C224" t="e">
        <f>VLOOKUP($A224,#REF!,3,0)</f>
        <v>#REF!</v>
      </c>
      <c r="D224" t="e">
        <f>VLOOKUP($A224,#REF!,4,0)</f>
        <v>#REF!</v>
      </c>
      <c r="E224">
        <v>2011</v>
      </c>
      <c r="F224" s="15">
        <f>VLOOKUP($A224,'BM011'!$D$5:$U$609,'BM011'!S$609,0)</f>
        <v>9204</v>
      </c>
      <c r="H224" s="16">
        <v>1453</v>
      </c>
      <c r="I224" s="16" t="s">
        <v>617</v>
      </c>
      <c r="J224" s="16">
        <v>101</v>
      </c>
      <c r="K224" s="16" t="s">
        <v>1232</v>
      </c>
    </row>
    <row r="225" spans="1:11">
      <c r="A225" s="5">
        <v>4450</v>
      </c>
      <c r="B225" s="5" t="s">
        <v>756</v>
      </c>
      <c r="C225" t="e">
        <f>VLOOKUP($A225,#REF!,3,0)</f>
        <v>#REF!</v>
      </c>
      <c r="D225" t="e">
        <f>VLOOKUP($A225,#REF!,4,0)</f>
        <v>#REF!</v>
      </c>
      <c r="E225">
        <v>2011</v>
      </c>
      <c r="F225" s="15">
        <f>VLOOKUP($A225,'BM011'!$D$5:$U$609,'BM011'!S$609,0)</f>
        <v>9064</v>
      </c>
      <c r="H225" s="16">
        <v>1454</v>
      </c>
      <c r="I225" s="16" t="s">
        <v>617</v>
      </c>
      <c r="J225" s="16">
        <v>101</v>
      </c>
      <c r="K225" s="16" t="s">
        <v>1232</v>
      </c>
    </row>
    <row r="226" spans="1:11">
      <c r="A226" s="5">
        <v>8930</v>
      </c>
      <c r="B226" s="5" t="s">
        <v>1151</v>
      </c>
      <c r="C226" t="e">
        <f>VLOOKUP($A226,#REF!,3,0)</f>
        <v>#REF!</v>
      </c>
      <c r="D226" t="e">
        <f>VLOOKUP($A226,#REF!,4,0)</f>
        <v>#REF!</v>
      </c>
      <c r="E226">
        <v>2011</v>
      </c>
      <c r="F226" s="15">
        <f>VLOOKUP($A226,'BM011'!$D$5:$U$609,'BM011'!S$609,0)</f>
        <v>9562.5</v>
      </c>
      <c r="H226" s="16">
        <v>1455</v>
      </c>
      <c r="I226" s="16" t="s">
        <v>617</v>
      </c>
      <c r="J226" s="16">
        <v>101</v>
      </c>
      <c r="K226" s="16" t="s">
        <v>1232</v>
      </c>
    </row>
    <row r="227" spans="1:11">
      <c r="A227" s="5">
        <v>5610</v>
      </c>
      <c r="B227" s="5" t="s">
        <v>878</v>
      </c>
      <c r="C227" t="e">
        <f>VLOOKUP($A227,#REF!,3,0)</f>
        <v>#REF!</v>
      </c>
      <c r="D227" t="e">
        <f>VLOOKUP($A227,#REF!,4,0)</f>
        <v>#REF!</v>
      </c>
      <c r="E227">
        <v>2011</v>
      </c>
      <c r="F227" s="15">
        <f>VLOOKUP($A227,'BM011'!$D$5:$U$609,'BM011'!S$609,0)</f>
        <v>9055</v>
      </c>
      <c r="H227" s="16">
        <v>1456</v>
      </c>
      <c r="I227" s="16" t="s">
        <v>617</v>
      </c>
      <c r="J227" s="16">
        <v>101</v>
      </c>
      <c r="K227" s="16" t="s">
        <v>1232</v>
      </c>
    </row>
    <row r="228" spans="1:11">
      <c r="A228" s="5">
        <v>9260</v>
      </c>
      <c r="B228" s="5" t="s">
        <v>1167</v>
      </c>
      <c r="C228" t="e">
        <f>VLOOKUP($A228,#REF!,3,0)</f>
        <v>#REF!</v>
      </c>
      <c r="D228" t="e">
        <f>VLOOKUP($A228,#REF!,4,0)</f>
        <v>#REF!</v>
      </c>
      <c r="E228">
        <v>2011</v>
      </c>
      <c r="F228" s="15">
        <f>VLOOKUP($A228,'BM011'!$D$5:$U$609,'BM011'!S$609,0)</f>
        <v>11889</v>
      </c>
      <c r="H228" s="16">
        <v>1457</v>
      </c>
      <c r="I228" s="16" t="s">
        <v>617</v>
      </c>
      <c r="J228" s="16">
        <v>101</v>
      </c>
      <c r="K228" s="16" t="s">
        <v>1232</v>
      </c>
    </row>
    <row r="229" spans="1:11">
      <c r="A229" s="5">
        <v>4160</v>
      </c>
      <c r="B229" s="5" t="s">
        <v>721</v>
      </c>
      <c r="C229" t="e">
        <f>VLOOKUP($A229,#REF!,3,0)</f>
        <v>#REF!</v>
      </c>
      <c r="D229" t="e">
        <f>VLOOKUP($A229,#REF!,4,0)</f>
        <v>#REF!</v>
      </c>
      <c r="E229">
        <v>2011</v>
      </c>
      <c r="F229" s="15">
        <f>VLOOKUP($A229,'BM011'!$D$5:$U$609,'BM011'!S$609,0)</f>
        <v>7820</v>
      </c>
      <c r="H229" s="16">
        <v>1458</v>
      </c>
      <c r="I229" s="16" t="s">
        <v>617</v>
      </c>
      <c r="J229" s="16">
        <v>101</v>
      </c>
      <c r="K229" s="16" t="s">
        <v>1232</v>
      </c>
    </row>
    <row r="230" spans="1:11">
      <c r="A230" s="5">
        <v>9520</v>
      </c>
      <c r="B230" s="5" t="s">
        <v>1192</v>
      </c>
      <c r="C230" t="e">
        <f>VLOOKUP($A230,#REF!,3,0)</f>
        <v>#REF!</v>
      </c>
      <c r="D230" t="e">
        <f>VLOOKUP($A230,#REF!,4,0)</f>
        <v>#REF!</v>
      </c>
      <c r="E230">
        <v>2011</v>
      </c>
      <c r="F230" s="15">
        <f>VLOOKUP($A230,'BM011'!$D$5:$U$609,'BM011'!S$609,0)</f>
        <v>8881.5</v>
      </c>
      <c r="H230" s="16">
        <v>1459</v>
      </c>
      <c r="I230" s="16" t="s">
        <v>617</v>
      </c>
      <c r="J230" s="16">
        <v>101</v>
      </c>
      <c r="K230" s="16" t="s">
        <v>1232</v>
      </c>
    </row>
    <row r="231" spans="1:11">
      <c r="A231" s="5">
        <v>6200</v>
      </c>
      <c r="B231" s="5" t="s">
        <v>923</v>
      </c>
      <c r="C231" t="e">
        <f>VLOOKUP($A231,#REF!,3,0)</f>
        <v>#REF!</v>
      </c>
      <c r="D231" t="e">
        <f>VLOOKUP($A231,#REF!,4,0)</f>
        <v>#REF!</v>
      </c>
      <c r="E231">
        <v>2011</v>
      </c>
      <c r="F231" s="15">
        <f>VLOOKUP($A231,'BM011'!$D$5:$U$609,'BM011'!S$609,0)</f>
        <v>8823.5</v>
      </c>
      <c r="H231" s="16">
        <v>1460</v>
      </c>
      <c r="I231" s="16" t="s">
        <v>617</v>
      </c>
      <c r="J231" s="16">
        <v>101</v>
      </c>
      <c r="K231" s="16" t="s">
        <v>1232</v>
      </c>
    </row>
    <row r="232" spans="1:11">
      <c r="A232" s="5">
        <v>6950</v>
      </c>
      <c r="B232" s="5" t="s">
        <v>994</v>
      </c>
      <c r="C232" t="e">
        <f>VLOOKUP($A232,#REF!,3,0)</f>
        <v>#REF!</v>
      </c>
      <c r="D232" t="e">
        <f>VLOOKUP($A232,#REF!,4,0)</f>
        <v>#REF!</v>
      </c>
      <c r="E232">
        <v>2011</v>
      </c>
      <c r="F232" s="15">
        <f>VLOOKUP($A232,'BM011'!$D$5:$U$609,'BM011'!S$609,0)</f>
        <v>8573.25</v>
      </c>
      <c r="H232" s="16">
        <v>1462</v>
      </c>
      <c r="I232" s="16" t="s">
        <v>617</v>
      </c>
      <c r="J232" s="16">
        <v>101</v>
      </c>
      <c r="K232" s="16" t="s">
        <v>1232</v>
      </c>
    </row>
    <row r="233" spans="1:11">
      <c r="A233" s="5">
        <v>9530</v>
      </c>
      <c r="B233" s="5" t="s">
        <v>1193</v>
      </c>
      <c r="C233" t="e">
        <f>VLOOKUP($A233,#REF!,3,0)</f>
        <v>#REF!</v>
      </c>
      <c r="D233" t="e">
        <f>VLOOKUP($A233,#REF!,4,0)</f>
        <v>#REF!</v>
      </c>
      <c r="E233">
        <v>2011</v>
      </c>
      <c r="F233" s="15">
        <f>VLOOKUP($A233,'BM011'!$D$5:$U$609,'BM011'!S$609,0)</f>
        <v>10294.25</v>
      </c>
      <c r="H233" s="16">
        <v>1463</v>
      </c>
      <c r="I233" s="16" t="s">
        <v>617</v>
      </c>
      <c r="J233" s="16">
        <v>101</v>
      </c>
      <c r="K233" s="16" t="s">
        <v>1232</v>
      </c>
    </row>
    <row r="234" spans="1:11">
      <c r="A234" s="5">
        <v>4400</v>
      </c>
      <c r="B234" s="5" t="s">
        <v>753</v>
      </c>
      <c r="C234" t="e">
        <f>VLOOKUP($A234,#REF!,3,0)</f>
        <v>#REF!</v>
      </c>
      <c r="D234" t="e">
        <f>VLOOKUP($A234,#REF!,4,0)</f>
        <v>#REF!</v>
      </c>
      <c r="E234">
        <v>2011</v>
      </c>
      <c r="F234" s="15">
        <f>VLOOKUP($A234,'BM011'!$D$5:$U$609,'BM011'!S$609,0)</f>
        <v>9445.25</v>
      </c>
      <c r="H234" s="16">
        <v>1464</v>
      </c>
      <c r="I234" s="16" t="s">
        <v>617</v>
      </c>
      <c r="J234" s="16">
        <v>101</v>
      </c>
      <c r="K234" s="16" t="s">
        <v>1232</v>
      </c>
    </row>
    <row r="235" spans="1:11">
      <c r="A235" s="5">
        <v>8751</v>
      </c>
      <c r="B235" s="5" t="s">
        <v>1128</v>
      </c>
      <c r="C235" t="e">
        <f>VLOOKUP($A235,#REF!,3,0)</f>
        <v>#REF!</v>
      </c>
      <c r="D235" t="e">
        <f>VLOOKUP($A235,#REF!,4,0)</f>
        <v>#REF!</v>
      </c>
      <c r="E235">
        <v>2011</v>
      </c>
      <c r="F235" s="15">
        <f>VLOOKUP($A235,'BM011'!$D$5:$U$609,'BM011'!S$609,0)</f>
        <v>9639</v>
      </c>
      <c r="H235" s="16">
        <v>1466</v>
      </c>
      <c r="I235" s="16" t="s">
        <v>617</v>
      </c>
      <c r="J235" s="16">
        <v>101</v>
      </c>
      <c r="K235" s="16" t="s">
        <v>1232</v>
      </c>
    </row>
    <row r="236" spans="1:11">
      <c r="A236" s="5">
        <v>3390</v>
      </c>
      <c r="B236" s="5" t="s">
        <v>688</v>
      </c>
      <c r="C236" t="e">
        <f>VLOOKUP($A236,#REF!,3,0)</f>
        <v>#REF!</v>
      </c>
      <c r="D236" t="e">
        <f>VLOOKUP($A236,#REF!,4,0)</f>
        <v>#REF!</v>
      </c>
      <c r="E236">
        <v>2011</v>
      </c>
      <c r="F236" s="15">
        <f>VLOOKUP($A236,'BM011'!$D$5:$U$609,'BM011'!S$609,0)</f>
        <v>9351.75</v>
      </c>
      <c r="H236" s="16">
        <v>1467</v>
      </c>
      <c r="I236" s="16" t="s">
        <v>617</v>
      </c>
      <c r="J236" s="16">
        <v>101</v>
      </c>
      <c r="K236" s="16" t="s">
        <v>1232</v>
      </c>
    </row>
    <row r="237" spans="1:11">
      <c r="A237" s="5">
        <v>9270</v>
      </c>
      <c r="B237" s="5" t="s">
        <v>1168</v>
      </c>
      <c r="C237" t="e">
        <f>VLOOKUP($A237,#REF!,3,0)</f>
        <v>#REF!</v>
      </c>
      <c r="D237" t="e">
        <f>VLOOKUP($A237,#REF!,4,0)</f>
        <v>#REF!</v>
      </c>
      <c r="E237">
        <v>2011</v>
      </c>
      <c r="F237" s="15">
        <f>VLOOKUP($A237,'BM011'!$D$5:$U$609,'BM011'!S$609,0)</f>
        <v>10329.25</v>
      </c>
      <c r="H237" s="16">
        <v>1468</v>
      </c>
      <c r="I237" s="16" t="s">
        <v>617</v>
      </c>
      <c r="J237" s="16">
        <v>101</v>
      </c>
      <c r="K237" s="16" t="s">
        <v>1232</v>
      </c>
    </row>
    <row r="238" spans="1:11">
      <c r="A238" s="5">
        <v>6400</v>
      </c>
      <c r="B238" s="5" t="s">
        <v>938</v>
      </c>
      <c r="C238" t="e">
        <f>VLOOKUP($A238,#REF!,3,0)</f>
        <v>#REF!</v>
      </c>
      <c r="D238" t="e">
        <f>VLOOKUP($A238,#REF!,4,0)</f>
        <v>#REF!</v>
      </c>
      <c r="E238">
        <v>2011</v>
      </c>
      <c r="F238" s="15">
        <f>VLOOKUP($A238,'BM011'!$D$5:$U$609,'BM011'!S$609,0)</f>
        <v>9905</v>
      </c>
      <c r="H238" s="16">
        <v>1470</v>
      </c>
      <c r="I238" s="16" t="s">
        <v>617</v>
      </c>
      <c r="J238" s="16">
        <v>101</v>
      </c>
      <c r="K238" s="16" t="s">
        <v>1232</v>
      </c>
    </row>
    <row r="239" spans="1:11">
      <c r="A239" s="5">
        <v>5550</v>
      </c>
      <c r="B239" s="5" t="s">
        <v>869</v>
      </c>
      <c r="C239" t="e">
        <f>VLOOKUP($A239,#REF!,3,0)</f>
        <v>#REF!</v>
      </c>
      <c r="D239" t="e">
        <f>VLOOKUP($A239,#REF!,4,0)</f>
        <v>#REF!</v>
      </c>
      <c r="E239">
        <v>2011</v>
      </c>
      <c r="F239" s="15">
        <f>VLOOKUP($A239,'BM011'!$D$5:$U$609,'BM011'!S$609,0)</f>
        <v>8908.3333333333339</v>
      </c>
      <c r="H239" s="16">
        <v>1471</v>
      </c>
      <c r="I239" s="16" t="s">
        <v>617</v>
      </c>
      <c r="J239" s="16">
        <v>101</v>
      </c>
      <c r="K239" s="16" t="s">
        <v>1232</v>
      </c>
    </row>
    <row r="240" spans="1:11">
      <c r="A240" s="5">
        <v>8752</v>
      </c>
      <c r="B240" s="5" t="s">
        <v>1129</v>
      </c>
      <c r="C240" t="e">
        <f>VLOOKUP($A240,#REF!,3,0)</f>
        <v>#REF!</v>
      </c>
      <c r="D240" t="e">
        <f>VLOOKUP($A240,#REF!,4,0)</f>
        <v>#REF!</v>
      </c>
      <c r="E240">
        <v>2011</v>
      </c>
      <c r="F240" s="15">
        <f>VLOOKUP($A240,'BM011'!$D$5:$U$609,'BM011'!S$609,0)</f>
        <v>9761</v>
      </c>
      <c r="H240" s="16">
        <v>1472</v>
      </c>
      <c r="I240" s="16" t="s">
        <v>617</v>
      </c>
      <c r="J240" s="16">
        <v>101</v>
      </c>
      <c r="K240" s="16" t="s">
        <v>1232</v>
      </c>
    </row>
    <row r="241" spans="1:11">
      <c r="A241" s="5">
        <v>4690</v>
      </c>
      <c r="B241" s="5" t="s">
        <v>793</v>
      </c>
      <c r="C241" t="e">
        <f>VLOOKUP($A241,#REF!,3,0)</f>
        <v>#REF!</v>
      </c>
      <c r="D241" t="e">
        <f>VLOOKUP($A241,#REF!,4,0)</f>
        <v>#REF!</v>
      </c>
      <c r="E241">
        <v>2011</v>
      </c>
      <c r="F241" s="15">
        <f>VLOOKUP($A241,'BM011'!$D$5:$U$609,'BM011'!S$609,0)</f>
        <v>9965</v>
      </c>
      <c r="H241" s="16">
        <v>1473</v>
      </c>
      <c r="I241" s="16" t="s">
        <v>617</v>
      </c>
      <c r="J241" s="16">
        <v>101</v>
      </c>
      <c r="K241" s="16" t="s">
        <v>1232</v>
      </c>
    </row>
    <row r="242" spans="1:11">
      <c r="A242" s="5">
        <v>4200</v>
      </c>
      <c r="B242" s="5" t="s">
        <v>727</v>
      </c>
      <c r="C242" t="e">
        <f>VLOOKUP($A242,#REF!,3,0)</f>
        <v>#REF!</v>
      </c>
      <c r="D242" t="e">
        <f>VLOOKUP($A242,#REF!,4,0)</f>
        <v>#REF!</v>
      </c>
      <c r="E242">
        <v>2011</v>
      </c>
      <c r="F242" s="15">
        <f>VLOOKUP($A242,'BM011'!$D$5:$U$609,'BM011'!S$609,0)</f>
        <v>10387.5</v>
      </c>
      <c r="H242" s="16">
        <v>1500</v>
      </c>
      <c r="I242" s="16" t="s">
        <v>618</v>
      </c>
      <c r="J242" s="16">
        <v>101</v>
      </c>
      <c r="K242" s="16" t="s">
        <v>1232</v>
      </c>
    </row>
    <row r="243" spans="1:11">
      <c r="A243" s="5">
        <v>7400</v>
      </c>
      <c r="B243" s="5" t="s">
        <v>1025</v>
      </c>
      <c r="C243" t="e">
        <f>VLOOKUP($A243,#REF!,3,0)</f>
        <v>#REF!</v>
      </c>
      <c r="D243" t="e">
        <f>VLOOKUP($A243,#REF!,4,0)</f>
        <v>#REF!</v>
      </c>
      <c r="E243">
        <v>2011</v>
      </c>
      <c r="F243" s="15">
        <f>VLOOKUP($A243,'BM011'!$D$5:$U$609,'BM011'!S$609,0)</f>
        <v>10572</v>
      </c>
      <c r="H243" s="16">
        <v>1532</v>
      </c>
      <c r="I243" s="16" t="s">
        <v>618</v>
      </c>
      <c r="J243" s="16">
        <v>185</v>
      </c>
      <c r="K243" s="16" t="s">
        <v>1235</v>
      </c>
    </row>
    <row r="244" spans="1:11">
      <c r="A244" s="5">
        <v>8800</v>
      </c>
      <c r="B244" s="5" t="s">
        <v>1138</v>
      </c>
      <c r="C244" t="e">
        <f>VLOOKUP($A244,#REF!,3,0)</f>
        <v>#REF!</v>
      </c>
      <c r="D244" t="e">
        <f>VLOOKUP($A244,#REF!,4,0)</f>
        <v>#REF!</v>
      </c>
      <c r="E244">
        <v>2011</v>
      </c>
      <c r="F244" s="15">
        <f>VLOOKUP($A244,'BM011'!$D$5:$U$609,'BM011'!S$609,0)</f>
        <v>10592.25</v>
      </c>
      <c r="H244" s="16">
        <v>1533</v>
      </c>
      <c r="I244" s="16" t="s">
        <v>618</v>
      </c>
      <c r="J244" s="16">
        <v>185</v>
      </c>
      <c r="K244" s="16" t="s">
        <v>1235</v>
      </c>
    </row>
    <row r="245" spans="1:11">
      <c r="A245" s="5">
        <v>7190</v>
      </c>
      <c r="B245" s="5" t="s">
        <v>1013</v>
      </c>
      <c r="C245" t="e">
        <f>VLOOKUP($A245,#REF!,3,0)</f>
        <v>#REF!</v>
      </c>
      <c r="D245" t="e">
        <f>VLOOKUP($A245,#REF!,4,0)</f>
        <v>#REF!</v>
      </c>
      <c r="E245">
        <v>2011</v>
      </c>
      <c r="F245" s="15">
        <f>VLOOKUP($A245,'BM011'!$D$5:$U$609,'BM011'!S$609,0)</f>
        <v>9758.25</v>
      </c>
      <c r="H245" s="16">
        <v>1550</v>
      </c>
      <c r="I245" s="16" t="s">
        <v>618</v>
      </c>
      <c r="J245" s="16">
        <v>101</v>
      </c>
      <c r="K245" s="16" t="s">
        <v>1232</v>
      </c>
    </row>
    <row r="246" spans="1:11">
      <c r="A246" s="5">
        <v>5200</v>
      </c>
      <c r="B246" s="5" t="s">
        <v>840</v>
      </c>
      <c r="C246" t="e">
        <f>VLOOKUP($A246,#REF!,3,0)</f>
        <v>#REF!</v>
      </c>
      <c r="D246" t="e">
        <f>VLOOKUP($A246,#REF!,4,0)</f>
        <v>#REF!</v>
      </c>
      <c r="E246">
        <v>2011</v>
      </c>
      <c r="F246" s="15">
        <f>VLOOKUP($A246,'BM011'!$D$5:$U$609,'BM011'!S$609,0)</f>
        <v>11181</v>
      </c>
      <c r="H246" s="16">
        <v>1551</v>
      </c>
      <c r="I246" s="16" t="s">
        <v>618</v>
      </c>
      <c r="J246" s="16">
        <v>101</v>
      </c>
      <c r="K246" s="16" t="s">
        <v>1232</v>
      </c>
    </row>
    <row r="247" spans="1:11">
      <c r="A247" s="5">
        <v>4070</v>
      </c>
      <c r="B247" s="5" t="s">
        <v>717</v>
      </c>
      <c r="C247" t="e">
        <f>VLOOKUP($A247,#REF!,3,0)</f>
        <v>#REF!</v>
      </c>
      <c r="D247" t="e">
        <f>VLOOKUP($A247,#REF!,4,0)</f>
        <v>#REF!</v>
      </c>
      <c r="E247">
        <v>2011</v>
      </c>
      <c r="F247" s="15">
        <f>VLOOKUP($A247,'BM011'!$D$5:$U$609,'BM011'!S$609,0)</f>
        <v>9721.25</v>
      </c>
      <c r="H247" s="16">
        <v>1552</v>
      </c>
      <c r="I247" s="16" t="s">
        <v>618</v>
      </c>
      <c r="J247" s="16">
        <v>101</v>
      </c>
      <c r="K247" s="16" t="s">
        <v>1232</v>
      </c>
    </row>
    <row r="248" spans="1:11">
      <c r="A248" s="5">
        <v>4330</v>
      </c>
      <c r="B248" s="5" t="s">
        <v>747</v>
      </c>
      <c r="C248" t="e">
        <f>VLOOKUP($A248,#REF!,3,0)</f>
        <v>#REF!</v>
      </c>
      <c r="D248" t="e">
        <f>VLOOKUP($A248,#REF!,4,0)</f>
        <v>#REF!</v>
      </c>
      <c r="E248">
        <v>2011</v>
      </c>
      <c r="F248" s="15">
        <f>VLOOKUP($A248,'BM011'!$D$5:$U$609,'BM011'!S$609,0)</f>
        <v>11041.333333333334</v>
      </c>
      <c r="H248" s="16">
        <v>1553</v>
      </c>
      <c r="I248" s="16" t="s">
        <v>618</v>
      </c>
      <c r="J248" s="16">
        <v>101</v>
      </c>
      <c r="K248" s="16" t="s">
        <v>1232</v>
      </c>
    </row>
    <row r="249" spans="1:11">
      <c r="A249" s="5">
        <v>8370</v>
      </c>
      <c r="B249" s="5" t="s">
        <v>1086</v>
      </c>
      <c r="C249" t="e">
        <f>VLOOKUP($A249,#REF!,3,0)</f>
        <v>#REF!</v>
      </c>
      <c r="D249" t="e">
        <f>VLOOKUP($A249,#REF!,4,0)</f>
        <v>#REF!</v>
      </c>
      <c r="E249">
        <v>2011</v>
      </c>
      <c r="F249" s="15">
        <f>VLOOKUP($A249,'BM011'!$D$5:$U$609,'BM011'!S$609,0)</f>
        <v>12001.75</v>
      </c>
      <c r="H249" s="16">
        <v>1554</v>
      </c>
      <c r="I249" s="16" t="s">
        <v>618</v>
      </c>
      <c r="J249" s="16">
        <v>101</v>
      </c>
      <c r="K249" s="16" t="s">
        <v>1232</v>
      </c>
    </row>
    <row r="250" spans="1:11">
      <c r="A250" s="5">
        <v>7451</v>
      </c>
      <c r="B250" s="5" t="s">
        <v>1029</v>
      </c>
      <c r="C250" t="e">
        <f>VLOOKUP($A250,#REF!,3,0)</f>
        <v>#REF!</v>
      </c>
      <c r="D250" t="e">
        <f>VLOOKUP($A250,#REF!,4,0)</f>
        <v>#REF!</v>
      </c>
      <c r="E250">
        <v>2011</v>
      </c>
      <c r="F250" s="15">
        <f>VLOOKUP($A250,'BM011'!$D$5:$U$609,'BM011'!S$609,0)</f>
        <v>8888.6666666666661</v>
      </c>
      <c r="H250" s="16">
        <v>1555</v>
      </c>
      <c r="I250" s="16" t="s">
        <v>618</v>
      </c>
      <c r="J250" s="16">
        <v>101</v>
      </c>
      <c r="K250" s="16" t="s">
        <v>1232</v>
      </c>
    </row>
    <row r="251" spans="1:11">
      <c r="A251" s="5">
        <v>9310</v>
      </c>
      <c r="B251" s="5" t="s">
        <v>1172</v>
      </c>
      <c r="C251" t="e">
        <f>VLOOKUP($A251,#REF!,3,0)</f>
        <v>#REF!</v>
      </c>
      <c r="D251" t="e">
        <f>VLOOKUP($A251,#REF!,4,0)</f>
        <v>#REF!</v>
      </c>
      <c r="E251">
        <v>2011</v>
      </c>
      <c r="F251" s="15">
        <f>VLOOKUP($A251,'BM011'!$D$5:$U$609,'BM011'!S$609,0)</f>
        <v>10278.75</v>
      </c>
      <c r="H251" s="16">
        <v>1556</v>
      </c>
      <c r="I251" s="16" t="s">
        <v>618</v>
      </c>
      <c r="J251" s="16">
        <v>101</v>
      </c>
      <c r="K251" s="16" t="s">
        <v>1232</v>
      </c>
    </row>
    <row r="252" spans="1:11">
      <c r="A252" s="5">
        <v>8732</v>
      </c>
      <c r="B252" s="5" t="s">
        <v>1126</v>
      </c>
      <c r="C252" t="e">
        <f>VLOOKUP($A252,#REF!,3,0)</f>
        <v>#REF!</v>
      </c>
      <c r="D252" t="e">
        <f>VLOOKUP($A252,#REF!,4,0)</f>
        <v>#REF!</v>
      </c>
      <c r="E252">
        <v>2011</v>
      </c>
      <c r="F252" s="15">
        <f>VLOOKUP($A252,'BM011'!$D$5:$U$609,'BM011'!S$609,0)</f>
        <v>10517.666666666666</v>
      </c>
      <c r="H252" s="16">
        <v>1557</v>
      </c>
      <c r="I252" s="16" t="s">
        <v>618</v>
      </c>
      <c r="J252" s="16">
        <v>101</v>
      </c>
      <c r="K252" s="16" t="s">
        <v>1232</v>
      </c>
    </row>
    <row r="253" spans="1:11">
      <c r="A253" s="5">
        <v>6720</v>
      </c>
      <c r="B253" s="5" t="s">
        <v>966</v>
      </c>
      <c r="C253" t="e">
        <f>VLOOKUP($A253,#REF!,3,0)</f>
        <v>#REF!</v>
      </c>
      <c r="D253" t="e">
        <f>VLOOKUP($A253,#REF!,4,0)</f>
        <v>#REF!</v>
      </c>
      <c r="E253">
        <v>2011</v>
      </c>
      <c r="F253" s="15">
        <f>VLOOKUP($A253,'BM011'!$D$5:$U$609,'BM011'!S$609,0)</f>
        <v>9526.6666666666661</v>
      </c>
      <c r="H253" s="16">
        <v>1558</v>
      </c>
      <c r="I253" s="16" t="s">
        <v>618</v>
      </c>
      <c r="J253" s="16">
        <v>101</v>
      </c>
      <c r="K253" s="16" t="s">
        <v>1232</v>
      </c>
    </row>
    <row r="254" spans="1:11">
      <c r="A254" s="5">
        <v>8920</v>
      </c>
      <c r="B254" s="5" t="s">
        <v>1150</v>
      </c>
      <c r="C254" t="e">
        <f>VLOOKUP($A254,#REF!,3,0)</f>
        <v>#REF!</v>
      </c>
      <c r="D254" t="e">
        <f>VLOOKUP($A254,#REF!,4,0)</f>
        <v>#REF!</v>
      </c>
      <c r="E254">
        <v>2011</v>
      </c>
      <c r="F254" s="15">
        <f>VLOOKUP($A254,'BM011'!$D$5:$U$609,'BM011'!S$609,0)</f>
        <v>10289.5</v>
      </c>
      <c r="H254" s="16">
        <v>1559</v>
      </c>
      <c r="I254" s="16" t="s">
        <v>618</v>
      </c>
      <c r="J254" s="16">
        <v>101</v>
      </c>
      <c r="K254" s="16" t="s">
        <v>1232</v>
      </c>
    </row>
    <row r="255" spans="1:11">
      <c r="A255" s="5">
        <v>4140</v>
      </c>
      <c r="B255" s="5" t="s">
        <v>720</v>
      </c>
      <c r="C255" t="e">
        <f>VLOOKUP($A255,#REF!,3,0)</f>
        <v>#REF!</v>
      </c>
      <c r="D255" t="e">
        <f>VLOOKUP($A255,#REF!,4,0)</f>
        <v>#REF!</v>
      </c>
      <c r="E255">
        <v>2011</v>
      </c>
      <c r="F255" s="15">
        <f>VLOOKUP($A255,'BM011'!$D$5:$U$609,'BM011'!S$609,0)</f>
        <v>12507.25</v>
      </c>
      <c r="H255" s="16">
        <v>1560</v>
      </c>
      <c r="I255" s="16" t="s">
        <v>618</v>
      </c>
      <c r="J255" s="16">
        <v>101</v>
      </c>
      <c r="K255" s="16" t="s">
        <v>1232</v>
      </c>
    </row>
    <row r="256" spans="1:11">
      <c r="A256" s="5">
        <v>9230</v>
      </c>
      <c r="B256" s="5" t="s">
        <v>1165</v>
      </c>
      <c r="C256" t="e">
        <f>VLOOKUP($A256,#REF!,3,0)</f>
        <v>#REF!</v>
      </c>
      <c r="D256" t="e">
        <f>VLOOKUP($A256,#REF!,4,0)</f>
        <v>#REF!</v>
      </c>
      <c r="E256">
        <v>2011</v>
      </c>
      <c r="F256" s="15">
        <f>VLOOKUP($A256,'BM011'!$D$5:$U$609,'BM011'!S$609,0)</f>
        <v>10826</v>
      </c>
      <c r="H256" s="16">
        <v>1561</v>
      </c>
      <c r="I256" s="16" t="s">
        <v>618</v>
      </c>
      <c r="J256" s="16">
        <v>101</v>
      </c>
      <c r="K256" s="16" t="s">
        <v>1232</v>
      </c>
    </row>
    <row r="257" spans="1:11">
      <c r="A257" s="5">
        <v>4684</v>
      </c>
      <c r="B257" s="5" t="s">
        <v>792</v>
      </c>
      <c r="C257" t="e">
        <f>VLOOKUP($A257,#REF!,3,0)</f>
        <v>#REF!</v>
      </c>
      <c r="D257" t="e">
        <f>VLOOKUP($A257,#REF!,4,0)</f>
        <v>#REF!</v>
      </c>
      <c r="E257">
        <v>2011</v>
      </c>
      <c r="F257" s="15">
        <f>VLOOKUP($A257,'BM011'!$D$5:$U$609,'BM011'!S$609,0)</f>
        <v>10088</v>
      </c>
      <c r="H257" s="16">
        <v>1562</v>
      </c>
      <c r="I257" s="16" t="s">
        <v>618</v>
      </c>
      <c r="J257" s="16">
        <v>101</v>
      </c>
      <c r="K257" s="16" t="s">
        <v>1232</v>
      </c>
    </row>
    <row r="258" spans="1:11">
      <c r="A258" s="5">
        <v>7000</v>
      </c>
      <c r="B258" s="5" t="s">
        <v>1000</v>
      </c>
      <c r="C258" t="e">
        <f>VLOOKUP($A258,#REF!,3,0)</f>
        <v>#REF!</v>
      </c>
      <c r="D258" t="e">
        <f>VLOOKUP($A258,#REF!,4,0)</f>
        <v>#REF!</v>
      </c>
      <c r="E258">
        <v>2011</v>
      </c>
      <c r="F258" s="15">
        <f>VLOOKUP($A258,'BM011'!$D$5:$U$609,'BM011'!S$609,0)</f>
        <v>10634.5</v>
      </c>
      <c r="H258" s="16">
        <v>1563</v>
      </c>
      <c r="I258" s="16" t="s">
        <v>618</v>
      </c>
      <c r="J258" s="16">
        <v>101</v>
      </c>
      <c r="K258" s="16" t="s">
        <v>1232</v>
      </c>
    </row>
    <row r="259" spans="1:11">
      <c r="A259" s="5">
        <v>6705</v>
      </c>
      <c r="B259" s="5" t="s">
        <v>963</v>
      </c>
      <c r="C259" t="e">
        <f>VLOOKUP($A259,#REF!,3,0)</f>
        <v>#REF!</v>
      </c>
      <c r="D259" t="e">
        <f>VLOOKUP($A259,#REF!,4,0)</f>
        <v>#REF!</v>
      </c>
      <c r="E259">
        <v>2011</v>
      </c>
      <c r="F259" s="15">
        <f>VLOOKUP($A259,'BM011'!$D$5:$U$609,'BM011'!S$609,0)</f>
        <v>10309.75</v>
      </c>
      <c r="H259" s="16">
        <v>1564</v>
      </c>
      <c r="I259" s="16" t="s">
        <v>618</v>
      </c>
      <c r="J259" s="16">
        <v>101</v>
      </c>
      <c r="K259" s="16" t="s">
        <v>1232</v>
      </c>
    </row>
    <row r="260" spans="1:11">
      <c r="A260" s="5">
        <v>4532</v>
      </c>
      <c r="B260" s="5" t="s">
        <v>763</v>
      </c>
      <c r="C260" t="e">
        <f>VLOOKUP($A260,#REF!,3,0)</f>
        <v>#REF!</v>
      </c>
      <c r="D260" t="e">
        <f>VLOOKUP($A260,#REF!,4,0)</f>
        <v>#REF!</v>
      </c>
      <c r="E260">
        <v>2011</v>
      </c>
      <c r="F260" s="15">
        <f>VLOOKUP($A260,'BM011'!$D$5:$U$609,'BM011'!S$609,0)</f>
        <v>10485</v>
      </c>
      <c r="H260" s="16">
        <v>1566</v>
      </c>
      <c r="I260" s="16" t="s">
        <v>618</v>
      </c>
      <c r="J260" s="16">
        <v>101</v>
      </c>
      <c r="K260" s="16" t="s">
        <v>1232</v>
      </c>
    </row>
    <row r="261" spans="1:11">
      <c r="A261" s="5">
        <v>5240</v>
      </c>
      <c r="B261" s="5" t="s">
        <v>844</v>
      </c>
      <c r="C261" t="e">
        <f>VLOOKUP($A261,#REF!,3,0)</f>
        <v>#REF!</v>
      </c>
      <c r="D261" t="e">
        <f>VLOOKUP($A261,#REF!,4,0)</f>
        <v>#REF!</v>
      </c>
      <c r="E261">
        <v>2011</v>
      </c>
      <c r="F261" s="15">
        <f>VLOOKUP($A261,'BM011'!$D$5:$U$609,'BM011'!S$609,0)</f>
        <v>11500</v>
      </c>
      <c r="H261" s="16">
        <v>1567</v>
      </c>
      <c r="I261" s="16" t="s">
        <v>618</v>
      </c>
      <c r="J261" s="16">
        <v>101</v>
      </c>
      <c r="K261" s="16" t="s">
        <v>1232</v>
      </c>
    </row>
    <row r="262" spans="1:11">
      <c r="A262" s="5">
        <v>4700</v>
      </c>
      <c r="B262" s="5" t="s">
        <v>794</v>
      </c>
      <c r="C262" t="e">
        <f>VLOOKUP($A262,#REF!,3,0)</f>
        <v>#REF!</v>
      </c>
      <c r="D262" t="e">
        <f>VLOOKUP($A262,#REF!,4,0)</f>
        <v>#REF!</v>
      </c>
      <c r="E262">
        <v>2011</v>
      </c>
      <c r="F262" s="15">
        <f>VLOOKUP($A262,'BM011'!$D$5:$U$609,'BM011'!S$609,0)</f>
        <v>10410.25</v>
      </c>
      <c r="H262" s="16">
        <v>1568</v>
      </c>
      <c r="I262" s="16" t="s">
        <v>618</v>
      </c>
      <c r="J262" s="16">
        <v>101</v>
      </c>
      <c r="K262" s="16" t="s">
        <v>1232</v>
      </c>
    </row>
    <row r="263" spans="1:11">
      <c r="A263" s="5">
        <v>4682</v>
      </c>
      <c r="B263" s="5" t="s">
        <v>790</v>
      </c>
      <c r="C263" t="e">
        <f>VLOOKUP($A263,#REF!,3,0)</f>
        <v>#REF!</v>
      </c>
      <c r="D263" t="e">
        <f>VLOOKUP($A263,#REF!,4,0)</f>
        <v>#REF!</v>
      </c>
      <c r="E263">
        <v>2011</v>
      </c>
      <c r="F263" s="15">
        <f>VLOOKUP($A263,'BM011'!$D$5:$U$609,'BM011'!S$609,0)</f>
        <v>10559</v>
      </c>
      <c r="H263" s="16">
        <v>1569</v>
      </c>
      <c r="I263" s="16" t="s">
        <v>618</v>
      </c>
      <c r="J263" s="16">
        <v>101</v>
      </c>
      <c r="K263" s="16" t="s">
        <v>1232</v>
      </c>
    </row>
    <row r="264" spans="1:11">
      <c r="A264" s="5">
        <v>7300</v>
      </c>
      <c r="B264" s="5" t="s">
        <v>1019</v>
      </c>
      <c r="C264" t="e">
        <f>VLOOKUP($A264,#REF!,3,0)</f>
        <v>#REF!</v>
      </c>
      <c r="D264" t="e">
        <f>VLOOKUP($A264,#REF!,4,0)</f>
        <v>#REF!</v>
      </c>
      <c r="E264">
        <v>2011</v>
      </c>
      <c r="F264" s="15">
        <f>VLOOKUP($A264,'BM011'!$D$5:$U$609,'BM011'!S$609,0)</f>
        <v>10209.25</v>
      </c>
      <c r="H264" s="16">
        <v>1570</v>
      </c>
      <c r="I264" s="16" t="s">
        <v>618</v>
      </c>
      <c r="J264" s="16">
        <v>101</v>
      </c>
      <c r="K264" s="16" t="s">
        <v>1232</v>
      </c>
    </row>
    <row r="265" spans="1:11">
      <c r="A265" s="5">
        <v>4550</v>
      </c>
      <c r="B265" s="5" t="s">
        <v>766</v>
      </c>
      <c r="C265" t="e">
        <f>VLOOKUP($A265,#REF!,3,0)</f>
        <v>#REF!</v>
      </c>
      <c r="D265" t="e">
        <f>VLOOKUP($A265,#REF!,4,0)</f>
        <v>#REF!</v>
      </c>
      <c r="E265">
        <v>2011</v>
      </c>
      <c r="F265" s="15">
        <f>VLOOKUP($A265,'BM011'!$D$5:$U$609,'BM011'!S$609,0)</f>
        <v>8839</v>
      </c>
      <c r="H265" s="16">
        <v>1571</v>
      </c>
      <c r="I265" s="16" t="s">
        <v>618</v>
      </c>
      <c r="J265" s="16">
        <v>101</v>
      </c>
      <c r="K265" s="16" t="s">
        <v>1232</v>
      </c>
    </row>
    <row r="266" spans="1:11">
      <c r="A266" s="5">
        <v>6091</v>
      </c>
      <c r="B266" s="5" t="s">
        <v>918</v>
      </c>
      <c r="C266" t="e">
        <f>VLOOKUP($A266,#REF!,3,0)</f>
        <v>#REF!</v>
      </c>
      <c r="D266" t="e">
        <f>VLOOKUP($A266,#REF!,4,0)</f>
        <v>#REF!</v>
      </c>
      <c r="E266">
        <v>2011</v>
      </c>
      <c r="F266" s="15">
        <f>VLOOKUP($A266,'BM011'!$D$5:$U$609,'BM011'!S$609,0)</f>
        <v>10829.5</v>
      </c>
      <c r="H266" s="16">
        <v>1572</v>
      </c>
      <c r="I266" s="16" t="s">
        <v>618</v>
      </c>
      <c r="J266" s="16">
        <v>101</v>
      </c>
      <c r="K266" s="16" t="s">
        <v>1232</v>
      </c>
    </row>
    <row r="267" spans="1:11">
      <c r="A267" s="5">
        <v>5330</v>
      </c>
      <c r="B267" s="5" t="s">
        <v>851</v>
      </c>
      <c r="C267" t="e">
        <f>VLOOKUP($A267,#REF!,3,0)</f>
        <v>#REF!</v>
      </c>
      <c r="D267" t="e">
        <f>VLOOKUP($A267,#REF!,4,0)</f>
        <v>#REF!</v>
      </c>
      <c r="E267">
        <v>2011</v>
      </c>
      <c r="F267" s="15">
        <f>VLOOKUP($A267,'BM011'!$D$5:$U$609,'BM011'!S$609,0)</f>
        <v>10325.333333333334</v>
      </c>
      <c r="H267" s="16">
        <v>1573</v>
      </c>
      <c r="I267" s="16" t="s">
        <v>618</v>
      </c>
      <c r="J267" s="16">
        <v>101</v>
      </c>
      <c r="K267" s="16" t="s">
        <v>1232</v>
      </c>
    </row>
    <row r="268" spans="1:11">
      <c r="A268" s="5">
        <v>6715</v>
      </c>
      <c r="B268" s="5" t="s">
        <v>965</v>
      </c>
      <c r="C268" t="e">
        <f>VLOOKUP($A268,#REF!,3,0)</f>
        <v>#REF!</v>
      </c>
      <c r="D268" t="e">
        <f>VLOOKUP($A268,#REF!,4,0)</f>
        <v>#REF!</v>
      </c>
      <c r="E268">
        <v>2011</v>
      </c>
      <c r="F268" s="15">
        <f>VLOOKUP($A268,'BM011'!$D$5:$U$609,'BM011'!S$609,0)</f>
        <v>10546</v>
      </c>
      <c r="H268" s="16">
        <v>1574</v>
      </c>
      <c r="I268" s="16" t="s">
        <v>618</v>
      </c>
      <c r="J268" s="16">
        <v>101</v>
      </c>
      <c r="K268" s="16" t="s">
        <v>1232</v>
      </c>
    </row>
    <row r="269" spans="1:11">
      <c r="A269" s="5">
        <v>5700</v>
      </c>
      <c r="B269" s="5" t="s">
        <v>885</v>
      </c>
      <c r="C269" t="e">
        <f>VLOOKUP($A269,#REF!,3,0)</f>
        <v>#REF!</v>
      </c>
      <c r="D269" t="e">
        <f>VLOOKUP($A269,#REF!,4,0)</f>
        <v>#REF!</v>
      </c>
      <c r="E269">
        <v>2011</v>
      </c>
      <c r="F269" s="15">
        <f>VLOOKUP($A269,'BM011'!$D$5:$U$609,'BM011'!S$609,0)</f>
        <v>11426</v>
      </c>
      <c r="H269" s="16">
        <v>1575</v>
      </c>
      <c r="I269" s="16" t="s">
        <v>618</v>
      </c>
      <c r="J269" s="16">
        <v>101</v>
      </c>
      <c r="K269" s="16" t="s">
        <v>1232</v>
      </c>
    </row>
    <row r="270" spans="1:11">
      <c r="A270" s="5">
        <v>3210</v>
      </c>
      <c r="B270" s="5" t="s">
        <v>678</v>
      </c>
      <c r="C270" t="e">
        <f>VLOOKUP($A270,#REF!,3,0)</f>
        <v>#REF!</v>
      </c>
      <c r="D270" t="e">
        <f>VLOOKUP($A270,#REF!,4,0)</f>
        <v>#REF!</v>
      </c>
      <c r="E270">
        <v>2011</v>
      </c>
      <c r="F270" s="15">
        <f>VLOOKUP($A270,'BM011'!$D$5:$U$609,'BM011'!S$609,0)</f>
        <v>11303</v>
      </c>
      <c r="H270" s="16">
        <v>1576</v>
      </c>
      <c r="I270" s="16" t="s">
        <v>618</v>
      </c>
      <c r="J270" s="16">
        <v>101</v>
      </c>
      <c r="K270" s="16" t="s">
        <v>1232</v>
      </c>
    </row>
    <row r="271" spans="1:11">
      <c r="A271" s="5">
        <v>5462</v>
      </c>
      <c r="B271" s="5" t="s">
        <v>858</v>
      </c>
      <c r="C271" t="e">
        <f>VLOOKUP($A271,#REF!,3,0)</f>
        <v>#REF!</v>
      </c>
      <c r="D271" t="e">
        <f>VLOOKUP($A271,#REF!,4,0)</f>
        <v>#REF!</v>
      </c>
      <c r="E271">
        <v>2011</v>
      </c>
      <c r="F271" s="15">
        <f>VLOOKUP($A271,'BM011'!$D$5:$U$609,'BM011'!S$609,0)</f>
        <v>10947</v>
      </c>
      <c r="H271" s="16">
        <v>1577</v>
      </c>
      <c r="I271" s="16" t="s">
        <v>618</v>
      </c>
      <c r="J271" s="16">
        <v>101</v>
      </c>
      <c r="K271" s="16" t="s">
        <v>1232</v>
      </c>
    </row>
    <row r="272" spans="1:11">
      <c r="A272" s="5">
        <v>5800</v>
      </c>
      <c r="B272" s="5" t="s">
        <v>891</v>
      </c>
      <c r="C272" t="e">
        <f>VLOOKUP($A272,#REF!,3,0)</f>
        <v>#REF!</v>
      </c>
      <c r="D272" t="e">
        <f>VLOOKUP($A272,#REF!,4,0)</f>
        <v>#REF!</v>
      </c>
      <c r="E272">
        <v>2011</v>
      </c>
      <c r="F272" s="15">
        <f>VLOOKUP($A272,'BM011'!$D$5:$U$609,'BM011'!S$609,0)</f>
        <v>10177.25</v>
      </c>
      <c r="H272" s="16">
        <v>1592</v>
      </c>
      <c r="I272" s="16" t="s">
        <v>618</v>
      </c>
      <c r="J272" s="16">
        <v>101</v>
      </c>
      <c r="K272" s="16" t="s">
        <v>1232</v>
      </c>
    </row>
    <row r="273" spans="1:11">
      <c r="A273" s="5">
        <v>3200</v>
      </c>
      <c r="B273" s="5" t="s">
        <v>677</v>
      </c>
      <c r="C273" t="e">
        <f>VLOOKUP($A273,#REF!,3,0)</f>
        <v>#REF!</v>
      </c>
      <c r="D273" t="e">
        <f>VLOOKUP($A273,#REF!,4,0)</f>
        <v>#REF!</v>
      </c>
      <c r="E273">
        <v>2011</v>
      </c>
      <c r="F273" s="15">
        <f>VLOOKUP($A273,'BM011'!$D$5:$U$609,'BM011'!S$609,0)</f>
        <v>12375</v>
      </c>
      <c r="H273" s="16">
        <v>1599</v>
      </c>
      <c r="I273" s="16" t="s">
        <v>618</v>
      </c>
      <c r="J273" s="16">
        <v>101</v>
      </c>
      <c r="K273" s="16" t="s">
        <v>1232</v>
      </c>
    </row>
    <row r="274" spans="1:11">
      <c r="A274" s="5">
        <v>5260</v>
      </c>
      <c r="B274" s="5" t="s">
        <v>846</v>
      </c>
      <c r="C274" t="e">
        <f>VLOOKUP($A274,#REF!,3,0)</f>
        <v>#REF!</v>
      </c>
      <c r="D274" t="e">
        <f>VLOOKUP($A274,#REF!,4,0)</f>
        <v>#REF!</v>
      </c>
      <c r="E274">
        <v>2011</v>
      </c>
      <c r="F274" s="15">
        <f>VLOOKUP($A274,'BM011'!$D$5:$U$609,'BM011'!S$609,0)</f>
        <v>11713</v>
      </c>
      <c r="H274" s="16">
        <v>1600</v>
      </c>
      <c r="I274" s="16" t="s">
        <v>618</v>
      </c>
      <c r="J274" s="16">
        <v>101</v>
      </c>
      <c r="K274" s="16" t="s">
        <v>1232</v>
      </c>
    </row>
    <row r="275" spans="1:11">
      <c r="A275" s="5">
        <v>9220</v>
      </c>
      <c r="B275" s="5" t="s">
        <v>1164</v>
      </c>
      <c r="C275" t="e">
        <f>VLOOKUP($A275,#REF!,3,0)</f>
        <v>#REF!</v>
      </c>
      <c r="D275" t="e">
        <f>VLOOKUP($A275,#REF!,4,0)</f>
        <v>#REF!</v>
      </c>
      <c r="E275">
        <v>2011</v>
      </c>
      <c r="F275" s="15">
        <f>VLOOKUP($A275,'BM011'!$D$5:$U$609,'BM011'!S$609,0)</f>
        <v>11072.5</v>
      </c>
      <c r="H275" s="16">
        <v>1601</v>
      </c>
      <c r="I275" s="16" t="s">
        <v>618</v>
      </c>
      <c r="J275" s="16">
        <v>101</v>
      </c>
      <c r="K275" s="16" t="s">
        <v>1232</v>
      </c>
    </row>
    <row r="276" spans="1:11">
      <c r="A276" s="5">
        <v>7130</v>
      </c>
      <c r="B276" s="5" t="s">
        <v>1004</v>
      </c>
      <c r="C276" t="e">
        <f>VLOOKUP($A276,#REF!,3,0)</f>
        <v>#REF!</v>
      </c>
      <c r="D276" t="e">
        <f>VLOOKUP($A276,#REF!,4,0)</f>
        <v>#REF!</v>
      </c>
      <c r="E276">
        <v>2011</v>
      </c>
      <c r="F276" s="15">
        <f>VLOOKUP($A276,'BM011'!$D$5:$U$609,'BM011'!S$609,0)</f>
        <v>9028</v>
      </c>
      <c r="H276" s="16">
        <v>1602</v>
      </c>
      <c r="I276" s="16" t="s">
        <v>618</v>
      </c>
      <c r="J276" s="16">
        <v>101</v>
      </c>
      <c r="K276" s="16" t="s">
        <v>1232</v>
      </c>
    </row>
    <row r="277" spans="1:11">
      <c r="A277" s="5">
        <v>8300</v>
      </c>
      <c r="B277" s="5" t="s">
        <v>1076</v>
      </c>
      <c r="C277" t="e">
        <f>VLOOKUP($A277,#REF!,3,0)</f>
        <v>#REF!</v>
      </c>
      <c r="D277" t="e">
        <f>VLOOKUP($A277,#REF!,4,0)</f>
        <v>#REF!</v>
      </c>
      <c r="E277">
        <v>2011</v>
      </c>
      <c r="F277" s="15">
        <f>VLOOKUP($A277,'BM011'!$D$5:$U$609,'BM011'!S$609,0)</f>
        <v>12301.25</v>
      </c>
      <c r="H277" s="16">
        <v>1603</v>
      </c>
      <c r="I277" s="16" t="s">
        <v>618</v>
      </c>
      <c r="J277" s="16">
        <v>101</v>
      </c>
      <c r="K277" s="16" t="s">
        <v>1232</v>
      </c>
    </row>
    <row r="278" spans="1:11">
      <c r="A278" s="5">
        <v>3300</v>
      </c>
      <c r="B278" s="5" t="s">
        <v>682</v>
      </c>
      <c r="C278" t="e">
        <f>VLOOKUP($A278,#REF!,3,0)</f>
        <v>#REF!</v>
      </c>
      <c r="D278" t="e">
        <f>VLOOKUP($A278,#REF!,4,0)</f>
        <v>#REF!</v>
      </c>
      <c r="E278">
        <v>2011</v>
      </c>
      <c r="F278" s="15">
        <f>VLOOKUP($A278,'BM011'!$D$5:$U$609,'BM011'!S$609,0)</f>
        <v>10443.25</v>
      </c>
      <c r="H278" s="16">
        <v>1604</v>
      </c>
      <c r="I278" s="16" t="s">
        <v>618</v>
      </c>
      <c r="J278" s="16">
        <v>101</v>
      </c>
      <c r="K278" s="16" t="s">
        <v>1232</v>
      </c>
    </row>
    <row r="279" spans="1:11">
      <c r="A279" s="5">
        <v>8400</v>
      </c>
      <c r="B279" s="5" t="s">
        <v>1090</v>
      </c>
      <c r="C279" t="e">
        <f>VLOOKUP($A279,#REF!,3,0)</f>
        <v>#REF!</v>
      </c>
      <c r="D279" t="e">
        <f>VLOOKUP($A279,#REF!,4,0)</f>
        <v>#REF!</v>
      </c>
      <c r="E279">
        <v>2011</v>
      </c>
      <c r="F279" s="15">
        <f>VLOOKUP($A279,'BM011'!$D$5:$U$609,'BM011'!S$609,0)</f>
        <v>11223.5</v>
      </c>
      <c r="H279" s="16">
        <v>1605</v>
      </c>
      <c r="I279" s="16" t="s">
        <v>618</v>
      </c>
      <c r="J279" s="16">
        <v>101</v>
      </c>
      <c r="K279" s="16" t="s">
        <v>1232</v>
      </c>
    </row>
    <row r="280" spans="1:11">
      <c r="A280" s="5">
        <v>8722</v>
      </c>
      <c r="B280" s="5" t="s">
        <v>1124</v>
      </c>
      <c r="C280" t="e">
        <f>VLOOKUP($A280,#REF!,3,0)</f>
        <v>#REF!</v>
      </c>
      <c r="D280" t="e">
        <f>VLOOKUP($A280,#REF!,4,0)</f>
        <v>#REF!</v>
      </c>
      <c r="E280">
        <v>2011</v>
      </c>
      <c r="F280" s="15">
        <f>VLOOKUP($A280,'BM011'!$D$5:$U$609,'BM011'!S$609,0)</f>
        <v>10951.75</v>
      </c>
      <c r="H280" s="16">
        <v>1606</v>
      </c>
      <c r="I280" s="16" t="s">
        <v>618</v>
      </c>
      <c r="J280" s="16">
        <v>101</v>
      </c>
      <c r="K280" s="16" t="s">
        <v>1232</v>
      </c>
    </row>
    <row r="281" spans="1:11">
      <c r="A281" s="5">
        <v>3230</v>
      </c>
      <c r="B281" s="5" t="s">
        <v>680</v>
      </c>
      <c r="C281" t="e">
        <f>VLOOKUP($A281,#REF!,3,0)</f>
        <v>#REF!</v>
      </c>
      <c r="D281" t="e">
        <f>VLOOKUP($A281,#REF!,4,0)</f>
        <v>#REF!</v>
      </c>
      <c r="E281">
        <v>2011</v>
      </c>
      <c r="F281" s="15">
        <f>VLOOKUP($A281,'BM011'!$D$5:$U$609,'BM011'!S$609,0)</f>
        <v>11609</v>
      </c>
      <c r="H281" s="16">
        <v>1607</v>
      </c>
      <c r="I281" s="16" t="s">
        <v>618</v>
      </c>
      <c r="J281" s="16">
        <v>101</v>
      </c>
      <c r="K281" s="16" t="s">
        <v>1232</v>
      </c>
    </row>
    <row r="282" spans="1:11">
      <c r="A282" s="5">
        <v>5300</v>
      </c>
      <c r="B282" s="5" t="s">
        <v>849</v>
      </c>
      <c r="C282" t="e">
        <f>VLOOKUP($A282,#REF!,3,0)</f>
        <v>#REF!</v>
      </c>
      <c r="D282" t="e">
        <f>VLOOKUP($A282,#REF!,4,0)</f>
        <v>#REF!</v>
      </c>
      <c r="E282">
        <v>2011</v>
      </c>
      <c r="F282" s="15">
        <f>VLOOKUP($A282,'BM011'!$D$5:$U$609,'BM011'!S$609,0)</f>
        <v>11441.25</v>
      </c>
      <c r="H282" s="16">
        <v>1608</v>
      </c>
      <c r="I282" s="16" t="s">
        <v>618</v>
      </c>
      <c r="J282" s="16">
        <v>101</v>
      </c>
      <c r="K282" s="16" t="s">
        <v>1232</v>
      </c>
    </row>
    <row r="283" spans="1:11">
      <c r="A283" s="5">
        <v>6731</v>
      </c>
      <c r="B283" s="5" t="s">
        <v>967</v>
      </c>
      <c r="C283" t="e">
        <f>VLOOKUP($A283,#REF!,3,0)</f>
        <v>#REF!</v>
      </c>
      <c r="D283" t="e">
        <f>VLOOKUP($A283,#REF!,4,0)</f>
        <v>#REF!</v>
      </c>
      <c r="E283">
        <v>2011</v>
      </c>
      <c r="F283" s="15">
        <f>VLOOKUP($A283,'BM011'!$D$5:$U$609,'BM011'!S$609,0)</f>
        <v>11286</v>
      </c>
      <c r="H283" s="16">
        <v>1609</v>
      </c>
      <c r="I283" s="16" t="s">
        <v>618</v>
      </c>
      <c r="J283" s="16">
        <v>101</v>
      </c>
      <c r="K283" s="16" t="s">
        <v>1232</v>
      </c>
    </row>
    <row r="284" spans="1:11">
      <c r="A284" s="5">
        <v>8960</v>
      </c>
      <c r="B284" s="5" t="s">
        <v>1154</v>
      </c>
      <c r="C284" t="e">
        <f>VLOOKUP($A284,#REF!,3,0)</f>
        <v>#REF!</v>
      </c>
      <c r="D284" t="e">
        <f>VLOOKUP($A284,#REF!,4,0)</f>
        <v>#REF!</v>
      </c>
      <c r="E284">
        <v>2011</v>
      </c>
      <c r="F284" s="15">
        <f>VLOOKUP($A284,'BM011'!$D$5:$U$609,'BM011'!S$609,0)</f>
        <v>10867.5</v>
      </c>
      <c r="H284" s="16">
        <v>1610</v>
      </c>
      <c r="I284" s="16" t="s">
        <v>618</v>
      </c>
      <c r="J284" s="16">
        <v>101</v>
      </c>
      <c r="K284" s="16" t="s">
        <v>1232</v>
      </c>
    </row>
    <row r="285" spans="1:11">
      <c r="A285" s="5">
        <v>4681</v>
      </c>
      <c r="B285" s="5" t="s">
        <v>789</v>
      </c>
      <c r="C285" t="e">
        <f>VLOOKUP($A285,#REF!,3,0)</f>
        <v>#REF!</v>
      </c>
      <c r="D285" t="e">
        <f>VLOOKUP($A285,#REF!,4,0)</f>
        <v>#REF!</v>
      </c>
      <c r="E285">
        <v>2011</v>
      </c>
      <c r="F285" s="15">
        <f>VLOOKUP($A285,'BM011'!$D$5:$U$609,'BM011'!S$609,0)</f>
        <v>12618.666666666666</v>
      </c>
      <c r="H285" s="16">
        <v>1611</v>
      </c>
      <c r="I285" s="16" t="s">
        <v>618</v>
      </c>
      <c r="J285" s="16">
        <v>101</v>
      </c>
      <c r="K285" s="16" t="s">
        <v>1232</v>
      </c>
    </row>
    <row r="286" spans="1:11">
      <c r="A286" s="5">
        <v>5210</v>
      </c>
      <c r="B286" s="5" t="s">
        <v>841</v>
      </c>
      <c r="C286" t="e">
        <f>VLOOKUP($A286,#REF!,3,0)</f>
        <v>#REF!</v>
      </c>
      <c r="D286" t="e">
        <f>VLOOKUP($A286,#REF!,4,0)</f>
        <v>#REF!</v>
      </c>
      <c r="E286">
        <v>2011</v>
      </c>
      <c r="F286" s="15">
        <f>VLOOKUP($A286,'BM011'!$D$5:$U$609,'BM011'!S$609,0)</f>
        <v>11693</v>
      </c>
      <c r="H286" s="16">
        <v>1612</v>
      </c>
      <c r="I286" s="16" t="s">
        <v>618</v>
      </c>
      <c r="J286" s="16">
        <v>101</v>
      </c>
      <c r="K286" s="16" t="s">
        <v>1232</v>
      </c>
    </row>
    <row r="287" spans="1:11">
      <c r="A287" s="5">
        <v>8700</v>
      </c>
      <c r="B287" s="5" t="s">
        <v>1122</v>
      </c>
      <c r="C287" t="e">
        <f>VLOOKUP($A287,#REF!,3,0)</f>
        <v>#REF!</v>
      </c>
      <c r="D287" t="e">
        <f>VLOOKUP($A287,#REF!,4,0)</f>
        <v>#REF!</v>
      </c>
      <c r="E287">
        <v>2011</v>
      </c>
      <c r="F287" s="15">
        <f>VLOOKUP($A287,'BM011'!$D$5:$U$609,'BM011'!S$609,0)</f>
        <v>10836</v>
      </c>
      <c r="H287" s="16">
        <v>1613</v>
      </c>
      <c r="I287" s="16" t="s">
        <v>618</v>
      </c>
      <c r="J287" s="16">
        <v>101</v>
      </c>
      <c r="K287" s="16" t="s">
        <v>1232</v>
      </c>
    </row>
    <row r="288" spans="1:11">
      <c r="A288" s="5">
        <v>8450</v>
      </c>
      <c r="B288" s="5" t="s">
        <v>1094</v>
      </c>
      <c r="C288" t="e">
        <f>VLOOKUP($A288,#REF!,3,0)</f>
        <v>#REF!</v>
      </c>
      <c r="D288" t="e">
        <f>VLOOKUP($A288,#REF!,4,0)</f>
        <v>#REF!</v>
      </c>
      <c r="E288">
        <v>2011</v>
      </c>
      <c r="F288" s="15">
        <f>VLOOKUP($A288,'BM011'!$D$5:$U$609,'BM011'!S$609,0)</f>
        <v>11813.25</v>
      </c>
      <c r="H288" s="16">
        <v>1614</v>
      </c>
      <c r="I288" s="16" t="s">
        <v>618</v>
      </c>
      <c r="J288" s="16">
        <v>101</v>
      </c>
      <c r="K288" s="16" t="s">
        <v>1232</v>
      </c>
    </row>
    <row r="289" spans="1:11">
      <c r="A289" s="5">
        <v>4300</v>
      </c>
      <c r="B289" s="5" t="s">
        <v>744</v>
      </c>
      <c r="C289" t="e">
        <f>VLOOKUP($A289,#REF!,3,0)</f>
        <v>#REF!</v>
      </c>
      <c r="D289" t="e">
        <f>VLOOKUP($A289,#REF!,4,0)</f>
        <v>#REF!</v>
      </c>
      <c r="E289">
        <v>2011</v>
      </c>
      <c r="F289" s="15">
        <f>VLOOKUP($A289,'BM011'!$D$5:$U$609,'BM011'!S$609,0)</f>
        <v>13007.5</v>
      </c>
      <c r="H289" s="16">
        <v>1615</v>
      </c>
      <c r="I289" s="16" t="s">
        <v>618</v>
      </c>
      <c r="J289" s="16">
        <v>101</v>
      </c>
      <c r="K289" s="16" t="s">
        <v>1232</v>
      </c>
    </row>
    <row r="290" spans="1:11">
      <c r="A290" s="5">
        <v>4100</v>
      </c>
      <c r="B290" s="5" t="s">
        <v>718</v>
      </c>
      <c r="C290" t="e">
        <f>VLOOKUP($A290,#REF!,3,0)</f>
        <v>#REF!</v>
      </c>
      <c r="D290" t="e">
        <f>VLOOKUP($A290,#REF!,4,0)</f>
        <v>#REF!</v>
      </c>
      <c r="E290">
        <v>2011</v>
      </c>
      <c r="F290" s="15">
        <f>VLOOKUP($A290,'BM011'!$D$5:$U$609,'BM011'!S$609,0)</f>
        <v>10951.75</v>
      </c>
      <c r="H290" s="16">
        <v>1616</v>
      </c>
      <c r="I290" s="16" t="s">
        <v>618</v>
      </c>
      <c r="J290" s="16">
        <v>101</v>
      </c>
      <c r="K290" s="16" t="s">
        <v>1232</v>
      </c>
    </row>
    <row r="291" spans="1:11">
      <c r="A291" s="5">
        <v>9400</v>
      </c>
      <c r="B291" s="5" t="s">
        <v>1182</v>
      </c>
      <c r="C291" t="e">
        <f>VLOOKUP($A291,#REF!,3,0)</f>
        <v>#REF!</v>
      </c>
      <c r="D291" t="e">
        <f>VLOOKUP($A291,#REF!,4,0)</f>
        <v>#REF!</v>
      </c>
      <c r="E291">
        <v>2011</v>
      </c>
      <c r="F291" s="15">
        <f>VLOOKUP($A291,'BM011'!$D$5:$U$609,'BM011'!S$609,0)</f>
        <v>11585.5</v>
      </c>
      <c r="H291" s="16">
        <v>1617</v>
      </c>
      <c r="I291" s="16" t="s">
        <v>618</v>
      </c>
      <c r="J291" s="16">
        <v>101</v>
      </c>
      <c r="K291" s="16" t="s">
        <v>1232</v>
      </c>
    </row>
    <row r="292" spans="1:11">
      <c r="A292" s="5">
        <v>7500</v>
      </c>
      <c r="B292" s="5" t="s">
        <v>1033</v>
      </c>
      <c r="C292" t="e">
        <f>VLOOKUP($A292,#REF!,3,0)</f>
        <v>#REF!</v>
      </c>
      <c r="D292" t="e">
        <f>VLOOKUP($A292,#REF!,4,0)</f>
        <v>#REF!</v>
      </c>
      <c r="E292">
        <v>2011</v>
      </c>
      <c r="F292" s="15">
        <f>VLOOKUP($A292,'BM011'!$D$5:$U$609,'BM011'!S$609,0)</f>
        <v>10977</v>
      </c>
      <c r="H292" s="16">
        <v>1618</v>
      </c>
      <c r="I292" s="16" t="s">
        <v>618</v>
      </c>
      <c r="J292" s="16">
        <v>101</v>
      </c>
      <c r="K292" s="16" t="s">
        <v>1232</v>
      </c>
    </row>
    <row r="293" spans="1:11">
      <c r="A293" s="5">
        <v>7100</v>
      </c>
      <c r="B293" s="5" t="s">
        <v>1002</v>
      </c>
      <c r="C293" t="e">
        <f>VLOOKUP($A293,#REF!,3,0)</f>
        <v>#REF!</v>
      </c>
      <c r="D293" t="e">
        <f>VLOOKUP($A293,#REF!,4,0)</f>
        <v>#REF!</v>
      </c>
      <c r="E293">
        <v>2011</v>
      </c>
      <c r="F293" s="15">
        <f>VLOOKUP($A293,'BM011'!$D$5:$U$609,'BM011'!S$609,0)</f>
        <v>11646.75</v>
      </c>
      <c r="H293" s="16">
        <v>1619</v>
      </c>
      <c r="I293" s="16" t="s">
        <v>618</v>
      </c>
      <c r="J293" s="16">
        <v>101</v>
      </c>
      <c r="K293" s="16" t="s">
        <v>1232</v>
      </c>
    </row>
    <row r="294" spans="1:11">
      <c r="A294" s="5">
        <v>8543</v>
      </c>
      <c r="B294" s="5" t="s">
        <v>1103</v>
      </c>
      <c r="C294" t="e">
        <f>VLOOKUP($A294,#REF!,3,0)</f>
        <v>#REF!</v>
      </c>
      <c r="D294" t="e">
        <f>VLOOKUP($A294,#REF!,4,0)</f>
        <v>#REF!</v>
      </c>
      <c r="E294">
        <v>2011</v>
      </c>
      <c r="F294" s="15">
        <f>VLOOKUP($A294,'BM011'!$D$5:$U$609,'BM011'!S$609,0)</f>
        <v>12148.5</v>
      </c>
      <c r="H294" s="16">
        <v>1620</v>
      </c>
      <c r="I294" s="16" t="s">
        <v>618</v>
      </c>
      <c r="J294" s="16">
        <v>101</v>
      </c>
      <c r="K294" s="16" t="s">
        <v>1232</v>
      </c>
    </row>
    <row r="295" spans="1:11">
      <c r="A295" s="5">
        <v>8940</v>
      </c>
      <c r="B295" s="5" t="s">
        <v>1152</v>
      </c>
      <c r="C295" t="e">
        <f>VLOOKUP($A295,#REF!,3,0)</f>
        <v>#REF!</v>
      </c>
      <c r="D295" t="e">
        <f>VLOOKUP($A295,#REF!,4,0)</f>
        <v>#REF!</v>
      </c>
      <c r="E295">
        <v>2011</v>
      </c>
      <c r="F295" s="15">
        <f>VLOOKUP($A295,'BM011'!$D$5:$U$609,'BM011'!S$609,0)</f>
        <v>10709.75</v>
      </c>
      <c r="H295" s="16">
        <v>1621</v>
      </c>
      <c r="I295" s="16" t="s">
        <v>618</v>
      </c>
      <c r="J295" s="16">
        <v>101</v>
      </c>
      <c r="K295" s="16" t="s">
        <v>1232</v>
      </c>
    </row>
    <row r="296" spans="1:11">
      <c r="A296" s="5">
        <v>5270</v>
      </c>
      <c r="B296" s="5" t="s">
        <v>847</v>
      </c>
      <c r="C296" t="e">
        <f>VLOOKUP($A296,#REF!,3,0)</f>
        <v>#REF!</v>
      </c>
      <c r="D296" t="e">
        <f>VLOOKUP($A296,#REF!,4,0)</f>
        <v>#REF!</v>
      </c>
      <c r="E296">
        <v>2011</v>
      </c>
      <c r="F296" s="15">
        <f>VLOOKUP($A296,'BM011'!$D$5:$U$609,'BM011'!S$609,0)</f>
        <v>11415.25</v>
      </c>
      <c r="H296" s="16">
        <v>1622</v>
      </c>
      <c r="I296" s="16" t="s">
        <v>618</v>
      </c>
      <c r="J296" s="16">
        <v>101</v>
      </c>
      <c r="K296" s="16" t="s">
        <v>1232</v>
      </c>
    </row>
    <row r="297" spans="1:11">
      <c r="A297" s="5">
        <v>8653</v>
      </c>
      <c r="B297" s="5" t="s">
        <v>1117</v>
      </c>
      <c r="C297" t="e">
        <f>VLOOKUP($A297,#REF!,3,0)</f>
        <v>#REF!</v>
      </c>
      <c r="D297" t="e">
        <f>VLOOKUP($A297,#REF!,4,0)</f>
        <v>#REF!</v>
      </c>
      <c r="E297">
        <v>2011</v>
      </c>
      <c r="F297" s="15">
        <f>VLOOKUP($A297,'BM011'!$D$5:$U$609,'BM011'!S$609,0)</f>
        <v>11103</v>
      </c>
      <c r="H297" s="16">
        <v>1623</v>
      </c>
      <c r="I297" s="16" t="s">
        <v>618</v>
      </c>
      <c r="J297" s="16">
        <v>101</v>
      </c>
      <c r="K297" s="16" t="s">
        <v>1232</v>
      </c>
    </row>
    <row r="298" spans="1:11">
      <c r="A298" s="5">
        <v>6700</v>
      </c>
      <c r="B298" s="5" t="s">
        <v>962</v>
      </c>
      <c r="C298" t="e">
        <f>VLOOKUP($A298,#REF!,3,0)</f>
        <v>#REF!</v>
      </c>
      <c r="D298" t="e">
        <f>VLOOKUP($A298,#REF!,4,0)</f>
        <v>#REF!</v>
      </c>
      <c r="E298">
        <v>2011</v>
      </c>
      <c r="F298" s="15">
        <f>VLOOKUP($A298,'BM011'!$D$5:$U$609,'BM011'!S$609,0)</f>
        <v>11739.25</v>
      </c>
      <c r="H298" s="16">
        <v>1624</v>
      </c>
      <c r="I298" s="16" t="s">
        <v>618</v>
      </c>
      <c r="J298" s="16">
        <v>101</v>
      </c>
      <c r="K298" s="16" t="s">
        <v>1232</v>
      </c>
    </row>
    <row r="299" spans="1:11">
      <c r="A299" s="5">
        <v>4652</v>
      </c>
      <c r="B299" s="5" t="s">
        <v>782</v>
      </c>
      <c r="C299" t="e">
        <f>VLOOKUP($A299,#REF!,3,0)</f>
        <v>#REF!</v>
      </c>
      <c r="D299" t="e">
        <f>VLOOKUP($A299,#REF!,4,0)</f>
        <v>#REF!</v>
      </c>
      <c r="E299">
        <v>2011</v>
      </c>
      <c r="F299" s="15">
        <f>VLOOKUP($A299,'BM011'!$D$5:$U$609,'BM011'!S$609,0)</f>
        <v>10731.666666666666</v>
      </c>
      <c r="H299" s="16">
        <v>1630</v>
      </c>
      <c r="I299" s="16" t="s">
        <v>618</v>
      </c>
      <c r="J299" s="16">
        <v>101</v>
      </c>
      <c r="K299" s="16" t="s">
        <v>1232</v>
      </c>
    </row>
    <row r="300" spans="1:11">
      <c r="A300" s="5">
        <v>8464</v>
      </c>
      <c r="B300" s="5" t="s">
        <v>1096</v>
      </c>
      <c r="C300" t="e">
        <f>VLOOKUP($A300,#REF!,3,0)</f>
        <v>#REF!</v>
      </c>
      <c r="D300" t="e">
        <f>VLOOKUP($A300,#REF!,4,0)</f>
        <v>#REF!</v>
      </c>
      <c r="E300">
        <v>2011</v>
      </c>
      <c r="F300" s="15">
        <f>VLOOKUP($A300,'BM011'!$D$5:$U$609,'BM011'!S$609,0)</f>
        <v>12450.5</v>
      </c>
      <c r="H300" s="16">
        <v>1631</v>
      </c>
      <c r="I300" s="16" t="s">
        <v>618</v>
      </c>
      <c r="J300" s="16">
        <v>101</v>
      </c>
      <c r="K300" s="16" t="s">
        <v>1232</v>
      </c>
    </row>
    <row r="301" spans="1:11">
      <c r="A301" s="5">
        <v>8340</v>
      </c>
      <c r="B301" s="5" t="s">
        <v>1081</v>
      </c>
      <c r="C301" t="e">
        <f>VLOOKUP($A301,#REF!,3,0)</f>
        <v>#REF!</v>
      </c>
      <c r="D301" t="e">
        <f>VLOOKUP($A301,#REF!,4,0)</f>
        <v>#REF!</v>
      </c>
      <c r="E301">
        <v>2011</v>
      </c>
      <c r="F301" s="15">
        <f>VLOOKUP($A301,'BM011'!$D$5:$U$609,'BM011'!S$609,0)</f>
        <v>13297</v>
      </c>
      <c r="H301" s="16">
        <v>1632</v>
      </c>
      <c r="I301" s="16" t="s">
        <v>618</v>
      </c>
      <c r="J301" s="16">
        <v>101</v>
      </c>
      <c r="K301" s="16" t="s">
        <v>1232</v>
      </c>
    </row>
    <row r="302" spans="1:11">
      <c r="A302" s="5">
        <v>4320</v>
      </c>
      <c r="B302" s="5" t="s">
        <v>746</v>
      </c>
      <c r="C302" t="e">
        <f>VLOOKUP($A302,#REF!,3,0)</f>
        <v>#REF!</v>
      </c>
      <c r="D302" t="e">
        <f>VLOOKUP($A302,#REF!,4,0)</f>
        <v>#REF!</v>
      </c>
      <c r="E302">
        <v>2011</v>
      </c>
      <c r="F302" s="15">
        <f>VLOOKUP($A302,'BM011'!$D$5:$U$609,'BM011'!S$609,0)</f>
        <v>14108.5</v>
      </c>
      <c r="H302" s="16">
        <v>1633</v>
      </c>
      <c r="I302" s="16" t="s">
        <v>618</v>
      </c>
      <c r="J302" s="16">
        <v>101</v>
      </c>
      <c r="K302" s="16" t="s">
        <v>1232</v>
      </c>
    </row>
    <row r="303" spans="1:11">
      <c r="A303" s="5">
        <v>4632</v>
      </c>
      <c r="B303" s="5" t="s">
        <v>780</v>
      </c>
      <c r="C303" t="e">
        <f>VLOOKUP($A303,#REF!,3,0)</f>
        <v>#REF!</v>
      </c>
      <c r="D303" t="e">
        <f>VLOOKUP($A303,#REF!,4,0)</f>
        <v>#REF!</v>
      </c>
      <c r="E303">
        <v>2011</v>
      </c>
      <c r="F303" s="15">
        <f>VLOOKUP($A303,'BM011'!$D$5:$U$609,'BM011'!S$609,0)</f>
        <v>12025</v>
      </c>
      <c r="H303" s="16">
        <v>1634</v>
      </c>
      <c r="I303" s="16" t="s">
        <v>618</v>
      </c>
      <c r="J303" s="16">
        <v>101</v>
      </c>
      <c r="K303" s="16" t="s">
        <v>1232</v>
      </c>
    </row>
    <row r="304" spans="1:11">
      <c r="A304" s="5">
        <v>3320</v>
      </c>
      <c r="B304" s="5" t="s">
        <v>684</v>
      </c>
      <c r="C304" t="e">
        <f>VLOOKUP($A304,#REF!,3,0)</f>
        <v>#REF!</v>
      </c>
      <c r="D304" t="e">
        <f>VLOOKUP($A304,#REF!,4,0)</f>
        <v>#REF!</v>
      </c>
      <c r="E304">
        <v>2011</v>
      </c>
      <c r="F304" s="15">
        <f>VLOOKUP($A304,'BM011'!$D$5:$U$609,'BM011'!S$609,0)</f>
        <v>13310</v>
      </c>
      <c r="H304" s="16">
        <v>1635</v>
      </c>
      <c r="I304" s="16" t="s">
        <v>618</v>
      </c>
      <c r="J304" s="16">
        <v>101</v>
      </c>
      <c r="K304" s="16" t="s">
        <v>1232</v>
      </c>
    </row>
    <row r="305" spans="1:11">
      <c r="A305" s="5">
        <v>6000</v>
      </c>
      <c r="B305" s="5" t="s">
        <v>912</v>
      </c>
      <c r="C305" t="e">
        <f>VLOOKUP($A305,#REF!,3,0)</f>
        <v>#REF!</v>
      </c>
      <c r="D305" t="e">
        <f>VLOOKUP($A305,#REF!,4,0)</f>
        <v>#REF!</v>
      </c>
      <c r="E305">
        <v>2011</v>
      </c>
      <c r="F305" s="15">
        <f>VLOOKUP($A305,'BM011'!$D$5:$U$609,'BM011'!S$609,0)</f>
        <v>12058</v>
      </c>
      <c r="H305" s="16">
        <v>1650</v>
      </c>
      <c r="I305" s="16" t="s">
        <v>618</v>
      </c>
      <c r="J305" s="16">
        <v>101</v>
      </c>
      <c r="K305" s="16" t="s">
        <v>1232</v>
      </c>
    </row>
    <row r="306" spans="1:11">
      <c r="A306" s="5">
        <v>3330</v>
      </c>
      <c r="B306" s="5" t="s">
        <v>685</v>
      </c>
      <c r="C306" t="e">
        <f>VLOOKUP($A306,#REF!,3,0)</f>
        <v>#REF!</v>
      </c>
      <c r="D306" t="e">
        <f>VLOOKUP($A306,#REF!,4,0)</f>
        <v>#REF!</v>
      </c>
      <c r="E306">
        <v>2011</v>
      </c>
      <c r="F306" s="15">
        <f>VLOOKUP($A306,'BM011'!$D$5:$U$609,'BM011'!S$609,0)</f>
        <v>12213</v>
      </c>
      <c r="H306" s="16">
        <v>1651</v>
      </c>
      <c r="I306" s="16" t="s">
        <v>618</v>
      </c>
      <c r="J306" s="16">
        <v>101</v>
      </c>
      <c r="K306" s="16" t="s">
        <v>1232</v>
      </c>
    </row>
    <row r="307" spans="1:11">
      <c r="A307" s="5">
        <v>9380</v>
      </c>
      <c r="B307" s="5" t="s">
        <v>1179</v>
      </c>
      <c r="C307" t="e">
        <f>VLOOKUP($A307,#REF!,3,0)</f>
        <v>#REF!</v>
      </c>
      <c r="D307" t="e">
        <f>VLOOKUP($A307,#REF!,4,0)</f>
        <v>#REF!</v>
      </c>
      <c r="E307">
        <v>2011</v>
      </c>
      <c r="F307" s="15">
        <f>VLOOKUP($A307,'BM011'!$D$5:$U$609,'BM011'!S$609,0)</f>
        <v>11762.5</v>
      </c>
      <c r="H307" s="16">
        <v>1652</v>
      </c>
      <c r="I307" s="16" t="s">
        <v>618</v>
      </c>
      <c r="J307" s="16">
        <v>101</v>
      </c>
      <c r="K307" s="16" t="s">
        <v>1232</v>
      </c>
    </row>
    <row r="308" spans="1:11">
      <c r="A308" s="5">
        <v>9210</v>
      </c>
      <c r="B308" s="5" t="s">
        <v>1163</v>
      </c>
      <c r="C308" t="e">
        <f>VLOOKUP($A308,#REF!,3,0)</f>
        <v>#REF!</v>
      </c>
      <c r="D308" t="e">
        <f>VLOOKUP($A308,#REF!,4,0)</f>
        <v>#REF!</v>
      </c>
      <c r="E308">
        <v>2011</v>
      </c>
      <c r="F308" s="15">
        <f>VLOOKUP($A308,'BM011'!$D$5:$U$609,'BM011'!S$609,0)</f>
        <v>12554.5</v>
      </c>
      <c r="H308" s="16">
        <v>1653</v>
      </c>
      <c r="I308" s="16" t="s">
        <v>618</v>
      </c>
      <c r="J308" s="16">
        <v>101</v>
      </c>
      <c r="K308" s="16" t="s">
        <v>1232</v>
      </c>
    </row>
    <row r="309" spans="1:11">
      <c r="A309" s="5">
        <v>4180</v>
      </c>
      <c r="B309" s="5" t="s">
        <v>725</v>
      </c>
      <c r="C309" t="e">
        <f>VLOOKUP($A309,#REF!,3,0)</f>
        <v>#REF!</v>
      </c>
      <c r="D309" t="e">
        <f>VLOOKUP($A309,#REF!,4,0)</f>
        <v>#REF!</v>
      </c>
      <c r="E309">
        <v>2011</v>
      </c>
      <c r="F309" s="15">
        <f>VLOOKUP($A309,'BM011'!$D$5:$U$609,'BM011'!S$609,0)</f>
        <v>11895</v>
      </c>
      <c r="H309" s="16">
        <v>1654</v>
      </c>
      <c r="I309" s="16" t="s">
        <v>618</v>
      </c>
      <c r="J309" s="16">
        <v>101</v>
      </c>
      <c r="K309" s="16" t="s">
        <v>1232</v>
      </c>
    </row>
    <row r="310" spans="1:11">
      <c r="A310" s="5">
        <v>8362</v>
      </c>
      <c r="B310" s="5" t="s">
        <v>1085</v>
      </c>
      <c r="C310" t="e">
        <f>VLOOKUP($A310,#REF!,3,0)</f>
        <v>#REF!</v>
      </c>
      <c r="D310" t="e">
        <f>VLOOKUP($A310,#REF!,4,0)</f>
        <v>#REF!</v>
      </c>
      <c r="E310">
        <v>2011</v>
      </c>
      <c r="F310" s="15">
        <f>VLOOKUP($A310,'BM011'!$D$5:$U$609,'BM011'!S$609,0)</f>
        <v>14022.75</v>
      </c>
      <c r="H310" s="16">
        <v>1655</v>
      </c>
      <c r="I310" s="16" t="s">
        <v>618</v>
      </c>
      <c r="J310" s="16">
        <v>101</v>
      </c>
      <c r="K310" s="16" t="s">
        <v>1232</v>
      </c>
    </row>
    <row r="311" spans="1:11">
      <c r="A311" s="5">
        <v>3630</v>
      </c>
      <c r="B311" s="5" t="s">
        <v>699</v>
      </c>
      <c r="C311" t="e">
        <f>VLOOKUP($A311,#REF!,3,0)</f>
        <v>#REF!</v>
      </c>
      <c r="D311" t="e">
        <f>VLOOKUP($A311,#REF!,4,0)</f>
        <v>#REF!</v>
      </c>
      <c r="E311">
        <v>2011</v>
      </c>
      <c r="F311" s="15">
        <f>VLOOKUP($A311,'BM011'!$D$5:$U$609,'BM011'!S$609,0)</f>
        <v>10730.333333333334</v>
      </c>
      <c r="H311" s="16">
        <v>1656</v>
      </c>
      <c r="I311" s="16" t="s">
        <v>618</v>
      </c>
      <c r="J311" s="16">
        <v>101</v>
      </c>
      <c r="K311" s="16" t="s">
        <v>1232</v>
      </c>
    </row>
    <row r="312" spans="1:11">
      <c r="A312" s="5">
        <v>8530</v>
      </c>
      <c r="B312" s="5" t="s">
        <v>1101</v>
      </c>
      <c r="C312" t="e">
        <f>VLOOKUP($A312,#REF!,3,0)</f>
        <v>#REF!</v>
      </c>
      <c r="D312" t="e">
        <f>VLOOKUP($A312,#REF!,4,0)</f>
        <v>#REF!</v>
      </c>
      <c r="E312">
        <v>2011</v>
      </c>
      <c r="F312" s="15">
        <f>VLOOKUP($A312,'BM011'!$D$5:$U$609,'BM011'!S$609,0)</f>
        <v>13136.5</v>
      </c>
      <c r="H312" s="16">
        <v>1657</v>
      </c>
      <c r="I312" s="16" t="s">
        <v>618</v>
      </c>
      <c r="J312" s="16">
        <v>101</v>
      </c>
      <c r="K312" s="16" t="s">
        <v>1232</v>
      </c>
    </row>
    <row r="313" spans="1:11">
      <c r="A313" s="5">
        <v>5250</v>
      </c>
      <c r="B313" s="5" t="s">
        <v>845</v>
      </c>
      <c r="C313" t="e">
        <f>VLOOKUP($A313,#REF!,3,0)</f>
        <v>#REF!</v>
      </c>
      <c r="D313" t="e">
        <f>VLOOKUP($A313,#REF!,4,0)</f>
        <v>#REF!</v>
      </c>
      <c r="E313">
        <v>2011</v>
      </c>
      <c r="F313" s="15">
        <f>VLOOKUP($A313,'BM011'!$D$5:$U$609,'BM011'!S$609,0)</f>
        <v>12698.5</v>
      </c>
      <c r="H313" s="16">
        <v>1658</v>
      </c>
      <c r="I313" s="16" t="s">
        <v>618</v>
      </c>
      <c r="J313" s="16">
        <v>101</v>
      </c>
      <c r="K313" s="16" t="s">
        <v>1232</v>
      </c>
    </row>
    <row r="314" spans="1:11">
      <c r="A314" s="5">
        <v>6710</v>
      </c>
      <c r="B314" s="5" t="s">
        <v>964</v>
      </c>
      <c r="C314" t="e">
        <f>VLOOKUP($A314,#REF!,3,0)</f>
        <v>#REF!</v>
      </c>
      <c r="D314" t="e">
        <f>VLOOKUP($A314,#REF!,4,0)</f>
        <v>#REF!</v>
      </c>
      <c r="E314">
        <v>2011</v>
      </c>
      <c r="F314" s="15">
        <f>VLOOKUP($A314,'BM011'!$D$5:$U$609,'BM011'!S$609,0)</f>
        <v>12214</v>
      </c>
      <c r="H314" s="16">
        <v>1659</v>
      </c>
      <c r="I314" s="16" t="s">
        <v>618</v>
      </c>
      <c r="J314" s="16">
        <v>101</v>
      </c>
      <c r="K314" s="16" t="s">
        <v>1232</v>
      </c>
    </row>
    <row r="315" spans="1:11">
      <c r="A315" s="5">
        <v>5500</v>
      </c>
      <c r="B315" s="5" t="s">
        <v>867</v>
      </c>
      <c r="C315" t="e">
        <f>VLOOKUP($A315,#REF!,3,0)</f>
        <v>#REF!</v>
      </c>
      <c r="D315" t="e">
        <f>VLOOKUP($A315,#REF!,4,0)</f>
        <v>#REF!</v>
      </c>
      <c r="E315">
        <v>2011</v>
      </c>
      <c r="F315" s="15">
        <f>VLOOKUP($A315,'BM011'!$D$5:$U$609,'BM011'!S$609,0)</f>
        <v>12572.5</v>
      </c>
      <c r="H315" s="16">
        <v>1660</v>
      </c>
      <c r="I315" s="16" t="s">
        <v>618</v>
      </c>
      <c r="J315" s="16">
        <v>101</v>
      </c>
      <c r="K315" s="16" t="s">
        <v>1232</v>
      </c>
    </row>
    <row r="316" spans="1:11">
      <c r="A316" s="5">
        <v>7080</v>
      </c>
      <c r="B316" s="5" t="s">
        <v>1001</v>
      </c>
      <c r="C316" t="e">
        <f>VLOOKUP($A316,#REF!,3,0)</f>
        <v>#REF!</v>
      </c>
      <c r="D316" t="e">
        <f>VLOOKUP($A316,#REF!,4,0)</f>
        <v>#REF!</v>
      </c>
      <c r="E316">
        <v>2011</v>
      </c>
      <c r="F316" s="15">
        <f>VLOOKUP($A316,'BM011'!$D$5:$U$609,'BM011'!S$609,0)</f>
        <v>11784.5</v>
      </c>
      <c r="H316" s="16">
        <v>1661</v>
      </c>
      <c r="I316" s="16" t="s">
        <v>618</v>
      </c>
      <c r="J316" s="16">
        <v>101</v>
      </c>
      <c r="K316" s="16" t="s">
        <v>1232</v>
      </c>
    </row>
    <row r="317" spans="1:11">
      <c r="A317" s="5">
        <v>4623</v>
      </c>
      <c r="B317" s="5" t="s">
        <v>779</v>
      </c>
      <c r="C317" t="e">
        <f>VLOOKUP($A317,#REF!,3,0)</f>
        <v>#REF!</v>
      </c>
      <c r="D317" t="e">
        <f>VLOOKUP($A317,#REF!,4,0)</f>
        <v>#REF!</v>
      </c>
      <c r="E317">
        <v>2011</v>
      </c>
      <c r="F317" s="15">
        <f>VLOOKUP($A317,'BM011'!$D$5:$U$609,'BM011'!S$609,0)</f>
        <v>11810.75</v>
      </c>
      <c r="H317" s="16">
        <v>1662</v>
      </c>
      <c r="I317" s="16" t="s">
        <v>618</v>
      </c>
      <c r="J317" s="16">
        <v>101</v>
      </c>
      <c r="K317" s="16" t="s">
        <v>1232</v>
      </c>
    </row>
    <row r="318" spans="1:11">
      <c r="A318" s="5">
        <v>9200</v>
      </c>
      <c r="B318" s="5" t="s">
        <v>1162</v>
      </c>
      <c r="C318" t="e">
        <f>VLOOKUP($A318,#REF!,3,0)</f>
        <v>#REF!</v>
      </c>
      <c r="D318" t="e">
        <f>VLOOKUP($A318,#REF!,4,0)</f>
        <v>#REF!</v>
      </c>
      <c r="E318">
        <v>2011</v>
      </c>
      <c r="F318" s="15">
        <f>VLOOKUP($A318,'BM011'!$D$5:$U$609,'BM011'!S$609,0)</f>
        <v>12563.5</v>
      </c>
      <c r="H318" s="16">
        <v>1663</v>
      </c>
      <c r="I318" s="16" t="s">
        <v>618</v>
      </c>
      <c r="J318" s="16">
        <v>101</v>
      </c>
      <c r="K318" s="16" t="s">
        <v>1232</v>
      </c>
    </row>
    <row r="319" spans="1:11">
      <c r="A319" s="5">
        <v>5220</v>
      </c>
      <c r="B319" s="5" t="s">
        <v>842</v>
      </c>
      <c r="C319" t="e">
        <f>VLOOKUP($A319,#REF!,3,0)</f>
        <v>#REF!</v>
      </c>
      <c r="D319" t="e">
        <f>VLOOKUP($A319,#REF!,4,0)</f>
        <v>#REF!</v>
      </c>
      <c r="E319">
        <v>2011</v>
      </c>
      <c r="F319" s="15">
        <f>VLOOKUP($A319,'BM011'!$D$5:$U$609,'BM011'!S$609,0)</f>
        <v>13149.25</v>
      </c>
      <c r="H319" s="16">
        <v>1664</v>
      </c>
      <c r="I319" s="16" t="s">
        <v>618</v>
      </c>
      <c r="J319" s="16">
        <v>101</v>
      </c>
      <c r="K319" s="16" t="s">
        <v>1232</v>
      </c>
    </row>
    <row r="320" spans="1:11">
      <c r="A320" s="5">
        <v>8380</v>
      </c>
      <c r="B320" s="5" t="s">
        <v>1087</v>
      </c>
      <c r="C320" t="e">
        <f>VLOOKUP($A320,#REF!,3,0)</f>
        <v>#REF!</v>
      </c>
      <c r="D320" t="e">
        <f>VLOOKUP($A320,#REF!,4,0)</f>
        <v>#REF!</v>
      </c>
      <c r="E320">
        <v>2011</v>
      </c>
      <c r="F320" s="15">
        <f>VLOOKUP($A320,'BM011'!$D$5:$U$609,'BM011'!S$609,0)</f>
        <v>13029</v>
      </c>
      <c r="H320" s="16">
        <v>1665</v>
      </c>
      <c r="I320" s="16" t="s">
        <v>618</v>
      </c>
      <c r="J320" s="16">
        <v>101</v>
      </c>
      <c r="K320" s="16" t="s">
        <v>1232</v>
      </c>
    </row>
    <row r="321" spans="1:11">
      <c r="A321" s="5">
        <v>4622</v>
      </c>
      <c r="B321" s="5" t="s">
        <v>778</v>
      </c>
      <c r="C321" t="e">
        <f>VLOOKUP($A321,#REF!,3,0)</f>
        <v>#REF!</v>
      </c>
      <c r="D321" t="e">
        <f>VLOOKUP($A321,#REF!,4,0)</f>
        <v>#REF!</v>
      </c>
      <c r="E321">
        <v>2011</v>
      </c>
      <c r="F321" s="15">
        <f>VLOOKUP($A321,'BM011'!$D$5:$U$609,'BM011'!S$609,0)</f>
        <v>14088.5</v>
      </c>
      <c r="H321" s="16">
        <v>1666</v>
      </c>
      <c r="I321" s="16" t="s">
        <v>618</v>
      </c>
      <c r="J321" s="16">
        <v>101</v>
      </c>
      <c r="K321" s="16" t="s">
        <v>1232</v>
      </c>
    </row>
    <row r="322" spans="1:11">
      <c r="A322" s="5">
        <v>8462</v>
      </c>
      <c r="B322" s="5" t="s">
        <v>1095</v>
      </c>
      <c r="C322" t="e">
        <f>VLOOKUP($A322,#REF!,3,0)</f>
        <v>#REF!</v>
      </c>
      <c r="D322" t="e">
        <f>VLOOKUP($A322,#REF!,4,0)</f>
        <v>#REF!</v>
      </c>
      <c r="E322">
        <v>2011</v>
      </c>
      <c r="F322" s="15">
        <f>VLOOKUP($A322,'BM011'!$D$5:$U$609,'BM011'!S$609,0)</f>
        <v>13369.75</v>
      </c>
      <c r="H322" s="16">
        <v>1667</v>
      </c>
      <c r="I322" s="16" t="s">
        <v>618</v>
      </c>
      <c r="J322" s="16">
        <v>101</v>
      </c>
      <c r="K322" s="16" t="s">
        <v>1232</v>
      </c>
    </row>
    <row r="323" spans="1:11">
      <c r="A323" s="5">
        <v>4390</v>
      </c>
      <c r="B323" s="5" t="s">
        <v>752</v>
      </c>
      <c r="C323" t="e">
        <f>VLOOKUP($A323,#REF!,3,0)</f>
        <v>#REF!</v>
      </c>
      <c r="D323" t="e">
        <f>VLOOKUP($A323,#REF!,4,0)</f>
        <v>#REF!</v>
      </c>
      <c r="E323">
        <v>2011</v>
      </c>
      <c r="F323" s="15">
        <f>VLOOKUP($A323,'BM011'!$D$5:$U$609,'BM011'!S$609,0)</f>
        <v>12537.5</v>
      </c>
      <c r="H323" s="16">
        <v>1668</v>
      </c>
      <c r="I323" s="16" t="s">
        <v>618</v>
      </c>
      <c r="J323" s="16">
        <v>101</v>
      </c>
      <c r="K323" s="16" t="s">
        <v>1232</v>
      </c>
    </row>
    <row r="324" spans="1:11">
      <c r="A324" s="5">
        <v>9492</v>
      </c>
      <c r="B324" s="5" t="s">
        <v>1188</v>
      </c>
      <c r="C324" t="e">
        <f>VLOOKUP($A324,#REF!,3,0)</f>
        <v>#REF!</v>
      </c>
      <c r="D324" t="e">
        <f>VLOOKUP($A324,#REF!,4,0)</f>
        <v>#REF!</v>
      </c>
      <c r="E324">
        <v>2011</v>
      </c>
      <c r="F324" s="15">
        <f>VLOOKUP($A324,'BM011'!$D$5:$U$609,'BM011'!S$609,0)</f>
        <v>13610</v>
      </c>
      <c r="H324" s="16">
        <v>1669</v>
      </c>
      <c r="I324" s="16" t="s">
        <v>618</v>
      </c>
      <c r="J324" s="16">
        <v>101</v>
      </c>
      <c r="K324" s="16" t="s">
        <v>1232</v>
      </c>
    </row>
    <row r="325" spans="1:11">
      <c r="A325" s="5">
        <v>8600</v>
      </c>
      <c r="B325" s="5" t="s">
        <v>1112</v>
      </c>
      <c r="C325" t="e">
        <f>VLOOKUP($A325,#REF!,3,0)</f>
        <v>#REF!</v>
      </c>
      <c r="D325" t="e">
        <f>VLOOKUP($A325,#REF!,4,0)</f>
        <v>#REF!</v>
      </c>
      <c r="E325">
        <v>2011</v>
      </c>
      <c r="F325" s="15">
        <f>VLOOKUP($A325,'BM011'!$D$5:$U$609,'BM011'!S$609,0)</f>
        <v>13187.25</v>
      </c>
      <c r="H325" s="16">
        <v>1670</v>
      </c>
      <c r="I325" s="16" t="s">
        <v>618</v>
      </c>
      <c r="J325" s="16">
        <v>101</v>
      </c>
      <c r="K325" s="16" t="s">
        <v>1232</v>
      </c>
    </row>
    <row r="326" spans="1:11">
      <c r="A326" s="5">
        <v>8410</v>
      </c>
      <c r="B326" s="5" t="s">
        <v>1091</v>
      </c>
      <c r="C326" t="e">
        <f>VLOOKUP($A326,#REF!,3,0)</f>
        <v>#REF!</v>
      </c>
      <c r="D326" t="e">
        <f>VLOOKUP($A326,#REF!,4,0)</f>
        <v>#REF!</v>
      </c>
      <c r="E326">
        <v>2011</v>
      </c>
      <c r="F326" s="15">
        <f>VLOOKUP($A326,'BM011'!$D$5:$U$609,'BM011'!S$609,0)</f>
        <v>11609.75</v>
      </c>
      <c r="H326" s="16">
        <v>1671</v>
      </c>
      <c r="I326" s="16" t="s">
        <v>618</v>
      </c>
      <c r="J326" s="16">
        <v>101</v>
      </c>
      <c r="K326" s="16" t="s">
        <v>1232</v>
      </c>
    </row>
    <row r="327" spans="1:11">
      <c r="A327" s="5">
        <v>7120</v>
      </c>
      <c r="B327" s="5" t="s">
        <v>1003</v>
      </c>
      <c r="C327" t="e">
        <f>VLOOKUP($A327,#REF!,3,0)</f>
        <v>#REF!</v>
      </c>
      <c r="D327" t="e">
        <f>VLOOKUP($A327,#REF!,4,0)</f>
        <v>#REF!</v>
      </c>
      <c r="E327">
        <v>2011</v>
      </c>
      <c r="F327" s="15">
        <f>VLOOKUP($A327,'BM011'!$D$5:$U$609,'BM011'!S$609,0)</f>
        <v>15207.75</v>
      </c>
      <c r="H327" s="16">
        <v>1672</v>
      </c>
      <c r="I327" s="16" t="s">
        <v>618</v>
      </c>
      <c r="J327" s="16">
        <v>101</v>
      </c>
      <c r="K327" s="16" t="s">
        <v>1232</v>
      </c>
    </row>
    <row r="328" spans="1:11">
      <c r="A328" s="5">
        <v>8660</v>
      </c>
      <c r="B328" s="5" t="s">
        <v>1119</v>
      </c>
      <c r="C328" t="e">
        <f>VLOOKUP($A328,#REF!,3,0)</f>
        <v>#REF!</v>
      </c>
      <c r="D328" t="e">
        <f>VLOOKUP($A328,#REF!,4,0)</f>
        <v>#REF!</v>
      </c>
      <c r="E328">
        <v>2011</v>
      </c>
      <c r="F328" s="15">
        <f>VLOOKUP($A328,'BM011'!$D$5:$U$609,'BM011'!S$609,0)</f>
        <v>14396.75</v>
      </c>
      <c r="H328" s="16">
        <v>1673</v>
      </c>
      <c r="I328" s="16" t="s">
        <v>618</v>
      </c>
      <c r="J328" s="16">
        <v>101</v>
      </c>
      <c r="K328" s="16" t="s">
        <v>1232</v>
      </c>
    </row>
    <row r="329" spans="1:11">
      <c r="A329" s="5">
        <v>8471</v>
      </c>
      <c r="B329" s="5" t="s">
        <v>1097</v>
      </c>
      <c r="C329" t="e">
        <f>VLOOKUP($A329,#REF!,3,0)</f>
        <v>#REF!</v>
      </c>
      <c r="D329" t="e">
        <f>VLOOKUP($A329,#REF!,4,0)</f>
        <v>#REF!</v>
      </c>
      <c r="E329">
        <v>2011</v>
      </c>
      <c r="F329" s="15">
        <f>VLOOKUP($A329,'BM011'!$D$5:$U$609,'BM011'!S$609,0)</f>
        <v>12882.25</v>
      </c>
      <c r="H329" s="16">
        <v>1674</v>
      </c>
      <c r="I329" s="16" t="s">
        <v>618</v>
      </c>
      <c r="J329" s="16">
        <v>101</v>
      </c>
      <c r="K329" s="16" t="s">
        <v>1232</v>
      </c>
    </row>
    <row r="330" spans="1:11">
      <c r="A330" s="5">
        <v>3600</v>
      </c>
      <c r="B330" s="5" t="s">
        <v>698</v>
      </c>
      <c r="C330" t="e">
        <f>VLOOKUP($A330,#REF!,3,0)</f>
        <v>#REF!</v>
      </c>
      <c r="D330" t="e">
        <f>VLOOKUP($A330,#REF!,4,0)</f>
        <v>#REF!</v>
      </c>
      <c r="E330">
        <v>2011</v>
      </c>
      <c r="F330" s="15">
        <f>VLOOKUP($A330,'BM011'!$D$5:$U$609,'BM011'!S$609,0)</f>
        <v>14924.25</v>
      </c>
      <c r="H330" s="16">
        <v>1675</v>
      </c>
      <c r="I330" s="16" t="s">
        <v>618</v>
      </c>
      <c r="J330" s="16">
        <v>101</v>
      </c>
      <c r="K330" s="16" t="s">
        <v>1232</v>
      </c>
    </row>
    <row r="331" spans="1:11">
      <c r="A331" s="5">
        <v>8382</v>
      </c>
      <c r="B331" s="5" t="s">
        <v>1089</v>
      </c>
      <c r="C331" t="e">
        <f>VLOOKUP($A331,#REF!,3,0)</f>
        <v>#REF!</v>
      </c>
      <c r="D331" t="e">
        <f>VLOOKUP($A331,#REF!,4,0)</f>
        <v>#REF!</v>
      </c>
      <c r="E331">
        <v>2011</v>
      </c>
      <c r="F331" s="15">
        <f>VLOOKUP($A331,'BM011'!$D$5:$U$609,'BM011'!S$609,0)</f>
        <v>14446.5</v>
      </c>
      <c r="H331" s="16">
        <v>1676</v>
      </c>
      <c r="I331" s="16" t="s">
        <v>618</v>
      </c>
      <c r="J331" s="16">
        <v>101</v>
      </c>
      <c r="K331" s="16" t="s">
        <v>1232</v>
      </c>
    </row>
    <row r="332" spans="1:11">
      <c r="A332" s="5">
        <v>8680</v>
      </c>
      <c r="B332" s="5" t="s">
        <v>1121</v>
      </c>
      <c r="C332" t="e">
        <f>VLOOKUP($A332,#REF!,3,0)</f>
        <v>#REF!</v>
      </c>
      <c r="D332" t="e">
        <f>VLOOKUP($A332,#REF!,4,0)</f>
        <v>#REF!</v>
      </c>
      <c r="E332">
        <v>2011</v>
      </c>
      <c r="F332" s="15">
        <f>VLOOKUP($A332,'BM011'!$D$5:$U$609,'BM011'!S$609,0)</f>
        <v>14204</v>
      </c>
      <c r="H332" s="16">
        <v>1677</v>
      </c>
      <c r="I332" s="16" t="s">
        <v>618</v>
      </c>
      <c r="J332" s="16">
        <v>101</v>
      </c>
      <c r="K332" s="16" t="s">
        <v>1232</v>
      </c>
    </row>
    <row r="333" spans="1:11">
      <c r="A333" s="5">
        <v>5230</v>
      </c>
      <c r="B333" s="5" t="s">
        <v>843</v>
      </c>
      <c r="C333" t="e">
        <f>VLOOKUP($A333,#REF!,3,0)</f>
        <v>#REF!</v>
      </c>
      <c r="D333" t="e">
        <f>VLOOKUP($A333,#REF!,4,0)</f>
        <v>#REF!</v>
      </c>
      <c r="E333">
        <v>2011</v>
      </c>
      <c r="F333" s="15">
        <f>VLOOKUP($A333,'BM011'!$D$5:$U$609,'BM011'!S$609,0)</f>
        <v>14730</v>
      </c>
      <c r="H333" s="16">
        <v>1699</v>
      </c>
      <c r="I333" s="16" t="s">
        <v>618</v>
      </c>
      <c r="J333" s="16">
        <v>101</v>
      </c>
      <c r="K333" s="16" t="s">
        <v>1232</v>
      </c>
    </row>
    <row r="334" spans="1:11">
      <c r="A334" s="5">
        <v>2640</v>
      </c>
      <c r="B334" s="5" t="s">
        <v>635</v>
      </c>
      <c r="C334" t="e">
        <f>VLOOKUP($A334,#REF!,3,0)</f>
        <v>#REF!</v>
      </c>
      <c r="D334" t="e">
        <f>VLOOKUP($A334,#REF!,4,0)</f>
        <v>#REF!</v>
      </c>
      <c r="E334">
        <v>2011</v>
      </c>
      <c r="F334" s="15">
        <f>VLOOKUP($A334,'BM011'!$D$5:$U$609,'BM011'!S$609,0)</f>
        <v>14580.25</v>
      </c>
      <c r="H334" s="16">
        <v>1700</v>
      </c>
      <c r="I334" s="16" t="s">
        <v>618</v>
      </c>
      <c r="J334" s="16">
        <v>101</v>
      </c>
      <c r="K334" s="16" t="s">
        <v>1232</v>
      </c>
    </row>
    <row r="335" spans="1:11">
      <c r="A335" s="5">
        <v>4040</v>
      </c>
      <c r="B335" s="5" t="s">
        <v>714</v>
      </c>
      <c r="C335" t="e">
        <f>VLOOKUP($A335,#REF!,3,0)</f>
        <v>#REF!</v>
      </c>
      <c r="D335" t="e">
        <f>VLOOKUP($A335,#REF!,4,0)</f>
        <v>#REF!</v>
      </c>
      <c r="E335">
        <v>2011</v>
      </c>
      <c r="F335" s="15">
        <f>VLOOKUP($A335,'BM011'!$D$5:$U$609,'BM011'!S$609,0)</f>
        <v>15588.75</v>
      </c>
      <c r="H335" s="16">
        <v>1701</v>
      </c>
      <c r="I335" s="16" t="s">
        <v>618</v>
      </c>
      <c r="J335" s="16">
        <v>101</v>
      </c>
      <c r="K335" s="16" t="s">
        <v>1232</v>
      </c>
    </row>
    <row r="336" spans="1:11">
      <c r="A336" s="5">
        <v>5000</v>
      </c>
      <c r="B336" s="5" t="s">
        <v>839</v>
      </c>
      <c r="C336" t="e">
        <f>VLOOKUP($A336,#REF!,3,0)</f>
        <v>#REF!</v>
      </c>
      <c r="D336" t="e">
        <f>VLOOKUP($A336,#REF!,4,0)</f>
        <v>#REF!</v>
      </c>
      <c r="E336">
        <v>2011</v>
      </c>
      <c r="F336" s="15">
        <f>VLOOKUP($A336,'BM011'!$D$5:$U$609,'BM011'!S$609,0)</f>
        <v>14149</v>
      </c>
      <c r="H336" s="16">
        <v>1702</v>
      </c>
      <c r="I336" s="16" t="s">
        <v>618</v>
      </c>
      <c r="J336" s="16">
        <v>101</v>
      </c>
      <c r="K336" s="16" t="s">
        <v>1232</v>
      </c>
    </row>
    <row r="337" spans="1:11">
      <c r="A337" s="5">
        <v>3670</v>
      </c>
      <c r="B337" s="5" t="s">
        <v>702</v>
      </c>
      <c r="C337" t="e">
        <f>VLOOKUP($A337,#REF!,3,0)</f>
        <v>#REF!</v>
      </c>
      <c r="D337" t="e">
        <f>VLOOKUP($A337,#REF!,4,0)</f>
        <v>#REF!</v>
      </c>
      <c r="E337">
        <v>2011</v>
      </c>
      <c r="F337" s="15">
        <f>VLOOKUP($A337,'BM011'!$D$5:$U$609,'BM011'!S$609,0)</f>
        <v>14981.5</v>
      </c>
      <c r="H337" s="16">
        <v>1703</v>
      </c>
      <c r="I337" s="16" t="s">
        <v>618</v>
      </c>
      <c r="J337" s="16">
        <v>101</v>
      </c>
      <c r="K337" s="16" t="s">
        <v>1232</v>
      </c>
    </row>
    <row r="338" spans="1:11">
      <c r="A338" s="5">
        <v>4130</v>
      </c>
      <c r="B338" s="5" t="s">
        <v>719</v>
      </c>
      <c r="C338" t="e">
        <f>VLOOKUP($A338,#REF!,3,0)</f>
        <v>#REF!</v>
      </c>
      <c r="D338" t="e">
        <f>VLOOKUP($A338,#REF!,4,0)</f>
        <v>#REF!</v>
      </c>
      <c r="E338">
        <v>2011</v>
      </c>
      <c r="F338" s="15">
        <f>VLOOKUP($A338,'BM011'!$D$5:$U$609,'BM011'!S$609,0)</f>
        <v>12504</v>
      </c>
      <c r="H338" s="16">
        <v>1704</v>
      </c>
      <c r="I338" s="16" t="s">
        <v>618</v>
      </c>
      <c r="J338" s="16">
        <v>101</v>
      </c>
      <c r="K338" s="16" t="s">
        <v>1232</v>
      </c>
    </row>
    <row r="339" spans="1:11">
      <c r="A339" s="5">
        <v>2635</v>
      </c>
      <c r="B339" s="5" t="s">
        <v>634</v>
      </c>
      <c r="C339" t="e">
        <f>VLOOKUP($A339,#REF!,3,0)</f>
        <v>#REF!</v>
      </c>
      <c r="D339" t="e">
        <f>VLOOKUP($A339,#REF!,4,0)</f>
        <v>#REF!</v>
      </c>
      <c r="E339">
        <v>2011</v>
      </c>
      <c r="F339" s="15">
        <f>VLOOKUP($A339,'BM011'!$D$5:$U$609,'BM011'!S$609,0)</f>
        <v>14510.25</v>
      </c>
      <c r="H339" s="16">
        <v>1705</v>
      </c>
      <c r="I339" s="16" t="s">
        <v>618</v>
      </c>
      <c r="J339" s="16">
        <v>101</v>
      </c>
      <c r="K339" s="16" t="s">
        <v>1232</v>
      </c>
    </row>
    <row r="340" spans="1:11">
      <c r="A340" s="5">
        <v>8541</v>
      </c>
      <c r="B340" s="5" t="s">
        <v>1102</v>
      </c>
      <c r="C340" t="e">
        <f>VLOOKUP($A340,#REF!,3,0)</f>
        <v>#REF!</v>
      </c>
      <c r="D340" t="e">
        <f>VLOOKUP($A340,#REF!,4,0)</f>
        <v>#REF!</v>
      </c>
      <c r="E340">
        <v>2011</v>
      </c>
      <c r="F340" s="15">
        <f>VLOOKUP($A340,'BM011'!$D$5:$U$609,'BM011'!S$609,0)</f>
        <v>15082.75</v>
      </c>
      <c r="H340" s="16">
        <v>1706</v>
      </c>
      <c r="I340" s="16" t="s">
        <v>618</v>
      </c>
      <c r="J340" s="16">
        <v>101</v>
      </c>
      <c r="K340" s="16" t="s">
        <v>1232</v>
      </c>
    </row>
    <row r="341" spans="1:11">
      <c r="A341" s="5">
        <v>3550</v>
      </c>
      <c r="B341" s="5" t="s">
        <v>697</v>
      </c>
      <c r="C341" t="e">
        <f>VLOOKUP($A341,#REF!,3,0)</f>
        <v>#REF!</v>
      </c>
      <c r="D341" t="e">
        <f>VLOOKUP($A341,#REF!,4,0)</f>
        <v>#REF!</v>
      </c>
      <c r="E341">
        <v>2011</v>
      </c>
      <c r="F341" s="15">
        <f>VLOOKUP($A341,'BM011'!$D$5:$U$609,'BM011'!S$609,0)</f>
        <v>15588.75</v>
      </c>
      <c r="H341" s="16">
        <v>1707</v>
      </c>
      <c r="I341" s="16" t="s">
        <v>618</v>
      </c>
      <c r="J341" s="16">
        <v>101</v>
      </c>
      <c r="K341" s="16" t="s">
        <v>1232</v>
      </c>
    </row>
    <row r="342" spans="1:11">
      <c r="A342" s="5">
        <v>3660</v>
      </c>
      <c r="B342" s="5" t="s">
        <v>701</v>
      </c>
      <c r="C342" t="e">
        <f>VLOOKUP($A342,#REF!,3,0)</f>
        <v>#REF!</v>
      </c>
      <c r="D342" t="e">
        <f>VLOOKUP($A342,#REF!,4,0)</f>
        <v>#REF!</v>
      </c>
      <c r="E342">
        <v>2011</v>
      </c>
      <c r="F342" s="15">
        <f>VLOOKUP($A342,'BM011'!$D$5:$U$609,'BM011'!S$609,0)</f>
        <v>15398.5</v>
      </c>
      <c r="H342" s="16">
        <v>1708</v>
      </c>
      <c r="I342" s="16" t="s">
        <v>618</v>
      </c>
      <c r="J342" s="16">
        <v>101</v>
      </c>
      <c r="K342" s="16" t="s">
        <v>1232</v>
      </c>
    </row>
    <row r="343" spans="1:11">
      <c r="A343" s="5">
        <v>2620</v>
      </c>
      <c r="B343" s="5" t="s">
        <v>631</v>
      </c>
      <c r="C343" t="e">
        <f>VLOOKUP($A343,#REF!,3,0)</f>
        <v>#REF!</v>
      </c>
      <c r="D343" t="e">
        <f>VLOOKUP($A343,#REF!,4,0)</f>
        <v>#REF!</v>
      </c>
      <c r="E343">
        <v>2011</v>
      </c>
      <c r="F343" s="15">
        <f>VLOOKUP($A343,'BM011'!$D$5:$U$609,'BM011'!S$609,0)</f>
        <v>15423.75</v>
      </c>
      <c r="H343" s="16">
        <v>1709</v>
      </c>
      <c r="I343" s="16" t="s">
        <v>618</v>
      </c>
      <c r="J343" s="16">
        <v>101</v>
      </c>
      <c r="K343" s="16" t="s">
        <v>1232</v>
      </c>
    </row>
    <row r="344" spans="1:11">
      <c r="A344" s="5">
        <v>3250</v>
      </c>
      <c r="B344" s="5" t="s">
        <v>681</v>
      </c>
      <c r="C344" t="e">
        <f>VLOOKUP($A344,#REF!,3,0)</f>
        <v>#REF!</v>
      </c>
      <c r="D344" t="e">
        <f>VLOOKUP($A344,#REF!,4,0)</f>
        <v>#REF!</v>
      </c>
      <c r="E344">
        <v>2011</v>
      </c>
      <c r="F344" s="15">
        <f>VLOOKUP($A344,'BM011'!$D$5:$U$609,'BM011'!S$609,0)</f>
        <v>15496.5</v>
      </c>
      <c r="H344" s="16">
        <v>1710</v>
      </c>
      <c r="I344" s="16" t="s">
        <v>618</v>
      </c>
      <c r="J344" s="16">
        <v>101</v>
      </c>
      <c r="K344" s="16" t="s">
        <v>1232</v>
      </c>
    </row>
    <row r="345" spans="1:11">
      <c r="A345" s="5">
        <v>4600</v>
      </c>
      <c r="B345" s="5" t="s">
        <v>776</v>
      </c>
      <c r="C345" t="e">
        <f>VLOOKUP($A345,#REF!,3,0)</f>
        <v>#REF!</v>
      </c>
      <c r="D345" t="e">
        <f>VLOOKUP($A345,#REF!,4,0)</f>
        <v>#REF!</v>
      </c>
      <c r="E345">
        <v>2011</v>
      </c>
      <c r="F345" s="15">
        <f>VLOOKUP($A345,'BM011'!$D$5:$U$609,'BM011'!S$609,0)</f>
        <v>14287</v>
      </c>
      <c r="H345" s="16">
        <v>1711</v>
      </c>
      <c r="I345" s="16" t="s">
        <v>618</v>
      </c>
      <c r="J345" s="16">
        <v>101</v>
      </c>
      <c r="K345" s="16" t="s">
        <v>1232</v>
      </c>
    </row>
    <row r="346" spans="1:11">
      <c r="A346" s="5">
        <v>2980</v>
      </c>
      <c r="B346" s="5" t="s">
        <v>666</v>
      </c>
      <c r="C346" t="e">
        <f>VLOOKUP($A346,#REF!,3,0)</f>
        <v>#REF!</v>
      </c>
      <c r="D346" t="e">
        <f>VLOOKUP($A346,#REF!,4,0)</f>
        <v>#REF!</v>
      </c>
      <c r="E346">
        <v>2011</v>
      </c>
      <c r="F346" s="15">
        <f>VLOOKUP($A346,'BM011'!$D$5:$U$609,'BM011'!S$609,0)</f>
        <v>16211.25</v>
      </c>
      <c r="H346" s="16">
        <v>1712</v>
      </c>
      <c r="I346" s="16" t="s">
        <v>618</v>
      </c>
      <c r="J346" s="16">
        <v>101</v>
      </c>
      <c r="K346" s="16" t="s">
        <v>1232</v>
      </c>
    </row>
    <row r="347" spans="1:11">
      <c r="A347" s="5">
        <v>8361</v>
      </c>
      <c r="B347" s="5" t="s">
        <v>1084</v>
      </c>
      <c r="C347" t="e">
        <f>VLOOKUP($A347,#REF!,3,0)</f>
        <v>#REF!</v>
      </c>
      <c r="D347" t="e">
        <f>VLOOKUP($A347,#REF!,4,0)</f>
        <v>#REF!</v>
      </c>
      <c r="E347">
        <v>2011</v>
      </c>
      <c r="F347" s="15">
        <f>VLOOKUP($A347,'BM011'!$D$5:$U$609,'BM011'!S$609,0)</f>
        <v>15874.666666666666</v>
      </c>
      <c r="H347" s="16">
        <v>1714</v>
      </c>
      <c r="I347" s="16" t="s">
        <v>618</v>
      </c>
      <c r="J347" s="16">
        <v>101</v>
      </c>
      <c r="K347" s="16" t="s">
        <v>1232</v>
      </c>
    </row>
    <row r="348" spans="1:11">
      <c r="A348" s="5">
        <v>3000</v>
      </c>
      <c r="B348" s="5" t="s">
        <v>668</v>
      </c>
      <c r="C348" t="e">
        <f>VLOOKUP($A348,#REF!,3,0)</f>
        <v>#REF!</v>
      </c>
      <c r="D348" t="e">
        <f>VLOOKUP($A348,#REF!,4,0)</f>
        <v>#REF!</v>
      </c>
      <c r="E348">
        <v>2011</v>
      </c>
      <c r="F348" s="15">
        <f>VLOOKUP($A348,'BM011'!$D$5:$U$609,'BM011'!S$609,0)</f>
        <v>15953.5</v>
      </c>
      <c r="H348" s="16">
        <v>1715</v>
      </c>
      <c r="I348" s="16" t="s">
        <v>618</v>
      </c>
      <c r="J348" s="16">
        <v>101</v>
      </c>
      <c r="K348" s="16" t="s">
        <v>1232</v>
      </c>
    </row>
    <row r="349" spans="1:11">
      <c r="A349" s="5">
        <v>8320</v>
      </c>
      <c r="B349" s="5" t="s">
        <v>1079</v>
      </c>
      <c r="C349" t="e">
        <f>VLOOKUP($A349,#REF!,3,0)</f>
        <v>#REF!</v>
      </c>
      <c r="D349" t="e">
        <f>VLOOKUP($A349,#REF!,4,0)</f>
        <v>#REF!</v>
      </c>
      <c r="E349">
        <v>2011</v>
      </c>
      <c r="F349" s="15">
        <f>VLOOKUP($A349,'BM011'!$D$5:$U$609,'BM011'!S$609,0)</f>
        <v>16509.25</v>
      </c>
      <c r="H349" s="16">
        <v>1716</v>
      </c>
      <c r="I349" s="16" t="s">
        <v>618</v>
      </c>
      <c r="J349" s="16">
        <v>101</v>
      </c>
      <c r="K349" s="16" t="s">
        <v>1232</v>
      </c>
    </row>
    <row r="350" spans="1:11">
      <c r="A350" s="5">
        <v>4030</v>
      </c>
      <c r="B350" s="5" t="s">
        <v>713</v>
      </c>
      <c r="C350" t="e">
        <f>VLOOKUP($A350,#REF!,3,0)</f>
        <v>#REF!</v>
      </c>
      <c r="D350" t="e">
        <f>VLOOKUP($A350,#REF!,4,0)</f>
        <v>#REF!</v>
      </c>
      <c r="E350">
        <v>2011</v>
      </c>
      <c r="F350" s="15">
        <f>VLOOKUP($A350,'BM011'!$D$5:$U$609,'BM011'!S$609,0)</f>
        <v>16548.25</v>
      </c>
      <c r="H350" s="16">
        <v>1717</v>
      </c>
      <c r="I350" s="16" t="s">
        <v>618</v>
      </c>
      <c r="J350" s="16">
        <v>101</v>
      </c>
      <c r="K350" s="16" t="s">
        <v>1232</v>
      </c>
    </row>
    <row r="351" spans="1:11">
      <c r="A351" s="5">
        <v>8381</v>
      </c>
      <c r="B351" s="5" t="s">
        <v>1088</v>
      </c>
      <c r="C351" t="e">
        <f>VLOOKUP($A351,#REF!,3,0)</f>
        <v>#REF!</v>
      </c>
      <c r="D351" t="e">
        <f>VLOOKUP($A351,#REF!,4,0)</f>
        <v>#REF!</v>
      </c>
      <c r="E351">
        <v>2011</v>
      </c>
      <c r="F351" s="15">
        <f>VLOOKUP($A351,'BM011'!$D$5:$U$609,'BM011'!S$609,0)</f>
        <v>15113.5</v>
      </c>
      <c r="H351" s="16">
        <v>1718</v>
      </c>
      <c r="I351" s="16" t="s">
        <v>618</v>
      </c>
      <c r="J351" s="16">
        <v>101</v>
      </c>
      <c r="K351" s="16" t="s">
        <v>1232</v>
      </c>
    </row>
    <row r="352" spans="1:11">
      <c r="A352" s="5">
        <v>9000</v>
      </c>
      <c r="B352" s="5" t="s">
        <v>1161</v>
      </c>
      <c r="C352" t="e">
        <f>VLOOKUP($A352,#REF!,3,0)</f>
        <v>#REF!</v>
      </c>
      <c r="D352" t="e">
        <f>VLOOKUP($A352,#REF!,4,0)</f>
        <v>#REF!</v>
      </c>
      <c r="E352">
        <v>2011</v>
      </c>
      <c r="F352" s="15">
        <f>VLOOKUP($A352,'BM011'!$D$5:$U$609,'BM011'!S$609,0)</f>
        <v>16040.75</v>
      </c>
      <c r="H352" s="16">
        <v>1719</v>
      </c>
      <c r="I352" s="16" t="s">
        <v>618</v>
      </c>
      <c r="J352" s="16">
        <v>101</v>
      </c>
      <c r="K352" s="16" t="s">
        <v>1232</v>
      </c>
    </row>
    <row r="353" spans="1:11">
      <c r="A353" s="5">
        <v>8310</v>
      </c>
      <c r="B353" s="5" t="s">
        <v>1078</v>
      </c>
      <c r="C353" t="e">
        <f>VLOOKUP($A353,#REF!,3,0)</f>
        <v>#REF!</v>
      </c>
      <c r="D353" t="e">
        <f>VLOOKUP($A353,#REF!,4,0)</f>
        <v>#REF!</v>
      </c>
      <c r="E353">
        <v>2011</v>
      </c>
      <c r="F353" s="15">
        <f>VLOOKUP($A353,'BM011'!$D$5:$U$609,'BM011'!S$609,0)</f>
        <v>16149.5</v>
      </c>
      <c r="H353" s="16">
        <v>1720</v>
      </c>
      <c r="I353" s="16" t="s">
        <v>618</v>
      </c>
      <c r="J353" s="16">
        <v>101</v>
      </c>
      <c r="K353" s="16" t="s">
        <v>1232</v>
      </c>
    </row>
    <row r="354" spans="1:11">
      <c r="A354" s="5">
        <v>2660</v>
      </c>
      <c r="B354" s="5" t="s">
        <v>637</v>
      </c>
      <c r="C354" t="e">
        <f>VLOOKUP($A354,#REF!,3,0)</f>
        <v>#REF!</v>
      </c>
      <c r="D354" t="e">
        <f>VLOOKUP($A354,#REF!,4,0)</f>
        <v>#REF!</v>
      </c>
      <c r="E354">
        <v>2011</v>
      </c>
      <c r="F354" s="15">
        <f>VLOOKUP($A354,'BM011'!$D$5:$U$609,'BM011'!S$609,0)</f>
        <v>18144.5</v>
      </c>
      <c r="H354" s="16">
        <v>1721</v>
      </c>
      <c r="I354" s="16" t="s">
        <v>618</v>
      </c>
      <c r="J354" s="16">
        <v>101</v>
      </c>
      <c r="K354" s="16" t="s">
        <v>1232</v>
      </c>
    </row>
    <row r="355" spans="1:11">
      <c r="A355" s="5">
        <v>9990</v>
      </c>
      <c r="B355" s="5" t="s">
        <v>1222</v>
      </c>
      <c r="C355" t="e">
        <f>VLOOKUP($A355,#REF!,3,0)</f>
        <v>#REF!</v>
      </c>
      <c r="D355" t="e">
        <f>VLOOKUP($A355,#REF!,4,0)</f>
        <v>#REF!</v>
      </c>
      <c r="E355">
        <v>2011</v>
      </c>
      <c r="F355" s="15">
        <f>VLOOKUP($A355,'BM011'!$D$5:$U$609,'BM011'!S$609,0)</f>
        <v>14605.25</v>
      </c>
      <c r="H355" s="16">
        <v>1722</v>
      </c>
      <c r="I355" s="16" t="s">
        <v>618</v>
      </c>
      <c r="J355" s="16">
        <v>101</v>
      </c>
      <c r="K355" s="16" t="s">
        <v>1232</v>
      </c>
    </row>
    <row r="356" spans="1:11">
      <c r="A356" s="5">
        <v>8355</v>
      </c>
      <c r="B356" s="5" t="s">
        <v>1083</v>
      </c>
      <c r="C356" t="e">
        <f>VLOOKUP($A356,#REF!,3,0)</f>
        <v>#REF!</v>
      </c>
      <c r="D356" t="e">
        <f>VLOOKUP($A356,#REF!,4,0)</f>
        <v>#REF!</v>
      </c>
      <c r="E356">
        <v>2011</v>
      </c>
      <c r="F356" s="15">
        <f>VLOOKUP($A356,'BM011'!$D$5:$U$609,'BM011'!S$609,0)</f>
        <v>14673.333333333334</v>
      </c>
      <c r="H356" s="16">
        <v>1723</v>
      </c>
      <c r="I356" s="16" t="s">
        <v>618</v>
      </c>
      <c r="J356" s="16">
        <v>101</v>
      </c>
      <c r="K356" s="16" t="s">
        <v>1232</v>
      </c>
    </row>
    <row r="357" spans="1:11">
      <c r="A357" s="5">
        <v>3650</v>
      </c>
      <c r="B357" s="5" t="s">
        <v>700</v>
      </c>
      <c r="C357" t="e">
        <f>VLOOKUP($A357,#REF!,3,0)</f>
        <v>#REF!</v>
      </c>
      <c r="D357" t="e">
        <f>VLOOKUP($A357,#REF!,4,0)</f>
        <v>#REF!</v>
      </c>
      <c r="E357">
        <v>2011</v>
      </c>
      <c r="F357" s="15">
        <f>VLOOKUP($A357,'BM011'!$D$5:$U$609,'BM011'!S$609,0)</f>
        <v>16504</v>
      </c>
      <c r="H357" s="16">
        <v>1724</v>
      </c>
      <c r="I357" s="16" t="s">
        <v>618</v>
      </c>
      <c r="J357" s="16">
        <v>101</v>
      </c>
      <c r="K357" s="16" t="s">
        <v>1232</v>
      </c>
    </row>
    <row r="358" spans="1:11">
      <c r="A358" s="5">
        <v>2690</v>
      </c>
      <c r="B358" s="5" t="s">
        <v>641</v>
      </c>
      <c r="C358" t="e">
        <f>VLOOKUP($A358,#REF!,3,0)</f>
        <v>#REF!</v>
      </c>
      <c r="D358" t="e">
        <f>VLOOKUP($A358,#REF!,4,0)</f>
        <v>#REF!</v>
      </c>
      <c r="E358">
        <v>2011</v>
      </c>
      <c r="F358" s="15">
        <f>VLOOKUP($A358,'BM011'!$D$5:$U$609,'BM011'!S$609,0)</f>
        <v>16625.25</v>
      </c>
      <c r="H358" s="16">
        <v>1725</v>
      </c>
      <c r="I358" s="16" t="s">
        <v>618</v>
      </c>
      <c r="J358" s="16">
        <v>101</v>
      </c>
      <c r="K358" s="16" t="s">
        <v>1232</v>
      </c>
    </row>
    <row r="359" spans="1:11">
      <c r="A359" s="5">
        <v>2670</v>
      </c>
      <c r="B359" s="5" t="s">
        <v>639</v>
      </c>
      <c r="C359" t="e">
        <f>VLOOKUP($A359,#REF!,3,0)</f>
        <v>#REF!</v>
      </c>
      <c r="D359" t="e">
        <f>VLOOKUP($A359,#REF!,4,0)</f>
        <v>#REF!</v>
      </c>
      <c r="E359">
        <v>2011</v>
      </c>
      <c r="F359" s="15">
        <f>VLOOKUP($A359,'BM011'!$D$5:$U$609,'BM011'!S$609,0)</f>
        <v>16729.75</v>
      </c>
      <c r="H359" s="16">
        <v>1726</v>
      </c>
      <c r="I359" s="16" t="s">
        <v>618</v>
      </c>
      <c r="J359" s="16">
        <v>101</v>
      </c>
      <c r="K359" s="16" t="s">
        <v>1232</v>
      </c>
    </row>
    <row r="360" spans="1:11">
      <c r="A360" s="5">
        <v>3140</v>
      </c>
      <c r="B360" s="5" t="s">
        <v>675</v>
      </c>
      <c r="C360" t="e">
        <f>VLOOKUP($A360,#REF!,3,0)</f>
        <v>#REF!</v>
      </c>
      <c r="D360" t="e">
        <f>VLOOKUP($A360,#REF!,4,0)</f>
        <v>#REF!</v>
      </c>
      <c r="E360">
        <v>2011</v>
      </c>
      <c r="F360" s="15">
        <f>VLOOKUP($A360,'BM011'!$D$5:$U$609,'BM011'!S$609,0)</f>
        <v>18683.5</v>
      </c>
      <c r="H360" s="16">
        <v>1727</v>
      </c>
      <c r="I360" s="16" t="s">
        <v>618</v>
      </c>
      <c r="J360" s="16">
        <v>101</v>
      </c>
      <c r="K360" s="16" t="s">
        <v>1232</v>
      </c>
    </row>
    <row r="361" spans="1:11">
      <c r="A361" s="5">
        <v>2625</v>
      </c>
      <c r="B361" s="5" t="s">
        <v>632</v>
      </c>
      <c r="C361" t="e">
        <f>VLOOKUP($A361,#REF!,3,0)</f>
        <v>#REF!</v>
      </c>
      <c r="D361" t="e">
        <f>VLOOKUP($A361,#REF!,4,0)</f>
        <v>#REF!</v>
      </c>
      <c r="E361">
        <v>2011</v>
      </c>
      <c r="F361" s="15">
        <f>VLOOKUP($A361,'BM011'!$D$5:$U$609,'BM011'!S$609,0)</f>
        <v>18899.25</v>
      </c>
      <c r="H361" s="16">
        <v>1728</v>
      </c>
      <c r="I361" s="16" t="s">
        <v>618</v>
      </c>
      <c r="J361" s="16">
        <v>101</v>
      </c>
      <c r="K361" s="16" t="s">
        <v>1232</v>
      </c>
    </row>
    <row r="362" spans="1:11">
      <c r="A362" s="5">
        <v>2630</v>
      </c>
      <c r="B362" s="5" t="s">
        <v>633</v>
      </c>
      <c r="C362" t="e">
        <f>VLOOKUP($A362,#REF!,3,0)</f>
        <v>#REF!</v>
      </c>
      <c r="D362" t="e">
        <f>VLOOKUP($A362,#REF!,4,0)</f>
        <v>#REF!</v>
      </c>
      <c r="E362">
        <v>2011</v>
      </c>
      <c r="F362" s="15">
        <f>VLOOKUP($A362,'BM011'!$D$5:$U$609,'BM011'!S$609,0)</f>
        <v>16408.5</v>
      </c>
      <c r="H362" s="16">
        <v>1729</v>
      </c>
      <c r="I362" s="16" t="s">
        <v>618</v>
      </c>
      <c r="J362" s="16">
        <v>101</v>
      </c>
      <c r="K362" s="16" t="s">
        <v>1232</v>
      </c>
    </row>
    <row r="363" spans="1:11">
      <c r="A363" s="5">
        <v>8220</v>
      </c>
      <c r="B363" s="5" t="s">
        <v>1069</v>
      </c>
      <c r="C363" t="e">
        <f>VLOOKUP($A363,#REF!,3,0)</f>
        <v>#REF!</v>
      </c>
      <c r="D363" t="e">
        <f>VLOOKUP($A363,#REF!,4,0)</f>
        <v>#REF!</v>
      </c>
      <c r="E363">
        <v>2011</v>
      </c>
      <c r="F363" s="15">
        <f>VLOOKUP($A363,'BM011'!$D$5:$U$609,'BM011'!S$609,0)</f>
        <v>17998.25</v>
      </c>
      <c r="H363" s="16">
        <v>1730</v>
      </c>
      <c r="I363" s="16" t="s">
        <v>618</v>
      </c>
      <c r="J363" s="16">
        <v>101</v>
      </c>
      <c r="K363" s="16" t="s">
        <v>1232</v>
      </c>
    </row>
    <row r="364" spans="1:11">
      <c r="A364" s="5">
        <v>4000</v>
      </c>
      <c r="B364" s="5" t="s">
        <v>712</v>
      </c>
      <c r="C364" t="e">
        <f>VLOOKUP($A364,#REF!,3,0)</f>
        <v>#REF!</v>
      </c>
      <c r="D364" t="e">
        <f>VLOOKUP($A364,#REF!,4,0)</f>
        <v>#REF!</v>
      </c>
      <c r="E364">
        <v>2011</v>
      </c>
      <c r="F364" s="15">
        <f>VLOOKUP($A364,'BM011'!$D$5:$U$609,'BM011'!S$609,0)</f>
        <v>17808.75</v>
      </c>
      <c r="H364" s="16">
        <v>1731</v>
      </c>
      <c r="I364" s="16" t="s">
        <v>618</v>
      </c>
      <c r="J364" s="16">
        <v>101</v>
      </c>
      <c r="K364" s="16" t="s">
        <v>1232</v>
      </c>
    </row>
    <row r="365" spans="1:11">
      <c r="A365" s="5">
        <v>8520</v>
      </c>
      <c r="B365" s="5" t="s">
        <v>1100</v>
      </c>
      <c r="C365" t="e">
        <f>VLOOKUP($A365,#REF!,3,0)</f>
        <v>#REF!</v>
      </c>
      <c r="D365" t="e">
        <f>VLOOKUP($A365,#REF!,4,0)</f>
        <v>#REF!</v>
      </c>
      <c r="E365">
        <v>2011</v>
      </c>
      <c r="F365" s="15">
        <f>VLOOKUP($A365,'BM011'!$D$5:$U$609,'BM011'!S$609,0)</f>
        <v>16834.25</v>
      </c>
      <c r="H365" s="16">
        <v>1732</v>
      </c>
      <c r="I365" s="16" t="s">
        <v>618</v>
      </c>
      <c r="J365" s="16">
        <v>101</v>
      </c>
      <c r="K365" s="16" t="s">
        <v>1232</v>
      </c>
    </row>
    <row r="366" spans="1:11">
      <c r="A366" s="5">
        <v>3540</v>
      </c>
      <c r="B366" s="5" t="s">
        <v>696</v>
      </c>
      <c r="C366" t="e">
        <f>VLOOKUP($A366,#REF!,3,0)</f>
        <v>#REF!</v>
      </c>
      <c r="D366" t="e">
        <f>VLOOKUP($A366,#REF!,4,0)</f>
        <v>#REF!</v>
      </c>
      <c r="E366">
        <v>2011</v>
      </c>
      <c r="F366" s="15">
        <f>VLOOKUP($A366,'BM011'!$D$5:$U$609,'BM011'!S$609,0)</f>
        <v>16819.75</v>
      </c>
      <c r="H366" s="16">
        <v>1733</v>
      </c>
      <c r="I366" s="16" t="s">
        <v>618</v>
      </c>
      <c r="J366" s="16">
        <v>101</v>
      </c>
      <c r="K366" s="16" t="s">
        <v>1232</v>
      </c>
    </row>
    <row r="367" spans="1:11">
      <c r="A367" s="5">
        <v>3400</v>
      </c>
      <c r="B367" s="5" t="s">
        <v>689</v>
      </c>
      <c r="C367" t="e">
        <f>VLOOKUP($A367,#REF!,3,0)</f>
        <v>#REF!</v>
      </c>
      <c r="D367" t="e">
        <f>VLOOKUP($A367,#REF!,4,0)</f>
        <v>#REF!</v>
      </c>
      <c r="E367">
        <v>2011</v>
      </c>
      <c r="F367" s="15">
        <f>VLOOKUP($A367,'BM011'!$D$5:$U$609,'BM011'!S$609,0)</f>
        <v>17545.25</v>
      </c>
      <c r="H367" s="16">
        <v>1734</v>
      </c>
      <c r="I367" s="16" t="s">
        <v>618</v>
      </c>
      <c r="J367" s="16">
        <v>101</v>
      </c>
      <c r="K367" s="16" t="s">
        <v>1232</v>
      </c>
    </row>
    <row r="368" spans="1:11">
      <c r="A368" s="5">
        <v>2600</v>
      </c>
      <c r="B368" s="5" t="s">
        <v>628</v>
      </c>
      <c r="C368" t="e">
        <f>VLOOKUP($A368,#REF!,3,0)</f>
        <v>#REF!</v>
      </c>
      <c r="D368" t="e">
        <f>VLOOKUP($A368,#REF!,4,0)</f>
        <v>#REF!</v>
      </c>
      <c r="E368">
        <v>2011</v>
      </c>
      <c r="F368" s="15">
        <f>VLOOKUP($A368,'BM011'!$D$5:$U$609,'BM011'!S$609,0)</f>
        <v>16864.75</v>
      </c>
      <c r="H368" s="16">
        <v>1735</v>
      </c>
      <c r="I368" s="16" t="s">
        <v>618</v>
      </c>
      <c r="J368" s="16">
        <v>101</v>
      </c>
      <c r="K368" s="16" t="s">
        <v>1232</v>
      </c>
    </row>
    <row r="369" spans="1:11">
      <c r="A369" s="5">
        <v>2650</v>
      </c>
      <c r="B369" s="5" t="s">
        <v>636</v>
      </c>
      <c r="C369" t="e">
        <f>VLOOKUP($A369,#REF!,3,0)</f>
        <v>#REF!</v>
      </c>
      <c r="D369" t="e">
        <f>VLOOKUP($A369,#REF!,4,0)</f>
        <v>#REF!</v>
      </c>
      <c r="E369">
        <v>2011</v>
      </c>
      <c r="F369" s="15">
        <f>VLOOKUP($A369,'BM011'!$D$5:$U$609,'BM011'!S$609,0)</f>
        <v>18747.5</v>
      </c>
      <c r="H369" s="16">
        <v>1736</v>
      </c>
      <c r="I369" s="16" t="s">
        <v>618</v>
      </c>
      <c r="J369" s="16">
        <v>101</v>
      </c>
      <c r="K369" s="16" t="s">
        <v>1232</v>
      </c>
    </row>
    <row r="370" spans="1:11">
      <c r="A370" s="5">
        <v>8250</v>
      </c>
      <c r="B370" s="5" t="s">
        <v>1073</v>
      </c>
      <c r="C370" t="e">
        <f>VLOOKUP($A370,#REF!,3,0)</f>
        <v>#REF!</v>
      </c>
      <c r="D370" t="e">
        <f>VLOOKUP($A370,#REF!,4,0)</f>
        <v>#REF!</v>
      </c>
      <c r="E370">
        <v>2011</v>
      </c>
      <c r="F370" s="15">
        <f>VLOOKUP($A370,'BM011'!$D$5:$U$609,'BM011'!S$609,0)</f>
        <v>19536.75</v>
      </c>
      <c r="H370" s="16">
        <v>1737</v>
      </c>
      <c r="I370" s="16" t="s">
        <v>618</v>
      </c>
      <c r="J370" s="16">
        <v>101</v>
      </c>
      <c r="K370" s="16" t="s">
        <v>1232</v>
      </c>
    </row>
    <row r="371" spans="1:11">
      <c r="A371" s="5">
        <v>3480</v>
      </c>
      <c r="B371" s="5" t="s">
        <v>692</v>
      </c>
      <c r="C371" t="e">
        <f>VLOOKUP($A371,#REF!,3,0)</f>
        <v>#REF!</v>
      </c>
      <c r="D371" t="e">
        <f>VLOOKUP($A371,#REF!,4,0)</f>
        <v>#REF!</v>
      </c>
      <c r="E371">
        <v>2011</v>
      </c>
      <c r="F371" s="15">
        <f>VLOOKUP($A371,'BM011'!$D$5:$U$609,'BM011'!S$609,0)</f>
        <v>18037.75</v>
      </c>
      <c r="H371" s="16">
        <v>1738</v>
      </c>
      <c r="I371" s="16" t="s">
        <v>618</v>
      </c>
      <c r="J371" s="16">
        <v>101</v>
      </c>
      <c r="K371" s="16" t="s">
        <v>1232</v>
      </c>
    </row>
    <row r="372" spans="1:11">
      <c r="A372" s="5">
        <v>8260</v>
      </c>
      <c r="B372" s="5" t="s">
        <v>1074</v>
      </c>
      <c r="C372" t="e">
        <f>VLOOKUP($A372,#REF!,3,0)</f>
        <v>#REF!</v>
      </c>
      <c r="D372" t="e">
        <f>VLOOKUP($A372,#REF!,4,0)</f>
        <v>#REF!</v>
      </c>
      <c r="E372">
        <v>2011</v>
      </c>
      <c r="F372" s="15">
        <f>VLOOKUP($A372,'BM011'!$D$5:$U$609,'BM011'!S$609,0)</f>
        <v>18918</v>
      </c>
      <c r="H372" s="16">
        <v>1739</v>
      </c>
      <c r="I372" s="16" t="s">
        <v>618</v>
      </c>
      <c r="J372" s="16">
        <v>101</v>
      </c>
      <c r="K372" s="16" t="s">
        <v>1232</v>
      </c>
    </row>
    <row r="373" spans="1:11">
      <c r="A373" s="5">
        <v>2990</v>
      </c>
      <c r="B373" s="5" t="s">
        <v>667</v>
      </c>
      <c r="C373" t="e">
        <f>VLOOKUP($A373,#REF!,3,0)</f>
        <v>#REF!</v>
      </c>
      <c r="D373" t="e">
        <f>VLOOKUP($A373,#REF!,4,0)</f>
        <v>#REF!</v>
      </c>
      <c r="E373">
        <v>2011</v>
      </c>
      <c r="F373" s="15">
        <f>VLOOKUP($A373,'BM011'!$D$5:$U$609,'BM011'!S$609,0)</f>
        <v>18398.5</v>
      </c>
      <c r="H373" s="16">
        <v>1749</v>
      </c>
      <c r="I373" s="16" t="s">
        <v>618</v>
      </c>
      <c r="J373" s="16">
        <v>101</v>
      </c>
      <c r="K373" s="16" t="s">
        <v>1232</v>
      </c>
    </row>
    <row r="374" spans="1:11">
      <c r="A374" s="5">
        <v>2605</v>
      </c>
      <c r="B374" s="5" t="s">
        <v>629</v>
      </c>
      <c r="C374" t="e">
        <f>VLOOKUP($A374,#REF!,3,0)</f>
        <v>#REF!</v>
      </c>
      <c r="D374" t="e">
        <f>VLOOKUP($A374,#REF!,4,0)</f>
        <v>#REF!</v>
      </c>
      <c r="E374">
        <v>2011</v>
      </c>
      <c r="F374" s="15">
        <f>VLOOKUP($A374,'BM011'!$D$5:$U$609,'BM011'!S$609,0)</f>
        <v>18130.75</v>
      </c>
      <c r="H374" s="16">
        <v>1750</v>
      </c>
      <c r="I374" s="16" t="s">
        <v>618</v>
      </c>
      <c r="J374" s="16">
        <v>101</v>
      </c>
      <c r="K374" s="16" t="s">
        <v>1232</v>
      </c>
    </row>
    <row r="375" spans="1:11">
      <c r="A375" s="5">
        <v>8210</v>
      </c>
      <c r="B375" s="5" t="s">
        <v>1068</v>
      </c>
      <c r="C375" t="e">
        <f>VLOOKUP($A375,#REF!,3,0)</f>
        <v>#REF!</v>
      </c>
      <c r="D375" t="e">
        <f>VLOOKUP($A375,#REF!,4,0)</f>
        <v>#REF!</v>
      </c>
      <c r="E375">
        <v>2011</v>
      </c>
      <c r="F375" s="15">
        <f>VLOOKUP($A375,'BM011'!$D$5:$U$609,'BM011'!S$609,0)</f>
        <v>17723</v>
      </c>
      <c r="H375" s="16">
        <v>1751</v>
      </c>
      <c r="I375" s="16" t="s">
        <v>618</v>
      </c>
      <c r="J375" s="16">
        <v>101</v>
      </c>
      <c r="K375" s="16" t="s">
        <v>1232</v>
      </c>
    </row>
    <row r="376" spans="1:11">
      <c r="A376" s="5">
        <v>2750</v>
      </c>
      <c r="B376" s="5" t="s">
        <v>646</v>
      </c>
      <c r="C376" t="e">
        <f>VLOOKUP($A376,#REF!,3,0)</f>
        <v>#REF!</v>
      </c>
      <c r="D376" t="e">
        <f>VLOOKUP($A376,#REF!,4,0)</f>
        <v>#REF!</v>
      </c>
      <c r="E376">
        <v>2011</v>
      </c>
      <c r="F376" s="15">
        <f>VLOOKUP($A376,'BM011'!$D$5:$U$609,'BM011'!S$609,0)</f>
        <v>18870.5</v>
      </c>
      <c r="H376" s="16">
        <v>1752</v>
      </c>
      <c r="I376" s="16" t="s">
        <v>618</v>
      </c>
      <c r="J376" s="16">
        <v>101</v>
      </c>
      <c r="K376" s="16" t="s">
        <v>1232</v>
      </c>
    </row>
    <row r="377" spans="1:11">
      <c r="A377" s="5">
        <v>2610</v>
      </c>
      <c r="B377" s="5" t="s">
        <v>630</v>
      </c>
      <c r="C377" t="e">
        <f>VLOOKUP($A377,#REF!,3,0)</f>
        <v>#REF!</v>
      </c>
      <c r="D377" t="e">
        <f>VLOOKUP($A377,#REF!,4,0)</f>
        <v>#REF!</v>
      </c>
      <c r="E377">
        <v>2011</v>
      </c>
      <c r="F377" s="15">
        <f>VLOOKUP($A377,'BM011'!$D$5:$U$609,'BM011'!S$609,0)</f>
        <v>18773.5</v>
      </c>
      <c r="H377" s="16">
        <v>1753</v>
      </c>
      <c r="I377" s="16" t="s">
        <v>618</v>
      </c>
      <c r="J377" s="16">
        <v>101</v>
      </c>
      <c r="K377" s="16" t="s">
        <v>1232</v>
      </c>
    </row>
    <row r="378" spans="1:11">
      <c r="A378" s="5">
        <v>2680</v>
      </c>
      <c r="B378" s="5" t="s">
        <v>640</v>
      </c>
      <c r="C378" t="e">
        <f>VLOOKUP($A378,#REF!,3,0)</f>
        <v>#REF!</v>
      </c>
      <c r="D378" t="e">
        <f>VLOOKUP($A378,#REF!,4,0)</f>
        <v>#REF!</v>
      </c>
      <c r="E378">
        <v>2011</v>
      </c>
      <c r="F378" s="15">
        <f>VLOOKUP($A378,'BM011'!$D$5:$U$609,'BM011'!S$609,0)</f>
        <v>19103</v>
      </c>
      <c r="H378" s="16">
        <v>1754</v>
      </c>
      <c r="I378" s="16" t="s">
        <v>618</v>
      </c>
      <c r="J378" s="16">
        <v>101</v>
      </c>
      <c r="K378" s="16" t="s">
        <v>1232</v>
      </c>
    </row>
    <row r="379" spans="1:11">
      <c r="A379" s="5">
        <v>3450</v>
      </c>
      <c r="B379" s="5" t="s">
        <v>690</v>
      </c>
      <c r="C379" t="e">
        <f>VLOOKUP($A379,#REF!,3,0)</f>
        <v>#REF!</v>
      </c>
      <c r="D379" t="e">
        <f>VLOOKUP($A379,#REF!,4,0)</f>
        <v>#REF!</v>
      </c>
      <c r="E379">
        <v>2011</v>
      </c>
      <c r="F379" s="15">
        <f>VLOOKUP($A379,'BM011'!$D$5:$U$609,'BM011'!S$609,0)</f>
        <v>19174</v>
      </c>
      <c r="H379" s="16">
        <v>1755</v>
      </c>
      <c r="I379" s="16" t="s">
        <v>618</v>
      </c>
      <c r="J379" s="16">
        <v>101</v>
      </c>
      <c r="K379" s="16" t="s">
        <v>1232</v>
      </c>
    </row>
    <row r="380" spans="1:11">
      <c r="A380" s="5">
        <v>2665</v>
      </c>
      <c r="B380" s="5" t="s">
        <v>638</v>
      </c>
      <c r="C380" t="e">
        <f>VLOOKUP($A380,#REF!,3,0)</f>
        <v>#REF!</v>
      </c>
      <c r="D380" t="e">
        <f>VLOOKUP($A380,#REF!,4,0)</f>
        <v>#REF!</v>
      </c>
      <c r="E380">
        <v>2011</v>
      </c>
      <c r="F380" s="15">
        <f>VLOOKUP($A380,'BM011'!$D$5:$U$609,'BM011'!S$609,0)</f>
        <v>18958.5</v>
      </c>
      <c r="H380" s="16">
        <v>1756</v>
      </c>
      <c r="I380" s="16" t="s">
        <v>618</v>
      </c>
      <c r="J380" s="16">
        <v>101</v>
      </c>
      <c r="K380" s="16" t="s">
        <v>1232</v>
      </c>
    </row>
    <row r="381" spans="1:11">
      <c r="A381" s="5">
        <v>2740</v>
      </c>
      <c r="B381" s="5" t="s">
        <v>645</v>
      </c>
      <c r="C381" t="e">
        <f>VLOOKUP($A381,#REF!,3,0)</f>
        <v>#REF!</v>
      </c>
      <c r="D381" t="e">
        <f>VLOOKUP($A381,#REF!,4,0)</f>
        <v>#REF!</v>
      </c>
      <c r="E381">
        <v>2011</v>
      </c>
      <c r="F381" s="15">
        <f>VLOOKUP($A381,'BM011'!$D$5:$U$609,'BM011'!S$609,0)</f>
        <v>18961.75</v>
      </c>
      <c r="H381" s="16">
        <v>1757</v>
      </c>
      <c r="I381" s="16" t="s">
        <v>618</v>
      </c>
      <c r="J381" s="16">
        <v>101</v>
      </c>
      <c r="K381" s="16" t="s">
        <v>1232</v>
      </c>
    </row>
    <row r="382" spans="1:11">
      <c r="A382" s="5">
        <v>3050</v>
      </c>
      <c r="B382" s="5" t="s">
        <v>669</v>
      </c>
      <c r="C382" t="e">
        <f>VLOOKUP($A382,#REF!,3,0)</f>
        <v>#REF!</v>
      </c>
      <c r="D382" t="e">
        <f>VLOOKUP($A382,#REF!,4,0)</f>
        <v>#REF!</v>
      </c>
      <c r="E382">
        <v>2011</v>
      </c>
      <c r="F382" s="15">
        <f>VLOOKUP($A382,'BM011'!$D$5:$U$609,'BM011'!S$609,0)</f>
        <v>22676.75</v>
      </c>
      <c r="H382" s="16">
        <v>1758</v>
      </c>
      <c r="I382" s="16" t="s">
        <v>618</v>
      </c>
      <c r="J382" s="16">
        <v>101</v>
      </c>
      <c r="K382" s="16" t="s">
        <v>1232</v>
      </c>
    </row>
    <row r="383" spans="1:11">
      <c r="A383" s="5">
        <v>2770</v>
      </c>
      <c r="B383" s="5" t="s">
        <v>649</v>
      </c>
      <c r="C383" t="e">
        <f>VLOOKUP($A383,#REF!,3,0)</f>
        <v>#REF!</v>
      </c>
      <c r="D383" t="e">
        <f>VLOOKUP($A383,#REF!,4,0)</f>
        <v>#REF!</v>
      </c>
      <c r="E383">
        <v>2011</v>
      </c>
      <c r="F383" s="15">
        <f>VLOOKUP($A383,'BM011'!$D$5:$U$609,'BM011'!S$609,0)</f>
        <v>19397</v>
      </c>
      <c r="H383" s="16">
        <v>1759</v>
      </c>
      <c r="I383" s="16" t="s">
        <v>618</v>
      </c>
      <c r="J383" s="16">
        <v>101</v>
      </c>
      <c r="K383" s="16" t="s">
        <v>1232</v>
      </c>
    </row>
    <row r="384" spans="1:11">
      <c r="A384" s="5">
        <v>3060</v>
      </c>
      <c r="B384" s="5" t="s">
        <v>670</v>
      </c>
      <c r="C384" t="e">
        <f>VLOOKUP($A384,#REF!,3,0)</f>
        <v>#REF!</v>
      </c>
      <c r="D384" t="e">
        <f>VLOOKUP($A384,#REF!,4,0)</f>
        <v>#REF!</v>
      </c>
      <c r="E384">
        <v>2011</v>
      </c>
      <c r="F384" s="15">
        <f>VLOOKUP($A384,'BM011'!$D$5:$U$609,'BM011'!S$609,0)</f>
        <v>19728.75</v>
      </c>
      <c r="H384" s="16">
        <v>1760</v>
      </c>
      <c r="I384" s="16" t="s">
        <v>618</v>
      </c>
      <c r="J384" s="16">
        <v>101</v>
      </c>
      <c r="K384" s="16" t="s">
        <v>1232</v>
      </c>
    </row>
    <row r="385" spans="1:11">
      <c r="A385" s="5">
        <v>2765</v>
      </c>
      <c r="B385" s="5" t="s">
        <v>648</v>
      </c>
      <c r="C385" t="e">
        <f>VLOOKUP($A385,#REF!,3,0)</f>
        <v>#REF!</v>
      </c>
      <c r="D385" t="e">
        <f>VLOOKUP($A385,#REF!,4,0)</f>
        <v>#REF!</v>
      </c>
      <c r="E385">
        <v>2011</v>
      </c>
      <c r="F385" s="15">
        <f>VLOOKUP($A385,'BM011'!$D$5:$U$609,'BM011'!S$609,0)</f>
        <v>18910.25</v>
      </c>
      <c r="H385" s="16">
        <v>1761</v>
      </c>
      <c r="I385" s="16" t="s">
        <v>618</v>
      </c>
      <c r="J385" s="16">
        <v>101</v>
      </c>
      <c r="K385" s="16" t="s">
        <v>1232</v>
      </c>
    </row>
    <row r="386" spans="1:11">
      <c r="A386" s="5">
        <v>3520</v>
      </c>
      <c r="B386" s="5" t="s">
        <v>695</v>
      </c>
      <c r="C386" t="e">
        <f>VLOOKUP($A386,#REF!,3,0)</f>
        <v>#REF!</v>
      </c>
      <c r="D386" t="e">
        <f>VLOOKUP($A386,#REF!,4,0)</f>
        <v>#REF!</v>
      </c>
      <c r="E386">
        <v>2011</v>
      </c>
      <c r="F386" s="15">
        <f>VLOOKUP($A386,'BM011'!$D$5:$U$609,'BM011'!S$609,0)</f>
        <v>19372.5</v>
      </c>
      <c r="H386" s="16">
        <v>1762</v>
      </c>
      <c r="I386" s="16" t="s">
        <v>618</v>
      </c>
      <c r="J386" s="16">
        <v>101</v>
      </c>
      <c r="K386" s="16" t="s">
        <v>1232</v>
      </c>
    </row>
    <row r="387" spans="1:11">
      <c r="A387" s="5">
        <v>2730</v>
      </c>
      <c r="B387" s="5" t="s">
        <v>644</v>
      </c>
      <c r="C387" t="e">
        <f>VLOOKUP($A387,#REF!,3,0)</f>
        <v>#REF!</v>
      </c>
      <c r="D387" t="e">
        <f>VLOOKUP($A387,#REF!,4,0)</f>
        <v>#REF!</v>
      </c>
      <c r="E387">
        <v>2011</v>
      </c>
      <c r="F387" s="15">
        <f>VLOOKUP($A387,'BM011'!$D$5:$U$609,'BM011'!S$609,0)</f>
        <v>19448.25</v>
      </c>
      <c r="H387" s="16">
        <v>1763</v>
      </c>
      <c r="I387" s="16" t="s">
        <v>618</v>
      </c>
      <c r="J387" s="16">
        <v>101</v>
      </c>
      <c r="K387" s="16" t="s">
        <v>1232</v>
      </c>
    </row>
    <row r="388" spans="1:11">
      <c r="A388" s="5">
        <v>8200</v>
      </c>
      <c r="B388" s="5" t="s">
        <v>1067</v>
      </c>
      <c r="C388" t="e">
        <f>VLOOKUP($A388,#REF!,3,0)</f>
        <v>#REF!</v>
      </c>
      <c r="D388" t="e">
        <f>VLOOKUP($A388,#REF!,4,0)</f>
        <v>#REF!</v>
      </c>
      <c r="E388">
        <v>2011</v>
      </c>
      <c r="F388" s="15">
        <f>VLOOKUP($A388,'BM011'!$D$5:$U$609,'BM011'!S$609,0)</f>
        <v>20825.25</v>
      </c>
      <c r="H388" s="16">
        <v>1764</v>
      </c>
      <c r="I388" s="16" t="s">
        <v>618</v>
      </c>
      <c r="J388" s="16">
        <v>101</v>
      </c>
      <c r="K388" s="16" t="s">
        <v>1232</v>
      </c>
    </row>
    <row r="389" spans="1:11">
      <c r="A389" s="5">
        <v>2791</v>
      </c>
      <c r="B389" s="5" t="s">
        <v>650</v>
      </c>
      <c r="C389" t="e">
        <f>VLOOKUP($A389,#REF!,3,0)</f>
        <v>#REF!</v>
      </c>
      <c r="D389" t="e">
        <f>VLOOKUP($A389,#REF!,4,0)</f>
        <v>#REF!</v>
      </c>
      <c r="E389">
        <v>2011</v>
      </c>
      <c r="F389" s="15">
        <f>VLOOKUP($A389,'BM011'!$D$5:$U$609,'BM011'!S$609,0)</f>
        <v>20760.75</v>
      </c>
      <c r="H389" s="16">
        <v>1765</v>
      </c>
      <c r="I389" s="16" t="s">
        <v>618</v>
      </c>
      <c r="J389" s="16">
        <v>101</v>
      </c>
      <c r="K389" s="16" t="s">
        <v>1232</v>
      </c>
    </row>
    <row r="390" spans="1:11">
      <c r="A390" s="5">
        <v>8270</v>
      </c>
      <c r="B390" s="5" t="s">
        <v>1075</v>
      </c>
      <c r="C390" t="e">
        <f>VLOOKUP($A390,#REF!,3,0)</f>
        <v>#REF!</v>
      </c>
      <c r="D390" t="e">
        <f>VLOOKUP($A390,#REF!,4,0)</f>
        <v>#REF!</v>
      </c>
      <c r="E390">
        <v>2011</v>
      </c>
      <c r="F390" s="15">
        <f>VLOOKUP($A390,'BM011'!$D$5:$U$609,'BM011'!S$609,0)</f>
        <v>21220.25</v>
      </c>
      <c r="H390" s="16">
        <v>1766</v>
      </c>
      <c r="I390" s="16" t="s">
        <v>618</v>
      </c>
      <c r="J390" s="16">
        <v>101</v>
      </c>
      <c r="K390" s="16" t="s">
        <v>1232</v>
      </c>
    </row>
    <row r="391" spans="1:11">
      <c r="A391" s="5">
        <v>2760</v>
      </c>
      <c r="B391" s="5" t="s">
        <v>647</v>
      </c>
      <c r="C391" t="e">
        <f>VLOOKUP($A391,#REF!,3,0)</f>
        <v>#REF!</v>
      </c>
      <c r="D391" t="e">
        <f>VLOOKUP($A391,#REF!,4,0)</f>
        <v>#REF!</v>
      </c>
      <c r="E391">
        <v>2011</v>
      </c>
      <c r="F391" s="15">
        <f>VLOOKUP($A391,'BM011'!$D$5:$U$609,'BM011'!S$609,0)</f>
        <v>21153.666666666668</v>
      </c>
      <c r="H391" s="16">
        <v>1770</v>
      </c>
      <c r="I391" s="16" t="s">
        <v>618</v>
      </c>
      <c r="J391" s="16">
        <v>101</v>
      </c>
      <c r="K391" s="16" t="s">
        <v>1232</v>
      </c>
    </row>
    <row r="392" spans="1:11">
      <c r="A392" s="5">
        <v>8330</v>
      </c>
      <c r="B392" s="5" t="s">
        <v>1080</v>
      </c>
      <c r="C392" t="e">
        <f>VLOOKUP($A392,#REF!,3,0)</f>
        <v>#REF!</v>
      </c>
      <c r="D392" t="e">
        <f>VLOOKUP($A392,#REF!,4,0)</f>
        <v>#REF!</v>
      </c>
      <c r="E392">
        <v>2011</v>
      </c>
      <c r="F392" s="15">
        <f>VLOOKUP($A392,'BM011'!$D$5:$U$609,'BM011'!S$609,0)</f>
        <v>17866.333333333332</v>
      </c>
      <c r="H392" s="16">
        <v>1771</v>
      </c>
      <c r="I392" s="16" t="s">
        <v>618</v>
      </c>
      <c r="J392" s="16">
        <v>101</v>
      </c>
      <c r="K392" s="16" t="s">
        <v>1232</v>
      </c>
    </row>
    <row r="393" spans="1:11">
      <c r="A393" s="5">
        <v>2700</v>
      </c>
      <c r="B393" s="5" t="s">
        <v>642</v>
      </c>
      <c r="C393" t="e">
        <f>VLOOKUP($A393,#REF!,3,0)</f>
        <v>#REF!</v>
      </c>
      <c r="D393" t="e">
        <f>VLOOKUP($A393,#REF!,4,0)</f>
        <v>#REF!</v>
      </c>
      <c r="E393">
        <v>2011</v>
      </c>
      <c r="F393" s="15">
        <f>VLOOKUP($A393,'BM011'!$D$5:$U$609,'BM011'!S$609,0)</f>
        <v>21881.5</v>
      </c>
      <c r="H393" s="16">
        <v>1772</v>
      </c>
      <c r="I393" s="16" t="s">
        <v>618</v>
      </c>
      <c r="J393" s="16">
        <v>101</v>
      </c>
      <c r="K393" s="16" t="s">
        <v>1232</v>
      </c>
    </row>
    <row r="394" spans="1:11">
      <c r="A394" s="5">
        <v>2970</v>
      </c>
      <c r="B394" s="5" t="s">
        <v>665</v>
      </c>
      <c r="C394" t="e">
        <f>VLOOKUP($A394,#REF!,3,0)</f>
        <v>#REF!</v>
      </c>
      <c r="D394" t="e">
        <f>VLOOKUP($A394,#REF!,4,0)</f>
        <v>#REF!</v>
      </c>
      <c r="E394">
        <v>2011</v>
      </c>
      <c r="F394" s="15">
        <f>VLOOKUP($A394,'BM011'!$D$5:$U$609,'BM011'!S$609,0)</f>
        <v>22605.5</v>
      </c>
      <c r="H394" s="16">
        <v>1773</v>
      </c>
      <c r="I394" s="16" t="s">
        <v>618</v>
      </c>
      <c r="J394" s="16">
        <v>101</v>
      </c>
      <c r="K394" s="16" t="s">
        <v>1232</v>
      </c>
    </row>
    <row r="395" spans="1:11">
      <c r="A395" s="5">
        <v>8230</v>
      </c>
      <c r="B395" s="5" t="s">
        <v>1071</v>
      </c>
      <c r="C395" t="e">
        <f>VLOOKUP($A395,#REF!,3,0)</f>
        <v>#REF!</v>
      </c>
      <c r="D395" t="e">
        <f>VLOOKUP($A395,#REF!,4,0)</f>
        <v>#REF!</v>
      </c>
      <c r="E395">
        <v>2011</v>
      </c>
      <c r="F395" s="15">
        <f>VLOOKUP($A395,'BM011'!$D$5:$U$609,'BM011'!S$609,0)</f>
        <v>20601.25</v>
      </c>
      <c r="H395" s="16">
        <v>1774</v>
      </c>
      <c r="I395" s="16" t="s">
        <v>618</v>
      </c>
      <c r="J395" s="16">
        <v>101</v>
      </c>
      <c r="K395" s="16" t="s">
        <v>1232</v>
      </c>
    </row>
    <row r="396" spans="1:11">
      <c r="A396" s="5">
        <v>2860</v>
      </c>
      <c r="B396" s="5" t="s">
        <v>656</v>
      </c>
      <c r="C396" t="e">
        <f>VLOOKUP($A396,#REF!,3,0)</f>
        <v>#REF!</v>
      </c>
      <c r="D396" t="e">
        <f>VLOOKUP($A396,#REF!,4,0)</f>
        <v>#REF!</v>
      </c>
      <c r="E396">
        <v>2011</v>
      </c>
      <c r="F396" s="15">
        <f>VLOOKUP($A396,'BM011'!$D$5:$U$609,'BM011'!S$609,0)</f>
        <v>23221.75</v>
      </c>
      <c r="H396" s="16">
        <v>1775</v>
      </c>
      <c r="I396" s="16" t="s">
        <v>618</v>
      </c>
      <c r="J396" s="16">
        <v>101</v>
      </c>
      <c r="K396" s="16" t="s">
        <v>1232</v>
      </c>
    </row>
    <row r="397" spans="1:11">
      <c r="A397" s="5">
        <v>2850</v>
      </c>
      <c r="B397" s="5" t="s">
        <v>655</v>
      </c>
      <c r="C397" t="e">
        <f>VLOOKUP($A397,#REF!,3,0)</f>
        <v>#REF!</v>
      </c>
      <c r="D397" t="e">
        <f>VLOOKUP($A397,#REF!,4,0)</f>
        <v>#REF!</v>
      </c>
      <c r="E397">
        <v>2011</v>
      </c>
      <c r="F397" s="15">
        <f>VLOOKUP($A397,'BM011'!$D$5:$U$609,'BM011'!S$609,0)</f>
        <v>23653</v>
      </c>
      <c r="H397" s="16">
        <v>1777</v>
      </c>
      <c r="I397" s="16" t="s">
        <v>618</v>
      </c>
      <c r="J397" s="16">
        <v>101</v>
      </c>
      <c r="K397" s="16" t="s">
        <v>1232</v>
      </c>
    </row>
    <row r="398" spans="1:11">
      <c r="A398" s="5">
        <v>8240</v>
      </c>
      <c r="B398" s="5" t="s">
        <v>1072</v>
      </c>
      <c r="C398" t="e">
        <f>VLOOKUP($A398,#REF!,3,0)</f>
        <v>#REF!</v>
      </c>
      <c r="D398" t="e">
        <f>VLOOKUP($A398,#REF!,4,0)</f>
        <v>#REF!</v>
      </c>
      <c r="E398">
        <v>2011</v>
      </c>
      <c r="F398" s="15">
        <f>VLOOKUP($A398,'BM011'!$D$5:$U$609,'BM011'!S$609,0)</f>
        <v>22448</v>
      </c>
      <c r="H398" s="16">
        <v>1780</v>
      </c>
      <c r="I398" s="16" t="s">
        <v>618</v>
      </c>
      <c r="J398" s="16">
        <v>101</v>
      </c>
      <c r="K398" s="16" t="s">
        <v>1232</v>
      </c>
    </row>
    <row r="399" spans="1:11">
      <c r="A399" s="5">
        <v>2880</v>
      </c>
      <c r="B399" s="5" t="s">
        <v>658</v>
      </c>
      <c r="C399" t="e">
        <f>VLOOKUP($A399,#REF!,3,0)</f>
        <v>#REF!</v>
      </c>
      <c r="D399" t="e">
        <f>VLOOKUP($A399,#REF!,4,0)</f>
        <v>#REF!</v>
      </c>
      <c r="E399">
        <v>2011</v>
      </c>
      <c r="F399" s="15">
        <f>VLOOKUP($A399,'BM011'!$D$5:$U$609,'BM011'!S$609,0)</f>
        <v>22904.75</v>
      </c>
      <c r="H399" s="16">
        <v>1785</v>
      </c>
      <c r="I399" s="16" t="s">
        <v>618</v>
      </c>
      <c r="J399" s="16">
        <v>101</v>
      </c>
      <c r="K399" s="16" t="s">
        <v>1232</v>
      </c>
    </row>
    <row r="400" spans="1:11">
      <c r="A400" s="5">
        <v>2400</v>
      </c>
      <c r="B400" s="5" t="s">
        <v>625</v>
      </c>
      <c r="C400" t="e">
        <f>VLOOKUP($A400,#REF!,3,0)</f>
        <v>#REF!</v>
      </c>
      <c r="D400" t="e">
        <f>VLOOKUP($A400,#REF!,4,0)</f>
        <v>#REF!</v>
      </c>
      <c r="E400">
        <v>2011</v>
      </c>
      <c r="F400" s="15">
        <f>VLOOKUP($A400,'BM011'!$D$5:$U$609,'BM011'!S$609,0)</f>
        <v>23488</v>
      </c>
      <c r="H400" s="16">
        <v>1786</v>
      </c>
      <c r="I400" s="16" t="s">
        <v>618</v>
      </c>
      <c r="J400" s="16">
        <v>101</v>
      </c>
      <c r="K400" s="16" t="s">
        <v>1232</v>
      </c>
    </row>
    <row r="401" spans="1:11">
      <c r="A401" s="5">
        <v>2800</v>
      </c>
      <c r="B401" s="5" t="s">
        <v>651</v>
      </c>
      <c r="C401" t="e">
        <f>VLOOKUP($A401,#REF!,3,0)</f>
        <v>#REF!</v>
      </c>
      <c r="D401" t="e">
        <f>VLOOKUP($A401,#REF!,4,0)</f>
        <v>#REF!</v>
      </c>
      <c r="E401">
        <v>2011</v>
      </c>
      <c r="F401" s="15">
        <f>VLOOKUP($A401,'BM011'!$D$5:$U$609,'BM011'!S$609,0)</f>
        <v>24912</v>
      </c>
      <c r="H401" s="16">
        <v>1787</v>
      </c>
      <c r="I401" s="16" t="s">
        <v>618</v>
      </c>
      <c r="J401" s="16">
        <v>101</v>
      </c>
      <c r="K401" s="16" t="s">
        <v>1232</v>
      </c>
    </row>
    <row r="402" spans="1:11">
      <c r="A402" s="5">
        <v>8000</v>
      </c>
      <c r="B402" s="5" t="s">
        <v>1066</v>
      </c>
      <c r="C402" t="e">
        <f>VLOOKUP($A402,#REF!,3,0)</f>
        <v>#REF!</v>
      </c>
      <c r="D402" t="e">
        <f>VLOOKUP($A402,#REF!,4,0)</f>
        <v>#REF!</v>
      </c>
      <c r="E402">
        <v>2011</v>
      </c>
      <c r="F402" s="15">
        <f>VLOOKUP($A402,'BM011'!$D$5:$U$609,'BM011'!S$609,0)</f>
        <v>26174.666666666668</v>
      </c>
      <c r="H402" s="16">
        <v>1790</v>
      </c>
      <c r="I402" s="16" t="s">
        <v>618</v>
      </c>
      <c r="J402" s="16">
        <v>101</v>
      </c>
      <c r="K402" s="16" t="s">
        <v>1232</v>
      </c>
    </row>
    <row r="403" spans="1:11">
      <c r="A403" s="5">
        <v>2950</v>
      </c>
      <c r="B403" s="5" t="s">
        <v>663</v>
      </c>
      <c r="C403" t="e">
        <f>VLOOKUP($A403,#REF!,3,0)</f>
        <v>#REF!</v>
      </c>
      <c r="D403" t="e">
        <f>VLOOKUP($A403,#REF!,4,0)</f>
        <v>#REF!</v>
      </c>
      <c r="E403">
        <v>2011</v>
      </c>
      <c r="F403" s="15">
        <f>VLOOKUP($A403,'BM011'!$D$5:$U$609,'BM011'!S$609,0)</f>
        <v>27712</v>
      </c>
      <c r="H403" s="16">
        <v>1799</v>
      </c>
      <c r="I403" s="16" t="s">
        <v>618</v>
      </c>
      <c r="J403" s="16">
        <v>101</v>
      </c>
      <c r="K403" s="16" t="s">
        <v>1232</v>
      </c>
    </row>
    <row r="404" spans="1:11">
      <c r="A404" s="5">
        <v>2300</v>
      </c>
      <c r="B404" s="5" t="s">
        <v>624</v>
      </c>
      <c r="C404" t="e">
        <f>VLOOKUP($A404,#REF!,3,0)</f>
        <v>#REF!</v>
      </c>
      <c r="D404" t="e">
        <f>VLOOKUP($A404,#REF!,4,0)</f>
        <v>#REF!</v>
      </c>
      <c r="E404">
        <v>2011</v>
      </c>
      <c r="F404" s="15">
        <f>VLOOKUP($A404,'BM011'!$D$5:$U$609,'BM011'!S$609,0)</f>
        <v>23487.5</v>
      </c>
      <c r="H404" s="16">
        <v>1800</v>
      </c>
      <c r="I404" s="16" t="s">
        <v>619</v>
      </c>
      <c r="J404" s="16">
        <v>147</v>
      </c>
      <c r="K404" s="16" t="s">
        <v>1236</v>
      </c>
    </row>
    <row r="405" spans="1:11">
      <c r="A405" s="5">
        <v>2500</v>
      </c>
      <c r="B405" s="5" t="s">
        <v>627</v>
      </c>
      <c r="C405" t="e">
        <f>VLOOKUP($A405,#REF!,3,0)</f>
        <v>#REF!</v>
      </c>
      <c r="D405" t="e">
        <f>VLOOKUP($A405,#REF!,4,0)</f>
        <v>#REF!</v>
      </c>
      <c r="E405">
        <v>2011</v>
      </c>
      <c r="F405" s="15">
        <f>VLOOKUP($A405,'BM011'!$D$5:$U$609,'BM011'!S$609,0)</f>
        <v>23288</v>
      </c>
      <c r="H405" s="16">
        <v>1801</v>
      </c>
      <c r="I405" s="16" t="s">
        <v>619</v>
      </c>
      <c r="J405" s="16">
        <v>147</v>
      </c>
      <c r="K405" s="16" t="s">
        <v>1236</v>
      </c>
    </row>
    <row r="406" spans="1:11">
      <c r="A406" s="5">
        <v>3500</v>
      </c>
      <c r="B406" s="5" t="s">
        <v>694</v>
      </c>
      <c r="C406" t="e">
        <f>VLOOKUP($A406,#REF!,3,0)</f>
        <v>#REF!</v>
      </c>
      <c r="D406" t="e">
        <f>VLOOKUP($A406,#REF!,4,0)</f>
        <v>#REF!</v>
      </c>
      <c r="E406">
        <v>2011</v>
      </c>
      <c r="F406" s="15">
        <f>VLOOKUP($A406,'BM011'!$D$5:$U$609,'BM011'!S$609,0)</f>
        <v>23387.75</v>
      </c>
      <c r="H406" s="16">
        <v>1802</v>
      </c>
      <c r="I406" s="16" t="s">
        <v>619</v>
      </c>
      <c r="J406" s="16">
        <v>147</v>
      </c>
      <c r="K406" s="16" t="s">
        <v>1236</v>
      </c>
    </row>
    <row r="407" spans="1:11">
      <c r="A407" s="5">
        <v>2000</v>
      </c>
      <c r="B407" s="5" t="s">
        <v>620</v>
      </c>
      <c r="C407" t="e">
        <f>VLOOKUP($A407,#REF!,3,0)</f>
        <v>#REF!</v>
      </c>
      <c r="D407" t="e">
        <f>VLOOKUP($A407,#REF!,4,0)</f>
        <v>#REF!</v>
      </c>
      <c r="E407">
        <v>2011</v>
      </c>
      <c r="F407" s="15">
        <f>VLOOKUP($A407,'BM011'!$D$5:$U$609,'BM011'!S$609,0)</f>
        <v>32109.75</v>
      </c>
      <c r="H407" s="16">
        <v>1803</v>
      </c>
      <c r="I407" s="16" t="s">
        <v>619</v>
      </c>
      <c r="J407" s="16">
        <v>147</v>
      </c>
      <c r="K407" s="16" t="s">
        <v>1236</v>
      </c>
    </row>
    <row r="408" spans="1:11">
      <c r="A408" s="5">
        <v>3460</v>
      </c>
      <c r="B408" s="5" t="s">
        <v>691</v>
      </c>
      <c r="C408" t="e">
        <f>VLOOKUP($A408,#REF!,3,0)</f>
        <v>#REF!</v>
      </c>
      <c r="D408" t="e">
        <f>VLOOKUP($A408,#REF!,4,0)</f>
        <v>#REF!</v>
      </c>
      <c r="E408">
        <v>2011</v>
      </c>
      <c r="F408" s="15">
        <f>VLOOKUP($A408,'BM011'!$D$5:$U$609,'BM011'!S$609,0)</f>
        <v>23213</v>
      </c>
      <c r="H408" s="16">
        <v>1804</v>
      </c>
      <c r="I408" s="16" t="s">
        <v>619</v>
      </c>
      <c r="J408" s="16">
        <v>147</v>
      </c>
      <c r="K408" s="16" t="s">
        <v>1236</v>
      </c>
    </row>
    <row r="409" spans="1:11">
      <c r="A409" s="5">
        <v>2830</v>
      </c>
      <c r="B409" s="5" t="s">
        <v>653</v>
      </c>
      <c r="C409" t="e">
        <f>VLOOKUP($A409,#REF!,3,0)</f>
        <v>#REF!</v>
      </c>
      <c r="D409" t="e">
        <f>VLOOKUP($A409,#REF!,4,0)</f>
        <v>#REF!</v>
      </c>
      <c r="E409">
        <v>2011</v>
      </c>
      <c r="F409" s="15">
        <f>VLOOKUP($A409,'BM011'!$D$5:$U$609,'BM011'!S$609,0)</f>
        <v>25755</v>
      </c>
      <c r="H409" s="16">
        <v>1805</v>
      </c>
      <c r="I409" s="16" t="s">
        <v>619</v>
      </c>
      <c r="J409" s="16">
        <v>147</v>
      </c>
      <c r="K409" s="16" t="s">
        <v>1236</v>
      </c>
    </row>
    <row r="410" spans="1:11">
      <c r="A410" s="5">
        <v>3100</v>
      </c>
      <c r="B410" s="5" t="s">
        <v>673</v>
      </c>
      <c r="C410" t="e">
        <f>VLOOKUP($A410,#REF!,3,0)</f>
        <v>#REF!</v>
      </c>
      <c r="D410" t="e">
        <f>VLOOKUP($A410,#REF!,4,0)</f>
        <v>#REF!</v>
      </c>
      <c r="E410">
        <v>2011</v>
      </c>
      <c r="F410" s="15">
        <f>VLOOKUP($A410,'BM011'!$D$5:$U$609,'BM011'!S$609,0)</f>
        <v>20230.5</v>
      </c>
      <c r="H410" s="16">
        <v>1806</v>
      </c>
      <c r="I410" s="16" t="s">
        <v>619</v>
      </c>
      <c r="J410" s="16">
        <v>147</v>
      </c>
      <c r="K410" s="16" t="s">
        <v>1236</v>
      </c>
    </row>
    <row r="411" spans="1:11">
      <c r="A411" s="5">
        <v>2840</v>
      </c>
      <c r="B411" s="5" t="s">
        <v>654</v>
      </c>
      <c r="C411" t="e">
        <f>VLOOKUP($A411,#REF!,3,0)</f>
        <v>#REF!</v>
      </c>
      <c r="D411" t="e">
        <f>VLOOKUP($A411,#REF!,4,0)</f>
        <v>#REF!</v>
      </c>
      <c r="E411">
        <v>2011</v>
      </c>
      <c r="F411" s="15">
        <f>VLOOKUP($A411,'BM011'!$D$5:$U$609,'BM011'!S$609,0)</f>
        <v>27354.25</v>
      </c>
      <c r="H411" s="16">
        <v>1807</v>
      </c>
      <c r="I411" s="16" t="s">
        <v>619</v>
      </c>
      <c r="J411" s="16">
        <v>147</v>
      </c>
      <c r="K411" s="16" t="s">
        <v>1236</v>
      </c>
    </row>
    <row r="412" spans="1:11">
      <c r="A412" s="5">
        <v>3070</v>
      </c>
      <c r="B412" s="5" t="s">
        <v>671</v>
      </c>
      <c r="C412" t="e">
        <f>VLOOKUP($A412,#REF!,3,0)</f>
        <v>#REF!</v>
      </c>
      <c r="D412" t="e">
        <f>VLOOKUP($A412,#REF!,4,0)</f>
        <v>#REF!</v>
      </c>
      <c r="E412">
        <v>2011</v>
      </c>
      <c r="F412" s="15">
        <f>VLOOKUP($A412,'BM011'!$D$5:$U$609,'BM011'!S$609,0)</f>
        <v>21470.25</v>
      </c>
      <c r="H412" s="16">
        <v>1808</v>
      </c>
      <c r="I412" s="16" t="s">
        <v>619</v>
      </c>
      <c r="J412" s="16">
        <v>147</v>
      </c>
      <c r="K412" s="16" t="s">
        <v>1236</v>
      </c>
    </row>
    <row r="413" spans="1:11">
      <c r="A413" s="5">
        <v>2720</v>
      </c>
      <c r="B413" s="5" t="s">
        <v>643</v>
      </c>
      <c r="C413" t="e">
        <f>VLOOKUP($A413,#REF!,3,0)</f>
        <v>#REF!</v>
      </c>
      <c r="D413" t="e">
        <f>VLOOKUP($A413,#REF!,4,0)</f>
        <v>#REF!</v>
      </c>
      <c r="E413">
        <v>2011</v>
      </c>
      <c r="F413" s="15">
        <f>VLOOKUP($A413,'BM011'!$D$5:$U$609,'BM011'!S$609,0)</f>
        <v>24272.75</v>
      </c>
      <c r="H413" s="16">
        <v>1809</v>
      </c>
      <c r="I413" s="16" t="s">
        <v>619</v>
      </c>
      <c r="J413" s="16">
        <v>147</v>
      </c>
      <c r="K413" s="16" t="s">
        <v>1236</v>
      </c>
    </row>
    <row r="414" spans="1:11">
      <c r="A414" s="5">
        <v>2820</v>
      </c>
      <c r="B414" s="5" t="s">
        <v>652</v>
      </c>
      <c r="C414" t="e">
        <f>VLOOKUP($A414,#REF!,3,0)</f>
        <v>#REF!</v>
      </c>
      <c r="D414" t="e">
        <f>VLOOKUP($A414,#REF!,4,0)</f>
        <v>#REF!</v>
      </c>
      <c r="E414">
        <v>2011</v>
      </c>
      <c r="F414" s="15">
        <f>VLOOKUP($A414,'BM011'!$D$5:$U$609,'BM011'!S$609,0)</f>
        <v>27600.75</v>
      </c>
      <c r="H414" s="16">
        <v>1810</v>
      </c>
      <c r="I414" s="16" t="s">
        <v>619</v>
      </c>
      <c r="J414" s="16">
        <v>101</v>
      </c>
      <c r="K414" s="16" t="s">
        <v>1232</v>
      </c>
    </row>
    <row r="415" spans="1:11">
      <c r="A415" s="5">
        <v>2900</v>
      </c>
      <c r="B415" s="5" t="s">
        <v>659</v>
      </c>
      <c r="C415" t="e">
        <f>VLOOKUP($A415,#REF!,3,0)</f>
        <v>#REF!</v>
      </c>
      <c r="D415" t="e">
        <f>VLOOKUP($A415,#REF!,4,0)</f>
        <v>#REF!</v>
      </c>
      <c r="E415">
        <v>2011</v>
      </c>
      <c r="F415" s="15">
        <f>VLOOKUP($A415,'BM011'!$D$5:$U$609,'BM011'!S$609,0)</f>
        <v>28442.75</v>
      </c>
      <c r="H415" s="16">
        <v>1810</v>
      </c>
      <c r="I415" s="16" t="s">
        <v>619</v>
      </c>
      <c r="J415" s="16">
        <v>147</v>
      </c>
      <c r="K415" s="16" t="s">
        <v>1236</v>
      </c>
    </row>
    <row r="416" spans="1:11">
      <c r="A416" s="5">
        <v>2870</v>
      </c>
      <c r="B416" s="5" t="s">
        <v>657</v>
      </c>
      <c r="C416" t="e">
        <f>VLOOKUP($A416,#REF!,3,0)</f>
        <v>#REF!</v>
      </c>
      <c r="D416" t="e">
        <f>VLOOKUP($A416,#REF!,4,0)</f>
        <v>#REF!</v>
      </c>
      <c r="E416">
        <v>2011</v>
      </c>
      <c r="F416" s="15">
        <f>VLOOKUP($A416,'BM011'!$D$5:$U$609,'BM011'!S$609,0)</f>
        <v>27192.666666666668</v>
      </c>
      <c r="H416" s="16">
        <v>1811</v>
      </c>
      <c r="I416" s="16" t="s">
        <v>619</v>
      </c>
      <c r="J416" s="16">
        <v>147</v>
      </c>
      <c r="K416" s="16" t="s">
        <v>1236</v>
      </c>
    </row>
    <row r="417" spans="1:11">
      <c r="A417" s="5">
        <v>2920</v>
      </c>
      <c r="B417" s="5" t="s">
        <v>660</v>
      </c>
      <c r="C417" t="e">
        <f>VLOOKUP($A417,#REF!,3,0)</f>
        <v>#REF!</v>
      </c>
      <c r="D417" t="e">
        <f>VLOOKUP($A417,#REF!,4,0)</f>
        <v>#REF!</v>
      </c>
      <c r="E417">
        <v>2011</v>
      </c>
      <c r="F417" s="15">
        <f>VLOOKUP($A417,'BM011'!$D$5:$U$609,'BM011'!S$609,0)</f>
        <v>33938</v>
      </c>
      <c r="H417" s="16">
        <v>1812</v>
      </c>
      <c r="I417" s="16" t="s">
        <v>619</v>
      </c>
      <c r="J417" s="16">
        <v>147</v>
      </c>
      <c r="K417" s="16" t="s">
        <v>1236</v>
      </c>
    </row>
    <row r="418" spans="1:11">
      <c r="A418" s="5">
        <v>2960</v>
      </c>
      <c r="B418" s="5" t="s">
        <v>664</v>
      </c>
      <c r="C418" t="e">
        <f>VLOOKUP($A418,#REF!,3,0)</f>
        <v>#REF!</v>
      </c>
      <c r="D418" t="e">
        <f>VLOOKUP($A418,#REF!,4,0)</f>
        <v>#REF!</v>
      </c>
      <c r="E418">
        <v>2011</v>
      </c>
      <c r="F418" s="15">
        <f>VLOOKUP($A418,'BM011'!$D$5:$U$609,'BM011'!S$609,0)</f>
        <v>32706.5</v>
      </c>
      <c r="H418" s="16">
        <v>1813</v>
      </c>
      <c r="I418" s="16" t="s">
        <v>619</v>
      </c>
      <c r="J418" s="16">
        <v>147</v>
      </c>
      <c r="K418" s="16" t="s">
        <v>1236</v>
      </c>
    </row>
    <row r="419" spans="1:11">
      <c r="A419" s="5">
        <v>2930</v>
      </c>
      <c r="B419" s="5" t="s">
        <v>661</v>
      </c>
      <c r="C419" t="e">
        <f>VLOOKUP($A419,#REF!,3,0)</f>
        <v>#REF!</v>
      </c>
      <c r="D419" t="e">
        <f>VLOOKUP($A419,#REF!,4,0)</f>
        <v>#REF!</v>
      </c>
      <c r="E419">
        <v>2011</v>
      </c>
      <c r="F419" s="15">
        <f>VLOOKUP($A419,'BM011'!$D$5:$U$609,'BM011'!S$609,0)</f>
        <v>39512.25</v>
      </c>
      <c r="H419" s="16">
        <v>1814</v>
      </c>
      <c r="I419" s="16" t="s">
        <v>619</v>
      </c>
      <c r="J419" s="16">
        <v>147</v>
      </c>
      <c r="K419" s="16" t="s">
        <v>1236</v>
      </c>
    </row>
    <row r="420" spans="1:11">
      <c r="A420" s="5">
        <v>2100</v>
      </c>
      <c r="B420" s="5" t="s">
        <v>621</v>
      </c>
      <c r="C420" t="e">
        <f>VLOOKUP($A420,#REF!,3,0)</f>
        <v>#REF!</v>
      </c>
      <c r="D420" t="e">
        <f>VLOOKUP($A420,#REF!,4,0)</f>
        <v>#REF!</v>
      </c>
      <c r="E420">
        <v>2011</v>
      </c>
      <c r="F420" s="15">
        <f>VLOOKUP($A420,'BM011'!$D$5:$U$609,'BM011'!S$609,0)</f>
        <v>34655.75</v>
      </c>
      <c r="H420" s="16">
        <v>1815</v>
      </c>
      <c r="I420" s="16" t="s">
        <v>619</v>
      </c>
      <c r="J420" s="16">
        <v>147</v>
      </c>
      <c r="K420" s="16" t="s">
        <v>1236</v>
      </c>
    </row>
    <row r="421" spans="1:11">
      <c r="A421" s="5">
        <v>4244</v>
      </c>
      <c r="B421" s="5" t="s">
        <v>733</v>
      </c>
      <c r="C421" t="e">
        <f>VLOOKUP($A421,#REF!,3,0)</f>
        <v>#REF!</v>
      </c>
      <c r="D421" t="e">
        <f>VLOOKUP($A421,#REF!,4,0)</f>
        <v>#REF!</v>
      </c>
      <c r="E421">
        <v>2015</v>
      </c>
      <c r="F421" s="15" t="str">
        <f>VLOOKUP($A421,'BM011'!$D$5:$U$609,'BM011'!S$609,0)</f>
        <v>BRUG KOM</v>
      </c>
      <c r="H421" s="16">
        <v>1816</v>
      </c>
      <c r="I421" s="16" t="s">
        <v>619</v>
      </c>
      <c r="J421" s="16">
        <v>147</v>
      </c>
      <c r="K421" s="16" t="s">
        <v>1236</v>
      </c>
    </row>
    <row r="422" spans="1:11">
      <c r="A422" s="5">
        <v>4245</v>
      </c>
      <c r="B422" s="5" t="s">
        <v>734</v>
      </c>
      <c r="C422" t="e">
        <f>VLOOKUP($A422,#REF!,3,0)</f>
        <v>#REF!</v>
      </c>
      <c r="D422" t="e">
        <f>VLOOKUP($A422,#REF!,4,0)</f>
        <v>#REF!</v>
      </c>
      <c r="E422">
        <v>2015</v>
      </c>
      <c r="F422">
        <f>VLOOKUP($A422,'BM011'!$D$8:$U$607,15,0)</f>
        <v>0</v>
      </c>
      <c r="H422" s="16">
        <v>1817</v>
      </c>
      <c r="I422" s="16" t="s">
        <v>619</v>
      </c>
      <c r="J422" s="16">
        <v>147</v>
      </c>
      <c r="K422" s="16" t="s">
        <v>1236</v>
      </c>
    </row>
    <row r="423" spans="1:11">
      <c r="A423" s="5">
        <v>4305</v>
      </c>
      <c r="B423" s="5" t="s">
        <v>745</v>
      </c>
      <c r="C423" t="e">
        <f>VLOOKUP($A423,#REF!,3,0)</f>
        <v>#REF!</v>
      </c>
      <c r="D423" t="e">
        <f>VLOOKUP($A423,#REF!,4,0)</f>
        <v>#REF!</v>
      </c>
      <c r="E423">
        <v>2015</v>
      </c>
      <c r="F423">
        <f>VLOOKUP($A423,'BM011'!$D$8:$U$607,15,0)</f>
        <v>0</v>
      </c>
      <c r="H423" s="16">
        <v>1818</v>
      </c>
      <c r="I423" s="16" t="s">
        <v>619</v>
      </c>
      <c r="J423" s="16">
        <v>147</v>
      </c>
      <c r="K423" s="16" t="s">
        <v>1236</v>
      </c>
    </row>
    <row r="424" spans="1:11">
      <c r="A424" s="5">
        <v>4942</v>
      </c>
      <c r="B424" s="5" t="s">
        <v>828</v>
      </c>
      <c r="C424" t="e">
        <f>VLOOKUP($A424,#REF!,3,0)</f>
        <v>#REF!</v>
      </c>
      <c r="D424" t="e">
        <f>VLOOKUP($A424,#REF!,4,0)</f>
        <v>#REF!</v>
      </c>
      <c r="E424">
        <v>2015</v>
      </c>
      <c r="F424">
        <f>VLOOKUP($A424,'BM011'!$D$8:$U$607,15,0)</f>
        <v>0</v>
      </c>
      <c r="H424" s="16">
        <v>1819</v>
      </c>
      <c r="I424" s="16" t="s">
        <v>619</v>
      </c>
      <c r="J424" s="16">
        <v>147</v>
      </c>
      <c r="K424" s="16" t="s">
        <v>1236</v>
      </c>
    </row>
    <row r="425" spans="1:11">
      <c r="A425" s="5">
        <v>4945</v>
      </c>
      <c r="B425" s="5" t="s">
        <v>831</v>
      </c>
      <c r="C425" t="e">
        <f>VLOOKUP($A425,#REF!,3,0)</f>
        <v>#REF!</v>
      </c>
      <c r="D425" t="e">
        <f>VLOOKUP($A425,#REF!,4,0)</f>
        <v>#REF!</v>
      </c>
      <c r="E425">
        <v>2015</v>
      </c>
      <c r="F425">
        <f>VLOOKUP($A425,'BM011'!$D$8:$U$607,15,0)</f>
        <v>0</v>
      </c>
      <c r="H425" s="16">
        <v>1820</v>
      </c>
      <c r="I425" s="16" t="s">
        <v>619</v>
      </c>
      <c r="J425" s="16">
        <v>147</v>
      </c>
      <c r="K425" s="16" t="s">
        <v>1236</v>
      </c>
    </row>
    <row r="426" spans="1:11">
      <c r="A426" s="5">
        <v>5601</v>
      </c>
      <c r="B426" s="5" t="s">
        <v>875</v>
      </c>
      <c r="C426" t="e">
        <f>VLOOKUP($A426,#REF!,3,0)</f>
        <v>#REF!</v>
      </c>
      <c r="D426" t="e">
        <f>VLOOKUP($A426,#REF!,4,0)</f>
        <v>#REF!</v>
      </c>
      <c r="E426">
        <v>2015</v>
      </c>
      <c r="F426">
        <f>VLOOKUP($A426,'BM011'!$D$8:$U$607,15,0)</f>
        <v>0</v>
      </c>
      <c r="H426" s="16">
        <v>1822</v>
      </c>
      <c r="I426" s="16" t="s">
        <v>619</v>
      </c>
      <c r="J426" s="16">
        <v>147</v>
      </c>
      <c r="K426" s="16" t="s">
        <v>1236</v>
      </c>
    </row>
    <row r="427" spans="1:11">
      <c r="A427" s="5">
        <v>5602</v>
      </c>
      <c r="B427" s="5" t="s">
        <v>876</v>
      </c>
      <c r="C427" t="e">
        <f>VLOOKUP($A427,#REF!,3,0)</f>
        <v>#REF!</v>
      </c>
      <c r="D427" t="e">
        <f>VLOOKUP($A427,#REF!,4,0)</f>
        <v>#REF!</v>
      </c>
      <c r="E427">
        <v>2015</v>
      </c>
      <c r="F427">
        <f>VLOOKUP($A427,'BM011'!$D$8:$U$607,15,0)</f>
        <v>0</v>
      </c>
      <c r="H427" s="16">
        <v>1823</v>
      </c>
      <c r="I427" s="16" t="s">
        <v>619</v>
      </c>
      <c r="J427" s="16">
        <v>147</v>
      </c>
      <c r="K427" s="16" t="s">
        <v>1236</v>
      </c>
    </row>
    <row r="428" spans="1:11">
      <c r="A428" s="5">
        <v>5943</v>
      </c>
      <c r="B428" s="5" t="s">
        <v>906</v>
      </c>
      <c r="C428" t="e">
        <f>VLOOKUP($A428,#REF!,3,0)</f>
        <v>#REF!</v>
      </c>
      <c r="D428" t="e">
        <f>VLOOKUP($A428,#REF!,4,0)</f>
        <v>#REF!</v>
      </c>
      <c r="E428">
        <v>2015</v>
      </c>
      <c r="F428">
        <f>VLOOKUP($A428,'BM011'!$D$8:$U$607,15,0)</f>
        <v>0</v>
      </c>
      <c r="H428" s="16">
        <v>1824</v>
      </c>
      <c r="I428" s="16" t="s">
        <v>619</v>
      </c>
      <c r="J428" s="16">
        <v>147</v>
      </c>
      <c r="K428" s="16" t="s">
        <v>1236</v>
      </c>
    </row>
    <row r="429" spans="1:11">
      <c r="A429" s="5">
        <v>6210</v>
      </c>
      <c r="B429" s="5" t="s">
        <v>924</v>
      </c>
      <c r="C429" t="e">
        <f>VLOOKUP($A429,#REF!,3,0)</f>
        <v>#REF!</v>
      </c>
      <c r="D429" t="e">
        <f>VLOOKUP($A429,#REF!,4,0)</f>
        <v>#REF!</v>
      </c>
      <c r="E429">
        <v>2015</v>
      </c>
      <c r="F429">
        <f>VLOOKUP($A429,'BM011'!$D$8:$U$607,15,0)</f>
        <v>0</v>
      </c>
      <c r="H429" s="16">
        <v>1825</v>
      </c>
      <c r="I429" s="16" t="s">
        <v>619</v>
      </c>
      <c r="J429" s="16">
        <v>147</v>
      </c>
      <c r="K429" s="16" t="s">
        <v>1236</v>
      </c>
    </row>
    <row r="430" spans="1:11">
      <c r="A430" s="5">
        <v>8789</v>
      </c>
      <c r="B430" s="5" t="s">
        <v>1136</v>
      </c>
      <c r="C430" t="e">
        <f>VLOOKUP($A430,#REF!,3,0)</f>
        <v>#REF!</v>
      </c>
      <c r="D430" t="e">
        <f>VLOOKUP($A430,#REF!,4,0)</f>
        <v>#REF!</v>
      </c>
      <c r="E430">
        <v>2015</v>
      </c>
      <c r="F430">
        <f>VLOOKUP($A430,'BM011'!$D$8:$U$607,15,0)</f>
        <v>0</v>
      </c>
      <c r="H430" s="16">
        <v>1826</v>
      </c>
      <c r="I430" s="16" t="s">
        <v>619</v>
      </c>
      <c r="J430" s="16">
        <v>147</v>
      </c>
      <c r="K430" s="16" t="s">
        <v>1236</v>
      </c>
    </row>
    <row r="431" spans="1:11">
      <c r="A431" s="5">
        <v>8799</v>
      </c>
      <c r="B431" s="5" t="s">
        <v>1137</v>
      </c>
      <c r="C431" t="e">
        <f>VLOOKUP($A431,#REF!,3,0)</f>
        <v>#REF!</v>
      </c>
      <c r="D431" t="e">
        <f>VLOOKUP($A431,#REF!,4,0)</f>
        <v>#REF!</v>
      </c>
      <c r="E431">
        <v>2015</v>
      </c>
      <c r="F431">
        <f>VLOOKUP($A431,'BM011'!$D$8:$U$607,15,0)</f>
        <v>0</v>
      </c>
      <c r="H431" s="16">
        <v>1827</v>
      </c>
      <c r="I431" s="16" t="s">
        <v>619</v>
      </c>
      <c r="J431" s="16">
        <v>147</v>
      </c>
      <c r="K431" s="16" t="s">
        <v>1236</v>
      </c>
    </row>
    <row r="432" spans="1:11">
      <c r="A432" s="5">
        <v>4960</v>
      </c>
      <c r="B432" s="5" t="s">
        <v>835</v>
      </c>
      <c r="C432" t="e">
        <f>VLOOKUP($A432,#REF!,3,0)</f>
        <v>#REF!</v>
      </c>
      <c r="D432" t="e">
        <f>VLOOKUP($A432,#REF!,4,0)</f>
        <v>#REF!</v>
      </c>
      <c r="E432">
        <v>2015</v>
      </c>
      <c r="F432">
        <f>VLOOKUP($A432,'BM011'!$D$8:$U$607,15,0)</f>
        <v>0</v>
      </c>
      <c r="H432" s="16">
        <v>1828</v>
      </c>
      <c r="I432" s="16" t="s">
        <v>619</v>
      </c>
      <c r="J432" s="16">
        <v>147</v>
      </c>
      <c r="K432" s="16" t="s">
        <v>1236</v>
      </c>
    </row>
    <row r="433" spans="1:11">
      <c r="A433" s="5">
        <v>3782</v>
      </c>
      <c r="B433" s="5" t="s">
        <v>710</v>
      </c>
      <c r="C433" t="e">
        <f>VLOOKUP($A433,#REF!,3,0)</f>
        <v>#REF!</v>
      </c>
      <c r="D433" t="e">
        <f>VLOOKUP($A433,#REF!,4,0)</f>
        <v>#REF!</v>
      </c>
      <c r="E433">
        <v>2015</v>
      </c>
      <c r="F433">
        <f>VLOOKUP($A433,'BM011'!$D$8:$U$607,15,0)</f>
        <v>0</v>
      </c>
      <c r="H433" s="16">
        <v>1829</v>
      </c>
      <c r="I433" s="16" t="s">
        <v>619</v>
      </c>
      <c r="J433" s="16">
        <v>147</v>
      </c>
      <c r="K433" s="16" t="s">
        <v>1236</v>
      </c>
    </row>
    <row r="434" spans="1:11">
      <c r="A434" s="5">
        <v>5932</v>
      </c>
      <c r="B434" s="5" t="s">
        <v>904</v>
      </c>
      <c r="C434" t="e">
        <f>VLOOKUP($A434,#REF!,3,0)</f>
        <v>#REF!</v>
      </c>
      <c r="D434" t="e">
        <f>VLOOKUP($A434,#REF!,4,0)</f>
        <v>#REF!</v>
      </c>
      <c r="E434">
        <v>2015</v>
      </c>
      <c r="F434">
        <f>VLOOKUP($A434,'BM011'!$D$8:$U$607,15,0)</f>
        <v>0</v>
      </c>
      <c r="H434" s="16">
        <v>1850</v>
      </c>
      <c r="I434" s="16" t="s">
        <v>619</v>
      </c>
      <c r="J434" s="16">
        <v>147</v>
      </c>
      <c r="K434" s="16" t="s">
        <v>1236</v>
      </c>
    </row>
    <row r="435" spans="1:11">
      <c r="A435" s="5">
        <v>7770</v>
      </c>
      <c r="B435" s="5" t="s">
        <v>1051</v>
      </c>
      <c r="C435" t="e">
        <f>VLOOKUP($A435,#REF!,3,0)</f>
        <v>#REF!</v>
      </c>
      <c r="D435" t="e">
        <f>VLOOKUP($A435,#REF!,4,0)</f>
        <v>#REF!</v>
      </c>
      <c r="E435">
        <v>2015</v>
      </c>
      <c r="F435">
        <f>VLOOKUP($A435,'BM011'!$D$8:$U$607,15,0)</f>
        <v>0</v>
      </c>
      <c r="H435" s="16">
        <v>1851</v>
      </c>
      <c r="I435" s="16" t="s">
        <v>619</v>
      </c>
      <c r="J435" s="16">
        <v>147</v>
      </c>
      <c r="K435" s="16" t="s">
        <v>1236</v>
      </c>
    </row>
    <row r="436" spans="1:11">
      <c r="A436" s="5">
        <v>4892</v>
      </c>
      <c r="B436" s="5" t="s">
        <v>819</v>
      </c>
      <c r="C436" t="e">
        <f>VLOOKUP($A436,#REF!,3,0)</f>
        <v>#REF!</v>
      </c>
      <c r="D436" t="e">
        <f>VLOOKUP($A436,#REF!,4,0)</f>
        <v>#REF!</v>
      </c>
      <c r="E436">
        <v>2015</v>
      </c>
      <c r="F436">
        <f>VLOOKUP($A436,'BM011'!$D$8:$U$607,15,0)</f>
        <v>0</v>
      </c>
      <c r="H436" s="16">
        <v>1852</v>
      </c>
      <c r="I436" s="16" t="s">
        <v>619</v>
      </c>
      <c r="J436" s="16">
        <v>147</v>
      </c>
      <c r="K436" s="16" t="s">
        <v>1236</v>
      </c>
    </row>
    <row r="437" spans="1:11">
      <c r="A437" s="5">
        <v>4920</v>
      </c>
      <c r="B437" s="5" t="s">
        <v>825</v>
      </c>
      <c r="C437" t="e">
        <f>VLOOKUP($A437,#REF!,3,0)</f>
        <v>#REF!</v>
      </c>
      <c r="D437" t="e">
        <f>VLOOKUP($A437,#REF!,4,0)</f>
        <v>#REF!</v>
      </c>
      <c r="E437">
        <v>2015</v>
      </c>
      <c r="F437">
        <f>VLOOKUP($A437,'BM011'!$D$8:$U$607,15,0)</f>
        <v>0</v>
      </c>
      <c r="H437" s="16">
        <v>1853</v>
      </c>
      <c r="I437" s="16" t="s">
        <v>619</v>
      </c>
      <c r="J437" s="16">
        <v>147</v>
      </c>
      <c r="K437" s="16" t="s">
        <v>1236</v>
      </c>
    </row>
    <row r="438" spans="1:11">
      <c r="A438" s="5">
        <v>4874</v>
      </c>
      <c r="B438" s="5" t="s">
        <v>816</v>
      </c>
      <c r="C438" t="e">
        <f>VLOOKUP($A438,#REF!,3,0)</f>
        <v>#REF!</v>
      </c>
      <c r="D438" t="e">
        <f>VLOOKUP($A438,#REF!,4,0)</f>
        <v>#REF!</v>
      </c>
      <c r="E438">
        <v>2015</v>
      </c>
      <c r="F438">
        <f>VLOOKUP($A438,'BM011'!$D$8:$U$607,15,0)</f>
        <v>0</v>
      </c>
      <c r="H438" s="16">
        <v>1854</v>
      </c>
      <c r="I438" s="16" t="s">
        <v>619</v>
      </c>
      <c r="J438" s="16">
        <v>147</v>
      </c>
      <c r="K438" s="16" t="s">
        <v>1236</v>
      </c>
    </row>
    <row r="439" spans="1:11">
      <c r="A439" s="5">
        <v>7790</v>
      </c>
      <c r="B439" s="5" t="s">
        <v>1052</v>
      </c>
      <c r="C439" t="e">
        <f>VLOOKUP($A439,#REF!,3,0)</f>
        <v>#REF!</v>
      </c>
      <c r="D439" t="e">
        <f>VLOOKUP($A439,#REF!,4,0)</f>
        <v>#REF!</v>
      </c>
      <c r="E439">
        <v>2015</v>
      </c>
      <c r="F439">
        <f>VLOOKUP($A439,'BM011'!$D$8:$U$607,15,0)</f>
        <v>0</v>
      </c>
      <c r="H439" s="16">
        <v>1855</v>
      </c>
      <c r="I439" s="16" t="s">
        <v>619</v>
      </c>
      <c r="J439" s="16">
        <v>147</v>
      </c>
      <c r="K439" s="16" t="s">
        <v>1236</v>
      </c>
    </row>
    <row r="440" spans="1:11">
      <c r="A440" s="5">
        <v>4970</v>
      </c>
      <c r="B440" s="5" t="s">
        <v>836</v>
      </c>
      <c r="C440" t="e">
        <f>VLOOKUP($A440,#REF!,3,0)</f>
        <v>#REF!</v>
      </c>
      <c r="D440" t="e">
        <f>VLOOKUP($A440,#REF!,4,0)</f>
        <v>#REF!</v>
      </c>
      <c r="E440">
        <v>2015</v>
      </c>
      <c r="F440">
        <f>VLOOKUP($A440,'BM011'!$D$8:$U$607,15,0)</f>
        <v>0</v>
      </c>
      <c r="H440" s="16">
        <v>1856</v>
      </c>
      <c r="I440" s="16" t="s">
        <v>619</v>
      </c>
      <c r="J440" s="16">
        <v>147</v>
      </c>
      <c r="K440" s="16" t="s">
        <v>1236</v>
      </c>
    </row>
    <row r="441" spans="1:11">
      <c r="A441" s="5">
        <v>6780</v>
      </c>
      <c r="B441" s="5" t="s">
        <v>973</v>
      </c>
      <c r="C441" t="e">
        <f>VLOOKUP($A441,#REF!,3,0)</f>
        <v>#REF!</v>
      </c>
      <c r="D441" t="e">
        <f>VLOOKUP($A441,#REF!,4,0)</f>
        <v>#REF!</v>
      </c>
      <c r="E441">
        <v>2015</v>
      </c>
      <c r="F441">
        <f>VLOOKUP($A441,'BM011'!$D$8:$U$607,15,0)</f>
        <v>0</v>
      </c>
      <c r="H441" s="16">
        <v>1857</v>
      </c>
      <c r="I441" s="16" t="s">
        <v>619</v>
      </c>
      <c r="J441" s="16">
        <v>147</v>
      </c>
      <c r="K441" s="16" t="s">
        <v>1236</v>
      </c>
    </row>
    <row r="442" spans="1:11">
      <c r="A442" s="5">
        <v>8970</v>
      </c>
      <c r="B442" s="5" t="s">
        <v>1157</v>
      </c>
      <c r="C442" t="e">
        <f>VLOOKUP($A442,#REF!,3,0)</f>
        <v>#REF!</v>
      </c>
      <c r="D442" t="e">
        <f>VLOOKUP($A442,#REF!,4,0)</f>
        <v>#REF!</v>
      </c>
      <c r="E442">
        <v>2015</v>
      </c>
      <c r="F442">
        <f>VLOOKUP($A442,'BM011'!$D$8:$U$607,15,0)</f>
        <v>0</v>
      </c>
      <c r="H442" s="16">
        <v>1860</v>
      </c>
      <c r="I442" s="16" t="s">
        <v>619</v>
      </c>
      <c r="J442" s="16">
        <v>147</v>
      </c>
      <c r="K442" s="16" t="s">
        <v>1236</v>
      </c>
    </row>
    <row r="443" spans="1:11">
      <c r="A443" s="5">
        <v>9881</v>
      </c>
      <c r="B443" s="5" t="s">
        <v>1216</v>
      </c>
      <c r="C443" t="e">
        <f>VLOOKUP($A443,#REF!,3,0)</f>
        <v>#REF!</v>
      </c>
      <c r="D443" t="e">
        <f>VLOOKUP($A443,#REF!,4,0)</f>
        <v>#REF!</v>
      </c>
      <c r="E443">
        <v>2015</v>
      </c>
      <c r="F443">
        <f>VLOOKUP($A443,'BM011'!$D$8:$U$607,15,0)</f>
        <v>0</v>
      </c>
      <c r="H443" s="16">
        <v>1861</v>
      </c>
      <c r="I443" s="16" t="s">
        <v>619</v>
      </c>
      <c r="J443" s="16">
        <v>147</v>
      </c>
      <c r="K443" s="16" t="s">
        <v>1236</v>
      </c>
    </row>
    <row r="444" spans="1:11">
      <c r="A444" s="5">
        <v>4913</v>
      </c>
      <c r="B444" s="5" t="s">
        <v>824</v>
      </c>
      <c r="C444" t="e">
        <f>VLOOKUP($A444,#REF!,3,0)</f>
        <v>#REF!</v>
      </c>
      <c r="D444" t="e">
        <f>VLOOKUP($A444,#REF!,4,0)</f>
        <v>#REF!</v>
      </c>
      <c r="E444">
        <v>2015</v>
      </c>
      <c r="F444">
        <f>VLOOKUP($A444,'BM011'!$D$8:$U$607,15,0)</f>
        <v>0</v>
      </c>
      <c r="H444" s="16">
        <v>1862</v>
      </c>
      <c r="I444" s="16" t="s">
        <v>619</v>
      </c>
      <c r="J444" s="16">
        <v>147</v>
      </c>
      <c r="K444" s="16" t="s">
        <v>1236</v>
      </c>
    </row>
    <row r="445" spans="1:11">
      <c r="A445" s="5">
        <v>6510</v>
      </c>
      <c r="B445" s="5" t="s">
        <v>943</v>
      </c>
      <c r="C445" t="e">
        <f>VLOOKUP($A445,#REF!,3,0)</f>
        <v>#REF!</v>
      </c>
      <c r="D445" t="e">
        <f>VLOOKUP($A445,#REF!,4,0)</f>
        <v>#REF!</v>
      </c>
      <c r="E445">
        <v>2015</v>
      </c>
      <c r="F445">
        <f>VLOOKUP($A445,'BM011'!$D$8:$U$607,15,0)</f>
        <v>0</v>
      </c>
      <c r="H445" s="16">
        <v>1863</v>
      </c>
      <c r="I445" s="16" t="s">
        <v>619</v>
      </c>
      <c r="J445" s="16">
        <v>147</v>
      </c>
      <c r="K445" s="16" t="s">
        <v>1236</v>
      </c>
    </row>
    <row r="446" spans="1:11">
      <c r="A446" s="5">
        <v>5592</v>
      </c>
      <c r="B446" s="5" t="s">
        <v>873</v>
      </c>
      <c r="C446" t="e">
        <f>VLOOKUP($A446,#REF!,3,0)</f>
        <v>#REF!</v>
      </c>
      <c r="D446" t="e">
        <f>VLOOKUP($A446,#REF!,4,0)</f>
        <v>#REF!</v>
      </c>
      <c r="E446">
        <v>2015</v>
      </c>
      <c r="F446">
        <f>VLOOKUP($A446,'BM011'!$D$8:$U$607,15,0)</f>
        <v>0</v>
      </c>
      <c r="H446" s="16">
        <v>1864</v>
      </c>
      <c r="I446" s="16" t="s">
        <v>619</v>
      </c>
      <c r="J446" s="16">
        <v>147</v>
      </c>
      <c r="K446" s="16" t="s">
        <v>1236</v>
      </c>
    </row>
    <row r="447" spans="1:11">
      <c r="A447" s="5">
        <v>9640</v>
      </c>
      <c r="B447" s="5" t="s">
        <v>1204</v>
      </c>
      <c r="C447" t="e">
        <f>VLOOKUP($A447,#REF!,3,0)</f>
        <v>#REF!</v>
      </c>
      <c r="D447" t="e">
        <f>VLOOKUP($A447,#REF!,4,0)</f>
        <v>#REF!</v>
      </c>
      <c r="E447">
        <v>2015</v>
      </c>
      <c r="F447">
        <f>VLOOKUP($A447,'BM011'!$D$8:$U$607,15,0)</f>
        <v>0</v>
      </c>
      <c r="H447" s="16">
        <v>1865</v>
      </c>
      <c r="I447" s="16" t="s">
        <v>619</v>
      </c>
      <c r="J447" s="16">
        <v>147</v>
      </c>
      <c r="K447" s="16" t="s">
        <v>1236</v>
      </c>
    </row>
    <row r="448" spans="1:11">
      <c r="A448" s="5">
        <v>7860</v>
      </c>
      <c r="B448" s="5" t="s">
        <v>1057</v>
      </c>
      <c r="C448" t="e">
        <f>VLOOKUP($A448,#REF!,3,0)</f>
        <v>#REF!</v>
      </c>
      <c r="D448" t="e">
        <f>VLOOKUP($A448,#REF!,4,0)</f>
        <v>#REF!</v>
      </c>
      <c r="E448">
        <v>2015</v>
      </c>
      <c r="F448">
        <f>VLOOKUP($A448,'BM011'!$D$8:$U$607,15,0)</f>
        <v>0</v>
      </c>
      <c r="H448" s="16">
        <v>1866</v>
      </c>
      <c r="I448" s="16" t="s">
        <v>619</v>
      </c>
      <c r="J448" s="16">
        <v>147</v>
      </c>
      <c r="K448" s="16" t="s">
        <v>1236</v>
      </c>
    </row>
    <row r="449" spans="1:11">
      <c r="A449" s="5">
        <v>4900</v>
      </c>
      <c r="B449" s="5" t="s">
        <v>822</v>
      </c>
      <c r="C449" t="e">
        <f>VLOOKUP($A449,#REF!,3,0)</f>
        <v>#REF!</v>
      </c>
      <c r="D449" t="e">
        <f>VLOOKUP($A449,#REF!,4,0)</f>
        <v>#REF!</v>
      </c>
      <c r="E449">
        <v>2015</v>
      </c>
      <c r="F449">
        <f>VLOOKUP($A449,'BM011'!$D$8:$U$607,15,0)</f>
        <v>0</v>
      </c>
      <c r="H449" s="16">
        <v>1867</v>
      </c>
      <c r="I449" s="16" t="s">
        <v>619</v>
      </c>
      <c r="J449" s="16">
        <v>147</v>
      </c>
      <c r="K449" s="16" t="s">
        <v>1236</v>
      </c>
    </row>
    <row r="450" spans="1:11">
      <c r="A450" s="5">
        <v>9293</v>
      </c>
      <c r="B450" s="5" t="s">
        <v>1170</v>
      </c>
      <c r="C450" t="e">
        <f>VLOOKUP($A450,#REF!,3,0)</f>
        <v>#REF!</v>
      </c>
      <c r="D450" t="e">
        <f>VLOOKUP($A450,#REF!,4,0)</f>
        <v>#REF!</v>
      </c>
      <c r="E450">
        <v>2015</v>
      </c>
      <c r="F450">
        <f>VLOOKUP($A450,'BM011'!$D$8:$U$607,15,0)</f>
        <v>0</v>
      </c>
      <c r="H450" s="16">
        <v>1868</v>
      </c>
      <c r="I450" s="16" t="s">
        <v>619</v>
      </c>
      <c r="J450" s="16">
        <v>147</v>
      </c>
      <c r="K450" s="16" t="s">
        <v>1236</v>
      </c>
    </row>
    <row r="451" spans="1:11">
      <c r="A451" s="5">
        <v>5953</v>
      </c>
      <c r="B451" s="5" t="s">
        <v>907</v>
      </c>
      <c r="C451" t="e">
        <f>VLOOKUP($A451,#REF!,3,0)</f>
        <v>#REF!</v>
      </c>
      <c r="D451" t="e">
        <f>VLOOKUP($A451,#REF!,4,0)</f>
        <v>#REF!</v>
      </c>
      <c r="E451">
        <v>2015</v>
      </c>
      <c r="F451">
        <f>VLOOKUP($A451,'BM011'!$D$8:$U$607,15,0)</f>
        <v>0</v>
      </c>
      <c r="H451" s="16">
        <v>1870</v>
      </c>
      <c r="I451" s="16" t="s">
        <v>619</v>
      </c>
      <c r="J451" s="16">
        <v>147</v>
      </c>
      <c r="K451" s="16" t="s">
        <v>1236</v>
      </c>
    </row>
    <row r="452" spans="1:11">
      <c r="A452" s="5">
        <v>7870</v>
      </c>
      <c r="B452" s="5" t="s">
        <v>1058</v>
      </c>
      <c r="C452" t="e">
        <f>VLOOKUP($A452,#REF!,3,0)</f>
        <v>#REF!</v>
      </c>
      <c r="D452" t="e">
        <f>VLOOKUP($A452,#REF!,4,0)</f>
        <v>#REF!</v>
      </c>
      <c r="E452">
        <v>2015</v>
      </c>
      <c r="F452">
        <f>VLOOKUP($A452,'BM011'!$D$8:$U$607,15,0)</f>
        <v>0</v>
      </c>
      <c r="H452" s="16">
        <v>1871</v>
      </c>
      <c r="I452" s="16" t="s">
        <v>619</v>
      </c>
      <c r="J452" s="16">
        <v>147</v>
      </c>
      <c r="K452" s="16" t="s">
        <v>1236</v>
      </c>
    </row>
    <row r="453" spans="1:11">
      <c r="A453" s="5">
        <v>4840</v>
      </c>
      <c r="B453" s="5" t="s">
        <v>809</v>
      </c>
      <c r="C453" t="e">
        <f>VLOOKUP($A453,#REF!,3,0)</f>
        <v>#REF!</v>
      </c>
      <c r="D453" t="e">
        <f>VLOOKUP($A453,#REF!,4,0)</f>
        <v>#REF!</v>
      </c>
      <c r="E453">
        <v>2015</v>
      </c>
      <c r="F453">
        <f>VLOOKUP($A453,'BM011'!$D$8:$U$607,15,0)</f>
        <v>0</v>
      </c>
      <c r="H453" s="16">
        <v>1872</v>
      </c>
      <c r="I453" s="16" t="s">
        <v>619</v>
      </c>
      <c r="J453" s="16">
        <v>147</v>
      </c>
      <c r="K453" s="16" t="s">
        <v>1236</v>
      </c>
    </row>
    <row r="454" spans="1:11">
      <c r="A454" s="5">
        <v>6372</v>
      </c>
      <c r="B454" s="5" t="s">
        <v>936</v>
      </c>
      <c r="C454" t="e">
        <f>VLOOKUP($A454,#REF!,3,0)</f>
        <v>#REF!</v>
      </c>
      <c r="D454" t="e">
        <f>VLOOKUP($A454,#REF!,4,0)</f>
        <v>#REF!</v>
      </c>
      <c r="E454">
        <v>2015</v>
      </c>
      <c r="F454">
        <f>VLOOKUP($A454,'BM011'!$D$8:$U$607,15,0)</f>
        <v>0</v>
      </c>
      <c r="H454" s="16">
        <v>1873</v>
      </c>
      <c r="I454" s="16" t="s">
        <v>619</v>
      </c>
      <c r="J454" s="16">
        <v>147</v>
      </c>
      <c r="K454" s="16" t="s">
        <v>1236</v>
      </c>
    </row>
    <row r="455" spans="1:11">
      <c r="A455" s="5">
        <v>7540</v>
      </c>
      <c r="B455" s="5" t="s">
        <v>1034</v>
      </c>
      <c r="C455" t="e">
        <f>VLOOKUP($A455,#REF!,3,0)</f>
        <v>#REF!</v>
      </c>
      <c r="D455" t="e">
        <f>VLOOKUP($A455,#REF!,4,0)</f>
        <v>#REF!</v>
      </c>
      <c r="E455">
        <v>2015</v>
      </c>
      <c r="F455">
        <f>VLOOKUP($A455,'BM011'!$D$8:$U$607,15,0)</f>
        <v>0</v>
      </c>
      <c r="H455" s="16">
        <v>1874</v>
      </c>
      <c r="I455" s="16" t="s">
        <v>619</v>
      </c>
      <c r="J455" s="16">
        <v>147</v>
      </c>
      <c r="K455" s="16" t="s">
        <v>1236</v>
      </c>
    </row>
    <row r="456" spans="1:11">
      <c r="A456" s="5">
        <v>3720</v>
      </c>
      <c r="B456" s="5" t="s">
        <v>704</v>
      </c>
      <c r="C456" t="e">
        <f>VLOOKUP($A456,#REF!,3,0)</f>
        <v>#REF!</v>
      </c>
      <c r="D456" t="e">
        <f>VLOOKUP($A456,#REF!,4,0)</f>
        <v>#REF!</v>
      </c>
      <c r="E456">
        <v>2015</v>
      </c>
      <c r="F456">
        <f>VLOOKUP($A456,'BM011'!$D$8:$U$607,15,0)</f>
        <v>0</v>
      </c>
      <c r="H456" s="16">
        <v>1875</v>
      </c>
      <c r="I456" s="16" t="s">
        <v>619</v>
      </c>
      <c r="J456" s="16">
        <v>147</v>
      </c>
      <c r="K456" s="16" t="s">
        <v>1236</v>
      </c>
    </row>
    <row r="457" spans="1:11">
      <c r="A457" s="5">
        <v>6630</v>
      </c>
      <c r="B457" s="5" t="s">
        <v>954</v>
      </c>
      <c r="C457" t="e">
        <f>VLOOKUP($A457,#REF!,3,0)</f>
        <v>#REF!</v>
      </c>
      <c r="D457" t="e">
        <f>VLOOKUP($A457,#REF!,4,0)</f>
        <v>#REF!</v>
      </c>
      <c r="E457">
        <v>2015</v>
      </c>
      <c r="F457">
        <f>VLOOKUP($A457,'BM011'!$D$8:$U$607,15,0)</f>
        <v>0</v>
      </c>
      <c r="H457" s="16">
        <v>1876</v>
      </c>
      <c r="I457" s="16" t="s">
        <v>619</v>
      </c>
      <c r="J457" s="16">
        <v>147</v>
      </c>
      <c r="K457" s="16" t="s">
        <v>1236</v>
      </c>
    </row>
    <row r="458" spans="1:11">
      <c r="A458" s="5">
        <v>6990</v>
      </c>
      <c r="B458" s="5" t="s">
        <v>999</v>
      </c>
      <c r="C458" t="e">
        <f>VLOOKUP($A458,#REF!,3,0)</f>
        <v>#REF!</v>
      </c>
      <c r="D458" t="e">
        <f>VLOOKUP($A458,#REF!,4,0)</f>
        <v>#REF!</v>
      </c>
      <c r="E458">
        <v>2015</v>
      </c>
      <c r="F458">
        <f>VLOOKUP($A458,'BM011'!$D$8:$U$607,15,0)</f>
        <v>0</v>
      </c>
      <c r="H458" s="16">
        <v>1877</v>
      </c>
      <c r="I458" s="16" t="s">
        <v>619</v>
      </c>
      <c r="J458" s="16">
        <v>147</v>
      </c>
      <c r="K458" s="16" t="s">
        <v>1236</v>
      </c>
    </row>
    <row r="459" spans="1:11">
      <c r="A459" s="5">
        <v>9460</v>
      </c>
      <c r="B459" s="5" t="s">
        <v>1185</v>
      </c>
      <c r="C459" t="e">
        <f>VLOOKUP($A459,#REF!,3,0)</f>
        <v>#REF!</v>
      </c>
      <c r="D459" t="e">
        <f>VLOOKUP($A459,#REF!,4,0)</f>
        <v>#REF!</v>
      </c>
      <c r="E459">
        <v>2015</v>
      </c>
      <c r="F459">
        <f>VLOOKUP($A459,'BM011'!$D$8:$U$607,15,0)</f>
        <v>0</v>
      </c>
      <c r="H459" s="16">
        <v>1878</v>
      </c>
      <c r="I459" s="16" t="s">
        <v>619</v>
      </c>
      <c r="J459" s="16">
        <v>147</v>
      </c>
      <c r="K459" s="16" t="s">
        <v>1236</v>
      </c>
    </row>
    <row r="460" spans="1:11">
      <c r="A460" s="5">
        <v>7752</v>
      </c>
      <c r="B460" s="5" t="s">
        <v>1048</v>
      </c>
      <c r="C460" t="e">
        <f>VLOOKUP($A460,#REF!,3,0)</f>
        <v>#REF!</v>
      </c>
      <c r="D460" t="e">
        <f>VLOOKUP($A460,#REF!,4,0)</f>
        <v>#REF!</v>
      </c>
      <c r="E460">
        <v>2015</v>
      </c>
      <c r="F460">
        <f>VLOOKUP($A460,'BM011'!$D$8:$U$607,15,0)</f>
        <v>0</v>
      </c>
      <c r="H460" s="16">
        <v>1879</v>
      </c>
      <c r="I460" s="16" t="s">
        <v>619</v>
      </c>
      <c r="J460" s="16">
        <v>147</v>
      </c>
      <c r="K460" s="16" t="s">
        <v>1236</v>
      </c>
    </row>
    <row r="461" spans="1:11">
      <c r="A461" s="5">
        <v>4863</v>
      </c>
      <c r="B461" s="5" t="s">
        <v>812</v>
      </c>
      <c r="C461" t="e">
        <f>VLOOKUP($A461,#REF!,3,0)</f>
        <v>#REF!</v>
      </c>
      <c r="D461" t="e">
        <f>VLOOKUP($A461,#REF!,4,0)</f>
        <v>#REF!</v>
      </c>
      <c r="E461">
        <v>2015</v>
      </c>
      <c r="F461">
        <f>VLOOKUP($A461,'BM011'!$D$8:$U$607,15,0)</f>
        <v>0</v>
      </c>
      <c r="H461" s="16">
        <v>1900</v>
      </c>
      <c r="I461" s="16" t="s">
        <v>619</v>
      </c>
      <c r="J461" s="16">
        <v>147</v>
      </c>
      <c r="K461" s="16" t="s">
        <v>1236</v>
      </c>
    </row>
    <row r="462" spans="1:11">
      <c r="A462" s="5">
        <v>9830</v>
      </c>
      <c r="B462" s="5" t="s">
        <v>1213</v>
      </c>
      <c r="C462" t="e">
        <f>VLOOKUP($A462,#REF!,3,0)</f>
        <v>#REF!</v>
      </c>
      <c r="D462" t="e">
        <f>VLOOKUP($A462,#REF!,4,0)</f>
        <v>#REF!</v>
      </c>
      <c r="E462">
        <v>2015</v>
      </c>
      <c r="F462">
        <f>VLOOKUP($A462,'BM011'!$D$8:$U$607,15,0)</f>
        <v>0</v>
      </c>
      <c r="H462" s="16">
        <v>1901</v>
      </c>
      <c r="I462" s="16" t="s">
        <v>619</v>
      </c>
      <c r="J462" s="16">
        <v>147</v>
      </c>
      <c r="K462" s="16" t="s">
        <v>1236</v>
      </c>
    </row>
    <row r="463" spans="1:11">
      <c r="A463" s="5">
        <v>6240</v>
      </c>
      <c r="B463" s="5" t="s">
        <v>926</v>
      </c>
      <c r="C463" t="e">
        <f>VLOOKUP($A463,#REF!,3,0)</f>
        <v>#REF!</v>
      </c>
      <c r="D463" t="e">
        <f>VLOOKUP($A463,#REF!,4,0)</f>
        <v>#REF!</v>
      </c>
      <c r="E463">
        <v>2015</v>
      </c>
      <c r="F463">
        <f>VLOOKUP($A463,'BM011'!$D$8:$U$607,15,0)</f>
        <v>0</v>
      </c>
      <c r="H463" s="16">
        <v>1902</v>
      </c>
      <c r="I463" s="16" t="s">
        <v>619</v>
      </c>
      <c r="J463" s="16">
        <v>147</v>
      </c>
      <c r="K463" s="16" t="s">
        <v>1236</v>
      </c>
    </row>
    <row r="464" spans="1:11">
      <c r="A464" s="5">
        <v>7620</v>
      </c>
      <c r="B464" s="5" t="s">
        <v>1039</v>
      </c>
      <c r="C464" t="e">
        <f>VLOOKUP($A464,#REF!,3,0)</f>
        <v>#REF!</v>
      </c>
      <c r="D464" t="e">
        <f>VLOOKUP($A464,#REF!,4,0)</f>
        <v>#REF!</v>
      </c>
      <c r="E464">
        <v>2015</v>
      </c>
      <c r="F464">
        <f>VLOOKUP($A464,'BM011'!$D$8:$U$607,15,0)</f>
        <v>0</v>
      </c>
      <c r="H464" s="16">
        <v>1903</v>
      </c>
      <c r="I464" s="16" t="s">
        <v>619</v>
      </c>
      <c r="J464" s="16">
        <v>147</v>
      </c>
      <c r="K464" s="16" t="s">
        <v>1236</v>
      </c>
    </row>
    <row r="465" spans="1:11">
      <c r="A465" s="5">
        <v>7950</v>
      </c>
      <c r="B465" s="5" t="s">
        <v>1061</v>
      </c>
      <c r="C465" t="e">
        <f>VLOOKUP($A465,#REF!,3,0)</f>
        <v>#REF!</v>
      </c>
      <c r="D465" t="e">
        <f>VLOOKUP($A465,#REF!,4,0)</f>
        <v>#REF!</v>
      </c>
      <c r="E465">
        <v>2015</v>
      </c>
      <c r="F465">
        <f>VLOOKUP($A465,'BM011'!$D$8:$U$607,15,0)</f>
        <v>0</v>
      </c>
      <c r="H465" s="16">
        <v>1904</v>
      </c>
      <c r="I465" s="16" t="s">
        <v>619</v>
      </c>
      <c r="J465" s="16">
        <v>147</v>
      </c>
      <c r="K465" s="16" t="s">
        <v>1236</v>
      </c>
    </row>
    <row r="466" spans="1:11">
      <c r="A466" s="5">
        <v>4792</v>
      </c>
      <c r="B466" s="5" t="s">
        <v>806</v>
      </c>
      <c r="C466" t="e">
        <f>VLOOKUP($A466,#REF!,3,0)</f>
        <v>#REF!</v>
      </c>
      <c r="D466" t="e">
        <f>VLOOKUP($A466,#REF!,4,0)</f>
        <v>#REF!</v>
      </c>
      <c r="E466">
        <v>2015</v>
      </c>
      <c r="F466">
        <f>VLOOKUP($A466,'BM011'!$D$8:$U$607,15,0)</f>
        <v>0</v>
      </c>
      <c r="H466" s="16">
        <v>1905</v>
      </c>
      <c r="I466" s="16" t="s">
        <v>619</v>
      </c>
      <c r="J466" s="16">
        <v>147</v>
      </c>
      <c r="K466" s="16" t="s">
        <v>1236</v>
      </c>
    </row>
    <row r="467" spans="1:11">
      <c r="A467" s="5">
        <v>6392</v>
      </c>
      <c r="B467" s="5" t="s">
        <v>937</v>
      </c>
      <c r="C467" t="e">
        <f>VLOOKUP($A467,#REF!,3,0)</f>
        <v>#REF!</v>
      </c>
      <c r="D467" t="e">
        <f>VLOOKUP($A467,#REF!,4,0)</f>
        <v>#REF!</v>
      </c>
      <c r="E467">
        <v>2015</v>
      </c>
      <c r="F467">
        <f>VLOOKUP($A467,'BM011'!$D$8:$U$607,15,0)</f>
        <v>0</v>
      </c>
      <c r="H467" s="16">
        <v>1906</v>
      </c>
      <c r="I467" s="16" t="s">
        <v>619</v>
      </c>
      <c r="J467" s="16">
        <v>147</v>
      </c>
      <c r="K467" s="16" t="s">
        <v>1236</v>
      </c>
    </row>
    <row r="468" spans="1:11">
      <c r="A468" s="5">
        <v>4750</v>
      </c>
      <c r="B468" s="5" t="s">
        <v>799</v>
      </c>
      <c r="C468" t="e">
        <f>VLOOKUP($A468,#REF!,3,0)</f>
        <v>#REF!</v>
      </c>
      <c r="D468" t="e">
        <f>VLOOKUP($A468,#REF!,4,0)</f>
        <v>#REF!</v>
      </c>
      <c r="E468">
        <v>2015</v>
      </c>
      <c r="F468">
        <f>VLOOKUP($A468,'BM011'!$D$8:$U$607,15,0)</f>
        <v>0</v>
      </c>
      <c r="H468" s="16">
        <v>1908</v>
      </c>
      <c r="I468" s="16" t="s">
        <v>619</v>
      </c>
      <c r="J468" s="16">
        <v>147</v>
      </c>
      <c r="K468" s="16" t="s">
        <v>1236</v>
      </c>
    </row>
    <row r="469" spans="1:11">
      <c r="A469" s="5">
        <v>8950</v>
      </c>
      <c r="B469" s="5" t="s">
        <v>1153</v>
      </c>
      <c r="C469" t="e">
        <f>VLOOKUP($A469,#REF!,3,0)</f>
        <v>#REF!</v>
      </c>
      <c r="D469" t="e">
        <f>VLOOKUP($A469,#REF!,4,0)</f>
        <v>#REF!</v>
      </c>
      <c r="E469">
        <v>2015</v>
      </c>
      <c r="F469">
        <f>VLOOKUP($A469,'BM011'!$D$8:$U$607,15,0)</f>
        <v>0</v>
      </c>
      <c r="H469" s="16">
        <v>1909</v>
      </c>
      <c r="I469" s="16" t="s">
        <v>619</v>
      </c>
      <c r="J469" s="16">
        <v>147</v>
      </c>
      <c r="K469" s="16" t="s">
        <v>1236</v>
      </c>
    </row>
    <row r="470" spans="1:11">
      <c r="A470" s="5">
        <v>4850</v>
      </c>
      <c r="B470" s="5" t="s">
        <v>810</v>
      </c>
      <c r="C470" t="e">
        <f>VLOOKUP($A470,#REF!,3,0)</f>
        <v>#REF!</v>
      </c>
      <c r="D470" t="e">
        <f>VLOOKUP($A470,#REF!,4,0)</f>
        <v>#REF!</v>
      </c>
      <c r="E470">
        <v>2015</v>
      </c>
      <c r="F470">
        <f>VLOOKUP($A470,'BM011'!$D$8:$U$607,15,0)</f>
        <v>0</v>
      </c>
      <c r="H470" s="16">
        <v>1910</v>
      </c>
      <c r="I470" s="16" t="s">
        <v>619</v>
      </c>
      <c r="J470" s="16">
        <v>147</v>
      </c>
      <c r="K470" s="16" t="s">
        <v>1236</v>
      </c>
    </row>
    <row r="471" spans="1:11">
      <c r="A471" s="5">
        <v>7680</v>
      </c>
      <c r="B471" s="5" t="s">
        <v>1043</v>
      </c>
      <c r="C471" t="e">
        <f>VLOOKUP($A471,#REF!,3,0)</f>
        <v>#REF!</v>
      </c>
      <c r="D471" t="e">
        <f>VLOOKUP($A471,#REF!,4,0)</f>
        <v>#REF!</v>
      </c>
      <c r="E471">
        <v>2015</v>
      </c>
      <c r="F471">
        <f>VLOOKUP($A471,'BM011'!$D$8:$U$607,15,0)</f>
        <v>0</v>
      </c>
      <c r="H471" s="16">
        <v>1911</v>
      </c>
      <c r="I471" s="16" t="s">
        <v>619</v>
      </c>
      <c r="J471" s="16">
        <v>147</v>
      </c>
      <c r="K471" s="16" t="s">
        <v>1236</v>
      </c>
    </row>
    <row r="472" spans="1:11">
      <c r="A472" s="5">
        <v>8586</v>
      </c>
      <c r="B472" s="5" t="s">
        <v>1110</v>
      </c>
      <c r="C472" t="e">
        <f>VLOOKUP($A472,#REF!,3,0)</f>
        <v>#REF!</v>
      </c>
      <c r="D472" t="e">
        <f>VLOOKUP($A472,#REF!,4,0)</f>
        <v>#REF!</v>
      </c>
      <c r="E472">
        <v>2015</v>
      </c>
      <c r="F472">
        <f>VLOOKUP($A472,'BM011'!$D$8:$U$607,15,0)</f>
        <v>0</v>
      </c>
      <c r="H472" s="16">
        <v>1912</v>
      </c>
      <c r="I472" s="16" t="s">
        <v>619</v>
      </c>
      <c r="J472" s="16">
        <v>147</v>
      </c>
      <c r="K472" s="16" t="s">
        <v>1236</v>
      </c>
    </row>
    <row r="473" spans="1:11">
      <c r="A473" s="5">
        <v>3730</v>
      </c>
      <c r="B473" s="5" t="s">
        <v>705</v>
      </c>
      <c r="C473" t="e">
        <f>VLOOKUP($A473,#REF!,3,0)</f>
        <v>#REF!</v>
      </c>
      <c r="D473" t="e">
        <f>VLOOKUP($A473,#REF!,4,0)</f>
        <v>#REF!</v>
      </c>
      <c r="E473">
        <v>2015</v>
      </c>
      <c r="F473">
        <f>VLOOKUP($A473,'BM011'!$D$8:$U$607,15,0)</f>
        <v>0</v>
      </c>
      <c r="H473" s="16">
        <v>1913</v>
      </c>
      <c r="I473" s="16" t="s">
        <v>619</v>
      </c>
      <c r="J473" s="16">
        <v>147</v>
      </c>
      <c r="K473" s="16" t="s">
        <v>1236</v>
      </c>
    </row>
    <row r="474" spans="1:11">
      <c r="A474" s="5">
        <v>7741</v>
      </c>
      <c r="B474" s="5" t="s">
        <v>1046</v>
      </c>
      <c r="C474" t="e">
        <f>VLOOKUP($A474,#REF!,3,0)</f>
        <v>#REF!</v>
      </c>
      <c r="D474" t="e">
        <f>VLOOKUP($A474,#REF!,4,0)</f>
        <v>#REF!</v>
      </c>
      <c r="E474">
        <v>2015</v>
      </c>
      <c r="F474">
        <f>VLOOKUP($A474,'BM011'!$D$8:$U$607,15,0)</f>
        <v>0</v>
      </c>
      <c r="H474" s="16">
        <v>1914</v>
      </c>
      <c r="I474" s="16" t="s">
        <v>619</v>
      </c>
      <c r="J474" s="16">
        <v>147</v>
      </c>
      <c r="K474" s="16" t="s">
        <v>1236</v>
      </c>
    </row>
    <row r="475" spans="1:11">
      <c r="A475" s="5">
        <v>5463</v>
      </c>
      <c r="B475" s="5" t="s">
        <v>859</v>
      </c>
      <c r="C475" t="e">
        <f>VLOOKUP($A475,#REF!,3,0)</f>
        <v>#REF!</v>
      </c>
      <c r="D475" t="e">
        <f>VLOOKUP($A475,#REF!,4,0)</f>
        <v>#REF!</v>
      </c>
      <c r="E475">
        <v>2015</v>
      </c>
      <c r="F475">
        <f>VLOOKUP($A475,'BM011'!$D$8:$U$607,15,0)</f>
        <v>0</v>
      </c>
      <c r="H475" s="16">
        <v>1915</v>
      </c>
      <c r="I475" s="16" t="s">
        <v>619</v>
      </c>
      <c r="J475" s="16">
        <v>147</v>
      </c>
      <c r="K475" s="16" t="s">
        <v>1236</v>
      </c>
    </row>
    <row r="476" spans="1:11">
      <c r="A476" s="5">
        <v>4735</v>
      </c>
      <c r="B476" s="5" t="s">
        <v>797</v>
      </c>
      <c r="C476" t="e">
        <f>VLOOKUP($A476,#REF!,3,0)</f>
        <v>#REF!</v>
      </c>
      <c r="D476" t="e">
        <f>VLOOKUP($A476,#REF!,4,0)</f>
        <v>#REF!</v>
      </c>
      <c r="E476">
        <v>2015</v>
      </c>
      <c r="F476">
        <f>VLOOKUP($A476,'BM011'!$D$8:$U$607,15,0)</f>
        <v>0</v>
      </c>
      <c r="H476" s="16">
        <v>1916</v>
      </c>
      <c r="I476" s="16" t="s">
        <v>619</v>
      </c>
      <c r="J476" s="16">
        <v>147</v>
      </c>
      <c r="K476" s="16" t="s">
        <v>1236</v>
      </c>
    </row>
    <row r="477" spans="1:11">
      <c r="A477" s="5">
        <v>9620</v>
      </c>
      <c r="B477" s="5" t="s">
        <v>1201</v>
      </c>
      <c r="C477" t="e">
        <f>VLOOKUP($A477,#REF!,3,0)</f>
        <v>#REF!</v>
      </c>
      <c r="D477" t="e">
        <f>VLOOKUP($A477,#REF!,4,0)</f>
        <v>#REF!</v>
      </c>
      <c r="E477">
        <v>2015</v>
      </c>
      <c r="F477">
        <f>VLOOKUP($A477,'BM011'!$D$8:$U$607,15,0)</f>
        <v>0</v>
      </c>
      <c r="H477" s="16">
        <v>1917</v>
      </c>
      <c r="I477" s="16" t="s">
        <v>619</v>
      </c>
      <c r="J477" s="16">
        <v>147</v>
      </c>
      <c r="K477" s="16" t="s">
        <v>1236</v>
      </c>
    </row>
    <row r="478" spans="1:11">
      <c r="A478" s="5">
        <v>6430</v>
      </c>
      <c r="B478" s="5" t="s">
        <v>939</v>
      </c>
      <c r="C478" t="e">
        <f>VLOOKUP($A478,#REF!,3,0)</f>
        <v>#REF!</v>
      </c>
      <c r="D478" t="e">
        <f>VLOOKUP($A478,#REF!,4,0)</f>
        <v>#REF!</v>
      </c>
      <c r="E478">
        <v>2015</v>
      </c>
      <c r="F478">
        <f>VLOOKUP($A478,'BM011'!$D$8:$U$607,15,0)</f>
        <v>0</v>
      </c>
      <c r="H478" s="16">
        <v>1920</v>
      </c>
      <c r="I478" s="16" t="s">
        <v>619</v>
      </c>
      <c r="J478" s="16">
        <v>147</v>
      </c>
      <c r="K478" s="16" t="s">
        <v>1236</v>
      </c>
    </row>
    <row r="479" spans="1:11">
      <c r="A479" s="5">
        <v>6823</v>
      </c>
      <c r="B479" s="5" t="s">
        <v>977</v>
      </c>
      <c r="C479" t="e">
        <f>VLOOKUP($A479,#REF!,3,0)</f>
        <v>#REF!</v>
      </c>
      <c r="D479" t="e">
        <f>VLOOKUP($A479,#REF!,4,0)</f>
        <v>#REF!</v>
      </c>
      <c r="E479">
        <v>2015</v>
      </c>
      <c r="F479">
        <f>VLOOKUP($A479,'BM011'!$D$8:$U$607,15,0)</f>
        <v>0</v>
      </c>
      <c r="H479" s="16">
        <v>1921</v>
      </c>
      <c r="I479" s="16" t="s">
        <v>619</v>
      </c>
      <c r="J479" s="16">
        <v>147</v>
      </c>
      <c r="K479" s="16" t="s">
        <v>1236</v>
      </c>
    </row>
    <row r="480" spans="1:11">
      <c r="A480" s="5">
        <v>7760</v>
      </c>
      <c r="B480" s="5" t="s">
        <v>1050</v>
      </c>
      <c r="C480" t="e">
        <f>VLOOKUP($A480,#REF!,3,0)</f>
        <v>#REF!</v>
      </c>
      <c r="D480" t="e">
        <f>VLOOKUP($A480,#REF!,4,0)</f>
        <v>#REF!</v>
      </c>
      <c r="E480">
        <v>2015</v>
      </c>
      <c r="F480">
        <f>VLOOKUP($A480,'BM011'!$D$8:$U$607,15,0)</f>
        <v>0</v>
      </c>
      <c r="H480" s="16">
        <v>1922</v>
      </c>
      <c r="I480" s="16" t="s">
        <v>619</v>
      </c>
      <c r="J480" s="16">
        <v>147</v>
      </c>
      <c r="K480" s="16" t="s">
        <v>1236</v>
      </c>
    </row>
    <row r="481" spans="1:11">
      <c r="A481" s="5">
        <v>4583</v>
      </c>
      <c r="B481" s="5" t="s">
        <v>772</v>
      </c>
      <c r="C481" t="e">
        <f>VLOOKUP($A481,#REF!,3,0)</f>
        <v>#REF!</v>
      </c>
      <c r="D481" t="e">
        <f>VLOOKUP($A481,#REF!,4,0)</f>
        <v>#REF!</v>
      </c>
      <c r="E481">
        <v>2015</v>
      </c>
      <c r="F481">
        <f>VLOOKUP($A481,'BM011'!$D$8:$U$607,15,0)</f>
        <v>0</v>
      </c>
      <c r="H481" s="16">
        <v>1923</v>
      </c>
      <c r="I481" s="16" t="s">
        <v>619</v>
      </c>
      <c r="J481" s="16">
        <v>147</v>
      </c>
      <c r="K481" s="16" t="s">
        <v>1236</v>
      </c>
    </row>
    <row r="482" spans="1:11">
      <c r="A482" s="5">
        <v>4291</v>
      </c>
      <c r="B482" s="5" t="s">
        <v>740</v>
      </c>
      <c r="C482" t="e">
        <f>VLOOKUP($A482,#REF!,3,0)</f>
        <v>#REF!</v>
      </c>
      <c r="D482" t="e">
        <f>VLOOKUP($A482,#REF!,4,0)</f>
        <v>#REF!</v>
      </c>
      <c r="E482">
        <v>2015</v>
      </c>
      <c r="F482">
        <f>VLOOKUP($A482,'BM011'!$D$8:$U$607,15,0)</f>
        <v>0</v>
      </c>
      <c r="H482" s="16">
        <v>1924</v>
      </c>
      <c r="I482" s="16" t="s">
        <v>619</v>
      </c>
      <c r="J482" s="16">
        <v>147</v>
      </c>
      <c r="K482" s="16" t="s">
        <v>1236</v>
      </c>
    </row>
    <row r="483" spans="1:11">
      <c r="A483" s="5">
        <v>4540</v>
      </c>
      <c r="B483" s="5" t="s">
        <v>765</v>
      </c>
      <c r="C483" t="e">
        <f>VLOOKUP($A483,#REF!,3,0)</f>
        <v>#REF!</v>
      </c>
      <c r="D483" t="e">
        <f>VLOOKUP($A483,#REF!,4,0)</f>
        <v>#REF!</v>
      </c>
      <c r="E483">
        <v>2015</v>
      </c>
      <c r="F483">
        <f>VLOOKUP($A483,'BM011'!$D$8:$U$607,15,0)</f>
        <v>0</v>
      </c>
      <c r="H483" s="16">
        <v>1925</v>
      </c>
      <c r="I483" s="16" t="s">
        <v>619</v>
      </c>
      <c r="J483" s="16">
        <v>147</v>
      </c>
      <c r="K483" s="16" t="s">
        <v>1236</v>
      </c>
    </row>
    <row r="484" spans="1:11">
      <c r="A484" s="5">
        <v>9850</v>
      </c>
      <c r="B484" s="5" t="s">
        <v>1214</v>
      </c>
      <c r="C484" t="e">
        <f>VLOOKUP($A484,#REF!,3,0)</f>
        <v>#REF!</v>
      </c>
      <c r="D484" t="e">
        <f>VLOOKUP($A484,#REF!,4,0)</f>
        <v>#REF!</v>
      </c>
      <c r="E484">
        <v>2015</v>
      </c>
      <c r="F484">
        <f>VLOOKUP($A484,'BM011'!$D$8:$U$607,15,0)</f>
        <v>0</v>
      </c>
      <c r="H484" s="16">
        <v>1926</v>
      </c>
      <c r="I484" s="16" t="s">
        <v>619</v>
      </c>
      <c r="J484" s="16">
        <v>147</v>
      </c>
      <c r="K484" s="16" t="s">
        <v>1236</v>
      </c>
    </row>
    <row r="485" spans="1:11">
      <c r="A485" s="5">
        <v>5960</v>
      </c>
      <c r="B485" s="5" t="s">
        <v>908</v>
      </c>
      <c r="C485" t="e">
        <f>VLOOKUP($A485,#REF!,3,0)</f>
        <v>#REF!</v>
      </c>
      <c r="D485" t="e">
        <f>VLOOKUP($A485,#REF!,4,0)</f>
        <v>#REF!</v>
      </c>
      <c r="E485">
        <v>2015</v>
      </c>
      <c r="F485">
        <f>VLOOKUP($A485,'BM011'!$D$8:$U$607,15,0)</f>
        <v>0</v>
      </c>
      <c r="H485" s="16">
        <v>1927</v>
      </c>
      <c r="I485" s="16" t="s">
        <v>619</v>
      </c>
      <c r="J485" s="16">
        <v>147</v>
      </c>
      <c r="K485" s="16" t="s">
        <v>1236</v>
      </c>
    </row>
    <row r="486" spans="1:11">
      <c r="A486" s="5">
        <v>6670</v>
      </c>
      <c r="B486" s="5" t="s">
        <v>958</v>
      </c>
      <c r="C486" t="e">
        <f>VLOOKUP($A486,#REF!,3,0)</f>
        <v>#REF!</v>
      </c>
      <c r="D486" t="e">
        <f>VLOOKUP($A486,#REF!,4,0)</f>
        <v>#REF!</v>
      </c>
      <c r="E486">
        <v>2015</v>
      </c>
      <c r="F486">
        <f>VLOOKUP($A486,'BM011'!$D$8:$U$607,15,0)</f>
        <v>0</v>
      </c>
      <c r="H486" s="16">
        <v>1928</v>
      </c>
      <c r="I486" s="16" t="s">
        <v>619</v>
      </c>
      <c r="J486" s="16">
        <v>147</v>
      </c>
      <c r="K486" s="16" t="s">
        <v>1236</v>
      </c>
    </row>
    <row r="487" spans="1:11">
      <c r="A487" s="5">
        <v>4990</v>
      </c>
      <c r="B487" s="5" t="s">
        <v>838</v>
      </c>
      <c r="C487" t="e">
        <f>VLOOKUP($A487,#REF!,3,0)</f>
        <v>#REF!</v>
      </c>
      <c r="D487" t="e">
        <f>VLOOKUP($A487,#REF!,4,0)</f>
        <v>#REF!</v>
      </c>
      <c r="E487">
        <v>2015</v>
      </c>
      <c r="F487">
        <f>VLOOKUP($A487,'BM011'!$D$8:$U$607,15,0)</f>
        <v>0</v>
      </c>
      <c r="H487" s="16">
        <v>1950</v>
      </c>
      <c r="I487" s="16" t="s">
        <v>619</v>
      </c>
      <c r="J487" s="16">
        <v>147</v>
      </c>
      <c r="K487" s="16" t="s">
        <v>1236</v>
      </c>
    </row>
    <row r="488" spans="1:11">
      <c r="A488" s="5">
        <v>6880</v>
      </c>
      <c r="B488" s="5" t="s">
        <v>988</v>
      </c>
      <c r="C488" t="e">
        <f>VLOOKUP($A488,#REF!,3,0)</f>
        <v>#REF!</v>
      </c>
      <c r="D488" t="e">
        <f>VLOOKUP($A488,#REF!,4,0)</f>
        <v>#REF!</v>
      </c>
      <c r="E488">
        <v>2015</v>
      </c>
      <c r="F488">
        <f>VLOOKUP($A488,'BM011'!$D$8:$U$607,15,0)</f>
        <v>0</v>
      </c>
      <c r="H488" s="16">
        <v>1951</v>
      </c>
      <c r="I488" s="16" t="s">
        <v>619</v>
      </c>
      <c r="J488" s="16">
        <v>147</v>
      </c>
      <c r="K488" s="16" t="s">
        <v>1236</v>
      </c>
    </row>
    <row r="489" spans="1:11">
      <c r="A489" s="5">
        <v>6933</v>
      </c>
      <c r="B489" s="5" t="s">
        <v>992</v>
      </c>
      <c r="C489" t="e">
        <f>VLOOKUP($A489,#REF!,3,0)</f>
        <v>#REF!</v>
      </c>
      <c r="D489" t="e">
        <f>VLOOKUP($A489,#REF!,4,0)</f>
        <v>#REF!</v>
      </c>
      <c r="E489">
        <v>2015</v>
      </c>
      <c r="F489">
        <f>VLOOKUP($A489,'BM011'!$D$8:$U$607,15,0)</f>
        <v>0</v>
      </c>
      <c r="H489" s="16">
        <v>1952</v>
      </c>
      <c r="I489" s="16" t="s">
        <v>619</v>
      </c>
      <c r="J489" s="16">
        <v>147</v>
      </c>
      <c r="K489" s="16" t="s">
        <v>1236</v>
      </c>
    </row>
    <row r="490" spans="1:11">
      <c r="A490" s="5">
        <v>4490</v>
      </c>
      <c r="B490" s="5" t="s">
        <v>760</v>
      </c>
      <c r="C490" t="e">
        <f>VLOOKUP($A490,#REF!,3,0)</f>
        <v>#REF!</v>
      </c>
      <c r="D490" t="e">
        <f>VLOOKUP($A490,#REF!,4,0)</f>
        <v>#REF!</v>
      </c>
      <c r="E490">
        <v>2015</v>
      </c>
      <c r="F490">
        <f>VLOOKUP($A490,'BM011'!$D$8:$U$607,15,0)</f>
        <v>0</v>
      </c>
      <c r="H490" s="16">
        <v>1953</v>
      </c>
      <c r="I490" s="16" t="s">
        <v>619</v>
      </c>
      <c r="J490" s="16">
        <v>147</v>
      </c>
      <c r="K490" s="16" t="s">
        <v>1236</v>
      </c>
    </row>
    <row r="491" spans="1:11">
      <c r="A491" s="5">
        <v>6862</v>
      </c>
      <c r="B491" s="5" t="s">
        <v>986</v>
      </c>
      <c r="C491" t="e">
        <f>VLOOKUP($A491,#REF!,3,0)</f>
        <v>#REF!</v>
      </c>
      <c r="D491" t="e">
        <f>VLOOKUP($A491,#REF!,4,0)</f>
        <v>#REF!</v>
      </c>
      <c r="E491">
        <v>2015</v>
      </c>
      <c r="F491">
        <f>VLOOKUP($A491,'BM011'!$D$8:$U$607,15,0)</f>
        <v>0</v>
      </c>
      <c r="H491" s="16">
        <v>1954</v>
      </c>
      <c r="I491" s="16" t="s">
        <v>619</v>
      </c>
      <c r="J491" s="16">
        <v>147</v>
      </c>
      <c r="K491" s="16" t="s">
        <v>1236</v>
      </c>
    </row>
    <row r="492" spans="1:11">
      <c r="A492" s="5">
        <v>5854</v>
      </c>
      <c r="B492" s="5" t="s">
        <v>893</v>
      </c>
      <c r="C492" t="e">
        <f>VLOOKUP($A492,#REF!,3,0)</f>
        <v>#REF!</v>
      </c>
      <c r="D492" t="e">
        <f>VLOOKUP($A492,#REF!,4,0)</f>
        <v>#REF!</v>
      </c>
      <c r="E492">
        <v>2015</v>
      </c>
      <c r="F492">
        <f>VLOOKUP($A492,'BM011'!$D$8:$U$607,15,0)</f>
        <v>0</v>
      </c>
      <c r="H492" s="16">
        <v>1955</v>
      </c>
      <c r="I492" s="16" t="s">
        <v>619</v>
      </c>
      <c r="J492" s="16">
        <v>147</v>
      </c>
      <c r="K492" s="16" t="s">
        <v>1236</v>
      </c>
    </row>
    <row r="493" spans="1:11">
      <c r="A493" s="5">
        <v>4534</v>
      </c>
      <c r="B493" s="5" t="s">
        <v>764</v>
      </c>
      <c r="C493" t="e">
        <f>VLOOKUP($A493,#REF!,3,0)</f>
        <v>#REF!</v>
      </c>
      <c r="D493" t="e">
        <f>VLOOKUP($A493,#REF!,4,0)</f>
        <v>#REF!</v>
      </c>
      <c r="E493">
        <v>2015</v>
      </c>
      <c r="F493">
        <f>VLOOKUP($A493,'BM011'!$D$8:$U$607,15,0)</f>
        <v>0</v>
      </c>
      <c r="H493" s="16">
        <v>1956</v>
      </c>
      <c r="I493" s="16" t="s">
        <v>619</v>
      </c>
      <c r="J493" s="16">
        <v>147</v>
      </c>
      <c r="K493" s="16" t="s">
        <v>1236</v>
      </c>
    </row>
    <row r="494" spans="1:11">
      <c r="A494" s="5">
        <v>4261</v>
      </c>
      <c r="B494" s="5" t="s">
        <v>736</v>
      </c>
      <c r="C494" t="e">
        <f>VLOOKUP($A494,#REF!,3,0)</f>
        <v>#REF!</v>
      </c>
      <c r="D494" t="e">
        <f>VLOOKUP($A494,#REF!,4,0)</f>
        <v>#REF!</v>
      </c>
      <c r="E494">
        <v>2015</v>
      </c>
      <c r="F494">
        <f>VLOOKUP($A494,'BM011'!$D$8:$U$607,15,0)</f>
        <v>0</v>
      </c>
      <c r="H494" s="16">
        <v>1957</v>
      </c>
      <c r="I494" s="16" t="s">
        <v>619</v>
      </c>
      <c r="J494" s="16">
        <v>147</v>
      </c>
      <c r="K494" s="16" t="s">
        <v>1236</v>
      </c>
    </row>
    <row r="495" spans="1:11">
      <c r="A495" s="5">
        <v>9982</v>
      </c>
      <c r="B495" s="5" t="s">
        <v>1221</v>
      </c>
      <c r="C495" t="e">
        <f>VLOOKUP($A495,#REF!,3,0)</f>
        <v>#REF!</v>
      </c>
      <c r="D495" t="e">
        <f>VLOOKUP($A495,#REF!,4,0)</f>
        <v>#REF!</v>
      </c>
      <c r="E495">
        <v>2015</v>
      </c>
      <c r="F495">
        <f>VLOOKUP($A495,'BM011'!$D$8:$U$607,15,0)</f>
        <v>0</v>
      </c>
      <c r="H495" s="16">
        <v>1958</v>
      </c>
      <c r="I495" s="16" t="s">
        <v>619</v>
      </c>
      <c r="J495" s="16">
        <v>147</v>
      </c>
      <c r="K495" s="16" t="s">
        <v>1236</v>
      </c>
    </row>
    <row r="496" spans="1:11">
      <c r="A496" s="5">
        <v>4160</v>
      </c>
      <c r="B496" s="5" t="s">
        <v>721</v>
      </c>
      <c r="C496" t="e">
        <f>VLOOKUP($A496,#REF!,3,0)</f>
        <v>#REF!</v>
      </c>
      <c r="D496" t="e">
        <f>VLOOKUP($A496,#REF!,4,0)</f>
        <v>#REF!</v>
      </c>
      <c r="E496">
        <v>2015</v>
      </c>
      <c r="F496">
        <f>VLOOKUP($A496,'BM011'!$D$8:$U$607,15,0)</f>
        <v>0</v>
      </c>
      <c r="H496" s="16">
        <v>1959</v>
      </c>
      <c r="I496" s="16" t="s">
        <v>619</v>
      </c>
      <c r="J496" s="16">
        <v>147</v>
      </c>
      <c r="K496" s="16" t="s">
        <v>1236</v>
      </c>
    </row>
    <row r="497" spans="1:11">
      <c r="A497" s="5">
        <v>7260</v>
      </c>
      <c r="B497" s="5" t="s">
        <v>1016</v>
      </c>
      <c r="C497" t="e">
        <f>VLOOKUP($A497,#REF!,3,0)</f>
        <v>#REF!</v>
      </c>
      <c r="D497" t="e">
        <f>VLOOKUP($A497,#REF!,4,0)</f>
        <v>#REF!</v>
      </c>
      <c r="E497">
        <v>2015</v>
      </c>
      <c r="F497">
        <f>VLOOKUP($A497,'BM011'!$D$8:$U$607,15,0)</f>
        <v>0</v>
      </c>
      <c r="H497" s="16">
        <v>1960</v>
      </c>
      <c r="I497" s="16" t="s">
        <v>619</v>
      </c>
      <c r="J497" s="16">
        <v>147</v>
      </c>
      <c r="K497" s="16" t="s">
        <v>1236</v>
      </c>
    </row>
    <row r="498" spans="1:11">
      <c r="A498" s="5">
        <v>3760</v>
      </c>
      <c r="B498" s="5" t="s">
        <v>708</v>
      </c>
      <c r="C498" t="e">
        <f>VLOOKUP($A498,#REF!,3,0)</f>
        <v>#REF!</v>
      </c>
      <c r="D498" t="e">
        <f>VLOOKUP($A498,#REF!,4,0)</f>
        <v>#REF!</v>
      </c>
      <c r="E498">
        <v>2015</v>
      </c>
      <c r="F498">
        <f>VLOOKUP($A498,'BM011'!$D$8:$U$607,15,0)</f>
        <v>0</v>
      </c>
      <c r="H498" s="16">
        <v>1961</v>
      </c>
      <c r="I498" s="16" t="s">
        <v>619</v>
      </c>
      <c r="J498" s="16">
        <v>147</v>
      </c>
      <c r="K498" s="16" t="s">
        <v>1236</v>
      </c>
    </row>
    <row r="499" spans="1:11">
      <c r="A499" s="5">
        <v>6650</v>
      </c>
      <c r="B499" s="5" t="s">
        <v>956</v>
      </c>
      <c r="C499" t="e">
        <f>VLOOKUP($A499,#REF!,3,0)</f>
        <v>#REF!</v>
      </c>
      <c r="D499" t="e">
        <f>VLOOKUP($A499,#REF!,4,0)</f>
        <v>#REF!</v>
      </c>
      <c r="E499">
        <v>2015</v>
      </c>
      <c r="F499">
        <f>VLOOKUP($A499,'BM011'!$D$8:$U$607,15,0)</f>
        <v>0</v>
      </c>
      <c r="H499" s="16">
        <v>1962</v>
      </c>
      <c r="I499" s="16" t="s">
        <v>619</v>
      </c>
      <c r="J499" s="16">
        <v>147</v>
      </c>
      <c r="K499" s="16" t="s">
        <v>1236</v>
      </c>
    </row>
    <row r="500" spans="1:11">
      <c r="A500" s="5">
        <v>4560</v>
      </c>
      <c r="B500" s="5" t="s">
        <v>767</v>
      </c>
      <c r="C500" t="e">
        <f>VLOOKUP($A500,#REF!,3,0)</f>
        <v>#REF!</v>
      </c>
      <c r="D500" t="e">
        <f>VLOOKUP($A500,#REF!,4,0)</f>
        <v>#REF!</v>
      </c>
      <c r="E500">
        <v>2015</v>
      </c>
      <c r="F500">
        <f>VLOOKUP($A500,'BM011'!$D$8:$U$607,15,0)</f>
        <v>0</v>
      </c>
      <c r="H500" s="16">
        <v>1963</v>
      </c>
      <c r="I500" s="16" t="s">
        <v>619</v>
      </c>
      <c r="J500" s="16">
        <v>147</v>
      </c>
      <c r="K500" s="16" t="s">
        <v>1236</v>
      </c>
    </row>
    <row r="501" spans="1:11">
      <c r="A501" s="5">
        <v>9760</v>
      </c>
      <c r="B501" s="5" t="s">
        <v>1211</v>
      </c>
      <c r="C501" t="e">
        <f>VLOOKUP($A501,#REF!,3,0)</f>
        <v>#REF!</v>
      </c>
      <c r="D501" t="e">
        <f>VLOOKUP($A501,#REF!,4,0)</f>
        <v>#REF!</v>
      </c>
      <c r="E501">
        <v>2015</v>
      </c>
      <c r="F501">
        <f>VLOOKUP($A501,'BM011'!$D$8:$U$607,15,0)</f>
        <v>0</v>
      </c>
      <c r="H501" s="16">
        <v>1964</v>
      </c>
      <c r="I501" s="16" t="s">
        <v>619</v>
      </c>
      <c r="J501" s="16">
        <v>147</v>
      </c>
      <c r="K501" s="16" t="s">
        <v>1236</v>
      </c>
    </row>
    <row r="502" spans="1:11">
      <c r="A502" s="5">
        <v>6270</v>
      </c>
      <c r="B502" s="5" t="s">
        <v>928</v>
      </c>
      <c r="C502" t="e">
        <f>VLOOKUP($A502,#REF!,3,0)</f>
        <v>#REF!</v>
      </c>
      <c r="D502" t="e">
        <f>VLOOKUP($A502,#REF!,4,0)</f>
        <v>#REF!</v>
      </c>
      <c r="E502">
        <v>2015</v>
      </c>
      <c r="F502">
        <f>VLOOKUP($A502,'BM011'!$D$8:$U$607,15,0)</f>
        <v>0</v>
      </c>
      <c r="H502" s="16">
        <v>1965</v>
      </c>
      <c r="I502" s="16" t="s">
        <v>619</v>
      </c>
      <c r="J502" s="16">
        <v>147</v>
      </c>
      <c r="K502" s="16" t="s">
        <v>1236</v>
      </c>
    </row>
    <row r="503" spans="1:11">
      <c r="A503" s="5">
        <v>7830</v>
      </c>
      <c r="B503" s="5" t="s">
        <v>1054</v>
      </c>
      <c r="C503" t="e">
        <f>VLOOKUP($A503,#REF!,3,0)</f>
        <v>#REF!</v>
      </c>
      <c r="D503" t="e">
        <f>VLOOKUP($A503,#REF!,4,0)</f>
        <v>#REF!</v>
      </c>
      <c r="E503">
        <v>2015</v>
      </c>
      <c r="F503">
        <f>VLOOKUP($A503,'BM011'!$D$8:$U$607,15,0)</f>
        <v>0</v>
      </c>
      <c r="H503" s="16">
        <v>1966</v>
      </c>
      <c r="I503" s="16" t="s">
        <v>619</v>
      </c>
      <c r="J503" s="16">
        <v>147</v>
      </c>
      <c r="K503" s="16" t="s">
        <v>1236</v>
      </c>
    </row>
    <row r="504" spans="1:11">
      <c r="A504" s="5">
        <v>8305</v>
      </c>
      <c r="B504" s="5" t="s">
        <v>1077</v>
      </c>
      <c r="C504" t="e">
        <f>VLOOKUP($A504,#REF!,3,0)</f>
        <v>#REF!</v>
      </c>
      <c r="D504" t="e">
        <f>VLOOKUP($A504,#REF!,4,0)</f>
        <v>#REF!</v>
      </c>
      <c r="E504">
        <v>2015</v>
      </c>
      <c r="F504">
        <f>VLOOKUP($A504,'BM011'!$D$8:$U$607,15,0)</f>
        <v>0</v>
      </c>
      <c r="H504" s="16">
        <v>1967</v>
      </c>
      <c r="I504" s="16" t="s">
        <v>619</v>
      </c>
      <c r="J504" s="16">
        <v>147</v>
      </c>
      <c r="K504" s="16" t="s">
        <v>1236</v>
      </c>
    </row>
    <row r="505" spans="1:11">
      <c r="A505" s="5">
        <v>6960</v>
      </c>
      <c r="B505" s="5" t="s">
        <v>995</v>
      </c>
      <c r="C505" t="e">
        <f>VLOOKUP($A505,#REF!,3,0)</f>
        <v>#REF!</v>
      </c>
      <c r="D505" t="e">
        <f>VLOOKUP($A505,#REF!,4,0)</f>
        <v>#REF!</v>
      </c>
      <c r="E505">
        <v>2015</v>
      </c>
      <c r="F505">
        <f>VLOOKUP($A505,'BM011'!$D$8:$U$607,15,0)</f>
        <v>0</v>
      </c>
      <c r="H505" s="16">
        <v>1970</v>
      </c>
      <c r="I505" s="16" t="s">
        <v>619</v>
      </c>
      <c r="J505" s="16">
        <v>147</v>
      </c>
      <c r="K505" s="16" t="s">
        <v>1236</v>
      </c>
    </row>
    <row r="506" spans="1:11">
      <c r="A506" s="5">
        <v>6621</v>
      </c>
      <c r="B506" s="5" t="s">
        <v>951</v>
      </c>
      <c r="C506" t="e">
        <f>VLOOKUP($A506,#REF!,3,0)</f>
        <v>#REF!</v>
      </c>
      <c r="D506" t="e">
        <f>VLOOKUP($A506,#REF!,4,0)</f>
        <v>#REF!</v>
      </c>
      <c r="E506">
        <v>2015</v>
      </c>
      <c r="F506">
        <f>VLOOKUP($A506,'BM011'!$D$8:$U$607,15,0)</f>
        <v>0</v>
      </c>
      <c r="H506" s="16">
        <v>1971</v>
      </c>
      <c r="I506" s="16" t="s">
        <v>619</v>
      </c>
      <c r="J506" s="16">
        <v>147</v>
      </c>
      <c r="K506" s="16" t="s">
        <v>1236</v>
      </c>
    </row>
    <row r="507" spans="1:11">
      <c r="A507" s="5">
        <v>6870</v>
      </c>
      <c r="B507" s="5" t="s">
        <v>987</v>
      </c>
      <c r="C507" t="e">
        <f>VLOOKUP($A507,#REF!,3,0)</f>
        <v>#REF!</v>
      </c>
      <c r="D507" t="e">
        <f>VLOOKUP($A507,#REF!,4,0)</f>
        <v>#REF!</v>
      </c>
      <c r="E507">
        <v>2015</v>
      </c>
      <c r="F507">
        <f>VLOOKUP($A507,'BM011'!$D$8:$U$607,15,0)</f>
        <v>0</v>
      </c>
      <c r="H507" s="16">
        <v>1972</v>
      </c>
      <c r="I507" s="16" t="s">
        <v>619</v>
      </c>
      <c r="J507" s="16">
        <v>147</v>
      </c>
      <c r="K507" s="16" t="s">
        <v>1236</v>
      </c>
    </row>
    <row r="508" spans="1:11">
      <c r="A508" s="5">
        <v>6520</v>
      </c>
      <c r="B508" s="5" t="s">
        <v>944</v>
      </c>
      <c r="C508" t="e">
        <f>VLOOKUP($A508,#REF!,3,0)</f>
        <v>#REF!</v>
      </c>
      <c r="D508" t="e">
        <f>VLOOKUP($A508,#REF!,4,0)</f>
        <v>#REF!</v>
      </c>
      <c r="E508">
        <v>2015</v>
      </c>
      <c r="F508">
        <f>VLOOKUP($A508,'BM011'!$D$8:$U$607,15,0)</f>
        <v>0</v>
      </c>
      <c r="H508" s="16">
        <v>1973</v>
      </c>
      <c r="I508" s="16" t="s">
        <v>619</v>
      </c>
      <c r="J508" s="16">
        <v>147</v>
      </c>
      <c r="K508" s="16" t="s">
        <v>1236</v>
      </c>
    </row>
    <row r="509" spans="1:11">
      <c r="A509" s="5">
        <v>6771</v>
      </c>
      <c r="B509" s="5" t="s">
        <v>972</v>
      </c>
      <c r="C509" t="e">
        <f>VLOOKUP($A509,#REF!,3,0)</f>
        <v>#REF!</v>
      </c>
      <c r="D509" t="e">
        <f>VLOOKUP($A509,#REF!,4,0)</f>
        <v>#REF!</v>
      </c>
      <c r="E509">
        <v>2015</v>
      </c>
      <c r="F509">
        <f>VLOOKUP($A509,'BM011'!$D$8:$U$607,15,0)</f>
        <v>0</v>
      </c>
      <c r="H509" s="16">
        <v>1974</v>
      </c>
      <c r="I509" s="16" t="s">
        <v>619</v>
      </c>
      <c r="J509" s="16">
        <v>147</v>
      </c>
      <c r="K509" s="16" t="s">
        <v>1236</v>
      </c>
    </row>
    <row r="510" spans="1:11">
      <c r="A510" s="5">
        <v>6070</v>
      </c>
      <c r="B510" s="5" t="s">
        <v>917</v>
      </c>
      <c r="C510" t="e">
        <f>VLOOKUP($A510,#REF!,3,0)</f>
        <v>#REF!</v>
      </c>
      <c r="D510" t="e">
        <f>VLOOKUP($A510,#REF!,4,0)</f>
        <v>#REF!</v>
      </c>
      <c r="E510">
        <v>2015</v>
      </c>
      <c r="F510">
        <f>VLOOKUP($A510,'BM011'!$D$8:$U$607,15,0)</f>
        <v>0</v>
      </c>
      <c r="H510" s="16">
        <v>2000</v>
      </c>
      <c r="I510" s="16" t="s">
        <v>620</v>
      </c>
      <c r="J510" s="16">
        <v>101</v>
      </c>
      <c r="K510" s="16" t="s">
        <v>1232</v>
      </c>
    </row>
    <row r="511" spans="1:11">
      <c r="A511" s="5">
        <v>5591</v>
      </c>
      <c r="B511" s="5" t="s">
        <v>872</v>
      </c>
      <c r="C511" t="e">
        <f>VLOOKUP($A511,#REF!,3,0)</f>
        <v>#REF!</v>
      </c>
      <c r="D511" t="e">
        <f>VLOOKUP($A511,#REF!,4,0)</f>
        <v>#REF!</v>
      </c>
      <c r="E511">
        <v>2015</v>
      </c>
      <c r="F511">
        <f>VLOOKUP($A511,'BM011'!$D$8:$U$607,15,0)</f>
        <v>0</v>
      </c>
      <c r="H511" s="16">
        <v>2000</v>
      </c>
      <c r="I511" s="16" t="s">
        <v>620</v>
      </c>
      <c r="J511" s="16">
        <v>147</v>
      </c>
      <c r="K511" s="16" t="s">
        <v>1236</v>
      </c>
    </row>
    <row r="512" spans="1:11">
      <c r="A512" s="5">
        <v>5672</v>
      </c>
      <c r="B512" s="5" t="s">
        <v>882</v>
      </c>
      <c r="C512" t="e">
        <f>VLOOKUP($A512,#REF!,3,0)</f>
        <v>#REF!</v>
      </c>
      <c r="D512" t="e">
        <f>VLOOKUP($A512,#REF!,4,0)</f>
        <v>#REF!</v>
      </c>
      <c r="E512">
        <v>2015</v>
      </c>
      <c r="F512">
        <f>VLOOKUP($A512,'BM011'!$D$8:$U$607,15,0)</f>
        <v>0</v>
      </c>
      <c r="H512" s="16">
        <v>2100</v>
      </c>
      <c r="I512" s="16" t="s">
        <v>621</v>
      </c>
      <c r="J512" s="16">
        <v>101</v>
      </c>
      <c r="K512" s="16" t="s">
        <v>1232</v>
      </c>
    </row>
    <row r="513" spans="1:11">
      <c r="A513" s="5">
        <v>5600</v>
      </c>
      <c r="B513" s="5" t="s">
        <v>874</v>
      </c>
      <c r="C513" t="e">
        <f>VLOOKUP($A513,#REF!,3,0)</f>
        <v>#REF!</v>
      </c>
      <c r="D513" t="e">
        <f>VLOOKUP($A513,#REF!,4,0)</f>
        <v>#REF!</v>
      </c>
      <c r="E513">
        <v>2015</v>
      </c>
      <c r="F513">
        <f>VLOOKUP($A513,'BM011'!$D$8:$U$607,15,0)</f>
        <v>0</v>
      </c>
      <c r="H513" s="16">
        <v>2150</v>
      </c>
      <c r="I513" s="16" t="s">
        <v>622</v>
      </c>
      <c r="J513" s="16">
        <v>101</v>
      </c>
      <c r="K513" s="16" t="s">
        <v>1232</v>
      </c>
    </row>
    <row r="514" spans="1:11">
      <c r="A514" s="5">
        <v>4250</v>
      </c>
      <c r="B514" s="5" t="s">
        <v>735</v>
      </c>
      <c r="C514" t="e">
        <f>VLOOKUP($A514,#REF!,3,0)</f>
        <v>#REF!</v>
      </c>
      <c r="D514" t="e">
        <f>VLOOKUP($A514,#REF!,4,0)</f>
        <v>#REF!</v>
      </c>
      <c r="E514">
        <v>2015</v>
      </c>
      <c r="F514">
        <f>VLOOKUP($A514,'BM011'!$D$8:$U$607,15,0)</f>
        <v>0</v>
      </c>
      <c r="H514" s="16">
        <v>2200</v>
      </c>
      <c r="I514" s="16" t="s">
        <v>623</v>
      </c>
      <c r="J514" s="16">
        <v>101</v>
      </c>
      <c r="K514" s="16" t="s">
        <v>1232</v>
      </c>
    </row>
    <row r="515" spans="1:11">
      <c r="A515" s="5">
        <v>7470</v>
      </c>
      <c r="B515" s="5" t="s">
        <v>1030</v>
      </c>
      <c r="C515" t="e">
        <f>VLOOKUP($A515,#REF!,3,0)</f>
        <v>#REF!</v>
      </c>
      <c r="D515" t="e">
        <f>VLOOKUP($A515,#REF!,4,0)</f>
        <v>#REF!</v>
      </c>
      <c r="E515">
        <v>2015</v>
      </c>
      <c r="F515">
        <f>VLOOKUP($A515,'BM011'!$D$8:$U$607,15,0)</f>
        <v>0</v>
      </c>
      <c r="H515" s="16">
        <v>2200</v>
      </c>
      <c r="I515" s="16" t="s">
        <v>623</v>
      </c>
      <c r="J515" s="16">
        <v>147</v>
      </c>
      <c r="K515" s="16" t="s">
        <v>1236</v>
      </c>
    </row>
    <row r="516" spans="1:11">
      <c r="A516" s="5">
        <v>4683</v>
      </c>
      <c r="B516" s="5" t="s">
        <v>791</v>
      </c>
      <c r="C516" t="e">
        <f>VLOOKUP($A516,#REF!,3,0)</f>
        <v>#REF!</v>
      </c>
      <c r="D516" t="e">
        <f>VLOOKUP($A516,#REF!,4,0)</f>
        <v>#REF!</v>
      </c>
      <c r="E516">
        <v>2015</v>
      </c>
      <c r="F516">
        <f>VLOOKUP($A516,'BM011'!$D$8:$U$607,15,0)</f>
        <v>0</v>
      </c>
      <c r="H516" s="16">
        <v>2300</v>
      </c>
      <c r="I516" s="16" t="s">
        <v>624</v>
      </c>
      <c r="J516" s="16">
        <v>101</v>
      </c>
      <c r="K516" s="16" t="s">
        <v>1232</v>
      </c>
    </row>
    <row r="517" spans="1:11">
      <c r="A517" s="5">
        <v>6300</v>
      </c>
      <c r="B517" s="5" t="s">
        <v>930</v>
      </c>
      <c r="C517" t="e">
        <f>VLOOKUP($A517,#REF!,3,0)</f>
        <v>#REF!</v>
      </c>
      <c r="D517" t="e">
        <f>VLOOKUP($A517,#REF!,4,0)</f>
        <v>#REF!</v>
      </c>
      <c r="E517">
        <v>2015</v>
      </c>
      <c r="F517">
        <f>VLOOKUP($A517,'BM011'!$D$8:$U$607,15,0)</f>
        <v>0</v>
      </c>
      <c r="H517" s="16">
        <v>2300</v>
      </c>
      <c r="I517" s="16" t="s">
        <v>624</v>
      </c>
      <c r="J517" s="16">
        <v>185</v>
      </c>
      <c r="K517" s="16" t="s">
        <v>1235</v>
      </c>
    </row>
    <row r="518" spans="1:11">
      <c r="A518" s="5">
        <v>5471</v>
      </c>
      <c r="B518" s="5" t="s">
        <v>862</v>
      </c>
      <c r="C518" t="e">
        <f>VLOOKUP($A518,#REF!,3,0)</f>
        <v>#REF!</v>
      </c>
      <c r="D518" t="e">
        <f>VLOOKUP($A518,#REF!,4,0)</f>
        <v>#REF!</v>
      </c>
      <c r="E518">
        <v>2015</v>
      </c>
      <c r="F518">
        <f>VLOOKUP($A518,'BM011'!$D$8:$U$607,15,0)</f>
        <v>0</v>
      </c>
      <c r="H518" s="16">
        <v>2400</v>
      </c>
      <c r="I518" s="16" t="s">
        <v>625</v>
      </c>
      <c r="J518" s="16">
        <v>101</v>
      </c>
      <c r="K518" s="16" t="s">
        <v>1232</v>
      </c>
    </row>
    <row r="519" spans="1:11">
      <c r="A519" s="5">
        <v>9560</v>
      </c>
      <c r="B519" s="5" t="s">
        <v>1196</v>
      </c>
      <c r="C519" t="e">
        <f>VLOOKUP($A519,#REF!,3,0)</f>
        <v>#REF!</v>
      </c>
      <c r="D519" t="e">
        <f>VLOOKUP($A519,#REF!,4,0)</f>
        <v>#REF!</v>
      </c>
      <c r="E519">
        <v>2015</v>
      </c>
      <c r="F519">
        <f>VLOOKUP($A519,'BM011'!$D$8:$U$607,15,0)</f>
        <v>0</v>
      </c>
      <c r="H519" s="16">
        <v>2450</v>
      </c>
      <c r="I519" s="16" t="s">
        <v>626</v>
      </c>
      <c r="J519" s="16">
        <v>101</v>
      </c>
      <c r="K519" s="16" t="s">
        <v>1232</v>
      </c>
    </row>
    <row r="520" spans="1:11">
      <c r="A520" s="5">
        <v>9490</v>
      </c>
      <c r="B520" s="5" t="s">
        <v>1187</v>
      </c>
      <c r="C520" t="e">
        <f>VLOOKUP($A520,#REF!,3,0)</f>
        <v>#REF!</v>
      </c>
      <c r="D520" t="e">
        <f>VLOOKUP($A520,#REF!,4,0)</f>
        <v>#REF!</v>
      </c>
      <c r="E520">
        <v>2015</v>
      </c>
      <c r="F520">
        <f>VLOOKUP($A520,'BM011'!$D$8:$U$607,15,0)</f>
        <v>0</v>
      </c>
      <c r="H520" s="16">
        <v>2500</v>
      </c>
      <c r="I520" s="16" t="s">
        <v>627</v>
      </c>
      <c r="J520" s="16">
        <v>101</v>
      </c>
      <c r="K520" s="16" t="s">
        <v>1232</v>
      </c>
    </row>
    <row r="521" spans="1:11">
      <c r="A521" s="5">
        <v>7361</v>
      </c>
      <c r="B521" s="5" t="s">
        <v>1023</v>
      </c>
      <c r="C521" t="e">
        <f>VLOOKUP($A521,#REF!,3,0)</f>
        <v>#REF!</v>
      </c>
      <c r="D521" t="e">
        <f>VLOOKUP($A521,#REF!,4,0)</f>
        <v>#REF!</v>
      </c>
      <c r="E521">
        <v>2015</v>
      </c>
      <c r="F521">
        <f>VLOOKUP($A521,'BM011'!$D$8:$U$607,15,0)</f>
        <v>0</v>
      </c>
      <c r="H521" s="16">
        <v>2500</v>
      </c>
      <c r="I521" s="16" t="s">
        <v>627</v>
      </c>
      <c r="J521" s="16">
        <v>147</v>
      </c>
      <c r="K521" s="16" t="s">
        <v>1236</v>
      </c>
    </row>
    <row r="522" spans="1:11">
      <c r="A522" s="5">
        <v>7550</v>
      </c>
      <c r="B522" s="5" t="s">
        <v>1035</v>
      </c>
      <c r="C522" t="e">
        <f>VLOOKUP($A522,#REF!,3,0)</f>
        <v>#REF!</v>
      </c>
      <c r="D522" t="e">
        <f>VLOOKUP($A522,#REF!,4,0)</f>
        <v>#REF!</v>
      </c>
      <c r="E522">
        <v>2015</v>
      </c>
      <c r="F522">
        <f>VLOOKUP($A522,'BM011'!$D$8:$U$607,15,0)</f>
        <v>0</v>
      </c>
      <c r="H522" s="16">
        <v>2600</v>
      </c>
      <c r="I522" s="16" t="s">
        <v>628</v>
      </c>
      <c r="J522" s="16">
        <v>161</v>
      </c>
      <c r="K522" s="16" t="s">
        <v>1237</v>
      </c>
    </row>
    <row r="523" spans="1:11">
      <c r="A523" s="5">
        <v>6840</v>
      </c>
      <c r="B523" s="5" t="s">
        <v>979</v>
      </c>
      <c r="C523" t="e">
        <f>VLOOKUP($A523,#REF!,3,0)</f>
        <v>#REF!</v>
      </c>
      <c r="D523" t="e">
        <f>VLOOKUP($A523,#REF!,4,0)</f>
        <v>#REF!</v>
      </c>
      <c r="E523">
        <v>2015</v>
      </c>
      <c r="F523">
        <f>VLOOKUP($A523,'BM011'!$D$8:$U$607,15,0)</f>
        <v>0</v>
      </c>
      <c r="H523" s="16">
        <v>2600</v>
      </c>
      <c r="I523" s="16" t="s">
        <v>628</v>
      </c>
      <c r="J523" s="16">
        <v>165</v>
      </c>
      <c r="K523" s="16" t="s">
        <v>1238</v>
      </c>
    </row>
    <row r="524" spans="1:11">
      <c r="A524" s="5">
        <v>9480</v>
      </c>
      <c r="B524" s="5" t="s">
        <v>1186</v>
      </c>
      <c r="C524" t="e">
        <f>VLOOKUP($A524,#REF!,3,0)</f>
        <v>#REF!</v>
      </c>
      <c r="D524" t="e">
        <f>VLOOKUP($A524,#REF!,4,0)</f>
        <v>#REF!</v>
      </c>
      <c r="E524">
        <v>2015</v>
      </c>
      <c r="F524">
        <f>VLOOKUP($A524,'BM011'!$D$8:$U$607,15,0)</f>
        <v>0</v>
      </c>
      <c r="H524" s="16">
        <v>2605</v>
      </c>
      <c r="I524" s="16" t="s">
        <v>629</v>
      </c>
      <c r="J524" s="16">
        <v>153</v>
      </c>
      <c r="K524" s="16" t="s">
        <v>1234</v>
      </c>
    </row>
    <row r="525" spans="1:11">
      <c r="A525" s="5">
        <v>7442</v>
      </c>
      <c r="B525" s="5" t="s">
        <v>1028</v>
      </c>
      <c r="C525" t="e">
        <f>VLOOKUP($A525,#REF!,3,0)</f>
        <v>#REF!</v>
      </c>
      <c r="D525" t="e">
        <f>VLOOKUP($A525,#REF!,4,0)</f>
        <v>#REF!</v>
      </c>
      <c r="E525">
        <v>2015</v>
      </c>
      <c r="F525">
        <f>VLOOKUP($A525,'BM011'!$D$8:$U$607,15,0)</f>
        <v>0</v>
      </c>
      <c r="H525" s="16">
        <v>2610</v>
      </c>
      <c r="I525" s="16" t="s">
        <v>630</v>
      </c>
      <c r="J525" s="16">
        <v>101</v>
      </c>
      <c r="K525" s="16" t="s">
        <v>1232</v>
      </c>
    </row>
    <row r="526" spans="1:11">
      <c r="A526" s="5">
        <v>9610</v>
      </c>
      <c r="B526" s="5" t="s">
        <v>1200</v>
      </c>
      <c r="C526" t="e">
        <f>VLOOKUP($A526,#REF!,3,0)</f>
        <v>#REF!</v>
      </c>
      <c r="D526" t="e">
        <f>VLOOKUP($A526,#REF!,4,0)</f>
        <v>#REF!</v>
      </c>
      <c r="E526">
        <v>2015</v>
      </c>
      <c r="F526">
        <f>VLOOKUP($A526,'BM011'!$D$8:$U$607,15,0)</f>
        <v>0</v>
      </c>
      <c r="H526" s="16">
        <v>2610</v>
      </c>
      <c r="I526" s="16" t="s">
        <v>630</v>
      </c>
      <c r="J526" s="16">
        <v>167</v>
      </c>
      <c r="K526" s="16" t="s">
        <v>1239</v>
      </c>
    </row>
    <row r="527" spans="1:11">
      <c r="A527" s="5">
        <v>6360</v>
      </c>
      <c r="B527" s="5" t="s">
        <v>935</v>
      </c>
      <c r="C527" t="e">
        <f>VLOOKUP($A527,#REF!,3,0)</f>
        <v>#REF!</v>
      </c>
      <c r="D527" t="e">
        <f>VLOOKUP($A527,#REF!,4,0)</f>
        <v>#REF!</v>
      </c>
      <c r="E527">
        <v>2015</v>
      </c>
      <c r="F527">
        <f>VLOOKUP($A527,'BM011'!$D$8:$U$607,15,0)</f>
        <v>0</v>
      </c>
      <c r="H527" s="16">
        <v>2610</v>
      </c>
      <c r="I527" s="16" t="s">
        <v>630</v>
      </c>
      <c r="J527" s="16">
        <v>175</v>
      </c>
      <c r="K527" s="16" t="s">
        <v>1240</v>
      </c>
    </row>
    <row r="528" spans="1:11">
      <c r="A528" s="5">
        <v>3770</v>
      </c>
      <c r="B528" s="5" t="s">
        <v>709</v>
      </c>
      <c r="C528" t="e">
        <f>VLOOKUP($A528,#REF!,3,0)</f>
        <v>#REF!</v>
      </c>
      <c r="D528" t="e">
        <f>VLOOKUP($A528,#REF!,4,0)</f>
        <v>#REF!</v>
      </c>
      <c r="E528">
        <v>2015</v>
      </c>
      <c r="F528">
        <f>VLOOKUP($A528,'BM011'!$D$8:$U$607,15,0)</f>
        <v>0</v>
      </c>
      <c r="H528" s="16">
        <v>2620</v>
      </c>
      <c r="I528" s="16" t="s">
        <v>631</v>
      </c>
      <c r="J528" s="16">
        <v>153</v>
      </c>
      <c r="K528" s="16" t="s">
        <v>1234</v>
      </c>
    </row>
    <row r="529" spans="1:11">
      <c r="A529" s="5">
        <v>9362</v>
      </c>
      <c r="B529" s="5" t="s">
        <v>1177</v>
      </c>
      <c r="C529" t="e">
        <f>VLOOKUP($A529,#REF!,3,0)</f>
        <v>#REF!</v>
      </c>
      <c r="D529" t="e">
        <f>VLOOKUP($A529,#REF!,4,0)</f>
        <v>#REF!</v>
      </c>
      <c r="E529">
        <v>2015</v>
      </c>
      <c r="F529">
        <f>VLOOKUP($A529,'BM011'!$D$8:$U$607,15,0)</f>
        <v>0</v>
      </c>
      <c r="H529" s="16">
        <v>2620</v>
      </c>
      <c r="I529" s="16" t="s">
        <v>631</v>
      </c>
      <c r="J529" s="16">
        <v>165</v>
      </c>
      <c r="K529" s="16" t="s">
        <v>1238</v>
      </c>
    </row>
    <row r="530" spans="1:11">
      <c r="A530" s="5">
        <v>6440</v>
      </c>
      <c r="B530" s="5" t="s">
        <v>940</v>
      </c>
      <c r="C530" t="e">
        <f>VLOOKUP($A530,#REF!,3,0)</f>
        <v>#REF!</v>
      </c>
      <c r="D530" t="e">
        <f>VLOOKUP($A530,#REF!,4,0)</f>
        <v>#REF!</v>
      </c>
      <c r="E530">
        <v>2015</v>
      </c>
      <c r="F530">
        <f>VLOOKUP($A530,'BM011'!$D$8:$U$607,15,0)</f>
        <v>0</v>
      </c>
      <c r="H530" s="16">
        <v>2625</v>
      </c>
      <c r="I530" s="16" t="s">
        <v>632</v>
      </c>
      <c r="J530" s="16">
        <v>187</v>
      </c>
      <c r="K530" s="16" t="s">
        <v>1241</v>
      </c>
    </row>
    <row r="531" spans="1:11">
      <c r="A531" s="5">
        <v>4872</v>
      </c>
      <c r="B531" s="5" t="s">
        <v>814</v>
      </c>
      <c r="C531" t="e">
        <f>VLOOKUP($A531,#REF!,3,0)</f>
        <v>#REF!</v>
      </c>
      <c r="D531" t="e">
        <f>VLOOKUP($A531,#REF!,4,0)</f>
        <v>#REF!</v>
      </c>
      <c r="E531">
        <v>2015</v>
      </c>
      <c r="F531">
        <f>VLOOKUP($A531,'BM011'!$D$8:$U$607,15,0)</f>
        <v>0</v>
      </c>
      <c r="H531" s="16">
        <v>2630</v>
      </c>
      <c r="I531" s="16" t="s">
        <v>633</v>
      </c>
      <c r="J531" s="16">
        <v>169</v>
      </c>
      <c r="K531" s="16" t="s">
        <v>1233</v>
      </c>
    </row>
    <row r="532" spans="1:11">
      <c r="A532" s="5">
        <v>4773</v>
      </c>
      <c r="B532" s="5" t="s">
        <v>803</v>
      </c>
      <c r="C532" t="e">
        <f>VLOOKUP($A532,#REF!,3,0)</f>
        <v>#REF!</v>
      </c>
      <c r="D532" t="e">
        <f>VLOOKUP($A532,#REF!,4,0)</f>
        <v>#REF!</v>
      </c>
      <c r="E532">
        <v>2015</v>
      </c>
      <c r="F532">
        <f>VLOOKUP($A532,'BM011'!$D$8:$U$607,15,0)</f>
        <v>0</v>
      </c>
      <c r="H532" s="16">
        <v>2635</v>
      </c>
      <c r="I532" s="16" t="s">
        <v>634</v>
      </c>
      <c r="J532" s="16">
        <v>183</v>
      </c>
      <c r="K532" s="16" t="s">
        <v>1242</v>
      </c>
    </row>
    <row r="533" spans="1:11">
      <c r="A533" s="5">
        <v>4873</v>
      </c>
      <c r="B533" s="5" t="s">
        <v>815</v>
      </c>
      <c r="C533" t="e">
        <f>VLOOKUP($A533,#REF!,3,0)</f>
        <v>#REF!</v>
      </c>
      <c r="D533" t="e">
        <f>VLOOKUP($A533,#REF!,4,0)</f>
        <v>#REF!</v>
      </c>
      <c r="E533">
        <v>2015</v>
      </c>
      <c r="F533">
        <f>VLOOKUP($A533,'BM011'!$D$8:$U$607,15,0)</f>
        <v>0</v>
      </c>
      <c r="H533" s="16">
        <v>2640</v>
      </c>
      <c r="I533" s="16" t="s">
        <v>635</v>
      </c>
      <c r="J533" s="16">
        <v>169</v>
      </c>
      <c r="K533" s="16" t="s">
        <v>1233</v>
      </c>
    </row>
    <row r="534" spans="1:11">
      <c r="A534" s="5">
        <v>4771</v>
      </c>
      <c r="B534" s="5" t="s">
        <v>801</v>
      </c>
      <c r="C534" t="e">
        <f>VLOOKUP($A534,#REF!,3,0)</f>
        <v>#REF!</v>
      </c>
      <c r="D534" t="e">
        <f>VLOOKUP($A534,#REF!,4,0)</f>
        <v>#REF!</v>
      </c>
      <c r="E534">
        <v>2015</v>
      </c>
      <c r="F534">
        <f>VLOOKUP($A534,'BM011'!$D$8:$U$607,15,0)</f>
        <v>0</v>
      </c>
      <c r="H534" s="16">
        <v>2640</v>
      </c>
      <c r="I534" s="16" t="s">
        <v>635</v>
      </c>
      <c r="J534" s="16">
        <v>183</v>
      </c>
      <c r="K534" s="16" t="s">
        <v>1242</v>
      </c>
    </row>
    <row r="535" spans="1:11">
      <c r="A535" s="5">
        <v>8961</v>
      </c>
      <c r="B535" s="5" t="s">
        <v>1155</v>
      </c>
      <c r="C535" t="e">
        <f>VLOOKUP($A535,#REF!,3,0)</f>
        <v>#REF!</v>
      </c>
      <c r="D535" t="e">
        <f>VLOOKUP($A535,#REF!,4,0)</f>
        <v>#REF!</v>
      </c>
      <c r="E535">
        <v>2015</v>
      </c>
      <c r="F535">
        <f>VLOOKUP($A535,'BM011'!$D$8:$U$607,15,0)</f>
        <v>0</v>
      </c>
      <c r="H535" s="16">
        <v>2640</v>
      </c>
      <c r="I535" s="16" t="s">
        <v>635</v>
      </c>
      <c r="J535" s="16">
        <v>253</v>
      </c>
      <c r="K535" s="16" t="s">
        <v>1243</v>
      </c>
    </row>
    <row r="536" spans="1:11">
      <c r="A536" s="5">
        <v>4281</v>
      </c>
      <c r="B536" s="5" t="s">
        <v>739</v>
      </c>
      <c r="C536" t="e">
        <f>VLOOKUP($A536,#REF!,3,0)</f>
        <v>#REF!</v>
      </c>
      <c r="D536" t="e">
        <f>VLOOKUP($A536,#REF!,4,0)</f>
        <v>#REF!</v>
      </c>
      <c r="E536">
        <v>2015</v>
      </c>
      <c r="F536">
        <f>VLOOKUP($A536,'BM011'!$D$8:$U$607,15,0)</f>
        <v>0</v>
      </c>
      <c r="H536" s="16">
        <v>2640</v>
      </c>
      <c r="I536" s="16" t="s">
        <v>635</v>
      </c>
      <c r="J536" s="16">
        <v>265</v>
      </c>
      <c r="K536" s="16" t="s">
        <v>1244</v>
      </c>
    </row>
    <row r="537" spans="1:11">
      <c r="A537" s="5">
        <v>8860</v>
      </c>
      <c r="B537" s="5" t="s">
        <v>1144</v>
      </c>
      <c r="C537" t="e">
        <f>VLOOKUP($A537,#REF!,3,0)</f>
        <v>#REF!</v>
      </c>
      <c r="D537" t="e">
        <f>VLOOKUP($A537,#REF!,4,0)</f>
        <v>#REF!</v>
      </c>
      <c r="E537">
        <v>2015</v>
      </c>
      <c r="F537">
        <f>VLOOKUP($A537,'BM011'!$D$8:$U$607,15,0)</f>
        <v>0</v>
      </c>
      <c r="H537" s="16">
        <v>2650</v>
      </c>
      <c r="I537" s="16" t="s">
        <v>636</v>
      </c>
      <c r="J537" s="16">
        <v>153</v>
      </c>
      <c r="K537" s="16" t="s">
        <v>1234</v>
      </c>
    </row>
    <row r="538" spans="1:11">
      <c r="A538" s="5">
        <v>6818</v>
      </c>
      <c r="B538" s="5" t="s">
        <v>976</v>
      </c>
      <c r="C538" t="e">
        <f>VLOOKUP($A538,#REF!,3,0)</f>
        <v>#REF!</v>
      </c>
      <c r="D538" t="e">
        <f>VLOOKUP($A538,#REF!,4,0)</f>
        <v>#REF!</v>
      </c>
      <c r="E538">
        <v>2015</v>
      </c>
      <c r="F538">
        <f>VLOOKUP($A538,'BM011'!$D$8:$U$607,15,0)</f>
        <v>0</v>
      </c>
      <c r="H538" s="16">
        <v>2650</v>
      </c>
      <c r="I538" s="16" t="s">
        <v>636</v>
      </c>
      <c r="J538" s="16">
        <v>167</v>
      </c>
      <c r="K538" s="16" t="s">
        <v>1239</v>
      </c>
    </row>
    <row r="539" spans="1:11">
      <c r="A539" s="5">
        <v>4880</v>
      </c>
      <c r="B539" s="5" t="s">
        <v>817</v>
      </c>
      <c r="C539" t="e">
        <f>VLOOKUP($A539,#REF!,3,0)</f>
        <v>#REF!</v>
      </c>
      <c r="D539" t="e">
        <f>VLOOKUP($A539,#REF!,4,0)</f>
        <v>#REF!</v>
      </c>
      <c r="E539">
        <v>2015</v>
      </c>
      <c r="F539">
        <f>VLOOKUP($A539,'BM011'!$D$8:$U$607,15,0)</f>
        <v>0</v>
      </c>
      <c r="H539" s="16">
        <v>2660</v>
      </c>
      <c r="I539" s="16" t="s">
        <v>637</v>
      </c>
      <c r="J539" s="16">
        <v>153</v>
      </c>
      <c r="K539" s="16" t="s">
        <v>1234</v>
      </c>
    </row>
    <row r="540" spans="1:11">
      <c r="A540" s="5">
        <v>5540</v>
      </c>
      <c r="B540" s="5" t="s">
        <v>868</v>
      </c>
      <c r="C540" t="e">
        <f>VLOOKUP($A540,#REF!,3,0)</f>
        <v>#REF!</v>
      </c>
      <c r="D540" t="e">
        <f>VLOOKUP($A540,#REF!,4,0)</f>
        <v>#REF!</v>
      </c>
      <c r="E540">
        <v>2015</v>
      </c>
      <c r="F540">
        <f>VLOOKUP($A540,'BM011'!$D$8:$U$607,15,0)</f>
        <v>0</v>
      </c>
      <c r="H540" s="16">
        <v>2660</v>
      </c>
      <c r="I540" s="16" t="s">
        <v>637</v>
      </c>
      <c r="J540" s="16">
        <v>167</v>
      </c>
      <c r="K540" s="16" t="s">
        <v>1239</v>
      </c>
    </row>
    <row r="541" spans="1:11">
      <c r="A541" s="5">
        <v>4930</v>
      </c>
      <c r="B541" s="5" t="s">
        <v>826</v>
      </c>
      <c r="C541" t="e">
        <f>VLOOKUP($A541,#REF!,3,0)</f>
        <v>#REF!</v>
      </c>
      <c r="D541" t="e">
        <f>VLOOKUP($A541,#REF!,4,0)</f>
        <v>#REF!</v>
      </c>
      <c r="E541">
        <v>2015</v>
      </c>
      <c r="F541">
        <f>VLOOKUP($A541,'BM011'!$D$8:$U$607,15,0)</f>
        <v>0</v>
      </c>
      <c r="H541" s="16">
        <v>2665</v>
      </c>
      <c r="I541" s="16" t="s">
        <v>638</v>
      </c>
      <c r="J541" s="16">
        <v>187</v>
      </c>
      <c r="K541" s="16" t="s">
        <v>1241</v>
      </c>
    </row>
    <row r="542" spans="1:11">
      <c r="A542" s="5">
        <v>4370</v>
      </c>
      <c r="B542" s="5" t="s">
        <v>751</v>
      </c>
      <c r="C542" t="e">
        <f>VLOOKUP($A542,#REF!,3,0)</f>
        <v>#REF!</v>
      </c>
      <c r="D542" t="e">
        <f>VLOOKUP($A542,#REF!,4,0)</f>
        <v>#REF!</v>
      </c>
      <c r="E542">
        <v>2015</v>
      </c>
      <c r="F542">
        <f>VLOOKUP($A542,'BM011'!$D$8:$U$607,15,0)</f>
        <v>0</v>
      </c>
      <c r="H542" s="16">
        <v>2670</v>
      </c>
      <c r="I542" s="16" t="s">
        <v>639</v>
      </c>
      <c r="J542" s="16">
        <v>253</v>
      </c>
      <c r="K542" s="16" t="s">
        <v>1243</v>
      </c>
    </row>
    <row r="543" spans="1:11">
      <c r="A543" s="5">
        <v>5874</v>
      </c>
      <c r="B543" s="5" t="s">
        <v>897</v>
      </c>
      <c r="C543" t="e">
        <f>VLOOKUP($A543,#REF!,3,0)</f>
        <v>#REF!</v>
      </c>
      <c r="D543" t="e">
        <f>VLOOKUP($A543,#REF!,4,0)</f>
        <v>#REF!</v>
      </c>
      <c r="E543">
        <v>2015</v>
      </c>
      <c r="F543">
        <f>VLOOKUP($A543,'BM011'!$D$8:$U$607,15,0)</f>
        <v>0</v>
      </c>
      <c r="H543" s="16">
        <v>2680</v>
      </c>
      <c r="I543" s="16" t="s">
        <v>640</v>
      </c>
      <c r="J543" s="16">
        <v>269</v>
      </c>
      <c r="K543" s="16" t="s">
        <v>1245</v>
      </c>
    </row>
    <row r="544" spans="1:11">
      <c r="A544" s="5">
        <v>6690</v>
      </c>
      <c r="B544" s="5" t="s">
        <v>961</v>
      </c>
      <c r="C544" t="e">
        <f>VLOOKUP($A544,#REF!,3,0)</f>
        <v>#REF!</v>
      </c>
      <c r="D544" t="e">
        <f>VLOOKUP($A544,#REF!,4,0)</f>
        <v>#REF!</v>
      </c>
      <c r="E544">
        <v>2015</v>
      </c>
      <c r="F544">
        <f>VLOOKUP($A544,'BM011'!$D$8:$U$607,15,0)</f>
        <v>0</v>
      </c>
      <c r="H544" s="16">
        <v>2690</v>
      </c>
      <c r="I544" s="16" t="s">
        <v>641</v>
      </c>
      <c r="J544" s="16">
        <v>253</v>
      </c>
      <c r="K544" s="16" t="s">
        <v>1243</v>
      </c>
    </row>
    <row r="545" spans="1:11">
      <c r="A545" s="5">
        <v>7490</v>
      </c>
      <c r="B545" s="5" t="s">
        <v>1032</v>
      </c>
      <c r="C545" t="e">
        <f>VLOOKUP($A545,#REF!,3,0)</f>
        <v>#REF!</v>
      </c>
      <c r="D545" t="e">
        <f>VLOOKUP($A545,#REF!,4,0)</f>
        <v>#REF!</v>
      </c>
      <c r="E545">
        <v>2015</v>
      </c>
      <c r="F545">
        <f>VLOOKUP($A545,'BM011'!$D$8:$U$607,15,0)</f>
        <v>0</v>
      </c>
      <c r="H545" s="16">
        <v>2690</v>
      </c>
      <c r="I545" s="16" t="s">
        <v>641</v>
      </c>
      <c r="J545" s="16">
        <v>269</v>
      </c>
      <c r="K545" s="16" t="s">
        <v>1245</v>
      </c>
    </row>
    <row r="546" spans="1:11">
      <c r="A546" s="5">
        <v>5900</v>
      </c>
      <c r="B546" s="5" t="s">
        <v>903</v>
      </c>
      <c r="C546" t="e">
        <f>VLOOKUP($A546,#REF!,3,0)</f>
        <v>#REF!</v>
      </c>
      <c r="D546" t="e">
        <f>VLOOKUP($A546,#REF!,4,0)</f>
        <v>#REF!</v>
      </c>
      <c r="E546">
        <v>2015</v>
      </c>
      <c r="F546">
        <f>VLOOKUP($A546,'BM011'!$D$8:$U$607,15,0)</f>
        <v>0</v>
      </c>
      <c r="H546" s="16">
        <v>2700</v>
      </c>
      <c r="I546" s="16" t="s">
        <v>642</v>
      </c>
      <c r="J546" s="16">
        <v>101</v>
      </c>
      <c r="K546" s="16" t="s">
        <v>1232</v>
      </c>
    </row>
    <row r="547" spans="1:11">
      <c r="A547" s="5">
        <v>9690</v>
      </c>
      <c r="B547" s="5" t="s">
        <v>1207</v>
      </c>
      <c r="C547" t="e">
        <f>VLOOKUP($A547,#REF!,3,0)</f>
        <v>#REF!</v>
      </c>
      <c r="D547" t="e">
        <f>VLOOKUP($A547,#REF!,4,0)</f>
        <v>#REF!</v>
      </c>
      <c r="E547">
        <v>2015</v>
      </c>
      <c r="F547">
        <f>VLOOKUP($A547,'BM011'!$D$8:$U$607,15,0)</f>
        <v>0</v>
      </c>
      <c r="H547" s="16">
        <v>2720</v>
      </c>
      <c r="I547" s="16" t="s">
        <v>643</v>
      </c>
      <c r="J547" s="16">
        <v>101</v>
      </c>
      <c r="K547" s="16" t="s">
        <v>1232</v>
      </c>
    </row>
    <row r="548" spans="1:11">
      <c r="A548" s="5">
        <v>9575</v>
      </c>
      <c r="B548" s="5" t="s">
        <v>1198</v>
      </c>
      <c r="C548" t="e">
        <f>VLOOKUP($A548,#REF!,3,0)</f>
        <v>#REF!</v>
      </c>
      <c r="D548" t="e">
        <f>VLOOKUP($A548,#REF!,4,0)</f>
        <v>#REF!</v>
      </c>
      <c r="E548">
        <v>2015</v>
      </c>
      <c r="F548">
        <f>VLOOKUP($A548,'BM011'!$D$8:$U$607,15,0)</f>
        <v>0</v>
      </c>
      <c r="H548" s="16">
        <v>2720</v>
      </c>
      <c r="I548" s="16" t="s">
        <v>643</v>
      </c>
      <c r="J548" s="16">
        <v>147</v>
      </c>
      <c r="K548" s="16" t="s">
        <v>1236</v>
      </c>
    </row>
    <row r="549" spans="1:11">
      <c r="A549" s="5">
        <v>9670</v>
      </c>
      <c r="B549" s="5" t="s">
        <v>1205</v>
      </c>
      <c r="C549" t="e">
        <f>VLOOKUP($A549,#REF!,3,0)</f>
        <v>#REF!</v>
      </c>
      <c r="D549" t="e">
        <f>VLOOKUP($A549,#REF!,4,0)</f>
        <v>#REF!</v>
      </c>
      <c r="E549">
        <v>2015</v>
      </c>
      <c r="F549">
        <f>VLOOKUP($A549,'BM011'!$D$8:$U$607,15,0)</f>
        <v>0</v>
      </c>
      <c r="H549" s="16">
        <v>2730</v>
      </c>
      <c r="I549" s="16" t="s">
        <v>644</v>
      </c>
      <c r="J549" s="16">
        <v>151</v>
      </c>
      <c r="K549" s="16" t="s">
        <v>1246</v>
      </c>
    </row>
    <row r="550" spans="1:11">
      <c r="A550" s="5">
        <v>6920</v>
      </c>
      <c r="B550" s="5" t="s">
        <v>991</v>
      </c>
      <c r="C550" t="e">
        <f>VLOOKUP($A550,#REF!,3,0)</f>
        <v>#REF!</v>
      </c>
      <c r="D550" t="e">
        <f>VLOOKUP($A550,#REF!,4,0)</f>
        <v>#REF!</v>
      </c>
      <c r="E550">
        <v>2015</v>
      </c>
      <c r="F550">
        <f>VLOOKUP($A550,'BM011'!$D$8:$U$607,15,0)</f>
        <v>0</v>
      </c>
      <c r="H550" s="16">
        <v>2730</v>
      </c>
      <c r="I550" s="16" t="s">
        <v>644</v>
      </c>
      <c r="J550" s="16">
        <v>159</v>
      </c>
      <c r="K550" s="16" t="s">
        <v>1247</v>
      </c>
    </row>
    <row r="551" spans="1:11">
      <c r="A551" s="5">
        <v>4640</v>
      </c>
      <c r="B551" s="5" t="s">
        <v>781</v>
      </c>
      <c r="C551" t="e">
        <f>VLOOKUP($A551,#REF!,3,0)</f>
        <v>#REF!</v>
      </c>
      <c r="D551" t="e">
        <f>VLOOKUP($A551,#REF!,4,0)</f>
        <v>#REF!</v>
      </c>
      <c r="E551">
        <v>2015</v>
      </c>
      <c r="F551">
        <f>VLOOKUP($A551,'BM011'!$D$8:$U$607,15,0)</f>
        <v>0</v>
      </c>
      <c r="H551" s="16">
        <v>2730</v>
      </c>
      <c r="I551" s="16" t="s">
        <v>644</v>
      </c>
      <c r="J551" s="16">
        <v>163</v>
      </c>
      <c r="K551" s="16" t="s">
        <v>1248</v>
      </c>
    </row>
    <row r="552" spans="1:11">
      <c r="A552" s="5">
        <v>9541</v>
      </c>
      <c r="B552" s="5" t="s">
        <v>1194</v>
      </c>
      <c r="C552" t="e">
        <f>VLOOKUP($A552,#REF!,3,0)</f>
        <v>#REF!</v>
      </c>
      <c r="D552" t="e">
        <f>VLOOKUP($A552,#REF!,4,0)</f>
        <v>#REF!</v>
      </c>
      <c r="E552">
        <v>2015</v>
      </c>
      <c r="F552">
        <f>VLOOKUP($A552,'BM011'!$D$8:$U$607,15,0)</f>
        <v>0</v>
      </c>
      <c r="H552" s="16">
        <v>2740</v>
      </c>
      <c r="I552" s="16" t="s">
        <v>645</v>
      </c>
      <c r="J552" s="16">
        <v>151</v>
      </c>
      <c r="K552" s="16" t="s">
        <v>1246</v>
      </c>
    </row>
    <row r="553" spans="1:11">
      <c r="A553" s="5">
        <v>6500</v>
      </c>
      <c r="B553" s="5" t="s">
        <v>942</v>
      </c>
      <c r="C553" t="e">
        <f>VLOOKUP($A553,#REF!,3,0)</f>
        <v>#REF!</v>
      </c>
      <c r="D553" t="e">
        <f>VLOOKUP($A553,#REF!,4,0)</f>
        <v>#REF!</v>
      </c>
      <c r="E553">
        <v>2015</v>
      </c>
      <c r="F553">
        <f>VLOOKUP($A553,'BM011'!$D$8:$U$607,15,0)</f>
        <v>0</v>
      </c>
      <c r="H553" s="16">
        <v>2740</v>
      </c>
      <c r="I553" s="16" t="s">
        <v>645</v>
      </c>
      <c r="J553" s="16">
        <v>163</v>
      </c>
      <c r="K553" s="16" t="s">
        <v>1248</v>
      </c>
    </row>
    <row r="554" spans="1:11">
      <c r="A554" s="5">
        <v>8840</v>
      </c>
      <c r="B554" s="5" t="s">
        <v>1142</v>
      </c>
      <c r="C554" t="e">
        <f>VLOOKUP($A554,#REF!,3,0)</f>
        <v>#REF!</v>
      </c>
      <c r="D554" t="e">
        <f>VLOOKUP($A554,#REF!,4,0)</f>
        <v>#REF!</v>
      </c>
      <c r="E554">
        <v>2015</v>
      </c>
      <c r="F554">
        <f>VLOOKUP($A554,'BM011'!$D$8:$U$607,15,0)</f>
        <v>0</v>
      </c>
      <c r="H554" s="16">
        <v>2750</v>
      </c>
      <c r="I554" s="16" t="s">
        <v>646</v>
      </c>
      <c r="J554" s="16">
        <v>151</v>
      </c>
      <c r="K554" s="16" t="s">
        <v>1246</v>
      </c>
    </row>
    <row r="555" spans="1:11">
      <c r="A555" s="5">
        <v>6330</v>
      </c>
      <c r="B555" s="5" t="s">
        <v>933</v>
      </c>
      <c r="C555" t="e">
        <f>VLOOKUP($A555,#REF!,3,0)</f>
        <v>#REF!</v>
      </c>
      <c r="D555" t="e">
        <f>VLOOKUP($A555,#REF!,4,0)</f>
        <v>#REF!</v>
      </c>
      <c r="E555">
        <v>2015</v>
      </c>
      <c r="F555">
        <f>VLOOKUP($A555,'BM011'!$D$8:$U$607,15,0)</f>
        <v>0</v>
      </c>
      <c r="H555" s="16">
        <v>2750</v>
      </c>
      <c r="I555" s="16" t="s">
        <v>646</v>
      </c>
      <c r="J555" s="16">
        <v>165</v>
      </c>
      <c r="K555" s="16" t="s">
        <v>1238</v>
      </c>
    </row>
    <row r="556" spans="1:11">
      <c r="A556" s="5">
        <v>5970</v>
      </c>
      <c r="B556" s="5" t="s">
        <v>910</v>
      </c>
      <c r="C556" t="e">
        <f>VLOOKUP($A556,#REF!,3,0)</f>
        <v>#REF!</v>
      </c>
      <c r="D556" t="e">
        <f>VLOOKUP($A556,#REF!,4,0)</f>
        <v>#REF!</v>
      </c>
      <c r="E556">
        <v>2015</v>
      </c>
      <c r="F556">
        <f>VLOOKUP($A556,'BM011'!$D$8:$U$607,15,0)</f>
        <v>0</v>
      </c>
      <c r="H556" s="16">
        <v>2750</v>
      </c>
      <c r="I556" s="16" t="s">
        <v>646</v>
      </c>
      <c r="J556" s="16">
        <v>240</v>
      </c>
      <c r="K556" s="16" t="s">
        <v>1249</v>
      </c>
    </row>
    <row r="557" spans="1:11">
      <c r="A557" s="5">
        <v>8740</v>
      </c>
      <c r="B557" s="5" t="s">
        <v>1127</v>
      </c>
      <c r="C557" t="e">
        <f>VLOOKUP($A557,#REF!,3,0)</f>
        <v>#REF!</v>
      </c>
      <c r="D557" t="e">
        <f>VLOOKUP($A557,#REF!,4,0)</f>
        <v>#REF!</v>
      </c>
      <c r="E557">
        <v>2015</v>
      </c>
      <c r="F557">
        <f>VLOOKUP($A557,'BM011'!$D$8:$U$607,15,0)</f>
        <v>0</v>
      </c>
      <c r="H557" s="16">
        <v>2760</v>
      </c>
      <c r="I557" s="16" t="s">
        <v>647</v>
      </c>
      <c r="J557" s="16">
        <v>151</v>
      </c>
      <c r="K557" s="16" t="s">
        <v>1246</v>
      </c>
    </row>
    <row r="558" spans="1:11">
      <c r="A558" s="5">
        <v>6900</v>
      </c>
      <c r="B558" s="5" t="s">
        <v>990</v>
      </c>
      <c r="C558" t="e">
        <f>VLOOKUP($A558,#REF!,3,0)</f>
        <v>#REF!</v>
      </c>
      <c r="D558" t="e">
        <f>VLOOKUP($A558,#REF!,4,0)</f>
        <v>#REF!</v>
      </c>
      <c r="E558">
        <v>2015</v>
      </c>
      <c r="F558">
        <f>VLOOKUP($A558,'BM011'!$D$8:$U$607,15,0)</f>
        <v>0</v>
      </c>
      <c r="H558" s="16">
        <v>2765</v>
      </c>
      <c r="I558" s="16" t="s">
        <v>648</v>
      </c>
      <c r="J558" s="16">
        <v>240</v>
      </c>
      <c r="K558" s="16" t="s">
        <v>1249</v>
      </c>
    </row>
    <row r="559" spans="1:11">
      <c r="A559" s="5">
        <v>9870</v>
      </c>
      <c r="B559" s="5" t="s">
        <v>1215</v>
      </c>
      <c r="C559" t="e">
        <f>VLOOKUP($A559,#REF!,3,0)</f>
        <v>#REF!</v>
      </c>
      <c r="D559" t="e">
        <f>VLOOKUP($A559,#REF!,4,0)</f>
        <v>#REF!</v>
      </c>
      <c r="E559">
        <v>2015</v>
      </c>
      <c r="F559">
        <f>VLOOKUP($A559,'BM011'!$D$8:$U$607,15,0)</f>
        <v>0</v>
      </c>
      <c r="H559" s="16">
        <v>2770</v>
      </c>
      <c r="I559" s="16" t="s">
        <v>649</v>
      </c>
      <c r="J559" s="16">
        <v>101</v>
      </c>
      <c r="K559" s="16" t="s">
        <v>1232</v>
      </c>
    </row>
    <row r="560" spans="1:11">
      <c r="A560" s="5">
        <v>7840</v>
      </c>
      <c r="B560" s="5" t="s">
        <v>1055</v>
      </c>
      <c r="C560" t="e">
        <f>VLOOKUP($A560,#REF!,3,0)</f>
        <v>#REF!</v>
      </c>
      <c r="D560" t="e">
        <f>VLOOKUP($A560,#REF!,4,0)</f>
        <v>#REF!</v>
      </c>
      <c r="E560">
        <v>2015</v>
      </c>
      <c r="F560">
        <f>VLOOKUP($A560,'BM011'!$D$8:$U$607,15,0)</f>
        <v>0</v>
      </c>
      <c r="H560" s="16">
        <v>2770</v>
      </c>
      <c r="I560" s="16" t="s">
        <v>649</v>
      </c>
      <c r="J560" s="16">
        <v>185</v>
      </c>
      <c r="K560" s="16" t="s">
        <v>1235</v>
      </c>
    </row>
    <row r="561" spans="1:11">
      <c r="A561" s="5">
        <v>4420</v>
      </c>
      <c r="B561" s="5" t="s">
        <v>754</v>
      </c>
      <c r="C561" t="e">
        <f>VLOOKUP($A561,#REF!,3,0)</f>
        <v>#REF!</v>
      </c>
      <c r="D561" t="e">
        <f>VLOOKUP($A561,#REF!,4,0)</f>
        <v>#REF!</v>
      </c>
      <c r="E561">
        <v>2015</v>
      </c>
      <c r="F561">
        <f>VLOOKUP($A561,'BM011'!$D$8:$U$607,15,0)</f>
        <v>0</v>
      </c>
      <c r="H561" s="16">
        <v>2791</v>
      </c>
      <c r="I561" s="16" t="s">
        <v>650</v>
      </c>
      <c r="J561" s="16">
        <v>155</v>
      </c>
      <c r="K561" s="16" t="s">
        <v>1250</v>
      </c>
    </row>
    <row r="562" spans="1:11">
      <c r="A562" s="5">
        <v>9970</v>
      </c>
      <c r="B562" s="5" t="s">
        <v>1219</v>
      </c>
      <c r="C562" t="e">
        <f>VLOOKUP($A562,#REF!,3,0)</f>
        <v>#REF!</v>
      </c>
      <c r="D562" t="e">
        <f>VLOOKUP($A562,#REF!,4,0)</f>
        <v>#REF!</v>
      </c>
      <c r="E562">
        <v>2015</v>
      </c>
      <c r="F562">
        <f>VLOOKUP($A562,'BM011'!$D$8:$U$607,15,0)</f>
        <v>0</v>
      </c>
      <c r="H562" s="16">
        <v>2791</v>
      </c>
      <c r="I562" s="16" t="s">
        <v>650</v>
      </c>
      <c r="J562" s="16">
        <v>185</v>
      </c>
      <c r="K562" s="16" t="s">
        <v>1235</v>
      </c>
    </row>
    <row r="563" spans="1:11">
      <c r="A563" s="5">
        <v>7900</v>
      </c>
      <c r="B563" s="5" t="s">
        <v>1060</v>
      </c>
      <c r="C563" t="e">
        <f>VLOOKUP($A563,#REF!,3,0)</f>
        <v>#REF!</v>
      </c>
      <c r="D563" t="e">
        <f>VLOOKUP($A563,#REF!,4,0)</f>
        <v>#REF!</v>
      </c>
      <c r="E563">
        <v>2015</v>
      </c>
      <c r="F563">
        <f>VLOOKUP($A563,'BM011'!$D$8:$U$607,15,0)</f>
        <v>0</v>
      </c>
      <c r="H563" s="16">
        <v>2800</v>
      </c>
      <c r="I563" s="16" t="s">
        <v>651</v>
      </c>
      <c r="J563" s="16">
        <v>157</v>
      </c>
      <c r="K563" s="16" t="s">
        <v>1251</v>
      </c>
    </row>
    <row r="564" spans="1:11">
      <c r="A564" s="5">
        <v>5771</v>
      </c>
      <c r="B564" s="5" t="s">
        <v>888</v>
      </c>
      <c r="C564" t="e">
        <f>VLOOKUP($A564,#REF!,3,0)</f>
        <v>#REF!</v>
      </c>
      <c r="D564" t="e">
        <f>VLOOKUP($A564,#REF!,4,0)</f>
        <v>#REF!</v>
      </c>
      <c r="E564">
        <v>2015</v>
      </c>
      <c r="F564">
        <f>VLOOKUP($A564,'BM011'!$D$8:$U$607,15,0)</f>
        <v>0</v>
      </c>
      <c r="H564" s="16">
        <v>2800</v>
      </c>
      <c r="I564" s="16" t="s">
        <v>651</v>
      </c>
      <c r="J564" s="16">
        <v>159</v>
      </c>
      <c r="K564" s="16" t="s">
        <v>1247</v>
      </c>
    </row>
    <row r="565" spans="1:11">
      <c r="A565" s="5">
        <v>8981</v>
      </c>
      <c r="B565" s="5" t="s">
        <v>1158</v>
      </c>
      <c r="C565" t="e">
        <f>VLOOKUP($A565,#REF!,3,0)</f>
        <v>#REF!</v>
      </c>
      <c r="D565" t="e">
        <f>VLOOKUP($A565,#REF!,4,0)</f>
        <v>#REF!</v>
      </c>
      <c r="E565">
        <v>2015</v>
      </c>
      <c r="F565">
        <f>VLOOKUP($A565,'BM011'!$D$8:$U$607,15,0)</f>
        <v>0</v>
      </c>
      <c r="H565" s="16">
        <v>2800</v>
      </c>
      <c r="I565" s="16" t="s">
        <v>651</v>
      </c>
      <c r="J565" s="16">
        <v>173</v>
      </c>
      <c r="K565" s="16" t="s">
        <v>1252</v>
      </c>
    </row>
    <row r="566" spans="1:11">
      <c r="A566" s="5">
        <v>9700</v>
      </c>
      <c r="B566" s="5" t="s">
        <v>1208</v>
      </c>
      <c r="C566" t="e">
        <f>VLOOKUP($A566,#REF!,3,0)</f>
        <v>#REF!</v>
      </c>
      <c r="D566" t="e">
        <f>VLOOKUP($A566,#REF!,4,0)</f>
        <v>#REF!</v>
      </c>
      <c r="E566">
        <v>2015</v>
      </c>
      <c r="F566">
        <f>VLOOKUP($A566,'BM011'!$D$8:$U$607,15,0)</f>
        <v>0</v>
      </c>
      <c r="H566" s="16">
        <v>2800</v>
      </c>
      <c r="I566" s="16" t="s">
        <v>651</v>
      </c>
      <c r="J566" s="16">
        <v>230</v>
      </c>
      <c r="K566" s="16" t="s">
        <v>1253</v>
      </c>
    </row>
    <row r="567" spans="1:11">
      <c r="A567" s="5">
        <v>6230</v>
      </c>
      <c r="B567" s="5" t="s">
        <v>925</v>
      </c>
      <c r="C567" t="e">
        <f>VLOOKUP($A567,#REF!,3,0)</f>
        <v>#REF!</v>
      </c>
      <c r="D567" t="e">
        <f>VLOOKUP($A567,#REF!,4,0)</f>
        <v>#REF!</v>
      </c>
      <c r="E567">
        <v>2015</v>
      </c>
      <c r="F567">
        <f>VLOOKUP($A567,'BM011'!$D$8:$U$607,15,0)</f>
        <v>0</v>
      </c>
      <c r="H567" s="16">
        <v>2820</v>
      </c>
      <c r="I567" s="16" t="s">
        <v>652</v>
      </c>
      <c r="J567" s="16">
        <v>157</v>
      </c>
      <c r="K567" s="16" t="s">
        <v>1251</v>
      </c>
    </row>
    <row r="568" spans="1:11">
      <c r="A568" s="5">
        <v>4573</v>
      </c>
      <c r="B568" s="5" t="s">
        <v>770</v>
      </c>
      <c r="C568" t="e">
        <f>VLOOKUP($A568,#REF!,3,0)</f>
        <v>#REF!</v>
      </c>
      <c r="D568" t="e">
        <f>VLOOKUP($A568,#REF!,4,0)</f>
        <v>#REF!</v>
      </c>
      <c r="E568">
        <v>2015</v>
      </c>
      <c r="F568">
        <f>VLOOKUP($A568,'BM011'!$D$8:$U$607,15,0)</f>
        <v>0</v>
      </c>
      <c r="H568" s="16">
        <v>2820</v>
      </c>
      <c r="I568" s="16" t="s">
        <v>652</v>
      </c>
      <c r="J568" s="16">
        <v>159</v>
      </c>
      <c r="K568" s="16" t="s">
        <v>1247</v>
      </c>
    </row>
    <row r="569" spans="1:11">
      <c r="A569" s="5">
        <v>8620</v>
      </c>
      <c r="B569" s="5" t="s">
        <v>1113</v>
      </c>
      <c r="C569" t="e">
        <f>VLOOKUP($A569,#REF!,3,0)</f>
        <v>#REF!</v>
      </c>
      <c r="D569" t="e">
        <f>VLOOKUP($A569,#REF!,4,0)</f>
        <v>#REF!</v>
      </c>
      <c r="E569">
        <v>2015</v>
      </c>
      <c r="F569">
        <f>VLOOKUP($A569,'BM011'!$D$8:$U$607,15,0)</f>
        <v>0</v>
      </c>
      <c r="H569" s="16">
        <v>2830</v>
      </c>
      <c r="I569" s="16" t="s">
        <v>653</v>
      </c>
      <c r="J569" s="16">
        <v>173</v>
      </c>
      <c r="K569" s="16" t="s">
        <v>1252</v>
      </c>
    </row>
    <row r="570" spans="1:11">
      <c r="A570" s="5">
        <v>9381</v>
      </c>
      <c r="B570" s="5" t="s">
        <v>1180</v>
      </c>
      <c r="C570" t="e">
        <f>VLOOKUP($A570,#REF!,3,0)</f>
        <v>#REF!</v>
      </c>
      <c r="D570" t="e">
        <f>VLOOKUP($A570,#REF!,4,0)</f>
        <v>#REF!</v>
      </c>
      <c r="E570">
        <v>2015</v>
      </c>
      <c r="F570">
        <f>VLOOKUP($A570,'BM011'!$D$8:$U$607,15,0)</f>
        <v>0</v>
      </c>
      <c r="H570" s="16">
        <v>2830</v>
      </c>
      <c r="I570" s="16" t="s">
        <v>653</v>
      </c>
      <c r="J570" s="16">
        <v>230</v>
      </c>
      <c r="K570" s="16" t="s">
        <v>1253</v>
      </c>
    </row>
    <row r="571" spans="1:11">
      <c r="A571" s="5">
        <v>9550</v>
      </c>
      <c r="B571" s="5" t="s">
        <v>1195</v>
      </c>
      <c r="C571" t="e">
        <f>VLOOKUP($A571,#REF!,3,0)</f>
        <v>#REF!</v>
      </c>
      <c r="D571" t="e">
        <f>VLOOKUP($A571,#REF!,4,0)</f>
        <v>#REF!</v>
      </c>
      <c r="E571">
        <v>2015</v>
      </c>
      <c r="F571">
        <f>VLOOKUP($A571,'BM011'!$D$8:$U$607,15,0)</f>
        <v>0</v>
      </c>
      <c r="H571" s="16">
        <v>2840</v>
      </c>
      <c r="I571" s="16" t="s">
        <v>654</v>
      </c>
      <c r="J571" s="16">
        <v>173</v>
      </c>
      <c r="K571" s="16" t="s">
        <v>1252</v>
      </c>
    </row>
    <row r="572" spans="1:11">
      <c r="A572" s="5">
        <v>9940</v>
      </c>
      <c r="B572" s="5" t="s">
        <v>1218</v>
      </c>
      <c r="C572" t="e">
        <f>VLOOKUP($A572,#REF!,3,0)</f>
        <v>#REF!</v>
      </c>
      <c r="D572" t="e">
        <f>VLOOKUP($A572,#REF!,4,0)</f>
        <v>#REF!</v>
      </c>
      <c r="E572">
        <v>2015</v>
      </c>
      <c r="F572">
        <f>VLOOKUP($A572,'BM011'!$D$8:$U$607,15,0)</f>
        <v>0</v>
      </c>
      <c r="H572" s="16">
        <v>2840</v>
      </c>
      <c r="I572" s="16" t="s">
        <v>654</v>
      </c>
      <c r="J572" s="16">
        <v>230</v>
      </c>
      <c r="K572" s="16" t="s">
        <v>1253</v>
      </c>
    </row>
    <row r="573" spans="1:11">
      <c r="A573" s="5">
        <v>6971</v>
      </c>
      <c r="B573" s="5" t="s">
        <v>996</v>
      </c>
      <c r="C573" t="e">
        <f>VLOOKUP($A573,#REF!,3,0)</f>
        <v>#REF!</v>
      </c>
      <c r="D573" t="e">
        <f>VLOOKUP($A573,#REF!,4,0)</f>
        <v>#REF!</v>
      </c>
      <c r="E573">
        <v>2015</v>
      </c>
      <c r="F573">
        <f>VLOOKUP($A573,'BM011'!$D$8:$U$607,15,0)</f>
        <v>0</v>
      </c>
      <c r="H573" s="16">
        <v>2850</v>
      </c>
      <c r="I573" s="16" t="s">
        <v>655</v>
      </c>
      <c r="J573" s="16">
        <v>230</v>
      </c>
      <c r="K573" s="16" t="s">
        <v>1253</v>
      </c>
    </row>
    <row r="574" spans="1:11">
      <c r="A574" s="5">
        <v>8983</v>
      </c>
      <c r="B574" s="5" t="s">
        <v>1159</v>
      </c>
      <c r="C574" t="e">
        <f>VLOOKUP($A574,#REF!,3,0)</f>
        <v>#REF!</v>
      </c>
      <c r="D574" t="e">
        <f>VLOOKUP($A574,#REF!,4,0)</f>
        <v>#REF!</v>
      </c>
      <c r="E574">
        <v>2015</v>
      </c>
      <c r="F574">
        <f>VLOOKUP($A574,'BM011'!$D$8:$U$607,15,0)</f>
        <v>0</v>
      </c>
      <c r="H574" s="16">
        <v>2860</v>
      </c>
      <c r="I574" s="16" t="s">
        <v>656</v>
      </c>
      <c r="J574" s="16">
        <v>101</v>
      </c>
      <c r="K574" s="16" t="s">
        <v>1232</v>
      </c>
    </row>
    <row r="575" spans="1:11">
      <c r="A575" s="5">
        <v>8763</v>
      </c>
      <c r="B575" s="5" t="s">
        <v>1131</v>
      </c>
      <c r="C575" t="e">
        <f>VLOOKUP($A575,#REF!,3,0)</f>
        <v>#REF!</v>
      </c>
      <c r="D575" t="e">
        <f>VLOOKUP($A575,#REF!,4,0)</f>
        <v>#REF!</v>
      </c>
      <c r="E575">
        <v>2015</v>
      </c>
      <c r="F575">
        <f>VLOOKUP($A575,'BM011'!$D$8:$U$607,15,0)</f>
        <v>0</v>
      </c>
      <c r="H575" s="16">
        <v>2860</v>
      </c>
      <c r="I575" s="16" t="s">
        <v>656</v>
      </c>
      <c r="J575" s="16">
        <v>159</v>
      </c>
      <c r="K575" s="16" t="s">
        <v>1247</v>
      </c>
    </row>
    <row r="576" spans="1:11">
      <c r="A576" s="5">
        <v>8830</v>
      </c>
      <c r="B576" s="5" t="s">
        <v>1139</v>
      </c>
      <c r="C576" t="e">
        <f>VLOOKUP($A576,#REF!,3,0)</f>
        <v>#REF!</v>
      </c>
      <c r="D576" t="e">
        <f>VLOOKUP($A576,#REF!,4,0)</f>
        <v>#REF!</v>
      </c>
      <c r="E576">
        <v>2015</v>
      </c>
      <c r="F576">
        <f>VLOOKUP($A576,'BM011'!$D$8:$U$607,15,0)</f>
        <v>0</v>
      </c>
      <c r="H576" s="16">
        <v>2870</v>
      </c>
      <c r="I576" s="16" t="s">
        <v>657</v>
      </c>
      <c r="J576" s="16">
        <v>157</v>
      </c>
      <c r="K576" s="16" t="s">
        <v>1251</v>
      </c>
    </row>
    <row r="577" spans="1:11">
      <c r="A577" s="5">
        <v>4470</v>
      </c>
      <c r="B577" s="5" t="s">
        <v>758</v>
      </c>
      <c r="C577" t="e">
        <f>VLOOKUP($A577,#REF!,3,0)</f>
        <v>#REF!</v>
      </c>
      <c r="D577" t="e">
        <f>VLOOKUP($A577,#REF!,4,0)</f>
        <v>#REF!</v>
      </c>
      <c r="E577">
        <v>2015</v>
      </c>
      <c r="F577">
        <f>VLOOKUP($A577,'BM011'!$D$8:$U$607,15,0)</f>
        <v>0</v>
      </c>
      <c r="H577" s="16">
        <v>2880</v>
      </c>
      <c r="I577" s="16" t="s">
        <v>658</v>
      </c>
      <c r="J577" s="16">
        <v>159</v>
      </c>
      <c r="K577" s="16" t="s">
        <v>1247</v>
      </c>
    </row>
    <row r="578" spans="1:11">
      <c r="A578" s="5">
        <v>5683</v>
      </c>
      <c r="B578" s="5" t="s">
        <v>883</v>
      </c>
      <c r="C578" t="e">
        <f>VLOOKUP($A578,#REF!,3,0)</f>
        <v>#REF!</v>
      </c>
      <c r="D578" t="e">
        <f>VLOOKUP($A578,#REF!,4,0)</f>
        <v>#REF!</v>
      </c>
      <c r="E578">
        <v>2015</v>
      </c>
      <c r="F578">
        <f>VLOOKUP($A578,'BM011'!$D$8:$U$607,15,0)</f>
        <v>0</v>
      </c>
      <c r="H578" s="16">
        <v>2880</v>
      </c>
      <c r="I578" s="16" t="s">
        <v>658</v>
      </c>
      <c r="J578" s="16">
        <v>163</v>
      </c>
      <c r="K578" s="16" t="s">
        <v>1248</v>
      </c>
    </row>
    <row r="579" spans="1:11">
      <c r="A579" s="5">
        <v>5450</v>
      </c>
      <c r="B579" s="5" t="s">
        <v>857</v>
      </c>
      <c r="C579" t="e">
        <f>VLOOKUP($A579,#REF!,3,0)</f>
        <v>#REF!</v>
      </c>
      <c r="D579" t="e">
        <f>VLOOKUP($A579,#REF!,4,0)</f>
        <v>#REF!</v>
      </c>
      <c r="E579">
        <v>2015</v>
      </c>
      <c r="F579">
        <f>VLOOKUP($A579,'BM011'!$D$8:$U$607,15,0)</f>
        <v>0</v>
      </c>
      <c r="H579" s="16">
        <v>2880</v>
      </c>
      <c r="I579" s="16" t="s">
        <v>658</v>
      </c>
      <c r="J579" s="16">
        <v>190</v>
      </c>
      <c r="K579" s="16" t="s">
        <v>1254</v>
      </c>
    </row>
    <row r="580" spans="1:11">
      <c r="A580" s="5">
        <v>5853</v>
      </c>
      <c r="B580" s="5" t="s">
        <v>892</v>
      </c>
      <c r="C580" t="e">
        <f>VLOOKUP($A580,#REF!,3,0)</f>
        <v>#REF!</v>
      </c>
      <c r="D580" t="e">
        <f>VLOOKUP($A580,#REF!,4,0)</f>
        <v>#REF!</v>
      </c>
      <c r="E580">
        <v>2015</v>
      </c>
      <c r="F580">
        <f>VLOOKUP($A580,'BM011'!$D$8:$U$607,15,0)</f>
        <v>0</v>
      </c>
      <c r="H580" s="16">
        <v>2900</v>
      </c>
      <c r="I580" s="16" t="s">
        <v>659</v>
      </c>
      <c r="J580" s="16">
        <v>101</v>
      </c>
      <c r="K580" s="16" t="s">
        <v>1232</v>
      </c>
    </row>
    <row r="581" spans="1:11">
      <c r="A581" s="5">
        <v>4660</v>
      </c>
      <c r="B581" s="5" t="s">
        <v>785</v>
      </c>
      <c r="C581" t="e">
        <f>VLOOKUP($A581,#REF!,3,0)</f>
        <v>#REF!</v>
      </c>
      <c r="D581" t="e">
        <f>VLOOKUP($A581,#REF!,4,0)</f>
        <v>#REF!</v>
      </c>
      <c r="E581">
        <v>2015</v>
      </c>
      <c r="F581">
        <f>VLOOKUP($A581,'BM011'!$D$8:$U$607,15,0)</f>
        <v>0</v>
      </c>
      <c r="H581" s="16">
        <v>2900</v>
      </c>
      <c r="I581" s="16" t="s">
        <v>659</v>
      </c>
      <c r="J581" s="16">
        <v>157</v>
      </c>
      <c r="K581" s="16" t="s">
        <v>1251</v>
      </c>
    </row>
    <row r="582" spans="1:11">
      <c r="A582" s="5">
        <v>8654</v>
      </c>
      <c r="B582" s="5" t="s">
        <v>1118</v>
      </c>
      <c r="C582" t="e">
        <f>VLOOKUP($A582,#REF!,3,0)</f>
        <v>#REF!</v>
      </c>
      <c r="D582" t="e">
        <f>VLOOKUP($A582,#REF!,4,0)</f>
        <v>#REF!</v>
      </c>
      <c r="E582">
        <v>2015</v>
      </c>
      <c r="F582">
        <f>VLOOKUP($A582,'BM011'!$D$8:$U$607,15,0)</f>
        <v>0</v>
      </c>
      <c r="H582" s="16">
        <v>2920</v>
      </c>
      <c r="I582" s="16" t="s">
        <v>660</v>
      </c>
      <c r="J582" s="16">
        <v>157</v>
      </c>
      <c r="K582" s="16" t="s">
        <v>1251</v>
      </c>
    </row>
    <row r="583" spans="1:11">
      <c r="A583" s="5">
        <v>8560</v>
      </c>
      <c r="B583" s="5" t="s">
        <v>1106</v>
      </c>
      <c r="C583" t="e">
        <f>VLOOKUP($A583,#REF!,3,0)</f>
        <v>#REF!</v>
      </c>
      <c r="D583" t="e">
        <f>VLOOKUP($A583,#REF!,4,0)</f>
        <v>#REF!</v>
      </c>
      <c r="E583">
        <v>2015</v>
      </c>
      <c r="F583">
        <f>VLOOKUP($A583,'BM011'!$D$8:$U$607,15,0)</f>
        <v>0</v>
      </c>
      <c r="H583" s="16">
        <v>2930</v>
      </c>
      <c r="I583" s="16" t="s">
        <v>661</v>
      </c>
      <c r="J583" s="16">
        <v>157</v>
      </c>
      <c r="K583" s="16" t="s">
        <v>1251</v>
      </c>
    </row>
    <row r="584" spans="1:11">
      <c r="A584" s="5">
        <v>4733</v>
      </c>
      <c r="B584" s="5" t="s">
        <v>796</v>
      </c>
      <c r="C584" t="e">
        <f>VLOOKUP($A584,#REF!,3,0)</f>
        <v>#REF!</v>
      </c>
      <c r="D584" t="e">
        <f>VLOOKUP($A584,#REF!,4,0)</f>
        <v>#REF!</v>
      </c>
      <c r="E584">
        <v>2015</v>
      </c>
      <c r="F584">
        <f>VLOOKUP($A584,'BM011'!$D$8:$U$607,15,0)</f>
        <v>0</v>
      </c>
      <c r="H584" s="16">
        <v>2930</v>
      </c>
      <c r="I584" s="16" t="s">
        <v>661</v>
      </c>
      <c r="J584" s="16">
        <v>173</v>
      </c>
      <c r="K584" s="16" t="s">
        <v>1252</v>
      </c>
    </row>
    <row r="585" spans="1:11">
      <c r="A585" s="5">
        <v>4520</v>
      </c>
      <c r="B585" s="5" t="s">
        <v>762</v>
      </c>
      <c r="C585" t="e">
        <f>VLOOKUP($A585,#REF!,3,0)</f>
        <v>#REF!</v>
      </c>
      <c r="D585" t="e">
        <f>VLOOKUP($A585,#REF!,4,0)</f>
        <v>#REF!</v>
      </c>
      <c r="E585">
        <v>2015</v>
      </c>
      <c r="F585">
        <f>VLOOKUP($A585,'BM011'!$D$8:$U$607,15,0)</f>
        <v>0</v>
      </c>
      <c r="H585" s="16">
        <v>2942</v>
      </c>
      <c r="I585" s="16" t="s">
        <v>662</v>
      </c>
      <c r="J585" s="16">
        <v>230</v>
      </c>
      <c r="K585" s="16" t="s">
        <v>1253</v>
      </c>
    </row>
    <row r="586" spans="1:11">
      <c r="A586" s="5">
        <v>4500</v>
      </c>
      <c r="B586" s="5" t="s">
        <v>761</v>
      </c>
      <c r="C586" t="e">
        <f>VLOOKUP($A586,#REF!,3,0)</f>
        <v>#REF!</v>
      </c>
      <c r="D586" t="e">
        <f>VLOOKUP($A586,#REF!,4,0)</f>
        <v>#REF!</v>
      </c>
      <c r="E586">
        <v>2015</v>
      </c>
      <c r="F586">
        <f>VLOOKUP($A586,'BM011'!$D$8:$U$607,15,0)</f>
        <v>0</v>
      </c>
      <c r="H586" s="16">
        <v>2950</v>
      </c>
      <c r="I586" s="16" t="s">
        <v>663</v>
      </c>
      <c r="J586" s="16">
        <v>223</v>
      </c>
      <c r="K586" s="16" t="s">
        <v>1255</v>
      </c>
    </row>
    <row r="587" spans="1:11">
      <c r="A587" s="5">
        <v>3790</v>
      </c>
      <c r="B587" s="5" t="s">
        <v>711</v>
      </c>
      <c r="C587" t="e">
        <f>VLOOKUP($A587,#REF!,3,0)</f>
        <v>#REF!</v>
      </c>
      <c r="D587" t="e">
        <f>VLOOKUP($A587,#REF!,4,0)</f>
        <v>#REF!</v>
      </c>
      <c r="E587">
        <v>2015</v>
      </c>
      <c r="F587">
        <f>VLOOKUP($A587,'BM011'!$D$8:$U$607,15,0)</f>
        <v>0</v>
      </c>
      <c r="H587" s="16">
        <v>2950</v>
      </c>
      <c r="I587" s="16" t="s">
        <v>663</v>
      </c>
      <c r="J587" s="16">
        <v>230</v>
      </c>
      <c r="K587" s="16" t="s">
        <v>1253</v>
      </c>
    </row>
    <row r="588" spans="1:11">
      <c r="A588" s="5">
        <v>4780</v>
      </c>
      <c r="B588" s="5" t="s">
        <v>804</v>
      </c>
      <c r="C588" t="e">
        <f>VLOOKUP($A588,#REF!,3,0)</f>
        <v>#REF!</v>
      </c>
      <c r="D588" t="e">
        <f>VLOOKUP($A588,#REF!,4,0)</f>
        <v>#REF!</v>
      </c>
      <c r="E588">
        <v>2015</v>
      </c>
      <c r="F588">
        <f>VLOOKUP($A588,'BM011'!$D$8:$U$607,15,0)</f>
        <v>0</v>
      </c>
      <c r="H588" s="16">
        <v>2960</v>
      </c>
      <c r="I588" s="16" t="s">
        <v>664</v>
      </c>
      <c r="J588" s="16">
        <v>223</v>
      </c>
      <c r="K588" s="16" t="s">
        <v>1255</v>
      </c>
    </row>
    <row r="589" spans="1:11">
      <c r="A589" s="5">
        <v>5690</v>
      </c>
      <c r="B589" s="5" t="s">
        <v>884</v>
      </c>
      <c r="C589" t="e">
        <f>VLOOKUP($A589,#REF!,3,0)</f>
        <v>#REF!</v>
      </c>
      <c r="D589" t="e">
        <f>VLOOKUP($A589,#REF!,4,0)</f>
        <v>#REF!</v>
      </c>
      <c r="E589">
        <v>2015</v>
      </c>
      <c r="F589">
        <f>VLOOKUP($A589,'BM011'!$D$8:$U$607,15,0)</f>
        <v>0</v>
      </c>
      <c r="H589" s="16">
        <v>2970</v>
      </c>
      <c r="I589" s="16" t="s">
        <v>665</v>
      </c>
      <c r="J589" s="16">
        <v>210</v>
      </c>
      <c r="K589" s="16" t="s">
        <v>1256</v>
      </c>
    </row>
    <row r="590" spans="1:11">
      <c r="A590" s="5">
        <v>8963</v>
      </c>
      <c r="B590" s="5" t="s">
        <v>1156</v>
      </c>
      <c r="C590" t="e">
        <f>VLOOKUP($A590,#REF!,3,0)</f>
        <v>#REF!</v>
      </c>
      <c r="D590" t="e">
        <f>VLOOKUP($A590,#REF!,4,0)</f>
        <v>#REF!</v>
      </c>
      <c r="E590">
        <v>2015</v>
      </c>
      <c r="F590">
        <f>VLOOKUP($A590,'BM011'!$D$8:$U$607,15,0)</f>
        <v>0</v>
      </c>
      <c r="H590" s="16">
        <v>2970</v>
      </c>
      <c r="I590" s="16" t="s">
        <v>665</v>
      </c>
      <c r="J590" s="16">
        <v>223</v>
      </c>
      <c r="K590" s="16" t="s">
        <v>1255</v>
      </c>
    </row>
    <row r="591" spans="1:11">
      <c r="A591" s="5">
        <v>4581</v>
      </c>
      <c r="B591" s="5" t="s">
        <v>771</v>
      </c>
      <c r="C591" t="e">
        <f>VLOOKUP($A591,#REF!,3,0)</f>
        <v>#REF!</v>
      </c>
      <c r="D591" t="e">
        <f>VLOOKUP($A591,#REF!,4,0)</f>
        <v>#REF!</v>
      </c>
      <c r="E591">
        <v>2015</v>
      </c>
      <c r="F591">
        <f>VLOOKUP($A591,'BM011'!$D$8:$U$607,15,0)</f>
        <v>0</v>
      </c>
      <c r="H591" s="16">
        <v>2970</v>
      </c>
      <c r="I591" s="16" t="s">
        <v>665</v>
      </c>
      <c r="J591" s="16">
        <v>230</v>
      </c>
      <c r="K591" s="16" t="s">
        <v>1253</v>
      </c>
    </row>
    <row r="592" spans="1:11">
      <c r="A592" s="5">
        <v>5750</v>
      </c>
      <c r="B592" s="5" t="s">
        <v>886</v>
      </c>
      <c r="C592" t="e">
        <f>VLOOKUP($A592,#REF!,3,0)</f>
        <v>#REF!</v>
      </c>
      <c r="D592" t="e">
        <f>VLOOKUP($A592,#REF!,4,0)</f>
        <v>#REF!</v>
      </c>
      <c r="E592">
        <v>2015</v>
      </c>
      <c r="F592">
        <f>VLOOKUP($A592,'BM011'!$D$8:$U$607,15,0)</f>
        <v>0</v>
      </c>
      <c r="H592" s="16">
        <v>2980</v>
      </c>
      <c r="I592" s="16" t="s">
        <v>666</v>
      </c>
      <c r="J592" s="16">
        <v>210</v>
      </c>
      <c r="K592" s="16" t="s">
        <v>1256</v>
      </c>
    </row>
    <row r="593" spans="1:11">
      <c r="A593" s="5">
        <v>7480</v>
      </c>
      <c r="B593" s="5" t="s">
        <v>1031</v>
      </c>
      <c r="C593" t="e">
        <f>VLOOKUP($A593,#REF!,3,0)</f>
        <v>#REF!</v>
      </c>
      <c r="D593" t="e">
        <f>VLOOKUP($A593,#REF!,4,0)</f>
        <v>#REF!</v>
      </c>
      <c r="E593">
        <v>2015</v>
      </c>
      <c r="F593">
        <f>VLOOKUP($A593,'BM011'!$D$8:$U$607,15,0)</f>
        <v>0</v>
      </c>
      <c r="H593" s="16">
        <v>2980</v>
      </c>
      <c r="I593" s="16" t="s">
        <v>666</v>
      </c>
      <c r="J593" s="16">
        <v>223</v>
      </c>
      <c r="K593" s="16" t="s">
        <v>1255</v>
      </c>
    </row>
    <row r="594" spans="1:11">
      <c r="A594" s="5">
        <v>9300</v>
      </c>
      <c r="B594" s="5" t="s">
        <v>1171</v>
      </c>
      <c r="C594" t="e">
        <f>VLOOKUP($A594,#REF!,3,0)</f>
        <v>#REF!</v>
      </c>
      <c r="D594" t="e">
        <f>VLOOKUP($A594,#REF!,4,0)</f>
        <v>#REF!</v>
      </c>
      <c r="E594">
        <v>2015</v>
      </c>
      <c r="F594">
        <f>VLOOKUP($A594,'BM011'!$D$8:$U$607,15,0)</f>
        <v>0</v>
      </c>
      <c r="H594" s="16">
        <v>2990</v>
      </c>
      <c r="I594" s="16" t="s">
        <v>667</v>
      </c>
      <c r="J594" s="16">
        <v>210</v>
      </c>
      <c r="K594" s="16" t="s">
        <v>1256</v>
      </c>
    </row>
    <row r="595" spans="1:11">
      <c r="A595" s="5">
        <v>4230</v>
      </c>
      <c r="B595" s="5" t="s">
        <v>729</v>
      </c>
      <c r="C595" t="e">
        <f>VLOOKUP($A595,#REF!,3,0)</f>
        <v>#REF!</v>
      </c>
      <c r="D595" t="e">
        <f>VLOOKUP($A595,#REF!,4,0)</f>
        <v>#REF!</v>
      </c>
      <c r="E595">
        <v>2015</v>
      </c>
      <c r="F595">
        <f>VLOOKUP($A595,'BM011'!$D$8:$U$607,15,0)</f>
        <v>0</v>
      </c>
      <c r="H595" s="16">
        <v>3000</v>
      </c>
      <c r="I595" s="16" t="s">
        <v>668</v>
      </c>
      <c r="J595" s="16">
        <v>217</v>
      </c>
      <c r="K595" s="16" t="s">
        <v>1257</v>
      </c>
    </row>
    <row r="596" spans="1:11">
      <c r="A596" s="5">
        <v>6470</v>
      </c>
      <c r="B596" s="5" t="s">
        <v>941</v>
      </c>
      <c r="C596" t="e">
        <f>VLOOKUP($A596,#REF!,3,0)</f>
        <v>#REF!</v>
      </c>
      <c r="D596" t="e">
        <f>VLOOKUP($A596,#REF!,4,0)</f>
        <v>#REF!</v>
      </c>
      <c r="E596">
        <v>2015</v>
      </c>
      <c r="F596">
        <f>VLOOKUP($A596,'BM011'!$D$8:$U$607,15,0)</f>
        <v>0</v>
      </c>
      <c r="H596" s="16">
        <v>3050</v>
      </c>
      <c r="I596" s="16" t="s">
        <v>669</v>
      </c>
      <c r="J596" s="16">
        <v>210</v>
      </c>
      <c r="K596" s="16" t="s">
        <v>1256</v>
      </c>
    </row>
    <row r="597" spans="1:11">
      <c r="A597" s="5">
        <v>5560</v>
      </c>
      <c r="B597" s="5" t="s">
        <v>870</v>
      </c>
      <c r="C597" t="e">
        <f>VLOOKUP($A597,#REF!,3,0)</f>
        <v>#REF!</v>
      </c>
      <c r="D597" t="e">
        <f>VLOOKUP($A597,#REF!,4,0)</f>
        <v>#REF!</v>
      </c>
      <c r="E597">
        <v>2015</v>
      </c>
      <c r="F597">
        <f>VLOOKUP($A597,'BM011'!$D$8:$U$607,15,0)</f>
        <v>0</v>
      </c>
      <c r="H597" s="16">
        <v>3060</v>
      </c>
      <c r="I597" s="16" t="s">
        <v>670</v>
      </c>
      <c r="J597" s="16">
        <v>210</v>
      </c>
      <c r="K597" s="16" t="s">
        <v>1256</v>
      </c>
    </row>
    <row r="598" spans="1:11">
      <c r="A598" s="5">
        <v>7182</v>
      </c>
      <c r="B598" s="5" t="s">
        <v>1010</v>
      </c>
      <c r="C598" t="e">
        <f>VLOOKUP($A598,#REF!,3,0)</f>
        <v>#REF!</v>
      </c>
      <c r="D598" t="e">
        <f>VLOOKUP($A598,#REF!,4,0)</f>
        <v>#REF!</v>
      </c>
      <c r="E598">
        <v>2015</v>
      </c>
      <c r="F598">
        <f>VLOOKUP($A598,'BM011'!$D$8:$U$607,15,0)</f>
        <v>0</v>
      </c>
      <c r="H598" s="16">
        <v>3060</v>
      </c>
      <c r="I598" s="16" t="s">
        <v>670</v>
      </c>
      <c r="J598" s="16">
        <v>217</v>
      </c>
      <c r="K598" s="16" t="s">
        <v>1257</v>
      </c>
    </row>
    <row r="599" spans="1:11">
      <c r="A599" s="5">
        <v>4450</v>
      </c>
      <c r="B599" s="5" t="s">
        <v>756</v>
      </c>
      <c r="C599" t="e">
        <f>VLOOKUP($A599,#REF!,3,0)</f>
        <v>#REF!</v>
      </c>
      <c r="D599" t="e">
        <f>VLOOKUP($A599,#REF!,4,0)</f>
        <v>#REF!</v>
      </c>
      <c r="E599">
        <v>2015</v>
      </c>
      <c r="F599">
        <f>VLOOKUP($A599,'BM011'!$D$8:$U$607,15,0)</f>
        <v>0</v>
      </c>
      <c r="H599" s="16">
        <v>3070</v>
      </c>
      <c r="I599" s="16" t="s">
        <v>671</v>
      </c>
      <c r="J599" s="16">
        <v>217</v>
      </c>
      <c r="K599" s="16" t="s">
        <v>1257</v>
      </c>
    </row>
    <row r="600" spans="1:11">
      <c r="A600" s="5">
        <v>6640</v>
      </c>
      <c r="B600" s="5" t="s">
        <v>955</v>
      </c>
      <c r="C600" t="e">
        <f>VLOOKUP($A600,#REF!,3,0)</f>
        <v>#REF!</v>
      </c>
      <c r="D600" t="e">
        <f>VLOOKUP($A600,#REF!,4,0)</f>
        <v>#REF!</v>
      </c>
      <c r="E600">
        <v>2015</v>
      </c>
      <c r="F600">
        <f>VLOOKUP($A600,'BM011'!$D$8:$U$607,15,0)</f>
        <v>0</v>
      </c>
      <c r="H600" s="16">
        <v>3080</v>
      </c>
      <c r="I600" s="16" t="s">
        <v>672</v>
      </c>
      <c r="J600" s="16">
        <v>217</v>
      </c>
      <c r="K600" s="16" t="s">
        <v>1257</v>
      </c>
    </row>
    <row r="601" spans="1:11">
      <c r="A601" s="5">
        <v>4720</v>
      </c>
      <c r="B601" s="5" t="s">
        <v>795</v>
      </c>
      <c r="C601" t="e">
        <f>VLOOKUP($A601,#REF!,3,0)</f>
        <v>#REF!</v>
      </c>
      <c r="D601" t="e">
        <f>VLOOKUP($A601,#REF!,4,0)</f>
        <v>#REF!</v>
      </c>
      <c r="E601">
        <v>2015</v>
      </c>
      <c r="F601">
        <f>VLOOKUP($A601,'BM011'!$D$8:$U$607,15,0)</f>
        <v>0</v>
      </c>
      <c r="H601" s="16">
        <v>3100</v>
      </c>
      <c r="I601" s="16" t="s">
        <v>673</v>
      </c>
      <c r="J601" s="16">
        <v>217</v>
      </c>
      <c r="K601" s="16" t="s">
        <v>1257</v>
      </c>
    </row>
    <row r="602" spans="1:11">
      <c r="A602" s="5">
        <v>8850</v>
      </c>
      <c r="B602" s="5" t="s">
        <v>1143</v>
      </c>
      <c r="C602" t="e">
        <f>VLOOKUP($A602,#REF!,3,0)</f>
        <v>#REF!</v>
      </c>
      <c r="D602" t="e">
        <f>VLOOKUP($A602,#REF!,4,0)</f>
        <v>#REF!</v>
      </c>
      <c r="E602">
        <v>2015</v>
      </c>
      <c r="F602">
        <f>VLOOKUP($A602,'BM011'!$D$8:$U$607,15,0)</f>
        <v>0</v>
      </c>
      <c r="H602" s="16">
        <v>3100</v>
      </c>
      <c r="I602" s="16" t="s">
        <v>673</v>
      </c>
      <c r="J602" s="16">
        <v>270</v>
      </c>
      <c r="K602" s="16" t="s">
        <v>1258</v>
      </c>
    </row>
    <row r="603" spans="1:11">
      <c r="A603" s="5">
        <v>9382</v>
      </c>
      <c r="B603" s="5" t="s">
        <v>1181</v>
      </c>
      <c r="C603" t="e">
        <f>VLOOKUP($A603,#REF!,3,0)</f>
        <v>#REF!</v>
      </c>
      <c r="D603" t="e">
        <f>VLOOKUP($A603,#REF!,4,0)</f>
        <v>#REF!</v>
      </c>
      <c r="E603">
        <v>2015</v>
      </c>
      <c r="F603">
        <f>VLOOKUP($A603,'BM011'!$D$8:$U$607,15,0)</f>
        <v>0</v>
      </c>
      <c r="H603" s="16">
        <v>3120</v>
      </c>
      <c r="I603" s="16" t="s">
        <v>674</v>
      </c>
      <c r="J603" s="16">
        <v>270</v>
      </c>
      <c r="K603" s="16" t="s">
        <v>1258</v>
      </c>
    </row>
    <row r="604" spans="1:11">
      <c r="A604" s="5">
        <v>4295</v>
      </c>
      <c r="B604" s="5" t="s">
        <v>742</v>
      </c>
      <c r="C604" t="e">
        <f>VLOOKUP($A604,#REF!,3,0)</f>
        <v>#REF!</v>
      </c>
      <c r="D604" t="e">
        <f>VLOOKUP($A604,#REF!,4,0)</f>
        <v>#REF!</v>
      </c>
      <c r="E604">
        <v>2015</v>
      </c>
      <c r="F604">
        <f>VLOOKUP($A604,'BM011'!$D$8:$U$607,15,0)</f>
        <v>0</v>
      </c>
      <c r="H604" s="16">
        <v>3140</v>
      </c>
      <c r="I604" s="16" t="s">
        <v>675</v>
      </c>
      <c r="J604" s="16">
        <v>217</v>
      </c>
      <c r="K604" s="16" t="s">
        <v>1257</v>
      </c>
    </row>
    <row r="605" spans="1:11">
      <c r="A605" s="5">
        <v>3740</v>
      </c>
      <c r="B605" s="5" t="s">
        <v>706</v>
      </c>
      <c r="C605" t="e">
        <f>VLOOKUP($A605,#REF!,3,0)</f>
        <v>#REF!</v>
      </c>
      <c r="D605" t="e">
        <f>VLOOKUP($A605,#REF!,4,0)</f>
        <v>#REF!</v>
      </c>
      <c r="E605">
        <v>2015</v>
      </c>
      <c r="F605">
        <f>VLOOKUP($A605,'BM011'!$D$8:$U$607,15,0)</f>
        <v>0</v>
      </c>
      <c r="H605" s="16">
        <v>3150</v>
      </c>
      <c r="I605" s="16" t="s">
        <v>676</v>
      </c>
      <c r="J605" s="16">
        <v>217</v>
      </c>
      <c r="K605" s="16" t="s">
        <v>1257</v>
      </c>
    </row>
    <row r="606" spans="1:11">
      <c r="A606" s="5">
        <v>8990</v>
      </c>
      <c r="B606" s="5" t="s">
        <v>1160</v>
      </c>
      <c r="C606" t="e">
        <f>VLOOKUP($A606,#REF!,3,0)</f>
        <v>#REF!</v>
      </c>
      <c r="D606" t="e">
        <f>VLOOKUP($A606,#REF!,4,0)</f>
        <v>#REF!</v>
      </c>
      <c r="E606">
        <v>2015</v>
      </c>
      <c r="F606">
        <f>VLOOKUP($A606,'BM011'!$D$8:$U$607,15,0)</f>
        <v>0</v>
      </c>
      <c r="H606" s="16">
        <v>3200</v>
      </c>
      <c r="I606" s="16" t="s">
        <v>677</v>
      </c>
      <c r="J606" s="16">
        <v>219</v>
      </c>
      <c r="K606" s="16" t="s">
        <v>1259</v>
      </c>
    </row>
    <row r="607" spans="1:11">
      <c r="A607" s="5">
        <v>4760</v>
      </c>
      <c r="B607" s="5" t="s">
        <v>800</v>
      </c>
      <c r="C607" t="e">
        <f>VLOOKUP($A607,#REF!,3,0)</f>
        <v>#REF!</v>
      </c>
      <c r="D607" t="e">
        <f>VLOOKUP($A607,#REF!,4,0)</f>
        <v>#REF!</v>
      </c>
      <c r="E607">
        <v>2015</v>
      </c>
      <c r="F607">
        <f>VLOOKUP($A607,'BM011'!$D$8:$U$607,15,0)</f>
        <v>0</v>
      </c>
      <c r="H607" s="16">
        <v>3200</v>
      </c>
      <c r="I607" s="16" t="s">
        <v>677</v>
      </c>
      <c r="J607" s="16">
        <v>270</v>
      </c>
      <c r="K607" s="16" t="s">
        <v>1258</v>
      </c>
    </row>
    <row r="608" spans="1:11">
      <c r="A608" s="5">
        <v>9900</v>
      </c>
      <c r="B608" s="5" t="s">
        <v>1217</v>
      </c>
      <c r="C608" t="e">
        <f>VLOOKUP($A608,#REF!,3,0)</f>
        <v>#REF!</v>
      </c>
      <c r="D608" t="e">
        <f>VLOOKUP($A608,#REF!,4,0)</f>
        <v>#REF!</v>
      </c>
      <c r="E608">
        <v>2015</v>
      </c>
      <c r="F608">
        <f>VLOOKUP($A608,'BM011'!$D$8:$U$607,15,0)</f>
        <v>0</v>
      </c>
      <c r="H608" s="16">
        <v>3210</v>
      </c>
      <c r="I608" s="16" t="s">
        <v>678</v>
      </c>
      <c r="J608" s="16">
        <v>270</v>
      </c>
      <c r="K608" s="16" t="s">
        <v>1258</v>
      </c>
    </row>
    <row r="609" spans="1:11">
      <c r="A609" s="5">
        <v>6580</v>
      </c>
      <c r="B609" s="5" t="s">
        <v>949</v>
      </c>
      <c r="C609" t="e">
        <f>VLOOKUP($A609,#REF!,3,0)</f>
        <v>#REF!</v>
      </c>
      <c r="D609" t="e">
        <f>VLOOKUP($A609,#REF!,4,0)</f>
        <v>#REF!</v>
      </c>
      <c r="E609">
        <v>2015</v>
      </c>
      <c r="F609">
        <f>VLOOKUP($A609,'BM011'!$D$8:$U$607,15,0)</f>
        <v>0</v>
      </c>
      <c r="H609" s="16">
        <v>3220</v>
      </c>
      <c r="I609" s="16" t="s">
        <v>679</v>
      </c>
      <c r="J609" s="16">
        <v>270</v>
      </c>
      <c r="K609" s="16" t="s">
        <v>1258</v>
      </c>
    </row>
    <row r="610" spans="1:11">
      <c r="A610" s="5">
        <v>7850</v>
      </c>
      <c r="B610" s="5" t="s">
        <v>1056</v>
      </c>
      <c r="C610" t="e">
        <f>VLOOKUP($A610,#REF!,3,0)</f>
        <v>#REF!</v>
      </c>
      <c r="D610" t="e">
        <f>VLOOKUP($A610,#REF!,4,0)</f>
        <v>#REF!</v>
      </c>
      <c r="E610">
        <v>2015</v>
      </c>
      <c r="F610">
        <f>VLOOKUP($A610,'BM011'!$D$8:$U$607,15,0)</f>
        <v>0</v>
      </c>
      <c r="H610" s="16">
        <v>3230</v>
      </c>
      <c r="I610" s="16" t="s">
        <v>680</v>
      </c>
      <c r="J610" s="16">
        <v>217</v>
      </c>
      <c r="K610" s="16" t="s">
        <v>1257</v>
      </c>
    </row>
    <row r="611" spans="1:11">
      <c r="A611" s="5">
        <v>4171</v>
      </c>
      <c r="B611" s="5" t="s">
        <v>722</v>
      </c>
      <c r="C611" t="e">
        <f>VLOOKUP($A611,#REF!,3,0)</f>
        <v>#REF!</v>
      </c>
      <c r="D611" t="e">
        <f>VLOOKUP($A611,#REF!,4,0)</f>
        <v>#REF!</v>
      </c>
      <c r="E611">
        <v>2015</v>
      </c>
      <c r="F611">
        <f>VLOOKUP($A611,'BM011'!$D$8:$U$607,15,0)</f>
        <v>0</v>
      </c>
      <c r="H611" s="16">
        <v>3230</v>
      </c>
      <c r="I611" s="16" t="s">
        <v>680</v>
      </c>
      <c r="J611" s="16">
        <v>219</v>
      </c>
      <c r="K611" s="16" t="s">
        <v>1259</v>
      </c>
    </row>
    <row r="612" spans="1:11">
      <c r="A612" s="5">
        <v>8831</v>
      </c>
      <c r="B612" s="5" t="s">
        <v>1140</v>
      </c>
      <c r="C612" t="e">
        <f>VLOOKUP($A612,#REF!,3,0)</f>
        <v>#REF!</v>
      </c>
      <c r="D612" t="e">
        <f>VLOOKUP($A612,#REF!,4,0)</f>
        <v>#REF!</v>
      </c>
      <c r="E612">
        <v>2015</v>
      </c>
      <c r="F612">
        <f>VLOOKUP($A612,'BM011'!$D$8:$U$607,15,0)</f>
        <v>0</v>
      </c>
      <c r="H612" s="16">
        <v>3230</v>
      </c>
      <c r="I612" s="16" t="s">
        <v>680</v>
      </c>
      <c r="J612" s="16">
        <v>270</v>
      </c>
      <c r="K612" s="16" t="s">
        <v>1258</v>
      </c>
    </row>
    <row r="613" spans="1:11">
      <c r="A613" s="5">
        <v>7140</v>
      </c>
      <c r="B613" s="5" t="s">
        <v>1005</v>
      </c>
      <c r="C613" t="e">
        <f>VLOOKUP($A613,#REF!,3,0)</f>
        <v>#REF!</v>
      </c>
      <c r="D613" t="e">
        <f>VLOOKUP($A613,#REF!,4,0)</f>
        <v>#REF!</v>
      </c>
      <c r="E613">
        <v>2015</v>
      </c>
      <c r="F613">
        <f>VLOOKUP($A613,'BM011'!$D$8:$U$607,15,0)</f>
        <v>0</v>
      </c>
      <c r="H613" s="16">
        <v>3250</v>
      </c>
      <c r="I613" s="16" t="s">
        <v>681</v>
      </c>
      <c r="J613" s="16">
        <v>270</v>
      </c>
      <c r="K613" s="16" t="s">
        <v>1258</v>
      </c>
    </row>
    <row r="614" spans="1:11">
      <c r="A614" s="5">
        <v>4220</v>
      </c>
      <c r="B614" s="5" t="s">
        <v>728</v>
      </c>
      <c r="C614" t="e">
        <f>VLOOKUP($A614,#REF!,3,0)</f>
        <v>#REF!</v>
      </c>
      <c r="D614" t="e">
        <f>VLOOKUP($A614,#REF!,4,0)</f>
        <v>#REF!</v>
      </c>
      <c r="E614">
        <v>2015</v>
      </c>
      <c r="F614">
        <f>VLOOKUP($A614,'BM011'!$D$8:$U$607,15,0)</f>
        <v>0</v>
      </c>
      <c r="H614" s="16">
        <v>3300</v>
      </c>
      <c r="I614" s="16" t="s">
        <v>682</v>
      </c>
      <c r="J614" s="16">
        <v>260</v>
      </c>
      <c r="K614" s="16" t="s">
        <v>1260</v>
      </c>
    </row>
    <row r="615" spans="1:11">
      <c r="A615" s="5">
        <v>5492</v>
      </c>
      <c r="B615" s="5" t="s">
        <v>866</v>
      </c>
      <c r="C615" t="e">
        <f>VLOOKUP($A615,#REF!,3,0)</f>
        <v>#REF!</v>
      </c>
      <c r="D615" t="e">
        <f>VLOOKUP($A615,#REF!,4,0)</f>
        <v>#REF!</v>
      </c>
      <c r="E615">
        <v>2015</v>
      </c>
      <c r="F615">
        <f>VLOOKUP($A615,'BM011'!$D$8:$U$607,15,0)</f>
        <v>0</v>
      </c>
      <c r="H615" s="16">
        <v>3300</v>
      </c>
      <c r="I615" s="16" t="s">
        <v>682</v>
      </c>
      <c r="J615" s="16">
        <v>270</v>
      </c>
      <c r="K615" s="16" t="s">
        <v>1258</v>
      </c>
    </row>
    <row r="616" spans="1:11">
      <c r="A616" s="5">
        <v>3700</v>
      </c>
      <c r="B616" s="5" t="s">
        <v>703</v>
      </c>
      <c r="C616" t="e">
        <f>VLOOKUP($A616,#REF!,3,0)</f>
        <v>#REF!</v>
      </c>
      <c r="D616" t="e">
        <f>VLOOKUP($A616,#REF!,4,0)</f>
        <v>#REF!</v>
      </c>
      <c r="E616">
        <v>2015</v>
      </c>
      <c r="F616">
        <f>VLOOKUP($A616,'BM011'!$D$8:$U$607,15,0)</f>
        <v>0</v>
      </c>
      <c r="H616" s="16">
        <v>3310</v>
      </c>
      <c r="I616" s="16" t="s">
        <v>683</v>
      </c>
      <c r="J616" s="16">
        <v>219</v>
      </c>
      <c r="K616" s="16" t="s">
        <v>1259</v>
      </c>
    </row>
    <row r="617" spans="1:11">
      <c r="A617" s="5">
        <v>4270</v>
      </c>
      <c r="B617" s="5" t="s">
        <v>738</v>
      </c>
      <c r="C617" t="e">
        <f>VLOOKUP($A617,#REF!,3,0)</f>
        <v>#REF!</v>
      </c>
      <c r="D617" t="e">
        <f>VLOOKUP($A617,#REF!,4,0)</f>
        <v>#REF!</v>
      </c>
      <c r="E617">
        <v>2015</v>
      </c>
      <c r="F617">
        <f>VLOOKUP($A617,'BM011'!$D$8:$U$607,15,0)</f>
        <v>0</v>
      </c>
      <c r="H617" s="16">
        <v>3310</v>
      </c>
      <c r="I617" s="16" t="s">
        <v>683</v>
      </c>
      <c r="J617" s="16">
        <v>260</v>
      </c>
      <c r="K617" s="16" t="s">
        <v>1260</v>
      </c>
    </row>
    <row r="618" spans="1:11">
      <c r="A618" s="5">
        <v>9510</v>
      </c>
      <c r="B618" s="5" t="s">
        <v>1191</v>
      </c>
      <c r="C618" t="e">
        <f>VLOOKUP($A618,#REF!,3,0)</f>
        <v>#REF!</v>
      </c>
      <c r="D618" t="e">
        <f>VLOOKUP($A618,#REF!,4,0)</f>
        <v>#REF!</v>
      </c>
      <c r="E618">
        <v>2015</v>
      </c>
      <c r="F618">
        <f>VLOOKUP($A618,'BM011'!$D$8:$U$607,15,0)</f>
        <v>0</v>
      </c>
      <c r="H618" s="16">
        <v>3320</v>
      </c>
      <c r="I618" s="16" t="s">
        <v>684</v>
      </c>
      <c r="J618" s="16">
        <v>219</v>
      </c>
      <c r="K618" s="16" t="s">
        <v>1259</v>
      </c>
    </row>
    <row r="619" spans="1:11">
      <c r="A619" s="5">
        <v>7800</v>
      </c>
      <c r="B619" s="5" t="s">
        <v>1053</v>
      </c>
      <c r="C619" t="e">
        <f>VLOOKUP($A619,#REF!,3,0)</f>
        <v>#REF!</v>
      </c>
      <c r="D619" t="e">
        <f>VLOOKUP($A619,#REF!,4,0)</f>
        <v>#REF!</v>
      </c>
      <c r="E619">
        <v>2015</v>
      </c>
      <c r="F619">
        <f>VLOOKUP($A619,'BM011'!$D$8:$U$607,15,0)</f>
        <v>0</v>
      </c>
      <c r="H619" s="16">
        <v>3320</v>
      </c>
      <c r="I619" s="16" t="s">
        <v>684</v>
      </c>
      <c r="J619" s="16">
        <v>260</v>
      </c>
      <c r="K619" s="16" t="s">
        <v>1260</v>
      </c>
    </row>
    <row r="620" spans="1:11">
      <c r="A620" s="5">
        <v>9600</v>
      </c>
      <c r="B620" s="5" t="s">
        <v>1199</v>
      </c>
      <c r="C620" t="e">
        <f>VLOOKUP($A620,#REF!,3,0)</f>
        <v>#REF!</v>
      </c>
      <c r="D620" t="e">
        <f>VLOOKUP($A620,#REF!,4,0)</f>
        <v>#REF!</v>
      </c>
      <c r="E620">
        <v>2015</v>
      </c>
      <c r="F620">
        <f>VLOOKUP($A620,'BM011'!$D$8:$U$607,15,0)</f>
        <v>0</v>
      </c>
      <c r="H620" s="16">
        <v>3330</v>
      </c>
      <c r="I620" s="16" t="s">
        <v>685</v>
      </c>
      <c r="J620" s="16">
        <v>219</v>
      </c>
      <c r="K620" s="16" t="s">
        <v>1259</v>
      </c>
    </row>
    <row r="621" spans="1:11">
      <c r="A621" s="5">
        <v>8544</v>
      </c>
      <c r="B621" s="5" t="s">
        <v>1104</v>
      </c>
      <c r="C621" t="e">
        <f>VLOOKUP($A621,#REF!,3,0)</f>
        <v>#REF!</v>
      </c>
      <c r="D621" t="e">
        <f>VLOOKUP($A621,#REF!,4,0)</f>
        <v>#REF!</v>
      </c>
      <c r="E621">
        <v>2015</v>
      </c>
      <c r="F621">
        <f>VLOOKUP($A621,'BM011'!$D$8:$U$607,15,0)</f>
        <v>0</v>
      </c>
      <c r="H621" s="16">
        <v>3360</v>
      </c>
      <c r="I621" s="16" t="s">
        <v>686</v>
      </c>
      <c r="J621" s="16">
        <v>260</v>
      </c>
      <c r="K621" s="16" t="s">
        <v>1260</v>
      </c>
    </row>
    <row r="622" spans="1:11">
      <c r="A622" s="5">
        <v>4440</v>
      </c>
      <c r="B622" s="5" t="s">
        <v>755</v>
      </c>
      <c r="C622" t="e">
        <f>VLOOKUP($A622,#REF!,3,0)</f>
        <v>#REF!</v>
      </c>
      <c r="D622" t="e">
        <f>VLOOKUP($A622,#REF!,4,0)</f>
        <v>#REF!</v>
      </c>
      <c r="E622">
        <v>2015</v>
      </c>
      <c r="F622">
        <f>VLOOKUP($A622,'BM011'!$D$8:$U$607,15,0)</f>
        <v>0</v>
      </c>
      <c r="H622" s="16">
        <v>3370</v>
      </c>
      <c r="I622" s="16" t="s">
        <v>687</v>
      </c>
      <c r="J622" s="16">
        <v>260</v>
      </c>
      <c r="K622" s="16" t="s">
        <v>1260</v>
      </c>
    </row>
    <row r="623" spans="1:11">
      <c r="A623" s="5">
        <v>7300</v>
      </c>
      <c r="B623" s="5" t="s">
        <v>1019</v>
      </c>
      <c r="C623" t="e">
        <f>VLOOKUP($A623,#REF!,3,0)</f>
        <v>#REF!</v>
      </c>
      <c r="D623" t="e">
        <f>VLOOKUP($A623,#REF!,4,0)</f>
        <v>#REF!</v>
      </c>
      <c r="E623">
        <v>2015</v>
      </c>
      <c r="F623">
        <f>VLOOKUP($A623,'BM011'!$D$8:$U$607,15,0)</f>
        <v>0</v>
      </c>
      <c r="H623" s="16">
        <v>3390</v>
      </c>
      <c r="I623" s="16" t="s">
        <v>688</v>
      </c>
      <c r="J623" s="16">
        <v>260</v>
      </c>
      <c r="K623" s="16" t="s">
        <v>1260</v>
      </c>
    </row>
    <row r="624" spans="1:11">
      <c r="A624" s="5">
        <v>4800</v>
      </c>
      <c r="B624" s="5" t="s">
        <v>808</v>
      </c>
      <c r="C624" t="e">
        <f>VLOOKUP($A624,#REF!,3,0)</f>
        <v>#REF!</v>
      </c>
      <c r="D624" t="e">
        <f>VLOOKUP($A624,#REF!,4,0)</f>
        <v>#REF!</v>
      </c>
      <c r="E624">
        <v>2015</v>
      </c>
      <c r="F624">
        <f>VLOOKUP($A624,'BM011'!$D$8:$U$607,15,0)</f>
        <v>0</v>
      </c>
      <c r="H624" s="16">
        <v>3400</v>
      </c>
      <c r="I624" s="16" t="s">
        <v>689</v>
      </c>
      <c r="J624" s="16">
        <v>201</v>
      </c>
      <c r="K624" s="16" t="s">
        <v>1261</v>
      </c>
    </row>
    <row r="625" spans="1:11">
      <c r="A625" s="5">
        <v>9320</v>
      </c>
      <c r="B625" s="5" t="s">
        <v>1173</v>
      </c>
      <c r="C625" t="e">
        <f>VLOOKUP($A625,#REF!,3,0)</f>
        <v>#REF!</v>
      </c>
      <c r="D625" t="e">
        <f>VLOOKUP($A625,#REF!,4,0)</f>
        <v>#REF!</v>
      </c>
      <c r="E625">
        <v>2015</v>
      </c>
      <c r="F625">
        <f>VLOOKUP($A625,'BM011'!$D$8:$U$607,15,0)</f>
        <v>0</v>
      </c>
      <c r="H625" s="16">
        <v>3400</v>
      </c>
      <c r="I625" s="16" t="s">
        <v>689</v>
      </c>
      <c r="J625" s="16">
        <v>210</v>
      </c>
      <c r="K625" s="16" t="s">
        <v>1256</v>
      </c>
    </row>
    <row r="626" spans="1:11">
      <c r="A626" s="5">
        <v>5400</v>
      </c>
      <c r="B626" s="5" t="s">
        <v>856</v>
      </c>
      <c r="C626" t="e">
        <f>VLOOKUP($A626,#REF!,3,0)</f>
        <v>#REF!</v>
      </c>
      <c r="D626" t="e">
        <f>VLOOKUP($A626,#REF!,4,0)</f>
        <v>#REF!</v>
      </c>
      <c r="E626">
        <v>2015</v>
      </c>
      <c r="F626">
        <f>VLOOKUP($A626,'BM011'!$D$8:$U$607,15,0)</f>
        <v>0</v>
      </c>
      <c r="H626" s="16">
        <v>3400</v>
      </c>
      <c r="I626" s="16" t="s">
        <v>689</v>
      </c>
      <c r="J626" s="16">
        <v>219</v>
      </c>
      <c r="K626" s="16" t="s">
        <v>1259</v>
      </c>
    </row>
    <row r="627" spans="1:11">
      <c r="A627" s="5">
        <v>6310</v>
      </c>
      <c r="B627" s="5" t="s">
        <v>931</v>
      </c>
      <c r="C627" t="e">
        <f>VLOOKUP($A627,#REF!,3,0)</f>
        <v>#REF!</v>
      </c>
      <c r="D627" t="e">
        <f>VLOOKUP($A627,#REF!,4,0)</f>
        <v>#REF!</v>
      </c>
      <c r="E627">
        <v>2015</v>
      </c>
      <c r="F627">
        <f>VLOOKUP($A627,'BM011'!$D$8:$U$607,15,0)</f>
        <v>0</v>
      </c>
      <c r="H627" s="16">
        <v>3450</v>
      </c>
      <c r="I627" s="16" t="s">
        <v>690</v>
      </c>
      <c r="J627" s="16">
        <v>201</v>
      </c>
      <c r="K627" s="16" t="s">
        <v>1261</v>
      </c>
    </row>
    <row r="628" spans="1:11">
      <c r="A628" s="5">
        <v>7600</v>
      </c>
      <c r="B628" s="5" t="s">
        <v>1038</v>
      </c>
      <c r="C628" t="e">
        <f>VLOOKUP($A628,#REF!,3,0)</f>
        <v>#REF!</v>
      </c>
      <c r="D628" t="e">
        <f>VLOOKUP($A628,#REF!,4,0)</f>
        <v>#REF!</v>
      </c>
      <c r="E628">
        <v>2015</v>
      </c>
      <c r="F628">
        <f>VLOOKUP($A628,'BM011'!$D$8:$U$607,15,0)</f>
        <v>0</v>
      </c>
      <c r="H628" s="16">
        <v>3450</v>
      </c>
      <c r="I628" s="16" t="s">
        <v>690</v>
      </c>
      <c r="J628" s="16">
        <v>210</v>
      </c>
      <c r="K628" s="16" t="s">
        <v>1256</v>
      </c>
    </row>
    <row r="629" spans="1:11">
      <c r="A629" s="5">
        <v>8500</v>
      </c>
      <c r="B629" s="5" t="s">
        <v>1099</v>
      </c>
      <c r="C629" t="e">
        <f>VLOOKUP($A629,#REF!,3,0)</f>
        <v>#REF!</v>
      </c>
      <c r="D629" t="e">
        <f>VLOOKUP($A629,#REF!,4,0)</f>
        <v>#REF!</v>
      </c>
      <c r="E629">
        <v>2015</v>
      </c>
      <c r="F629">
        <f>VLOOKUP($A629,'BM011'!$D$8:$U$607,15,0)</f>
        <v>0</v>
      </c>
      <c r="H629" s="16">
        <v>3450</v>
      </c>
      <c r="I629" s="16" t="s">
        <v>690</v>
      </c>
      <c r="J629" s="16">
        <v>219</v>
      </c>
      <c r="K629" s="16" t="s">
        <v>1259</v>
      </c>
    </row>
    <row r="630" spans="1:11">
      <c r="A630" s="5">
        <v>5610</v>
      </c>
      <c r="B630" s="5" t="s">
        <v>878</v>
      </c>
      <c r="C630" t="e">
        <f>VLOOKUP($A630,#REF!,3,0)</f>
        <v>#REF!</v>
      </c>
      <c r="D630" t="e">
        <f>VLOOKUP($A630,#REF!,4,0)</f>
        <v>#REF!</v>
      </c>
      <c r="E630">
        <v>2015</v>
      </c>
      <c r="F630">
        <f>VLOOKUP($A630,'BM011'!$D$8:$U$607,15,0)</f>
        <v>0</v>
      </c>
      <c r="H630" s="16">
        <v>3460</v>
      </c>
      <c r="I630" s="16" t="s">
        <v>691</v>
      </c>
      <c r="J630" s="16">
        <v>190</v>
      </c>
      <c r="K630" s="16" t="s">
        <v>1254</v>
      </c>
    </row>
    <row r="631" spans="1:11">
      <c r="A631" s="5">
        <v>9500</v>
      </c>
      <c r="B631" s="5" t="s">
        <v>1190</v>
      </c>
      <c r="C631" t="e">
        <f>VLOOKUP($A631,#REF!,3,0)</f>
        <v>#REF!</v>
      </c>
      <c r="D631" t="e">
        <f>VLOOKUP($A631,#REF!,4,0)</f>
        <v>#REF!</v>
      </c>
      <c r="E631">
        <v>2015</v>
      </c>
      <c r="F631">
        <f>VLOOKUP($A631,'BM011'!$D$8:$U$607,15,0)</f>
        <v>0</v>
      </c>
      <c r="H631" s="16">
        <v>3460</v>
      </c>
      <c r="I631" s="16" t="s">
        <v>691</v>
      </c>
      <c r="J631" s="16">
        <v>201</v>
      </c>
      <c r="K631" s="16" t="s">
        <v>1261</v>
      </c>
    </row>
    <row r="632" spans="1:11">
      <c r="A632" s="5">
        <v>6200</v>
      </c>
      <c r="B632" s="5" t="s">
        <v>923</v>
      </c>
      <c r="C632" t="e">
        <f>VLOOKUP($A632,#REF!,3,0)</f>
        <v>#REF!</v>
      </c>
      <c r="D632" t="e">
        <f>VLOOKUP($A632,#REF!,4,0)</f>
        <v>#REF!</v>
      </c>
      <c r="E632">
        <v>2015</v>
      </c>
      <c r="F632">
        <f>VLOOKUP($A632,'BM011'!$D$8:$U$607,15,0)</f>
        <v>0</v>
      </c>
      <c r="H632" s="16">
        <v>3460</v>
      </c>
      <c r="I632" s="16" t="s">
        <v>691</v>
      </c>
      <c r="J632" s="16">
        <v>230</v>
      </c>
      <c r="K632" s="16" t="s">
        <v>1253</v>
      </c>
    </row>
    <row r="633" spans="1:11">
      <c r="A633" s="5">
        <v>8585</v>
      </c>
      <c r="B633" s="5" t="s">
        <v>1109</v>
      </c>
      <c r="C633" t="e">
        <f>VLOOKUP($A633,#REF!,3,0)</f>
        <v>#REF!</v>
      </c>
      <c r="D633" t="e">
        <f>VLOOKUP($A633,#REF!,4,0)</f>
        <v>#REF!</v>
      </c>
      <c r="E633">
        <v>2015</v>
      </c>
      <c r="F633">
        <f>VLOOKUP($A633,'BM011'!$D$8:$U$607,15,0)</f>
        <v>0</v>
      </c>
      <c r="H633" s="16">
        <v>3480</v>
      </c>
      <c r="I633" s="16" t="s">
        <v>692</v>
      </c>
      <c r="J633" s="16">
        <v>210</v>
      </c>
      <c r="K633" s="16" t="s">
        <v>1256</v>
      </c>
    </row>
    <row r="634" spans="1:11">
      <c r="A634" s="5">
        <v>4350</v>
      </c>
      <c r="B634" s="5" t="s">
        <v>749</v>
      </c>
      <c r="C634" t="e">
        <f>VLOOKUP($A634,#REF!,3,0)</f>
        <v>#REF!</v>
      </c>
      <c r="D634" t="e">
        <f>VLOOKUP($A634,#REF!,4,0)</f>
        <v>#REF!</v>
      </c>
      <c r="E634">
        <v>2015</v>
      </c>
      <c r="F634">
        <f>VLOOKUP($A634,'BM011'!$D$8:$U$607,15,0)</f>
        <v>0</v>
      </c>
      <c r="H634" s="16">
        <v>3480</v>
      </c>
      <c r="I634" s="16" t="s">
        <v>692</v>
      </c>
      <c r="J634" s="16">
        <v>217</v>
      </c>
      <c r="K634" s="16" t="s">
        <v>1257</v>
      </c>
    </row>
    <row r="635" spans="1:11">
      <c r="A635" s="5">
        <v>6760</v>
      </c>
      <c r="B635" s="5" t="s">
        <v>971</v>
      </c>
      <c r="C635" t="e">
        <f>VLOOKUP($A635,#REF!,3,0)</f>
        <v>#REF!</v>
      </c>
      <c r="D635" t="e">
        <f>VLOOKUP($A635,#REF!,4,0)</f>
        <v>#REF!</v>
      </c>
      <c r="E635">
        <v>2015</v>
      </c>
      <c r="F635">
        <f>VLOOKUP($A635,'BM011'!$D$8:$U$607,15,0)</f>
        <v>0</v>
      </c>
      <c r="H635" s="16">
        <v>3480</v>
      </c>
      <c r="I635" s="16" t="s">
        <v>692</v>
      </c>
      <c r="J635" s="16">
        <v>219</v>
      </c>
      <c r="K635" s="16" t="s">
        <v>1259</v>
      </c>
    </row>
    <row r="636" spans="1:11">
      <c r="A636" s="5">
        <v>5772</v>
      </c>
      <c r="B636" s="5" t="s">
        <v>889</v>
      </c>
      <c r="C636" t="e">
        <f>VLOOKUP($A636,#REF!,3,0)</f>
        <v>#REF!</v>
      </c>
      <c r="D636" t="e">
        <f>VLOOKUP($A636,#REF!,4,0)</f>
        <v>#REF!</v>
      </c>
      <c r="E636">
        <v>2015</v>
      </c>
      <c r="F636">
        <f>VLOOKUP($A636,'BM011'!$D$8:$U$607,15,0)</f>
        <v>0</v>
      </c>
      <c r="H636" s="16">
        <v>3490</v>
      </c>
      <c r="I636" s="16" t="s">
        <v>693</v>
      </c>
      <c r="J636" s="16">
        <v>210</v>
      </c>
      <c r="K636" s="16" t="s">
        <v>1256</v>
      </c>
    </row>
    <row r="637" spans="1:11">
      <c r="A637" s="5">
        <v>5620</v>
      </c>
      <c r="B637" s="5" t="s">
        <v>879</v>
      </c>
      <c r="C637" t="e">
        <f>VLOOKUP($A637,#REF!,3,0)</f>
        <v>#REF!</v>
      </c>
      <c r="D637" t="e">
        <f>VLOOKUP($A637,#REF!,4,0)</f>
        <v>#REF!</v>
      </c>
      <c r="E637">
        <v>2015</v>
      </c>
      <c r="F637">
        <f>VLOOKUP($A637,'BM011'!$D$8:$U$607,15,0)</f>
        <v>0</v>
      </c>
      <c r="H637" s="16">
        <v>3490</v>
      </c>
      <c r="I637" s="16" t="s">
        <v>693</v>
      </c>
      <c r="J637" s="16">
        <v>217</v>
      </c>
      <c r="K637" s="16" t="s">
        <v>1257</v>
      </c>
    </row>
    <row r="638" spans="1:11">
      <c r="A638" s="5">
        <v>8882</v>
      </c>
      <c r="B638" s="5" t="s">
        <v>1147</v>
      </c>
      <c r="C638" t="e">
        <f>VLOOKUP($A638,#REF!,3,0)</f>
        <v>#REF!</v>
      </c>
      <c r="D638" t="e">
        <f>VLOOKUP($A638,#REF!,4,0)</f>
        <v>#REF!</v>
      </c>
      <c r="E638">
        <v>2015</v>
      </c>
      <c r="F638">
        <f>VLOOKUP($A638,'BM011'!$D$8:$U$607,15,0)</f>
        <v>0</v>
      </c>
      <c r="H638" s="16">
        <v>3500</v>
      </c>
      <c r="I638" s="16" t="s">
        <v>694</v>
      </c>
      <c r="J638" s="16">
        <v>151</v>
      </c>
      <c r="K638" s="16" t="s">
        <v>1246</v>
      </c>
    </row>
    <row r="639" spans="1:11">
      <c r="A639" s="5">
        <v>7700</v>
      </c>
      <c r="B639" s="5" t="s">
        <v>1044</v>
      </c>
      <c r="C639" t="e">
        <f>VLOOKUP($A639,#REF!,3,0)</f>
        <v>#REF!</v>
      </c>
      <c r="D639" t="e">
        <f>VLOOKUP($A639,#REF!,4,0)</f>
        <v>#REF!</v>
      </c>
      <c r="E639">
        <v>2015</v>
      </c>
      <c r="F639">
        <f>VLOOKUP($A639,'BM011'!$D$8:$U$607,15,0)</f>
        <v>0</v>
      </c>
      <c r="H639" s="16">
        <v>3500</v>
      </c>
      <c r="I639" s="16" t="s">
        <v>694</v>
      </c>
      <c r="J639" s="16">
        <v>159</v>
      </c>
      <c r="K639" s="16" t="s">
        <v>1247</v>
      </c>
    </row>
    <row r="640" spans="1:11">
      <c r="A640" s="5">
        <v>6040</v>
      </c>
      <c r="B640" s="5" t="s">
        <v>913</v>
      </c>
      <c r="C640" t="e">
        <f>VLOOKUP($A640,#REF!,3,0)</f>
        <v>#REF!</v>
      </c>
      <c r="D640" t="e">
        <f>VLOOKUP($A640,#REF!,4,0)</f>
        <v>#REF!</v>
      </c>
      <c r="E640">
        <v>2015</v>
      </c>
      <c r="F640">
        <f>VLOOKUP($A640,'BM011'!$D$8:$U$607,15,0)</f>
        <v>0</v>
      </c>
      <c r="H640" s="16">
        <v>3500</v>
      </c>
      <c r="I640" s="16" t="s">
        <v>694</v>
      </c>
      <c r="J640" s="16">
        <v>173</v>
      </c>
      <c r="K640" s="16" t="s">
        <v>1252</v>
      </c>
    </row>
    <row r="641" spans="1:11">
      <c r="A641" s="5">
        <v>4400</v>
      </c>
      <c r="B641" s="5" t="s">
        <v>753</v>
      </c>
      <c r="C641" t="e">
        <f>VLOOKUP($A641,#REF!,3,0)</f>
        <v>#REF!</v>
      </c>
      <c r="D641" t="e">
        <f>VLOOKUP($A641,#REF!,4,0)</f>
        <v>#REF!</v>
      </c>
      <c r="E641">
        <v>2015</v>
      </c>
      <c r="F641">
        <f>VLOOKUP($A641,'BM011'!$D$8:$U$607,15,0)</f>
        <v>0</v>
      </c>
      <c r="H641" s="16">
        <v>3500</v>
      </c>
      <c r="I641" s="16" t="s">
        <v>694</v>
      </c>
      <c r="J641" s="16">
        <v>190</v>
      </c>
      <c r="K641" s="16" t="s">
        <v>1254</v>
      </c>
    </row>
    <row r="642" spans="1:11">
      <c r="A642" s="5">
        <v>7441</v>
      </c>
      <c r="B642" s="5" t="s">
        <v>1027</v>
      </c>
      <c r="C642" t="e">
        <f>VLOOKUP($A642,#REF!,3,0)</f>
        <v>#REF!</v>
      </c>
      <c r="D642" t="e">
        <f>VLOOKUP($A642,#REF!,4,0)</f>
        <v>#REF!</v>
      </c>
      <c r="E642">
        <v>2015</v>
      </c>
      <c r="F642">
        <f>VLOOKUP($A642,'BM011'!$D$8:$U$607,15,0)</f>
        <v>0</v>
      </c>
      <c r="H642" s="16">
        <v>3500</v>
      </c>
      <c r="I642" s="16" t="s">
        <v>694</v>
      </c>
      <c r="J642" s="16">
        <v>240</v>
      </c>
      <c r="K642" s="16" t="s">
        <v>1249</v>
      </c>
    </row>
    <row r="643" spans="1:11">
      <c r="A643" s="5">
        <v>7160</v>
      </c>
      <c r="B643" s="5" t="s">
        <v>1007</v>
      </c>
      <c r="C643" t="e">
        <f>VLOOKUP($A643,#REF!,3,0)</f>
        <v>#REF!</v>
      </c>
      <c r="D643" t="e">
        <f>VLOOKUP($A643,#REF!,4,0)</f>
        <v>#REF!</v>
      </c>
      <c r="E643">
        <v>2015</v>
      </c>
      <c r="F643">
        <f>VLOOKUP($A643,'BM011'!$D$8:$U$607,15,0)</f>
        <v>0</v>
      </c>
      <c r="H643" s="16">
        <v>3520</v>
      </c>
      <c r="I643" s="16" t="s">
        <v>695</v>
      </c>
      <c r="J643" s="16">
        <v>190</v>
      </c>
      <c r="K643" s="16" t="s">
        <v>1254</v>
      </c>
    </row>
    <row r="644" spans="1:11">
      <c r="A644" s="5">
        <v>7451</v>
      </c>
      <c r="B644" s="5" t="s">
        <v>1029</v>
      </c>
      <c r="C644" t="e">
        <f>VLOOKUP($A644,#REF!,3,0)</f>
        <v>#REF!</v>
      </c>
      <c r="D644" t="e">
        <f>VLOOKUP($A644,#REF!,4,0)</f>
        <v>#REF!</v>
      </c>
      <c r="E644">
        <v>2015</v>
      </c>
      <c r="F644">
        <f>VLOOKUP($A644,'BM011'!$D$8:$U$607,15,0)</f>
        <v>0</v>
      </c>
      <c r="H644" s="16">
        <v>3520</v>
      </c>
      <c r="I644" s="16" t="s">
        <v>695</v>
      </c>
      <c r="J644" s="16">
        <v>201</v>
      </c>
      <c r="K644" s="16" t="s">
        <v>1261</v>
      </c>
    </row>
    <row r="645" spans="1:11">
      <c r="A645" s="5">
        <v>8870</v>
      </c>
      <c r="B645" s="5" t="s">
        <v>1145</v>
      </c>
      <c r="C645" t="e">
        <f>VLOOKUP($A645,#REF!,3,0)</f>
        <v>#REF!</v>
      </c>
      <c r="D645" t="e">
        <f>VLOOKUP($A645,#REF!,4,0)</f>
        <v>#REF!</v>
      </c>
      <c r="E645">
        <v>2015</v>
      </c>
      <c r="F645">
        <f>VLOOKUP($A645,'BM011'!$D$8:$U$607,15,0)</f>
        <v>0</v>
      </c>
      <c r="H645" s="16">
        <v>3520</v>
      </c>
      <c r="I645" s="16" t="s">
        <v>695</v>
      </c>
      <c r="J645" s="16">
        <v>240</v>
      </c>
      <c r="K645" s="16" t="s">
        <v>1249</v>
      </c>
    </row>
    <row r="646" spans="1:11">
      <c r="A646" s="5">
        <v>8832</v>
      </c>
      <c r="B646" s="5" t="s">
        <v>1141</v>
      </c>
      <c r="C646" t="e">
        <f>VLOOKUP($A646,#REF!,3,0)</f>
        <v>#REF!</v>
      </c>
      <c r="D646" t="e">
        <f>VLOOKUP($A646,#REF!,4,0)</f>
        <v>#REF!</v>
      </c>
      <c r="E646">
        <v>2015</v>
      </c>
      <c r="F646">
        <f>VLOOKUP($A646,'BM011'!$D$8:$U$607,15,0)</f>
        <v>0</v>
      </c>
      <c r="H646" s="16">
        <v>3540</v>
      </c>
      <c r="I646" s="16" t="s">
        <v>696</v>
      </c>
      <c r="J646" s="16">
        <v>190</v>
      </c>
      <c r="K646" s="16" t="s">
        <v>1254</v>
      </c>
    </row>
    <row r="647" spans="1:11">
      <c r="A647" s="5">
        <v>9800</v>
      </c>
      <c r="B647" s="5" t="s">
        <v>1212</v>
      </c>
      <c r="C647" t="e">
        <f>VLOOKUP($A647,#REF!,3,0)</f>
        <v>#REF!</v>
      </c>
      <c r="D647" t="e">
        <f>VLOOKUP($A647,#REF!,4,0)</f>
        <v>#REF!</v>
      </c>
      <c r="E647">
        <v>2015</v>
      </c>
      <c r="F647">
        <f>VLOOKUP($A647,'BM011'!$D$8:$U$607,15,0)</f>
        <v>0</v>
      </c>
      <c r="H647" s="16">
        <v>3540</v>
      </c>
      <c r="I647" s="16" t="s">
        <v>696</v>
      </c>
      <c r="J647" s="16">
        <v>201</v>
      </c>
      <c r="K647" s="16" t="s">
        <v>1261</v>
      </c>
    </row>
    <row r="648" spans="1:11">
      <c r="A648" s="5">
        <v>6740</v>
      </c>
      <c r="B648" s="5" t="s">
        <v>968</v>
      </c>
      <c r="C648" t="e">
        <f>VLOOKUP($A648,#REF!,3,0)</f>
        <v>#REF!</v>
      </c>
      <c r="D648" t="e">
        <f>VLOOKUP($A648,#REF!,4,0)</f>
        <v>#REF!</v>
      </c>
      <c r="E648">
        <v>2015</v>
      </c>
      <c r="F648">
        <f>VLOOKUP($A648,'BM011'!$D$8:$U$607,15,0)</f>
        <v>0</v>
      </c>
      <c r="H648" s="16">
        <v>3540</v>
      </c>
      <c r="I648" s="16" t="s">
        <v>696</v>
      </c>
      <c r="J648" s="16">
        <v>219</v>
      </c>
      <c r="K648" s="16" t="s">
        <v>1259</v>
      </c>
    </row>
    <row r="649" spans="1:11">
      <c r="A649" s="5">
        <v>8420</v>
      </c>
      <c r="B649" s="5" t="s">
        <v>1092</v>
      </c>
      <c r="C649" t="e">
        <f>VLOOKUP($A649,#REF!,3,0)</f>
        <v>#REF!</v>
      </c>
      <c r="D649" t="e">
        <f>VLOOKUP($A649,#REF!,4,0)</f>
        <v>#REF!</v>
      </c>
      <c r="E649">
        <v>2015</v>
      </c>
      <c r="F649">
        <f>VLOOKUP($A649,'BM011'!$D$8:$U$607,15,0)</f>
        <v>0</v>
      </c>
      <c r="H649" s="16">
        <v>3540</v>
      </c>
      <c r="I649" s="16" t="s">
        <v>696</v>
      </c>
      <c r="J649" s="16">
        <v>240</v>
      </c>
      <c r="K649" s="16" t="s">
        <v>1249</v>
      </c>
    </row>
    <row r="650" spans="1:11">
      <c r="A650" s="5">
        <v>4532</v>
      </c>
      <c r="B650" s="5" t="s">
        <v>763</v>
      </c>
      <c r="C650" t="e">
        <f>VLOOKUP($A650,#REF!,3,0)</f>
        <v>#REF!</v>
      </c>
      <c r="D650" t="e">
        <f>VLOOKUP($A650,#REF!,4,0)</f>
        <v>#REF!</v>
      </c>
      <c r="E650">
        <v>2015</v>
      </c>
      <c r="F650">
        <f>VLOOKUP($A650,'BM011'!$D$8:$U$607,15,0)</f>
        <v>0</v>
      </c>
      <c r="H650" s="16">
        <v>3550</v>
      </c>
      <c r="I650" s="16" t="s">
        <v>697</v>
      </c>
      <c r="J650" s="16">
        <v>201</v>
      </c>
      <c r="K650" s="16" t="s">
        <v>1261</v>
      </c>
    </row>
    <row r="651" spans="1:11">
      <c r="A651" s="5">
        <v>4673</v>
      </c>
      <c r="B651" s="5" t="s">
        <v>788</v>
      </c>
      <c r="C651" t="e">
        <f>VLOOKUP($A651,#REF!,3,0)</f>
        <v>#REF!</v>
      </c>
      <c r="D651" t="e">
        <f>VLOOKUP($A651,#REF!,4,0)</f>
        <v>#REF!</v>
      </c>
      <c r="E651">
        <v>2015</v>
      </c>
      <c r="F651">
        <f>VLOOKUP($A651,'BM011'!$D$8:$U$607,15,0)</f>
        <v>0</v>
      </c>
      <c r="H651" s="16">
        <v>3550</v>
      </c>
      <c r="I651" s="16" t="s">
        <v>697</v>
      </c>
      <c r="J651" s="16">
        <v>219</v>
      </c>
      <c r="K651" s="16" t="s">
        <v>1259</v>
      </c>
    </row>
    <row r="652" spans="1:11">
      <c r="A652" s="5">
        <v>6340</v>
      </c>
      <c r="B652" s="5" t="s">
        <v>934</v>
      </c>
      <c r="C652" t="e">
        <f>VLOOKUP($A652,#REF!,3,0)</f>
        <v>#REF!</v>
      </c>
      <c r="D652" t="e">
        <f>VLOOKUP($A652,#REF!,4,0)</f>
        <v>#REF!</v>
      </c>
      <c r="E652">
        <v>2015</v>
      </c>
      <c r="F652">
        <f>VLOOKUP($A652,'BM011'!$D$8:$U$607,15,0)</f>
        <v>0</v>
      </c>
      <c r="H652" s="16">
        <v>3550</v>
      </c>
      <c r="I652" s="16" t="s">
        <v>697</v>
      </c>
      <c r="J652" s="16">
        <v>240</v>
      </c>
      <c r="K652" s="16" t="s">
        <v>1249</v>
      </c>
    </row>
    <row r="653" spans="1:11">
      <c r="A653" s="5">
        <v>8940</v>
      </c>
      <c r="B653" s="5" t="s">
        <v>1152</v>
      </c>
      <c r="C653" t="e">
        <f>VLOOKUP($A653,#REF!,3,0)</f>
        <v>#REF!</v>
      </c>
      <c r="D653" t="e">
        <f>VLOOKUP($A653,#REF!,4,0)</f>
        <v>#REF!</v>
      </c>
      <c r="E653">
        <v>2015</v>
      </c>
      <c r="F653">
        <f>VLOOKUP($A653,'BM011'!$D$8:$U$607,15,0)</f>
        <v>0</v>
      </c>
      <c r="H653" s="16">
        <v>3550</v>
      </c>
      <c r="I653" s="16" t="s">
        <v>697</v>
      </c>
      <c r="J653" s="16">
        <v>250</v>
      </c>
      <c r="K653" s="16" t="s">
        <v>1262</v>
      </c>
    </row>
    <row r="654" spans="1:11">
      <c r="A654" s="5">
        <v>7323</v>
      </c>
      <c r="B654" s="5" t="s">
        <v>1021</v>
      </c>
      <c r="C654" t="e">
        <f>VLOOKUP($A654,#REF!,3,0)</f>
        <v>#REF!</v>
      </c>
      <c r="D654" t="e">
        <f>VLOOKUP($A654,#REF!,4,0)</f>
        <v>#REF!</v>
      </c>
      <c r="E654">
        <v>2015</v>
      </c>
      <c r="F654">
        <f>VLOOKUP($A654,'BM011'!$D$8:$U$607,15,0)</f>
        <v>0</v>
      </c>
      <c r="H654" s="16">
        <v>3600</v>
      </c>
      <c r="I654" s="16" t="s">
        <v>698</v>
      </c>
      <c r="J654" s="16">
        <v>219</v>
      </c>
      <c r="K654" s="16" t="s">
        <v>1259</v>
      </c>
    </row>
    <row r="655" spans="1:11">
      <c r="A655" s="5">
        <v>6792</v>
      </c>
      <c r="B655" s="5" t="s">
        <v>974</v>
      </c>
      <c r="C655" t="e">
        <f>VLOOKUP($A655,#REF!,3,0)</f>
        <v>#REF!</v>
      </c>
      <c r="D655" t="e">
        <f>VLOOKUP($A655,#REF!,4,0)</f>
        <v>#REF!</v>
      </c>
      <c r="E655">
        <v>2015</v>
      </c>
      <c r="F655">
        <f>VLOOKUP($A655,'BM011'!$D$8:$U$607,15,0)</f>
        <v>0</v>
      </c>
      <c r="H655" s="16">
        <v>3600</v>
      </c>
      <c r="I655" s="16" t="s">
        <v>698</v>
      </c>
      <c r="J655" s="16">
        <v>250</v>
      </c>
      <c r="K655" s="16" t="s">
        <v>1262</v>
      </c>
    </row>
    <row r="656" spans="1:11">
      <c r="A656" s="5">
        <v>5762</v>
      </c>
      <c r="B656" s="5" t="s">
        <v>887</v>
      </c>
      <c r="C656" t="e">
        <f>VLOOKUP($A656,#REF!,3,0)</f>
        <v>#REF!</v>
      </c>
      <c r="D656" t="e">
        <f>VLOOKUP($A656,#REF!,4,0)</f>
        <v>#REF!</v>
      </c>
      <c r="E656">
        <v>2015</v>
      </c>
      <c r="F656">
        <f>VLOOKUP($A656,'BM011'!$D$8:$U$607,15,0)</f>
        <v>0</v>
      </c>
      <c r="H656" s="16">
        <v>3600</v>
      </c>
      <c r="I656" s="16" t="s">
        <v>698</v>
      </c>
      <c r="J656" s="16">
        <v>260</v>
      </c>
      <c r="K656" s="16" t="s">
        <v>1260</v>
      </c>
    </row>
    <row r="657" spans="1:11">
      <c r="A657" s="5">
        <v>4550</v>
      </c>
      <c r="B657" s="5" t="s">
        <v>766</v>
      </c>
      <c r="C657" t="e">
        <f>VLOOKUP($A657,#REF!,3,0)</f>
        <v>#REF!</v>
      </c>
      <c r="D657" t="e">
        <f>VLOOKUP($A657,#REF!,4,0)</f>
        <v>#REF!</v>
      </c>
      <c r="E657">
        <v>2015</v>
      </c>
      <c r="F657">
        <f>VLOOKUP($A657,'BM011'!$D$8:$U$607,15,0)</f>
        <v>0</v>
      </c>
      <c r="H657" s="16">
        <v>3630</v>
      </c>
      <c r="I657" s="16" t="s">
        <v>699</v>
      </c>
      <c r="J657" s="16">
        <v>250</v>
      </c>
      <c r="K657" s="16" t="s">
        <v>1262</v>
      </c>
    </row>
    <row r="658" spans="1:11">
      <c r="A658" s="5">
        <v>7330</v>
      </c>
      <c r="B658" s="5" t="s">
        <v>1022</v>
      </c>
      <c r="C658" t="e">
        <f>VLOOKUP($A658,#REF!,3,0)</f>
        <v>#REF!</v>
      </c>
      <c r="D658" t="e">
        <f>VLOOKUP($A658,#REF!,4,0)</f>
        <v>#REF!</v>
      </c>
      <c r="E658">
        <v>2015</v>
      </c>
      <c r="F658">
        <f>VLOOKUP($A658,'BM011'!$D$8:$U$607,15,0)</f>
        <v>0</v>
      </c>
      <c r="H658" s="16">
        <v>3650</v>
      </c>
      <c r="I658" s="16" t="s">
        <v>700</v>
      </c>
      <c r="J658" s="16">
        <v>240</v>
      </c>
      <c r="K658" s="16" t="s">
        <v>1249</v>
      </c>
    </row>
    <row r="659" spans="1:11">
      <c r="A659" s="5">
        <v>4241</v>
      </c>
      <c r="B659" s="5" t="s">
        <v>730</v>
      </c>
      <c r="C659" t="e">
        <f>VLOOKUP($A659,#REF!,3,0)</f>
        <v>#REF!</v>
      </c>
      <c r="D659" t="e">
        <f>VLOOKUP($A659,#REF!,4,0)</f>
        <v>#REF!</v>
      </c>
      <c r="E659">
        <v>2015</v>
      </c>
      <c r="F659">
        <f>VLOOKUP($A659,'BM011'!$D$8:$U$607,15,0)</f>
        <v>0</v>
      </c>
      <c r="H659" s="16">
        <v>3660</v>
      </c>
      <c r="I659" s="16" t="s">
        <v>701</v>
      </c>
      <c r="J659" s="16">
        <v>240</v>
      </c>
      <c r="K659" s="16" t="s">
        <v>1249</v>
      </c>
    </row>
    <row r="660" spans="1:11">
      <c r="A660" s="5">
        <v>6100</v>
      </c>
      <c r="B660" s="5" t="s">
        <v>922</v>
      </c>
      <c r="C660" t="e">
        <f>VLOOKUP($A660,#REF!,3,0)</f>
        <v>#REF!</v>
      </c>
      <c r="D660" t="e">
        <f>VLOOKUP($A660,#REF!,4,0)</f>
        <v>#REF!</v>
      </c>
      <c r="E660">
        <v>2015</v>
      </c>
      <c r="F660">
        <f>VLOOKUP($A660,'BM011'!$D$8:$U$607,15,0)</f>
        <v>0</v>
      </c>
      <c r="H660" s="16">
        <v>3670</v>
      </c>
      <c r="I660" s="16" t="s">
        <v>702</v>
      </c>
      <c r="J660" s="16">
        <v>240</v>
      </c>
      <c r="K660" s="16" t="s">
        <v>1249</v>
      </c>
    </row>
    <row r="661" spans="1:11">
      <c r="A661" s="5">
        <v>8550</v>
      </c>
      <c r="B661" s="5" t="s">
        <v>1105</v>
      </c>
      <c r="C661" t="e">
        <f>VLOOKUP($A661,#REF!,3,0)</f>
        <v>#REF!</v>
      </c>
      <c r="D661" t="e">
        <f>VLOOKUP($A661,#REF!,4,0)</f>
        <v>#REF!</v>
      </c>
      <c r="E661">
        <v>2015</v>
      </c>
      <c r="F661">
        <f>VLOOKUP($A661,'BM011'!$D$8:$U$607,15,0)</f>
        <v>0</v>
      </c>
      <c r="H661" s="16">
        <v>3670</v>
      </c>
      <c r="I661" s="16" t="s">
        <v>702</v>
      </c>
      <c r="J661" s="16">
        <v>265</v>
      </c>
      <c r="K661" s="16" t="s">
        <v>1244</v>
      </c>
    </row>
    <row r="662" spans="1:11">
      <c r="A662" s="5">
        <v>8883</v>
      </c>
      <c r="B662" s="5" t="s">
        <v>1148</v>
      </c>
      <c r="C662" t="e">
        <f>VLOOKUP($A662,#REF!,3,0)</f>
        <v>#REF!</v>
      </c>
      <c r="D662" t="e">
        <f>VLOOKUP($A662,#REF!,4,0)</f>
        <v>#REF!</v>
      </c>
      <c r="E662">
        <v>2015</v>
      </c>
      <c r="F662">
        <f>VLOOKUP($A662,'BM011'!$D$8:$U$607,15,0)</f>
        <v>0</v>
      </c>
      <c r="H662" s="16">
        <v>3700</v>
      </c>
      <c r="I662" s="16" t="s">
        <v>703</v>
      </c>
      <c r="J662" s="16">
        <v>400</v>
      </c>
      <c r="K662" s="16" t="s">
        <v>1263</v>
      </c>
    </row>
    <row r="663" spans="1:11">
      <c r="A663" s="5">
        <v>4654</v>
      </c>
      <c r="B663" s="5" t="s">
        <v>784</v>
      </c>
      <c r="C663" t="e">
        <f>VLOOKUP($A663,#REF!,3,0)</f>
        <v>#REF!</v>
      </c>
      <c r="D663" t="e">
        <f>VLOOKUP($A663,#REF!,4,0)</f>
        <v>#REF!</v>
      </c>
      <c r="E663">
        <v>2015</v>
      </c>
      <c r="F663">
        <f>VLOOKUP($A663,'BM011'!$D$8:$U$607,15,0)</f>
        <v>0</v>
      </c>
      <c r="H663" s="16">
        <v>3720</v>
      </c>
      <c r="I663" s="16" t="s">
        <v>704</v>
      </c>
      <c r="J663" s="16">
        <v>400</v>
      </c>
      <c r="K663" s="16" t="s">
        <v>1263</v>
      </c>
    </row>
    <row r="664" spans="1:11">
      <c r="A664" s="5">
        <v>8930</v>
      </c>
      <c r="B664" s="5" t="s">
        <v>1151</v>
      </c>
      <c r="C664" t="e">
        <f>VLOOKUP($A664,#REF!,3,0)</f>
        <v>#REF!</v>
      </c>
      <c r="D664" t="e">
        <f>VLOOKUP($A664,#REF!,4,0)</f>
        <v>#REF!</v>
      </c>
      <c r="E664">
        <v>2015</v>
      </c>
      <c r="F664">
        <f>VLOOKUP($A664,'BM011'!$D$8:$U$607,15,0)</f>
        <v>0</v>
      </c>
      <c r="H664" s="16">
        <v>3730</v>
      </c>
      <c r="I664" s="16" t="s">
        <v>705</v>
      </c>
      <c r="J664" s="16">
        <v>400</v>
      </c>
      <c r="K664" s="16" t="s">
        <v>1263</v>
      </c>
    </row>
    <row r="665" spans="1:11">
      <c r="A665" s="5">
        <v>4653</v>
      </c>
      <c r="B665" s="5" t="s">
        <v>783</v>
      </c>
      <c r="C665" t="e">
        <f>VLOOKUP($A665,#REF!,3,0)</f>
        <v>#REF!</v>
      </c>
      <c r="D665" t="e">
        <f>VLOOKUP($A665,#REF!,4,0)</f>
        <v>#REF!</v>
      </c>
      <c r="E665">
        <v>2015</v>
      </c>
      <c r="F665">
        <f>VLOOKUP($A665,'BM011'!$D$8:$U$607,15,0)</f>
        <v>0</v>
      </c>
      <c r="H665" s="16">
        <v>3740</v>
      </c>
      <c r="I665" s="16" t="s">
        <v>706</v>
      </c>
      <c r="J665" s="16">
        <v>400</v>
      </c>
      <c r="K665" s="16" t="s">
        <v>1263</v>
      </c>
    </row>
    <row r="666" spans="1:11">
      <c r="A666" s="5">
        <v>7171</v>
      </c>
      <c r="B666" s="5" t="s">
        <v>1008</v>
      </c>
      <c r="C666" t="e">
        <f>VLOOKUP($A666,#REF!,3,0)</f>
        <v>#REF!</v>
      </c>
      <c r="D666" t="e">
        <f>VLOOKUP($A666,#REF!,4,0)</f>
        <v>#REF!</v>
      </c>
      <c r="E666">
        <v>2015</v>
      </c>
      <c r="F666">
        <f>VLOOKUP($A666,'BM011'!$D$8:$U$607,15,0)</f>
        <v>0</v>
      </c>
      <c r="H666" s="16">
        <v>3751</v>
      </c>
      <c r="I666" s="16" t="s">
        <v>707</v>
      </c>
      <c r="J666" s="16">
        <v>400</v>
      </c>
      <c r="K666" s="16" t="s">
        <v>1263</v>
      </c>
    </row>
    <row r="667" spans="1:11">
      <c r="A667" s="5">
        <v>4652</v>
      </c>
      <c r="B667" s="5" t="s">
        <v>782</v>
      </c>
      <c r="C667" t="e">
        <f>VLOOKUP($A667,#REF!,3,0)</f>
        <v>#REF!</v>
      </c>
      <c r="D667" t="e">
        <f>VLOOKUP($A667,#REF!,4,0)</f>
        <v>#REF!</v>
      </c>
      <c r="E667">
        <v>2015</v>
      </c>
      <c r="F667">
        <f>VLOOKUP($A667,'BM011'!$D$8:$U$607,15,0)</f>
        <v>0</v>
      </c>
      <c r="H667" s="16">
        <v>3760</v>
      </c>
      <c r="I667" s="16" t="s">
        <v>708</v>
      </c>
      <c r="J667" s="16">
        <v>400</v>
      </c>
      <c r="K667" s="16" t="s">
        <v>1263</v>
      </c>
    </row>
    <row r="668" spans="1:11">
      <c r="A668" s="5">
        <v>6800</v>
      </c>
      <c r="B668" s="5" t="s">
        <v>975</v>
      </c>
      <c r="C668" t="e">
        <f>VLOOKUP($A668,#REF!,3,0)</f>
        <v>#REF!</v>
      </c>
      <c r="D668" t="e">
        <f>VLOOKUP($A668,#REF!,4,0)</f>
        <v>#REF!</v>
      </c>
      <c r="E668">
        <v>2015</v>
      </c>
      <c r="F668">
        <f>VLOOKUP($A668,'BM011'!$D$8:$U$607,15,0)</f>
        <v>0</v>
      </c>
      <c r="H668" s="16">
        <v>3760</v>
      </c>
      <c r="I668" s="16" t="s">
        <v>708</v>
      </c>
      <c r="J668" s="16">
        <v>411</v>
      </c>
      <c r="K668" s="16" t="s">
        <v>1264</v>
      </c>
    </row>
    <row r="669" spans="1:11">
      <c r="A669" s="5">
        <v>6950</v>
      </c>
      <c r="B669" s="5" t="s">
        <v>994</v>
      </c>
      <c r="C669" t="e">
        <f>VLOOKUP($A669,#REF!,3,0)</f>
        <v>#REF!</v>
      </c>
      <c r="D669" t="e">
        <f>VLOOKUP($A669,#REF!,4,0)</f>
        <v>#REF!</v>
      </c>
      <c r="E669">
        <v>2015</v>
      </c>
      <c r="F669">
        <f>VLOOKUP($A669,'BM011'!$D$8:$U$607,15,0)</f>
        <v>0</v>
      </c>
      <c r="H669" s="16">
        <v>3770</v>
      </c>
      <c r="I669" s="16" t="s">
        <v>709</v>
      </c>
      <c r="J669" s="16">
        <v>400</v>
      </c>
      <c r="K669" s="16" t="s">
        <v>1263</v>
      </c>
    </row>
    <row r="670" spans="1:11">
      <c r="A670" s="5">
        <v>5550</v>
      </c>
      <c r="B670" s="5" t="s">
        <v>869</v>
      </c>
      <c r="C670" t="e">
        <f>VLOOKUP($A670,#REF!,3,0)</f>
        <v>#REF!</v>
      </c>
      <c r="D670" t="e">
        <f>VLOOKUP($A670,#REF!,4,0)</f>
        <v>#REF!</v>
      </c>
      <c r="E670">
        <v>2015</v>
      </c>
      <c r="F670">
        <f>VLOOKUP($A670,'BM011'!$D$8:$U$607,15,0)</f>
        <v>0</v>
      </c>
      <c r="H670" s="16">
        <v>3782</v>
      </c>
      <c r="I670" s="16" t="s">
        <v>710</v>
      </c>
      <c r="J670" s="16">
        <v>400</v>
      </c>
      <c r="K670" s="16" t="s">
        <v>1263</v>
      </c>
    </row>
    <row r="671" spans="1:11">
      <c r="A671" s="5">
        <v>5800</v>
      </c>
      <c r="B671" s="5" t="s">
        <v>891</v>
      </c>
      <c r="C671" t="e">
        <f>VLOOKUP($A671,#REF!,3,0)</f>
        <v>#REF!</v>
      </c>
      <c r="D671" t="e">
        <f>VLOOKUP($A671,#REF!,4,0)</f>
        <v>#REF!</v>
      </c>
      <c r="E671">
        <v>2015</v>
      </c>
      <c r="F671">
        <f>VLOOKUP($A671,'BM011'!$D$8:$U$607,15,0)</f>
        <v>0</v>
      </c>
      <c r="H671" s="16">
        <v>3790</v>
      </c>
      <c r="I671" s="16" t="s">
        <v>711</v>
      </c>
      <c r="J671" s="16">
        <v>400</v>
      </c>
      <c r="K671" s="16" t="s">
        <v>1263</v>
      </c>
    </row>
    <row r="672" spans="1:11">
      <c r="A672" s="5">
        <v>8783</v>
      </c>
      <c r="B672" s="5" t="s">
        <v>1135</v>
      </c>
      <c r="C672" t="e">
        <f>VLOOKUP($A672,#REF!,3,0)</f>
        <v>#REF!</v>
      </c>
      <c r="D672" t="e">
        <f>VLOOKUP($A672,#REF!,4,0)</f>
        <v>#REF!</v>
      </c>
      <c r="E672">
        <v>2015</v>
      </c>
      <c r="F672">
        <f>VLOOKUP($A672,'BM011'!$D$8:$U$607,15,0)</f>
        <v>0</v>
      </c>
      <c r="H672" s="16">
        <v>4000</v>
      </c>
      <c r="I672" s="16" t="s">
        <v>712</v>
      </c>
      <c r="J672" s="16">
        <v>169</v>
      </c>
      <c r="K672" s="16" t="s">
        <v>1233</v>
      </c>
    </row>
    <row r="673" spans="1:11">
      <c r="A673" s="5">
        <v>7200</v>
      </c>
      <c r="B673" s="5" t="s">
        <v>1014</v>
      </c>
      <c r="C673" t="e">
        <f>VLOOKUP($A673,#REF!,3,0)</f>
        <v>#REF!</v>
      </c>
      <c r="D673" t="e">
        <f>VLOOKUP($A673,#REF!,4,0)</f>
        <v>#REF!</v>
      </c>
      <c r="E673">
        <v>2015</v>
      </c>
      <c r="F673">
        <f>VLOOKUP($A673,'BM011'!$D$8:$U$607,15,0)</f>
        <v>0</v>
      </c>
      <c r="H673" s="16">
        <v>4000</v>
      </c>
      <c r="I673" s="16" t="s">
        <v>712</v>
      </c>
      <c r="J673" s="16">
        <v>265</v>
      </c>
      <c r="K673" s="16" t="s">
        <v>1244</v>
      </c>
    </row>
    <row r="674" spans="1:11">
      <c r="A674" s="5">
        <v>6830</v>
      </c>
      <c r="B674" s="5" t="s">
        <v>978</v>
      </c>
      <c r="C674" t="e">
        <f>VLOOKUP($A674,#REF!,3,0)</f>
        <v>#REF!</v>
      </c>
      <c r="D674" t="e">
        <f>VLOOKUP($A674,#REF!,4,0)</f>
        <v>#REF!</v>
      </c>
      <c r="E674">
        <v>2015</v>
      </c>
      <c r="F674">
        <f>VLOOKUP($A674,'BM011'!$D$8:$U$607,15,0)</f>
        <v>0</v>
      </c>
      <c r="H674" s="16">
        <v>4000</v>
      </c>
      <c r="I674" s="16" t="s">
        <v>712</v>
      </c>
      <c r="J674" s="16">
        <v>350</v>
      </c>
      <c r="K674" s="16" t="s">
        <v>1265</v>
      </c>
    </row>
    <row r="675" spans="1:11">
      <c r="A675" s="5">
        <v>9370</v>
      </c>
      <c r="B675" s="5" t="s">
        <v>1178</v>
      </c>
      <c r="C675" t="e">
        <f>VLOOKUP($A675,#REF!,3,0)</f>
        <v>#REF!</v>
      </c>
      <c r="D675" t="e">
        <f>VLOOKUP($A675,#REF!,4,0)</f>
        <v>#REF!</v>
      </c>
      <c r="E675">
        <v>2015</v>
      </c>
      <c r="F675">
        <f>VLOOKUP($A675,'BM011'!$D$8:$U$607,15,0)</f>
        <v>0</v>
      </c>
      <c r="H675" s="16">
        <v>4030</v>
      </c>
      <c r="I675" s="16" t="s">
        <v>713</v>
      </c>
      <c r="J675" s="16">
        <v>253</v>
      </c>
      <c r="K675" s="16" t="s">
        <v>1243</v>
      </c>
    </row>
    <row r="676" spans="1:11">
      <c r="A676" s="5">
        <v>4050</v>
      </c>
      <c r="B676" s="5" t="s">
        <v>715</v>
      </c>
      <c r="C676" t="e">
        <f>VLOOKUP($A676,#REF!,3,0)</f>
        <v>#REF!</v>
      </c>
      <c r="D676" t="e">
        <f>VLOOKUP($A676,#REF!,4,0)</f>
        <v>#REF!</v>
      </c>
      <c r="E676">
        <v>2015</v>
      </c>
      <c r="F676">
        <f>VLOOKUP($A676,'BM011'!$D$8:$U$607,15,0)</f>
        <v>0</v>
      </c>
      <c r="H676" s="16">
        <v>4030</v>
      </c>
      <c r="I676" s="16" t="s">
        <v>713</v>
      </c>
      <c r="J676" s="16">
        <v>265</v>
      </c>
      <c r="K676" s="16" t="s">
        <v>1244</v>
      </c>
    </row>
    <row r="677" spans="1:11">
      <c r="A677" s="5">
        <v>5792</v>
      </c>
      <c r="B677" s="5" t="s">
        <v>890</v>
      </c>
      <c r="C677" t="e">
        <f>VLOOKUP($A677,#REF!,3,0)</f>
        <v>#REF!</v>
      </c>
      <c r="D677" t="e">
        <f>VLOOKUP($A677,#REF!,4,0)</f>
        <v>#REF!</v>
      </c>
      <c r="E677">
        <v>2015</v>
      </c>
      <c r="F677">
        <f>VLOOKUP($A677,'BM011'!$D$8:$U$607,15,0)</f>
        <v>0</v>
      </c>
      <c r="H677" s="16">
        <v>4040</v>
      </c>
      <c r="I677" s="16" t="s">
        <v>714</v>
      </c>
      <c r="J677" s="16">
        <v>265</v>
      </c>
      <c r="K677" s="16" t="s">
        <v>1244</v>
      </c>
    </row>
    <row r="678" spans="1:11">
      <c r="A678" s="5">
        <v>4293</v>
      </c>
      <c r="B678" s="5" t="s">
        <v>741</v>
      </c>
      <c r="C678" t="e">
        <f>VLOOKUP($A678,#REF!,3,0)</f>
        <v>#REF!</v>
      </c>
      <c r="D678" t="e">
        <f>VLOOKUP($A678,#REF!,4,0)</f>
        <v>#REF!</v>
      </c>
      <c r="E678">
        <v>2015</v>
      </c>
      <c r="F678">
        <f>VLOOKUP($A678,'BM011'!$D$8:$U$607,15,0)</f>
        <v>0</v>
      </c>
      <c r="H678" s="16">
        <v>4050</v>
      </c>
      <c r="I678" s="16" t="s">
        <v>715</v>
      </c>
      <c r="J678" s="16">
        <v>250</v>
      </c>
      <c r="K678" s="16" t="s">
        <v>1262</v>
      </c>
    </row>
    <row r="679" spans="1:11">
      <c r="A679" s="5">
        <v>4340</v>
      </c>
      <c r="B679" s="5" t="s">
        <v>748</v>
      </c>
      <c r="C679" t="e">
        <f>VLOOKUP($A679,#REF!,3,0)</f>
        <v>#REF!</v>
      </c>
      <c r="D679" t="e">
        <f>VLOOKUP($A679,#REF!,4,0)</f>
        <v>#REF!</v>
      </c>
      <c r="E679">
        <v>2015</v>
      </c>
      <c r="F679">
        <f>VLOOKUP($A679,'BM011'!$D$8:$U$607,15,0)</f>
        <v>0</v>
      </c>
      <c r="H679" s="16">
        <v>4060</v>
      </c>
      <c r="I679" s="16" t="s">
        <v>716</v>
      </c>
      <c r="J679" s="16">
        <v>350</v>
      </c>
      <c r="K679" s="16" t="s">
        <v>1265</v>
      </c>
    </row>
    <row r="680" spans="1:11">
      <c r="A680" s="5">
        <v>5881</v>
      </c>
      <c r="B680" s="5" t="s">
        <v>898</v>
      </c>
      <c r="C680" t="e">
        <f>VLOOKUP($A680,#REF!,3,0)</f>
        <v>#REF!</v>
      </c>
      <c r="D680" t="e">
        <f>VLOOKUP($A680,#REF!,4,0)</f>
        <v>#REF!</v>
      </c>
      <c r="E680">
        <v>2015</v>
      </c>
      <c r="F680">
        <f>VLOOKUP($A680,'BM011'!$D$8:$U$607,15,0)</f>
        <v>0</v>
      </c>
      <c r="H680" s="16">
        <v>4070</v>
      </c>
      <c r="I680" s="16" t="s">
        <v>717</v>
      </c>
      <c r="J680" s="16">
        <v>350</v>
      </c>
      <c r="K680" s="16" t="s">
        <v>1265</v>
      </c>
    </row>
    <row r="681" spans="1:11">
      <c r="A681" s="5">
        <v>8723</v>
      </c>
      <c r="B681" s="5" t="s">
        <v>1125</v>
      </c>
      <c r="C681" t="e">
        <f>VLOOKUP($A681,#REF!,3,0)</f>
        <v>#REF!</v>
      </c>
      <c r="D681" t="e">
        <f>VLOOKUP($A681,#REF!,4,0)</f>
        <v>#REF!</v>
      </c>
      <c r="E681">
        <v>2015</v>
      </c>
      <c r="F681">
        <f>VLOOKUP($A681,'BM011'!$D$8:$U$607,15,0)</f>
        <v>0</v>
      </c>
      <c r="H681" s="16">
        <v>4100</v>
      </c>
      <c r="I681" s="16" t="s">
        <v>718</v>
      </c>
      <c r="J681" s="16">
        <v>259</v>
      </c>
      <c r="K681" s="16" t="s">
        <v>1266</v>
      </c>
    </row>
    <row r="682" spans="1:11">
      <c r="A682" s="5">
        <v>6720</v>
      </c>
      <c r="B682" s="5" t="s">
        <v>966</v>
      </c>
      <c r="C682" t="e">
        <f>VLOOKUP($A682,#REF!,3,0)</f>
        <v>#REF!</v>
      </c>
      <c r="D682" t="e">
        <f>VLOOKUP($A682,#REF!,4,0)</f>
        <v>#REF!</v>
      </c>
      <c r="E682">
        <v>2015</v>
      </c>
      <c r="F682">
        <f>VLOOKUP($A682,'BM011'!$D$8:$U$607,15,0)</f>
        <v>0</v>
      </c>
      <c r="H682" s="16">
        <v>4100</v>
      </c>
      <c r="I682" s="16" t="s">
        <v>718</v>
      </c>
      <c r="J682" s="16">
        <v>316</v>
      </c>
      <c r="K682" s="16" t="s">
        <v>1267</v>
      </c>
    </row>
    <row r="683" spans="1:11">
      <c r="A683" s="5">
        <v>9330</v>
      </c>
      <c r="B683" s="5" t="s">
        <v>1174</v>
      </c>
      <c r="C683" t="e">
        <f>VLOOKUP($A683,#REF!,3,0)</f>
        <v>#REF!</v>
      </c>
      <c r="D683" t="e">
        <f>VLOOKUP($A683,#REF!,4,0)</f>
        <v>#REF!</v>
      </c>
      <c r="E683">
        <v>2015</v>
      </c>
      <c r="F683">
        <f>VLOOKUP($A683,'BM011'!$D$8:$U$607,15,0)</f>
        <v>0</v>
      </c>
      <c r="H683" s="16">
        <v>4100</v>
      </c>
      <c r="I683" s="16" t="s">
        <v>718</v>
      </c>
      <c r="J683" s="16">
        <v>320</v>
      </c>
      <c r="K683" s="16" t="s">
        <v>1268</v>
      </c>
    </row>
    <row r="684" spans="1:11">
      <c r="A684" s="5">
        <v>5580</v>
      </c>
      <c r="B684" s="5" t="s">
        <v>871</v>
      </c>
      <c r="C684" t="e">
        <f>VLOOKUP($A684,#REF!,3,0)</f>
        <v>#REF!</v>
      </c>
      <c r="D684" t="e">
        <f>VLOOKUP($A684,#REF!,4,0)</f>
        <v>#REF!</v>
      </c>
      <c r="E684">
        <v>2015</v>
      </c>
      <c r="F684">
        <f>VLOOKUP($A684,'BM011'!$D$8:$U$607,15,0)</f>
        <v>0</v>
      </c>
      <c r="H684" s="16">
        <v>4100</v>
      </c>
      <c r="I684" s="16" t="s">
        <v>718</v>
      </c>
      <c r="J684" s="16">
        <v>329</v>
      </c>
      <c r="K684" s="16" t="s">
        <v>1269</v>
      </c>
    </row>
    <row r="685" spans="1:11">
      <c r="A685" s="5">
        <v>6600</v>
      </c>
      <c r="B685" s="5" t="s">
        <v>950</v>
      </c>
      <c r="C685" t="e">
        <f>VLOOKUP($A685,#REF!,3,0)</f>
        <v>#REF!</v>
      </c>
      <c r="D685" t="e">
        <f>VLOOKUP($A685,#REF!,4,0)</f>
        <v>#REF!</v>
      </c>
      <c r="E685">
        <v>2015</v>
      </c>
      <c r="F685">
        <f>VLOOKUP($A685,'BM011'!$D$8:$U$607,15,0)</f>
        <v>0</v>
      </c>
      <c r="H685" s="16">
        <v>4100</v>
      </c>
      <c r="I685" s="16" t="s">
        <v>718</v>
      </c>
      <c r="J685" s="16">
        <v>340</v>
      </c>
      <c r="K685" s="16" t="s">
        <v>1270</v>
      </c>
    </row>
    <row r="686" spans="1:11">
      <c r="A686" s="5">
        <v>5466</v>
      </c>
      <c r="B686" s="5" t="s">
        <v>861</v>
      </c>
      <c r="C686" t="e">
        <f>VLOOKUP($A686,#REF!,3,0)</f>
        <v>#REF!</v>
      </c>
      <c r="D686" t="e">
        <f>VLOOKUP($A686,#REF!,4,0)</f>
        <v>#REF!</v>
      </c>
      <c r="E686">
        <v>2015</v>
      </c>
      <c r="F686">
        <f>VLOOKUP($A686,'BM011'!$D$8:$U$607,15,0)</f>
        <v>0</v>
      </c>
      <c r="H686" s="16">
        <v>4100</v>
      </c>
      <c r="I686" s="16" t="s">
        <v>718</v>
      </c>
      <c r="J686" s="16">
        <v>370</v>
      </c>
      <c r="K686" s="16" t="s">
        <v>1271</v>
      </c>
    </row>
    <row r="687" spans="1:11">
      <c r="A687" s="5">
        <v>9280</v>
      </c>
      <c r="B687" s="5" t="s">
        <v>1169</v>
      </c>
      <c r="C687" t="e">
        <f>VLOOKUP($A687,#REF!,3,0)</f>
        <v>#REF!</v>
      </c>
      <c r="D687" t="e">
        <f>VLOOKUP($A687,#REF!,4,0)</f>
        <v>#REF!</v>
      </c>
      <c r="E687">
        <v>2015</v>
      </c>
      <c r="F687">
        <f>VLOOKUP($A687,'BM011'!$D$8:$U$607,15,0)</f>
        <v>0</v>
      </c>
      <c r="H687" s="16">
        <v>4130</v>
      </c>
      <c r="I687" s="16" t="s">
        <v>719</v>
      </c>
      <c r="J687" s="16">
        <v>259</v>
      </c>
      <c r="K687" s="16" t="s">
        <v>1266</v>
      </c>
    </row>
    <row r="688" spans="1:11">
      <c r="A688" s="5">
        <v>7430</v>
      </c>
      <c r="B688" s="5" t="s">
        <v>1026</v>
      </c>
      <c r="C688" t="e">
        <f>VLOOKUP($A688,#REF!,3,0)</f>
        <v>#REF!</v>
      </c>
      <c r="D688" t="e">
        <f>VLOOKUP($A688,#REF!,4,0)</f>
        <v>#REF!</v>
      </c>
      <c r="E688">
        <v>2015</v>
      </c>
      <c r="F688">
        <f>VLOOKUP($A688,'BM011'!$D$8:$U$607,15,0)</f>
        <v>0</v>
      </c>
      <c r="H688" s="16">
        <v>4130</v>
      </c>
      <c r="I688" s="16" t="s">
        <v>719</v>
      </c>
      <c r="J688" s="16">
        <v>265</v>
      </c>
      <c r="K688" s="16" t="s">
        <v>1244</v>
      </c>
    </row>
    <row r="689" spans="1:11">
      <c r="A689" s="5">
        <v>3300</v>
      </c>
      <c r="B689" s="5" t="s">
        <v>682</v>
      </c>
      <c r="C689" t="e">
        <f>VLOOKUP($A689,#REF!,3,0)</f>
        <v>#REF!</v>
      </c>
      <c r="D689" t="e">
        <f>VLOOKUP($A689,#REF!,4,0)</f>
        <v>#REF!</v>
      </c>
      <c r="E689">
        <v>2015</v>
      </c>
      <c r="F689">
        <f>VLOOKUP($A689,'BM011'!$D$8:$U$607,15,0)</f>
        <v>0</v>
      </c>
      <c r="H689" s="16">
        <v>4140</v>
      </c>
      <c r="I689" s="16" t="s">
        <v>720</v>
      </c>
      <c r="J689" s="16">
        <v>259</v>
      </c>
      <c r="K689" s="16" t="s">
        <v>1266</v>
      </c>
    </row>
    <row r="690" spans="1:11">
      <c r="A690" s="5">
        <v>6400</v>
      </c>
      <c r="B690" s="5" t="s">
        <v>938</v>
      </c>
      <c r="C690" t="e">
        <f>VLOOKUP($A690,#REF!,3,0)</f>
        <v>#REF!</v>
      </c>
      <c r="D690" t="e">
        <f>VLOOKUP($A690,#REF!,4,0)</f>
        <v>#REF!</v>
      </c>
      <c r="E690">
        <v>2015</v>
      </c>
      <c r="F690">
        <f>VLOOKUP($A690,'BM011'!$D$8:$U$607,15,0)</f>
        <v>0</v>
      </c>
      <c r="H690" s="16">
        <v>4140</v>
      </c>
      <c r="I690" s="16" t="s">
        <v>720</v>
      </c>
      <c r="J690" s="16">
        <v>265</v>
      </c>
      <c r="K690" s="16" t="s">
        <v>1244</v>
      </c>
    </row>
    <row r="691" spans="1:11">
      <c r="A691" s="5">
        <v>3230</v>
      </c>
      <c r="B691" s="5" t="s">
        <v>680</v>
      </c>
      <c r="C691" t="e">
        <f>VLOOKUP($A691,#REF!,3,0)</f>
        <v>#REF!</v>
      </c>
      <c r="D691" t="e">
        <f>VLOOKUP($A691,#REF!,4,0)</f>
        <v>#REF!</v>
      </c>
      <c r="E691">
        <v>2015</v>
      </c>
      <c r="F691">
        <f>VLOOKUP($A691,'BM011'!$D$8:$U$607,15,0)</f>
        <v>0</v>
      </c>
      <c r="H691" s="16">
        <v>4140</v>
      </c>
      <c r="I691" s="16" t="s">
        <v>720</v>
      </c>
      <c r="J691" s="16">
        <v>329</v>
      </c>
      <c r="K691" s="16" t="s">
        <v>1269</v>
      </c>
    </row>
    <row r="692" spans="1:11">
      <c r="A692" s="5">
        <v>8722</v>
      </c>
      <c r="B692" s="5" t="s">
        <v>1124</v>
      </c>
      <c r="C692" t="e">
        <f>VLOOKUP($A692,#REF!,3,0)</f>
        <v>#REF!</v>
      </c>
      <c r="D692" t="e">
        <f>VLOOKUP($A692,#REF!,4,0)</f>
        <v>#REF!</v>
      </c>
      <c r="E692">
        <v>2015</v>
      </c>
      <c r="F692">
        <f>VLOOKUP($A692,'BM011'!$D$8:$U$607,15,0)</f>
        <v>0</v>
      </c>
      <c r="H692" s="16">
        <v>4160</v>
      </c>
      <c r="I692" s="16" t="s">
        <v>721</v>
      </c>
      <c r="J692" s="16">
        <v>320</v>
      </c>
      <c r="K692" s="16" t="s">
        <v>1268</v>
      </c>
    </row>
    <row r="693" spans="1:11">
      <c r="A693" s="5">
        <v>8881</v>
      </c>
      <c r="B693" s="5" t="s">
        <v>1146</v>
      </c>
      <c r="C693" t="e">
        <f>VLOOKUP($A693,#REF!,3,0)</f>
        <v>#REF!</v>
      </c>
      <c r="D693" t="e">
        <f>VLOOKUP($A693,#REF!,4,0)</f>
        <v>#REF!</v>
      </c>
      <c r="E693">
        <v>2015</v>
      </c>
      <c r="F693">
        <f>VLOOKUP($A693,'BM011'!$D$8:$U$607,15,0)</f>
        <v>0</v>
      </c>
      <c r="H693" s="16">
        <v>4160</v>
      </c>
      <c r="I693" s="16" t="s">
        <v>721</v>
      </c>
      <c r="J693" s="16">
        <v>370</v>
      </c>
      <c r="K693" s="16" t="s">
        <v>1271</v>
      </c>
    </row>
    <row r="694" spans="1:11">
      <c r="A694" s="5">
        <v>4690</v>
      </c>
      <c r="B694" s="5" t="s">
        <v>793</v>
      </c>
      <c r="C694" t="e">
        <f>VLOOKUP($A694,#REF!,3,0)</f>
        <v>#REF!</v>
      </c>
      <c r="D694" t="e">
        <f>VLOOKUP($A694,#REF!,4,0)</f>
        <v>#REF!</v>
      </c>
      <c r="E694">
        <v>2015</v>
      </c>
      <c r="F694">
        <f>VLOOKUP($A694,'BM011'!$D$8:$U$607,15,0)</f>
        <v>0</v>
      </c>
      <c r="H694" s="16">
        <v>4171</v>
      </c>
      <c r="I694" s="16" t="s">
        <v>722</v>
      </c>
      <c r="J694" s="16">
        <v>370</v>
      </c>
      <c r="K694" s="16" t="s">
        <v>1271</v>
      </c>
    </row>
    <row r="695" spans="1:11">
      <c r="A695" s="5">
        <v>8752</v>
      </c>
      <c r="B695" s="5" t="s">
        <v>1129</v>
      </c>
      <c r="C695" t="e">
        <f>VLOOKUP($A695,#REF!,3,0)</f>
        <v>#REF!</v>
      </c>
      <c r="D695" t="e">
        <f>VLOOKUP($A695,#REF!,4,0)</f>
        <v>#REF!</v>
      </c>
      <c r="E695">
        <v>2015</v>
      </c>
      <c r="F695">
        <f>VLOOKUP($A695,'BM011'!$D$8:$U$607,15,0)</f>
        <v>0</v>
      </c>
      <c r="H695" s="16">
        <v>4173</v>
      </c>
      <c r="I695" s="16" t="s">
        <v>723</v>
      </c>
      <c r="J695" s="16">
        <v>329</v>
      </c>
      <c r="K695" s="16" t="s">
        <v>1269</v>
      </c>
    </row>
    <row r="696" spans="1:11">
      <c r="A696" s="5">
        <v>3390</v>
      </c>
      <c r="B696" s="5" t="s">
        <v>688</v>
      </c>
      <c r="C696" t="e">
        <f>VLOOKUP($A696,#REF!,3,0)</f>
        <v>#REF!</v>
      </c>
      <c r="D696" t="e">
        <f>VLOOKUP($A696,#REF!,4,0)</f>
        <v>#REF!</v>
      </c>
      <c r="E696">
        <v>2015</v>
      </c>
      <c r="F696">
        <f>VLOOKUP($A696,'BM011'!$D$8:$U$607,15,0)</f>
        <v>0</v>
      </c>
      <c r="H696" s="16">
        <v>4173</v>
      </c>
      <c r="I696" s="16" t="s">
        <v>723</v>
      </c>
      <c r="J696" s="16">
        <v>340</v>
      </c>
      <c r="K696" s="16" t="s">
        <v>1270</v>
      </c>
    </row>
    <row r="697" spans="1:11">
      <c r="A697" s="5">
        <v>3360</v>
      </c>
      <c r="B697" s="5" t="s">
        <v>686</v>
      </c>
      <c r="C697" t="e">
        <f>VLOOKUP($A697,#REF!,3,0)</f>
        <v>#REF!</v>
      </c>
      <c r="D697" t="e">
        <f>VLOOKUP($A697,#REF!,4,0)</f>
        <v>#REF!</v>
      </c>
      <c r="E697">
        <v>2015</v>
      </c>
      <c r="F697">
        <f>VLOOKUP($A697,'BM011'!$D$8:$U$607,15,0)</f>
        <v>0</v>
      </c>
      <c r="H697" s="16">
        <v>4174</v>
      </c>
      <c r="I697" s="16" t="s">
        <v>724</v>
      </c>
      <c r="J697" s="16">
        <v>259</v>
      </c>
      <c r="K697" s="16" t="s">
        <v>1266</v>
      </c>
    </row>
    <row r="698" spans="1:11">
      <c r="A698" s="5">
        <v>4684</v>
      </c>
      <c r="B698" s="5" t="s">
        <v>792</v>
      </c>
      <c r="C698" t="e">
        <f>VLOOKUP($A698,#REF!,3,0)</f>
        <v>#REF!</v>
      </c>
      <c r="D698" t="e">
        <f>VLOOKUP($A698,#REF!,4,0)</f>
        <v>#REF!</v>
      </c>
      <c r="E698">
        <v>2015</v>
      </c>
      <c r="F698">
        <f>VLOOKUP($A698,'BM011'!$D$8:$U$607,15,0)</f>
        <v>0</v>
      </c>
      <c r="H698" s="16">
        <v>4174</v>
      </c>
      <c r="I698" s="16" t="s">
        <v>724</v>
      </c>
      <c r="J698" s="16">
        <v>329</v>
      </c>
      <c r="K698" s="16" t="s">
        <v>1269</v>
      </c>
    </row>
    <row r="699" spans="1:11">
      <c r="A699" s="5">
        <v>7130</v>
      </c>
      <c r="B699" s="5" t="s">
        <v>1004</v>
      </c>
      <c r="C699" t="e">
        <f>VLOOKUP($A699,#REF!,3,0)</f>
        <v>#REF!</v>
      </c>
      <c r="D699" t="e">
        <f>VLOOKUP($A699,#REF!,4,0)</f>
        <v>#REF!</v>
      </c>
      <c r="E699">
        <v>2015</v>
      </c>
      <c r="F699">
        <f>VLOOKUP($A699,'BM011'!$D$8:$U$607,15,0)</f>
        <v>0</v>
      </c>
      <c r="H699" s="16">
        <v>4180</v>
      </c>
      <c r="I699" s="16" t="s">
        <v>725</v>
      </c>
      <c r="J699" s="16">
        <v>329</v>
      </c>
      <c r="K699" s="16" t="s">
        <v>1269</v>
      </c>
    </row>
    <row r="700" spans="1:11">
      <c r="A700" s="5">
        <v>5200</v>
      </c>
      <c r="B700" s="5" t="s">
        <v>840</v>
      </c>
      <c r="C700" t="e">
        <f>VLOOKUP($A700,#REF!,3,0)</f>
        <v>#REF!</v>
      </c>
      <c r="D700" t="e">
        <f>VLOOKUP($A700,#REF!,4,0)</f>
        <v>#REF!</v>
      </c>
      <c r="E700">
        <v>2015</v>
      </c>
      <c r="F700">
        <f>VLOOKUP($A700,'BM011'!$D$8:$U$607,15,0)</f>
        <v>0</v>
      </c>
      <c r="H700" s="16">
        <v>4180</v>
      </c>
      <c r="I700" s="16" t="s">
        <v>725</v>
      </c>
      <c r="J700" s="16">
        <v>330</v>
      </c>
      <c r="K700" s="16" t="s">
        <v>1272</v>
      </c>
    </row>
    <row r="701" spans="1:11">
      <c r="A701" s="5">
        <v>9440</v>
      </c>
      <c r="B701" s="5" t="s">
        <v>1184</v>
      </c>
      <c r="C701" t="e">
        <f>VLOOKUP($A701,#REF!,3,0)</f>
        <v>#REF!</v>
      </c>
      <c r="D701" t="e">
        <f>VLOOKUP($A701,#REF!,4,0)</f>
        <v>#REF!</v>
      </c>
      <c r="E701">
        <v>2015</v>
      </c>
      <c r="F701">
        <f>VLOOKUP($A701,'BM011'!$D$8:$U$607,15,0)</f>
        <v>0</v>
      </c>
      <c r="H701" s="16">
        <v>4180</v>
      </c>
      <c r="I701" s="16" t="s">
        <v>725</v>
      </c>
      <c r="J701" s="16">
        <v>340</v>
      </c>
      <c r="K701" s="16" t="s">
        <v>1270</v>
      </c>
    </row>
    <row r="702" spans="1:11">
      <c r="A702" s="5">
        <v>7080</v>
      </c>
      <c r="B702" s="5" t="s">
        <v>1001</v>
      </c>
      <c r="C702" t="e">
        <f>VLOOKUP($A702,#REF!,3,0)</f>
        <v>#REF!</v>
      </c>
      <c r="D702" t="e">
        <f>VLOOKUP($A702,#REF!,4,0)</f>
        <v>#REF!</v>
      </c>
      <c r="E702">
        <v>2015</v>
      </c>
      <c r="F702">
        <f>VLOOKUP($A702,'BM011'!$D$8:$U$607,15,0)</f>
        <v>0</v>
      </c>
      <c r="H702" s="16">
        <v>4190</v>
      </c>
      <c r="I702" s="16" t="s">
        <v>726</v>
      </c>
      <c r="J702" s="16">
        <v>330</v>
      </c>
      <c r="K702" s="16" t="s">
        <v>1272</v>
      </c>
    </row>
    <row r="703" spans="1:11">
      <c r="A703" s="5">
        <v>9310</v>
      </c>
      <c r="B703" s="5" t="s">
        <v>1172</v>
      </c>
      <c r="C703" t="e">
        <f>VLOOKUP($A703,#REF!,3,0)</f>
        <v>#REF!</v>
      </c>
      <c r="D703" t="e">
        <f>VLOOKUP($A703,#REF!,4,0)</f>
        <v>#REF!</v>
      </c>
      <c r="E703">
        <v>2015</v>
      </c>
      <c r="F703">
        <f>VLOOKUP($A703,'BM011'!$D$8:$U$607,15,0)</f>
        <v>0</v>
      </c>
      <c r="H703" s="16">
        <v>4190</v>
      </c>
      <c r="I703" s="16" t="s">
        <v>726</v>
      </c>
      <c r="J703" s="16">
        <v>340</v>
      </c>
      <c r="K703" s="16" t="s">
        <v>1270</v>
      </c>
    </row>
    <row r="704" spans="1:11">
      <c r="A704" s="5">
        <v>8400</v>
      </c>
      <c r="B704" s="5" t="s">
        <v>1090</v>
      </c>
      <c r="C704" t="e">
        <f>VLOOKUP($A704,#REF!,3,0)</f>
        <v>#REF!</v>
      </c>
      <c r="D704" t="e">
        <f>VLOOKUP($A704,#REF!,4,0)</f>
        <v>#REF!</v>
      </c>
      <c r="E704">
        <v>2015</v>
      </c>
      <c r="F704">
        <f>VLOOKUP($A704,'BM011'!$D$8:$U$607,15,0)</f>
        <v>0</v>
      </c>
      <c r="H704" s="16">
        <v>4200</v>
      </c>
      <c r="I704" s="16" t="s">
        <v>727</v>
      </c>
      <c r="J704" s="16">
        <v>326</v>
      </c>
      <c r="K704" s="16" t="s">
        <v>1273</v>
      </c>
    </row>
    <row r="705" spans="1:11">
      <c r="A705" s="5">
        <v>6091</v>
      </c>
      <c r="B705" s="5" t="s">
        <v>918</v>
      </c>
      <c r="C705" t="e">
        <f>VLOOKUP($A705,#REF!,3,0)</f>
        <v>#REF!</v>
      </c>
      <c r="D705" t="e">
        <f>VLOOKUP($A705,#REF!,4,0)</f>
        <v>#REF!</v>
      </c>
      <c r="E705">
        <v>2015</v>
      </c>
      <c r="F705">
        <f>VLOOKUP($A705,'BM011'!$D$8:$U$607,15,0)</f>
        <v>0</v>
      </c>
      <c r="H705" s="16">
        <v>4200</v>
      </c>
      <c r="I705" s="16" t="s">
        <v>727</v>
      </c>
      <c r="J705" s="16">
        <v>330</v>
      </c>
      <c r="K705" s="16" t="s">
        <v>1272</v>
      </c>
    </row>
    <row r="706" spans="1:11">
      <c r="A706" s="5">
        <v>9240</v>
      </c>
      <c r="B706" s="5" t="s">
        <v>1166</v>
      </c>
      <c r="C706" t="e">
        <f>VLOOKUP($A706,#REF!,3,0)</f>
        <v>#REF!</v>
      </c>
      <c r="D706" t="e">
        <f>VLOOKUP($A706,#REF!,4,0)</f>
        <v>#REF!</v>
      </c>
      <c r="E706">
        <v>2015</v>
      </c>
      <c r="F706">
        <f>VLOOKUP($A706,'BM011'!$D$8:$U$607,15,0)</f>
        <v>0</v>
      </c>
      <c r="H706" s="16">
        <v>4200</v>
      </c>
      <c r="I706" s="16" t="s">
        <v>727</v>
      </c>
      <c r="J706" s="16">
        <v>340</v>
      </c>
      <c r="K706" s="16" t="s">
        <v>1270</v>
      </c>
    </row>
    <row r="707" spans="1:11">
      <c r="A707" s="5">
        <v>6715</v>
      </c>
      <c r="B707" s="5" t="s">
        <v>965</v>
      </c>
      <c r="C707" t="e">
        <f>VLOOKUP($A707,#REF!,3,0)</f>
        <v>#REF!</v>
      </c>
      <c r="D707" t="e">
        <f>VLOOKUP($A707,#REF!,4,0)</f>
        <v>#REF!</v>
      </c>
      <c r="E707">
        <v>2015</v>
      </c>
      <c r="F707">
        <f>VLOOKUP($A707,'BM011'!$D$8:$U$607,15,0)</f>
        <v>0</v>
      </c>
      <c r="H707" s="16">
        <v>4200</v>
      </c>
      <c r="I707" s="16" t="s">
        <v>727</v>
      </c>
      <c r="J707" s="16">
        <v>370</v>
      </c>
      <c r="K707" s="16" t="s">
        <v>1271</v>
      </c>
    </row>
    <row r="708" spans="1:11">
      <c r="A708" s="5">
        <v>3630</v>
      </c>
      <c r="B708" s="5" t="s">
        <v>699</v>
      </c>
      <c r="C708" t="e">
        <f>VLOOKUP($A708,#REF!,3,0)</f>
        <v>#REF!</v>
      </c>
      <c r="D708" t="e">
        <f>VLOOKUP($A708,#REF!,4,0)</f>
        <v>#REF!</v>
      </c>
      <c r="E708">
        <v>2015</v>
      </c>
      <c r="F708">
        <f>VLOOKUP($A708,'BM011'!$D$8:$U$607,15,0)</f>
        <v>0</v>
      </c>
      <c r="H708" s="16">
        <v>4220</v>
      </c>
      <c r="I708" s="16" t="s">
        <v>728</v>
      </c>
      <c r="J708" s="16">
        <v>330</v>
      </c>
      <c r="K708" s="16" t="s">
        <v>1272</v>
      </c>
    </row>
    <row r="709" spans="1:11">
      <c r="A709" s="5">
        <v>9430</v>
      </c>
      <c r="B709" s="5" t="s">
        <v>1183</v>
      </c>
      <c r="C709" t="e">
        <f>VLOOKUP($A709,#REF!,3,0)</f>
        <v>#REF!</v>
      </c>
      <c r="D709" t="e">
        <f>VLOOKUP($A709,#REF!,4,0)</f>
        <v>#REF!</v>
      </c>
      <c r="E709">
        <v>2015</v>
      </c>
      <c r="F709">
        <f>VLOOKUP($A709,'BM011'!$D$8:$U$607,15,0)</f>
        <v>0</v>
      </c>
      <c r="H709" s="16">
        <v>4230</v>
      </c>
      <c r="I709" s="16" t="s">
        <v>729</v>
      </c>
      <c r="J709" s="16">
        <v>330</v>
      </c>
      <c r="K709" s="16" t="s">
        <v>1272</v>
      </c>
    </row>
    <row r="710" spans="1:11">
      <c r="A710" s="5">
        <v>4700</v>
      </c>
      <c r="B710" s="5" t="s">
        <v>794</v>
      </c>
      <c r="C710" t="e">
        <f>VLOOKUP($A710,#REF!,3,0)</f>
        <v>#REF!</v>
      </c>
      <c r="D710" t="e">
        <f>VLOOKUP($A710,#REF!,4,0)</f>
        <v>#REF!</v>
      </c>
      <c r="E710">
        <v>2015</v>
      </c>
      <c r="F710">
        <f>VLOOKUP($A710,'BM011'!$D$8:$U$607,15,0)</f>
        <v>0</v>
      </c>
      <c r="H710" s="16">
        <v>4241</v>
      </c>
      <c r="I710" s="16" t="s">
        <v>730</v>
      </c>
      <c r="J710" s="16">
        <v>330</v>
      </c>
      <c r="K710" s="16" t="s">
        <v>1272</v>
      </c>
    </row>
    <row r="711" spans="1:11">
      <c r="A711" s="5">
        <v>4060</v>
      </c>
      <c r="B711" s="5" t="s">
        <v>716</v>
      </c>
      <c r="C711" t="e">
        <f>VLOOKUP($A711,#REF!,3,0)</f>
        <v>#REF!</v>
      </c>
      <c r="D711" t="e">
        <f>VLOOKUP($A711,#REF!,4,0)</f>
        <v>#REF!</v>
      </c>
      <c r="E711">
        <v>2015</v>
      </c>
      <c r="F711">
        <f>VLOOKUP($A711,'BM011'!$D$8:$U$607,15,0)</f>
        <v>0</v>
      </c>
      <c r="H711" s="16">
        <v>4242</v>
      </c>
      <c r="I711" s="16" t="s">
        <v>731</v>
      </c>
      <c r="J711" s="16">
        <v>330</v>
      </c>
      <c r="K711" s="16" t="s">
        <v>1272</v>
      </c>
    </row>
    <row r="712" spans="1:11">
      <c r="A712" s="5">
        <v>8641</v>
      </c>
      <c r="B712" s="5" t="s">
        <v>1115</v>
      </c>
      <c r="C712" t="e">
        <f>VLOOKUP($A712,#REF!,3,0)</f>
        <v>#REF!</v>
      </c>
      <c r="D712" t="e">
        <f>VLOOKUP($A712,#REF!,4,0)</f>
        <v>#REF!</v>
      </c>
      <c r="E712">
        <v>2015</v>
      </c>
      <c r="F712">
        <f>VLOOKUP($A712,'BM011'!$D$8:$U$607,15,0)</f>
        <v>0</v>
      </c>
      <c r="H712" s="16">
        <v>4243</v>
      </c>
      <c r="I712" s="16" t="s">
        <v>732</v>
      </c>
      <c r="J712" s="16">
        <v>330</v>
      </c>
      <c r="K712" s="16" t="s">
        <v>1272</v>
      </c>
    </row>
    <row r="713" spans="1:11">
      <c r="A713" s="5">
        <v>8653</v>
      </c>
      <c r="B713" s="5" t="s">
        <v>1117</v>
      </c>
      <c r="C713" t="e">
        <f>VLOOKUP($A713,#REF!,3,0)</f>
        <v>#REF!</v>
      </c>
      <c r="D713" t="e">
        <f>VLOOKUP($A713,#REF!,4,0)</f>
        <v>#REF!</v>
      </c>
      <c r="E713">
        <v>2015</v>
      </c>
      <c r="F713">
        <f>VLOOKUP($A713,'BM011'!$D$8:$U$607,15,0)</f>
        <v>0</v>
      </c>
      <c r="H713" s="16">
        <v>4243</v>
      </c>
      <c r="I713" s="16" t="s">
        <v>732</v>
      </c>
      <c r="J713" s="16">
        <v>370</v>
      </c>
      <c r="K713" s="16" t="s">
        <v>1271</v>
      </c>
    </row>
    <row r="714" spans="1:11">
      <c r="A714" s="5">
        <v>9520</v>
      </c>
      <c r="B714" s="5" t="s">
        <v>1192</v>
      </c>
      <c r="C714" t="e">
        <f>VLOOKUP($A714,#REF!,3,0)</f>
        <v>#REF!</v>
      </c>
      <c r="D714" t="e">
        <f>VLOOKUP($A714,#REF!,4,0)</f>
        <v>#REF!</v>
      </c>
      <c r="E714">
        <v>2015</v>
      </c>
      <c r="F714">
        <f>VLOOKUP($A714,'BM011'!$D$8:$U$607,15,0)</f>
        <v>0</v>
      </c>
      <c r="H714" s="16">
        <v>4244</v>
      </c>
      <c r="I714" s="16" t="s">
        <v>733</v>
      </c>
      <c r="J714" s="16">
        <v>330</v>
      </c>
      <c r="K714" s="16" t="s">
        <v>1272</v>
      </c>
    </row>
    <row r="715" spans="1:11">
      <c r="A715" s="5">
        <v>8732</v>
      </c>
      <c r="B715" s="5" t="s">
        <v>1126</v>
      </c>
      <c r="C715" t="e">
        <f>VLOOKUP($A715,#REF!,3,0)</f>
        <v>#REF!</v>
      </c>
      <c r="D715" t="e">
        <f>VLOOKUP($A715,#REF!,4,0)</f>
        <v>#REF!</v>
      </c>
      <c r="E715">
        <v>2015</v>
      </c>
      <c r="F715">
        <f>VLOOKUP($A715,'BM011'!$D$8:$U$607,15,0)</f>
        <v>0</v>
      </c>
      <c r="H715" s="16">
        <v>4245</v>
      </c>
      <c r="I715" s="16" t="s">
        <v>734</v>
      </c>
      <c r="J715" s="16">
        <v>330</v>
      </c>
      <c r="K715" s="16" t="s">
        <v>1272</v>
      </c>
    </row>
    <row r="716" spans="1:11">
      <c r="A716" s="5">
        <v>6705</v>
      </c>
      <c r="B716" s="5" t="s">
        <v>963</v>
      </c>
      <c r="C716" t="e">
        <f>VLOOKUP($A716,#REF!,3,0)</f>
        <v>#REF!</v>
      </c>
      <c r="D716" t="e">
        <f>VLOOKUP($A716,#REF!,4,0)</f>
        <v>#REF!</v>
      </c>
      <c r="E716">
        <v>2015</v>
      </c>
      <c r="F716">
        <f>VLOOKUP($A716,'BM011'!$D$8:$U$607,15,0)</f>
        <v>0</v>
      </c>
      <c r="H716" s="16">
        <v>4250</v>
      </c>
      <c r="I716" s="16" t="s">
        <v>735</v>
      </c>
      <c r="J716" s="16">
        <v>330</v>
      </c>
      <c r="K716" s="16" t="s">
        <v>1272</v>
      </c>
    </row>
    <row r="717" spans="1:11">
      <c r="A717" s="5">
        <v>5700</v>
      </c>
      <c r="B717" s="5" t="s">
        <v>885</v>
      </c>
      <c r="C717" t="e">
        <f>VLOOKUP($A717,#REF!,3,0)</f>
        <v>#REF!</v>
      </c>
      <c r="D717" t="e">
        <f>VLOOKUP($A717,#REF!,4,0)</f>
        <v>#REF!</v>
      </c>
      <c r="E717">
        <v>2015</v>
      </c>
      <c r="F717">
        <f>VLOOKUP($A717,'BM011'!$D$8:$U$607,15,0)</f>
        <v>0</v>
      </c>
      <c r="H717" s="16">
        <v>4250</v>
      </c>
      <c r="I717" s="16" t="s">
        <v>735</v>
      </c>
      <c r="J717" s="16">
        <v>370</v>
      </c>
      <c r="K717" s="16" t="s">
        <v>1271</v>
      </c>
    </row>
    <row r="718" spans="1:11">
      <c r="A718" s="5">
        <v>4390</v>
      </c>
      <c r="B718" s="5" t="s">
        <v>752</v>
      </c>
      <c r="C718" t="e">
        <f>VLOOKUP($A718,#REF!,3,0)</f>
        <v>#REF!</v>
      </c>
      <c r="D718" t="e">
        <f>VLOOKUP($A718,#REF!,4,0)</f>
        <v>#REF!</v>
      </c>
      <c r="E718">
        <v>2015</v>
      </c>
      <c r="F718">
        <f>VLOOKUP($A718,'BM011'!$D$8:$U$607,15,0)</f>
        <v>0</v>
      </c>
      <c r="H718" s="16">
        <v>4261</v>
      </c>
      <c r="I718" s="16" t="s">
        <v>736</v>
      </c>
      <c r="J718" s="16">
        <v>330</v>
      </c>
      <c r="K718" s="16" t="s">
        <v>1272</v>
      </c>
    </row>
    <row r="719" spans="1:11">
      <c r="A719" s="5">
        <v>4174</v>
      </c>
      <c r="B719" s="5" t="s">
        <v>724</v>
      </c>
      <c r="C719" t="e">
        <f>VLOOKUP($A719,#REF!,3,0)</f>
        <v>#REF!</v>
      </c>
      <c r="D719" t="e">
        <f>VLOOKUP($A719,#REF!,4,0)</f>
        <v>#REF!</v>
      </c>
      <c r="E719">
        <v>2015</v>
      </c>
      <c r="F719">
        <f>VLOOKUP($A719,'BM011'!$D$8:$U$607,15,0)</f>
        <v>0</v>
      </c>
      <c r="H719" s="16">
        <v>4261</v>
      </c>
      <c r="I719" s="16" t="s">
        <v>736</v>
      </c>
      <c r="J719" s="16">
        <v>370</v>
      </c>
      <c r="K719" s="16" t="s">
        <v>1271</v>
      </c>
    </row>
    <row r="720" spans="1:11">
      <c r="A720" s="5">
        <v>7000</v>
      </c>
      <c r="B720" s="5" t="s">
        <v>1000</v>
      </c>
      <c r="C720" t="e">
        <f>VLOOKUP($A720,#REF!,3,0)</f>
        <v>#REF!</v>
      </c>
      <c r="D720" t="e">
        <f>VLOOKUP($A720,#REF!,4,0)</f>
        <v>#REF!</v>
      </c>
      <c r="E720">
        <v>2015</v>
      </c>
      <c r="F720">
        <f>VLOOKUP($A720,'BM011'!$D$8:$U$607,15,0)</f>
        <v>0</v>
      </c>
      <c r="H720" s="16">
        <v>4262</v>
      </c>
      <c r="I720" s="16" t="s">
        <v>737</v>
      </c>
      <c r="J720" s="16">
        <v>330</v>
      </c>
      <c r="K720" s="16" t="s">
        <v>1272</v>
      </c>
    </row>
    <row r="721" spans="1:11">
      <c r="A721" s="5">
        <v>9230</v>
      </c>
      <c r="B721" s="5" t="s">
        <v>1165</v>
      </c>
      <c r="C721" t="e">
        <f>VLOOKUP($A721,#REF!,3,0)</f>
        <v>#REF!</v>
      </c>
      <c r="D721" t="e">
        <f>VLOOKUP($A721,#REF!,4,0)</f>
        <v>#REF!</v>
      </c>
      <c r="E721">
        <v>2015</v>
      </c>
      <c r="F721">
        <f>VLOOKUP($A721,'BM011'!$D$8:$U$607,15,0)</f>
        <v>0</v>
      </c>
      <c r="H721" s="16">
        <v>4262</v>
      </c>
      <c r="I721" s="16" t="s">
        <v>737</v>
      </c>
      <c r="J721" s="16">
        <v>370</v>
      </c>
      <c r="K721" s="16" t="s">
        <v>1271</v>
      </c>
    </row>
    <row r="722" spans="1:11">
      <c r="A722" s="5">
        <v>7500</v>
      </c>
      <c r="B722" s="5" t="s">
        <v>1033</v>
      </c>
      <c r="C722" t="e">
        <f>VLOOKUP($A722,#REF!,3,0)</f>
        <v>#REF!</v>
      </c>
      <c r="D722" t="e">
        <f>VLOOKUP($A722,#REF!,4,0)</f>
        <v>#REF!</v>
      </c>
      <c r="E722">
        <v>2015</v>
      </c>
      <c r="F722">
        <f>VLOOKUP($A722,'BM011'!$D$8:$U$607,15,0)</f>
        <v>0</v>
      </c>
      <c r="H722" s="16">
        <v>4270</v>
      </c>
      <c r="I722" s="16" t="s">
        <v>738</v>
      </c>
      <c r="J722" s="16">
        <v>326</v>
      </c>
      <c r="K722" s="16" t="s">
        <v>1273</v>
      </c>
    </row>
    <row r="723" spans="1:11">
      <c r="A723" s="5">
        <v>8751</v>
      </c>
      <c r="B723" s="5" t="s">
        <v>1128</v>
      </c>
      <c r="C723" t="e">
        <f>VLOOKUP($A723,#REF!,3,0)</f>
        <v>#REF!</v>
      </c>
      <c r="D723" t="e">
        <f>VLOOKUP($A723,#REF!,4,0)</f>
        <v>#REF!</v>
      </c>
      <c r="E723">
        <v>2015</v>
      </c>
      <c r="F723">
        <f>VLOOKUP($A723,'BM011'!$D$8:$U$607,15,0)</f>
        <v>0</v>
      </c>
      <c r="H723" s="16">
        <v>4270</v>
      </c>
      <c r="I723" s="16" t="s">
        <v>738</v>
      </c>
      <c r="J723" s="16">
        <v>330</v>
      </c>
      <c r="K723" s="16" t="s">
        <v>1272</v>
      </c>
    </row>
    <row r="724" spans="1:11">
      <c r="A724" s="5">
        <v>5320</v>
      </c>
      <c r="B724" s="5" t="s">
        <v>850</v>
      </c>
      <c r="C724" t="e">
        <f>VLOOKUP($A724,#REF!,3,0)</f>
        <v>#REF!</v>
      </c>
      <c r="D724" t="e">
        <f>VLOOKUP($A724,#REF!,4,0)</f>
        <v>#REF!</v>
      </c>
      <c r="E724">
        <v>2015</v>
      </c>
      <c r="F724">
        <f>VLOOKUP($A724,'BM011'!$D$8:$U$607,15,0)</f>
        <v>0</v>
      </c>
      <c r="H724" s="16">
        <v>4281</v>
      </c>
      <c r="I724" s="16" t="s">
        <v>739</v>
      </c>
      <c r="J724" s="16">
        <v>326</v>
      </c>
      <c r="K724" s="16" t="s">
        <v>1273</v>
      </c>
    </row>
    <row r="725" spans="1:11">
      <c r="A725" s="5">
        <v>4200</v>
      </c>
      <c r="B725" s="5" t="s">
        <v>727</v>
      </c>
      <c r="C725" t="e">
        <f>VLOOKUP($A725,#REF!,3,0)</f>
        <v>#REF!</v>
      </c>
      <c r="D725" t="e">
        <f>VLOOKUP($A725,#REF!,4,0)</f>
        <v>#REF!</v>
      </c>
      <c r="E725">
        <v>2015</v>
      </c>
      <c r="F725">
        <f>VLOOKUP($A725,'BM011'!$D$8:$U$607,15,0)</f>
        <v>0</v>
      </c>
      <c r="H725" s="16">
        <v>4291</v>
      </c>
      <c r="I725" s="16" t="s">
        <v>740</v>
      </c>
      <c r="J725" s="16">
        <v>326</v>
      </c>
      <c r="K725" s="16" t="s">
        <v>1273</v>
      </c>
    </row>
    <row r="726" spans="1:11">
      <c r="A726" s="5">
        <v>7190</v>
      </c>
      <c r="B726" s="5" t="s">
        <v>1013</v>
      </c>
      <c r="C726" t="e">
        <f>VLOOKUP($A726,#REF!,3,0)</f>
        <v>#REF!</v>
      </c>
      <c r="D726" t="e">
        <f>VLOOKUP($A726,#REF!,4,0)</f>
        <v>#REF!</v>
      </c>
      <c r="E726">
        <v>2015</v>
      </c>
      <c r="F726">
        <f>VLOOKUP($A726,'BM011'!$D$8:$U$607,15,0)</f>
        <v>0</v>
      </c>
      <c r="H726" s="16">
        <v>4291</v>
      </c>
      <c r="I726" s="16" t="s">
        <v>740</v>
      </c>
      <c r="J726" s="16">
        <v>340</v>
      </c>
      <c r="K726" s="16" t="s">
        <v>1270</v>
      </c>
    </row>
    <row r="727" spans="1:11">
      <c r="A727" s="5">
        <v>8920</v>
      </c>
      <c r="B727" s="5" t="s">
        <v>1150</v>
      </c>
      <c r="C727" t="e">
        <f>VLOOKUP($A727,#REF!,3,0)</f>
        <v>#REF!</v>
      </c>
      <c r="D727" t="e">
        <f>VLOOKUP($A727,#REF!,4,0)</f>
        <v>#REF!</v>
      </c>
      <c r="E727">
        <v>2015</v>
      </c>
      <c r="F727">
        <f>VLOOKUP($A727,'BM011'!$D$8:$U$607,15,0)</f>
        <v>0</v>
      </c>
      <c r="H727" s="16">
        <v>4293</v>
      </c>
      <c r="I727" s="16" t="s">
        <v>741</v>
      </c>
      <c r="J727" s="16">
        <v>326</v>
      </c>
      <c r="K727" s="16" t="s">
        <v>1273</v>
      </c>
    </row>
    <row r="728" spans="1:11">
      <c r="A728" s="5">
        <v>9380</v>
      </c>
      <c r="B728" s="5" t="s">
        <v>1179</v>
      </c>
      <c r="C728" t="e">
        <f>VLOOKUP($A728,#REF!,3,0)</f>
        <v>#REF!</v>
      </c>
      <c r="D728" t="e">
        <f>VLOOKUP($A728,#REF!,4,0)</f>
        <v>#REF!</v>
      </c>
      <c r="E728">
        <v>2015</v>
      </c>
      <c r="F728">
        <f>VLOOKUP($A728,'BM011'!$D$8:$U$607,15,0)</f>
        <v>0</v>
      </c>
      <c r="H728" s="16">
        <v>4293</v>
      </c>
      <c r="I728" s="16" t="s">
        <v>741</v>
      </c>
      <c r="J728" s="16">
        <v>340</v>
      </c>
      <c r="K728" s="16" t="s">
        <v>1270</v>
      </c>
    </row>
    <row r="729" spans="1:11">
      <c r="A729" s="5">
        <v>8450</v>
      </c>
      <c r="B729" s="5" t="s">
        <v>1094</v>
      </c>
      <c r="C729" t="e">
        <f>VLOOKUP($A729,#REF!,3,0)</f>
        <v>#REF!</v>
      </c>
      <c r="D729" t="e">
        <f>VLOOKUP($A729,#REF!,4,0)</f>
        <v>#REF!</v>
      </c>
      <c r="E729">
        <v>2015</v>
      </c>
      <c r="F729">
        <f>VLOOKUP($A729,'BM011'!$D$8:$U$607,15,0)</f>
        <v>0</v>
      </c>
      <c r="H729" s="16">
        <v>4295</v>
      </c>
      <c r="I729" s="16" t="s">
        <v>742</v>
      </c>
      <c r="J729" s="16">
        <v>316</v>
      </c>
      <c r="K729" s="16" t="s">
        <v>1267</v>
      </c>
    </row>
    <row r="730" spans="1:11">
      <c r="A730" s="5">
        <v>7400</v>
      </c>
      <c r="B730" s="5" t="s">
        <v>1025</v>
      </c>
      <c r="C730" t="e">
        <f>VLOOKUP($A730,#REF!,3,0)</f>
        <v>#REF!</v>
      </c>
      <c r="D730" t="e">
        <f>VLOOKUP($A730,#REF!,4,0)</f>
        <v>#REF!</v>
      </c>
      <c r="E730">
        <v>2015</v>
      </c>
      <c r="F730">
        <f>VLOOKUP($A730,'BM011'!$D$8:$U$607,15,0)</f>
        <v>0</v>
      </c>
      <c r="H730" s="16">
        <v>4295</v>
      </c>
      <c r="I730" s="16" t="s">
        <v>742</v>
      </c>
      <c r="J730" s="16">
        <v>340</v>
      </c>
      <c r="K730" s="16" t="s">
        <v>1270</v>
      </c>
    </row>
    <row r="731" spans="1:11">
      <c r="A731" s="5">
        <v>4180</v>
      </c>
      <c r="B731" s="5" t="s">
        <v>725</v>
      </c>
      <c r="C731" t="e">
        <f>VLOOKUP($A731,#REF!,3,0)</f>
        <v>#REF!</v>
      </c>
      <c r="D731" t="e">
        <f>VLOOKUP($A731,#REF!,4,0)</f>
        <v>#REF!</v>
      </c>
      <c r="E731">
        <v>2015</v>
      </c>
      <c r="F731">
        <f>VLOOKUP($A731,'BM011'!$D$8:$U$607,15,0)</f>
        <v>0</v>
      </c>
      <c r="H731" s="16">
        <v>4296</v>
      </c>
      <c r="I731" s="16" t="s">
        <v>743</v>
      </c>
      <c r="J731" s="16">
        <v>316</v>
      </c>
      <c r="K731" s="16" t="s">
        <v>1267</v>
      </c>
    </row>
    <row r="732" spans="1:11">
      <c r="A732" s="5">
        <v>8700</v>
      </c>
      <c r="B732" s="5" t="s">
        <v>1122</v>
      </c>
      <c r="C732" t="e">
        <f>VLOOKUP($A732,#REF!,3,0)</f>
        <v>#REF!</v>
      </c>
      <c r="D732" t="e">
        <f>VLOOKUP($A732,#REF!,4,0)</f>
        <v>#REF!</v>
      </c>
      <c r="E732">
        <v>2015</v>
      </c>
      <c r="F732">
        <f>VLOOKUP($A732,'BM011'!$D$8:$U$607,15,0)</f>
        <v>0</v>
      </c>
      <c r="H732" s="16">
        <v>4296</v>
      </c>
      <c r="I732" s="16" t="s">
        <v>743</v>
      </c>
      <c r="J732" s="16">
        <v>340</v>
      </c>
      <c r="K732" s="16" t="s">
        <v>1270</v>
      </c>
    </row>
    <row r="733" spans="1:11">
      <c r="A733" s="5">
        <v>8800</v>
      </c>
      <c r="B733" s="5" t="s">
        <v>1138</v>
      </c>
      <c r="C733" t="e">
        <f>VLOOKUP($A733,#REF!,3,0)</f>
        <v>#REF!</v>
      </c>
      <c r="D733" t="e">
        <f>VLOOKUP($A733,#REF!,4,0)</f>
        <v>#REF!</v>
      </c>
      <c r="E733">
        <v>2015</v>
      </c>
      <c r="F733">
        <f>VLOOKUP($A733,'BM011'!$D$8:$U$607,15,0)</f>
        <v>0</v>
      </c>
      <c r="H733" s="16">
        <v>4300</v>
      </c>
      <c r="I733" s="16" t="s">
        <v>744</v>
      </c>
      <c r="J733" s="16">
        <v>316</v>
      </c>
      <c r="K733" s="16" t="s">
        <v>1267</v>
      </c>
    </row>
    <row r="734" spans="1:11">
      <c r="A734" s="5">
        <v>8900</v>
      </c>
      <c r="B734" s="5" t="s">
        <v>1149</v>
      </c>
      <c r="C734" t="e">
        <f>VLOOKUP($A734,#REF!,3,0)</f>
        <v>#REF!</v>
      </c>
      <c r="D734" t="e">
        <f>VLOOKUP($A734,#REF!,4,0)</f>
        <v>#REF!</v>
      </c>
      <c r="E734">
        <v>2015</v>
      </c>
      <c r="F734">
        <f>VLOOKUP($A734,'BM011'!$D$8:$U$607,15,0)</f>
        <v>0</v>
      </c>
      <c r="H734" s="16">
        <v>4305</v>
      </c>
      <c r="I734" s="16" t="s">
        <v>745</v>
      </c>
      <c r="J734" s="16">
        <v>316</v>
      </c>
      <c r="K734" s="16" t="s">
        <v>1267</v>
      </c>
    </row>
    <row r="735" spans="1:11">
      <c r="A735" s="5">
        <v>8960</v>
      </c>
      <c r="B735" s="5" t="s">
        <v>1154</v>
      </c>
      <c r="C735" t="e">
        <f>VLOOKUP($A735,#REF!,3,0)</f>
        <v>#REF!</v>
      </c>
      <c r="D735" t="e">
        <f>VLOOKUP($A735,#REF!,4,0)</f>
        <v>#REF!</v>
      </c>
      <c r="E735">
        <v>2015</v>
      </c>
      <c r="F735">
        <f>VLOOKUP($A735,'BM011'!$D$8:$U$607,15,0)</f>
        <v>0</v>
      </c>
      <c r="H735" s="16">
        <v>4320</v>
      </c>
      <c r="I735" s="16" t="s">
        <v>746</v>
      </c>
      <c r="J735" s="16">
        <v>259</v>
      </c>
      <c r="K735" s="16" t="s">
        <v>1266</v>
      </c>
    </row>
    <row r="736" spans="1:11">
      <c r="A736" s="5">
        <v>8410</v>
      </c>
      <c r="B736" s="5" t="s">
        <v>1091</v>
      </c>
      <c r="C736" t="e">
        <f>VLOOKUP($A736,#REF!,3,0)</f>
        <v>#REF!</v>
      </c>
      <c r="D736" t="e">
        <f>VLOOKUP($A736,#REF!,4,0)</f>
        <v>#REF!</v>
      </c>
      <c r="E736">
        <v>2015</v>
      </c>
      <c r="F736">
        <f>VLOOKUP($A736,'BM011'!$D$8:$U$607,15,0)</f>
        <v>0</v>
      </c>
      <c r="H736" s="16">
        <v>4320</v>
      </c>
      <c r="I736" s="16" t="s">
        <v>746</v>
      </c>
      <c r="J736" s="16">
        <v>265</v>
      </c>
      <c r="K736" s="16" t="s">
        <v>1244</v>
      </c>
    </row>
    <row r="737" spans="1:11">
      <c r="A737" s="5">
        <v>9530</v>
      </c>
      <c r="B737" s="5" t="s">
        <v>1193</v>
      </c>
      <c r="C737" t="e">
        <f>VLOOKUP($A737,#REF!,3,0)</f>
        <v>#REF!</v>
      </c>
      <c r="D737" t="e">
        <f>VLOOKUP($A737,#REF!,4,0)</f>
        <v>#REF!</v>
      </c>
      <c r="E737">
        <v>2015</v>
      </c>
      <c r="F737">
        <f>VLOOKUP($A737,'BM011'!$D$8:$U$607,15,0)</f>
        <v>0</v>
      </c>
      <c r="H737" s="16">
        <v>4320</v>
      </c>
      <c r="I737" s="16" t="s">
        <v>746</v>
      </c>
      <c r="J737" s="16">
        <v>350</v>
      </c>
      <c r="K737" s="16" t="s">
        <v>1265</v>
      </c>
    </row>
    <row r="738" spans="1:11">
      <c r="A738" s="5">
        <v>3330</v>
      </c>
      <c r="B738" s="5" t="s">
        <v>685</v>
      </c>
      <c r="C738" t="e">
        <f>VLOOKUP($A738,#REF!,3,0)</f>
        <v>#REF!</v>
      </c>
      <c r="D738" t="e">
        <f>VLOOKUP($A738,#REF!,4,0)</f>
        <v>#REF!</v>
      </c>
      <c r="E738">
        <v>2015</v>
      </c>
      <c r="F738">
        <f>VLOOKUP($A738,'BM011'!$D$8:$U$607,15,0)</f>
        <v>0</v>
      </c>
      <c r="H738" s="16">
        <v>4330</v>
      </c>
      <c r="I738" s="16" t="s">
        <v>747</v>
      </c>
      <c r="J738" s="16">
        <v>316</v>
      </c>
      <c r="K738" s="16" t="s">
        <v>1267</v>
      </c>
    </row>
    <row r="739" spans="1:11">
      <c r="A739" s="5">
        <v>5330</v>
      </c>
      <c r="B739" s="5" t="s">
        <v>851</v>
      </c>
      <c r="C739" t="e">
        <f>VLOOKUP($A739,#REF!,3,0)</f>
        <v>#REF!</v>
      </c>
      <c r="D739" t="e">
        <f>VLOOKUP($A739,#REF!,4,0)</f>
        <v>#REF!</v>
      </c>
      <c r="E739">
        <v>2015</v>
      </c>
      <c r="F739">
        <f>VLOOKUP($A739,'BM011'!$D$8:$U$607,15,0)</f>
        <v>0</v>
      </c>
      <c r="H739" s="16">
        <v>4330</v>
      </c>
      <c r="I739" s="16" t="s">
        <v>747</v>
      </c>
      <c r="J739" s="16">
        <v>329</v>
      </c>
      <c r="K739" s="16" t="s">
        <v>1269</v>
      </c>
    </row>
    <row r="740" spans="1:11">
      <c r="A740" s="5">
        <v>3210</v>
      </c>
      <c r="B740" s="5" t="s">
        <v>678</v>
      </c>
      <c r="C740" t="e">
        <f>VLOOKUP($A740,#REF!,3,0)</f>
        <v>#REF!</v>
      </c>
      <c r="D740" t="e">
        <f>VLOOKUP($A740,#REF!,4,0)</f>
        <v>#REF!</v>
      </c>
      <c r="E740">
        <v>2015</v>
      </c>
      <c r="F740">
        <f>VLOOKUP($A740,'BM011'!$D$8:$U$607,15,0)</f>
        <v>0</v>
      </c>
      <c r="H740" s="16">
        <v>4330</v>
      </c>
      <c r="I740" s="16" t="s">
        <v>747</v>
      </c>
      <c r="J740" s="16">
        <v>350</v>
      </c>
      <c r="K740" s="16" t="s">
        <v>1265</v>
      </c>
    </row>
    <row r="741" spans="1:11">
      <c r="A741" s="5">
        <v>7100</v>
      </c>
      <c r="B741" s="5" t="s">
        <v>1002</v>
      </c>
      <c r="C741" t="e">
        <f>VLOOKUP($A741,#REF!,3,0)</f>
        <v>#REF!</v>
      </c>
      <c r="D741" t="e">
        <f>VLOOKUP($A741,#REF!,4,0)</f>
        <v>#REF!</v>
      </c>
      <c r="E741">
        <v>2015</v>
      </c>
      <c r="F741">
        <f>VLOOKUP($A741,'BM011'!$D$8:$U$607,15,0)</f>
        <v>0</v>
      </c>
      <c r="H741" s="16">
        <v>4340</v>
      </c>
      <c r="I741" s="16" t="s">
        <v>748</v>
      </c>
      <c r="J741" s="16">
        <v>316</v>
      </c>
      <c r="K741" s="16" t="s">
        <v>1267</v>
      </c>
    </row>
    <row r="742" spans="1:11">
      <c r="A742" s="5">
        <v>6731</v>
      </c>
      <c r="B742" s="5" t="s">
        <v>967</v>
      </c>
      <c r="C742" t="e">
        <f>VLOOKUP($A742,#REF!,3,0)</f>
        <v>#REF!</v>
      </c>
      <c r="D742" t="e">
        <f>VLOOKUP($A742,#REF!,4,0)</f>
        <v>#REF!</v>
      </c>
      <c r="E742">
        <v>2015</v>
      </c>
      <c r="F742">
        <f>VLOOKUP($A742,'BM011'!$D$8:$U$607,15,0)</f>
        <v>0</v>
      </c>
      <c r="H742" s="16">
        <v>4340</v>
      </c>
      <c r="I742" s="16" t="s">
        <v>748</v>
      </c>
      <c r="J742" s="16">
        <v>350</v>
      </c>
      <c r="K742" s="16" t="s">
        <v>1265</v>
      </c>
    </row>
    <row r="743" spans="1:11">
      <c r="A743" s="5">
        <v>6700</v>
      </c>
      <c r="B743" s="5" t="s">
        <v>962</v>
      </c>
      <c r="C743" t="e">
        <f>VLOOKUP($A743,#REF!,3,0)</f>
        <v>#REF!</v>
      </c>
      <c r="D743" t="e">
        <f>VLOOKUP($A743,#REF!,4,0)</f>
        <v>#REF!</v>
      </c>
      <c r="E743">
        <v>2015</v>
      </c>
      <c r="F743">
        <f>VLOOKUP($A743,'BM011'!$D$8:$U$607,15,0)</f>
        <v>0</v>
      </c>
      <c r="H743" s="16">
        <v>4350</v>
      </c>
      <c r="I743" s="16" t="s">
        <v>749</v>
      </c>
      <c r="J743" s="16">
        <v>316</v>
      </c>
      <c r="K743" s="16" t="s">
        <v>1267</v>
      </c>
    </row>
    <row r="744" spans="1:11">
      <c r="A744" s="5">
        <v>5240</v>
      </c>
      <c r="B744" s="5" t="s">
        <v>844</v>
      </c>
      <c r="C744" t="e">
        <f>VLOOKUP($A744,#REF!,3,0)</f>
        <v>#REF!</v>
      </c>
      <c r="D744" t="e">
        <f>VLOOKUP($A744,#REF!,4,0)</f>
        <v>#REF!</v>
      </c>
      <c r="E744">
        <v>2015</v>
      </c>
      <c r="F744">
        <f>VLOOKUP($A744,'BM011'!$D$8:$U$607,15,0)</f>
        <v>0</v>
      </c>
      <c r="H744" s="16">
        <v>4360</v>
      </c>
      <c r="I744" s="16" t="s">
        <v>750</v>
      </c>
      <c r="J744" s="16">
        <v>316</v>
      </c>
      <c r="K744" s="16" t="s">
        <v>1267</v>
      </c>
    </row>
    <row r="745" spans="1:11">
      <c r="A745" s="5">
        <v>4070</v>
      </c>
      <c r="B745" s="5" t="s">
        <v>717</v>
      </c>
      <c r="C745" t="e">
        <f>VLOOKUP($A745,#REF!,3,0)</f>
        <v>#REF!</v>
      </c>
      <c r="D745" t="e">
        <f>VLOOKUP($A745,#REF!,4,0)</f>
        <v>#REF!</v>
      </c>
      <c r="E745">
        <v>2015</v>
      </c>
      <c r="F745">
        <f>VLOOKUP($A745,'BM011'!$D$8:$U$607,15,0)</f>
        <v>0</v>
      </c>
      <c r="H745" s="16">
        <v>4360</v>
      </c>
      <c r="I745" s="16" t="s">
        <v>750</v>
      </c>
      <c r="J745" s="16">
        <v>329</v>
      </c>
      <c r="K745" s="16" t="s">
        <v>1269</v>
      </c>
    </row>
    <row r="746" spans="1:11">
      <c r="A746" s="5">
        <v>4100</v>
      </c>
      <c r="B746" s="5" t="s">
        <v>718</v>
      </c>
      <c r="C746" t="e">
        <f>VLOOKUP($A746,#REF!,3,0)</f>
        <v>#REF!</v>
      </c>
      <c r="D746" t="e">
        <f>VLOOKUP($A746,#REF!,4,0)</f>
        <v>#REF!</v>
      </c>
      <c r="E746">
        <v>2015</v>
      </c>
      <c r="F746">
        <f>VLOOKUP($A746,'BM011'!$D$8:$U$607,15,0)</f>
        <v>0</v>
      </c>
      <c r="H746" s="16">
        <v>4370</v>
      </c>
      <c r="I746" s="16" t="s">
        <v>751</v>
      </c>
      <c r="J746" s="16">
        <v>316</v>
      </c>
      <c r="K746" s="16" t="s">
        <v>1267</v>
      </c>
    </row>
    <row r="747" spans="1:11">
      <c r="A747" s="5">
        <v>4621</v>
      </c>
      <c r="B747" s="5" t="s">
        <v>777</v>
      </c>
      <c r="C747" t="e">
        <f>VLOOKUP($A747,#REF!,3,0)</f>
        <v>#REF!</v>
      </c>
      <c r="D747" t="e">
        <f>VLOOKUP($A747,#REF!,4,0)</f>
        <v>#REF!</v>
      </c>
      <c r="E747">
        <v>2015</v>
      </c>
      <c r="F747">
        <f>VLOOKUP($A747,'BM011'!$D$8:$U$607,15,0)</f>
        <v>0</v>
      </c>
      <c r="H747" s="16">
        <v>4370</v>
      </c>
      <c r="I747" s="16" t="s">
        <v>751</v>
      </c>
      <c r="J747" s="16">
        <v>329</v>
      </c>
      <c r="K747" s="16" t="s">
        <v>1269</v>
      </c>
    </row>
    <row r="748" spans="1:11">
      <c r="A748" s="5">
        <v>9220</v>
      </c>
      <c r="B748" s="5" t="s">
        <v>1164</v>
      </c>
      <c r="C748" t="e">
        <f>VLOOKUP($A748,#REF!,3,0)</f>
        <v>#REF!</v>
      </c>
      <c r="D748" t="e">
        <f>VLOOKUP($A748,#REF!,4,0)</f>
        <v>#REF!</v>
      </c>
      <c r="E748">
        <v>2015</v>
      </c>
      <c r="F748">
        <f>VLOOKUP($A748,'BM011'!$D$8:$U$607,15,0)</f>
        <v>0</v>
      </c>
      <c r="H748" s="16">
        <v>4370</v>
      </c>
      <c r="I748" s="16" t="s">
        <v>751</v>
      </c>
      <c r="J748" s="16">
        <v>340</v>
      </c>
      <c r="K748" s="16" t="s">
        <v>1270</v>
      </c>
    </row>
    <row r="749" spans="1:11">
      <c r="A749" s="5">
        <v>8370</v>
      </c>
      <c r="B749" s="5" t="s">
        <v>1086</v>
      </c>
      <c r="C749" t="e">
        <f>VLOOKUP($A749,#REF!,3,0)</f>
        <v>#REF!</v>
      </c>
      <c r="D749" t="e">
        <f>VLOOKUP($A749,#REF!,4,0)</f>
        <v>#REF!</v>
      </c>
      <c r="E749">
        <v>2015</v>
      </c>
      <c r="F749">
        <f>VLOOKUP($A749,'BM011'!$D$8:$U$607,15,0)</f>
        <v>0</v>
      </c>
      <c r="H749" s="16">
        <v>4390</v>
      </c>
      <c r="I749" s="16" t="s">
        <v>752</v>
      </c>
      <c r="J749" s="16">
        <v>316</v>
      </c>
      <c r="K749" s="16" t="s">
        <v>1267</v>
      </c>
    </row>
    <row r="750" spans="1:11">
      <c r="A750" s="5">
        <v>6051</v>
      </c>
      <c r="B750" s="5" t="s">
        <v>914</v>
      </c>
      <c r="C750" t="e">
        <f>VLOOKUP($A750,#REF!,3,0)</f>
        <v>#REF!</v>
      </c>
      <c r="D750" t="e">
        <f>VLOOKUP($A750,#REF!,4,0)</f>
        <v>#REF!</v>
      </c>
      <c r="E750">
        <v>2015</v>
      </c>
      <c r="F750">
        <f>VLOOKUP($A750,'BM011'!$D$8:$U$607,15,0)</f>
        <v>0</v>
      </c>
      <c r="H750" s="16">
        <v>4400</v>
      </c>
      <c r="I750" s="16" t="s">
        <v>753</v>
      </c>
      <c r="J750" s="16">
        <v>326</v>
      </c>
      <c r="K750" s="16" t="s">
        <v>1273</v>
      </c>
    </row>
    <row r="751" spans="1:11">
      <c r="A751" s="5">
        <v>4330</v>
      </c>
      <c r="B751" s="5" t="s">
        <v>747</v>
      </c>
      <c r="C751" t="e">
        <f>VLOOKUP($A751,#REF!,3,0)</f>
        <v>#REF!</v>
      </c>
      <c r="D751" t="e">
        <f>VLOOKUP($A751,#REF!,4,0)</f>
        <v>#REF!</v>
      </c>
      <c r="E751">
        <v>2015</v>
      </c>
      <c r="F751">
        <f>VLOOKUP($A751,'BM011'!$D$8:$U$607,15,0)</f>
        <v>0</v>
      </c>
      <c r="H751" s="16">
        <v>4420</v>
      </c>
      <c r="I751" s="16" t="s">
        <v>754</v>
      </c>
      <c r="J751" s="16">
        <v>316</v>
      </c>
      <c r="K751" s="16" t="s">
        <v>1267</v>
      </c>
    </row>
    <row r="752" spans="1:11">
      <c r="A752" s="5">
        <v>8670</v>
      </c>
      <c r="B752" s="5" t="s">
        <v>1120</v>
      </c>
      <c r="C752" t="e">
        <f>VLOOKUP($A752,#REF!,3,0)</f>
        <v>#REF!</v>
      </c>
      <c r="D752" t="e">
        <f>VLOOKUP($A752,#REF!,4,0)</f>
        <v>#REF!</v>
      </c>
      <c r="E752">
        <v>2015</v>
      </c>
      <c r="F752">
        <f>VLOOKUP($A752,'BM011'!$D$8:$U$607,15,0)</f>
        <v>0</v>
      </c>
      <c r="H752" s="16">
        <v>4440</v>
      </c>
      <c r="I752" s="16" t="s">
        <v>755</v>
      </c>
      <c r="J752" s="16">
        <v>316</v>
      </c>
      <c r="K752" s="16" t="s">
        <v>1267</v>
      </c>
    </row>
    <row r="753" spans="1:11">
      <c r="A753" s="5">
        <v>9260</v>
      </c>
      <c r="B753" s="5" t="s">
        <v>1167</v>
      </c>
      <c r="C753" t="e">
        <f>VLOOKUP($A753,#REF!,3,0)</f>
        <v>#REF!</v>
      </c>
      <c r="D753" t="e">
        <f>VLOOKUP($A753,#REF!,4,0)</f>
        <v>#REF!</v>
      </c>
      <c r="E753">
        <v>2015</v>
      </c>
      <c r="F753">
        <f>VLOOKUP($A753,'BM011'!$D$8:$U$607,15,0)</f>
        <v>0</v>
      </c>
      <c r="H753" s="16">
        <v>4450</v>
      </c>
      <c r="I753" s="16" t="s">
        <v>756</v>
      </c>
      <c r="J753" s="16">
        <v>316</v>
      </c>
      <c r="K753" s="16" t="s">
        <v>1267</v>
      </c>
    </row>
    <row r="754" spans="1:11">
      <c r="A754" s="5">
        <v>5260</v>
      </c>
      <c r="B754" s="5" t="s">
        <v>846</v>
      </c>
      <c r="C754" t="e">
        <f>VLOOKUP($A754,#REF!,3,0)</f>
        <v>#REF!</v>
      </c>
      <c r="D754" t="e">
        <f>VLOOKUP($A754,#REF!,4,0)</f>
        <v>#REF!</v>
      </c>
      <c r="E754">
        <v>2015</v>
      </c>
      <c r="F754">
        <f>VLOOKUP($A754,'BM011'!$D$8:$U$607,15,0)</f>
        <v>0</v>
      </c>
      <c r="H754" s="16">
        <v>4450</v>
      </c>
      <c r="I754" s="16" t="s">
        <v>756</v>
      </c>
      <c r="J754" s="16">
        <v>326</v>
      </c>
      <c r="K754" s="16" t="s">
        <v>1273</v>
      </c>
    </row>
    <row r="755" spans="1:11">
      <c r="A755" s="5">
        <v>9990</v>
      </c>
      <c r="B755" s="5" t="s">
        <v>1222</v>
      </c>
      <c r="C755" t="e">
        <f>VLOOKUP($A755,#REF!,3,0)</f>
        <v>#REF!</v>
      </c>
      <c r="D755" t="e">
        <f>VLOOKUP($A755,#REF!,4,0)</f>
        <v>#REF!</v>
      </c>
      <c r="E755">
        <v>2015</v>
      </c>
      <c r="F755">
        <f>VLOOKUP($A755,'BM011'!$D$8:$U$607,15,0)</f>
        <v>0</v>
      </c>
      <c r="H755" s="16">
        <v>4460</v>
      </c>
      <c r="I755" s="16" t="s">
        <v>757</v>
      </c>
      <c r="J755" s="16">
        <v>316</v>
      </c>
      <c r="K755" s="16" t="s">
        <v>1267</v>
      </c>
    </row>
    <row r="756" spans="1:11">
      <c r="A756" s="5">
        <v>5270</v>
      </c>
      <c r="B756" s="5" t="s">
        <v>847</v>
      </c>
      <c r="C756" t="e">
        <f>VLOOKUP($A756,#REF!,3,0)</f>
        <v>#REF!</v>
      </c>
      <c r="D756" t="e">
        <f>VLOOKUP($A756,#REF!,4,0)</f>
        <v>#REF!</v>
      </c>
      <c r="E756">
        <v>2015</v>
      </c>
      <c r="F756">
        <f>VLOOKUP($A756,'BM011'!$D$8:$U$607,15,0)</f>
        <v>0</v>
      </c>
      <c r="H756" s="16">
        <v>4460</v>
      </c>
      <c r="I756" s="16" t="s">
        <v>757</v>
      </c>
      <c r="J756" s="16">
        <v>326</v>
      </c>
      <c r="K756" s="16" t="s">
        <v>1273</v>
      </c>
    </row>
    <row r="757" spans="1:11">
      <c r="A757" s="5">
        <v>8300</v>
      </c>
      <c r="B757" s="5" t="s">
        <v>1076</v>
      </c>
      <c r="C757" t="e">
        <f>VLOOKUP($A757,#REF!,3,0)</f>
        <v>#REF!</v>
      </c>
      <c r="D757" t="e">
        <f>VLOOKUP($A757,#REF!,4,0)</f>
        <v>#REF!</v>
      </c>
      <c r="E757">
        <v>2015</v>
      </c>
      <c r="F757">
        <f>VLOOKUP($A757,'BM011'!$D$8:$U$607,15,0)</f>
        <v>0</v>
      </c>
      <c r="H757" s="16">
        <v>4470</v>
      </c>
      <c r="I757" s="16" t="s">
        <v>758</v>
      </c>
      <c r="J757" s="16">
        <v>316</v>
      </c>
      <c r="K757" s="16" t="s">
        <v>1267</v>
      </c>
    </row>
    <row r="758" spans="1:11">
      <c r="A758" s="5">
        <v>5210</v>
      </c>
      <c r="B758" s="5" t="s">
        <v>841</v>
      </c>
      <c r="C758" t="e">
        <f>VLOOKUP($A758,#REF!,3,0)</f>
        <v>#REF!</v>
      </c>
      <c r="D758" t="e">
        <f>VLOOKUP($A758,#REF!,4,0)</f>
        <v>#REF!</v>
      </c>
      <c r="E758">
        <v>2015</v>
      </c>
      <c r="F758">
        <f>VLOOKUP($A758,'BM011'!$D$8:$U$607,15,0)</f>
        <v>0</v>
      </c>
      <c r="H758" s="16">
        <v>4470</v>
      </c>
      <c r="I758" s="16" t="s">
        <v>758</v>
      </c>
      <c r="J758" s="16">
        <v>326</v>
      </c>
      <c r="K758" s="16" t="s">
        <v>1273</v>
      </c>
    </row>
    <row r="759" spans="1:11">
      <c r="A759" s="5">
        <v>4632</v>
      </c>
      <c r="B759" s="5" t="s">
        <v>780</v>
      </c>
      <c r="C759" t="e">
        <f>VLOOKUP($A759,#REF!,3,0)</f>
        <v>#REF!</v>
      </c>
      <c r="D759" t="e">
        <f>VLOOKUP($A759,#REF!,4,0)</f>
        <v>#REF!</v>
      </c>
      <c r="E759">
        <v>2015</v>
      </c>
      <c r="F759">
        <f>VLOOKUP($A759,'BM011'!$D$8:$U$607,15,0)</f>
        <v>0</v>
      </c>
      <c r="H759" s="16">
        <v>4480</v>
      </c>
      <c r="I759" s="16" t="s">
        <v>759</v>
      </c>
      <c r="J759" s="16">
        <v>326</v>
      </c>
      <c r="K759" s="16" t="s">
        <v>1273</v>
      </c>
    </row>
    <row r="760" spans="1:11">
      <c r="A760" s="5">
        <v>6000</v>
      </c>
      <c r="B760" s="5" t="s">
        <v>912</v>
      </c>
      <c r="C760" t="e">
        <f>VLOOKUP($A760,#REF!,3,0)</f>
        <v>#REF!</v>
      </c>
      <c r="D760" t="e">
        <f>VLOOKUP($A760,#REF!,4,0)</f>
        <v>#REF!</v>
      </c>
      <c r="E760">
        <v>2015</v>
      </c>
      <c r="F760">
        <f>VLOOKUP($A760,'BM011'!$D$8:$U$607,15,0)</f>
        <v>0</v>
      </c>
      <c r="H760" s="16">
        <v>4490</v>
      </c>
      <c r="I760" s="16" t="s">
        <v>760</v>
      </c>
      <c r="J760" s="16">
        <v>326</v>
      </c>
      <c r="K760" s="16" t="s">
        <v>1273</v>
      </c>
    </row>
    <row r="761" spans="1:11">
      <c r="A761" s="5">
        <v>8464</v>
      </c>
      <c r="B761" s="5" t="s">
        <v>1096</v>
      </c>
      <c r="C761" t="e">
        <f>VLOOKUP($A761,#REF!,3,0)</f>
        <v>#REF!</v>
      </c>
      <c r="D761" t="e">
        <f>VLOOKUP($A761,#REF!,4,0)</f>
        <v>#REF!</v>
      </c>
      <c r="E761">
        <v>2015</v>
      </c>
      <c r="F761">
        <f>VLOOKUP($A761,'BM011'!$D$8:$U$607,15,0)</f>
        <v>0</v>
      </c>
      <c r="H761" s="16">
        <v>4500</v>
      </c>
      <c r="I761" s="16" t="s">
        <v>761</v>
      </c>
      <c r="J761" s="16">
        <v>306</v>
      </c>
      <c r="K761" s="16" t="s">
        <v>1274</v>
      </c>
    </row>
    <row r="762" spans="1:11">
      <c r="A762" s="5">
        <v>4130</v>
      </c>
      <c r="B762" s="5" t="s">
        <v>719</v>
      </c>
      <c r="C762" t="e">
        <f>VLOOKUP($A762,#REF!,3,0)</f>
        <v>#REF!</v>
      </c>
      <c r="D762" t="e">
        <f>VLOOKUP($A762,#REF!,4,0)</f>
        <v>#REF!</v>
      </c>
      <c r="E762">
        <v>2015</v>
      </c>
      <c r="F762">
        <f>VLOOKUP($A762,'BM011'!$D$8:$U$607,15,0)</f>
        <v>0</v>
      </c>
      <c r="H762" s="16">
        <v>4520</v>
      </c>
      <c r="I762" s="16" t="s">
        <v>762</v>
      </c>
      <c r="J762" s="16">
        <v>316</v>
      </c>
      <c r="K762" s="16" t="s">
        <v>1267</v>
      </c>
    </row>
    <row r="763" spans="1:11">
      <c r="A763" s="5">
        <v>9400</v>
      </c>
      <c r="B763" s="5" t="s">
        <v>1182</v>
      </c>
      <c r="C763" t="e">
        <f>VLOOKUP($A763,#REF!,3,0)</f>
        <v>#REF!</v>
      </c>
      <c r="D763" t="e">
        <f>VLOOKUP($A763,#REF!,4,0)</f>
        <v>#REF!</v>
      </c>
      <c r="E763">
        <v>2015</v>
      </c>
      <c r="F763">
        <f>VLOOKUP($A763,'BM011'!$D$8:$U$607,15,0)</f>
        <v>0</v>
      </c>
      <c r="H763" s="16">
        <v>4532</v>
      </c>
      <c r="I763" s="16" t="s">
        <v>763</v>
      </c>
      <c r="J763" s="16">
        <v>316</v>
      </c>
      <c r="K763" s="16" t="s">
        <v>1267</v>
      </c>
    </row>
    <row r="764" spans="1:11">
      <c r="A764" s="5">
        <v>8543</v>
      </c>
      <c r="B764" s="5" t="s">
        <v>1103</v>
      </c>
      <c r="C764" t="e">
        <f>VLOOKUP($A764,#REF!,3,0)</f>
        <v>#REF!</v>
      </c>
      <c r="D764" t="e">
        <f>VLOOKUP($A764,#REF!,4,0)</f>
        <v>#REF!</v>
      </c>
      <c r="E764">
        <v>2015</v>
      </c>
      <c r="F764">
        <f>VLOOKUP($A764,'BM011'!$D$8:$U$607,15,0)</f>
        <v>0</v>
      </c>
      <c r="H764" s="16">
        <v>4534</v>
      </c>
      <c r="I764" s="16" t="s">
        <v>764</v>
      </c>
      <c r="J764" s="16">
        <v>306</v>
      </c>
      <c r="K764" s="16" t="s">
        <v>1274</v>
      </c>
    </row>
    <row r="765" spans="1:11">
      <c r="A765" s="5">
        <v>9270</v>
      </c>
      <c r="B765" s="5" t="s">
        <v>1168</v>
      </c>
      <c r="C765" t="e">
        <f>VLOOKUP($A765,#REF!,3,0)</f>
        <v>#REF!</v>
      </c>
      <c r="D765" t="e">
        <f>VLOOKUP($A765,#REF!,4,0)</f>
        <v>#REF!</v>
      </c>
      <c r="E765">
        <v>2015</v>
      </c>
      <c r="F765">
        <f>VLOOKUP($A765,'BM011'!$D$8:$U$607,15,0)</f>
        <v>0</v>
      </c>
      <c r="H765" s="16">
        <v>4534</v>
      </c>
      <c r="I765" s="16" t="s">
        <v>764</v>
      </c>
      <c r="J765" s="16">
        <v>326</v>
      </c>
      <c r="K765" s="16" t="s">
        <v>1273</v>
      </c>
    </row>
    <row r="766" spans="1:11">
      <c r="A766" s="5">
        <v>5500</v>
      </c>
      <c r="B766" s="5" t="s">
        <v>867</v>
      </c>
      <c r="C766" t="e">
        <f>VLOOKUP($A766,#REF!,3,0)</f>
        <v>#REF!</v>
      </c>
      <c r="D766" t="e">
        <f>VLOOKUP($A766,#REF!,4,0)</f>
        <v>#REF!</v>
      </c>
      <c r="E766">
        <v>2015</v>
      </c>
      <c r="F766">
        <f>VLOOKUP($A766,'BM011'!$D$8:$U$607,15,0)</f>
        <v>0</v>
      </c>
      <c r="H766" s="16">
        <v>4540</v>
      </c>
      <c r="I766" s="16" t="s">
        <v>765</v>
      </c>
      <c r="J766" s="16">
        <v>306</v>
      </c>
      <c r="K766" s="16" t="s">
        <v>1274</v>
      </c>
    </row>
    <row r="767" spans="1:11">
      <c r="A767" s="5">
        <v>3320</v>
      </c>
      <c r="B767" s="5" t="s">
        <v>684</v>
      </c>
      <c r="C767" t="e">
        <f>VLOOKUP($A767,#REF!,3,0)</f>
        <v>#REF!</v>
      </c>
      <c r="D767" t="e">
        <f>VLOOKUP($A767,#REF!,4,0)</f>
        <v>#REF!</v>
      </c>
      <c r="E767">
        <v>2015</v>
      </c>
      <c r="F767">
        <f>VLOOKUP($A767,'BM011'!$D$8:$U$607,15,0)</f>
        <v>0</v>
      </c>
      <c r="H767" s="16">
        <v>4550</v>
      </c>
      <c r="I767" s="16" t="s">
        <v>766</v>
      </c>
      <c r="J767" s="16">
        <v>306</v>
      </c>
      <c r="K767" s="16" t="s">
        <v>1274</v>
      </c>
    </row>
    <row r="768" spans="1:11">
      <c r="A768" s="5">
        <v>3200</v>
      </c>
      <c r="B768" s="5" t="s">
        <v>677</v>
      </c>
      <c r="C768" t="e">
        <f>VLOOKUP($A768,#REF!,3,0)</f>
        <v>#REF!</v>
      </c>
      <c r="D768" t="e">
        <f>VLOOKUP($A768,#REF!,4,0)</f>
        <v>#REF!</v>
      </c>
      <c r="E768">
        <v>2015</v>
      </c>
      <c r="F768">
        <f>VLOOKUP($A768,'BM011'!$D$8:$U$607,15,0)</f>
        <v>0</v>
      </c>
      <c r="H768" s="16">
        <v>4560</v>
      </c>
      <c r="I768" s="16" t="s">
        <v>767</v>
      </c>
      <c r="J768" s="16">
        <v>306</v>
      </c>
      <c r="K768" s="16" t="s">
        <v>1274</v>
      </c>
    </row>
    <row r="769" spans="1:11">
      <c r="A769" s="5">
        <v>3220</v>
      </c>
      <c r="B769" s="5" t="s">
        <v>679</v>
      </c>
      <c r="C769" t="e">
        <f>VLOOKUP($A769,#REF!,3,0)</f>
        <v>#REF!</v>
      </c>
      <c r="D769" t="e">
        <f>VLOOKUP($A769,#REF!,4,0)</f>
        <v>#REF!</v>
      </c>
      <c r="E769">
        <v>2015</v>
      </c>
      <c r="F769">
        <f>VLOOKUP($A769,'BM011'!$D$8:$U$607,15,0)</f>
        <v>0</v>
      </c>
      <c r="H769" s="16">
        <v>4571</v>
      </c>
      <c r="I769" s="16" t="s">
        <v>768</v>
      </c>
      <c r="J769" s="16">
        <v>306</v>
      </c>
      <c r="K769" s="16" t="s">
        <v>1274</v>
      </c>
    </row>
    <row r="770" spans="1:11">
      <c r="A770" s="5">
        <v>3120</v>
      </c>
      <c r="B770" s="5" t="s">
        <v>674</v>
      </c>
      <c r="C770" t="e">
        <f>VLOOKUP($A770,#REF!,3,0)</f>
        <v>#REF!</v>
      </c>
      <c r="D770" t="e">
        <f>VLOOKUP($A770,#REF!,4,0)</f>
        <v>#REF!</v>
      </c>
      <c r="E770">
        <v>2015</v>
      </c>
      <c r="F770">
        <f>VLOOKUP($A770,'BM011'!$D$8:$U$607,15,0)</f>
        <v>0</v>
      </c>
      <c r="H770" s="16">
        <v>4572</v>
      </c>
      <c r="I770" s="16" t="s">
        <v>769</v>
      </c>
      <c r="J770" s="16">
        <v>306</v>
      </c>
      <c r="K770" s="16" t="s">
        <v>1274</v>
      </c>
    </row>
    <row r="771" spans="1:11">
      <c r="A771" s="5">
        <v>9200</v>
      </c>
      <c r="B771" s="5" t="s">
        <v>1162</v>
      </c>
      <c r="C771" t="e">
        <f>VLOOKUP($A771,#REF!,3,0)</f>
        <v>#REF!</v>
      </c>
      <c r="D771" t="e">
        <f>VLOOKUP($A771,#REF!,4,0)</f>
        <v>#REF!</v>
      </c>
      <c r="E771">
        <v>2015</v>
      </c>
      <c r="F771">
        <f>VLOOKUP($A771,'BM011'!$D$8:$U$607,15,0)</f>
        <v>0</v>
      </c>
      <c r="H771" s="16">
        <v>4573</v>
      </c>
      <c r="I771" s="16" t="s">
        <v>770</v>
      </c>
      <c r="J771" s="16">
        <v>306</v>
      </c>
      <c r="K771" s="16" t="s">
        <v>1274</v>
      </c>
    </row>
    <row r="772" spans="1:11">
      <c r="A772" s="5">
        <v>5250</v>
      </c>
      <c r="B772" s="5" t="s">
        <v>845</v>
      </c>
      <c r="C772" t="e">
        <f>VLOOKUP($A772,#REF!,3,0)</f>
        <v>#REF!</v>
      </c>
      <c r="D772" t="e">
        <f>VLOOKUP($A772,#REF!,4,0)</f>
        <v>#REF!</v>
      </c>
      <c r="E772">
        <v>2015</v>
      </c>
      <c r="F772">
        <f>VLOOKUP($A772,'BM011'!$D$8:$U$607,15,0)</f>
        <v>0</v>
      </c>
      <c r="H772" s="16">
        <v>4581</v>
      </c>
      <c r="I772" s="16" t="s">
        <v>771</v>
      </c>
      <c r="J772" s="16">
        <v>306</v>
      </c>
      <c r="K772" s="16" t="s">
        <v>1274</v>
      </c>
    </row>
    <row r="773" spans="1:11">
      <c r="A773" s="5">
        <v>5220</v>
      </c>
      <c r="B773" s="5" t="s">
        <v>842</v>
      </c>
      <c r="C773" t="e">
        <f>VLOOKUP($A773,#REF!,3,0)</f>
        <v>#REF!</v>
      </c>
      <c r="D773" t="e">
        <f>VLOOKUP($A773,#REF!,4,0)</f>
        <v>#REF!</v>
      </c>
      <c r="E773">
        <v>2015</v>
      </c>
      <c r="F773">
        <f>VLOOKUP($A773,'BM011'!$D$8:$U$607,15,0)</f>
        <v>0</v>
      </c>
      <c r="H773" s="16">
        <v>4583</v>
      </c>
      <c r="I773" s="16" t="s">
        <v>772</v>
      </c>
      <c r="J773" s="16">
        <v>306</v>
      </c>
      <c r="K773" s="16" t="s">
        <v>1274</v>
      </c>
    </row>
    <row r="774" spans="1:11">
      <c r="A774" s="5">
        <v>8471</v>
      </c>
      <c r="B774" s="5" t="s">
        <v>1097</v>
      </c>
      <c r="C774" t="e">
        <f>VLOOKUP($A774,#REF!,3,0)</f>
        <v>#REF!</v>
      </c>
      <c r="D774" t="e">
        <f>VLOOKUP($A774,#REF!,4,0)</f>
        <v>#REF!</v>
      </c>
      <c r="E774">
        <v>2015</v>
      </c>
      <c r="F774">
        <f>VLOOKUP($A774,'BM011'!$D$8:$U$607,15,0)</f>
        <v>0</v>
      </c>
      <c r="H774" s="16">
        <v>4591</v>
      </c>
      <c r="I774" s="16" t="s">
        <v>773</v>
      </c>
      <c r="J774" s="16">
        <v>306</v>
      </c>
      <c r="K774" s="16" t="s">
        <v>1274</v>
      </c>
    </row>
    <row r="775" spans="1:11">
      <c r="A775" s="5">
        <v>6710</v>
      </c>
      <c r="B775" s="5" t="s">
        <v>964</v>
      </c>
      <c r="C775" t="e">
        <f>VLOOKUP($A775,#REF!,3,0)</f>
        <v>#REF!</v>
      </c>
      <c r="D775" t="e">
        <f>VLOOKUP($A775,#REF!,4,0)</f>
        <v>#REF!</v>
      </c>
      <c r="E775">
        <v>2015</v>
      </c>
      <c r="F775">
        <f>VLOOKUP($A775,'BM011'!$D$8:$U$607,15,0)</f>
        <v>0</v>
      </c>
      <c r="H775" s="16">
        <v>4591</v>
      </c>
      <c r="I775" s="16" t="s">
        <v>773</v>
      </c>
      <c r="J775" s="16">
        <v>326</v>
      </c>
      <c r="K775" s="16" t="s">
        <v>1273</v>
      </c>
    </row>
    <row r="776" spans="1:11">
      <c r="A776" s="5">
        <v>9210</v>
      </c>
      <c r="B776" s="5" t="s">
        <v>1163</v>
      </c>
      <c r="C776" t="e">
        <f>VLOOKUP($A776,#REF!,3,0)</f>
        <v>#REF!</v>
      </c>
      <c r="D776" t="e">
        <f>VLOOKUP($A776,#REF!,4,0)</f>
        <v>#REF!</v>
      </c>
      <c r="E776">
        <v>2015</v>
      </c>
      <c r="F776">
        <f>VLOOKUP($A776,'BM011'!$D$8:$U$607,15,0)</f>
        <v>0</v>
      </c>
      <c r="H776" s="16">
        <v>4592</v>
      </c>
      <c r="I776" s="16" t="s">
        <v>774</v>
      </c>
      <c r="J776" s="16">
        <v>326</v>
      </c>
      <c r="K776" s="16" t="s">
        <v>1273</v>
      </c>
    </row>
    <row r="777" spans="1:11">
      <c r="A777" s="5">
        <v>3550</v>
      </c>
      <c r="B777" s="5" t="s">
        <v>697</v>
      </c>
      <c r="C777" t="e">
        <f>VLOOKUP($A777,#REF!,3,0)</f>
        <v>#REF!</v>
      </c>
      <c r="D777" t="e">
        <f>VLOOKUP($A777,#REF!,4,0)</f>
        <v>#REF!</v>
      </c>
      <c r="E777">
        <v>2015</v>
      </c>
      <c r="F777">
        <f>VLOOKUP($A777,'BM011'!$D$8:$U$607,15,0)</f>
        <v>0</v>
      </c>
      <c r="H777" s="16">
        <v>4593</v>
      </c>
      <c r="I777" s="16" t="s">
        <v>775</v>
      </c>
      <c r="J777" s="16">
        <v>326</v>
      </c>
      <c r="K777" s="16" t="s">
        <v>1273</v>
      </c>
    </row>
    <row r="778" spans="1:11">
      <c r="A778" s="5">
        <v>8600</v>
      </c>
      <c r="B778" s="5" t="s">
        <v>1112</v>
      </c>
      <c r="C778" t="e">
        <f>VLOOKUP($A778,#REF!,3,0)</f>
        <v>#REF!</v>
      </c>
      <c r="D778" t="e">
        <f>VLOOKUP($A778,#REF!,4,0)</f>
        <v>#REF!</v>
      </c>
      <c r="E778">
        <v>2015</v>
      </c>
      <c r="F778">
        <f>VLOOKUP($A778,'BM011'!$D$8:$U$607,15,0)</f>
        <v>0</v>
      </c>
      <c r="H778" s="16">
        <v>4600</v>
      </c>
      <c r="I778" s="16" t="s">
        <v>776</v>
      </c>
      <c r="J778" s="16">
        <v>259</v>
      </c>
      <c r="K778" s="16" t="s">
        <v>1266</v>
      </c>
    </row>
    <row r="779" spans="1:11">
      <c r="A779" s="5">
        <v>4140</v>
      </c>
      <c r="B779" s="5" t="s">
        <v>720</v>
      </c>
      <c r="C779" t="e">
        <f>VLOOKUP($A779,#REF!,3,0)</f>
        <v>#REF!</v>
      </c>
      <c r="D779" t="e">
        <f>VLOOKUP($A779,#REF!,4,0)</f>
        <v>#REF!</v>
      </c>
      <c r="E779">
        <v>2015</v>
      </c>
      <c r="F779">
        <f>VLOOKUP($A779,'BM011'!$D$8:$U$607,15,0)</f>
        <v>0</v>
      </c>
      <c r="H779" s="16">
        <v>4600</v>
      </c>
      <c r="I779" s="16" t="s">
        <v>776</v>
      </c>
      <c r="J779" s="16">
        <v>316</v>
      </c>
      <c r="K779" s="16" t="s">
        <v>1267</v>
      </c>
    </row>
    <row r="780" spans="1:11">
      <c r="A780" s="5">
        <v>4622</v>
      </c>
      <c r="B780" s="5" t="s">
        <v>778</v>
      </c>
      <c r="C780" t="e">
        <f>VLOOKUP($A780,#REF!,3,0)</f>
        <v>#REF!</v>
      </c>
      <c r="D780" t="e">
        <f>VLOOKUP($A780,#REF!,4,0)</f>
        <v>#REF!</v>
      </c>
      <c r="E780">
        <v>2015</v>
      </c>
      <c r="F780">
        <f>VLOOKUP($A780,'BM011'!$D$8:$U$607,15,0)</f>
        <v>0</v>
      </c>
      <c r="H780" s="16">
        <v>4600</v>
      </c>
      <c r="I780" s="16" t="s">
        <v>776</v>
      </c>
      <c r="J780" s="16">
        <v>336</v>
      </c>
      <c r="K780" s="16" t="s">
        <v>1275</v>
      </c>
    </row>
    <row r="781" spans="1:11">
      <c r="A781" s="5">
        <v>8355</v>
      </c>
      <c r="B781" s="5" t="s">
        <v>1083</v>
      </c>
      <c r="C781" t="e">
        <f>VLOOKUP($A781,#REF!,3,0)</f>
        <v>#REF!</v>
      </c>
      <c r="D781" t="e">
        <f>VLOOKUP($A781,#REF!,4,0)</f>
        <v>#REF!</v>
      </c>
      <c r="E781">
        <v>2015</v>
      </c>
      <c r="F781">
        <f>VLOOKUP($A781,'BM011'!$D$8:$U$607,15,0)</f>
        <v>0</v>
      </c>
      <c r="H781" s="16">
        <v>4621</v>
      </c>
      <c r="I781" s="16" t="s">
        <v>777</v>
      </c>
      <c r="J781" s="16">
        <v>265</v>
      </c>
      <c r="K781" s="16" t="s">
        <v>1244</v>
      </c>
    </row>
    <row r="782" spans="1:11">
      <c r="A782" s="5">
        <v>4623</v>
      </c>
      <c r="B782" s="5" t="s">
        <v>779</v>
      </c>
      <c r="C782" t="e">
        <f>VLOOKUP($A782,#REF!,3,0)</f>
        <v>#REF!</v>
      </c>
      <c r="D782" t="e">
        <f>VLOOKUP($A782,#REF!,4,0)</f>
        <v>#REF!</v>
      </c>
      <c r="E782">
        <v>2015</v>
      </c>
      <c r="F782">
        <f>VLOOKUP($A782,'BM011'!$D$8:$U$607,15,0)</f>
        <v>0</v>
      </c>
      <c r="H782" s="16">
        <v>4622</v>
      </c>
      <c r="I782" s="16" t="s">
        <v>778</v>
      </c>
      <c r="J782" s="16">
        <v>265</v>
      </c>
      <c r="K782" s="16" t="s">
        <v>1244</v>
      </c>
    </row>
    <row r="783" spans="1:11">
      <c r="A783" s="5">
        <v>4681</v>
      </c>
      <c r="B783" s="5" t="s">
        <v>789</v>
      </c>
      <c r="C783" t="e">
        <f>VLOOKUP($A783,#REF!,3,0)</f>
        <v>#REF!</v>
      </c>
      <c r="D783" t="e">
        <f>VLOOKUP($A783,#REF!,4,0)</f>
        <v>#REF!</v>
      </c>
      <c r="E783">
        <v>2015</v>
      </c>
      <c r="F783">
        <f>VLOOKUP($A783,'BM011'!$D$8:$U$607,15,0)</f>
        <v>0</v>
      </c>
      <c r="H783" s="16">
        <v>4622</v>
      </c>
      <c r="I783" s="16" t="s">
        <v>778</v>
      </c>
      <c r="J783" s="16">
        <v>269</v>
      </c>
      <c r="K783" s="16" t="s">
        <v>1245</v>
      </c>
    </row>
    <row r="784" spans="1:11">
      <c r="A784" s="5">
        <v>8462</v>
      </c>
      <c r="B784" s="5" t="s">
        <v>1095</v>
      </c>
      <c r="C784" t="e">
        <f>VLOOKUP($A784,#REF!,3,0)</f>
        <v>#REF!</v>
      </c>
      <c r="D784" t="e">
        <f>VLOOKUP($A784,#REF!,4,0)</f>
        <v>#REF!</v>
      </c>
      <c r="E784">
        <v>2015</v>
      </c>
      <c r="F784">
        <f>VLOOKUP($A784,'BM011'!$D$8:$U$607,15,0)</f>
        <v>0</v>
      </c>
      <c r="H784" s="16">
        <v>4623</v>
      </c>
      <c r="I784" s="16" t="s">
        <v>779</v>
      </c>
      <c r="J784" s="16">
        <v>259</v>
      </c>
      <c r="K784" s="16" t="s">
        <v>1266</v>
      </c>
    </row>
    <row r="785" spans="1:11">
      <c r="A785" s="5">
        <v>8382</v>
      </c>
      <c r="B785" s="5" t="s">
        <v>1089</v>
      </c>
      <c r="C785" t="e">
        <f>VLOOKUP($A785,#REF!,3,0)</f>
        <v>#REF!</v>
      </c>
      <c r="D785" t="e">
        <f>VLOOKUP($A785,#REF!,4,0)</f>
        <v>#REF!</v>
      </c>
      <c r="E785">
        <v>2015</v>
      </c>
      <c r="F785">
        <f>VLOOKUP($A785,'BM011'!$D$8:$U$607,15,0)</f>
        <v>0</v>
      </c>
      <c r="H785" s="16">
        <v>4623</v>
      </c>
      <c r="I785" s="16" t="s">
        <v>779</v>
      </c>
      <c r="J785" s="16">
        <v>265</v>
      </c>
      <c r="K785" s="16" t="s">
        <v>1244</v>
      </c>
    </row>
    <row r="786" spans="1:11">
      <c r="A786" s="5">
        <v>4300</v>
      </c>
      <c r="B786" s="5" t="s">
        <v>744</v>
      </c>
      <c r="C786" t="e">
        <f>VLOOKUP($A786,#REF!,3,0)</f>
        <v>#REF!</v>
      </c>
      <c r="D786" t="e">
        <f>VLOOKUP($A786,#REF!,4,0)</f>
        <v>#REF!</v>
      </c>
      <c r="E786">
        <v>2015</v>
      </c>
      <c r="F786">
        <f>VLOOKUP($A786,'BM011'!$D$8:$U$607,15,0)</f>
        <v>0</v>
      </c>
      <c r="H786" s="16">
        <v>4623</v>
      </c>
      <c r="I786" s="16" t="s">
        <v>779</v>
      </c>
      <c r="J786" s="16">
        <v>269</v>
      </c>
      <c r="K786" s="16" t="s">
        <v>1245</v>
      </c>
    </row>
    <row r="787" spans="1:11">
      <c r="A787" s="5">
        <v>4320</v>
      </c>
      <c r="B787" s="5" t="s">
        <v>746</v>
      </c>
      <c r="C787" t="e">
        <f>VLOOKUP($A787,#REF!,3,0)</f>
        <v>#REF!</v>
      </c>
      <c r="D787" t="e">
        <f>VLOOKUP($A787,#REF!,4,0)</f>
        <v>#REF!</v>
      </c>
      <c r="E787">
        <v>2015</v>
      </c>
      <c r="F787">
        <f>VLOOKUP($A787,'BM011'!$D$8:$U$607,15,0)</f>
        <v>0</v>
      </c>
      <c r="H787" s="16">
        <v>4632</v>
      </c>
      <c r="I787" s="16" t="s">
        <v>780</v>
      </c>
      <c r="J787" s="16">
        <v>259</v>
      </c>
      <c r="K787" s="16" t="s">
        <v>1266</v>
      </c>
    </row>
    <row r="788" spans="1:11">
      <c r="A788" s="5">
        <v>8660</v>
      </c>
      <c r="B788" s="5" t="s">
        <v>1119</v>
      </c>
      <c r="C788" t="e">
        <f>VLOOKUP($A788,#REF!,3,0)</f>
        <v>#REF!</v>
      </c>
      <c r="D788" t="e">
        <f>VLOOKUP($A788,#REF!,4,0)</f>
        <v>#REF!</v>
      </c>
      <c r="E788">
        <v>2015</v>
      </c>
      <c r="F788">
        <f>VLOOKUP($A788,'BM011'!$D$8:$U$607,15,0)</f>
        <v>0</v>
      </c>
      <c r="H788" s="16">
        <v>4640</v>
      </c>
      <c r="I788" s="16" t="s">
        <v>781</v>
      </c>
      <c r="J788" s="16">
        <v>320</v>
      </c>
      <c r="K788" s="16" t="s">
        <v>1268</v>
      </c>
    </row>
    <row r="789" spans="1:11">
      <c r="A789" s="5">
        <v>3600</v>
      </c>
      <c r="B789" s="5" t="s">
        <v>698</v>
      </c>
      <c r="C789" t="e">
        <f>VLOOKUP($A789,#REF!,3,0)</f>
        <v>#REF!</v>
      </c>
      <c r="D789" t="e">
        <f>VLOOKUP($A789,#REF!,4,0)</f>
        <v>#REF!</v>
      </c>
      <c r="E789">
        <v>2015</v>
      </c>
      <c r="F789">
        <f>VLOOKUP($A789,'BM011'!$D$8:$U$607,15,0)</f>
        <v>0</v>
      </c>
      <c r="H789" s="16">
        <v>4640</v>
      </c>
      <c r="I789" s="16" t="s">
        <v>781</v>
      </c>
      <c r="J789" s="16">
        <v>370</v>
      </c>
      <c r="K789" s="16" t="s">
        <v>1271</v>
      </c>
    </row>
    <row r="790" spans="1:11">
      <c r="A790" s="5">
        <v>8361</v>
      </c>
      <c r="B790" s="5" t="s">
        <v>1084</v>
      </c>
      <c r="C790" t="e">
        <f>VLOOKUP($A790,#REF!,3,0)</f>
        <v>#REF!</v>
      </c>
      <c r="D790" t="e">
        <f>VLOOKUP($A790,#REF!,4,0)</f>
        <v>#REF!</v>
      </c>
      <c r="E790">
        <v>2015</v>
      </c>
      <c r="F790">
        <f>VLOOKUP($A790,'BM011'!$D$8:$U$607,15,0)</f>
        <v>0</v>
      </c>
      <c r="H790" s="16">
        <v>4652</v>
      </c>
      <c r="I790" s="16" t="s">
        <v>782</v>
      </c>
      <c r="J790" s="16">
        <v>320</v>
      </c>
      <c r="K790" s="16" t="s">
        <v>1268</v>
      </c>
    </row>
    <row r="791" spans="1:11">
      <c r="A791" s="5">
        <v>4600</v>
      </c>
      <c r="B791" s="5" t="s">
        <v>776</v>
      </c>
      <c r="C791" t="e">
        <f>VLOOKUP($A791,#REF!,3,0)</f>
        <v>#REF!</v>
      </c>
      <c r="D791" t="e">
        <f>VLOOKUP($A791,#REF!,4,0)</f>
        <v>#REF!</v>
      </c>
      <c r="E791">
        <v>2015</v>
      </c>
      <c r="F791">
        <f>VLOOKUP($A791,'BM011'!$D$8:$U$607,15,0)</f>
        <v>0</v>
      </c>
      <c r="H791" s="16">
        <v>4652</v>
      </c>
      <c r="I791" s="16" t="s">
        <v>782</v>
      </c>
      <c r="J791" s="16">
        <v>336</v>
      </c>
      <c r="K791" s="16" t="s">
        <v>1275</v>
      </c>
    </row>
    <row r="792" spans="1:11">
      <c r="A792" s="5">
        <v>4030</v>
      </c>
      <c r="B792" s="5" t="s">
        <v>713</v>
      </c>
      <c r="C792" t="e">
        <f>VLOOKUP($A792,#REF!,3,0)</f>
        <v>#REF!</v>
      </c>
      <c r="D792" t="e">
        <f>VLOOKUP($A792,#REF!,4,0)</f>
        <v>#REF!</v>
      </c>
      <c r="E792">
        <v>2015</v>
      </c>
      <c r="F792">
        <f>VLOOKUP($A792,'BM011'!$D$8:$U$607,15,0)</f>
        <v>0</v>
      </c>
      <c r="H792" s="16">
        <v>4653</v>
      </c>
      <c r="I792" s="16" t="s">
        <v>783</v>
      </c>
      <c r="J792" s="16">
        <v>320</v>
      </c>
      <c r="K792" s="16" t="s">
        <v>1268</v>
      </c>
    </row>
    <row r="793" spans="1:11">
      <c r="A793" s="5">
        <v>2640</v>
      </c>
      <c r="B793" s="5" t="s">
        <v>635</v>
      </c>
      <c r="C793" t="e">
        <f>VLOOKUP($A793,#REF!,3,0)</f>
        <v>#REF!</v>
      </c>
      <c r="D793" t="e">
        <f>VLOOKUP($A793,#REF!,4,0)</f>
        <v>#REF!</v>
      </c>
      <c r="E793">
        <v>2015</v>
      </c>
      <c r="F793">
        <f>VLOOKUP($A793,'BM011'!$D$8:$U$607,15,0)</f>
        <v>0</v>
      </c>
      <c r="H793" s="16">
        <v>4653</v>
      </c>
      <c r="I793" s="16" t="s">
        <v>783</v>
      </c>
      <c r="J793" s="16">
        <v>336</v>
      </c>
      <c r="K793" s="16" t="s">
        <v>1275</v>
      </c>
    </row>
    <row r="794" spans="1:11">
      <c r="A794" s="5">
        <v>8380</v>
      </c>
      <c r="B794" s="5" t="s">
        <v>1087</v>
      </c>
      <c r="C794" t="e">
        <f>VLOOKUP($A794,#REF!,3,0)</f>
        <v>#REF!</v>
      </c>
      <c r="D794" t="e">
        <f>VLOOKUP($A794,#REF!,4,0)</f>
        <v>#REF!</v>
      </c>
      <c r="E794">
        <v>2015</v>
      </c>
      <c r="F794">
        <f>VLOOKUP($A794,'BM011'!$D$8:$U$607,15,0)</f>
        <v>0</v>
      </c>
      <c r="H794" s="16">
        <v>4654</v>
      </c>
      <c r="I794" s="16" t="s">
        <v>784</v>
      </c>
      <c r="J794" s="16">
        <v>320</v>
      </c>
      <c r="K794" s="16" t="s">
        <v>1268</v>
      </c>
    </row>
    <row r="795" spans="1:11">
      <c r="A795" s="5">
        <v>7120</v>
      </c>
      <c r="B795" s="5" t="s">
        <v>1003</v>
      </c>
      <c r="C795" t="e">
        <f>VLOOKUP($A795,#REF!,3,0)</f>
        <v>#REF!</v>
      </c>
      <c r="D795" t="e">
        <f>VLOOKUP($A795,#REF!,4,0)</f>
        <v>#REF!</v>
      </c>
      <c r="E795">
        <v>2015</v>
      </c>
      <c r="F795">
        <f>VLOOKUP($A795,'BM011'!$D$8:$U$607,15,0)</f>
        <v>0</v>
      </c>
      <c r="H795" s="16">
        <v>4660</v>
      </c>
      <c r="I795" s="16" t="s">
        <v>785</v>
      </c>
      <c r="J795" s="16">
        <v>336</v>
      </c>
      <c r="K795" s="16" t="s">
        <v>1275</v>
      </c>
    </row>
    <row r="796" spans="1:11">
      <c r="A796" s="5">
        <v>3250</v>
      </c>
      <c r="B796" s="5" t="s">
        <v>681</v>
      </c>
      <c r="C796" t="e">
        <f>VLOOKUP($A796,#REF!,3,0)</f>
        <v>#REF!</v>
      </c>
      <c r="D796" t="e">
        <f>VLOOKUP($A796,#REF!,4,0)</f>
        <v>#REF!</v>
      </c>
      <c r="E796">
        <v>2015</v>
      </c>
      <c r="F796">
        <f>VLOOKUP($A796,'BM011'!$D$8:$U$607,15,0)</f>
        <v>0</v>
      </c>
      <c r="H796" s="16">
        <v>4671</v>
      </c>
      <c r="I796" s="16" t="s">
        <v>786</v>
      </c>
      <c r="J796" s="16">
        <v>336</v>
      </c>
      <c r="K796" s="16" t="s">
        <v>1275</v>
      </c>
    </row>
    <row r="797" spans="1:11">
      <c r="A797" s="5">
        <v>8362</v>
      </c>
      <c r="B797" s="5" t="s">
        <v>1085</v>
      </c>
      <c r="C797" t="e">
        <f>VLOOKUP($A797,#REF!,3,0)</f>
        <v>#REF!</v>
      </c>
      <c r="D797" t="e">
        <f>VLOOKUP($A797,#REF!,4,0)</f>
        <v>#REF!</v>
      </c>
      <c r="E797">
        <v>2015</v>
      </c>
      <c r="F797">
        <f>VLOOKUP($A797,'BM011'!$D$8:$U$607,15,0)</f>
        <v>0</v>
      </c>
      <c r="H797" s="16">
        <v>4672</v>
      </c>
      <c r="I797" s="16" t="s">
        <v>787</v>
      </c>
      <c r="J797" s="16">
        <v>336</v>
      </c>
      <c r="K797" s="16" t="s">
        <v>1275</v>
      </c>
    </row>
    <row r="798" spans="1:11">
      <c r="A798" s="5">
        <v>8541</v>
      </c>
      <c r="B798" s="5" t="s">
        <v>1102</v>
      </c>
      <c r="C798" t="e">
        <f>VLOOKUP($A798,#REF!,3,0)</f>
        <v>#REF!</v>
      </c>
      <c r="D798" t="e">
        <f>VLOOKUP($A798,#REF!,4,0)</f>
        <v>#REF!</v>
      </c>
      <c r="E798">
        <v>2015</v>
      </c>
      <c r="F798">
        <f>VLOOKUP($A798,'BM011'!$D$8:$U$607,15,0)</f>
        <v>0</v>
      </c>
      <c r="H798" s="16">
        <v>4673</v>
      </c>
      <c r="I798" s="16" t="s">
        <v>788</v>
      </c>
      <c r="J798" s="16">
        <v>336</v>
      </c>
      <c r="K798" s="16" t="s">
        <v>1275</v>
      </c>
    </row>
    <row r="799" spans="1:11">
      <c r="A799" s="5">
        <v>5300</v>
      </c>
      <c r="B799" s="5" t="s">
        <v>849</v>
      </c>
      <c r="C799" t="e">
        <f>VLOOKUP($A799,#REF!,3,0)</f>
        <v>#REF!</v>
      </c>
      <c r="D799" t="e">
        <f>VLOOKUP($A799,#REF!,4,0)</f>
        <v>#REF!</v>
      </c>
      <c r="E799">
        <v>2015</v>
      </c>
      <c r="F799">
        <f>VLOOKUP($A799,'BM011'!$D$8:$U$607,15,0)</f>
        <v>0</v>
      </c>
      <c r="H799" s="16">
        <v>4681</v>
      </c>
      <c r="I799" s="16" t="s">
        <v>789</v>
      </c>
      <c r="J799" s="16">
        <v>259</v>
      </c>
      <c r="K799" s="16" t="s">
        <v>1266</v>
      </c>
    </row>
    <row r="800" spans="1:11">
      <c r="A800" s="5">
        <v>8381</v>
      </c>
      <c r="B800" s="5" t="s">
        <v>1088</v>
      </c>
      <c r="C800" t="e">
        <f>VLOOKUP($A800,#REF!,3,0)</f>
        <v>#REF!</v>
      </c>
      <c r="D800" t="e">
        <f>VLOOKUP($A800,#REF!,4,0)</f>
        <v>#REF!</v>
      </c>
      <c r="E800">
        <v>2015</v>
      </c>
      <c r="F800">
        <f>VLOOKUP($A800,'BM011'!$D$8:$U$607,15,0)</f>
        <v>0</v>
      </c>
      <c r="H800" s="16">
        <v>4682</v>
      </c>
      <c r="I800" s="16" t="s">
        <v>790</v>
      </c>
      <c r="J800" s="16">
        <v>259</v>
      </c>
      <c r="K800" s="16" t="s">
        <v>1266</v>
      </c>
    </row>
    <row r="801" spans="1:11">
      <c r="A801" s="5">
        <v>5000</v>
      </c>
      <c r="B801" s="5" t="s">
        <v>839</v>
      </c>
      <c r="C801" t="e">
        <f>VLOOKUP($A801,#REF!,3,0)</f>
        <v>#REF!</v>
      </c>
      <c r="D801" t="e">
        <f>VLOOKUP($A801,#REF!,4,0)</f>
        <v>#REF!</v>
      </c>
      <c r="E801">
        <v>2015</v>
      </c>
      <c r="F801">
        <f>VLOOKUP($A801,'BM011'!$D$8:$U$607,15,0)</f>
        <v>0</v>
      </c>
      <c r="H801" s="16">
        <v>4682</v>
      </c>
      <c r="I801" s="16" t="s">
        <v>790</v>
      </c>
      <c r="J801" s="16">
        <v>320</v>
      </c>
      <c r="K801" s="16" t="s">
        <v>1268</v>
      </c>
    </row>
    <row r="802" spans="1:11">
      <c r="A802" s="5">
        <v>8340</v>
      </c>
      <c r="B802" s="5" t="s">
        <v>1081</v>
      </c>
      <c r="C802" t="e">
        <f>VLOOKUP($A802,#REF!,3,0)</f>
        <v>#REF!</v>
      </c>
      <c r="D802" t="e">
        <f>VLOOKUP($A802,#REF!,4,0)</f>
        <v>#REF!</v>
      </c>
      <c r="E802">
        <v>2015</v>
      </c>
      <c r="F802">
        <f>VLOOKUP($A802,'BM011'!$D$8:$U$607,15,0)</f>
        <v>0</v>
      </c>
      <c r="H802" s="16">
        <v>4682</v>
      </c>
      <c r="I802" s="16" t="s">
        <v>790</v>
      </c>
      <c r="J802" s="16">
        <v>336</v>
      </c>
      <c r="K802" s="16" t="s">
        <v>1275</v>
      </c>
    </row>
    <row r="803" spans="1:11">
      <c r="A803" s="5">
        <v>3540</v>
      </c>
      <c r="B803" s="5" t="s">
        <v>696</v>
      </c>
      <c r="C803" t="e">
        <f>VLOOKUP($A803,#REF!,3,0)</f>
        <v>#REF!</v>
      </c>
      <c r="D803" t="e">
        <f>VLOOKUP($A803,#REF!,4,0)</f>
        <v>#REF!</v>
      </c>
      <c r="E803">
        <v>2015</v>
      </c>
      <c r="F803">
        <f>VLOOKUP($A803,'BM011'!$D$8:$U$607,15,0)</f>
        <v>0</v>
      </c>
      <c r="H803" s="16">
        <v>4683</v>
      </c>
      <c r="I803" s="16" t="s">
        <v>791</v>
      </c>
      <c r="J803" s="16">
        <v>320</v>
      </c>
      <c r="K803" s="16" t="s">
        <v>1268</v>
      </c>
    </row>
    <row r="804" spans="1:11">
      <c r="A804" s="5">
        <v>3480</v>
      </c>
      <c r="B804" s="5" t="s">
        <v>692</v>
      </c>
      <c r="C804" t="e">
        <f>VLOOKUP($A804,#REF!,3,0)</f>
        <v>#REF!</v>
      </c>
      <c r="D804" t="e">
        <f>VLOOKUP($A804,#REF!,4,0)</f>
        <v>#REF!</v>
      </c>
      <c r="E804">
        <v>2015</v>
      </c>
      <c r="F804">
        <f>VLOOKUP($A804,'BM011'!$D$8:$U$607,15,0)</f>
        <v>0</v>
      </c>
      <c r="H804" s="16">
        <v>4683</v>
      </c>
      <c r="I804" s="16" t="s">
        <v>791</v>
      </c>
      <c r="J804" s="16">
        <v>370</v>
      </c>
      <c r="K804" s="16" t="s">
        <v>1271</v>
      </c>
    </row>
    <row r="805" spans="1:11">
      <c r="A805" s="5">
        <v>3650</v>
      </c>
      <c r="B805" s="5" t="s">
        <v>700</v>
      </c>
      <c r="C805" t="e">
        <f>VLOOKUP($A805,#REF!,3,0)</f>
        <v>#REF!</v>
      </c>
      <c r="D805" t="e">
        <f>VLOOKUP($A805,#REF!,4,0)</f>
        <v>#REF!</v>
      </c>
      <c r="E805">
        <v>2015</v>
      </c>
      <c r="F805">
        <f>VLOOKUP($A805,'BM011'!$D$8:$U$607,15,0)</f>
        <v>0</v>
      </c>
      <c r="H805" s="16">
        <v>4684</v>
      </c>
      <c r="I805" s="16" t="s">
        <v>792</v>
      </c>
      <c r="J805" s="16">
        <v>320</v>
      </c>
      <c r="K805" s="16" t="s">
        <v>1268</v>
      </c>
    </row>
    <row r="806" spans="1:11">
      <c r="A806" s="5">
        <v>8680</v>
      </c>
      <c r="B806" s="5" t="s">
        <v>1121</v>
      </c>
      <c r="C806" t="e">
        <f>VLOOKUP($A806,#REF!,3,0)</f>
        <v>#REF!</v>
      </c>
      <c r="D806" t="e">
        <f>VLOOKUP($A806,#REF!,4,0)</f>
        <v>#REF!</v>
      </c>
      <c r="E806">
        <v>2015</v>
      </c>
      <c r="F806">
        <f>VLOOKUP($A806,'BM011'!$D$8:$U$607,15,0)</f>
        <v>0</v>
      </c>
      <c r="H806" s="16">
        <v>4684</v>
      </c>
      <c r="I806" s="16" t="s">
        <v>792</v>
      </c>
      <c r="J806" s="16">
        <v>370</v>
      </c>
      <c r="K806" s="16" t="s">
        <v>1271</v>
      </c>
    </row>
    <row r="807" spans="1:11">
      <c r="A807" s="5">
        <v>3140</v>
      </c>
      <c r="B807" s="5" t="s">
        <v>675</v>
      </c>
      <c r="C807" t="e">
        <f>VLOOKUP($A807,#REF!,3,0)</f>
        <v>#REF!</v>
      </c>
      <c r="D807" t="e">
        <f>VLOOKUP($A807,#REF!,4,0)</f>
        <v>#REF!</v>
      </c>
      <c r="E807">
        <v>2015</v>
      </c>
      <c r="F807">
        <f>VLOOKUP($A807,'BM011'!$D$8:$U$607,15,0)</f>
        <v>0</v>
      </c>
      <c r="H807" s="16">
        <v>4690</v>
      </c>
      <c r="I807" s="16" t="s">
        <v>793</v>
      </c>
      <c r="J807" s="16">
        <v>320</v>
      </c>
      <c r="K807" s="16" t="s">
        <v>1268</v>
      </c>
    </row>
    <row r="808" spans="1:11">
      <c r="A808" s="5">
        <v>3660</v>
      </c>
      <c r="B808" s="5" t="s">
        <v>701</v>
      </c>
      <c r="C808" t="e">
        <f>VLOOKUP($A808,#REF!,3,0)</f>
        <v>#REF!</v>
      </c>
      <c r="D808" t="e">
        <f>VLOOKUP($A808,#REF!,4,0)</f>
        <v>#REF!</v>
      </c>
      <c r="E808">
        <v>2015</v>
      </c>
      <c r="F808">
        <f>VLOOKUP($A808,'BM011'!$D$8:$U$607,15,0)</f>
        <v>0</v>
      </c>
      <c r="H808" s="16">
        <v>4690</v>
      </c>
      <c r="I808" s="16" t="s">
        <v>793</v>
      </c>
      <c r="J808" s="16">
        <v>329</v>
      </c>
      <c r="K808" s="16" t="s">
        <v>1269</v>
      </c>
    </row>
    <row r="809" spans="1:11">
      <c r="A809" s="5">
        <v>2980</v>
      </c>
      <c r="B809" s="5" t="s">
        <v>666</v>
      </c>
      <c r="C809" t="e">
        <f>VLOOKUP($A809,#REF!,3,0)</f>
        <v>#REF!</v>
      </c>
      <c r="D809" t="e">
        <f>VLOOKUP($A809,#REF!,4,0)</f>
        <v>#REF!</v>
      </c>
      <c r="E809">
        <v>2015</v>
      </c>
      <c r="F809">
        <f>VLOOKUP($A809,'BM011'!$D$8:$U$607,15,0)</f>
        <v>0</v>
      </c>
      <c r="H809" s="16">
        <v>4690</v>
      </c>
      <c r="I809" s="16" t="s">
        <v>793</v>
      </c>
      <c r="J809" s="16">
        <v>370</v>
      </c>
      <c r="K809" s="16" t="s">
        <v>1271</v>
      </c>
    </row>
    <row r="810" spans="1:11">
      <c r="A810" s="5">
        <v>9000</v>
      </c>
      <c r="B810" s="5" t="s">
        <v>1161</v>
      </c>
      <c r="C810" t="e">
        <f>VLOOKUP($A810,#REF!,3,0)</f>
        <v>#REF!</v>
      </c>
      <c r="D810" t="e">
        <f>VLOOKUP($A810,#REF!,4,0)</f>
        <v>#REF!</v>
      </c>
      <c r="E810">
        <v>2015</v>
      </c>
      <c r="F810">
        <f>VLOOKUP($A810,'BM011'!$D$8:$U$607,15,0)</f>
        <v>0</v>
      </c>
      <c r="H810" s="16">
        <v>4700</v>
      </c>
      <c r="I810" s="16" t="s">
        <v>794</v>
      </c>
      <c r="J810" s="16">
        <v>370</v>
      </c>
      <c r="K810" s="16" t="s">
        <v>1271</v>
      </c>
    </row>
    <row r="811" spans="1:11">
      <c r="A811" s="5">
        <v>2620</v>
      </c>
      <c r="B811" s="5" t="s">
        <v>631</v>
      </c>
      <c r="C811" t="e">
        <f>VLOOKUP($A811,#REF!,3,0)</f>
        <v>#REF!</v>
      </c>
      <c r="D811" t="e">
        <f>VLOOKUP($A811,#REF!,4,0)</f>
        <v>#REF!</v>
      </c>
      <c r="E811">
        <v>2015</v>
      </c>
      <c r="F811">
        <f>VLOOKUP($A811,'BM011'!$D$8:$U$607,15,0)</f>
        <v>0</v>
      </c>
      <c r="H811" s="16">
        <v>4720</v>
      </c>
      <c r="I811" s="16" t="s">
        <v>795</v>
      </c>
      <c r="J811" s="16">
        <v>390</v>
      </c>
      <c r="K811" s="16" t="s">
        <v>1276</v>
      </c>
    </row>
    <row r="812" spans="1:11">
      <c r="A812" s="5">
        <v>4040</v>
      </c>
      <c r="B812" s="5" t="s">
        <v>714</v>
      </c>
      <c r="C812" t="e">
        <f>VLOOKUP($A812,#REF!,3,0)</f>
        <v>#REF!</v>
      </c>
      <c r="D812" t="e">
        <f>VLOOKUP($A812,#REF!,4,0)</f>
        <v>#REF!</v>
      </c>
      <c r="E812">
        <v>2015</v>
      </c>
      <c r="F812">
        <f>VLOOKUP($A812,'BM011'!$D$8:$U$607,15,0)</f>
        <v>0</v>
      </c>
      <c r="H812" s="16">
        <v>4733</v>
      </c>
      <c r="I812" s="16" t="s">
        <v>796</v>
      </c>
      <c r="J812" s="16">
        <v>320</v>
      </c>
      <c r="K812" s="16" t="s">
        <v>1268</v>
      </c>
    </row>
    <row r="813" spans="1:11">
      <c r="A813" s="5">
        <v>8310</v>
      </c>
      <c r="B813" s="5" t="s">
        <v>1078</v>
      </c>
      <c r="C813" t="e">
        <f>VLOOKUP($A813,#REF!,3,0)</f>
        <v>#REF!</v>
      </c>
      <c r="D813" t="e">
        <f>VLOOKUP($A813,#REF!,4,0)</f>
        <v>#REF!</v>
      </c>
      <c r="E813">
        <v>2015</v>
      </c>
      <c r="F813">
        <f>VLOOKUP($A813,'BM011'!$D$8:$U$607,15,0)</f>
        <v>0</v>
      </c>
      <c r="H813" s="16">
        <v>4733</v>
      </c>
      <c r="I813" s="16" t="s">
        <v>796</v>
      </c>
      <c r="J813" s="16">
        <v>370</v>
      </c>
      <c r="K813" s="16" t="s">
        <v>1271</v>
      </c>
    </row>
    <row r="814" spans="1:11">
      <c r="A814" s="5">
        <v>8530</v>
      </c>
      <c r="B814" s="5" t="s">
        <v>1101</v>
      </c>
      <c r="C814" t="e">
        <f>VLOOKUP($A814,#REF!,3,0)</f>
        <v>#REF!</v>
      </c>
      <c r="D814" t="e">
        <f>VLOOKUP($A814,#REF!,4,0)</f>
        <v>#REF!</v>
      </c>
      <c r="E814">
        <v>2015</v>
      </c>
      <c r="F814">
        <f>VLOOKUP($A814,'BM011'!$D$8:$U$607,15,0)</f>
        <v>0</v>
      </c>
      <c r="H814" s="16">
        <v>4733</v>
      </c>
      <c r="I814" s="16" t="s">
        <v>796</v>
      </c>
      <c r="J814" s="16">
        <v>390</v>
      </c>
      <c r="K814" s="16" t="s">
        <v>1276</v>
      </c>
    </row>
    <row r="815" spans="1:11">
      <c r="A815" s="5">
        <v>3000</v>
      </c>
      <c r="B815" s="5" t="s">
        <v>668</v>
      </c>
      <c r="C815" t="e">
        <f>VLOOKUP($A815,#REF!,3,0)</f>
        <v>#REF!</v>
      </c>
      <c r="D815" t="e">
        <f>VLOOKUP($A815,#REF!,4,0)</f>
        <v>#REF!</v>
      </c>
      <c r="E815">
        <v>2015</v>
      </c>
      <c r="F815">
        <f>VLOOKUP($A815,'BM011'!$D$8:$U$607,15,0)</f>
        <v>0</v>
      </c>
      <c r="H815" s="16">
        <v>4735</v>
      </c>
      <c r="I815" s="16" t="s">
        <v>797</v>
      </c>
      <c r="J815" s="16">
        <v>390</v>
      </c>
      <c r="K815" s="16" t="s">
        <v>1276</v>
      </c>
    </row>
    <row r="816" spans="1:11">
      <c r="A816" s="5">
        <v>5230</v>
      </c>
      <c r="B816" s="5" t="s">
        <v>843</v>
      </c>
      <c r="C816" t="e">
        <f>VLOOKUP($A816,#REF!,3,0)</f>
        <v>#REF!</v>
      </c>
      <c r="D816" t="e">
        <f>VLOOKUP($A816,#REF!,4,0)</f>
        <v>#REF!</v>
      </c>
      <c r="E816">
        <v>2015</v>
      </c>
      <c r="F816">
        <f>VLOOKUP($A816,'BM011'!$D$8:$U$607,15,0)</f>
        <v>0</v>
      </c>
      <c r="H816" s="16">
        <v>4736</v>
      </c>
      <c r="I816" s="16" t="s">
        <v>798</v>
      </c>
      <c r="J816" s="16">
        <v>370</v>
      </c>
      <c r="K816" s="16" t="s">
        <v>1271</v>
      </c>
    </row>
    <row r="817" spans="1:11">
      <c r="A817" s="5">
        <v>8520</v>
      </c>
      <c r="B817" s="5" t="s">
        <v>1100</v>
      </c>
      <c r="C817" t="e">
        <f>VLOOKUP($A817,#REF!,3,0)</f>
        <v>#REF!</v>
      </c>
      <c r="D817" t="e">
        <f>VLOOKUP($A817,#REF!,4,0)</f>
        <v>#REF!</v>
      </c>
      <c r="E817">
        <v>2015</v>
      </c>
      <c r="F817">
        <f>VLOOKUP($A817,'BM011'!$D$8:$U$607,15,0)</f>
        <v>0</v>
      </c>
      <c r="H817" s="16">
        <v>4750</v>
      </c>
      <c r="I817" s="16" t="s">
        <v>799</v>
      </c>
      <c r="J817" s="16">
        <v>370</v>
      </c>
      <c r="K817" s="16" t="s">
        <v>1271</v>
      </c>
    </row>
    <row r="818" spans="1:11">
      <c r="A818" s="5">
        <v>2635</v>
      </c>
      <c r="B818" s="5" t="s">
        <v>634</v>
      </c>
      <c r="C818" t="e">
        <f>VLOOKUP($A818,#REF!,3,0)</f>
        <v>#REF!</v>
      </c>
      <c r="D818" t="e">
        <f>VLOOKUP($A818,#REF!,4,0)</f>
        <v>#REF!</v>
      </c>
      <c r="E818">
        <v>2015</v>
      </c>
      <c r="F818">
        <f>VLOOKUP($A818,'BM011'!$D$8:$U$607,15,0)</f>
        <v>0</v>
      </c>
      <c r="H818" s="16">
        <v>4750</v>
      </c>
      <c r="I818" s="16" t="s">
        <v>799</v>
      </c>
      <c r="J818" s="16">
        <v>390</v>
      </c>
      <c r="K818" s="16" t="s">
        <v>1276</v>
      </c>
    </row>
    <row r="819" spans="1:11">
      <c r="A819" s="5">
        <v>2630</v>
      </c>
      <c r="B819" s="5" t="s">
        <v>633</v>
      </c>
      <c r="C819" t="e">
        <f>VLOOKUP($A819,#REF!,3,0)</f>
        <v>#REF!</v>
      </c>
      <c r="D819" t="e">
        <f>VLOOKUP($A819,#REF!,4,0)</f>
        <v>#REF!</v>
      </c>
      <c r="E819">
        <v>2015</v>
      </c>
      <c r="F819">
        <f>VLOOKUP($A819,'BM011'!$D$8:$U$607,15,0)</f>
        <v>0</v>
      </c>
      <c r="H819" s="16">
        <v>4760</v>
      </c>
      <c r="I819" s="16" t="s">
        <v>800</v>
      </c>
      <c r="J819" s="16">
        <v>390</v>
      </c>
      <c r="K819" s="16" t="s">
        <v>1276</v>
      </c>
    </row>
    <row r="820" spans="1:11">
      <c r="A820" s="5">
        <v>2670</v>
      </c>
      <c r="B820" s="5" t="s">
        <v>639</v>
      </c>
      <c r="C820" t="e">
        <f>VLOOKUP($A820,#REF!,3,0)</f>
        <v>#REF!</v>
      </c>
      <c r="D820" t="e">
        <f>VLOOKUP($A820,#REF!,4,0)</f>
        <v>#REF!</v>
      </c>
      <c r="E820">
        <v>2015</v>
      </c>
      <c r="F820">
        <f>VLOOKUP($A820,'BM011'!$D$8:$U$607,15,0)</f>
        <v>0</v>
      </c>
      <c r="H820" s="16">
        <v>4771</v>
      </c>
      <c r="I820" s="16" t="s">
        <v>801</v>
      </c>
      <c r="J820" s="16">
        <v>390</v>
      </c>
      <c r="K820" s="16" t="s">
        <v>1276</v>
      </c>
    </row>
    <row r="821" spans="1:11">
      <c r="A821" s="5">
        <v>8330</v>
      </c>
      <c r="B821" s="5" t="s">
        <v>1080</v>
      </c>
      <c r="C821" t="e">
        <f>VLOOKUP($A821,#REF!,3,0)</f>
        <v>#REF!</v>
      </c>
      <c r="D821" t="e">
        <f>VLOOKUP($A821,#REF!,4,0)</f>
        <v>#REF!</v>
      </c>
      <c r="E821">
        <v>2015</v>
      </c>
      <c r="F821">
        <f>VLOOKUP($A821,'BM011'!$D$8:$U$607,15,0)</f>
        <v>0</v>
      </c>
      <c r="H821" s="16">
        <v>4772</v>
      </c>
      <c r="I821" s="16" t="s">
        <v>802</v>
      </c>
      <c r="J821" s="16">
        <v>390</v>
      </c>
      <c r="K821" s="16" t="s">
        <v>1276</v>
      </c>
    </row>
    <row r="822" spans="1:11">
      <c r="A822" s="5">
        <v>8320</v>
      </c>
      <c r="B822" s="5" t="s">
        <v>1079</v>
      </c>
      <c r="C822" t="e">
        <f>VLOOKUP($A822,#REF!,3,0)</f>
        <v>#REF!</v>
      </c>
      <c r="D822" t="e">
        <f>VLOOKUP($A822,#REF!,4,0)</f>
        <v>#REF!</v>
      </c>
      <c r="E822">
        <v>2015</v>
      </c>
      <c r="F822">
        <f>VLOOKUP($A822,'BM011'!$D$8:$U$607,15,0)</f>
        <v>0</v>
      </c>
      <c r="H822" s="16">
        <v>4773</v>
      </c>
      <c r="I822" s="16" t="s">
        <v>803</v>
      </c>
      <c r="J822" s="16">
        <v>390</v>
      </c>
      <c r="K822" s="16" t="s">
        <v>1276</v>
      </c>
    </row>
    <row r="823" spans="1:11">
      <c r="A823" s="5">
        <v>2690</v>
      </c>
      <c r="B823" s="5" t="s">
        <v>641</v>
      </c>
      <c r="C823" t="e">
        <f>VLOOKUP($A823,#REF!,3,0)</f>
        <v>#REF!</v>
      </c>
      <c r="D823" t="e">
        <f>VLOOKUP($A823,#REF!,4,0)</f>
        <v>#REF!</v>
      </c>
      <c r="E823">
        <v>2015</v>
      </c>
      <c r="F823">
        <f>VLOOKUP($A823,'BM011'!$D$8:$U$607,15,0)</f>
        <v>0</v>
      </c>
      <c r="H823" s="16">
        <v>4780</v>
      </c>
      <c r="I823" s="16" t="s">
        <v>804</v>
      </c>
      <c r="J823" s="16">
        <v>390</v>
      </c>
      <c r="K823" s="16" t="s">
        <v>1276</v>
      </c>
    </row>
    <row r="824" spans="1:11">
      <c r="A824" s="5">
        <v>8210</v>
      </c>
      <c r="B824" s="5" t="s">
        <v>1068</v>
      </c>
      <c r="C824" t="e">
        <f>VLOOKUP($A824,#REF!,3,0)</f>
        <v>#REF!</v>
      </c>
      <c r="D824" t="e">
        <f>VLOOKUP($A824,#REF!,4,0)</f>
        <v>#REF!</v>
      </c>
      <c r="E824">
        <v>2015</v>
      </c>
      <c r="F824">
        <f>VLOOKUP($A824,'BM011'!$D$8:$U$607,15,0)</f>
        <v>0</v>
      </c>
      <c r="H824" s="16">
        <v>4791</v>
      </c>
      <c r="I824" s="16" t="s">
        <v>805</v>
      </c>
      <c r="J824" s="16">
        <v>390</v>
      </c>
      <c r="K824" s="16" t="s">
        <v>1276</v>
      </c>
    </row>
    <row r="825" spans="1:11">
      <c r="A825" s="5">
        <v>3670</v>
      </c>
      <c r="B825" s="5" t="s">
        <v>702</v>
      </c>
      <c r="C825" t="e">
        <f>VLOOKUP($A825,#REF!,3,0)</f>
        <v>#REF!</v>
      </c>
      <c r="D825" t="e">
        <f>VLOOKUP($A825,#REF!,4,0)</f>
        <v>#REF!</v>
      </c>
      <c r="E825">
        <v>2015</v>
      </c>
      <c r="F825">
        <f>VLOOKUP($A825,'BM011'!$D$8:$U$607,15,0)</f>
        <v>0</v>
      </c>
      <c r="H825" s="16">
        <v>4792</v>
      </c>
      <c r="I825" s="16" t="s">
        <v>806</v>
      </c>
      <c r="J825" s="16">
        <v>390</v>
      </c>
      <c r="K825" s="16" t="s">
        <v>1276</v>
      </c>
    </row>
    <row r="826" spans="1:11">
      <c r="A826" s="5">
        <v>3400</v>
      </c>
      <c r="B826" s="5" t="s">
        <v>689</v>
      </c>
      <c r="C826" t="e">
        <f>VLOOKUP($A826,#REF!,3,0)</f>
        <v>#REF!</v>
      </c>
      <c r="D826" t="e">
        <f>VLOOKUP($A826,#REF!,4,0)</f>
        <v>#REF!</v>
      </c>
      <c r="E826">
        <v>2015</v>
      </c>
      <c r="F826">
        <f>VLOOKUP($A826,'BM011'!$D$8:$U$607,15,0)</f>
        <v>0</v>
      </c>
      <c r="H826" s="16">
        <v>4793</v>
      </c>
      <c r="I826" s="16" t="s">
        <v>807</v>
      </c>
      <c r="J826" s="16">
        <v>390</v>
      </c>
      <c r="K826" s="16" t="s">
        <v>1276</v>
      </c>
    </row>
    <row r="827" spans="1:11">
      <c r="A827" s="5">
        <v>2605</v>
      </c>
      <c r="B827" s="5" t="s">
        <v>629</v>
      </c>
      <c r="C827" t="e">
        <f>VLOOKUP($A827,#REF!,3,0)</f>
        <v>#REF!</v>
      </c>
      <c r="D827" t="e">
        <f>VLOOKUP($A827,#REF!,4,0)</f>
        <v>#REF!</v>
      </c>
      <c r="E827">
        <v>2015</v>
      </c>
      <c r="F827">
        <f>VLOOKUP($A827,'BM011'!$D$8:$U$607,15,0)</f>
        <v>0</v>
      </c>
      <c r="H827" s="16">
        <v>4800</v>
      </c>
      <c r="I827" s="16" t="s">
        <v>808</v>
      </c>
      <c r="J827" s="16">
        <v>376</v>
      </c>
      <c r="K827" s="16" t="s">
        <v>1277</v>
      </c>
    </row>
    <row r="828" spans="1:11">
      <c r="A828" s="5">
        <v>8220</v>
      </c>
      <c r="B828" s="5" t="s">
        <v>1069</v>
      </c>
      <c r="C828" t="e">
        <f>VLOOKUP($A828,#REF!,3,0)</f>
        <v>#REF!</v>
      </c>
      <c r="D828" t="e">
        <f>VLOOKUP($A828,#REF!,4,0)</f>
        <v>#REF!</v>
      </c>
      <c r="E828">
        <v>2015</v>
      </c>
      <c r="F828">
        <f>VLOOKUP($A828,'BM011'!$D$8:$U$607,15,0)</f>
        <v>0</v>
      </c>
      <c r="H828" s="16">
        <v>4840</v>
      </c>
      <c r="I828" s="16" t="s">
        <v>809</v>
      </c>
      <c r="J828" s="16">
        <v>376</v>
      </c>
      <c r="K828" s="16" t="s">
        <v>1277</v>
      </c>
    </row>
    <row r="829" spans="1:11">
      <c r="A829" s="5">
        <v>2660</v>
      </c>
      <c r="B829" s="5" t="s">
        <v>637</v>
      </c>
      <c r="C829" t="e">
        <f>VLOOKUP($A829,#REF!,3,0)</f>
        <v>#REF!</v>
      </c>
      <c r="D829" t="e">
        <f>VLOOKUP($A829,#REF!,4,0)</f>
        <v>#REF!</v>
      </c>
      <c r="E829">
        <v>2015</v>
      </c>
      <c r="F829">
        <f>VLOOKUP($A829,'BM011'!$D$8:$U$607,15,0)</f>
        <v>0</v>
      </c>
      <c r="H829" s="16">
        <v>4850</v>
      </c>
      <c r="I829" s="16" t="s">
        <v>810</v>
      </c>
      <c r="J829" s="16">
        <v>376</v>
      </c>
      <c r="K829" s="16" t="s">
        <v>1277</v>
      </c>
    </row>
    <row r="830" spans="1:11">
      <c r="A830" s="5">
        <v>3100</v>
      </c>
      <c r="B830" s="5" t="s">
        <v>673</v>
      </c>
      <c r="C830" t="e">
        <f>VLOOKUP($A830,#REF!,3,0)</f>
        <v>#REF!</v>
      </c>
      <c r="D830" t="e">
        <f>VLOOKUP($A830,#REF!,4,0)</f>
        <v>#REF!</v>
      </c>
      <c r="E830">
        <v>2015</v>
      </c>
      <c r="F830">
        <f>VLOOKUP($A830,'BM011'!$D$8:$U$607,15,0)</f>
        <v>0</v>
      </c>
      <c r="H830" s="16">
        <v>4862</v>
      </c>
      <c r="I830" s="16" t="s">
        <v>811</v>
      </c>
      <c r="J830" s="16">
        <v>376</v>
      </c>
      <c r="K830" s="16" t="s">
        <v>1277</v>
      </c>
    </row>
    <row r="831" spans="1:11">
      <c r="A831" s="5">
        <v>2680</v>
      </c>
      <c r="B831" s="5" t="s">
        <v>640</v>
      </c>
      <c r="C831" t="e">
        <f>VLOOKUP($A831,#REF!,3,0)</f>
        <v>#REF!</v>
      </c>
      <c r="D831" t="e">
        <f>VLOOKUP($A831,#REF!,4,0)</f>
        <v>#REF!</v>
      </c>
      <c r="E831">
        <v>2015</v>
      </c>
      <c r="F831">
        <f>VLOOKUP($A831,'BM011'!$D$8:$U$607,15,0)</f>
        <v>0</v>
      </c>
      <c r="H831" s="16">
        <v>4863</v>
      </c>
      <c r="I831" s="16" t="s">
        <v>812</v>
      </c>
      <c r="J831" s="16">
        <v>376</v>
      </c>
      <c r="K831" s="16" t="s">
        <v>1277</v>
      </c>
    </row>
    <row r="832" spans="1:11">
      <c r="A832" s="5">
        <v>2600</v>
      </c>
      <c r="B832" s="5" t="s">
        <v>628</v>
      </c>
      <c r="C832" t="e">
        <f>VLOOKUP($A832,#REF!,3,0)</f>
        <v>#REF!</v>
      </c>
      <c r="D832" t="e">
        <f>VLOOKUP($A832,#REF!,4,0)</f>
        <v>#REF!</v>
      </c>
      <c r="E832">
        <v>2015</v>
      </c>
      <c r="F832">
        <f>VLOOKUP($A832,'BM011'!$D$8:$U$607,15,0)</f>
        <v>0</v>
      </c>
      <c r="H832" s="16">
        <v>4871</v>
      </c>
      <c r="I832" s="16" t="s">
        <v>813</v>
      </c>
      <c r="J832" s="16">
        <v>376</v>
      </c>
      <c r="K832" s="16" t="s">
        <v>1277</v>
      </c>
    </row>
    <row r="833" spans="1:11">
      <c r="A833" s="5">
        <v>9492</v>
      </c>
      <c r="B833" s="5" t="s">
        <v>1188</v>
      </c>
      <c r="C833" t="e">
        <f>VLOOKUP($A833,#REF!,3,0)</f>
        <v>#REF!</v>
      </c>
      <c r="D833" t="e">
        <f>VLOOKUP($A833,#REF!,4,0)</f>
        <v>#REF!</v>
      </c>
      <c r="E833">
        <v>2015</v>
      </c>
      <c r="F833">
        <f>VLOOKUP($A833,'BM011'!$D$8:$U$607,15,0)</f>
        <v>0</v>
      </c>
      <c r="H833" s="16">
        <v>4872</v>
      </c>
      <c r="I833" s="16" t="s">
        <v>814</v>
      </c>
      <c r="J833" s="16">
        <v>376</v>
      </c>
      <c r="K833" s="16" t="s">
        <v>1277</v>
      </c>
    </row>
    <row r="834" spans="1:11">
      <c r="A834" s="5">
        <v>2990</v>
      </c>
      <c r="B834" s="5" t="s">
        <v>667</v>
      </c>
      <c r="C834" t="e">
        <f>VLOOKUP($A834,#REF!,3,0)</f>
        <v>#REF!</v>
      </c>
      <c r="D834" t="e">
        <f>VLOOKUP($A834,#REF!,4,0)</f>
        <v>#REF!</v>
      </c>
      <c r="E834">
        <v>2015</v>
      </c>
      <c r="F834">
        <f>VLOOKUP($A834,'BM011'!$D$8:$U$607,15,0)</f>
        <v>0</v>
      </c>
      <c r="H834" s="16">
        <v>4873</v>
      </c>
      <c r="I834" s="16" t="s">
        <v>815</v>
      </c>
      <c r="J834" s="16">
        <v>376</v>
      </c>
      <c r="K834" s="16" t="s">
        <v>1277</v>
      </c>
    </row>
    <row r="835" spans="1:11">
      <c r="A835" s="5">
        <v>3450</v>
      </c>
      <c r="B835" s="5" t="s">
        <v>690</v>
      </c>
      <c r="C835" t="e">
        <f>VLOOKUP($A835,#REF!,3,0)</f>
        <v>#REF!</v>
      </c>
      <c r="D835" t="e">
        <f>VLOOKUP($A835,#REF!,4,0)</f>
        <v>#REF!</v>
      </c>
      <c r="E835">
        <v>2015</v>
      </c>
      <c r="F835">
        <f>VLOOKUP($A835,'BM011'!$D$8:$U$607,15,0)</f>
        <v>0</v>
      </c>
      <c r="H835" s="16">
        <v>4874</v>
      </c>
      <c r="I835" s="16" t="s">
        <v>816</v>
      </c>
      <c r="J835" s="16">
        <v>376</v>
      </c>
      <c r="K835" s="16" t="s">
        <v>1277</v>
      </c>
    </row>
    <row r="836" spans="1:11">
      <c r="A836" s="5">
        <v>2625</v>
      </c>
      <c r="B836" s="5" t="s">
        <v>632</v>
      </c>
      <c r="C836" t="e">
        <f>VLOOKUP($A836,#REF!,3,0)</f>
        <v>#REF!</v>
      </c>
      <c r="D836" t="e">
        <f>VLOOKUP($A836,#REF!,4,0)</f>
        <v>#REF!</v>
      </c>
      <c r="E836">
        <v>2015</v>
      </c>
      <c r="F836">
        <f>VLOOKUP($A836,'BM011'!$D$8:$U$607,15,0)</f>
        <v>0</v>
      </c>
      <c r="H836" s="16">
        <v>4880</v>
      </c>
      <c r="I836" s="16" t="s">
        <v>817</v>
      </c>
      <c r="J836" s="16">
        <v>376</v>
      </c>
      <c r="K836" s="16" t="s">
        <v>1277</v>
      </c>
    </row>
    <row r="837" spans="1:11">
      <c r="A837" s="5">
        <v>2750</v>
      </c>
      <c r="B837" s="5" t="s">
        <v>646</v>
      </c>
      <c r="C837" t="e">
        <f>VLOOKUP($A837,#REF!,3,0)</f>
        <v>#REF!</v>
      </c>
      <c r="D837" t="e">
        <f>VLOOKUP($A837,#REF!,4,0)</f>
        <v>#REF!</v>
      </c>
      <c r="E837">
        <v>2015</v>
      </c>
      <c r="F837">
        <f>VLOOKUP($A837,'BM011'!$D$8:$U$607,15,0)</f>
        <v>0</v>
      </c>
      <c r="H837" s="16">
        <v>4891</v>
      </c>
      <c r="I837" s="16" t="s">
        <v>818</v>
      </c>
      <c r="J837" s="16">
        <v>376</v>
      </c>
      <c r="K837" s="16" t="s">
        <v>1277</v>
      </c>
    </row>
    <row r="838" spans="1:11">
      <c r="A838" s="5">
        <v>2740</v>
      </c>
      <c r="B838" s="5" t="s">
        <v>645</v>
      </c>
      <c r="C838" t="e">
        <f>VLOOKUP($A838,#REF!,3,0)</f>
        <v>#REF!</v>
      </c>
      <c r="D838" t="e">
        <f>VLOOKUP($A838,#REF!,4,0)</f>
        <v>#REF!</v>
      </c>
      <c r="E838">
        <v>2015</v>
      </c>
      <c r="F838">
        <f>VLOOKUP($A838,'BM011'!$D$8:$U$607,15,0)</f>
        <v>0</v>
      </c>
      <c r="H838" s="16">
        <v>4892</v>
      </c>
      <c r="I838" s="16" t="s">
        <v>819</v>
      </c>
      <c r="J838" s="16">
        <v>376</v>
      </c>
      <c r="K838" s="16" t="s">
        <v>1277</v>
      </c>
    </row>
    <row r="839" spans="1:11">
      <c r="A839" s="5">
        <v>4000</v>
      </c>
      <c r="B839" s="5" t="s">
        <v>712</v>
      </c>
      <c r="C839" t="e">
        <f>VLOOKUP($A839,#REF!,3,0)</f>
        <v>#REF!</v>
      </c>
      <c r="D839" t="e">
        <f>VLOOKUP($A839,#REF!,4,0)</f>
        <v>#REF!</v>
      </c>
      <c r="E839">
        <v>2015</v>
      </c>
      <c r="F839">
        <f>VLOOKUP($A839,'BM011'!$D$8:$U$607,15,0)</f>
        <v>0</v>
      </c>
      <c r="H839" s="16">
        <v>4894</v>
      </c>
      <c r="I839" s="16" t="s">
        <v>820</v>
      </c>
      <c r="J839" s="16">
        <v>360</v>
      </c>
      <c r="K839" s="16" t="s">
        <v>1278</v>
      </c>
    </row>
    <row r="840" spans="1:11">
      <c r="A840" s="5">
        <v>2765</v>
      </c>
      <c r="B840" s="5" t="s">
        <v>648</v>
      </c>
      <c r="C840" t="e">
        <f>VLOOKUP($A840,#REF!,3,0)</f>
        <v>#REF!</v>
      </c>
      <c r="D840" t="e">
        <f>VLOOKUP($A840,#REF!,4,0)</f>
        <v>#REF!</v>
      </c>
      <c r="E840">
        <v>2015</v>
      </c>
      <c r="F840">
        <f>VLOOKUP($A840,'BM011'!$D$8:$U$607,15,0)</f>
        <v>0</v>
      </c>
      <c r="H840" s="16">
        <v>4894</v>
      </c>
      <c r="I840" s="16" t="s">
        <v>820</v>
      </c>
      <c r="J840" s="16">
        <v>376</v>
      </c>
      <c r="K840" s="16" t="s">
        <v>1277</v>
      </c>
    </row>
    <row r="841" spans="1:11">
      <c r="A841" s="5">
        <v>8260</v>
      </c>
      <c r="B841" s="5" t="s">
        <v>1074</v>
      </c>
      <c r="C841" t="e">
        <f>VLOOKUP($A841,#REF!,3,0)</f>
        <v>#REF!</v>
      </c>
      <c r="D841" t="e">
        <f>VLOOKUP($A841,#REF!,4,0)</f>
        <v>#REF!</v>
      </c>
      <c r="E841">
        <v>2015</v>
      </c>
      <c r="F841">
        <f>VLOOKUP($A841,'BM011'!$D$8:$U$607,15,0)</f>
        <v>0</v>
      </c>
      <c r="H841" s="16">
        <v>4895</v>
      </c>
      <c r="I841" s="16" t="s">
        <v>821</v>
      </c>
      <c r="J841" s="16">
        <v>360</v>
      </c>
      <c r="K841" s="16" t="s">
        <v>1278</v>
      </c>
    </row>
    <row r="842" spans="1:11">
      <c r="A842" s="5">
        <v>8250</v>
      </c>
      <c r="B842" s="5" t="s">
        <v>1073</v>
      </c>
      <c r="C842" t="e">
        <f>VLOOKUP($A842,#REF!,3,0)</f>
        <v>#REF!</v>
      </c>
      <c r="D842" t="e">
        <f>VLOOKUP($A842,#REF!,4,0)</f>
        <v>#REF!</v>
      </c>
      <c r="E842">
        <v>2015</v>
      </c>
      <c r="F842">
        <f>VLOOKUP($A842,'BM011'!$D$8:$U$607,15,0)</f>
        <v>0</v>
      </c>
      <c r="H842" s="16">
        <v>4900</v>
      </c>
      <c r="I842" s="16" t="s">
        <v>822</v>
      </c>
      <c r="J842" s="16">
        <v>360</v>
      </c>
      <c r="K842" s="16" t="s">
        <v>1278</v>
      </c>
    </row>
    <row r="843" spans="1:11">
      <c r="A843" s="5">
        <v>2665</v>
      </c>
      <c r="B843" s="5" t="s">
        <v>638</v>
      </c>
      <c r="C843" t="e">
        <f>VLOOKUP($A843,#REF!,3,0)</f>
        <v>#REF!</v>
      </c>
      <c r="D843" t="e">
        <f>VLOOKUP($A843,#REF!,4,0)</f>
        <v>#REF!</v>
      </c>
      <c r="E843">
        <v>2015</v>
      </c>
      <c r="F843">
        <f>VLOOKUP($A843,'BM011'!$D$8:$U$607,15,0)</f>
        <v>0</v>
      </c>
      <c r="H843" s="16">
        <v>4912</v>
      </c>
      <c r="I843" s="16" t="s">
        <v>823</v>
      </c>
      <c r="J843" s="16">
        <v>360</v>
      </c>
      <c r="K843" s="16" t="s">
        <v>1278</v>
      </c>
    </row>
    <row r="844" spans="1:11">
      <c r="A844" s="5">
        <v>2730</v>
      </c>
      <c r="B844" s="5" t="s">
        <v>644</v>
      </c>
      <c r="C844" t="e">
        <f>VLOOKUP($A844,#REF!,3,0)</f>
        <v>#REF!</v>
      </c>
      <c r="D844" t="e">
        <f>VLOOKUP($A844,#REF!,4,0)</f>
        <v>#REF!</v>
      </c>
      <c r="E844">
        <v>2015</v>
      </c>
      <c r="F844">
        <f>VLOOKUP($A844,'BM011'!$D$8:$U$607,15,0)</f>
        <v>0</v>
      </c>
      <c r="H844" s="16">
        <v>4913</v>
      </c>
      <c r="I844" s="16" t="s">
        <v>824</v>
      </c>
      <c r="J844" s="16">
        <v>360</v>
      </c>
      <c r="K844" s="16" t="s">
        <v>1278</v>
      </c>
    </row>
    <row r="845" spans="1:11">
      <c r="A845" s="5">
        <v>3060</v>
      </c>
      <c r="B845" s="5" t="s">
        <v>670</v>
      </c>
      <c r="C845" t="e">
        <f>VLOOKUP($A845,#REF!,3,0)</f>
        <v>#REF!</v>
      </c>
      <c r="D845" t="e">
        <f>VLOOKUP($A845,#REF!,4,0)</f>
        <v>#REF!</v>
      </c>
      <c r="E845">
        <v>2015</v>
      </c>
      <c r="F845">
        <f>VLOOKUP($A845,'BM011'!$D$8:$U$607,15,0)</f>
        <v>0</v>
      </c>
      <c r="H845" s="16">
        <v>4920</v>
      </c>
      <c r="I845" s="16" t="s">
        <v>825</v>
      </c>
      <c r="J845" s="16">
        <v>360</v>
      </c>
      <c r="K845" s="16" t="s">
        <v>1278</v>
      </c>
    </row>
    <row r="846" spans="1:11">
      <c r="A846" s="5">
        <v>3070</v>
      </c>
      <c r="B846" s="5" t="s">
        <v>671</v>
      </c>
      <c r="C846" t="e">
        <f>VLOOKUP($A846,#REF!,3,0)</f>
        <v>#REF!</v>
      </c>
      <c r="D846" t="e">
        <f>VLOOKUP($A846,#REF!,4,0)</f>
        <v>#REF!</v>
      </c>
      <c r="E846">
        <v>2015</v>
      </c>
      <c r="F846">
        <f>VLOOKUP($A846,'BM011'!$D$8:$U$607,15,0)</f>
        <v>0</v>
      </c>
      <c r="H846" s="16">
        <v>4930</v>
      </c>
      <c r="I846" s="16" t="s">
        <v>826</v>
      </c>
      <c r="J846" s="16">
        <v>360</v>
      </c>
      <c r="K846" s="16" t="s">
        <v>1278</v>
      </c>
    </row>
    <row r="847" spans="1:11">
      <c r="A847" s="5">
        <v>3520</v>
      </c>
      <c r="B847" s="5" t="s">
        <v>695</v>
      </c>
      <c r="C847" t="e">
        <f>VLOOKUP($A847,#REF!,3,0)</f>
        <v>#REF!</v>
      </c>
      <c r="D847" t="e">
        <f>VLOOKUP($A847,#REF!,4,0)</f>
        <v>#REF!</v>
      </c>
      <c r="E847">
        <v>2015</v>
      </c>
      <c r="F847">
        <f>VLOOKUP($A847,'BM011'!$D$8:$U$607,15,0)</f>
        <v>0</v>
      </c>
      <c r="H847" s="16">
        <v>4930</v>
      </c>
      <c r="I847" s="16" t="s">
        <v>826</v>
      </c>
      <c r="J847" s="16">
        <v>376</v>
      </c>
      <c r="K847" s="16" t="s">
        <v>1277</v>
      </c>
    </row>
    <row r="848" spans="1:11">
      <c r="A848" s="5">
        <v>2610</v>
      </c>
      <c r="B848" s="5" t="s">
        <v>630</v>
      </c>
      <c r="C848" t="e">
        <f>VLOOKUP($A848,#REF!,3,0)</f>
        <v>#REF!</v>
      </c>
      <c r="D848" t="e">
        <f>VLOOKUP($A848,#REF!,4,0)</f>
        <v>#REF!</v>
      </c>
      <c r="E848">
        <v>2015</v>
      </c>
      <c r="F848">
        <f>VLOOKUP($A848,'BM011'!$D$8:$U$607,15,0)</f>
        <v>0</v>
      </c>
      <c r="H848" s="16">
        <v>4941</v>
      </c>
      <c r="I848" s="16" t="s">
        <v>827</v>
      </c>
      <c r="J848" s="16">
        <v>360</v>
      </c>
      <c r="K848" s="16" t="s">
        <v>1278</v>
      </c>
    </row>
    <row r="849" spans="1:11">
      <c r="A849" s="5">
        <v>2760</v>
      </c>
      <c r="B849" s="5" t="s">
        <v>647</v>
      </c>
      <c r="C849" t="e">
        <f>VLOOKUP($A849,#REF!,3,0)</f>
        <v>#REF!</v>
      </c>
      <c r="D849" t="e">
        <f>VLOOKUP($A849,#REF!,4,0)</f>
        <v>#REF!</v>
      </c>
      <c r="E849">
        <v>2015</v>
      </c>
      <c r="F849">
        <f>VLOOKUP($A849,'BM011'!$D$8:$U$607,15,0)</f>
        <v>0</v>
      </c>
      <c r="H849" s="16">
        <v>4942</v>
      </c>
      <c r="I849" s="16" t="s">
        <v>1279</v>
      </c>
      <c r="J849" s="16">
        <v>360</v>
      </c>
      <c r="K849" s="16" t="s">
        <v>1278</v>
      </c>
    </row>
    <row r="850" spans="1:11">
      <c r="A850" s="5">
        <v>2650</v>
      </c>
      <c r="B850" s="5" t="s">
        <v>636</v>
      </c>
      <c r="C850" t="e">
        <f>VLOOKUP($A850,#REF!,3,0)</f>
        <v>#REF!</v>
      </c>
      <c r="D850" t="e">
        <f>VLOOKUP($A850,#REF!,4,0)</f>
        <v>#REF!</v>
      </c>
      <c r="E850">
        <v>2015</v>
      </c>
      <c r="F850">
        <f>VLOOKUP($A850,'BM011'!$D$8:$U$607,15,0)</f>
        <v>0</v>
      </c>
      <c r="H850" s="16">
        <v>4943</v>
      </c>
      <c r="I850" s="16" t="s">
        <v>829</v>
      </c>
      <c r="J850" s="16">
        <v>360</v>
      </c>
      <c r="K850" s="16" t="s">
        <v>1278</v>
      </c>
    </row>
    <row r="851" spans="1:11">
      <c r="A851" s="5">
        <v>8270</v>
      </c>
      <c r="B851" s="5" t="s">
        <v>1075</v>
      </c>
      <c r="C851" t="e">
        <f>VLOOKUP($A851,#REF!,3,0)</f>
        <v>#REF!</v>
      </c>
      <c r="D851" t="e">
        <f>VLOOKUP($A851,#REF!,4,0)</f>
        <v>#REF!</v>
      </c>
      <c r="E851">
        <v>2015</v>
      </c>
      <c r="F851">
        <f>VLOOKUP($A851,'BM011'!$D$8:$U$607,15,0)</f>
        <v>0</v>
      </c>
      <c r="H851" s="16">
        <v>4944</v>
      </c>
      <c r="I851" s="16" t="s">
        <v>830</v>
      </c>
      <c r="J851" s="16">
        <v>360</v>
      </c>
      <c r="K851" s="16" t="s">
        <v>1278</v>
      </c>
    </row>
    <row r="852" spans="1:11">
      <c r="A852" s="5">
        <v>8230</v>
      </c>
      <c r="B852" s="5" t="s">
        <v>1071</v>
      </c>
      <c r="C852" t="e">
        <f>VLOOKUP($A852,#REF!,3,0)</f>
        <v>#REF!</v>
      </c>
      <c r="D852" t="e">
        <f>VLOOKUP($A852,#REF!,4,0)</f>
        <v>#REF!</v>
      </c>
      <c r="E852">
        <v>2015</v>
      </c>
      <c r="F852">
        <f>VLOOKUP($A852,'BM011'!$D$8:$U$607,15,0)</f>
        <v>0</v>
      </c>
      <c r="H852" s="16">
        <v>4945</v>
      </c>
      <c r="I852" s="16" t="s">
        <v>831</v>
      </c>
      <c r="J852" s="16">
        <v>360</v>
      </c>
      <c r="K852" s="16" t="s">
        <v>1278</v>
      </c>
    </row>
    <row r="853" spans="1:11">
      <c r="A853" s="5">
        <v>2770</v>
      </c>
      <c r="B853" s="5" t="s">
        <v>649</v>
      </c>
      <c r="C853" t="e">
        <f>VLOOKUP($A853,#REF!,3,0)</f>
        <v>#REF!</v>
      </c>
      <c r="D853" t="e">
        <f>VLOOKUP($A853,#REF!,4,0)</f>
        <v>#REF!</v>
      </c>
      <c r="E853">
        <v>2015</v>
      </c>
      <c r="F853">
        <f>VLOOKUP($A853,'BM011'!$D$8:$U$607,15,0)</f>
        <v>0</v>
      </c>
      <c r="H853" s="16">
        <v>4951</v>
      </c>
      <c r="I853" s="16" t="s">
        <v>832</v>
      </c>
      <c r="J853" s="16">
        <v>360</v>
      </c>
      <c r="K853" s="16" t="s">
        <v>1278</v>
      </c>
    </row>
    <row r="854" spans="1:11">
      <c r="A854" s="5">
        <v>2970</v>
      </c>
      <c r="B854" s="5" t="s">
        <v>665</v>
      </c>
      <c r="C854" t="e">
        <f>VLOOKUP($A854,#REF!,3,0)</f>
        <v>#REF!</v>
      </c>
      <c r="D854" t="e">
        <f>VLOOKUP($A854,#REF!,4,0)</f>
        <v>#REF!</v>
      </c>
      <c r="E854">
        <v>2015</v>
      </c>
      <c r="F854">
        <f>VLOOKUP($A854,'BM011'!$D$8:$U$607,15,0)</f>
        <v>0</v>
      </c>
      <c r="H854" s="16">
        <v>4952</v>
      </c>
      <c r="I854" s="16" t="s">
        <v>833</v>
      </c>
      <c r="J854" s="16">
        <v>360</v>
      </c>
      <c r="K854" s="16" t="s">
        <v>1278</v>
      </c>
    </row>
    <row r="855" spans="1:11">
      <c r="A855" s="5">
        <v>2860</v>
      </c>
      <c r="B855" s="5" t="s">
        <v>656</v>
      </c>
      <c r="C855" t="e">
        <f>VLOOKUP($A855,#REF!,3,0)</f>
        <v>#REF!</v>
      </c>
      <c r="D855" t="e">
        <f>VLOOKUP($A855,#REF!,4,0)</f>
        <v>#REF!</v>
      </c>
      <c r="E855">
        <v>2015</v>
      </c>
      <c r="F855">
        <f>VLOOKUP($A855,'BM011'!$D$8:$U$607,15,0)</f>
        <v>0</v>
      </c>
      <c r="H855" s="16">
        <v>4953</v>
      </c>
      <c r="I855" s="16" t="s">
        <v>834</v>
      </c>
      <c r="J855" s="16">
        <v>360</v>
      </c>
      <c r="K855" s="16" t="s">
        <v>1278</v>
      </c>
    </row>
    <row r="856" spans="1:11">
      <c r="A856" s="5">
        <v>8200</v>
      </c>
      <c r="B856" s="5" t="s">
        <v>1067</v>
      </c>
      <c r="C856" t="e">
        <f>VLOOKUP($A856,#REF!,3,0)</f>
        <v>#REF!</v>
      </c>
      <c r="D856" t="e">
        <f>VLOOKUP($A856,#REF!,4,0)</f>
        <v>#REF!</v>
      </c>
      <c r="E856">
        <v>2015</v>
      </c>
      <c r="F856">
        <f>VLOOKUP($A856,'BM011'!$D$8:$U$607,15,0)</f>
        <v>0</v>
      </c>
      <c r="H856" s="16">
        <v>4960</v>
      </c>
      <c r="I856" s="16" t="s">
        <v>835</v>
      </c>
      <c r="J856" s="16">
        <v>360</v>
      </c>
      <c r="K856" s="16" t="s">
        <v>1278</v>
      </c>
    </row>
    <row r="857" spans="1:11">
      <c r="A857" s="5">
        <v>2791</v>
      </c>
      <c r="B857" s="5" t="s">
        <v>650</v>
      </c>
      <c r="C857" t="e">
        <f>VLOOKUP($A857,#REF!,3,0)</f>
        <v>#REF!</v>
      </c>
      <c r="D857" t="e">
        <f>VLOOKUP($A857,#REF!,4,0)</f>
        <v>#REF!</v>
      </c>
      <c r="E857">
        <v>2015</v>
      </c>
      <c r="F857">
        <f>VLOOKUP($A857,'BM011'!$D$8:$U$607,15,0)</f>
        <v>0</v>
      </c>
      <c r="H857" s="16">
        <v>4970</v>
      </c>
      <c r="I857" s="16" t="s">
        <v>836</v>
      </c>
      <c r="J857" s="16">
        <v>360</v>
      </c>
      <c r="K857" s="16" t="s">
        <v>1278</v>
      </c>
    </row>
    <row r="858" spans="1:11">
      <c r="A858" s="5">
        <v>8240</v>
      </c>
      <c r="B858" s="5" t="s">
        <v>1072</v>
      </c>
      <c r="C858" t="e">
        <f>VLOOKUP($A858,#REF!,3,0)</f>
        <v>#REF!</v>
      </c>
      <c r="D858" t="e">
        <f>VLOOKUP($A858,#REF!,4,0)</f>
        <v>#REF!</v>
      </c>
      <c r="E858">
        <v>2015</v>
      </c>
      <c r="F858">
        <f>VLOOKUP($A858,'BM011'!$D$8:$U$607,15,0)</f>
        <v>0</v>
      </c>
      <c r="H858" s="16">
        <v>4983</v>
      </c>
      <c r="I858" s="16" t="s">
        <v>837</v>
      </c>
      <c r="J858" s="16">
        <v>360</v>
      </c>
      <c r="K858" s="16" t="s">
        <v>1278</v>
      </c>
    </row>
    <row r="859" spans="1:11">
      <c r="A859" s="5">
        <v>3500</v>
      </c>
      <c r="B859" s="5" t="s">
        <v>694</v>
      </c>
      <c r="C859" t="e">
        <f>VLOOKUP($A859,#REF!,3,0)</f>
        <v>#REF!</v>
      </c>
      <c r="D859" t="e">
        <f>VLOOKUP($A859,#REF!,4,0)</f>
        <v>#REF!</v>
      </c>
      <c r="E859">
        <v>2015</v>
      </c>
      <c r="F859">
        <f>VLOOKUP($A859,'BM011'!$D$8:$U$607,15,0)</f>
        <v>0</v>
      </c>
      <c r="H859" s="16">
        <v>4990</v>
      </c>
      <c r="I859" s="16" t="s">
        <v>838</v>
      </c>
      <c r="J859" s="16">
        <v>376</v>
      </c>
      <c r="K859" s="16" t="s">
        <v>1277</v>
      </c>
    </row>
    <row r="860" spans="1:11">
      <c r="A860" s="5">
        <v>3460</v>
      </c>
      <c r="B860" s="5" t="s">
        <v>691</v>
      </c>
      <c r="C860" t="e">
        <f>VLOOKUP($A860,#REF!,3,0)</f>
        <v>#REF!</v>
      </c>
      <c r="D860" t="e">
        <f>VLOOKUP($A860,#REF!,4,0)</f>
        <v>#REF!</v>
      </c>
      <c r="E860">
        <v>2015</v>
      </c>
      <c r="F860">
        <f>VLOOKUP($A860,'BM011'!$D$8:$U$607,15,0)</f>
        <v>0</v>
      </c>
      <c r="H860" s="16">
        <v>5000</v>
      </c>
      <c r="I860" s="16" t="s">
        <v>839</v>
      </c>
      <c r="J860" s="16">
        <v>461</v>
      </c>
      <c r="K860" s="16" t="s">
        <v>1280</v>
      </c>
    </row>
    <row r="861" spans="1:11">
      <c r="A861" s="5">
        <v>2880</v>
      </c>
      <c r="B861" s="5" t="s">
        <v>658</v>
      </c>
      <c r="C861" t="e">
        <f>VLOOKUP($A861,#REF!,3,0)</f>
        <v>#REF!</v>
      </c>
      <c r="D861" t="e">
        <f>VLOOKUP($A861,#REF!,4,0)</f>
        <v>#REF!</v>
      </c>
      <c r="E861">
        <v>2015</v>
      </c>
      <c r="F861">
        <f>VLOOKUP($A861,'BM011'!$D$8:$U$607,15,0)</f>
        <v>0</v>
      </c>
      <c r="H861" s="16">
        <v>5200</v>
      </c>
      <c r="I861" s="16" t="s">
        <v>840</v>
      </c>
      <c r="J861" s="16">
        <v>461</v>
      </c>
      <c r="K861" s="16" t="s">
        <v>1280</v>
      </c>
    </row>
    <row r="862" spans="1:11">
      <c r="A862" s="5">
        <v>2850</v>
      </c>
      <c r="B862" s="5" t="s">
        <v>655</v>
      </c>
      <c r="C862" t="e">
        <f>VLOOKUP($A862,#REF!,3,0)</f>
        <v>#REF!</v>
      </c>
      <c r="D862" t="e">
        <f>VLOOKUP($A862,#REF!,4,0)</f>
        <v>#REF!</v>
      </c>
      <c r="E862">
        <v>2015</v>
      </c>
      <c r="F862">
        <f>VLOOKUP($A862,'BM011'!$D$8:$U$607,15,0)</f>
        <v>0</v>
      </c>
      <c r="H862" s="16">
        <v>5210</v>
      </c>
      <c r="I862" s="16" t="s">
        <v>841</v>
      </c>
      <c r="J862" s="16">
        <v>461</v>
      </c>
      <c r="K862" s="16" t="s">
        <v>1280</v>
      </c>
    </row>
    <row r="863" spans="1:11">
      <c r="A863" s="5">
        <v>3050</v>
      </c>
      <c r="B863" s="5" t="s">
        <v>669</v>
      </c>
      <c r="C863" t="e">
        <f>VLOOKUP($A863,#REF!,3,0)</f>
        <v>#REF!</v>
      </c>
      <c r="D863" t="e">
        <f>VLOOKUP($A863,#REF!,4,0)</f>
        <v>#REF!</v>
      </c>
      <c r="E863">
        <v>2015</v>
      </c>
      <c r="F863">
        <f>VLOOKUP($A863,'BM011'!$D$8:$U$607,15,0)</f>
        <v>0</v>
      </c>
      <c r="H863" s="16">
        <v>5220</v>
      </c>
      <c r="I863" s="16" t="s">
        <v>842</v>
      </c>
      <c r="J863" s="16">
        <v>461</v>
      </c>
      <c r="K863" s="16" t="s">
        <v>1280</v>
      </c>
    </row>
    <row r="864" spans="1:11">
      <c r="A864" s="5">
        <v>2700</v>
      </c>
      <c r="B864" s="5" t="s">
        <v>642</v>
      </c>
      <c r="C864" t="e">
        <f>VLOOKUP($A864,#REF!,3,0)</f>
        <v>#REF!</v>
      </c>
      <c r="D864" t="e">
        <f>VLOOKUP($A864,#REF!,4,0)</f>
        <v>#REF!</v>
      </c>
      <c r="E864">
        <v>2015</v>
      </c>
      <c r="F864">
        <f>VLOOKUP($A864,'BM011'!$D$8:$U$607,15,0)</f>
        <v>0</v>
      </c>
      <c r="H864" s="16">
        <v>5230</v>
      </c>
      <c r="I864" s="16" t="s">
        <v>843</v>
      </c>
      <c r="J864" s="16">
        <v>461</v>
      </c>
      <c r="K864" s="16" t="s">
        <v>1280</v>
      </c>
    </row>
    <row r="865" spans="1:11">
      <c r="A865" s="5">
        <v>2840</v>
      </c>
      <c r="B865" s="5" t="s">
        <v>654</v>
      </c>
      <c r="C865" t="e">
        <f>VLOOKUP($A865,#REF!,3,0)</f>
        <v>#REF!</v>
      </c>
      <c r="D865" t="e">
        <f>VLOOKUP($A865,#REF!,4,0)</f>
        <v>#REF!</v>
      </c>
      <c r="E865">
        <v>2015</v>
      </c>
      <c r="F865">
        <f>VLOOKUP($A865,'BM011'!$D$8:$U$607,15,0)</f>
        <v>0</v>
      </c>
      <c r="H865" s="16">
        <v>5240</v>
      </c>
      <c r="I865" s="16" t="s">
        <v>844</v>
      </c>
      <c r="J865" s="16">
        <v>461</v>
      </c>
      <c r="K865" s="16" t="s">
        <v>1280</v>
      </c>
    </row>
    <row r="866" spans="1:11">
      <c r="A866" s="5">
        <v>8000</v>
      </c>
      <c r="B866" s="5" t="s">
        <v>1066</v>
      </c>
      <c r="C866" t="e">
        <f>VLOOKUP($A866,#REF!,3,0)</f>
        <v>#REF!</v>
      </c>
      <c r="D866" t="e">
        <f>VLOOKUP($A866,#REF!,4,0)</f>
        <v>#REF!</v>
      </c>
      <c r="E866">
        <v>2015</v>
      </c>
      <c r="F866">
        <f>VLOOKUP($A866,'BM011'!$D$8:$U$607,15,0)</f>
        <v>0</v>
      </c>
      <c r="H866" s="16">
        <v>5250</v>
      </c>
      <c r="I866" s="16" t="s">
        <v>845</v>
      </c>
      <c r="J866" s="16">
        <v>461</v>
      </c>
      <c r="K866" s="16" t="s">
        <v>1280</v>
      </c>
    </row>
    <row r="867" spans="1:11">
      <c r="A867" s="5">
        <v>2400</v>
      </c>
      <c r="B867" s="5" t="s">
        <v>625</v>
      </c>
      <c r="C867" t="e">
        <f>VLOOKUP($A867,#REF!,3,0)</f>
        <v>#REF!</v>
      </c>
      <c r="D867" t="e">
        <f>VLOOKUP($A867,#REF!,4,0)</f>
        <v>#REF!</v>
      </c>
      <c r="E867">
        <v>2015</v>
      </c>
      <c r="F867">
        <f>VLOOKUP($A867,'BM011'!$D$8:$U$607,15,0)</f>
        <v>0</v>
      </c>
      <c r="H867" s="16">
        <v>5260</v>
      </c>
      <c r="I867" s="16" t="s">
        <v>846</v>
      </c>
      <c r="J867" s="16">
        <v>461</v>
      </c>
      <c r="K867" s="16" t="s">
        <v>1280</v>
      </c>
    </row>
    <row r="868" spans="1:11">
      <c r="A868" s="5">
        <v>2500</v>
      </c>
      <c r="B868" s="5" t="s">
        <v>627</v>
      </c>
      <c r="C868" t="e">
        <f>VLOOKUP($A868,#REF!,3,0)</f>
        <v>#REF!</v>
      </c>
      <c r="D868" t="e">
        <f>VLOOKUP($A868,#REF!,4,0)</f>
        <v>#REF!</v>
      </c>
      <c r="E868">
        <v>2015</v>
      </c>
      <c r="F868">
        <f>VLOOKUP($A868,'BM011'!$D$8:$U$607,15,0)</f>
        <v>0</v>
      </c>
      <c r="H868" s="16">
        <v>5270</v>
      </c>
      <c r="I868" s="16" t="s">
        <v>847</v>
      </c>
      <c r="J868" s="16">
        <v>461</v>
      </c>
      <c r="K868" s="16" t="s">
        <v>1280</v>
      </c>
    </row>
    <row r="869" spans="1:11">
      <c r="A869" s="5">
        <v>2720</v>
      </c>
      <c r="B869" s="5" t="s">
        <v>643</v>
      </c>
      <c r="C869" t="e">
        <f>VLOOKUP($A869,#REF!,3,0)</f>
        <v>#REF!</v>
      </c>
      <c r="D869" t="e">
        <f>VLOOKUP($A869,#REF!,4,0)</f>
        <v>#REF!</v>
      </c>
      <c r="E869">
        <v>2015</v>
      </c>
      <c r="F869">
        <f>VLOOKUP($A869,'BM011'!$D$8:$U$607,15,0)</f>
        <v>0</v>
      </c>
      <c r="H869" s="16">
        <v>5270</v>
      </c>
      <c r="I869" s="16" t="s">
        <v>847</v>
      </c>
      <c r="J869" s="16">
        <v>480</v>
      </c>
      <c r="K869" s="16" t="s">
        <v>1281</v>
      </c>
    </row>
    <row r="870" spans="1:11">
      <c r="A870" s="5">
        <v>2960</v>
      </c>
      <c r="B870" s="5" t="s">
        <v>664</v>
      </c>
      <c r="C870" t="e">
        <f>VLOOKUP($A870,#REF!,3,0)</f>
        <v>#REF!</v>
      </c>
      <c r="D870" t="e">
        <f>VLOOKUP($A870,#REF!,4,0)</f>
        <v>#REF!</v>
      </c>
      <c r="E870">
        <v>2015</v>
      </c>
      <c r="F870">
        <f>VLOOKUP($A870,'BM011'!$D$8:$U$607,15,0)</f>
        <v>0</v>
      </c>
      <c r="H870" s="16">
        <v>5290</v>
      </c>
      <c r="I870" s="16" t="s">
        <v>848</v>
      </c>
      <c r="J870" s="16">
        <v>440</v>
      </c>
      <c r="K870" s="16" t="s">
        <v>1282</v>
      </c>
    </row>
    <row r="871" spans="1:11">
      <c r="A871" s="5">
        <v>2300</v>
      </c>
      <c r="B871" s="5" t="s">
        <v>624</v>
      </c>
      <c r="C871" t="e">
        <f>VLOOKUP($A871,#REF!,3,0)</f>
        <v>#REF!</v>
      </c>
      <c r="D871" t="e">
        <f>VLOOKUP($A871,#REF!,4,0)</f>
        <v>#REF!</v>
      </c>
      <c r="E871">
        <v>2015</v>
      </c>
      <c r="F871">
        <f>VLOOKUP($A871,'BM011'!$D$8:$U$607,15,0)</f>
        <v>0</v>
      </c>
      <c r="H871" s="16">
        <v>5300</v>
      </c>
      <c r="I871" s="16" t="s">
        <v>849</v>
      </c>
      <c r="J871" s="16">
        <v>440</v>
      </c>
      <c r="K871" s="16" t="s">
        <v>1282</v>
      </c>
    </row>
    <row r="872" spans="1:11">
      <c r="A872" s="5">
        <v>2942</v>
      </c>
      <c r="B872" s="5" t="s">
        <v>662</v>
      </c>
      <c r="C872" t="e">
        <f>VLOOKUP($A872,#REF!,3,0)</f>
        <v>#REF!</v>
      </c>
      <c r="D872" t="e">
        <f>VLOOKUP($A872,#REF!,4,0)</f>
        <v>#REF!</v>
      </c>
      <c r="E872">
        <v>2015</v>
      </c>
      <c r="F872">
        <f>VLOOKUP($A872,'BM011'!$D$8:$U$607,15,0)</f>
        <v>0</v>
      </c>
      <c r="H872" s="16">
        <v>5320</v>
      </c>
      <c r="I872" s="16" t="s">
        <v>850</v>
      </c>
      <c r="J872" s="16">
        <v>461</v>
      </c>
      <c r="K872" s="16" t="s">
        <v>1280</v>
      </c>
    </row>
    <row r="873" spans="1:11">
      <c r="A873" s="5">
        <v>2950</v>
      </c>
      <c r="B873" s="5" t="s">
        <v>663</v>
      </c>
      <c r="C873" t="e">
        <f>VLOOKUP($A873,#REF!,3,0)</f>
        <v>#REF!</v>
      </c>
      <c r="D873" t="e">
        <f>VLOOKUP($A873,#REF!,4,0)</f>
        <v>#REF!</v>
      </c>
      <c r="E873">
        <v>2015</v>
      </c>
      <c r="F873">
        <f>VLOOKUP($A873,'BM011'!$D$8:$U$607,15,0)</f>
        <v>0</v>
      </c>
      <c r="H873" s="16">
        <v>5330</v>
      </c>
      <c r="I873" s="16" t="s">
        <v>851</v>
      </c>
      <c r="J873" s="16">
        <v>440</v>
      </c>
      <c r="K873" s="16" t="s">
        <v>1282</v>
      </c>
    </row>
    <row r="874" spans="1:11">
      <c r="A874" s="5">
        <v>2830</v>
      </c>
      <c r="B874" s="5" t="s">
        <v>653</v>
      </c>
      <c r="C874" t="e">
        <f>VLOOKUP($A874,#REF!,3,0)</f>
        <v>#REF!</v>
      </c>
      <c r="D874" t="e">
        <f>VLOOKUP($A874,#REF!,4,0)</f>
        <v>#REF!</v>
      </c>
      <c r="E874">
        <v>2015</v>
      </c>
      <c r="F874">
        <f>VLOOKUP($A874,'BM011'!$D$8:$U$607,15,0)</f>
        <v>0</v>
      </c>
      <c r="H874" s="16">
        <v>5330</v>
      </c>
      <c r="I874" s="16" t="s">
        <v>851</v>
      </c>
      <c r="J874" s="16">
        <v>461</v>
      </c>
      <c r="K874" s="16" t="s">
        <v>1280</v>
      </c>
    </row>
    <row r="875" spans="1:11">
      <c r="A875" s="5">
        <v>2800</v>
      </c>
      <c r="B875" s="5" t="s">
        <v>651</v>
      </c>
      <c r="C875" t="e">
        <f>VLOOKUP($A875,#REF!,3,0)</f>
        <v>#REF!</v>
      </c>
      <c r="D875" t="e">
        <f>VLOOKUP($A875,#REF!,4,0)</f>
        <v>#REF!</v>
      </c>
      <c r="E875">
        <v>2015</v>
      </c>
      <c r="F875">
        <f>VLOOKUP($A875,'BM011'!$D$8:$U$607,15,0)</f>
        <v>0</v>
      </c>
      <c r="H875" s="16">
        <v>5350</v>
      </c>
      <c r="I875" s="16" t="s">
        <v>852</v>
      </c>
      <c r="J875" s="16">
        <v>440</v>
      </c>
      <c r="K875" s="16" t="s">
        <v>1282</v>
      </c>
    </row>
    <row r="876" spans="1:11">
      <c r="A876" s="5">
        <v>2820</v>
      </c>
      <c r="B876" s="5" t="s">
        <v>652</v>
      </c>
      <c r="C876" t="e">
        <f>VLOOKUP($A876,#REF!,3,0)</f>
        <v>#REF!</v>
      </c>
      <c r="D876" t="e">
        <f>VLOOKUP($A876,#REF!,4,0)</f>
        <v>#REF!</v>
      </c>
      <c r="E876">
        <v>2015</v>
      </c>
      <c r="F876">
        <f>VLOOKUP($A876,'BM011'!$D$8:$U$607,15,0)</f>
        <v>0</v>
      </c>
      <c r="H876" s="16">
        <v>5370</v>
      </c>
      <c r="I876" s="16" t="s">
        <v>853</v>
      </c>
      <c r="J876" s="16">
        <v>440</v>
      </c>
      <c r="K876" s="16" t="s">
        <v>1282</v>
      </c>
    </row>
    <row r="877" spans="1:11">
      <c r="A877" s="5">
        <v>2870</v>
      </c>
      <c r="B877" s="5" t="s">
        <v>657</v>
      </c>
      <c r="C877" t="e">
        <f>VLOOKUP($A877,#REF!,3,0)</f>
        <v>#REF!</v>
      </c>
      <c r="D877" t="e">
        <f>VLOOKUP($A877,#REF!,4,0)</f>
        <v>#REF!</v>
      </c>
      <c r="E877">
        <v>2015</v>
      </c>
      <c r="F877">
        <f>VLOOKUP($A877,'BM011'!$D$8:$U$607,15,0)</f>
        <v>0</v>
      </c>
      <c r="H877" s="16">
        <v>5380</v>
      </c>
      <c r="I877" s="16" t="s">
        <v>854</v>
      </c>
      <c r="J877" s="16">
        <v>440</v>
      </c>
      <c r="K877" s="16" t="s">
        <v>1282</v>
      </c>
    </row>
    <row r="878" spans="1:11">
      <c r="A878" s="5">
        <v>2900</v>
      </c>
      <c r="B878" s="5" t="s">
        <v>659</v>
      </c>
      <c r="C878" t="e">
        <f>VLOOKUP($A878,#REF!,3,0)</f>
        <v>#REF!</v>
      </c>
      <c r="D878" t="e">
        <f>VLOOKUP($A878,#REF!,4,0)</f>
        <v>#REF!</v>
      </c>
      <c r="E878">
        <v>2015</v>
      </c>
      <c r="F878">
        <f>VLOOKUP($A878,'BM011'!$D$8:$U$607,15,0)</f>
        <v>0</v>
      </c>
      <c r="H878" s="16">
        <v>5390</v>
      </c>
      <c r="I878" s="16" t="s">
        <v>855</v>
      </c>
      <c r="J878" s="16">
        <v>440</v>
      </c>
      <c r="K878" s="16" t="s">
        <v>1282</v>
      </c>
    </row>
    <row r="879" spans="1:11">
      <c r="A879" s="5">
        <v>2100</v>
      </c>
      <c r="B879" s="5" t="s">
        <v>621</v>
      </c>
      <c r="C879" t="e">
        <f>VLOOKUP($A879,#REF!,3,0)</f>
        <v>#REF!</v>
      </c>
      <c r="D879" t="e">
        <f>VLOOKUP($A879,#REF!,4,0)</f>
        <v>#REF!</v>
      </c>
      <c r="E879">
        <v>2015</v>
      </c>
      <c r="F879">
        <f>VLOOKUP($A879,'BM011'!$D$8:$U$607,15,0)</f>
        <v>0</v>
      </c>
      <c r="H879" s="16">
        <v>5400</v>
      </c>
      <c r="I879" s="16" t="s">
        <v>856</v>
      </c>
      <c r="J879" s="16">
        <v>480</v>
      </c>
      <c r="K879" s="16" t="s">
        <v>1281</v>
      </c>
    </row>
    <row r="880" spans="1:11">
      <c r="A880" s="5">
        <v>2920</v>
      </c>
      <c r="B880" s="5" t="s">
        <v>660</v>
      </c>
      <c r="C880" t="e">
        <f>VLOOKUP($A880,#REF!,3,0)</f>
        <v>#REF!</v>
      </c>
      <c r="D880" t="e">
        <f>VLOOKUP($A880,#REF!,4,0)</f>
        <v>#REF!</v>
      </c>
      <c r="E880">
        <v>2015</v>
      </c>
      <c r="F880">
        <f>VLOOKUP($A880,'BM011'!$D$8:$U$607,15,0)</f>
        <v>0</v>
      </c>
      <c r="H880" s="16">
        <v>5450</v>
      </c>
      <c r="I880" s="16" t="s">
        <v>857</v>
      </c>
      <c r="J880" s="16">
        <v>480</v>
      </c>
      <c r="K880" s="16" t="s">
        <v>1281</v>
      </c>
    </row>
    <row r="881" spans="1:11">
      <c r="A881" s="5">
        <v>2000</v>
      </c>
      <c r="B881" s="5" t="s">
        <v>620</v>
      </c>
      <c r="C881" t="e">
        <f>VLOOKUP($A881,#REF!,3,0)</f>
        <v>#REF!</v>
      </c>
      <c r="D881" t="e">
        <f>VLOOKUP($A881,#REF!,4,0)</f>
        <v>#REF!</v>
      </c>
      <c r="E881">
        <v>2015</v>
      </c>
      <c r="F881">
        <f>VLOOKUP($A881,'BM011'!$D$8:$U$607,15,0)</f>
        <v>0</v>
      </c>
      <c r="H881" s="16">
        <v>5462</v>
      </c>
      <c r="I881" s="16" t="s">
        <v>858</v>
      </c>
      <c r="J881" s="16">
        <v>480</v>
      </c>
      <c r="K881" s="16" t="s">
        <v>1281</v>
      </c>
    </row>
    <row r="882" spans="1:11">
      <c r="A882" s="5">
        <v>2930</v>
      </c>
      <c r="B882" s="5" t="s">
        <v>661</v>
      </c>
      <c r="C882" t="e">
        <f>VLOOKUP($A882,#REF!,3,0)</f>
        <v>#REF!</v>
      </c>
      <c r="D882" t="e">
        <f>VLOOKUP($A882,#REF!,4,0)</f>
        <v>#REF!</v>
      </c>
      <c r="E882">
        <v>2015</v>
      </c>
      <c r="F882">
        <f>VLOOKUP($A882,'BM011'!$D$8:$U$607,15,0)</f>
        <v>0</v>
      </c>
      <c r="H882" s="16">
        <v>5463</v>
      </c>
      <c r="I882" s="16" t="s">
        <v>859</v>
      </c>
      <c r="J882" s="16">
        <v>410</v>
      </c>
      <c r="K882" s="16" t="s">
        <v>1283</v>
      </c>
    </row>
    <row r="883" spans="1:11">
      <c r="A883" s="5">
        <v>4244</v>
      </c>
      <c r="B883" s="5" t="s">
        <v>733</v>
      </c>
      <c r="C883" t="e">
        <f>VLOOKUP($A883,#REF!,3,0)</f>
        <v>#REF!</v>
      </c>
      <c r="D883" t="e">
        <f>VLOOKUP($A883,#REF!,4,0)</f>
        <v>#REF!</v>
      </c>
      <c r="E883">
        <v>2019</v>
      </c>
      <c r="F883" t="str">
        <f>VLOOKUP($A883,'BM011'!$D$8:$U$607,17,0)</f>
        <v>BRUG KOM</v>
      </c>
      <c r="H883" s="16">
        <v>5464</v>
      </c>
      <c r="I883" s="16" t="s">
        <v>860</v>
      </c>
      <c r="J883" s="16">
        <v>410</v>
      </c>
      <c r="K883" s="16" t="s">
        <v>1283</v>
      </c>
    </row>
    <row r="884" spans="1:11">
      <c r="A884" s="5">
        <v>4245</v>
      </c>
      <c r="B884" s="5" t="s">
        <v>734</v>
      </c>
      <c r="C884" t="e">
        <f>VLOOKUP($A884,#REF!,3,0)</f>
        <v>#REF!</v>
      </c>
      <c r="D884" t="e">
        <f>VLOOKUP($A884,#REF!,4,0)</f>
        <v>#REF!</v>
      </c>
      <c r="E884">
        <v>2019</v>
      </c>
      <c r="F884" t="str">
        <f>VLOOKUP($A884,'BM011'!$D$8:$U$607,17,0)</f>
        <v>BRUG KOM</v>
      </c>
      <c r="H884" s="16">
        <v>5466</v>
      </c>
      <c r="I884" s="16" t="s">
        <v>861</v>
      </c>
      <c r="J884" s="16">
        <v>410</v>
      </c>
      <c r="K884" s="16" t="s">
        <v>1283</v>
      </c>
    </row>
    <row r="885" spans="1:11">
      <c r="A885" s="5">
        <v>4942</v>
      </c>
      <c r="B885" s="5" t="s">
        <v>828</v>
      </c>
      <c r="C885" t="e">
        <f>VLOOKUP($A885,#REF!,3,0)</f>
        <v>#REF!</v>
      </c>
      <c r="D885" t="e">
        <f>VLOOKUP($A885,#REF!,4,0)</f>
        <v>#REF!</v>
      </c>
      <c r="E885">
        <v>2019</v>
      </c>
      <c r="F885" t="str">
        <f>VLOOKUP($A885,'BM011'!$D$8:$U$607,17,0)</f>
        <v>BRUG KOM</v>
      </c>
      <c r="H885" s="16">
        <v>5471</v>
      </c>
      <c r="I885" s="16" t="s">
        <v>862</v>
      </c>
      <c r="J885" s="16">
        <v>480</v>
      </c>
      <c r="K885" s="16" t="s">
        <v>1281</v>
      </c>
    </row>
    <row r="886" spans="1:11">
      <c r="A886" s="5">
        <v>4945</v>
      </c>
      <c r="B886" s="5" t="s">
        <v>831</v>
      </c>
      <c r="C886" t="e">
        <f>VLOOKUP($A886,#REF!,3,0)</f>
        <v>#REF!</v>
      </c>
      <c r="D886" t="e">
        <f>VLOOKUP($A886,#REF!,4,0)</f>
        <v>#REF!</v>
      </c>
      <c r="E886">
        <v>2019</v>
      </c>
      <c r="F886" t="str">
        <f>VLOOKUP($A886,'BM011'!$D$8:$U$607,17,0)</f>
        <v>BRUG KOM</v>
      </c>
      <c r="H886" s="16">
        <v>5474</v>
      </c>
      <c r="I886" s="16" t="s">
        <v>863</v>
      </c>
      <c r="J886" s="16">
        <v>480</v>
      </c>
      <c r="K886" s="16" t="s">
        <v>1281</v>
      </c>
    </row>
    <row r="887" spans="1:11">
      <c r="A887" s="5">
        <v>5601</v>
      </c>
      <c r="B887" s="5" t="s">
        <v>875</v>
      </c>
      <c r="C887" t="e">
        <f>VLOOKUP($A887,#REF!,3,0)</f>
        <v>#REF!</v>
      </c>
      <c r="D887" t="e">
        <f>VLOOKUP($A887,#REF!,4,0)</f>
        <v>#REF!</v>
      </c>
      <c r="E887">
        <v>2019</v>
      </c>
      <c r="F887" t="str">
        <f>VLOOKUP($A887,'BM011'!$D$8:$U$607,17,0)</f>
        <v>BRUG KOM</v>
      </c>
      <c r="H887" s="16">
        <v>5485</v>
      </c>
      <c r="I887" s="16" t="s">
        <v>864</v>
      </c>
      <c r="J887" s="16">
        <v>480</v>
      </c>
      <c r="K887" s="16" t="s">
        <v>1281</v>
      </c>
    </row>
    <row r="888" spans="1:11">
      <c r="A888" s="5">
        <v>5602</v>
      </c>
      <c r="B888" s="5" t="s">
        <v>876</v>
      </c>
      <c r="C888" t="e">
        <f>VLOOKUP($A888,#REF!,3,0)</f>
        <v>#REF!</v>
      </c>
      <c r="D888" t="e">
        <f>VLOOKUP($A888,#REF!,4,0)</f>
        <v>#REF!</v>
      </c>
      <c r="E888">
        <v>2019</v>
      </c>
      <c r="F888" t="str">
        <f>VLOOKUP($A888,'BM011'!$D$8:$U$607,17,0)</f>
        <v>BRUG KOM</v>
      </c>
      <c r="H888" s="16">
        <v>5491</v>
      </c>
      <c r="I888" s="16" t="s">
        <v>865</v>
      </c>
      <c r="J888" s="16">
        <v>461</v>
      </c>
      <c r="K888" s="16" t="s">
        <v>1280</v>
      </c>
    </row>
    <row r="889" spans="1:11">
      <c r="A889" s="5">
        <v>5943</v>
      </c>
      <c r="B889" s="5" t="s">
        <v>906</v>
      </c>
      <c r="C889" t="e">
        <f>VLOOKUP($A889,#REF!,3,0)</f>
        <v>#REF!</v>
      </c>
      <c r="D889" t="e">
        <f>VLOOKUP($A889,#REF!,4,0)</f>
        <v>#REF!</v>
      </c>
      <c r="E889">
        <v>2019</v>
      </c>
      <c r="F889" t="str">
        <f>VLOOKUP($A889,'BM011'!$D$8:$U$607,17,0)</f>
        <v>BRUG KOM</v>
      </c>
      <c r="H889" s="16">
        <v>5491</v>
      </c>
      <c r="I889" s="16" t="s">
        <v>865</v>
      </c>
      <c r="J889" s="16">
        <v>480</v>
      </c>
      <c r="K889" s="16" t="s">
        <v>1281</v>
      </c>
    </row>
    <row r="890" spans="1:11">
      <c r="A890" s="5">
        <v>6210</v>
      </c>
      <c r="B890" s="5" t="s">
        <v>924</v>
      </c>
      <c r="C890" t="e">
        <f>VLOOKUP($A890,#REF!,3,0)</f>
        <v>#REF!</v>
      </c>
      <c r="D890" t="e">
        <f>VLOOKUP($A890,#REF!,4,0)</f>
        <v>#REF!</v>
      </c>
      <c r="E890">
        <v>2019</v>
      </c>
      <c r="F890" t="str">
        <f>VLOOKUP($A890,'BM011'!$D$8:$U$607,17,0)</f>
        <v>BRUG KOM</v>
      </c>
      <c r="H890" s="16">
        <v>5492</v>
      </c>
      <c r="I890" s="16" t="s">
        <v>866</v>
      </c>
      <c r="J890" s="16">
        <v>420</v>
      </c>
      <c r="K890" s="16" t="s">
        <v>1284</v>
      </c>
    </row>
    <row r="891" spans="1:11">
      <c r="A891" s="5">
        <v>8789</v>
      </c>
      <c r="B891" s="5" t="s">
        <v>1136</v>
      </c>
      <c r="C891" t="e">
        <f>VLOOKUP($A891,#REF!,3,0)</f>
        <v>#REF!</v>
      </c>
      <c r="D891" t="e">
        <f>VLOOKUP($A891,#REF!,4,0)</f>
        <v>#REF!</v>
      </c>
      <c r="E891">
        <v>2019</v>
      </c>
      <c r="F891" t="str">
        <f>VLOOKUP($A891,'BM011'!$D$8:$U$607,17,0)</f>
        <v>BRUG KOM</v>
      </c>
      <c r="H891" s="16">
        <v>5492</v>
      </c>
      <c r="I891" s="16" t="s">
        <v>866</v>
      </c>
      <c r="J891" s="16">
        <v>461</v>
      </c>
      <c r="K891" s="16" t="s">
        <v>1280</v>
      </c>
    </row>
    <row r="892" spans="1:11">
      <c r="A892" s="5">
        <v>8799</v>
      </c>
      <c r="B892" s="5" t="s">
        <v>1137</v>
      </c>
      <c r="C892" t="e">
        <f>VLOOKUP($A892,#REF!,3,0)</f>
        <v>#REF!</v>
      </c>
      <c r="D892" t="e">
        <f>VLOOKUP($A892,#REF!,4,0)</f>
        <v>#REF!</v>
      </c>
      <c r="E892">
        <v>2019</v>
      </c>
      <c r="F892" t="str">
        <f>VLOOKUP($A892,'BM011'!$D$8:$U$607,17,0)</f>
        <v>BRUG KOM</v>
      </c>
      <c r="H892" s="16">
        <v>5492</v>
      </c>
      <c r="I892" s="16" t="s">
        <v>866</v>
      </c>
      <c r="J892" s="16">
        <v>480</v>
      </c>
      <c r="K892" s="16" t="s">
        <v>1281</v>
      </c>
    </row>
    <row r="893" spans="1:11">
      <c r="A893" s="5">
        <v>4952</v>
      </c>
      <c r="B893" s="5" t="s">
        <v>833</v>
      </c>
      <c r="C893" t="e">
        <f>VLOOKUP($A893,#REF!,3,0)</f>
        <v>#REF!</v>
      </c>
      <c r="D893" t="e">
        <f>VLOOKUP($A893,#REF!,4,0)</f>
        <v>#REF!</v>
      </c>
      <c r="E893">
        <v>2019</v>
      </c>
      <c r="F893" t="str">
        <f>VLOOKUP($A893,'BM011'!$D$8:$U$607,17,0)</f>
        <v>BRUG KOM</v>
      </c>
      <c r="H893" s="16">
        <v>5500</v>
      </c>
      <c r="I893" s="16" t="s">
        <v>867</v>
      </c>
      <c r="J893" s="16">
        <v>410</v>
      </c>
      <c r="K893" s="16" t="s">
        <v>1283</v>
      </c>
    </row>
    <row r="894" spans="1:11">
      <c r="A894" s="5">
        <v>4970</v>
      </c>
      <c r="B894" s="5" t="s">
        <v>836</v>
      </c>
      <c r="C894" t="e">
        <f>VLOOKUP($A894,#REF!,3,0)</f>
        <v>#REF!</v>
      </c>
      <c r="D894" t="e">
        <f>VLOOKUP($A894,#REF!,4,0)</f>
        <v>#REF!</v>
      </c>
      <c r="E894">
        <v>2019</v>
      </c>
      <c r="F894">
        <f>VLOOKUP($A894,'BM011'!$D$8:$U$607,17,0)</f>
        <v>2920.3333333333335</v>
      </c>
      <c r="H894" s="16">
        <v>5540</v>
      </c>
      <c r="I894" s="16" t="s">
        <v>868</v>
      </c>
      <c r="J894" s="16">
        <v>440</v>
      </c>
      <c r="K894" s="16" t="s">
        <v>1282</v>
      </c>
    </row>
    <row r="895" spans="1:11">
      <c r="A895" s="5">
        <v>4920</v>
      </c>
      <c r="B895" s="5" t="s">
        <v>825</v>
      </c>
      <c r="C895" t="e">
        <f>VLOOKUP($A895,#REF!,3,0)</f>
        <v>#REF!</v>
      </c>
      <c r="D895" t="e">
        <f>VLOOKUP($A895,#REF!,4,0)</f>
        <v>#REF!</v>
      </c>
      <c r="E895">
        <v>2019</v>
      </c>
      <c r="F895">
        <f>VLOOKUP($A895,'BM011'!$D$8:$U$607,17,0)</f>
        <v>2238.5</v>
      </c>
      <c r="H895" s="16">
        <v>5540</v>
      </c>
      <c r="I895" s="16" t="s">
        <v>868</v>
      </c>
      <c r="J895" s="16">
        <v>450</v>
      </c>
      <c r="K895" s="16" t="s">
        <v>1285</v>
      </c>
    </row>
    <row r="896" spans="1:11">
      <c r="A896" s="5">
        <v>7970</v>
      </c>
      <c r="B896" s="5" t="s">
        <v>1063</v>
      </c>
      <c r="C896" t="e">
        <f>VLOOKUP($A896,#REF!,3,0)</f>
        <v>#REF!</v>
      </c>
      <c r="D896" t="e">
        <f>VLOOKUP($A896,#REF!,4,0)</f>
        <v>#REF!</v>
      </c>
      <c r="E896">
        <v>2019</v>
      </c>
      <c r="F896" t="str">
        <f>VLOOKUP($A896,'BM011'!$D$8:$U$607,17,0)</f>
        <v>BRUG KOM</v>
      </c>
      <c r="H896" s="16">
        <v>5550</v>
      </c>
      <c r="I896" s="16" t="s">
        <v>869</v>
      </c>
      <c r="J896" s="16">
        <v>430</v>
      </c>
      <c r="K896" s="16" t="s">
        <v>1286</v>
      </c>
    </row>
    <row r="897" spans="1:11">
      <c r="A897" s="5">
        <v>4874</v>
      </c>
      <c r="B897" s="5" t="s">
        <v>816</v>
      </c>
      <c r="C897" t="e">
        <f>VLOOKUP($A897,#REF!,3,0)</f>
        <v>#REF!</v>
      </c>
      <c r="D897" t="e">
        <f>VLOOKUP($A897,#REF!,4,0)</f>
        <v>#REF!</v>
      </c>
      <c r="E897">
        <v>2019</v>
      </c>
      <c r="F897">
        <f>VLOOKUP($A897,'BM011'!$D$8:$U$607,17,0)</f>
        <v>2677</v>
      </c>
      <c r="H897" s="16">
        <v>5550</v>
      </c>
      <c r="I897" s="16" t="s">
        <v>869</v>
      </c>
      <c r="J897" s="16">
        <v>440</v>
      </c>
      <c r="K897" s="16" t="s">
        <v>1282</v>
      </c>
    </row>
    <row r="898" spans="1:11">
      <c r="A898" s="5">
        <v>6372</v>
      </c>
      <c r="B898" s="5" t="s">
        <v>936</v>
      </c>
      <c r="C898" t="e">
        <f>VLOOKUP($A898,#REF!,3,0)</f>
        <v>#REF!</v>
      </c>
      <c r="D898" t="e">
        <f>VLOOKUP($A898,#REF!,4,0)</f>
        <v>#REF!</v>
      </c>
      <c r="E898">
        <v>2019</v>
      </c>
      <c r="F898">
        <f>VLOOKUP($A898,'BM011'!$D$8:$U$607,17,0)</f>
        <v>3571</v>
      </c>
      <c r="H898" s="16">
        <v>5550</v>
      </c>
      <c r="I898" s="16" t="s">
        <v>869</v>
      </c>
      <c r="J898" s="16">
        <v>450</v>
      </c>
      <c r="K898" s="16" t="s">
        <v>1285</v>
      </c>
    </row>
    <row r="899" spans="1:11">
      <c r="A899" s="5">
        <v>4871</v>
      </c>
      <c r="B899" s="5" t="s">
        <v>813</v>
      </c>
      <c r="C899" t="e">
        <f>VLOOKUP($A899,#REF!,3,0)</f>
        <v>#REF!</v>
      </c>
      <c r="D899" t="e">
        <f>VLOOKUP($A899,#REF!,4,0)</f>
        <v>#REF!</v>
      </c>
      <c r="E899">
        <v>2019</v>
      </c>
      <c r="F899" t="str">
        <f>VLOOKUP($A899,'BM011'!$D$8:$U$607,17,0)</f>
        <v>BRUG KOM</v>
      </c>
      <c r="H899" s="16">
        <v>5560</v>
      </c>
      <c r="I899" s="16" t="s">
        <v>870</v>
      </c>
      <c r="J899" s="16">
        <v>410</v>
      </c>
      <c r="K899" s="16" t="s">
        <v>1283</v>
      </c>
    </row>
    <row r="900" spans="1:11">
      <c r="A900" s="5">
        <v>8970</v>
      </c>
      <c r="B900" s="5" t="s">
        <v>1157</v>
      </c>
      <c r="C900" t="e">
        <f>VLOOKUP($A900,#REF!,3,0)</f>
        <v>#REF!</v>
      </c>
      <c r="D900" t="e">
        <f>VLOOKUP($A900,#REF!,4,0)</f>
        <v>#REF!</v>
      </c>
      <c r="E900">
        <v>2019</v>
      </c>
      <c r="F900">
        <f>VLOOKUP($A900,'BM011'!$D$8:$U$607,17,0)</f>
        <v>3555.6666666666665</v>
      </c>
      <c r="H900" s="16">
        <v>5560</v>
      </c>
      <c r="I900" s="16" t="s">
        <v>870</v>
      </c>
      <c r="J900" s="16">
        <v>420</v>
      </c>
      <c r="K900" s="16" t="s">
        <v>1284</v>
      </c>
    </row>
    <row r="901" spans="1:11">
      <c r="A901" s="5">
        <v>7673</v>
      </c>
      <c r="B901" s="5" t="s">
        <v>1042</v>
      </c>
      <c r="C901" t="e">
        <f>VLOOKUP($A901,#REF!,3,0)</f>
        <v>#REF!</v>
      </c>
      <c r="D901" t="e">
        <f>VLOOKUP($A901,#REF!,4,0)</f>
        <v>#REF!</v>
      </c>
      <c r="E901">
        <v>2019</v>
      </c>
      <c r="F901" t="str">
        <f>VLOOKUP($A901,'BM011'!$D$8:$U$607,17,0)</f>
        <v>BRUG KOM</v>
      </c>
      <c r="H901" s="16">
        <v>5560</v>
      </c>
      <c r="I901" s="16" t="s">
        <v>870</v>
      </c>
      <c r="J901" s="16">
        <v>480</v>
      </c>
      <c r="K901" s="16" t="s">
        <v>1281</v>
      </c>
    </row>
    <row r="902" spans="1:11">
      <c r="A902" s="5">
        <v>4913</v>
      </c>
      <c r="B902" s="5" t="s">
        <v>824</v>
      </c>
      <c r="C902" t="e">
        <f>VLOOKUP($A902,#REF!,3,0)</f>
        <v>#REF!</v>
      </c>
      <c r="D902" t="e">
        <f>VLOOKUP($A902,#REF!,4,0)</f>
        <v>#REF!</v>
      </c>
      <c r="E902">
        <v>2019</v>
      </c>
      <c r="F902">
        <f>VLOOKUP($A902,'BM011'!$D$8:$U$607,17,0)</f>
        <v>3313</v>
      </c>
      <c r="H902" s="16">
        <v>5580</v>
      </c>
      <c r="I902" s="16" t="s">
        <v>871</v>
      </c>
      <c r="J902" s="16">
        <v>410</v>
      </c>
      <c r="K902" s="16" t="s">
        <v>1283</v>
      </c>
    </row>
    <row r="903" spans="1:11">
      <c r="A903" s="5">
        <v>4863</v>
      </c>
      <c r="B903" s="5" t="s">
        <v>812</v>
      </c>
      <c r="C903" t="e">
        <f>VLOOKUP($A903,#REF!,3,0)</f>
        <v>#REF!</v>
      </c>
      <c r="D903" t="e">
        <f>VLOOKUP($A903,#REF!,4,0)</f>
        <v>#REF!</v>
      </c>
      <c r="E903">
        <v>2019</v>
      </c>
      <c r="F903">
        <f>VLOOKUP($A903,'BM011'!$D$8:$U$607,17,0)</f>
        <v>3869.6666666666665</v>
      </c>
      <c r="H903" s="16">
        <v>5591</v>
      </c>
      <c r="I903" s="16" t="s">
        <v>872</v>
      </c>
      <c r="J903" s="16">
        <v>410</v>
      </c>
      <c r="K903" s="16" t="s">
        <v>1283</v>
      </c>
    </row>
    <row r="904" spans="1:11">
      <c r="A904" s="5">
        <v>6893</v>
      </c>
      <c r="B904" s="5" t="s">
        <v>989</v>
      </c>
      <c r="C904" t="e">
        <f>VLOOKUP($A904,#REF!,3,0)</f>
        <v>#REF!</v>
      </c>
      <c r="D904" t="e">
        <f>VLOOKUP($A904,#REF!,4,0)</f>
        <v>#REF!</v>
      </c>
      <c r="E904">
        <v>2019</v>
      </c>
      <c r="F904" t="str">
        <f>VLOOKUP($A904,'BM011'!$D$8:$U$607,17,0)</f>
        <v>BRUG KOM</v>
      </c>
      <c r="H904" s="16">
        <v>5592</v>
      </c>
      <c r="I904" s="16" t="s">
        <v>873</v>
      </c>
      <c r="J904" s="16">
        <v>410</v>
      </c>
      <c r="K904" s="16" t="s">
        <v>1283</v>
      </c>
    </row>
    <row r="905" spans="1:11">
      <c r="A905" s="5">
        <v>6261</v>
      </c>
      <c r="B905" s="5" t="s">
        <v>927</v>
      </c>
      <c r="C905" t="e">
        <f>VLOOKUP($A905,#REF!,3,0)</f>
        <v>#REF!</v>
      </c>
      <c r="D905" t="e">
        <f>VLOOKUP($A905,#REF!,4,0)</f>
        <v>#REF!</v>
      </c>
      <c r="E905">
        <v>2019</v>
      </c>
      <c r="F905">
        <f>VLOOKUP($A905,'BM011'!$D$8:$U$607,17,0)</f>
        <v>4198</v>
      </c>
      <c r="H905" s="16">
        <v>5600</v>
      </c>
      <c r="I905" s="16" t="s">
        <v>874</v>
      </c>
      <c r="J905" s="16">
        <v>430</v>
      </c>
      <c r="K905" s="16" t="s">
        <v>1286</v>
      </c>
    </row>
    <row r="906" spans="1:11">
      <c r="A906" s="5">
        <v>7755</v>
      </c>
      <c r="B906" s="5" t="s">
        <v>1049</v>
      </c>
      <c r="C906" t="e">
        <f>VLOOKUP($A906,#REF!,3,0)</f>
        <v>#REF!</v>
      </c>
      <c r="D906" t="e">
        <f>VLOOKUP($A906,#REF!,4,0)</f>
        <v>#REF!</v>
      </c>
      <c r="E906">
        <v>2019</v>
      </c>
      <c r="F906" t="str">
        <f>VLOOKUP($A906,'BM011'!$D$8:$U$607,17,0)</f>
        <v>BRUG KOM</v>
      </c>
      <c r="H906" s="16">
        <v>5601</v>
      </c>
      <c r="I906" s="16" t="s">
        <v>875</v>
      </c>
      <c r="J906" s="16">
        <v>430</v>
      </c>
      <c r="K906" s="16" t="s">
        <v>1286</v>
      </c>
    </row>
    <row r="907" spans="1:11">
      <c r="A907" s="5">
        <v>4892</v>
      </c>
      <c r="B907" s="5" t="s">
        <v>819</v>
      </c>
      <c r="C907" t="e">
        <f>VLOOKUP($A907,#REF!,3,0)</f>
        <v>#REF!</v>
      </c>
      <c r="D907" t="e">
        <f>VLOOKUP($A907,#REF!,4,0)</f>
        <v>#REF!</v>
      </c>
      <c r="E907">
        <v>2019</v>
      </c>
      <c r="F907">
        <f>VLOOKUP($A907,'BM011'!$D$8:$U$607,17,0)</f>
        <v>2592</v>
      </c>
      <c r="H907" s="16">
        <v>5602</v>
      </c>
      <c r="I907" s="16" t="s">
        <v>876</v>
      </c>
      <c r="J907" s="16">
        <v>430</v>
      </c>
      <c r="K907" s="16" t="s">
        <v>1286</v>
      </c>
    </row>
    <row r="908" spans="1:11">
      <c r="A908" s="5">
        <v>6940</v>
      </c>
      <c r="B908" s="5" t="s">
        <v>993</v>
      </c>
      <c r="C908" t="e">
        <f>VLOOKUP($A908,#REF!,3,0)</f>
        <v>#REF!</v>
      </c>
      <c r="D908" t="e">
        <f>VLOOKUP($A908,#REF!,4,0)</f>
        <v>#REF!</v>
      </c>
      <c r="E908">
        <v>2019</v>
      </c>
      <c r="F908" t="str">
        <f>VLOOKUP($A908,'BM011'!$D$8:$U$607,17,0)</f>
        <v>BRUG KOM</v>
      </c>
      <c r="H908" s="16">
        <v>5603</v>
      </c>
      <c r="I908" s="16" t="s">
        <v>877</v>
      </c>
      <c r="J908" s="16">
        <v>430</v>
      </c>
      <c r="K908" s="16" t="s">
        <v>1286</v>
      </c>
    </row>
    <row r="909" spans="1:11">
      <c r="A909" s="5">
        <v>6510</v>
      </c>
      <c r="B909" s="5" t="s">
        <v>943</v>
      </c>
      <c r="C909" t="e">
        <f>VLOOKUP($A909,#REF!,3,0)</f>
        <v>#REF!</v>
      </c>
      <c r="D909" t="e">
        <f>VLOOKUP($A909,#REF!,4,0)</f>
        <v>#REF!</v>
      </c>
      <c r="E909">
        <v>2019</v>
      </c>
      <c r="F909">
        <f>VLOOKUP($A909,'BM011'!$D$8:$U$607,17,0)</f>
        <v>3947.6666666666665</v>
      </c>
      <c r="H909" s="16">
        <v>5610</v>
      </c>
      <c r="I909" s="16" t="s">
        <v>878</v>
      </c>
      <c r="J909" s="16">
        <v>420</v>
      </c>
      <c r="K909" s="16" t="s">
        <v>1284</v>
      </c>
    </row>
    <row r="910" spans="1:11">
      <c r="A910" s="5">
        <v>9340</v>
      </c>
      <c r="B910" s="5" t="s">
        <v>1175</v>
      </c>
      <c r="C910" t="e">
        <f>VLOOKUP($A910,#REF!,3,0)</f>
        <v>#REF!</v>
      </c>
      <c r="D910" t="e">
        <f>VLOOKUP($A910,#REF!,4,0)</f>
        <v>#REF!</v>
      </c>
      <c r="E910">
        <v>2019</v>
      </c>
      <c r="F910">
        <f>VLOOKUP($A910,'BM011'!$D$8:$U$607,17,0)</f>
        <v>3451</v>
      </c>
      <c r="H910" s="16">
        <v>5620</v>
      </c>
      <c r="I910" s="16" t="s">
        <v>879</v>
      </c>
      <c r="J910" s="16">
        <v>420</v>
      </c>
      <c r="K910" s="16" t="s">
        <v>1284</v>
      </c>
    </row>
    <row r="911" spans="1:11">
      <c r="A911" s="5">
        <v>7790</v>
      </c>
      <c r="B911" s="5" t="s">
        <v>1052</v>
      </c>
      <c r="C911" t="e">
        <f>VLOOKUP($A911,#REF!,3,0)</f>
        <v>#REF!</v>
      </c>
      <c r="D911" t="e">
        <f>VLOOKUP($A911,#REF!,4,0)</f>
        <v>#REF!</v>
      </c>
      <c r="E911">
        <v>2019</v>
      </c>
      <c r="F911">
        <f>VLOOKUP($A911,'BM011'!$D$8:$U$607,17,0)</f>
        <v>3851.3333333333335</v>
      </c>
      <c r="H911" s="16">
        <v>5631</v>
      </c>
      <c r="I911" s="16" t="s">
        <v>880</v>
      </c>
      <c r="J911" s="16">
        <v>420</v>
      </c>
      <c r="K911" s="16" t="s">
        <v>1284</v>
      </c>
    </row>
    <row r="912" spans="1:11">
      <c r="A912" s="5">
        <v>4900</v>
      </c>
      <c r="B912" s="5" t="s">
        <v>822</v>
      </c>
      <c r="C912" t="e">
        <f>VLOOKUP($A912,#REF!,3,0)</f>
        <v>#REF!</v>
      </c>
      <c r="D912" t="e">
        <f>VLOOKUP($A912,#REF!,4,0)</f>
        <v>#REF!</v>
      </c>
      <c r="E912">
        <v>2019</v>
      </c>
      <c r="F912">
        <f>VLOOKUP($A912,'BM011'!$D$8:$U$607,17,0)</f>
        <v>3923.5</v>
      </c>
      <c r="H912" s="16">
        <v>5642</v>
      </c>
      <c r="I912" s="16" t="s">
        <v>881</v>
      </c>
      <c r="J912" s="16">
        <v>420</v>
      </c>
      <c r="K912" s="16" t="s">
        <v>1284</v>
      </c>
    </row>
    <row r="913" spans="1:11">
      <c r="A913" s="5">
        <v>3782</v>
      </c>
      <c r="B913" s="5" t="s">
        <v>710</v>
      </c>
      <c r="C913" t="e">
        <f>VLOOKUP($A913,#REF!,3,0)</f>
        <v>#REF!</v>
      </c>
      <c r="D913" t="e">
        <f>VLOOKUP($A913,#REF!,4,0)</f>
        <v>#REF!</v>
      </c>
      <c r="E913">
        <v>2019</v>
      </c>
      <c r="F913">
        <f>VLOOKUP($A913,'BM011'!$D$8:$U$607,17,0)</f>
        <v>1898</v>
      </c>
      <c r="H913" s="16">
        <v>5642</v>
      </c>
      <c r="I913" s="16" t="s">
        <v>881</v>
      </c>
      <c r="J913" s="16">
        <v>430</v>
      </c>
      <c r="K913" s="16" t="s">
        <v>1286</v>
      </c>
    </row>
    <row r="914" spans="1:11">
      <c r="A914" s="5">
        <v>7760</v>
      </c>
      <c r="B914" s="5" t="s">
        <v>1050</v>
      </c>
      <c r="C914" t="e">
        <f>VLOOKUP($A914,#REF!,3,0)</f>
        <v>#REF!</v>
      </c>
      <c r="D914" t="e">
        <f>VLOOKUP($A914,#REF!,4,0)</f>
        <v>#REF!</v>
      </c>
      <c r="E914">
        <v>2019</v>
      </c>
      <c r="F914">
        <f>VLOOKUP($A914,'BM011'!$D$8:$U$607,17,0)</f>
        <v>5533</v>
      </c>
      <c r="H914" s="16">
        <v>5672</v>
      </c>
      <c r="I914" s="16" t="s">
        <v>882</v>
      </c>
      <c r="J914" s="16">
        <v>430</v>
      </c>
      <c r="K914" s="16" t="s">
        <v>1286</v>
      </c>
    </row>
    <row r="915" spans="1:11">
      <c r="A915" s="5">
        <v>7950</v>
      </c>
      <c r="B915" s="5" t="s">
        <v>1061</v>
      </c>
      <c r="C915" t="e">
        <f>VLOOKUP($A915,#REF!,3,0)</f>
        <v>#REF!</v>
      </c>
      <c r="D915" t="e">
        <f>VLOOKUP($A915,#REF!,4,0)</f>
        <v>#REF!</v>
      </c>
      <c r="E915">
        <v>2019</v>
      </c>
      <c r="F915">
        <f>VLOOKUP($A915,'BM011'!$D$8:$U$607,17,0)</f>
        <v>4583</v>
      </c>
      <c r="H915" s="16">
        <v>5683</v>
      </c>
      <c r="I915" s="16" t="s">
        <v>883</v>
      </c>
      <c r="J915" s="16">
        <v>420</v>
      </c>
      <c r="K915" s="16" t="s">
        <v>1284</v>
      </c>
    </row>
    <row r="916" spans="1:11">
      <c r="A916" s="5">
        <v>4891</v>
      </c>
      <c r="B916" s="5" t="s">
        <v>818</v>
      </c>
      <c r="C916" t="e">
        <f>VLOOKUP($A916,#REF!,3,0)</f>
        <v>#REF!</v>
      </c>
      <c r="D916" t="e">
        <f>VLOOKUP($A916,#REF!,4,0)</f>
        <v>#REF!</v>
      </c>
      <c r="E916">
        <v>2019</v>
      </c>
      <c r="F916">
        <f>VLOOKUP($A916,'BM011'!$D$8:$U$607,17,0)</f>
        <v>4246</v>
      </c>
      <c r="H916" s="16">
        <v>5690</v>
      </c>
      <c r="I916" s="16" t="s">
        <v>884</v>
      </c>
      <c r="J916" s="16">
        <v>420</v>
      </c>
      <c r="K916" s="16" t="s">
        <v>1284</v>
      </c>
    </row>
    <row r="917" spans="1:11">
      <c r="A917" s="5">
        <v>6430</v>
      </c>
      <c r="B917" s="5" t="s">
        <v>939</v>
      </c>
      <c r="C917" t="e">
        <f>VLOOKUP($A917,#REF!,3,0)</f>
        <v>#REF!</v>
      </c>
      <c r="D917" t="e">
        <f>VLOOKUP($A917,#REF!,4,0)</f>
        <v>#REF!</v>
      </c>
      <c r="E917">
        <v>2019</v>
      </c>
      <c r="F917">
        <f>VLOOKUP($A917,'BM011'!$D$8:$U$607,17,0)</f>
        <v>3762.25</v>
      </c>
      <c r="H917" s="16">
        <v>5700</v>
      </c>
      <c r="I917" s="16" t="s">
        <v>885</v>
      </c>
      <c r="J917" s="16">
        <v>479</v>
      </c>
      <c r="K917" s="16" t="s">
        <v>1287</v>
      </c>
    </row>
    <row r="918" spans="1:11">
      <c r="A918" s="5">
        <v>9881</v>
      </c>
      <c r="B918" s="5" t="s">
        <v>1216</v>
      </c>
      <c r="C918" t="e">
        <f>VLOOKUP($A918,#REF!,3,0)</f>
        <v>#REF!</v>
      </c>
      <c r="D918" t="e">
        <f>VLOOKUP($A918,#REF!,4,0)</f>
        <v>#REF!</v>
      </c>
      <c r="E918">
        <v>2019</v>
      </c>
      <c r="F918">
        <f>VLOOKUP($A918,'BM011'!$D$8:$U$607,17,0)</f>
        <v>4548.5</v>
      </c>
      <c r="H918" s="16">
        <v>5750</v>
      </c>
      <c r="I918" s="16" t="s">
        <v>886</v>
      </c>
      <c r="J918" s="16">
        <v>430</v>
      </c>
      <c r="K918" s="16" t="s">
        <v>1286</v>
      </c>
    </row>
    <row r="919" spans="1:11">
      <c r="A919" s="5">
        <v>7752</v>
      </c>
      <c r="B919" s="5" t="s">
        <v>1048</v>
      </c>
      <c r="C919" t="e">
        <f>VLOOKUP($A919,#REF!,3,0)</f>
        <v>#REF!</v>
      </c>
      <c r="D919" t="e">
        <f>VLOOKUP($A919,#REF!,4,0)</f>
        <v>#REF!</v>
      </c>
      <c r="E919">
        <v>2019</v>
      </c>
      <c r="F919">
        <f>VLOOKUP($A919,'BM011'!$D$8:$U$607,17,0)</f>
        <v>3371.3333333333335</v>
      </c>
      <c r="H919" s="16">
        <v>5762</v>
      </c>
      <c r="I919" s="16" t="s">
        <v>887</v>
      </c>
      <c r="J919" s="16">
        <v>430</v>
      </c>
      <c r="K919" s="16" t="s">
        <v>1286</v>
      </c>
    </row>
    <row r="920" spans="1:11">
      <c r="A920" s="5">
        <v>7260</v>
      </c>
      <c r="B920" s="5" t="s">
        <v>1016</v>
      </c>
      <c r="C920" t="e">
        <f>VLOOKUP($A920,#REF!,3,0)</f>
        <v>#REF!</v>
      </c>
      <c r="D920" t="e">
        <f>VLOOKUP($A920,#REF!,4,0)</f>
        <v>#REF!</v>
      </c>
      <c r="E920">
        <v>2019</v>
      </c>
      <c r="F920">
        <f>VLOOKUP($A920,'BM011'!$D$8:$U$607,17,0)</f>
        <v>5653</v>
      </c>
      <c r="H920" s="16">
        <v>5762</v>
      </c>
      <c r="I920" s="16" t="s">
        <v>887</v>
      </c>
      <c r="J920" s="16">
        <v>479</v>
      </c>
      <c r="K920" s="16" t="s">
        <v>1287</v>
      </c>
    </row>
    <row r="921" spans="1:11">
      <c r="A921" s="5">
        <v>3720</v>
      </c>
      <c r="B921" s="5" t="s">
        <v>704</v>
      </c>
      <c r="C921" t="e">
        <f>VLOOKUP($A921,#REF!,3,0)</f>
        <v>#REF!</v>
      </c>
      <c r="D921" t="e">
        <f>VLOOKUP($A921,#REF!,4,0)</f>
        <v>#REF!</v>
      </c>
      <c r="E921">
        <v>2019</v>
      </c>
      <c r="F921">
        <f>VLOOKUP($A921,'BM011'!$D$8:$U$607,17,0)</f>
        <v>3415.25</v>
      </c>
      <c r="H921" s="16">
        <v>5771</v>
      </c>
      <c r="I921" s="16" t="s">
        <v>888</v>
      </c>
      <c r="J921" s="16">
        <v>430</v>
      </c>
      <c r="K921" s="16" t="s">
        <v>1286</v>
      </c>
    </row>
    <row r="922" spans="1:11">
      <c r="A922" s="5">
        <v>4850</v>
      </c>
      <c r="B922" s="5" t="s">
        <v>810</v>
      </c>
      <c r="C922" t="e">
        <f>VLOOKUP($A922,#REF!,3,0)</f>
        <v>#REF!</v>
      </c>
      <c r="D922" t="e">
        <f>VLOOKUP($A922,#REF!,4,0)</f>
        <v>#REF!</v>
      </c>
      <c r="E922">
        <v>2019</v>
      </c>
      <c r="F922">
        <f>VLOOKUP($A922,'BM011'!$D$8:$U$607,17,0)</f>
        <v>4314.25</v>
      </c>
      <c r="H922" s="16">
        <v>5771</v>
      </c>
      <c r="I922" s="16" t="s">
        <v>888</v>
      </c>
      <c r="J922" s="16">
        <v>479</v>
      </c>
      <c r="K922" s="16" t="s">
        <v>1287</v>
      </c>
    </row>
    <row r="923" spans="1:11">
      <c r="A923" s="5">
        <v>5953</v>
      </c>
      <c r="B923" s="5" t="s">
        <v>907</v>
      </c>
      <c r="C923" t="e">
        <f>VLOOKUP($A923,#REF!,3,0)</f>
        <v>#REF!</v>
      </c>
      <c r="D923" t="e">
        <f>VLOOKUP($A923,#REF!,4,0)</f>
        <v>#REF!</v>
      </c>
      <c r="E923">
        <v>2019</v>
      </c>
      <c r="F923">
        <f>VLOOKUP($A923,'BM011'!$D$8:$U$607,17,0)</f>
        <v>3609.6666666666665</v>
      </c>
      <c r="H923" s="16">
        <v>5772</v>
      </c>
      <c r="I923" s="16" t="s">
        <v>889</v>
      </c>
      <c r="J923" s="16">
        <v>430</v>
      </c>
      <c r="K923" s="16" t="s">
        <v>1286</v>
      </c>
    </row>
    <row r="924" spans="1:11">
      <c r="A924" s="5">
        <v>7150</v>
      </c>
      <c r="B924" s="5" t="s">
        <v>1006</v>
      </c>
      <c r="C924" t="e">
        <f>VLOOKUP($A924,#REF!,3,0)</f>
        <v>#REF!</v>
      </c>
      <c r="D924" t="e">
        <f>VLOOKUP($A924,#REF!,4,0)</f>
        <v>#REF!</v>
      </c>
      <c r="E924">
        <v>2019</v>
      </c>
      <c r="F924" t="str">
        <f>VLOOKUP($A924,'BM011'!$D$8:$U$607,17,0)</f>
        <v>BRUG KOM</v>
      </c>
      <c r="H924" s="16">
        <v>5772</v>
      </c>
      <c r="I924" s="16" t="s">
        <v>889</v>
      </c>
      <c r="J924" s="16">
        <v>479</v>
      </c>
      <c r="K924" s="16" t="s">
        <v>1287</v>
      </c>
    </row>
    <row r="925" spans="1:11">
      <c r="A925" s="5">
        <v>7860</v>
      </c>
      <c r="B925" s="5" t="s">
        <v>1057</v>
      </c>
      <c r="C925" t="e">
        <f>VLOOKUP($A925,#REF!,3,0)</f>
        <v>#REF!</v>
      </c>
      <c r="D925" t="e">
        <f>VLOOKUP($A925,#REF!,4,0)</f>
        <v>#REF!</v>
      </c>
      <c r="E925">
        <v>2019</v>
      </c>
      <c r="F925">
        <f>VLOOKUP($A925,'BM011'!$D$8:$U$607,17,0)</f>
        <v>3691.6666666666665</v>
      </c>
      <c r="H925" s="16">
        <v>5792</v>
      </c>
      <c r="I925" s="16" t="s">
        <v>890</v>
      </c>
      <c r="J925" s="16">
        <v>430</v>
      </c>
      <c r="K925" s="16" t="s">
        <v>1286</v>
      </c>
    </row>
    <row r="926" spans="1:11">
      <c r="A926" s="5">
        <v>6240</v>
      </c>
      <c r="B926" s="5" t="s">
        <v>926</v>
      </c>
      <c r="C926" t="e">
        <f>VLOOKUP($A926,#REF!,3,0)</f>
        <v>#REF!</v>
      </c>
      <c r="D926" t="e">
        <f>VLOOKUP($A926,#REF!,4,0)</f>
        <v>#REF!</v>
      </c>
      <c r="E926">
        <v>2019</v>
      </c>
      <c r="F926">
        <f>VLOOKUP($A926,'BM011'!$D$8:$U$607,17,0)</f>
        <v>4134.666666666667</v>
      </c>
      <c r="H926" s="16">
        <v>5800</v>
      </c>
      <c r="I926" s="16" t="s">
        <v>891</v>
      </c>
      <c r="J926" s="16">
        <v>450</v>
      </c>
      <c r="K926" s="16" t="s">
        <v>1285</v>
      </c>
    </row>
    <row r="927" spans="1:11">
      <c r="A927" s="5">
        <v>6823</v>
      </c>
      <c r="B927" s="5" t="s">
        <v>977</v>
      </c>
      <c r="C927" t="e">
        <f>VLOOKUP($A927,#REF!,3,0)</f>
        <v>#REF!</v>
      </c>
      <c r="D927" t="e">
        <f>VLOOKUP($A927,#REF!,4,0)</f>
        <v>#REF!</v>
      </c>
      <c r="E927">
        <v>2019</v>
      </c>
      <c r="F927">
        <f>VLOOKUP($A927,'BM011'!$D$8:$U$607,17,0)</f>
        <v>4604</v>
      </c>
      <c r="H927" s="16">
        <v>5853</v>
      </c>
      <c r="I927" s="16" t="s">
        <v>892</v>
      </c>
      <c r="J927" s="16">
        <v>430</v>
      </c>
      <c r="K927" s="16" t="s">
        <v>1286</v>
      </c>
    </row>
    <row r="928" spans="1:11">
      <c r="A928" s="5">
        <v>9830</v>
      </c>
      <c r="B928" s="5" t="s">
        <v>1213</v>
      </c>
      <c r="C928" t="e">
        <f>VLOOKUP($A928,#REF!,3,0)</f>
        <v>#REF!</v>
      </c>
      <c r="D928" t="e">
        <f>VLOOKUP($A928,#REF!,4,0)</f>
        <v>#REF!</v>
      </c>
      <c r="E928">
        <v>2019</v>
      </c>
      <c r="F928">
        <f>VLOOKUP($A928,'BM011'!$D$8:$U$607,17,0)</f>
        <v>4821.5</v>
      </c>
      <c r="H928" s="16">
        <v>5853</v>
      </c>
      <c r="I928" s="16" t="s">
        <v>892</v>
      </c>
      <c r="J928" s="16">
        <v>450</v>
      </c>
      <c r="K928" s="16" t="s">
        <v>1285</v>
      </c>
    </row>
    <row r="929" spans="1:11">
      <c r="A929" s="5">
        <v>7870</v>
      </c>
      <c r="B929" s="5" t="s">
        <v>1058</v>
      </c>
      <c r="C929" t="e">
        <f>VLOOKUP($A929,#REF!,3,0)</f>
        <v>#REF!</v>
      </c>
      <c r="D929" t="e">
        <f>VLOOKUP($A929,#REF!,4,0)</f>
        <v>#REF!</v>
      </c>
      <c r="E929">
        <v>2019</v>
      </c>
      <c r="F929">
        <f>VLOOKUP($A929,'BM011'!$D$8:$U$607,17,0)</f>
        <v>3863.75</v>
      </c>
      <c r="H929" s="16">
        <v>5854</v>
      </c>
      <c r="I929" s="16" t="s">
        <v>893</v>
      </c>
      <c r="J929" s="16">
        <v>430</v>
      </c>
      <c r="K929" s="16" t="s">
        <v>1286</v>
      </c>
    </row>
    <row r="930" spans="1:11">
      <c r="A930" s="5">
        <v>8586</v>
      </c>
      <c r="B930" s="5" t="s">
        <v>1110</v>
      </c>
      <c r="C930" t="e">
        <f>VLOOKUP($A930,#REF!,3,0)</f>
        <v>#REF!</v>
      </c>
      <c r="D930" t="e">
        <f>VLOOKUP($A930,#REF!,4,0)</f>
        <v>#REF!</v>
      </c>
      <c r="E930">
        <v>2019</v>
      </c>
      <c r="F930">
        <f>VLOOKUP($A930,'BM011'!$D$8:$U$607,17,0)</f>
        <v>4418</v>
      </c>
      <c r="H930" s="16">
        <v>5854</v>
      </c>
      <c r="I930" s="16" t="s">
        <v>893</v>
      </c>
      <c r="J930" s="16">
        <v>479</v>
      </c>
      <c r="K930" s="16" t="s">
        <v>1287</v>
      </c>
    </row>
    <row r="931" spans="1:11">
      <c r="A931" s="5">
        <v>5854</v>
      </c>
      <c r="B931" s="5" t="s">
        <v>893</v>
      </c>
      <c r="C931" t="e">
        <f>VLOOKUP($A931,#REF!,3,0)</f>
        <v>#REF!</v>
      </c>
      <c r="D931" t="e">
        <f>VLOOKUP($A931,#REF!,4,0)</f>
        <v>#REF!</v>
      </c>
      <c r="E931">
        <v>2019</v>
      </c>
      <c r="F931">
        <f>VLOOKUP($A931,'BM011'!$D$8:$U$607,17,0)</f>
        <v>5122</v>
      </c>
      <c r="H931" s="16">
        <v>5856</v>
      </c>
      <c r="I931" s="16" t="s">
        <v>894</v>
      </c>
      <c r="J931" s="16">
        <v>430</v>
      </c>
      <c r="K931" s="16" t="s">
        <v>1286</v>
      </c>
    </row>
    <row r="932" spans="1:11">
      <c r="A932" s="5">
        <v>6360</v>
      </c>
      <c r="B932" s="5" t="s">
        <v>935</v>
      </c>
      <c r="C932" t="e">
        <f>VLOOKUP($A932,#REF!,3,0)</f>
        <v>#REF!</v>
      </c>
      <c r="D932" t="e">
        <f>VLOOKUP($A932,#REF!,4,0)</f>
        <v>#REF!</v>
      </c>
      <c r="E932">
        <v>2019</v>
      </c>
      <c r="F932">
        <f>VLOOKUP($A932,'BM011'!$D$8:$U$607,17,0)</f>
        <v>5334.5</v>
      </c>
      <c r="H932" s="16">
        <v>5863</v>
      </c>
      <c r="I932" s="16" t="s">
        <v>895</v>
      </c>
      <c r="J932" s="16">
        <v>430</v>
      </c>
      <c r="K932" s="16" t="s">
        <v>1286</v>
      </c>
    </row>
    <row r="933" spans="1:11">
      <c r="A933" s="5">
        <v>6780</v>
      </c>
      <c r="B933" s="5" t="s">
        <v>973</v>
      </c>
      <c r="C933" t="e">
        <f>VLOOKUP($A933,#REF!,3,0)</f>
        <v>#REF!</v>
      </c>
      <c r="D933" t="e">
        <f>VLOOKUP($A933,#REF!,4,0)</f>
        <v>#REF!</v>
      </c>
      <c r="E933">
        <v>2019</v>
      </c>
      <c r="F933">
        <f>VLOOKUP($A933,'BM011'!$D$8:$U$607,17,0)</f>
        <v>3971.75</v>
      </c>
      <c r="H933" s="16">
        <v>5863</v>
      </c>
      <c r="I933" s="16" t="s">
        <v>895</v>
      </c>
      <c r="J933" s="16">
        <v>440</v>
      </c>
      <c r="K933" s="16" t="s">
        <v>1282</v>
      </c>
    </row>
    <row r="934" spans="1:11">
      <c r="A934" s="5">
        <v>9670</v>
      </c>
      <c r="B934" s="5" t="s">
        <v>1205</v>
      </c>
      <c r="C934" t="e">
        <f>VLOOKUP($A934,#REF!,3,0)</f>
        <v>#REF!</v>
      </c>
      <c r="D934" t="e">
        <f>VLOOKUP($A934,#REF!,4,0)</f>
        <v>#REF!</v>
      </c>
      <c r="E934">
        <v>2019</v>
      </c>
      <c r="F934">
        <f>VLOOKUP($A934,'BM011'!$D$8:$U$607,17,0)</f>
        <v>5126.5</v>
      </c>
      <c r="H934" s="16">
        <v>5871</v>
      </c>
      <c r="I934" s="16" t="s">
        <v>896</v>
      </c>
      <c r="J934" s="16">
        <v>450</v>
      </c>
      <c r="K934" s="16" t="s">
        <v>1285</v>
      </c>
    </row>
    <row r="935" spans="1:11">
      <c r="A935" s="5">
        <v>6870</v>
      </c>
      <c r="B935" s="5" t="s">
        <v>987</v>
      </c>
      <c r="C935" t="e">
        <f>VLOOKUP($A935,#REF!,3,0)</f>
        <v>#REF!</v>
      </c>
      <c r="D935" t="e">
        <f>VLOOKUP($A935,#REF!,4,0)</f>
        <v>#REF!</v>
      </c>
      <c r="E935">
        <v>2019</v>
      </c>
      <c r="F935">
        <f>VLOOKUP($A935,'BM011'!$D$8:$U$607,17,0)</f>
        <v>6317.5</v>
      </c>
      <c r="H935" s="16">
        <v>5874</v>
      </c>
      <c r="I935" s="16" t="s">
        <v>897</v>
      </c>
      <c r="J935" s="16">
        <v>450</v>
      </c>
      <c r="K935" s="16" t="s">
        <v>1285</v>
      </c>
    </row>
    <row r="936" spans="1:11">
      <c r="A936" s="5">
        <v>9740</v>
      </c>
      <c r="B936" s="5" t="s">
        <v>1209</v>
      </c>
      <c r="C936" t="e">
        <f>VLOOKUP($A936,#REF!,3,0)</f>
        <v>#REF!</v>
      </c>
      <c r="D936" t="e">
        <f>VLOOKUP($A936,#REF!,4,0)</f>
        <v>#REF!</v>
      </c>
      <c r="E936">
        <v>2019</v>
      </c>
      <c r="F936" t="str">
        <f>VLOOKUP($A936,'BM011'!$D$8:$U$607,17,0)</f>
        <v>BRUG KOM</v>
      </c>
      <c r="H936" s="16">
        <v>5874</v>
      </c>
      <c r="I936" s="16" t="s">
        <v>897</v>
      </c>
      <c r="J936" s="16">
        <v>479</v>
      </c>
      <c r="K936" s="16" t="s">
        <v>1287</v>
      </c>
    </row>
    <row r="937" spans="1:11">
      <c r="A937" s="5">
        <v>7730</v>
      </c>
      <c r="B937" s="5" t="s">
        <v>1045</v>
      </c>
      <c r="C937" t="e">
        <f>VLOOKUP($A937,#REF!,3,0)</f>
        <v>#REF!</v>
      </c>
      <c r="D937" t="e">
        <f>VLOOKUP($A937,#REF!,4,0)</f>
        <v>#REF!</v>
      </c>
      <c r="E937">
        <v>2019</v>
      </c>
      <c r="F937" t="str">
        <f>VLOOKUP($A937,'BM011'!$D$8:$U$607,17,0)</f>
        <v>BRUG KOM</v>
      </c>
      <c r="H937" s="16">
        <v>5881</v>
      </c>
      <c r="I937" s="16" t="s">
        <v>898</v>
      </c>
      <c r="J937" s="16">
        <v>479</v>
      </c>
      <c r="K937" s="16" t="s">
        <v>1287</v>
      </c>
    </row>
    <row r="938" spans="1:11">
      <c r="A938" s="5">
        <v>7140</v>
      </c>
      <c r="B938" s="5" t="s">
        <v>1005</v>
      </c>
      <c r="C938" t="e">
        <f>VLOOKUP($A938,#REF!,3,0)</f>
        <v>#REF!</v>
      </c>
      <c r="D938" t="e">
        <f>VLOOKUP($A938,#REF!,4,0)</f>
        <v>#REF!</v>
      </c>
      <c r="E938">
        <v>2019</v>
      </c>
      <c r="F938">
        <f>VLOOKUP($A938,'BM011'!$D$8:$U$607,17,0)</f>
        <v>6487</v>
      </c>
      <c r="H938" s="16">
        <v>5882</v>
      </c>
      <c r="I938" s="16" t="s">
        <v>899</v>
      </c>
      <c r="J938" s="16">
        <v>479</v>
      </c>
      <c r="K938" s="16" t="s">
        <v>1287</v>
      </c>
    </row>
    <row r="939" spans="1:11">
      <c r="A939" s="5">
        <v>9632</v>
      </c>
      <c r="B939" s="5" t="s">
        <v>1203</v>
      </c>
      <c r="C939" t="e">
        <f>VLOOKUP($A939,#REF!,3,0)</f>
        <v>#REF!</v>
      </c>
      <c r="D939" t="e">
        <f>VLOOKUP($A939,#REF!,4,0)</f>
        <v>#REF!</v>
      </c>
      <c r="E939">
        <v>2019</v>
      </c>
      <c r="F939" t="str">
        <f>VLOOKUP($A939,'BM011'!$D$8:$U$607,17,0)</f>
        <v>BRUG KOM</v>
      </c>
      <c r="H939" s="16">
        <v>5883</v>
      </c>
      <c r="I939" s="16" t="s">
        <v>900</v>
      </c>
      <c r="J939" s="16">
        <v>479</v>
      </c>
      <c r="K939" s="16" t="s">
        <v>1287</v>
      </c>
    </row>
    <row r="940" spans="1:11">
      <c r="A940" s="5">
        <v>9760</v>
      </c>
      <c r="B940" s="5" t="s">
        <v>1211</v>
      </c>
      <c r="C940" t="e">
        <f>VLOOKUP($A940,#REF!,3,0)</f>
        <v>#REF!</v>
      </c>
      <c r="D940" t="e">
        <f>VLOOKUP($A940,#REF!,4,0)</f>
        <v>#REF!</v>
      </c>
      <c r="E940">
        <v>2019</v>
      </c>
      <c r="F940">
        <f>VLOOKUP($A940,'BM011'!$D$8:$U$607,17,0)</f>
        <v>4964.25</v>
      </c>
      <c r="H940" s="16">
        <v>5884</v>
      </c>
      <c r="I940" s="16" t="s">
        <v>901</v>
      </c>
      <c r="J940" s="16">
        <v>479</v>
      </c>
      <c r="K940" s="16" t="s">
        <v>1287</v>
      </c>
    </row>
    <row r="941" spans="1:11">
      <c r="A941" s="5">
        <v>8961</v>
      </c>
      <c r="B941" s="5" t="s">
        <v>1155</v>
      </c>
      <c r="C941" t="e">
        <f>VLOOKUP($A941,#REF!,3,0)</f>
        <v>#REF!</v>
      </c>
      <c r="D941" t="e">
        <f>VLOOKUP($A941,#REF!,4,0)</f>
        <v>#REF!</v>
      </c>
      <c r="E941">
        <v>2019</v>
      </c>
      <c r="F941">
        <f>VLOOKUP($A941,'BM011'!$D$8:$U$607,17,0)</f>
        <v>5942.75</v>
      </c>
      <c r="H941" s="16">
        <v>5892</v>
      </c>
      <c r="I941" s="16" t="s">
        <v>902</v>
      </c>
      <c r="J941" s="16">
        <v>479</v>
      </c>
      <c r="K941" s="16" t="s">
        <v>1287</v>
      </c>
    </row>
    <row r="942" spans="1:11">
      <c r="A942" s="5">
        <v>6560</v>
      </c>
      <c r="B942" s="5" t="s">
        <v>948</v>
      </c>
      <c r="C942" t="e">
        <f>VLOOKUP($A942,#REF!,3,0)</f>
        <v>#REF!</v>
      </c>
      <c r="D942" t="e">
        <f>VLOOKUP($A942,#REF!,4,0)</f>
        <v>#REF!</v>
      </c>
      <c r="E942">
        <v>2019</v>
      </c>
      <c r="F942" t="str">
        <f>VLOOKUP($A942,'BM011'!$D$8:$U$607,17,0)</f>
        <v>BRUG KOM</v>
      </c>
      <c r="H942" s="16">
        <v>5900</v>
      </c>
      <c r="I942" s="16" t="s">
        <v>903</v>
      </c>
      <c r="J942" s="16">
        <v>482</v>
      </c>
      <c r="K942" s="16" t="s">
        <v>1288</v>
      </c>
    </row>
    <row r="943" spans="1:11">
      <c r="A943" s="5">
        <v>8950</v>
      </c>
      <c r="B943" s="5" t="s">
        <v>1153</v>
      </c>
      <c r="C943" t="e">
        <f>VLOOKUP($A943,#REF!,3,0)</f>
        <v>#REF!</v>
      </c>
      <c r="D943" t="e">
        <f>VLOOKUP($A943,#REF!,4,0)</f>
        <v>#REF!</v>
      </c>
      <c r="E943">
        <v>2019</v>
      </c>
      <c r="F943">
        <f>VLOOKUP($A943,'BM011'!$D$8:$U$607,17,0)</f>
        <v>4348</v>
      </c>
      <c r="H943" s="16">
        <v>5932</v>
      </c>
      <c r="I943" s="16" t="s">
        <v>904</v>
      </c>
      <c r="J943" s="16">
        <v>482</v>
      </c>
      <c r="K943" s="16" t="s">
        <v>1288</v>
      </c>
    </row>
    <row r="944" spans="1:11">
      <c r="A944" s="5">
        <v>5591</v>
      </c>
      <c r="B944" s="5" t="s">
        <v>872</v>
      </c>
      <c r="C944" t="e">
        <f>VLOOKUP($A944,#REF!,3,0)</f>
        <v>#REF!</v>
      </c>
      <c r="D944" t="e">
        <f>VLOOKUP($A944,#REF!,4,0)</f>
        <v>#REF!</v>
      </c>
      <c r="E944">
        <v>2019</v>
      </c>
      <c r="F944">
        <f>VLOOKUP($A944,'BM011'!$D$8:$U$607,17,0)</f>
        <v>5431</v>
      </c>
      <c r="H944" s="16">
        <v>5935</v>
      </c>
      <c r="I944" s="16" t="s">
        <v>905</v>
      </c>
      <c r="J944" s="16">
        <v>482</v>
      </c>
      <c r="K944" s="16" t="s">
        <v>1288</v>
      </c>
    </row>
    <row r="945" spans="1:11">
      <c r="A945" s="5">
        <v>7680</v>
      </c>
      <c r="B945" s="5" t="s">
        <v>1043</v>
      </c>
      <c r="C945" t="e">
        <f>VLOOKUP($A945,#REF!,3,0)</f>
        <v>#REF!</v>
      </c>
      <c r="D945" t="e">
        <f>VLOOKUP($A945,#REF!,4,0)</f>
        <v>#REF!</v>
      </c>
      <c r="E945">
        <v>2019</v>
      </c>
      <c r="F945">
        <f>VLOOKUP($A945,'BM011'!$D$8:$U$607,17,0)</f>
        <v>4316.333333333333</v>
      </c>
      <c r="H945" s="16">
        <v>5943</v>
      </c>
      <c r="I945" s="16" t="s">
        <v>906</v>
      </c>
      <c r="J945" s="16">
        <v>482</v>
      </c>
      <c r="K945" s="16" t="s">
        <v>1288</v>
      </c>
    </row>
    <row r="946" spans="1:11">
      <c r="A946" s="5">
        <v>3790</v>
      </c>
      <c r="B946" s="5" t="s">
        <v>711</v>
      </c>
      <c r="C946" t="e">
        <f>VLOOKUP($A946,#REF!,3,0)</f>
        <v>#REF!</v>
      </c>
      <c r="D946" t="e">
        <f>VLOOKUP($A946,#REF!,4,0)</f>
        <v>#REF!</v>
      </c>
      <c r="E946">
        <v>2019</v>
      </c>
      <c r="F946">
        <f>VLOOKUP($A946,'BM011'!$D$8:$U$607,17,0)</f>
        <v>6340</v>
      </c>
      <c r="H946" s="16">
        <v>5953</v>
      </c>
      <c r="I946" s="16" t="s">
        <v>907</v>
      </c>
      <c r="J946" s="16">
        <v>482</v>
      </c>
      <c r="K946" s="16" t="s">
        <v>1288</v>
      </c>
    </row>
    <row r="947" spans="1:11">
      <c r="A947" s="5">
        <v>6520</v>
      </c>
      <c r="B947" s="5" t="s">
        <v>944</v>
      </c>
      <c r="C947" t="e">
        <f>VLOOKUP($A947,#REF!,3,0)</f>
        <v>#REF!</v>
      </c>
      <c r="D947" t="e">
        <f>VLOOKUP($A947,#REF!,4,0)</f>
        <v>#REF!</v>
      </c>
      <c r="E947">
        <v>2019</v>
      </c>
      <c r="F947">
        <f>VLOOKUP($A947,'BM011'!$D$8:$U$607,17,0)</f>
        <v>5079</v>
      </c>
      <c r="H947" s="16">
        <v>5960</v>
      </c>
      <c r="I947" s="16" t="s">
        <v>908</v>
      </c>
      <c r="J947" s="16">
        <v>492</v>
      </c>
      <c r="K947" s="16" t="s">
        <v>1289</v>
      </c>
    </row>
    <row r="948" spans="1:11">
      <c r="A948" s="5">
        <v>9620</v>
      </c>
      <c r="B948" s="5" t="s">
        <v>1201</v>
      </c>
      <c r="C948" t="e">
        <f>VLOOKUP($A948,#REF!,3,0)</f>
        <v>#REF!</v>
      </c>
      <c r="D948" t="e">
        <f>VLOOKUP($A948,#REF!,4,0)</f>
        <v>#REF!</v>
      </c>
      <c r="E948">
        <v>2019</v>
      </c>
      <c r="F948">
        <f>VLOOKUP($A948,'BM011'!$D$8:$U$607,17,0)</f>
        <v>4391</v>
      </c>
      <c r="H948" s="16">
        <v>5965</v>
      </c>
      <c r="I948" s="16" t="s">
        <v>909</v>
      </c>
      <c r="J948" s="16">
        <v>492</v>
      </c>
      <c r="K948" s="16" t="s">
        <v>1289</v>
      </c>
    </row>
    <row r="949" spans="1:11">
      <c r="A949" s="5">
        <v>9870</v>
      </c>
      <c r="B949" s="5" t="s">
        <v>1215</v>
      </c>
      <c r="C949" t="e">
        <f>VLOOKUP($A949,#REF!,3,0)</f>
        <v>#REF!</v>
      </c>
      <c r="D949" t="e">
        <f>VLOOKUP($A949,#REF!,4,0)</f>
        <v>#REF!</v>
      </c>
      <c r="E949">
        <v>2019</v>
      </c>
      <c r="F949">
        <f>VLOOKUP($A949,'BM011'!$D$8:$U$607,17,0)</f>
        <v>5119.5</v>
      </c>
      <c r="H949" s="16">
        <v>5970</v>
      </c>
      <c r="I949" s="16" t="s">
        <v>910</v>
      </c>
      <c r="J949" s="16">
        <v>492</v>
      </c>
      <c r="K949" s="16" t="s">
        <v>1289</v>
      </c>
    </row>
    <row r="950" spans="1:11">
      <c r="A950" s="5">
        <v>9640</v>
      </c>
      <c r="B950" s="5" t="s">
        <v>1204</v>
      </c>
      <c r="C950" t="e">
        <f>VLOOKUP($A950,#REF!,3,0)</f>
        <v>#REF!</v>
      </c>
      <c r="D950" t="e">
        <f>VLOOKUP($A950,#REF!,4,0)</f>
        <v>#REF!</v>
      </c>
      <c r="E950">
        <v>2019</v>
      </c>
      <c r="F950">
        <f>VLOOKUP($A950,'BM011'!$D$8:$U$607,17,0)</f>
        <v>5031</v>
      </c>
      <c r="H950" s="16">
        <v>5985</v>
      </c>
      <c r="I950" s="16" t="s">
        <v>911</v>
      </c>
      <c r="J950" s="16">
        <v>492</v>
      </c>
      <c r="K950" s="16" t="s">
        <v>1289</v>
      </c>
    </row>
    <row r="951" spans="1:11">
      <c r="A951" s="5">
        <v>6971</v>
      </c>
      <c r="B951" s="5" t="s">
        <v>996</v>
      </c>
      <c r="C951" t="e">
        <f>VLOOKUP($A951,#REF!,3,0)</f>
        <v>#REF!</v>
      </c>
      <c r="D951" t="e">
        <f>VLOOKUP($A951,#REF!,4,0)</f>
        <v>#REF!</v>
      </c>
      <c r="E951">
        <v>2019</v>
      </c>
      <c r="F951">
        <f>VLOOKUP($A951,'BM011'!$D$8:$U$607,17,0)</f>
        <v>6726</v>
      </c>
      <c r="H951" s="16">
        <v>6000</v>
      </c>
      <c r="I951" s="16" t="s">
        <v>912</v>
      </c>
      <c r="J951" s="16">
        <v>621</v>
      </c>
      <c r="K951" s="16" t="s">
        <v>1290</v>
      </c>
    </row>
    <row r="952" spans="1:11">
      <c r="A952" s="5">
        <v>8983</v>
      </c>
      <c r="B952" s="5" t="s">
        <v>1159</v>
      </c>
      <c r="C952" t="e">
        <f>VLOOKUP($A952,#REF!,3,0)</f>
        <v>#REF!</v>
      </c>
      <c r="D952" t="e">
        <f>VLOOKUP($A952,#REF!,4,0)</f>
        <v>#REF!</v>
      </c>
      <c r="E952">
        <v>2019</v>
      </c>
      <c r="F952">
        <f>VLOOKUP($A952,'BM011'!$D$8:$U$607,17,0)</f>
        <v>5958.5</v>
      </c>
      <c r="H952" s="16">
        <v>6040</v>
      </c>
      <c r="I952" s="16" t="s">
        <v>913</v>
      </c>
      <c r="J952" s="16">
        <v>621</v>
      </c>
      <c r="K952" s="16" t="s">
        <v>1290</v>
      </c>
    </row>
    <row r="953" spans="1:11">
      <c r="A953" s="5">
        <v>7280</v>
      </c>
      <c r="B953" s="5" t="s">
        <v>1018</v>
      </c>
      <c r="C953" t="e">
        <f>VLOOKUP($A953,#REF!,3,0)</f>
        <v>#REF!</v>
      </c>
      <c r="D953" t="e">
        <f>VLOOKUP($A953,#REF!,4,0)</f>
        <v>#REF!</v>
      </c>
      <c r="E953">
        <v>2019</v>
      </c>
      <c r="F953" t="str">
        <f>VLOOKUP($A953,'BM011'!$D$8:$U$607,17,0)</f>
        <v>BRUG KOM</v>
      </c>
      <c r="H953" s="16">
        <v>6040</v>
      </c>
      <c r="I953" s="16" t="s">
        <v>913</v>
      </c>
      <c r="J953" s="16">
        <v>630</v>
      </c>
      <c r="K953" s="16" t="s">
        <v>1291</v>
      </c>
    </row>
    <row r="954" spans="1:11">
      <c r="A954" s="5">
        <v>9493</v>
      </c>
      <c r="B954" s="5" t="s">
        <v>1189</v>
      </c>
      <c r="C954" t="e">
        <f>VLOOKUP($A954,#REF!,3,0)</f>
        <v>#REF!</v>
      </c>
      <c r="D954" t="e">
        <f>VLOOKUP($A954,#REF!,4,0)</f>
        <v>#REF!</v>
      </c>
      <c r="E954">
        <v>2019</v>
      </c>
      <c r="F954">
        <f>VLOOKUP($A954,'BM011'!$D$8:$U$607,17,0)</f>
        <v>5996</v>
      </c>
      <c r="H954" s="16">
        <v>6051</v>
      </c>
      <c r="I954" s="16" t="s">
        <v>914</v>
      </c>
      <c r="J954" s="16">
        <v>621</v>
      </c>
      <c r="K954" s="16" t="s">
        <v>1290</v>
      </c>
    </row>
    <row r="955" spans="1:11">
      <c r="A955" s="5">
        <v>6880</v>
      </c>
      <c r="B955" s="5" t="s">
        <v>988</v>
      </c>
      <c r="C955" t="e">
        <f>VLOOKUP($A955,#REF!,3,0)</f>
        <v>#REF!</v>
      </c>
      <c r="D955" t="e">
        <f>VLOOKUP($A955,#REF!,4,0)</f>
        <v>#REF!</v>
      </c>
      <c r="E955">
        <v>2019</v>
      </c>
      <c r="F955">
        <f>VLOOKUP($A955,'BM011'!$D$8:$U$607,17,0)</f>
        <v>4604</v>
      </c>
      <c r="H955" s="16">
        <v>6052</v>
      </c>
      <c r="I955" s="16" t="s">
        <v>915</v>
      </c>
      <c r="J955" s="16">
        <v>621</v>
      </c>
      <c r="K955" s="16" t="s">
        <v>1290</v>
      </c>
    </row>
    <row r="956" spans="1:11">
      <c r="A956" s="5">
        <v>5370</v>
      </c>
      <c r="B956" s="5" t="s">
        <v>853</v>
      </c>
      <c r="C956" t="e">
        <f>VLOOKUP($A956,#REF!,3,0)</f>
        <v>#REF!</v>
      </c>
      <c r="D956" t="e">
        <f>VLOOKUP($A956,#REF!,4,0)</f>
        <v>#REF!</v>
      </c>
      <c r="E956">
        <v>2019</v>
      </c>
      <c r="F956" t="str">
        <f>VLOOKUP($A956,'BM011'!$D$8:$U$607,17,0)</f>
        <v>BRUG KOM</v>
      </c>
      <c r="H956" s="16">
        <v>6052</v>
      </c>
      <c r="I956" s="16" t="s">
        <v>915</v>
      </c>
      <c r="J956" s="16">
        <v>630</v>
      </c>
      <c r="K956" s="16" t="s">
        <v>1291</v>
      </c>
    </row>
    <row r="957" spans="1:11">
      <c r="A957" s="5">
        <v>6621</v>
      </c>
      <c r="B957" s="5" t="s">
        <v>951</v>
      </c>
      <c r="C957" t="e">
        <f>VLOOKUP($A957,#REF!,3,0)</f>
        <v>#REF!</v>
      </c>
      <c r="D957" t="e">
        <f>VLOOKUP($A957,#REF!,4,0)</f>
        <v>#REF!</v>
      </c>
      <c r="E957">
        <v>2019</v>
      </c>
      <c r="F957">
        <f>VLOOKUP($A957,'BM011'!$D$8:$U$607,17,0)</f>
        <v>5311</v>
      </c>
      <c r="H957" s="16">
        <v>6064</v>
      </c>
      <c r="I957" s="16" t="s">
        <v>916</v>
      </c>
      <c r="J957" s="16">
        <v>621</v>
      </c>
      <c r="K957" s="16" t="s">
        <v>1290</v>
      </c>
    </row>
    <row r="958" spans="1:11">
      <c r="A958" s="5">
        <v>9541</v>
      </c>
      <c r="B958" s="5" t="s">
        <v>1194</v>
      </c>
      <c r="C958" t="e">
        <f>VLOOKUP($A958,#REF!,3,0)</f>
        <v>#REF!</v>
      </c>
      <c r="D958" t="e">
        <f>VLOOKUP($A958,#REF!,4,0)</f>
        <v>#REF!</v>
      </c>
      <c r="E958">
        <v>2019</v>
      </c>
      <c r="F958">
        <f>VLOOKUP($A958,'BM011'!$D$8:$U$607,17,0)</f>
        <v>6598</v>
      </c>
      <c r="H958" s="16">
        <v>6070</v>
      </c>
      <c r="I958" s="16" t="s">
        <v>917</v>
      </c>
      <c r="J958" s="16">
        <v>510</v>
      </c>
      <c r="K958" s="16" t="s">
        <v>1292</v>
      </c>
    </row>
    <row r="959" spans="1:11">
      <c r="A959" s="5">
        <v>6330</v>
      </c>
      <c r="B959" s="5" t="s">
        <v>933</v>
      </c>
      <c r="C959" t="e">
        <f>VLOOKUP($A959,#REF!,3,0)</f>
        <v>#REF!</v>
      </c>
      <c r="D959" t="e">
        <f>VLOOKUP($A959,#REF!,4,0)</f>
        <v>#REF!</v>
      </c>
      <c r="E959">
        <v>2019</v>
      </c>
      <c r="F959">
        <f>VLOOKUP($A959,'BM011'!$D$8:$U$607,17,0)</f>
        <v>5598.333333333333</v>
      </c>
      <c r="H959" s="16">
        <v>6070</v>
      </c>
      <c r="I959" s="16" t="s">
        <v>917</v>
      </c>
      <c r="J959" s="16">
        <v>621</v>
      </c>
      <c r="K959" s="16" t="s">
        <v>1290</v>
      </c>
    </row>
    <row r="960" spans="1:11">
      <c r="A960" s="5">
        <v>4872</v>
      </c>
      <c r="B960" s="5" t="s">
        <v>814</v>
      </c>
      <c r="C960" t="e">
        <f>VLOOKUP($A960,#REF!,3,0)</f>
        <v>#REF!</v>
      </c>
      <c r="D960" t="e">
        <f>VLOOKUP($A960,#REF!,4,0)</f>
        <v>#REF!</v>
      </c>
      <c r="E960">
        <v>2019</v>
      </c>
      <c r="F960">
        <f>VLOOKUP($A960,'BM011'!$D$8:$U$607,17,0)</f>
        <v>5904</v>
      </c>
      <c r="H960" s="16">
        <v>6091</v>
      </c>
      <c r="I960" s="16" t="s">
        <v>918</v>
      </c>
      <c r="J960" s="16">
        <v>621</v>
      </c>
      <c r="K960" s="16" t="s">
        <v>1290</v>
      </c>
    </row>
    <row r="961" spans="1:11">
      <c r="A961" s="5">
        <v>4930</v>
      </c>
      <c r="B961" s="5" t="s">
        <v>826</v>
      </c>
      <c r="C961" t="e">
        <f>VLOOKUP($A961,#REF!,3,0)</f>
        <v>#REF!</v>
      </c>
      <c r="D961" t="e">
        <f>VLOOKUP($A961,#REF!,4,0)</f>
        <v>#REF!</v>
      </c>
      <c r="E961">
        <v>2019</v>
      </c>
      <c r="F961">
        <f>VLOOKUP($A961,'BM011'!$D$8:$U$607,17,0)</f>
        <v>6228.25</v>
      </c>
      <c r="H961" s="16">
        <v>6092</v>
      </c>
      <c r="I961" s="16" t="s">
        <v>919</v>
      </c>
      <c r="J961" s="16">
        <v>621</v>
      </c>
      <c r="K961" s="16" t="s">
        <v>1290</v>
      </c>
    </row>
    <row r="962" spans="1:11">
      <c r="A962" s="5">
        <v>5970</v>
      </c>
      <c r="B962" s="5" t="s">
        <v>910</v>
      </c>
      <c r="C962" t="e">
        <f>VLOOKUP($A962,#REF!,3,0)</f>
        <v>#REF!</v>
      </c>
      <c r="D962" t="e">
        <f>VLOOKUP($A962,#REF!,4,0)</f>
        <v>#REF!</v>
      </c>
      <c r="E962">
        <v>2019</v>
      </c>
      <c r="F962">
        <f>VLOOKUP($A962,'BM011'!$D$8:$U$607,17,0)</f>
        <v>6120</v>
      </c>
      <c r="H962" s="16">
        <v>6093</v>
      </c>
      <c r="I962" s="16" t="s">
        <v>920</v>
      </c>
      <c r="J962" s="16">
        <v>621</v>
      </c>
      <c r="K962" s="16" t="s">
        <v>1290</v>
      </c>
    </row>
    <row r="963" spans="1:11">
      <c r="A963" s="5">
        <v>9690</v>
      </c>
      <c r="B963" s="5" t="s">
        <v>1207</v>
      </c>
      <c r="C963" t="e">
        <f>VLOOKUP($A963,#REF!,3,0)</f>
        <v>#REF!</v>
      </c>
      <c r="D963" t="e">
        <f>VLOOKUP($A963,#REF!,4,0)</f>
        <v>#REF!</v>
      </c>
      <c r="E963">
        <v>2019</v>
      </c>
      <c r="F963">
        <f>VLOOKUP($A963,'BM011'!$D$8:$U$607,17,0)</f>
        <v>6119.5</v>
      </c>
      <c r="H963" s="16">
        <v>6094</v>
      </c>
      <c r="I963" s="16" t="s">
        <v>921</v>
      </c>
      <c r="J963" s="16">
        <v>510</v>
      </c>
      <c r="K963" s="16" t="s">
        <v>1292</v>
      </c>
    </row>
    <row r="964" spans="1:11">
      <c r="A964" s="5">
        <v>9610</v>
      </c>
      <c r="B964" s="5" t="s">
        <v>1200</v>
      </c>
      <c r="C964" t="e">
        <f>VLOOKUP($A964,#REF!,3,0)</f>
        <v>#REF!</v>
      </c>
      <c r="D964" t="e">
        <f>VLOOKUP($A964,#REF!,4,0)</f>
        <v>#REF!</v>
      </c>
      <c r="E964">
        <v>2019</v>
      </c>
      <c r="F964">
        <f>VLOOKUP($A964,'BM011'!$D$8:$U$607,17,0)</f>
        <v>5495.5</v>
      </c>
      <c r="H964" s="16">
        <v>6094</v>
      </c>
      <c r="I964" s="16" t="s">
        <v>921</v>
      </c>
      <c r="J964" s="16">
        <v>621</v>
      </c>
      <c r="K964" s="16" t="s">
        <v>1290</v>
      </c>
    </row>
    <row r="965" spans="1:11">
      <c r="A965" s="5">
        <v>6990</v>
      </c>
      <c r="B965" s="5" t="s">
        <v>999</v>
      </c>
      <c r="C965" t="e">
        <f>VLOOKUP($A965,#REF!,3,0)</f>
        <v>#REF!</v>
      </c>
      <c r="D965" t="e">
        <f>VLOOKUP($A965,#REF!,4,0)</f>
        <v>#REF!</v>
      </c>
      <c r="E965">
        <v>2019</v>
      </c>
      <c r="F965">
        <f>VLOOKUP($A965,'BM011'!$D$8:$U$607,17,0)</f>
        <v>4584.5</v>
      </c>
      <c r="H965" s="16">
        <v>6100</v>
      </c>
      <c r="I965" s="16" t="s">
        <v>922</v>
      </c>
      <c r="J965" s="16">
        <v>510</v>
      </c>
      <c r="K965" s="16" t="s">
        <v>1292</v>
      </c>
    </row>
    <row r="966" spans="1:11">
      <c r="A966" s="5">
        <v>4840</v>
      </c>
      <c r="B966" s="5" t="s">
        <v>809</v>
      </c>
      <c r="C966" t="e">
        <f>VLOOKUP($A966,#REF!,3,0)</f>
        <v>#REF!</v>
      </c>
      <c r="D966" t="e">
        <f>VLOOKUP($A966,#REF!,4,0)</f>
        <v>#REF!</v>
      </c>
      <c r="E966">
        <v>2019</v>
      </c>
      <c r="F966">
        <f>VLOOKUP($A966,'BM011'!$D$8:$U$607,17,0)</f>
        <v>3880.25</v>
      </c>
      <c r="H966" s="16">
        <v>6100</v>
      </c>
      <c r="I966" s="16" t="s">
        <v>922</v>
      </c>
      <c r="J966" s="16">
        <v>621</v>
      </c>
      <c r="K966" s="16" t="s">
        <v>1290</v>
      </c>
    </row>
    <row r="967" spans="1:11">
      <c r="A967" s="5">
        <v>6855</v>
      </c>
      <c r="B967" s="5" t="s">
        <v>984</v>
      </c>
      <c r="C967" t="e">
        <f>VLOOKUP($A967,#REF!,3,0)</f>
        <v>#REF!</v>
      </c>
      <c r="D967" t="e">
        <f>VLOOKUP($A967,#REF!,4,0)</f>
        <v>#REF!</v>
      </c>
      <c r="E967">
        <v>2019</v>
      </c>
      <c r="F967" t="str">
        <f>VLOOKUP($A967,'BM011'!$D$8:$U$607,17,0)</f>
        <v>BRUG KOM</v>
      </c>
      <c r="H967" s="16">
        <v>6200</v>
      </c>
      <c r="I967" s="16" t="s">
        <v>923</v>
      </c>
      <c r="J967" s="16">
        <v>580</v>
      </c>
      <c r="K967" s="16" t="s">
        <v>1293</v>
      </c>
    </row>
    <row r="968" spans="1:11">
      <c r="A968" s="5">
        <v>7900</v>
      </c>
      <c r="B968" s="5" t="s">
        <v>1060</v>
      </c>
      <c r="C968" t="e">
        <f>VLOOKUP($A968,#REF!,3,0)</f>
        <v>#REF!</v>
      </c>
      <c r="D968" t="e">
        <f>VLOOKUP($A968,#REF!,4,0)</f>
        <v>#REF!</v>
      </c>
      <c r="E968">
        <v>2019</v>
      </c>
      <c r="F968">
        <f>VLOOKUP($A968,'BM011'!$D$8:$U$607,17,0)</f>
        <v>6097.25</v>
      </c>
      <c r="H968" s="16">
        <v>6210</v>
      </c>
      <c r="I968" s="16" t="s">
        <v>924</v>
      </c>
      <c r="J968" s="16">
        <v>580</v>
      </c>
      <c r="K968" s="16" t="s">
        <v>1293</v>
      </c>
    </row>
    <row r="969" spans="1:11">
      <c r="A969" s="5">
        <v>7620</v>
      </c>
      <c r="B969" s="5" t="s">
        <v>1039</v>
      </c>
      <c r="C969" t="e">
        <f>VLOOKUP($A969,#REF!,3,0)</f>
        <v>#REF!</v>
      </c>
      <c r="D969" t="e">
        <f>VLOOKUP($A969,#REF!,4,0)</f>
        <v>#REF!</v>
      </c>
      <c r="E969">
        <v>2019</v>
      </c>
      <c r="F969">
        <f>VLOOKUP($A969,'BM011'!$D$8:$U$607,17,0)</f>
        <v>5184</v>
      </c>
      <c r="H969" s="16">
        <v>6230</v>
      </c>
      <c r="I969" s="16" t="s">
        <v>925</v>
      </c>
      <c r="J969" s="16">
        <v>580</v>
      </c>
      <c r="K969" s="16" t="s">
        <v>1293</v>
      </c>
    </row>
    <row r="970" spans="1:11">
      <c r="A970" s="5">
        <v>4990</v>
      </c>
      <c r="B970" s="5" t="s">
        <v>838</v>
      </c>
      <c r="C970" t="e">
        <f>VLOOKUP($A970,#REF!,3,0)</f>
        <v>#REF!</v>
      </c>
      <c r="D970" t="e">
        <f>VLOOKUP($A970,#REF!,4,0)</f>
        <v>#REF!</v>
      </c>
      <c r="E970">
        <v>2019</v>
      </c>
      <c r="F970">
        <f>VLOOKUP($A970,'BM011'!$D$8:$U$607,17,0)</f>
        <v>4297</v>
      </c>
      <c r="H970" s="16">
        <v>6240</v>
      </c>
      <c r="I970" s="16" t="s">
        <v>926</v>
      </c>
      <c r="J970" s="16">
        <v>550</v>
      </c>
      <c r="K970" s="16" t="s">
        <v>1294</v>
      </c>
    </row>
    <row r="971" spans="1:11">
      <c r="A971" s="5">
        <v>6270</v>
      </c>
      <c r="B971" s="5" t="s">
        <v>928</v>
      </c>
      <c r="C971" t="e">
        <f>VLOOKUP($A971,#REF!,3,0)</f>
        <v>#REF!</v>
      </c>
      <c r="D971" t="e">
        <f>VLOOKUP($A971,#REF!,4,0)</f>
        <v>#REF!</v>
      </c>
      <c r="E971">
        <v>2019</v>
      </c>
      <c r="F971">
        <f>VLOOKUP($A971,'BM011'!$D$8:$U$607,17,0)</f>
        <v>5856</v>
      </c>
      <c r="H971" s="16">
        <v>6261</v>
      </c>
      <c r="I971" s="16" t="s">
        <v>927</v>
      </c>
      <c r="J971" s="16">
        <v>550</v>
      </c>
      <c r="K971" s="16" t="s">
        <v>1294</v>
      </c>
    </row>
    <row r="972" spans="1:11">
      <c r="A972" s="5">
        <v>9362</v>
      </c>
      <c r="B972" s="5" t="s">
        <v>1177</v>
      </c>
      <c r="C972" t="e">
        <f>VLOOKUP($A972,#REF!,3,0)</f>
        <v>#REF!</v>
      </c>
      <c r="D972" t="e">
        <f>VLOOKUP($A972,#REF!,4,0)</f>
        <v>#REF!</v>
      </c>
      <c r="E972">
        <v>2019</v>
      </c>
      <c r="F972">
        <f>VLOOKUP($A972,'BM011'!$D$8:$U$607,17,0)</f>
        <v>7062</v>
      </c>
      <c r="H972" s="16">
        <v>6270</v>
      </c>
      <c r="I972" s="16" t="s">
        <v>928</v>
      </c>
      <c r="J972" s="16">
        <v>550</v>
      </c>
      <c r="K972" s="16" t="s">
        <v>1294</v>
      </c>
    </row>
    <row r="973" spans="1:11">
      <c r="A973" s="5">
        <v>7184</v>
      </c>
      <c r="B973" s="5" t="s">
        <v>1012</v>
      </c>
      <c r="C973" t="e">
        <f>VLOOKUP($A973,#REF!,3,0)</f>
        <v>#REF!</v>
      </c>
      <c r="D973" t="e">
        <f>VLOOKUP($A973,#REF!,4,0)</f>
        <v>#REF!</v>
      </c>
      <c r="E973">
        <v>2019</v>
      </c>
      <c r="F973" t="str">
        <f>VLOOKUP($A973,'BM011'!$D$8:$U$607,17,0)</f>
        <v>BRUG KOM</v>
      </c>
      <c r="H973" s="16">
        <v>6280</v>
      </c>
      <c r="I973" s="16" t="s">
        <v>929</v>
      </c>
      <c r="J973" s="16">
        <v>550</v>
      </c>
      <c r="K973" s="16" t="s">
        <v>1294</v>
      </c>
    </row>
    <row r="974" spans="1:11">
      <c r="A974" s="5">
        <v>6771</v>
      </c>
      <c r="B974" s="5" t="s">
        <v>972</v>
      </c>
      <c r="C974" t="e">
        <f>VLOOKUP($A974,#REF!,3,0)</f>
        <v>#REF!</v>
      </c>
      <c r="D974" t="e">
        <f>VLOOKUP($A974,#REF!,4,0)</f>
        <v>#REF!</v>
      </c>
      <c r="E974">
        <v>2019</v>
      </c>
      <c r="F974">
        <f>VLOOKUP($A974,'BM011'!$D$8:$U$607,17,0)</f>
        <v>5807.333333333333</v>
      </c>
      <c r="H974" s="16">
        <v>6300</v>
      </c>
      <c r="I974" s="16" t="s">
        <v>930</v>
      </c>
      <c r="J974" s="16">
        <v>540</v>
      </c>
      <c r="K974" s="16" t="s">
        <v>1295</v>
      </c>
    </row>
    <row r="975" spans="1:11">
      <c r="A975" s="5">
        <v>5771</v>
      </c>
      <c r="B975" s="5" t="s">
        <v>888</v>
      </c>
      <c r="C975" t="e">
        <f>VLOOKUP($A975,#REF!,3,0)</f>
        <v>#REF!</v>
      </c>
      <c r="D975" t="e">
        <f>VLOOKUP($A975,#REF!,4,0)</f>
        <v>#REF!</v>
      </c>
      <c r="E975">
        <v>2019</v>
      </c>
      <c r="F975">
        <f>VLOOKUP($A975,'BM011'!$D$8:$U$607,17,0)</f>
        <v>6810.666666666667</v>
      </c>
      <c r="H975" s="16">
        <v>6310</v>
      </c>
      <c r="I975" s="16" t="s">
        <v>931</v>
      </c>
      <c r="J975" s="16">
        <v>540</v>
      </c>
      <c r="K975" s="16" t="s">
        <v>1295</v>
      </c>
    </row>
    <row r="976" spans="1:11">
      <c r="A976" s="5">
        <v>6500</v>
      </c>
      <c r="B976" s="5" t="s">
        <v>942</v>
      </c>
      <c r="C976" t="e">
        <f>VLOOKUP($A976,#REF!,3,0)</f>
        <v>#REF!</v>
      </c>
      <c r="D976" t="e">
        <f>VLOOKUP($A976,#REF!,4,0)</f>
        <v>#REF!</v>
      </c>
      <c r="E976">
        <v>2019</v>
      </c>
      <c r="F976">
        <f>VLOOKUP($A976,'BM011'!$D$8:$U$607,17,0)</f>
        <v>5985</v>
      </c>
      <c r="H976" s="16">
        <v>6320</v>
      </c>
      <c r="I976" s="16" t="s">
        <v>932</v>
      </c>
      <c r="J976" s="16">
        <v>540</v>
      </c>
      <c r="K976" s="16" t="s">
        <v>1295</v>
      </c>
    </row>
    <row r="977" spans="1:11">
      <c r="A977" s="5">
        <v>7830</v>
      </c>
      <c r="B977" s="5" t="s">
        <v>1054</v>
      </c>
      <c r="C977" t="e">
        <f>VLOOKUP($A977,#REF!,3,0)</f>
        <v>#REF!</v>
      </c>
      <c r="D977" t="e">
        <f>VLOOKUP($A977,#REF!,4,0)</f>
        <v>#REF!</v>
      </c>
      <c r="E977">
        <v>2019</v>
      </c>
      <c r="F977">
        <f>VLOOKUP($A977,'BM011'!$D$8:$U$607,17,0)</f>
        <v>5222.75</v>
      </c>
      <c r="H977" s="16">
        <v>6330</v>
      </c>
      <c r="I977" s="16" t="s">
        <v>933</v>
      </c>
      <c r="J977" s="16">
        <v>580</v>
      </c>
      <c r="K977" s="16" t="s">
        <v>1293</v>
      </c>
    </row>
    <row r="978" spans="1:11">
      <c r="A978" s="5">
        <v>9460</v>
      </c>
      <c r="B978" s="5" t="s">
        <v>1185</v>
      </c>
      <c r="C978" t="e">
        <f>VLOOKUP($A978,#REF!,3,0)</f>
        <v>#REF!</v>
      </c>
      <c r="D978" t="e">
        <f>VLOOKUP($A978,#REF!,4,0)</f>
        <v>#REF!</v>
      </c>
      <c r="E978">
        <v>2019</v>
      </c>
      <c r="F978">
        <f>VLOOKUP($A978,'BM011'!$D$8:$U$607,17,0)</f>
        <v>4164.25</v>
      </c>
      <c r="H978" s="16">
        <v>6340</v>
      </c>
      <c r="I978" s="16" t="s">
        <v>934</v>
      </c>
      <c r="J978" s="16">
        <v>580</v>
      </c>
      <c r="K978" s="16" t="s">
        <v>1293</v>
      </c>
    </row>
    <row r="979" spans="1:11">
      <c r="A979" s="5">
        <v>8766</v>
      </c>
      <c r="B979" s="5" t="s">
        <v>1133</v>
      </c>
      <c r="C979" t="e">
        <f>VLOOKUP($A979,#REF!,3,0)</f>
        <v>#REF!</v>
      </c>
      <c r="D979" t="e">
        <f>VLOOKUP($A979,#REF!,4,0)</f>
        <v>#REF!</v>
      </c>
      <c r="E979">
        <v>2019</v>
      </c>
      <c r="F979">
        <f>VLOOKUP($A979,'BM011'!$D$8:$U$607,17,0)</f>
        <v>4784</v>
      </c>
      <c r="H979" s="16">
        <v>6360</v>
      </c>
      <c r="I979" s="16" t="s">
        <v>935</v>
      </c>
      <c r="J979" s="16">
        <v>580</v>
      </c>
      <c r="K979" s="16" t="s">
        <v>1293</v>
      </c>
    </row>
    <row r="980" spans="1:11">
      <c r="A980" s="5">
        <v>5464</v>
      </c>
      <c r="B980" s="5" t="s">
        <v>860</v>
      </c>
      <c r="C980" t="e">
        <f>VLOOKUP($A980,#REF!,3,0)</f>
        <v>#REF!</v>
      </c>
      <c r="D980" t="e">
        <f>VLOOKUP($A980,#REF!,4,0)</f>
        <v>#REF!</v>
      </c>
      <c r="E980">
        <v>2019</v>
      </c>
      <c r="F980">
        <f>VLOOKUP($A980,'BM011'!$D$8:$U$607,17,0)</f>
        <v>6135</v>
      </c>
      <c r="H980" s="16">
        <v>6372</v>
      </c>
      <c r="I980" s="16" t="s">
        <v>936</v>
      </c>
      <c r="J980" s="16">
        <v>580</v>
      </c>
      <c r="K980" s="16" t="s">
        <v>1293</v>
      </c>
    </row>
    <row r="981" spans="1:11">
      <c r="A981" s="5">
        <v>6933</v>
      </c>
      <c r="B981" s="5" t="s">
        <v>992</v>
      </c>
      <c r="C981" t="e">
        <f>VLOOKUP($A981,#REF!,3,0)</f>
        <v>#REF!</v>
      </c>
      <c r="D981" t="e">
        <f>VLOOKUP($A981,#REF!,4,0)</f>
        <v>#REF!</v>
      </c>
      <c r="E981">
        <v>2019</v>
      </c>
      <c r="F981">
        <f>VLOOKUP($A981,'BM011'!$D$8:$U$607,17,0)</f>
        <v>6767</v>
      </c>
      <c r="H981" s="16">
        <v>6392</v>
      </c>
      <c r="I981" s="16" t="s">
        <v>937</v>
      </c>
      <c r="J981" s="16">
        <v>580</v>
      </c>
      <c r="K981" s="16" t="s">
        <v>1293</v>
      </c>
    </row>
    <row r="982" spans="1:11">
      <c r="A982" s="5">
        <v>7741</v>
      </c>
      <c r="B982" s="5" t="s">
        <v>1046</v>
      </c>
      <c r="C982" t="e">
        <f>VLOOKUP($A982,#REF!,3,0)</f>
        <v>#REF!</v>
      </c>
      <c r="D982" t="e">
        <f>VLOOKUP($A982,#REF!,4,0)</f>
        <v>#REF!</v>
      </c>
      <c r="E982">
        <v>2019</v>
      </c>
      <c r="F982">
        <f>VLOOKUP($A982,'BM011'!$D$8:$U$607,17,0)</f>
        <v>4443</v>
      </c>
      <c r="H982" s="16">
        <v>6400</v>
      </c>
      <c r="I982" s="16" t="s">
        <v>938</v>
      </c>
      <c r="J982" s="16">
        <v>540</v>
      </c>
      <c r="K982" s="16" t="s">
        <v>1295</v>
      </c>
    </row>
    <row r="983" spans="1:11">
      <c r="A983" s="5">
        <v>5683</v>
      </c>
      <c r="B983" s="5" t="s">
        <v>883</v>
      </c>
      <c r="C983" t="e">
        <f>VLOOKUP($A983,#REF!,3,0)</f>
        <v>#REF!</v>
      </c>
      <c r="D983" t="e">
        <f>VLOOKUP($A983,#REF!,4,0)</f>
        <v>#REF!</v>
      </c>
      <c r="E983">
        <v>2019</v>
      </c>
      <c r="F983">
        <f>VLOOKUP($A983,'BM011'!$D$8:$U$607,17,0)</f>
        <v>6298.5</v>
      </c>
      <c r="H983" s="16">
        <v>6430</v>
      </c>
      <c r="I983" s="16" t="s">
        <v>939</v>
      </c>
      <c r="J983" s="16">
        <v>540</v>
      </c>
      <c r="K983" s="16" t="s">
        <v>1295</v>
      </c>
    </row>
    <row r="984" spans="1:11">
      <c r="A984" s="5">
        <v>7850</v>
      </c>
      <c r="B984" s="5" t="s">
        <v>1056</v>
      </c>
      <c r="C984" t="e">
        <f>VLOOKUP($A984,#REF!,3,0)</f>
        <v>#REF!</v>
      </c>
      <c r="D984" t="e">
        <f>VLOOKUP($A984,#REF!,4,0)</f>
        <v>#REF!</v>
      </c>
      <c r="E984">
        <v>2019</v>
      </c>
      <c r="F984">
        <f>VLOOKUP($A984,'BM011'!$D$8:$U$607,17,0)</f>
        <v>6175</v>
      </c>
      <c r="H984" s="16">
        <v>6430</v>
      </c>
      <c r="I984" s="16" t="s">
        <v>939</v>
      </c>
      <c r="J984" s="16">
        <v>621</v>
      </c>
      <c r="K984" s="16" t="s">
        <v>1290</v>
      </c>
    </row>
    <row r="985" spans="1:11">
      <c r="A985" s="5">
        <v>4261</v>
      </c>
      <c r="B985" s="5" t="s">
        <v>736</v>
      </c>
      <c r="C985" t="e">
        <f>VLOOKUP($A985,#REF!,3,0)</f>
        <v>#REF!</v>
      </c>
      <c r="D985" t="e">
        <f>VLOOKUP($A985,#REF!,4,0)</f>
        <v>#REF!</v>
      </c>
      <c r="E985">
        <v>2019</v>
      </c>
      <c r="F985">
        <f>VLOOKUP($A985,'BM011'!$D$8:$U$607,17,0)</f>
        <v>5814</v>
      </c>
      <c r="H985" s="16">
        <v>6440</v>
      </c>
      <c r="I985" s="16" t="s">
        <v>940</v>
      </c>
      <c r="J985" s="16">
        <v>540</v>
      </c>
      <c r="K985" s="16" t="s">
        <v>1295</v>
      </c>
    </row>
    <row r="986" spans="1:11">
      <c r="A986" s="5">
        <v>9982</v>
      </c>
      <c r="B986" s="5" t="s">
        <v>1221</v>
      </c>
      <c r="C986" t="e">
        <f>VLOOKUP($A986,#REF!,3,0)</f>
        <v>#REF!</v>
      </c>
      <c r="D986" t="e">
        <f>VLOOKUP($A986,#REF!,4,0)</f>
        <v>#REF!</v>
      </c>
      <c r="E986">
        <v>2019</v>
      </c>
      <c r="F986">
        <f>VLOOKUP($A986,'BM011'!$D$8:$U$607,17,0)</f>
        <v>5660.5</v>
      </c>
      <c r="H986" s="16">
        <v>6470</v>
      </c>
      <c r="I986" s="16" t="s">
        <v>941</v>
      </c>
      <c r="J986" s="16">
        <v>540</v>
      </c>
      <c r="K986" s="16" t="s">
        <v>1295</v>
      </c>
    </row>
    <row r="987" spans="1:11">
      <c r="A987" s="5">
        <v>5471</v>
      </c>
      <c r="B987" s="5" t="s">
        <v>862</v>
      </c>
      <c r="C987" t="e">
        <f>VLOOKUP($A987,#REF!,3,0)</f>
        <v>#REF!</v>
      </c>
      <c r="D987" t="e">
        <f>VLOOKUP($A987,#REF!,4,0)</f>
        <v>#REF!</v>
      </c>
      <c r="E987">
        <v>2019</v>
      </c>
      <c r="F987">
        <f>VLOOKUP($A987,'BM011'!$D$8:$U$607,17,0)</f>
        <v>6266.25</v>
      </c>
      <c r="H987" s="16">
        <v>6500</v>
      </c>
      <c r="I987" s="16" t="s">
        <v>942</v>
      </c>
      <c r="J987" s="16">
        <v>510</v>
      </c>
      <c r="K987" s="16" t="s">
        <v>1292</v>
      </c>
    </row>
    <row r="988" spans="1:11">
      <c r="A988" s="5">
        <v>8585</v>
      </c>
      <c r="B988" s="5" t="s">
        <v>1109</v>
      </c>
      <c r="C988" t="e">
        <f>VLOOKUP($A988,#REF!,3,0)</f>
        <v>#REF!</v>
      </c>
      <c r="D988" t="e">
        <f>VLOOKUP($A988,#REF!,4,0)</f>
        <v>#REF!</v>
      </c>
      <c r="E988">
        <v>2019</v>
      </c>
      <c r="F988">
        <f>VLOOKUP($A988,'BM011'!$D$8:$U$607,17,0)</f>
        <v>7946</v>
      </c>
      <c r="H988" s="16">
        <v>6510</v>
      </c>
      <c r="I988" s="16" t="s">
        <v>943</v>
      </c>
      <c r="J988" s="16">
        <v>510</v>
      </c>
      <c r="K988" s="16" t="s">
        <v>1292</v>
      </c>
    </row>
    <row r="989" spans="1:11">
      <c r="A989" s="5">
        <v>4460</v>
      </c>
      <c r="B989" s="5" t="s">
        <v>757</v>
      </c>
      <c r="C989" t="e">
        <f>VLOOKUP($A989,#REF!,3,0)</f>
        <v>#REF!</v>
      </c>
      <c r="D989" t="e">
        <f>VLOOKUP($A989,#REF!,4,0)</f>
        <v>#REF!</v>
      </c>
      <c r="E989">
        <v>2019</v>
      </c>
      <c r="F989" t="str">
        <f>VLOOKUP($A989,'BM011'!$D$8:$U$607,17,0)</f>
        <v>BRUG KOM</v>
      </c>
      <c r="H989" s="16">
        <v>6520</v>
      </c>
      <c r="I989" s="16" t="s">
        <v>944</v>
      </c>
      <c r="J989" s="16">
        <v>510</v>
      </c>
      <c r="K989" s="16" t="s">
        <v>1292</v>
      </c>
    </row>
    <row r="990" spans="1:11">
      <c r="A990" s="5">
        <v>3730</v>
      </c>
      <c r="B990" s="5" t="s">
        <v>705</v>
      </c>
      <c r="C990" t="e">
        <f>VLOOKUP($A990,#REF!,3,0)</f>
        <v>#REF!</v>
      </c>
      <c r="D990" t="e">
        <f>VLOOKUP($A990,#REF!,4,0)</f>
        <v>#REF!</v>
      </c>
      <c r="E990">
        <v>2019</v>
      </c>
      <c r="F990">
        <f>VLOOKUP($A990,'BM011'!$D$8:$U$607,17,0)</f>
        <v>4189</v>
      </c>
      <c r="H990" s="16">
        <v>6520</v>
      </c>
      <c r="I990" s="16" t="s">
        <v>944</v>
      </c>
      <c r="J990" s="16">
        <v>550</v>
      </c>
      <c r="K990" s="16" t="s">
        <v>1294</v>
      </c>
    </row>
    <row r="991" spans="1:11">
      <c r="A991" s="5">
        <v>4771</v>
      </c>
      <c r="B991" s="5" t="s">
        <v>801</v>
      </c>
      <c r="C991" t="e">
        <f>VLOOKUP($A991,#REF!,3,0)</f>
        <v>#REF!</v>
      </c>
      <c r="D991" t="e">
        <f>VLOOKUP($A991,#REF!,4,0)</f>
        <v>#REF!</v>
      </c>
      <c r="E991">
        <v>2019</v>
      </c>
      <c r="F991">
        <f>VLOOKUP($A991,'BM011'!$D$8:$U$607,17,0)</f>
        <v>5968</v>
      </c>
      <c r="H991" s="16">
        <v>6534</v>
      </c>
      <c r="I991" s="16" t="s">
        <v>945</v>
      </c>
      <c r="J991" s="16">
        <v>510</v>
      </c>
      <c r="K991" s="16" t="s">
        <v>1292</v>
      </c>
    </row>
    <row r="992" spans="1:11">
      <c r="A992" s="5">
        <v>8882</v>
      </c>
      <c r="B992" s="5" t="s">
        <v>1147</v>
      </c>
      <c r="C992" t="e">
        <f>VLOOKUP($A992,#REF!,3,0)</f>
        <v>#REF!</v>
      </c>
      <c r="D992" t="e">
        <f>VLOOKUP($A992,#REF!,4,0)</f>
        <v>#REF!</v>
      </c>
      <c r="E992">
        <v>2019</v>
      </c>
      <c r="F992">
        <f>VLOOKUP($A992,'BM011'!$D$8:$U$607,17,0)</f>
        <v>7591</v>
      </c>
      <c r="H992" s="16">
        <v>6534</v>
      </c>
      <c r="I992" s="16" t="s">
        <v>945</v>
      </c>
      <c r="J992" s="16">
        <v>550</v>
      </c>
      <c r="K992" s="16" t="s">
        <v>1294</v>
      </c>
    </row>
    <row r="993" spans="1:11">
      <c r="A993" s="5">
        <v>6064</v>
      </c>
      <c r="B993" s="5" t="s">
        <v>916</v>
      </c>
      <c r="C993" t="e">
        <f>VLOOKUP($A993,#REF!,3,0)</f>
        <v>#REF!</v>
      </c>
      <c r="D993" t="e">
        <f>VLOOKUP($A993,#REF!,4,0)</f>
        <v>#REF!</v>
      </c>
      <c r="E993">
        <v>2019</v>
      </c>
      <c r="F993" t="str">
        <f>VLOOKUP($A993,'BM011'!$D$8:$U$607,17,0)</f>
        <v>BRUG KOM</v>
      </c>
      <c r="H993" s="16">
        <v>6534</v>
      </c>
      <c r="I993" s="16" t="s">
        <v>945</v>
      </c>
      <c r="J993" s="16">
        <v>580</v>
      </c>
      <c r="K993" s="16" t="s">
        <v>1293</v>
      </c>
    </row>
    <row r="994" spans="1:11">
      <c r="A994" s="5">
        <v>6960</v>
      </c>
      <c r="B994" s="5" t="s">
        <v>995</v>
      </c>
      <c r="C994" t="e">
        <f>VLOOKUP($A994,#REF!,3,0)</f>
        <v>#REF!</v>
      </c>
      <c r="D994" t="e">
        <f>VLOOKUP($A994,#REF!,4,0)</f>
        <v>#REF!</v>
      </c>
      <c r="E994">
        <v>2019</v>
      </c>
      <c r="F994">
        <f>VLOOKUP($A994,'BM011'!$D$8:$U$607,17,0)</f>
        <v>5550.333333333333</v>
      </c>
      <c r="H994" s="16">
        <v>6535</v>
      </c>
      <c r="I994" s="16" t="s">
        <v>946</v>
      </c>
      <c r="J994" s="16">
        <v>550</v>
      </c>
      <c r="K994" s="16" t="s">
        <v>1294</v>
      </c>
    </row>
    <row r="995" spans="1:11">
      <c r="A995" s="5">
        <v>6690</v>
      </c>
      <c r="B995" s="5" t="s">
        <v>961</v>
      </c>
      <c r="C995" t="e">
        <f>VLOOKUP($A995,#REF!,3,0)</f>
        <v>#REF!</v>
      </c>
      <c r="D995" t="e">
        <f>VLOOKUP($A995,#REF!,4,0)</f>
        <v>#REF!</v>
      </c>
      <c r="E995">
        <v>2019</v>
      </c>
      <c r="F995">
        <f>VLOOKUP($A995,'BM011'!$D$8:$U$607,17,0)</f>
        <v>5621</v>
      </c>
      <c r="H995" s="16">
        <v>6541</v>
      </c>
      <c r="I995" s="16" t="s">
        <v>947</v>
      </c>
      <c r="J995" s="16">
        <v>510</v>
      </c>
      <c r="K995" s="16" t="s">
        <v>1292</v>
      </c>
    </row>
    <row r="996" spans="1:11">
      <c r="A996" s="5">
        <v>7550</v>
      </c>
      <c r="B996" s="5" t="s">
        <v>1035</v>
      </c>
      <c r="C996" t="e">
        <f>VLOOKUP($A996,#REF!,3,0)</f>
        <v>#REF!</v>
      </c>
      <c r="D996" t="e">
        <f>VLOOKUP($A996,#REF!,4,0)</f>
        <v>#REF!</v>
      </c>
      <c r="E996">
        <v>2019</v>
      </c>
      <c r="F996">
        <f>VLOOKUP($A996,'BM011'!$D$8:$U$607,17,0)</f>
        <v>5748</v>
      </c>
      <c r="H996" s="16">
        <v>6541</v>
      </c>
      <c r="I996" s="16" t="s">
        <v>947</v>
      </c>
      <c r="J996" s="16">
        <v>550</v>
      </c>
      <c r="K996" s="16" t="s">
        <v>1294</v>
      </c>
    </row>
    <row r="997" spans="1:11">
      <c r="A997" s="5">
        <v>4262</v>
      </c>
      <c r="B997" s="5" t="s">
        <v>737</v>
      </c>
      <c r="C997" t="e">
        <f>VLOOKUP($A997,#REF!,3,0)</f>
        <v>#REF!</v>
      </c>
      <c r="D997" t="e">
        <f>VLOOKUP($A997,#REF!,4,0)</f>
        <v>#REF!</v>
      </c>
      <c r="E997">
        <v>2019</v>
      </c>
      <c r="F997" t="str">
        <f>VLOOKUP($A997,'BM011'!$D$8:$U$607,17,0)</f>
        <v>BRUG KOM</v>
      </c>
      <c r="H997" s="16">
        <v>6560</v>
      </c>
      <c r="I997" s="16" t="s">
        <v>948</v>
      </c>
      <c r="J997" s="16">
        <v>510</v>
      </c>
      <c r="K997" s="16" t="s">
        <v>1292</v>
      </c>
    </row>
    <row r="998" spans="1:11">
      <c r="A998" s="5">
        <v>5900</v>
      </c>
      <c r="B998" s="5" t="s">
        <v>903</v>
      </c>
      <c r="C998" t="e">
        <f>VLOOKUP($A998,#REF!,3,0)</f>
        <v>#REF!</v>
      </c>
      <c r="D998" t="e">
        <f>VLOOKUP($A998,#REF!,4,0)</f>
        <v>#REF!</v>
      </c>
      <c r="E998">
        <v>2019</v>
      </c>
      <c r="F998">
        <f>VLOOKUP($A998,'BM011'!$D$8:$U$607,17,0)</f>
        <v>5756.75</v>
      </c>
      <c r="H998" s="16">
        <v>6560</v>
      </c>
      <c r="I998" s="16" t="s">
        <v>948</v>
      </c>
      <c r="J998" s="16">
        <v>621</v>
      </c>
      <c r="K998" s="16" t="s">
        <v>1290</v>
      </c>
    </row>
    <row r="999" spans="1:11">
      <c r="A999" s="5">
        <v>5772</v>
      </c>
      <c r="B999" s="5" t="s">
        <v>889</v>
      </c>
      <c r="C999" t="e">
        <f>VLOOKUP($A999,#REF!,3,0)</f>
        <v>#REF!</v>
      </c>
      <c r="D999" t="e">
        <f>VLOOKUP($A999,#REF!,4,0)</f>
        <v>#REF!</v>
      </c>
      <c r="E999">
        <v>2019</v>
      </c>
      <c r="F999">
        <f>VLOOKUP($A999,'BM011'!$D$8:$U$607,17,0)</f>
        <v>7090</v>
      </c>
      <c r="H999" s="16">
        <v>6580</v>
      </c>
      <c r="I999" s="16" t="s">
        <v>949</v>
      </c>
      <c r="J999" s="16">
        <v>621</v>
      </c>
      <c r="K999" s="16" t="s">
        <v>1290</v>
      </c>
    </row>
    <row r="1000" spans="1:11">
      <c r="A1000" s="5">
        <v>8643</v>
      </c>
      <c r="B1000" s="5" t="s">
        <v>1116</v>
      </c>
      <c r="C1000" t="e">
        <f>VLOOKUP($A1000,#REF!,3,0)</f>
        <v>#REF!</v>
      </c>
      <c r="D1000" t="e">
        <f>VLOOKUP($A1000,#REF!,4,0)</f>
        <v>#REF!</v>
      </c>
      <c r="E1000">
        <v>2019</v>
      </c>
      <c r="F1000" t="str">
        <f>VLOOKUP($A1000,'BM011'!$D$8:$U$607,17,0)</f>
        <v>BRUG KOM</v>
      </c>
      <c r="H1000" s="16">
        <v>6600</v>
      </c>
      <c r="I1000" s="16" t="s">
        <v>950</v>
      </c>
      <c r="J1000" s="16">
        <v>575</v>
      </c>
      <c r="K1000" s="16" t="s">
        <v>1296</v>
      </c>
    </row>
    <row r="1001" spans="1:11">
      <c r="A1001" s="5">
        <v>4873</v>
      </c>
      <c r="B1001" s="5" t="s">
        <v>815</v>
      </c>
      <c r="C1001" t="e">
        <f>VLOOKUP($A1001,#REF!,3,0)</f>
        <v>#REF!</v>
      </c>
      <c r="D1001" t="e">
        <f>VLOOKUP($A1001,#REF!,4,0)</f>
        <v>#REF!</v>
      </c>
      <c r="E1001">
        <v>2019</v>
      </c>
      <c r="F1001">
        <f>VLOOKUP($A1001,'BM011'!$D$8:$U$607,17,0)</f>
        <v>5910</v>
      </c>
      <c r="H1001" s="16">
        <v>6621</v>
      </c>
      <c r="I1001" s="16" t="s">
        <v>951</v>
      </c>
      <c r="J1001" s="16">
        <v>575</v>
      </c>
      <c r="K1001" s="16" t="s">
        <v>1296</v>
      </c>
    </row>
    <row r="1002" spans="1:11">
      <c r="A1002" s="5">
        <v>9490</v>
      </c>
      <c r="B1002" s="5" t="s">
        <v>1187</v>
      </c>
      <c r="C1002" t="e">
        <f>VLOOKUP($A1002,#REF!,3,0)</f>
        <v>#REF!</v>
      </c>
      <c r="D1002" t="e">
        <f>VLOOKUP($A1002,#REF!,4,0)</f>
        <v>#REF!</v>
      </c>
      <c r="E1002">
        <v>2019</v>
      </c>
      <c r="F1002">
        <f>VLOOKUP($A1002,'BM011'!$D$8:$U$607,17,0)</f>
        <v>5660.5</v>
      </c>
      <c r="H1002" s="16">
        <v>6622</v>
      </c>
      <c r="I1002" s="16" t="s">
        <v>952</v>
      </c>
      <c r="J1002" s="16">
        <v>575</v>
      </c>
      <c r="K1002" s="16" t="s">
        <v>1296</v>
      </c>
    </row>
    <row r="1003" spans="1:11">
      <c r="A1003" s="5">
        <v>9510</v>
      </c>
      <c r="B1003" s="5" t="s">
        <v>1191</v>
      </c>
      <c r="C1003" t="e">
        <f>VLOOKUP($A1003,#REF!,3,0)</f>
        <v>#REF!</v>
      </c>
      <c r="D1003" t="e">
        <f>VLOOKUP($A1003,#REF!,4,0)</f>
        <v>#REF!</v>
      </c>
      <c r="E1003">
        <v>2019</v>
      </c>
      <c r="F1003">
        <f>VLOOKUP($A1003,'BM011'!$D$8:$U$607,17,0)</f>
        <v>6456.25</v>
      </c>
      <c r="H1003" s="16">
        <v>6623</v>
      </c>
      <c r="I1003" s="16" t="s">
        <v>953</v>
      </c>
      <c r="J1003" s="16">
        <v>530</v>
      </c>
      <c r="K1003" s="16" t="s">
        <v>1297</v>
      </c>
    </row>
    <row r="1004" spans="1:11">
      <c r="A1004" s="5">
        <v>4791</v>
      </c>
      <c r="B1004" s="5" t="s">
        <v>805</v>
      </c>
      <c r="C1004" t="e">
        <f>VLOOKUP($A1004,#REF!,3,0)</f>
        <v>#REF!</v>
      </c>
      <c r="D1004" t="e">
        <f>VLOOKUP($A1004,#REF!,4,0)</f>
        <v>#REF!</v>
      </c>
      <c r="E1004">
        <v>2019</v>
      </c>
      <c r="F1004" t="str">
        <f>VLOOKUP($A1004,'BM011'!$D$8:$U$607,17,0)</f>
        <v>BRUG KOM</v>
      </c>
      <c r="H1004" s="16">
        <v>6623</v>
      </c>
      <c r="I1004" s="16" t="s">
        <v>953</v>
      </c>
      <c r="J1004" s="16">
        <v>575</v>
      </c>
      <c r="K1004" s="16" t="s">
        <v>1296</v>
      </c>
    </row>
    <row r="1005" spans="1:11">
      <c r="A1005" s="5">
        <v>6630</v>
      </c>
      <c r="B1005" s="5" t="s">
        <v>954</v>
      </c>
      <c r="C1005" t="e">
        <f>VLOOKUP($A1005,#REF!,3,0)</f>
        <v>#REF!</v>
      </c>
      <c r="D1005" t="e">
        <f>VLOOKUP($A1005,#REF!,4,0)</f>
        <v>#REF!</v>
      </c>
      <c r="E1005">
        <v>2019</v>
      </c>
      <c r="F1005">
        <f>VLOOKUP($A1005,'BM011'!$D$8:$U$607,17,0)</f>
        <v>4965.5</v>
      </c>
      <c r="H1005" s="16">
        <v>6623</v>
      </c>
      <c r="I1005" s="16" t="s">
        <v>953</v>
      </c>
      <c r="J1005" s="16">
        <v>630</v>
      </c>
      <c r="K1005" s="16" t="s">
        <v>1291</v>
      </c>
    </row>
    <row r="1006" spans="1:11">
      <c r="A1006" s="5">
        <v>5400</v>
      </c>
      <c r="B1006" s="5" t="s">
        <v>856</v>
      </c>
      <c r="C1006" t="e">
        <f>VLOOKUP($A1006,#REF!,3,0)</f>
        <v>#REF!</v>
      </c>
      <c r="D1006" t="e">
        <f>VLOOKUP($A1006,#REF!,4,0)</f>
        <v>#REF!</v>
      </c>
      <c r="E1006">
        <v>2019</v>
      </c>
      <c r="F1006">
        <f>VLOOKUP($A1006,'BM011'!$D$8:$U$607,17,0)</f>
        <v>7426.25</v>
      </c>
      <c r="H1006" s="16">
        <v>6630</v>
      </c>
      <c r="I1006" s="16" t="s">
        <v>954</v>
      </c>
      <c r="J1006" s="16">
        <v>510</v>
      </c>
      <c r="K1006" s="16" t="s">
        <v>1292</v>
      </c>
    </row>
    <row r="1007" spans="1:11">
      <c r="A1007" s="5">
        <v>4560</v>
      </c>
      <c r="B1007" s="5" t="s">
        <v>767</v>
      </c>
      <c r="C1007" t="e">
        <f>VLOOKUP($A1007,#REF!,3,0)</f>
        <v>#REF!</v>
      </c>
      <c r="D1007" t="e">
        <f>VLOOKUP($A1007,#REF!,4,0)</f>
        <v>#REF!</v>
      </c>
      <c r="E1007">
        <v>2019</v>
      </c>
      <c r="F1007">
        <f>VLOOKUP($A1007,'BM011'!$D$8:$U$607,17,0)</f>
        <v>5287.666666666667</v>
      </c>
      <c r="H1007" s="16">
        <v>6630</v>
      </c>
      <c r="I1007" s="16" t="s">
        <v>954</v>
      </c>
      <c r="J1007" s="16">
        <v>575</v>
      </c>
      <c r="K1007" s="16" t="s">
        <v>1296</v>
      </c>
    </row>
    <row r="1008" spans="1:11">
      <c r="A1008" s="5">
        <v>9850</v>
      </c>
      <c r="B1008" s="5" t="s">
        <v>1214</v>
      </c>
      <c r="C1008" t="e">
        <f>VLOOKUP($A1008,#REF!,3,0)</f>
        <v>#REF!</v>
      </c>
      <c r="D1008" t="e">
        <f>VLOOKUP($A1008,#REF!,4,0)</f>
        <v>#REF!</v>
      </c>
      <c r="E1008">
        <v>2019</v>
      </c>
      <c r="F1008">
        <f>VLOOKUP($A1008,'BM011'!$D$8:$U$607,17,0)</f>
        <v>5544</v>
      </c>
      <c r="H1008" s="16">
        <v>6640</v>
      </c>
      <c r="I1008" s="16" t="s">
        <v>955</v>
      </c>
      <c r="J1008" s="16">
        <v>621</v>
      </c>
      <c r="K1008" s="16" t="s">
        <v>1290</v>
      </c>
    </row>
    <row r="1009" spans="1:11">
      <c r="A1009" s="5">
        <v>8544</v>
      </c>
      <c r="B1009" s="5" t="s">
        <v>1104</v>
      </c>
      <c r="C1009" t="e">
        <f>VLOOKUP($A1009,#REF!,3,0)</f>
        <v>#REF!</v>
      </c>
      <c r="D1009" t="e">
        <f>VLOOKUP($A1009,#REF!,4,0)</f>
        <v>#REF!</v>
      </c>
      <c r="E1009">
        <v>2019</v>
      </c>
      <c r="F1009">
        <f>VLOOKUP($A1009,'BM011'!$D$8:$U$607,17,0)</f>
        <v>7579.5</v>
      </c>
      <c r="H1009" s="16">
        <v>6650</v>
      </c>
      <c r="I1009" s="16" t="s">
        <v>956</v>
      </c>
      <c r="J1009" s="16">
        <v>575</v>
      </c>
      <c r="K1009" s="16" t="s">
        <v>1296</v>
      </c>
    </row>
    <row r="1010" spans="1:11">
      <c r="A1010" s="5">
        <v>6818</v>
      </c>
      <c r="B1010" s="5" t="s">
        <v>976</v>
      </c>
      <c r="C1010" t="e">
        <f>VLOOKUP($A1010,#REF!,3,0)</f>
        <v>#REF!</v>
      </c>
      <c r="D1010" t="e">
        <f>VLOOKUP($A1010,#REF!,4,0)</f>
        <v>#REF!</v>
      </c>
      <c r="E1010">
        <v>2019</v>
      </c>
      <c r="F1010">
        <f>VLOOKUP($A1010,'BM011'!$D$8:$U$607,17,0)</f>
        <v>5418</v>
      </c>
      <c r="H1010" s="16">
        <v>6660</v>
      </c>
      <c r="I1010" s="16" t="s">
        <v>957</v>
      </c>
      <c r="J1010" s="16">
        <v>575</v>
      </c>
      <c r="K1010" s="16" t="s">
        <v>1296</v>
      </c>
    </row>
    <row r="1011" spans="1:11">
      <c r="A1011" s="5">
        <v>9560</v>
      </c>
      <c r="B1011" s="5" t="s">
        <v>1196</v>
      </c>
      <c r="C1011" t="e">
        <f>VLOOKUP($A1011,#REF!,3,0)</f>
        <v>#REF!</v>
      </c>
      <c r="D1011" t="e">
        <f>VLOOKUP($A1011,#REF!,4,0)</f>
        <v>#REF!</v>
      </c>
      <c r="E1011">
        <v>2019</v>
      </c>
      <c r="F1011">
        <f>VLOOKUP($A1011,'BM011'!$D$8:$U$607,17,0)</f>
        <v>5891.75</v>
      </c>
      <c r="H1011" s="16">
        <v>6670</v>
      </c>
      <c r="I1011" s="16" t="s">
        <v>958</v>
      </c>
      <c r="J1011" s="16">
        <v>561</v>
      </c>
      <c r="K1011" s="16" t="s">
        <v>1298</v>
      </c>
    </row>
    <row r="1012" spans="1:11">
      <c r="A1012" s="5">
        <v>7250</v>
      </c>
      <c r="B1012" s="5" t="s">
        <v>1015</v>
      </c>
      <c r="C1012" t="e">
        <f>VLOOKUP($A1012,#REF!,3,0)</f>
        <v>#REF!</v>
      </c>
      <c r="D1012" t="e">
        <f>VLOOKUP($A1012,#REF!,4,0)</f>
        <v>#REF!</v>
      </c>
      <c r="E1012">
        <v>2019</v>
      </c>
      <c r="F1012" t="str">
        <f>VLOOKUP($A1012,'BM011'!$D$8:$U$607,17,0)</f>
        <v>BRUG KOM</v>
      </c>
      <c r="H1012" s="16">
        <v>6670</v>
      </c>
      <c r="I1012" s="16" t="s">
        <v>958</v>
      </c>
      <c r="J1012" s="16">
        <v>575</v>
      </c>
      <c r="K1012" s="16" t="s">
        <v>1296</v>
      </c>
    </row>
    <row r="1013" spans="1:11">
      <c r="A1013" s="5">
        <v>4242</v>
      </c>
      <c r="B1013" s="5" t="s">
        <v>731</v>
      </c>
      <c r="C1013" t="e">
        <f>VLOOKUP($A1013,#REF!,3,0)</f>
        <v>#REF!</v>
      </c>
      <c r="D1013" t="e">
        <f>VLOOKUP($A1013,#REF!,4,0)</f>
        <v>#REF!</v>
      </c>
      <c r="E1013">
        <v>2019</v>
      </c>
      <c r="F1013" t="str">
        <f>VLOOKUP($A1013,'BM011'!$D$8:$U$607,17,0)</f>
        <v>BRUG KOM</v>
      </c>
      <c r="H1013" s="16">
        <v>6682</v>
      </c>
      <c r="I1013" s="16" t="s">
        <v>959</v>
      </c>
      <c r="J1013" s="16">
        <v>530</v>
      </c>
      <c r="K1013" s="16" t="s">
        <v>1297</v>
      </c>
    </row>
    <row r="1014" spans="1:11">
      <c r="A1014" s="5">
        <v>6300</v>
      </c>
      <c r="B1014" s="5" t="s">
        <v>930</v>
      </c>
      <c r="C1014" t="e">
        <f>VLOOKUP($A1014,#REF!,3,0)</f>
        <v>#REF!</v>
      </c>
      <c r="D1014" t="e">
        <f>VLOOKUP($A1014,#REF!,4,0)</f>
        <v>#REF!</v>
      </c>
      <c r="E1014">
        <v>2019</v>
      </c>
      <c r="F1014">
        <f>VLOOKUP($A1014,'BM011'!$D$8:$U$607,17,0)</f>
        <v>6359.75</v>
      </c>
      <c r="H1014" s="16">
        <v>6682</v>
      </c>
      <c r="I1014" s="16" t="s">
        <v>959</v>
      </c>
      <c r="J1014" s="16">
        <v>573</v>
      </c>
      <c r="K1014" s="16" t="s">
        <v>1299</v>
      </c>
    </row>
    <row r="1015" spans="1:11">
      <c r="A1015" s="5">
        <v>7361</v>
      </c>
      <c r="B1015" s="5" t="s">
        <v>1023</v>
      </c>
      <c r="C1015" t="e">
        <f>VLOOKUP($A1015,#REF!,3,0)</f>
        <v>#REF!</v>
      </c>
      <c r="D1015" t="e">
        <f>VLOOKUP($A1015,#REF!,4,0)</f>
        <v>#REF!</v>
      </c>
      <c r="E1015">
        <v>2019</v>
      </c>
      <c r="F1015">
        <f>VLOOKUP($A1015,'BM011'!$D$8:$U$607,17,0)</f>
        <v>5732</v>
      </c>
      <c r="H1015" s="16">
        <v>6682</v>
      </c>
      <c r="I1015" s="16" t="s">
        <v>959</v>
      </c>
      <c r="J1015" s="16">
        <v>575</v>
      </c>
      <c r="K1015" s="16" t="s">
        <v>1296</v>
      </c>
    </row>
    <row r="1016" spans="1:11">
      <c r="A1016" s="5">
        <v>6650</v>
      </c>
      <c r="B1016" s="5" t="s">
        <v>956</v>
      </c>
      <c r="C1016" t="e">
        <f>VLOOKUP($A1016,#REF!,3,0)</f>
        <v>#REF!</v>
      </c>
      <c r="D1016" t="e">
        <f>VLOOKUP($A1016,#REF!,4,0)</f>
        <v>#REF!</v>
      </c>
      <c r="E1016">
        <v>2019</v>
      </c>
      <c r="F1016">
        <f>VLOOKUP($A1016,'BM011'!$D$8:$U$607,17,0)</f>
        <v>6258</v>
      </c>
      <c r="H1016" s="16">
        <v>6683</v>
      </c>
      <c r="I1016" s="16" t="s">
        <v>960</v>
      </c>
      <c r="J1016" s="16">
        <v>561</v>
      </c>
      <c r="K1016" s="16" t="s">
        <v>1298</v>
      </c>
    </row>
    <row r="1017" spans="1:11">
      <c r="A1017" s="5">
        <v>3760</v>
      </c>
      <c r="B1017" s="5" t="s">
        <v>708</v>
      </c>
      <c r="C1017" t="e">
        <f>VLOOKUP($A1017,#REF!,3,0)</f>
        <v>#REF!</v>
      </c>
      <c r="D1017" t="e">
        <f>VLOOKUP($A1017,#REF!,4,0)</f>
        <v>#REF!</v>
      </c>
      <c r="E1017">
        <v>2019</v>
      </c>
      <c r="F1017">
        <f>VLOOKUP($A1017,'BM011'!$D$8:$U$607,17,0)</f>
        <v>5202</v>
      </c>
      <c r="H1017" s="16">
        <v>6683</v>
      </c>
      <c r="I1017" s="16" t="s">
        <v>960</v>
      </c>
      <c r="J1017" s="16">
        <v>575</v>
      </c>
      <c r="K1017" s="16" t="s">
        <v>1296</v>
      </c>
    </row>
    <row r="1018" spans="1:11">
      <c r="A1018" s="5">
        <v>5620</v>
      </c>
      <c r="B1018" s="5" t="s">
        <v>879</v>
      </c>
      <c r="C1018" t="e">
        <f>VLOOKUP($A1018,#REF!,3,0)</f>
        <v>#REF!</v>
      </c>
      <c r="D1018" t="e">
        <f>VLOOKUP($A1018,#REF!,4,0)</f>
        <v>#REF!</v>
      </c>
      <c r="E1018">
        <v>2019</v>
      </c>
      <c r="F1018">
        <f>VLOOKUP($A1018,'BM011'!$D$8:$U$607,17,0)</f>
        <v>6134.25</v>
      </c>
      <c r="H1018" s="16">
        <v>6690</v>
      </c>
      <c r="I1018" s="16" t="s">
        <v>961</v>
      </c>
      <c r="J1018" s="16">
        <v>561</v>
      </c>
      <c r="K1018" s="16" t="s">
        <v>1298</v>
      </c>
    </row>
    <row r="1019" spans="1:11">
      <c r="A1019" s="5">
        <v>6440</v>
      </c>
      <c r="B1019" s="5" t="s">
        <v>940</v>
      </c>
      <c r="C1019" t="e">
        <f>VLOOKUP($A1019,#REF!,3,0)</f>
        <v>#REF!</v>
      </c>
      <c r="D1019" t="e">
        <f>VLOOKUP($A1019,#REF!,4,0)</f>
        <v>#REF!</v>
      </c>
      <c r="E1019">
        <v>2019</v>
      </c>
      <c r="F1019">
        <f>VLOOKUP($A1019,'BM011'!$D$8:$U$607,17,0)</f>
        <v>5800.25</v>
      </c>
      <c r="H1019" s="16">
        <v>6690</v>
      </c>
      <c r="I1019" s="16" t="s">
        <v>961</v>
      </c>
      <c r="J1019" s="16">
        <v>575</v>
      </c>
      <c r="K1019" s="16" t="s">
        <v>1296</v>
      </c>
    </row>
    <row r="1020" spans="1:11">
      <c r="A1020" s="5">
        <v>5672</v>
      </c>
      <c r="B1020" s="5" t="s">
        <v>882</v>
      </c>
      <c r="C1020" t="e">
        <f>VLOOKUP($A1020,#REF!,3,0)</f>
        <v>#REF!</v>
      </c>
      <c r="D1020" t="e">
        <f>VLOOKUP($A1020,#REF!,4,0)</f>
        <v>#REF!</v>
      </c>
      <c r="E1020">
        <v>2019</v>
      </c>
      <c r="F1020">
        <f>VLOOKUP($A1020,'BM011'!$D$8:$U$607,17,0)</f>
        <v>5560.25</v>
      </c>
      <c r="H1020" s="16">
        <v>6700</v>
      </c>
      <c r="I1020" s="16" t="s">
        <v>962</v>
      </c>
      <c r="J1020" s="16">
        <v>561</v>
      </c>
      <c r="K1020" s="16" t="s">
        <v>1298</v>
      </c>
    </row>
    <row r="1021" spans="1:11">
      <c r="A1021" s="5">
        <v>8832</v>
      </c>
      <c r="B1021" s="5" t="s">
        <v>1141</v>
      </c>
      <c r="C1021" t="e">
        <f>VLOOKUP($A1021,#REF!,3,0)</f>
        <v>#REF!</v>
      </c>
      <c r="D1021" t="e">
        <f>VLOOKUP($A1021,#REF!,4,0)</f>
        <v>#REF!</v>
      </c>
      <c r="E1021">
        <v>2019</v>
      </c>
      <c r="F1021">
        <f>VLOOKUP($A1021,'BM011'!$D$8:$U$607,17,0)</f>
        <v>7898</v>
      </c>
      <c r="H1021" s="16">
        <v>6705</v>
      </c>
      <c r="I1021" s="16" t="s">
        <v>963</v>
      </c>
      <c r="J1021" s="16">
        <v>561</v>
      </c>
      <c r="K1021" s="16" t="s">
        <v>1298</v>
      </c>
    </row>
    <row r="1022" spans="1:11">
      <c r="A1022" s="5">
        <v>9330</v>
      </c>
      <c r="B1022" s="5" t="s">
        <v>1174</v>
      </c>
      <c r="C1022" t="e">
        <f>VLOOKUP($A1022,#REF!,3,0)</f>
        <v>#REF!</v>
      </c>
      <c r="D1022" t="e">
        <f>VLOOKUP($A1022,#REF!,4,0)</f>
        <v>#REF!</v>
      </c>
      <c r="E1022">
        <v>2019</v>
      </c>
      <c r="F1022">
        <f>VLOOKUP($A1022,'BM011'!$D$8:$U$607,17,0)</f>
        <v>7478.75</v>
      </c>
      <c r="H1022" s="16">
        <v>6710</v>
      </c>
      <c r="I1022" s="16" t="s">
        <v>964</v>
      </c>
      <c r="J1022" s="16">
        <v>561</v>
      </c>
      <c r="K1022" s="16" t="s">
        <v>1298</v>
      </c>
    </row>
    <row r="1023" spans="1:11">
      <c r="A1023" s="5">
        <v>8305</v>
      </c>
      <c r="B1023" s="5" t="s">
        <v>1077</v>
      </c>
      <c r="C1023" t="e">
        <f>VLOOKUP($A1023,#REF!,3,0)</f>
        <v>#REF!</v>
      </c>
      <c r="D1023" t="e">
        <f>VLOOKUP($A1023,#REF!,4,0)</f>
        <v>#REF!</v>
      </c>
      <c r="E1023">
        <v>2019</v>
      </c>
      <c r="F1023">
        <f>VLOOKUP($A1023,'BM011'!$D$8:$U$607,17,0)</f>
        <v>6762.5</v>
      </c>
      <c r="H1023" s="16">
        <v>6715</v>
      </c>
      <c r="I1023" s="16" t="s">
        <v>965</v>
      </c>
      <c r="J1023" s="16">
        <v>561</v>
      </c>
      <c r="K1023" s="16" t="s">
        <v>1298</v>
      </c>
    </row>
    <row r="1024" spans="1:11">
      <c r="A1024" s="5">
        <v>8981</v>
      </c>
      <c r="B1024" s="5" t="s">
        <v>1158</v>
      </c>
      <c r="C1024" t="e">
        <f>VLOOKUP($A1024,#REF!,3,0)</f>
        <v>#REF!</v>
      </c>
      <c r="D1024" t="e">
        <f>VLOOKUP($A1024,#REF!,4,0)</f>
        <v>#REF!</v>
      </c>
      <c r="E1024">
        <v>2019</v>
      </c>
      <c r="F1024">
        <f>VLOOKUP($A1024,'BM011'!$D$8:$U$607,17,0)</f>
        <v>6292</v>
      </c>
      <c r="H1024" s="16">
        <v>6720</v>
      </c>
      <c r="I1024" s="16" t="s">
        <v>966</v>
      </c>
      <c r="J1024" s="16">
        <v>563</v>
      </c>
      <c r="K1024" s="16" t="s">
        <v>1300</v>
      </c>
    </row>
    <row r="1025" spans="1:11">
      <c r="A1025" s="5">
        <v>4250</v>
      </c>
      <c r="B1025" s="5" t="s">
        <v>735</v>
      </c>
      <c r="C1025" t="e">
        <f>VLOOKUP($A1025,#REF!,3,0)</f>
        <v>#REF!</v>
      </c>
      <c r="D1025" t="e">
        <f>VLOOKUP($A1025,#REF!,4,0)</f>
        <v>#REF!</v>
      </c>
      <c r="E1025">
        <v>2019</v>
      </c>
      <c r="F1025">
        <f>VLOOKUP($A1025,'BM011'!$D$8:$U$607,17,0)</f>
        <v>6145.333333333333</v>
      </c>
      <c r="H1025" s="16">
        <v>6731</v>
      </c>
      <c r="I1025" s="16" t="s">
        <v>967</v>
      </c>
      <c r="J1025" s="16">
        <v>561</v>
      </c>
      <c r="K1025" s="16" t="s">
        <v>1298</v>
      </c>
    </row>
    <row r="1026" spans="1:11">
      <c r="A1026" s="5">
        <v>5560</v>
      </c>
      <c r="B1026" s="5" t="s">
        <v>870</v>
      </c>
      <c r="C1026" t="e">
        <f>VLOOKUP($A1026,#REF!,3,0)</f>
        <v>#REF!</v>
      </c>
      <c r="D1026" t="e">
        <f>VLOOKUP($A1026,#REF!,4,0)</f>
        <v>#REF!</v>
      </c>
      <c r="E1026">
        <v>2019</v>
      </c>
      <c r="F1026">
        <f>VLOOKUP($A1026,'BM011'!$D$8:$U$607,17,0)</f>
        <v>7093</v>
      </c>
      <c r="H1026" s="16">
        <v>6740</v>
      </c>
      <c r="I1026" s="16" t="s">
        <v>968</v>
      </c>
      <c r="J1026" s="16">
        <v>561</v>
      </c>
      <c r="K1026" s="16" t="s">
        <v>1298</v>
      </c>
    </row>
    <row r="1027" spans="1:11">
      <c r="A1027" s="5">
        <v>4880</v>
      </c>
      <c r="B1027" s="5" t="s">
        <v>817</v>
      </c>
      <c r="C1027" t="e">
        <f>VLOOKUP($A1027,#REF!,3,0)</f>
        <v>#REF!</v>
      </c>
      <c r="D1027" t="e">
        <f>VLOOKUP($A1027,#REF!,4,0)</f>
        <v>#REF!</v>
      </c>
      <c r="E1027">
        <v>2019</v>
      </c>
      <c r="F1027">
        <f>VLOOKUP($A1027,'BM011'!$D$8:$U$607,17,0)</f>
        <v>5443</v>
      </c>
      <c r="H1027" s="16">
        <v>6752</v>
      </c>
      <c r="I1027" s="16" t="s">
        <v>969</v>
      </c>
      <c r="J1027" s="16">
        <v>575</v>
      </c>
      <c r="K1027" s="16" t="s">
        <v>1296</v>
      </c>
    </row>
    <row r="1028" spans="1:11">
      <c r="A1028" s="5">
        <v>4295</v>
      </c>
      <c r="B1028" s="5" t="s">
        <v>742</v>
      </c>
      <c r="C1028" t="e">
        <f>VLOOKUP($A1028,#REF!,3,0)</f>
        <v>#REF!</v>
      </c>
      <c r="D1028" t="e">
        <f>VLOOKUP($A1028,#REF!,4,0)</f>
        <v>#REF!</v>
      </c>
      <c r="E1028">
        <v>2019</v>
      </c>
      <c r="F1028">
        <f>VLOOKUP($A1028,'BM011'!$D$8:$U$607,17,0)</f>
        <v>7773.75</v>
      </c>
      <c r="H1028" s="16">
        <v>6753</v>
      </c>
      <c r="I1028" s="16" t="s">
        <v>970</v>
      </c>
      <c r="J1028" s="16">
        <v>573</v>
      </c>
      <c r="K1028" s="16" t="s">
        <v>1299</v>
      </c>
    </row>
    <row r="1029" spans="1:11">
      <c r="A1029" s="5">
        <v>4591</v>
      </c>
      <c r="B1029" s="5" t="s">
        <v>773</v>
      </c>
      <c r="C1029" t="e">
        <f>VLOOKUP($A1029,#REF!,3,0)</f>
        <v>#REF!</v>
      </c>
      <c r="D1029" t="e">
        <f>VLOOKUP($A1029,#REF!,4,0)</f>
        <v>#REF!</v>
      </c>
      <c r="E1029">
        <v>2019</v>
      </c>
      <c r="F1029" t="str">
        <f>VLOOKUP($A1029,'BM011'!$D$8:$U$607,17,0)</f>
        <v>BRUG KOM</v>
      </c>
      <c r="H1029" s="16">
        <v>6753</v>
      </c>
      <c r="I1029" s="16" t="s">
        <v>970</v>
      </c>
      <c r="J1029" s="16">
        <v>575</v>
      </c>
      <c r="K1029" s="16" t="s">
        <v>1296</v>
      </c>
    </row>
    <row r="1030" spans="1:11">
      <c r="A1030" s="5">
        <v>4490</v>
      </c>
      <c r="B1030" s="5" t="s">
        <v>760</v>
      </c>
      <c r="C1030" t="e">
        <f>VLOOKUP($A1030,#REF!,3,0)</f>
        <v>#REF!</v>
      </c>
      <c r="D1030" t="e">
        <f>VLOOKUP($A1030,#REF!,4,0)</f>
        <v>#REF!</v>
      </c>
      <c r="E1030">
        <v>2019</v>
      </c>
      <c r="F1030">
        <f>VLOOKUP($A1030,'BM011'!$D$8:$U$607,17,0)</f>
        <v>4459.5</v>
      </c>
      <c r="H1030" s="16">
        <v>6760</v>
      </c>
      <c r="I1030" s="16" t="s">
        <v>971</v>
      </c>
      <c r="J1030" s="16">
        <v>561</v>
      </c>
      <c r="K1030" s="16" t="s">
        <v>1298</v>
      </c>
    </row>
    <row r="1031" spans="1:11">
      <c r="A1031" s="5">
        <v>7770</v>
      </c>
      <c r="B1031" s="5" t="s">
        <v>1051</v>
      </c>
      <c r="C1031" t="e">
        <f>VLOOKUP($A1031,#REF!,3,0)</f>
        <v>#REF!</v>
      </c>
      <c r="D1031" t="e">
        <f>VLOOKUP($A1031,#REF!,4,0)</f>
        <v>#REF!</v>
      </c>
      <c r="E1031">
        <v>2019</v>
      </c>
      <c r="F1031">
        <f>VLOOKUP($A1031,'BM011'!$D$8:$U$607,17,0)</f>
        <v>2218</v>
      </c>
      <c r="H1031" s="16">
        <v>6771</v>
      </c>
      <c r="I1031" s="16" t="s">
        <v>972</v>
      </c>
      <c r="J1031" s="16">
        <v>561</v>
      </c>
      <c r="K1031" s="16" t="s">
        <v>1298</v>
      </c>
    </row>
    <row r="1032" spans="1:11">
      <c r="A1032" s="5">
        <v>4735</v>
      </c>
      <c r="B1032" s="5" t="s">
        <v>797</v>
      </c>
      <c r="C1032" t="e">
        <f>VLOOKUP($A1032,#REF!,3,0)</f>
        <v>#REF!</v>
      </c>
      <c r="D1032" t="e">
        <f>VLOOKUP($A1032,#REF!,4,0)</f>
        <v>#REF!</v>
      </c>
      <c r="E1032">
        <v>2019</v>
      </c>
      <c r="F1032">
        <f>VLOOKUP($A1032,'BM011'!$D$8:$U$607,17,0)</f>
        <v>4571</v>
      </c>
      <c r="H1032" s="16">
        <v>6780</v>
      </c>
      <c r="I1032" s="16" t="s">
        <v>973</v>
      </c>
      <c r="J1032" s="16">
        <v>550</v>
      </c>
      <c r="K1032" s="16" t="s">
        <v>1294</v>
      </c>
    </row>
    <row r="1033" spans="1:11">
      <c r="A1033" s="5">
        <v>6900</v>
      </c>
      <c r="B1033" s="5" t="s">
        <v>990</v>
      </c>
      <c r="C1033" t="e">
        <f>VLOOKUP($A1033,#REF!,3,0)</f>
        <v>#REF!</v>
      </c>
      <c r="D1033" t="e">
        <f>VLOOKUP($A1033,#REF!,4,0)</f>
        <v>#REF!</v>
      </c>
      <c r="E1033">
        <v>2019</v>
      </c>
      <c r="F1033">
        <f>VLOOKUP($A1033,'BM011'!$D$8:$U$607,17,0)</f>
        <v>6605.25</v>
      </c>
      <c r="H1033" s="16">
        <v>6792</v>
      </c>
      <c r="I1033" s="16" t="s">
        <v>974</v>
      </c>
      <c r="J1033" s="16">
        <v>550</v>
      </c>
      <c r="K1033" s="16" t="s">
        <v>1294</v>
      </c>
    </row>
    <row r="1034" spans="1:11">
      <c r="A1034" s="5">
        <v>6623</v>
      </c>
      <c r="B1034" s="5" t="s">
        <v>953</v>
      </c>
      <c r="C1034" t="e">
        <f>VLOOKUP($A1034,#REF!,3,0)</f>
        <v>#REF!</v>
      </c>
      <c r="D1034" t="e">
        <f>VLOOKUP($A1034,#REF!,4,0)</f>
        <v>#REF!</v>
      </c>
      <c r="E1034">
        <v>2019</v>
      </c>
      <c r="F1034" t="str">
        <f>VLOOKUP($A1034,'BM011'!$D$8:$U$607,17,0)</f>
        <v>BRUG KOM</v>
      </c>
      <c r="H1034" s="16">
        <v>6800</v>
      </c>
      <c r="I1034" s="16" t="s">
        <v>975</v>
      </c>
      <c r="J1034" s="16">
        <v>573</v>
      </c>
      <c r="K1034" s="16" t="s">
        <v>1299</v>
      </c>
    </row>
    <row r="1035" spans="1:11">
      <c r="A1035" s="5">
        <v>5610</v>
      </c>
      <c r="B1035" s="5" t="s">
        <v>878</v>
      </c>
      <c r="C1035" t="e">
        <f>VLOOKUP($A1035,#REF!,3,0)</f>
        <v>#REF!</v>
      </c>
      <c r="D1035" t="e">
        <f>VLOOKUP($A1035,#REF!,4,0)</f>
        <v>#REF!</v>
      </c>
      <c r="E1035">
        <v>2019</v>
      </c>
      <c r="F1035">
        <f>VLOOKUP($A1035,'BM011'!$D$8:$U$607,17,0)</f>
        <v>7390.5</v>
      </c>
      <c r="H1035" s="16">
        <v>6818</v>
      </c>
      <c r="I1035" s="16" t="s">
        <v>976</v>
      </c>
      <c r="J1035" s="16">
        <v>561</v>
      </c>
      <c r="K1035" s="16" t="s">
        <v>1298</v>
      </c>
    </row>
    <row r="1036" spans="1:11">
      <c r="A1036" s="5">
        <v>6670</v>
      </c>
      <c r="B1036" s="5" t="s">
        <v>958</v>
      </c>
      <c r="C1036" t="e">
        <f>VLOOKUP($A1036,#REF!,3,0)</f>
        <v>#REF!</v>
      </c>
      <c r="D1036" t="e">
        <f>VLOOKUP($A1036,#REF!,4,0)</f>
        <v>#REF!</v>
      </c>
      <c r="E1036">
        <v>2019</v>
      </c>
      <c r="F1036">
        <f>VLOOKUP($A1036,'BM011'!$D$8:$U$607,17,0)</f>
        <v>5020</v>
      </c>
      <c r="H1036" s="16">
        <v>6818</v>
      </c>
      <c r="I1036" s="16" t="s">
        <v>976</v>
      </c>
      <c r="J1036" s="16">
        <v>573</v>
      </c>
      <c r="K1036" s="16" t="s">
        <v>1299</v>
      </c>
    </row>
    <row r="1037" spans="1:11">
      <c r="A1037" s="5">
        <v>9700</v>
      </c>
      <c r="B1037" s="5" t="s">
        <v>1208</v>
      </c>
      <c r="C1037" t="e">
        <f>VLOOKUP($A1037,#REF!,3,0)</f>
        <v>#REF!</v>
      </c>
      <c r="D1037" t="e">
        <f>VLOOKUP($A1037,#REF!,4,0)</f>
        <v>#REF!</v>
      </c>
      <c r="E1037">
        <v>2019</v>
      </c>
      <c r="F1037">
        <f>VLOOKUP($A1037,'BM011'!$D$8:$U$607,17,0)</f>
        <v>6994.25</v>
      </c>
      <c r="H1037" s="16">
        <v>6823</v>
      </c>
      <c r="I1037" s="16" t="s">
        <v>977</v>
      </c>
      <c r="J1037" s="16">
        <v>530</v>
      </c>
      <c r="K1037" s="16" t="s">
        <v>1297</v>
      </c>
    </row>
    <row r="1038" spans="1:11">
      <c r="A1038" s="5">
        <v>6753</v>
      </c>
      <c r="B1038" s="5" t="s">
        <v>970</v>
      </c>
      <c r="C1038" t="e">
        <f>VLOOKUP($A1038,#REF!,3,0)</f>
        <v>#REF!</v>
      </c>
      <c r="D1038" t="e">
        <f>VLOOKUP($A1038,#REF!,4,0)</f>
        <v>#REF!</v>
      </c>
      <c r="E1038">
        <v>2019</v>
      </c>
      <c r="F1038" t="str">
        <f>VLOOKUP($A1038,'BM011'!$D$8:$U$607,17,0)</f>
        <v>BRUG KOM</v>
      </c>
      <c r="H1038" s="16">
        <v>6823</v>
      </c>
      <c r="I1038" s="16" t="s">
        <v>977</v>
      </c>
      <c r="J1038" s="16">
        <v>573</v>
      </c>
      <c r="K1038" s="16" t="s">
        <v>1299</v>
      </c>
    </row>
    <row r="1039" spans="1:11">
      <c r="A1039" s="5">
        <v>8990</v>
      </c>
      <c r="B1039" s="5" t="s">
        <v>1160</v>
      </c>
      <c r="C1039" t="e">
        <f>VLOOKUP($A1039,#REF!,3,0)</f>
        <v>#REF!</v>
      </c>
      <c r="D1039" t="e">
        <f>VLOOKUP($A1039,#REF!,4,0)</f>
        <v>#REF!</v>
      </c>
      <c r="E1039">
        <v>2019</v>
      </c>
      <c r="F1039">
        <f>VLOOKUP($A1039,'BM011'!$D$8:$U$607,17,0)</f>
        <v>7417</v>
      </c>
      <c r="H1039" s="16">
        <v>6830</v>
      </c>
      <c r="I1039" s="16" t="s">
        <v>978</v>
      </c>
      <c r="J1039" s="16">
        <v>760</v>
      </c>
      <c r="K1039" s="16" t="s">
        <v>1301</v>
      </c>
    </row>
    <row r="1040" spans="1:11">
      <c r="A1040" s="5">
        <v>5600</v>
      </c>
      <c r="B1040" s="5" t="s">
        <v>874</v>
      </c>
      <c r="C1040" t="e">
        <f>VLOOKUP($A1040,#REF!,3,0)</f>
        <v>#REF!</v>
      </c>
      <c r="D1040" t="e">
        <f>VLOOKUP($A1040,#REF!,4,0)</f>
        <v>#REF!</v>
      </c>
      <c r="E1040">
        <v>2019</v>
      </c>
      <c r="F1040">
        <f>VLOOKUP($A1040,'BM011'!$D$8:$U$607,17,0)</f>
        <v>6608</v>
      </c>
      <c r="H1040" s="16">
        <v>6830</v>
      </c>
      <c r="I1040" s="16" t="s">
        <v>978</v>
      </c>
      <c r="J1040" s="16">
        <v>573</v>
      </c>
      <c r="K1040" s="16" t="s">
        <v>1299</v>
      </c>
    </row>
    <row r="1041" spans="1:11">
      <c r="A1041" s="5">
        <v>4573</v>
      </c>
      <c r="B1041" s="5" t="s">
        <v>770</v>
      </c>
      <c r="C1041" t="e">
        <f>VLOOKUP($A1041,#REF!,3,0)</f>
        <v>#REF!</v>
      </c>
      <c r="D1041" t="e">
        <f>VLOOKUP($A1041,#REF!,4,0)</f>
        <v>#REF!</v>
      </c>
      <c r="E1041">
        <v>2019</v>
      </c>
      <c r="F1041">
        <f>VLOOKUP($A1041,'BM011'!$D$8:$U$607,17,0)</f>
        <v>5434.666666666667</v>
      </c>
      <c r="H1041" s="16">
        <v>6840</v>
      </c>
      <c r="I1041" s="16" t="s">
        <v>979</v>
      </c>
      <c r="J1041" s="16">
        <v>573</v>
      </c>
      <c r="K1041" s="16" t="s">
        <v>1299</v>
      </c>
    </row>
    <row r="1042" spans="1:11">
      <c r="A1042" s="5">
        <v>9550</v>
      </c>
      <c r="B1042" s="5" t="s">
        <v>1195</v>
      </c>
      <c r="C1042" t="e">
        <f>VLOOKUP($A1042,#REF!,3,0)</f>
        <v>#REF!</v>
      </c>
      <c r="D1042" t="e">
        <f>VLOOKUP($A1042,#REF!,4,0)</f>
        <v>#REF!</v>
      </c>
      <c r="E1042">
        <v>2019</v>
      </c>
      <c r="F1042">
        <f>VLOOKUP($A1042,'BM011'!$D$8:$U$607,17,0)</f>
        <v>7220</v>
      </c>
      <c r="H1042" s="16">
        <v>6851</v>
      </c>
      <c r="I1042" s="16" t="s">
        <v>980</v>
      </c>
      <c r="J1042" s="16">
        <v>573</v>
      </c>
      <c r="K1042" s="16" t="s">
        <v>1299</v>
      </c>
    </row>
    <row r="1043" spans="1:11">
      <c r="A1043" s="5">
        <v>8781</v>
      </c>
      <c r="B1043" s="5" t="s">
        <v>1134</v>
      </c>
      <c r="C1043" t="e">
        <f>VLOOKUP($A1043,#REF!,3,0)</f>
        <v>#REF!</v>
      </c>
      <c r="D1043" t="e">
        <f>VLOOKUP($A1043,#REF!,4,0)</f>
        <v>#REF!</v>
      </c>
      <c r="E1043">
        <v>2019</v>
      </c>
      <c r="F1043" t="str">
        <f>VLOOKUP($A1043,'BM011'!$D$8:$U$607,17,0)</f>
        <v>BRUG KOM</v>
      </c>
      <c r="H1043" s="16">
        <v>6852</v>
      </c>
      <c r="I1043" s="16" t="s">
        <v>981</v>
      </c>
      <c r="J1043" s="16">
        <v>573</v>
      </c>
      <c r="K1043" s="16" t="s">
        <v>1299</v>
      </c>
    </row>
    <row r="1044" spans="1:11">
      <c r="A1044" s="5">
        <v>5492</v>
      </c>
      <c r="B1044" s="5" t="s">
        <v>866</v>
      </c>
      <c r="C1044" t="e">
        <f>VLOOKUP($A1044,#REF!,3,0)</f>
        <v>#REF!</v>
      </c>
      <c r="D1044" t="e">
        <f>VLOOKUP($A1044,#REF!,4,0)</f>
        <v>#REF!</v>
      </c>
      <c r="E1044">
        <v>2019</v>
      </c>
      <c r="F1044">
        <f>VLOOKUP($A1044,'BM011'!$D$8:$U$607,17,0)</f>
        <v>7087.25</v>
      </c>
      <c r="H1044" s="16">
        <v>6853</v>
      </c>
      <c r="I1044" s="16" t="s">
        <v>982</v>
      </c>
      <c r="J1044" s="16">
        <v>573</v>
      </c>
      <c r="K1044" s="16" t="s">
        <v>1299</v>
      </c>
    </row>
    <row r="1045" spans="1:11">
      <c r="A1045" s="5">
        <v>6470</v>
      </c>
      <c r="B1045" s="5" t="s">
        <v>941</v>
      </c>
      <c r="C1045" t="e">
        <f>VLOOKUP($A1045,#REF!,3,0)</f>
        <v>#REF!</v>
      </c>
      <c r="D1045" t="e">
        <f>VLOOKUP($A1045,#REF!,4,0)</f>
        <v>#REF!</v>
      </c>
      <c r="E1045">
        <v>2019</v>
      </c>
      <c r="F1045">
        <f>VLOOKUP($A1045,'BM011'!$D$8:$U$607,17,0)</f>
        <v>7425.75</v>
      </c>
      <c r="H1045" s="16">
        <v>6854</v>
      </c>
      <c r="I1045" s="16" t="s">
        <v>983</v>
      </c>
      <c r="J1045" s="16">
        <v>573</v>
      </c>
      <c r="K1045" s="16" t="s">
        <v>1299</v>
      </c>
    </row>
    <row r="1046" spans="1:11">
      <c r="A1046" s="5">
        <v>9370</v>
      </c>
      <c r="B1046" s="5" t="s">
        <v>1178</v>
      </c>
      <c r="C1046" t="e">
        <f>VLOOKUP($A1046,#REF!,3,0)</f>
        <v>#REF!</v>
      </c>
      <c r="D1046" t="e">
        <f>VLOOKUP($A1046,#REF!,4,0)</f>
        <v>#REF!</v>
      </c>
      <c r="E1046">
        <v>2019</v>
      </c>
      <c r="F1046">
        <f>VLOOKUP($A1046,'BM011'!$D$8:$U$607,17,0)</f>
        <v>8032.5</v>
      </c>
      <c r="H1046" s="16">
        <v>6855</v>
      </c>
      <c r="I1046" s="16" t="s">
        <v>984</v>
      </c>
      <c r="J1046" s="16">
        <v>573</v>
      </c>
      <c r="K1046" s="16" t="s">
        <v>1299</v>
      </c>
    </row>
    <row r="1047" spans="1:11">
      <c r="A1047" s="5">
        <v>6830</v>
      </c>
      <c r="B1047" s="5" t="s">
        <v>978</v>
      </c>
      <c r="C1047" t="e">
        <f>VLOOKUP($A1047,#REF!,3,0)</f>
        <v>#REF!</v>
      </c>
      <c r="D1047" t="e">
        <f>VLOOKUP($A1047,#REF!,4,0)</f>
        <v>#REF!</v>
      </c>
      <c r="E1047">
        <v>2019</v>
      </c>
      <c r="F1047">
        <f>VLOOKUP($A1047,'BM011'!$D$8:$U$607,17,0)</f>
        <v>6035</v>
      </c>
      <c r="H1047" s="16">
        <v>6857</v>
      </c>
      <c r="I1047" s="16" t="s">
        <v>985</v>
      </c>
      <c r="J1047" s="16">
        <v>573</v>
      </c>
      <c r="K1047" s="16" t="s">
        <v>1299</v>
      </c>
    </row>
    <row r="1048" spans="1:11">
      <c r="A1048" s="5">
        <v>5960</v>
      </c>
      <c r="B1048" s="5" t="s">
        <v>908</v>
      </c>
      <c r="C1048" t="e">
        <f>VLOOKUP($A1048,#REF!,3,0)</f>
        <v>#REF!</v>
      </c>
      <c r="D1048" t="e">
        <f>VLOOKUP($A1048,#REF!,4,0)</f>
        <v>#REF!</v>
      </c>
      <c r="E1048">
        <v>2019</v>
      </c>
      <c r="F1048">
        <f>VLOOKUP($A1048,'BM011'!$D$8:$U$607,17,0)</f>
        <v>4148</v>
      </c>
      <c r="H1048" s="16">
        <v>6862</v>
      </c>
      <c r="I1048" s="16" t="s">
        <v>986</v>
      </c>
      <c r="J1048" s="16">
        <v>573</v>
      </c>
      <c r="K1048" s="16" t="s">
        <v>1299</v>
      </c>
    </row>
    <row r="1049" spans="1:11">
      <c r="A1049" s="5">
        <v>8830</v>
      </c>
      <c r="B1049" s="5" t="s">
        <v>1139</v>
      </c>
      <c r="C1049" t="e">
        <f>VLOOKUP($A1049,#REF!,3,0)</f>
        <v>#REF!</v>
      </c>
      <c r="D1049" t="e">
        <f>VLOOKUP($A1049,#REF!,4,0)</f>
        <v>#REF!</v>
      </c>
      <c r="E1049">
        <v>2019</v>
      </c>
      <c r="F1049">
        <f>VLOOKUP($A1049,'BM011'!$D$8:$U$607,17,0)</f>
        <v>6244.5</v>
      </c>
      <c r="H1049" s="16">
        <v>6870</v>
      </c>
      <c r="I1049" s="16" t="s">
        <v>987</v>
      </c>
      <c r="J1049" s="16">
        <v>760</v>
      </c>
      <c r="K1049" s="16" t="s">
        <v>1301</v>
      </c>
    </row>
    <row r="1050" spans="1:11">
      <c r="A1050" s="5">
        <v>5290</v>
      </c>
      <c r="B1050" s="5" t="s">
        <v>848</v>
      </c>
      <c r="C1050" t="e">
        <f>VLOOKUP($A1050,#REF!,3,0)</f>
        <v>#REF!</v>
      </c>
      <c r="D1050" t="e">
        <f>VLOOKUP($A1050,#REF!,4,0)</f>
        <v>#REF!</v>
      </c>
      <c r="E1050">
        <v>2019</v>
      </c>
      <c r="F1050" t="str">
        <f>VLOOKUP($A1050,'BM011'!$D$8:$U$607,17,0)</f>
        <v>BRUG KOM</v>
      </c>
      <c r="H1050" s="16">
        <v>6870</v>
      </c>
      <c r="I1050" s="16" t="s">
        <v>987</v>
      </c>
      <c r="J1050" s="16">
        <v>573</v>
      </c>
      <c r="K1050" s="16" t="s">
        <v>1299</v>
      </c>
    </row>
    <row r="1051" spans="1:11">
      <c r="A1051" s="5">
        <v>4773</v>
      </c>
      <c r="B1051" s="5" t="s">
        <v>803</v>
      </c>
      <c r="C1051" t="e">
        <f>VLOOKUP($A1051,#REF!,3,0)</f>
        <v>#REF!</v>
      </c>
      <c r="D1051" t="e">
        <f>VLOOKUP($A1051,#REF!,4,0)</f>
        <v>#REF!</v>
      </c>
      <c r="E1051">
        <v>2019</v>
      </c>
      <c r="F1051">
        <f>VLOOKUP($A1051,'BM011'!$D$8:$U$607,17,0)</f>
        <v>5948</v>
      </c>
      <c r="H1051" s="16">
        <v>6880</v>
      </c>
      <c r="I1051" s="16" t="s">
        <v>988</v>
      </c>
      <c r="J1051" s="16">
        <v>760</v>
      </c>
      <c r="K1051" s="16" t="s">
        <v>1301</v>
      </c>
    </row>
    <row r="1052" spans="1:11">
      <c r="A1052" s="5">
        <v>7470</v>
      </c>
      <c r="B1052" s="5" t="s">
        <v>1030</v>
      </c>
      <c r="C1052" t="e">
        <f>VLOOKUP($A1052,#REF!,3,0)</f>
        <v>#REF!</v>
      </c>
      <c r="D1052" t="e">
        <f>VLOOKUP($A1052,#REF!,4,0)</f>
        <v>#REF!</v>
      </c>
      <c r="E1052">
        <v>2019</v>
      </c>
      <c r="F1052">
        <f>VLOOKUP($A1052,'BM011'!$D$8:$U$607,17,0)</f>
        <v>5273.5</v>
      </c>
      <c r="H1052" s="16">
        <v>6880</v>
      </c>
      <c r="I1052" s="16" t="s">
        <v>988</v>
      </c>
      <c r="J1052" s="16">
        <v>573</v>
      </c>
      <c r="K1052" s="16" t="s">
        <v>1299</v>
      </c>
    </row>
    <row r="1053" spans="1:11">
      <c r="A1053" s="5">
        <v>7490</v>
      </c>
      <c r="B1053" s="5" t="s">
        <v>1032</v>
      </c>
      <c r="C1053" t="e">
        <f>VLOOKUP($A1053,#REF!,3,0)</f>
        <v>#REF!</v>
      </c>
      <c r="D1053" t="e">
        <f>VLOOKUP($A1053,#REF!,4,0)</f>
        <v>#REF!</v>
      </c>
      <c r="E1053">
        <v>2019</v>
      </c>
      <c r="F1053">
        <f>VLOOKUP($A1053,'BM011'!$D$8:$U$607,17,0)</f>
        <v>6751.5</v>
      </c>
      <c r="H1053" s="16">
        <v>6893</v>
      </c>
      <c r="I1053" s="16" t="s">
        <v>989</v>
      </c>
      <c r="J1053" s="16">
        <v>760</v>
      </c>
      <c r="K1053" s="16" t="s">
        <v>1301</v>
      </c>
    </row>
    <row r="1054" spans="1:11">
      <c r="A1054" s="5">
        <v>5592</v>
      </c>
      <c r="B1054" s="5" t="s">
        <v>873</v>
      </c>
      <c r="C1054" t="e">
        <f>VLOOKUP($A1054,#REF!,3,0)</f>
        <v>#REF!</v>
      </c>
      <c r="D1054" t="e">
        <f>VLOOKUP($A1054,#REF!,4,0)</f>
        <v>#REF!</v>
      </c>
      <c r="E1054">
        <v>2019</v>
      </c>
      <c r="F1054">
        <f>VLOOKUP($A1054,'BM011'!$D$8:$U$607,17,0)</f>
        <v>4441.333333333333</v>
      </c>
      <c r="H1054" s="16">
        <v>6900</v>
      </c>
      <c r="I1054" s="16" t="s">
        <v>990</v>
      </c>
      <c r="J1054" s="16">
        <v>760</v>
      </c>
      <c r="K1054" s="16" t="s">
        <v>1301</v>
      </c>
    </row>
    <row r="1055" spans="1:11">
      <c r="A1055" s="5">
        <v>6920</v>
      </c>
      <c r="B1055" s="5" t="s">
        <v>991</v>
      </c>
      <c r="C1055" t="e">
        <f>VLOOKUP($A1055,#REF!,3,0)</f>
        <v>#REF!</v>
      </c>
      <c r="D1055" t="e">
        <f>VLOOKUP($A1055,#REF!,4,0)</f>
        <v>#REF!</v>
      </c>
      <c r="E1055">
        <v>2019</v>
      </c>
      <c r="F1055">
        <f>VLOOKUP($A1055,'BM011'!$D$8:$U$607,17,0)</f>
        <v>5739</v>
      </c>
      <c r="H1055" s="16">
        <v>6920</v>
      </c>
      <c r="I1055" s="16" t="s">
        <v>991</v>
      </c>
      <c r="J1055" s="16">
        <v>760</v>
      </c>
      <c r="K1055" s="16" t="s">
        <v>1301</v>
      </c>
    </row>
    <row r="1056" spans="1:11">
      <c r="A1056" s="5">
        <v>6230</v>
      </c>
      <c r="B1056" s="5" t="s">
        <v>925</v>
      </c>
      <c r="C1056" t="e">
        <f>VLOOKUP($A1056,#REF!,3,0)</f>
        <v>#REF!</v>
      </c>
      <c r="D1056" t="e">
        <f>VLOOKUP($A1056,#REF!,4,0)</f>
        <v>#REF!</v>
      </c>
      <c r="E1056">
        <v>2019</v>
      </c>
      <c r="F1056">
        <f>VLOOKUP($A1056,'BM011'!$D$8:$U$607,17,0)</f>
        <v>6566.25</v>
      </c>
      <c r="H1056" s="16">
        <v>6933</v>
      </c>
      <c r="I1056" s="16" t="s">
        <v>992</v>
      </c>
      <c r="J1056" s="16">
        <v>657</v>
      </c>
      <c r="K1056" s="16" t="s">
        <v>1302</v>
      </c>
    </row>
    <row r="1057" spans="1:11">
      <c r="A1057" s="5">
        <v>7160</v>
      </c>
      <c r="B1057" s="5" t="s">
        <v>1007</v>
      </c>
      <c r="C1057" t="e">
        <f>VLOOKUP($A1057,#REF!,3,0)</f>
        <v>#REF!</v>
      </c>
      <c r="D1057" t="e">
        <f>VLOOKUP($A1057,#REF!,4,0)</f>
        <v>#REF!</v>
      </c>
      <c r="E1057">
        <v>2019</v>
      </c>
      <c r="F1057">
        <f>VLOOKUP($A1057,'BM011'!$D$8:$U$607,17,0)</f>
        <v>7391.25</v>
      </c>
      <c r="H1057" s="16">
        <v>6933</v>
      </c>
      <c r="I1057" s="16" t="s">
        <v>992</v>
      </c>
      <c r="J1057" s="16">
        <v>760</v>
      </c>
      <c r="K1057" s="16" t="s">
        <v>1301</v>
      </c>
    </row>
    <row r="1058" spans="1:11">
      <c r="A1058" s="5">
        <v>7323</v>
      </c>
      <c r="B1058" s="5" t="s">
        <v>1021</v>
      </c>
      <c r="C1058" t="e">
        <f>VLOOKUP($A1058,#REF!,3,0)</f>
        <v>#REF!</v>
      </c>
      <c r="D1058" t="e">
        <f>VLOOKUP($A1058,#REF!,4,0)</f>
        <v>#REF!</v>
      </c>
      <c r="E1058">
        <v>2019</v>
      </c>
      <c r="F1058">
        <f>VLOOKUP($A1058,'BM011'!$D$8:$U$607,17,0)</f>
        <v>7481</v>
      </c>
      <c r="H1058" s="16">
        <v>6940</v>
      </c>
      <c r="I1058" s="16" t="s">
        <v>993</v>
      </c>
      <c r="J1058" s="16">
        <v>760</v>
      </c>
      <c r="K1058" s="16" t="s">
        <v>1301</v>
      </c>
    </row>
    <row r="1059" spans="1:11">
      <c r="A1059" s="5">
        <v>8500</v>
      </c>
      <c r="B1059" s="5" t="s">
        <v>1099</v>
      </c>
      <c r="C1059" t="e">
        <f>VLOOKUP($A1059,#REF!,3,0)</f>
        <v>#REF!</v>
      </c>
      <c r="D1059" t="e">
        <f>VLOOKUP($A1059,#REF!,4,0)</f>
        <v>#REF!</v>
      </c>
      <c r="E1059">
        <v>2019</v>
      </c>
      <c r="F1059">
        <f>VLOOKUP($A1059,'BM011'!$D$8:$U$607,17,0)</f>
        <v>7612.75</v>
      </c>
      <c r="H1059" s="16">
        <v>6950</v>
      </c>
      <c r="I1059" s="16" t="s">
        <v>994</v>
      </c>
      <c r="J1059" s="16">
        <v>760</v>
      </c>
      <c r="K1059" s="16" t="s">
        <v>1301</v>
      </c>
    </row>
    <row r="1060" spans="1:11">
      <c r="A1060" s="5">
        <v>9970</v>
      </c>
      <c r="B1060" s="5" t="s">
        <v>1219</v>
      </c>
      <c r="C1060" t="e">
        <f>VLOOKUP($A1060,#REF!,3,0)</f>
        <v>#REF!</v>
      </c>
      <c r="D1060" t="e">
        <f>VLOOKUP($A1060,#REF!,4,0)</f>
        <v>#REF!</v>
      </c>
      <c r="E1060">
        <v>2019</v>
      </c>
      <c r="F1060">
        <f>VLOOKUP($A1060,'BM011'!$D$8:$U$607,17,0)</f>
        <v>5622.5</v>
      </c>
      <c r="H1060" s="16">
        <v>6960</v>
      </c>
      <c r="I1060" s="16" t="s">
        <v>995</v>
      </c>
      <c r="J1060" s="16">
        <v>760</v>
      </c>
      <c r="K1060" s="16" t="s">
        <v>1301</v>
      </c>
    </row>
    <row r="1061" spans="1:11">
      <c r="A1061" s="5">
        <v>7321</v>
      </c>
      <c r="B1061" s="5" t="s">
        <v>1020</v>
      </c>
      <c r="C1061" t="e">
        <f>VLOOKUP($A1061,#REF!,3,0)</f>
        <v>#REF!</v>
      </c>
      <c r="D1061" t="e">
        <f>VLOOKUP($A1061,#REF!,4,0)</f>
        <v>#REF!</v>
      </c>
      <c r="E1061">
        <v>2019</v>
      </c>
      <c r="F1061" t="str">
        <f>VLOOKUP($A1061,'BM011'!$D$8:$U$607,17,0)</f>
        <v>BRUG KOM</v>
      </c>
      <c r="H1061" s="16">
        <v>6971</v>
      </c>
      <c r="I1061" s="16" t="s">
        <v>996</v>
      </c>
      <c r="J1061" s="16">
        <v>760</v>
      </c>
      <c r="K1061" s="16" t="s">
        <v>1301</v>
      </c>
    </row>
    <row r="1062" spans="1:11">
      <c r="A1062" s="5">
        <v>4291</v>
      </c>
      <c r="B1062" s="5" t="s">
        <v>740</v>
      </c>
      <c r="C1062" t="e">
        <f>VLOOKUP($A1062,#REF!,3,0)</f>
        <v>#REF!</v>
      </c>
      <c r="D1062" t="e">
        <f>VLOOKUP($A1062,#REF!,4,0)</f>
        <v>#REF!</v>
      </c>
      <c r="E1062">
        <v>2019</v>
      </c>
      <c r="F1062">
        <f>VLOOKUP($A1062,'BM011'!$D$8:$U$607,17,0)</f>
        <v>4873.5</v>
      </c>
      <c r="H1062" s="16">
        <v>6973</v>
      </c>
      <c r="I1062" s="16" t="s">
        <v>997</v>
      </c>
      <c r="J1062" s="16">
        <v>657</v>
      </c>
      <c r="K1062" s="16" t="s">
        <v>1302</v>
      </c>
    </row>
    <row r="1063" spans="1:11">
      <c r="A1063" s="5">
        <v>7171</v>
      </c>
      <c r="B1063" s="5" t="s">
        <v>1008</v>
      </c>
      <c r="C1063" t="e">
        <f>VLOOKUP($A1063,#REF!,3,0)</f>
        <v>#REF!</v>
      </c>
      <c r="D1063" t="e">
        <f>VLOOKUP($A1063,#REF!,4,0)</f>
        <v>#REF!</v>
      </c>
      <c r="E1063">
        <v>2019</v>
      </c>
      <c r="F1063">
        <f>VLOOKUP($A1063,'BM011'!$D$8:$U$607,17,0)</f>
        <v>7516</v>
      </c>
      <c r="H1063" s="16">
        <v>6973</v>
      </c>
      <c r="I1063" s="16" t="s">
        <v>997</v>
      </c>
      <c r="J1063" s="16">
        <v>760</v>
      </c>
      <c r="K1063" s="16" t="s">
        <v>1301</v>
      </c>
    </row>
    <row r="1064" spans="1:11">
      <c r="A1064" s="5">
        <v>4780</v>
      </c>
      <c r="B1064" s="5" t="s">
        <v>804</v>
      </c>
      <c r="C1064" t="e">
        <f>VLOOKUP($A1064,#REF!,3,0)</f>
        <v>#REF!</v>
      </c>
      <c r="D1064" t="e">
        <f>VLOOKUP($A1064,#REF!,4,0)</f>
        <v>#REF!</v>
      </c>
      <c r="E1064">
        <v>2019</v>
      </c>
      <c r="F1064">
        <f>VLOOKUP($A1064,'BM011'!$D$8:$U$607,17,0)</f>
        <v>5890</v>
      </c>
      <c r="H1064" s="16">
        <v>6980</v>
      </c>
      <c r="I1064" s="16" t="s">
        <v>998</v>
      </c>
      <c r="J1064" s="16">
        <v>760</v>
      </c>
      <c r="K1064" s="16" t="s">
        <v>1301</v>
      </c>
    </row>
    <row r="1065" spans="1:11">
      <c r="A1065" s="5">
        <v>4520</v>
      </c>
      <c r="B1065" s="5" t="s">
        <v>762</v>
      </c>
      <c r="C1065" t="e">
        <f>VLOOKUP($A1065,#REF!,3,0)</f>
        <v>#REF!</v>
      </c>
      <c r="D1065" t="e">
        <f>VLOOKUP($A1065,#REF!,4,0)</f>
        <v>#REF!</v>
      </c>
      <c r="E1065">
        <v>2019</v>
      </c>
      <c r="F1065">
        <f>VLOOKUP($A1065,'BM011'!$D$8:$U$607,17,0)</f>
        <v>7503</v>
      </c>
      <c r="H1065" s="16">
        <v>6990</v>
      </c>
      <c r="I1065" s="16" t="s">
        <v>999</v>
      </c>
      <c r="J1065" s="16">
        <v>657</v>
      </c>
      <c r="K1065" s="16" t="s">
        <v>1302</v>
      </c>
    </row>
    <row r="1066" spans="1:11">
      <c r="A1066" s="5">
        <v>8850</v>
      </c>
      <c r="B1066" s="5" t="s">
        <v>1143</v>
      </c>
      <c r="C1066" t="e">
        <f>VLOOKUP($A1066,#REF!,3,0)</f>
        <v>#REF!</v>
      </c>
      <c r="D1066" t="e">
        <f>VLOOKUP($A1066,#REF!,4,0)</f>
        <v>#REF!</v>
      </c>
      <c r="E1066">
        <v>2019</v>
      </c>
      <c r="F1066">
        <f>VLOOKUP($A1066,'BM011'!$D$8:$U$607,17,0)</f>
        <v>7248.5</v>
      </c>
      <c r="H1066" s="16">
        <v>6990</v>
      </c>
      <c r="I1066" s="16" t="s">
        <v>999</v>
      </c>
      <c r="J1066" s="16">
        <v>661</v>
      </c>
      <c r="K1066" s="16" t="s">
        <v>1303</v>
      </c>
    </row>
    <row r="1067" spans="1:11">
      <c r="A1067" s="5">
        <v>9940</v>
      </c>
      <c r="B1067" s="5" t="s">
        <v>1218</v>
      </c>
      <c r="C1067" t="e">
        <f>VLOOKUP($A1067,#REF!,3,0)</f>
        <v>#REF!</v>
      </c>
      <c r="D1067" t="e">
        <f>VLOOKUP($A1067,#REF!,4,0)</f>
        <v>#REF!</v>
      </c>
      <c r="E1067">
        <v>2019</v>
      </c>
      <c r="F1067">
        <f>VLOOKUP($A1067,'BM011'!$D$8:$U$607,17,0)</f>
        <v>6718</v>
      </c>
      <c r="H1067" s="16">
        <v>6990</v>
      </c>
      <c r="I1067" s="16" t="s">
        <v>999</v>
      </c>
      <c r="J1067" s="16">
        <v>665</v>
      </c>
      <c r="K1067" s="16" t="s">
        <v>1304</v>
      </c>
    </row>
    <row r="1068" spans="1:11">
      <c r="A1068" s="5">
        <v>8723</v>
      </c>
      <c r="B1068" s="5" t="s">
        <v>1125</v>
      </c>
      <c r="C1068" t="e">
        <f>VLOOKUP($A1068,#REF!,3,0)</f>
        <v>#REF!</v>
      </c>
      <c r="D1068" t="e">
        <f>VLOOKUP($A1068,#REF!,4,0)</f>
        <v>#REF!</v>
      </c>
      <c r="E1068">
        <v>2019</v>
      </c>
      <c r="F1068">
        <f>VLOOKUP($A1068,'BM011'!$D$8:$U$607,17,0)</f>
        <v>8579.5</v>
      </c>
      <c r="H1068" s="16">
        <v>6990</v>
      </c>
      <c r="I1068" s="16" t="s">
        <v>999</v>
      </c>
      <c r="J1068" s="16">
        <v>760</v>
      </c>
      <c r="K1068" s="16" t="s">
        <v>1301</v>
      </c>
    </row>
    <row r="1069" spans="1:11">
      <c r="A1069" s="5">
        <v>4281</v>
      </c>
      <c r="B1069" s="5" t="s">
        <v>739</v>
      </c>
      <c r="C1069" t="e">
        <f>VLOOKUP($A1069,#REF!,3,0)</f>
        <v>#REF!</v>
      </c>
      <c r="D1069" t="e">
        <f>VLOOKUP($A1069,#REF!,4,0)</f>
        <v>#REF!</v>
      </c>
      <c r="E1069">
        <v>2019</v>
      </c>
      <c r="F1069">
        <f>VLOOKUP($A1069,'BM011'!$D$8:$U$607,17,0)</f>
        <v>5997.25</v>
      </c>
      <c r="H1069" s="16">
        <v>7000</v>
      </c>
      <c r="I1069" s="16" t="s">
        <v>1000</v>
      </c>
      <c r="J1069" s="16">
        <v>607</v>
      </c>
      <c r="K1069" s="16" t="s">
        <v>1305</v>
      </c>
    </row>
    <row r="1070" spans="1:11">
      <c r="A1070" s="5">
        <v>4160</v>
      </c>
      <c r="B1070" s="5" t="s">
        <v>721</v>
      </c>
      <c r="C1070" t="e">
        <f>VLOOKUP($A1070,#REF!,3,0)</f>
        <v>#REF!</v>
      </c>
      <c r="D1070" t="e">
        <f>VLOOKUP($A1070,#REF!,4,0)</f>
        <v>#REF!</v>
      </c>
      <c r="E1070">
        <v>2019</v>
      </c>
      <c r="F1070">
        <f>VLOOKUP($A1070,'BM011'!$D$8:$U$607,17,0)</f>
        <v>6896</v>
      </c>
      <c r="H1070" s="16">
        <v>7000</v>
      </c>
      <c r="I1070" s="16" t="s">
        <v>1000</v>
      </c>
      <c r="J1070" s="16">
        <v>630</v>
      </c>
      <c r="K1070" s="16" t="s">
        <v>1291</v>
      </c>
    </row>
    <row r="1071" spans="1:11">
      <c r="A1071" s="5">
        <v>5540</v>
      </c>
      <c r="B1071" s="5" t="s">
        <v>868</v>
      </c>
      <c r="C1071" t="e">
        <f>VLOOKUP($A1071,#REF!,3,0)</f>
        <v>#REF!</v>
      </c>
      <c r="D1071" t="e">
        <f>VLOOKUP($A1071,#REF!,4,0)</f>
        <v>#REF!</v>
      </c>
      <c r="E1071">
        <v>2019</v>
      </c>
      <c r="F1071">
        <f>VLOOKUP($A1071,'BM011'!$D$8:$U$607,17,0)</f>
        <v>6167.75</v>
      </c>
      <c r="H1071" s="16">
        <v>7007</v>
      </c>
      <c r="I1071" s="16" t="s">
        <v>1000</v>
      </c>
      <c r="J1071" s="16">
        <v>607</v>
      </c>
      <c r="K1071" s="16" t="s">
        <v>1305</v>
      </c>
    </row>
    <row r="1072" spans="1:11">
      <c r="A1072" s="5">
        <v>7800</v>
      </c>
      <c r="B1072" s="5" t="s">
        <v>1053</v>
      </c>
      <c r="C1072" t="e">
        <f>VLOOKUP($A1072,#REF!,3,0)</f>
        <v>#REF!</v>
      </c>
      <c r="D1072" t="e">
        <f>VLOOKUP($A1072,#REF!,4,0)</f>
        <v>#REF!</v>
      </c>
      <c r="E1072">
        <v>2019</v>
      </c>
      <c r="F1072">
        <f>VLOOKUP($A1072,'BM011'!$D$8:$U$607,17,0)</f>
        <v>7512.5</v>
      </c>
      <c r="H1072" s="16">
        <v>7080</v>
      </c>
      <c r="I1072" s="16" t="s">
        <v>1001</v>
      </c>
      <c r="J1072" s="16">
        <v>630</v>
      </c>
      <c r="K1072" s="16" t="s">
        <v>1291</v>
      </c>
    </row>
    <row r="1073" spans="1:11">
      <c r="A1073" s="5">
        <v>7441</v>
      </c>
      <c r="B1073" s="5" t="s">
        <v>1027</v>
      </c>
      <c r="C1073" t="e">
        <f>VLOOKUP($A1073,#REF!,3,0)</f>
        <v>#REF!</v>
      </c>
      <c r="D1073" t="e">
        <f>VLOOKUP($A1073,#REF!,4,0)</f>
        <v>#REF!</v>
      </c>
      <c r="E1073">
        <v>2019</v>
      </c>
      <c r="F1073">
        <f>VLOOKUP($A1073,'BM011'!$D$8:$U$607,17,0)</f>
        <v>7868.5</v>
      </c>
      <c r="H1073" s="16">
        <v>7100</v>
      </c>
      <c r="I1073" s="16" t="s">
        <v>1002</v>
      </c>
      <c r="J1073" s="16">
        <v>766</v>
      </c>
      <c r="K1073" s="16" t="s">
        <v>1306</v>
      </c>
    </row>
    <row r="1074" spans="1:11">
      <c r="A1074" s="5">
        <v>6800</v>
      </c>
      <c r="B1074" s="5" t="s">
        <v>975</v>
      </c>
      <c r="C1074" t="e">
        <f>VLOOKUP($A1074,#REF!,3,0)</f>
        <v>#REF!</v>
      </c>
      <c r="D1074" t="e">
        <f>VLOOKUP($A1074,#REF!,4,0)</f>
        <v>#REF!</v>
      </c>
      <c r="E1074">
        <v>2019</v>
      </c>
      <c r="F1074">
        <f>VLOOKUP($A1074,'BM011'!$D$8:$U$607,17,0)</f>
        <v>8441.75</v>
      </c>
      <c r="H1074" s="16">
        <v>7100</v>
      </c>
      <c r="I1074" s="16" t="s">
        <v>1002</v>
      </c>
      <c r="J1074" s="16">
        <v>630</v>
      </c>
      <c r="K1074" s="16" t="s">
        <v>1291</v>
      </c>
    </row>
    <row r="1075" spans="1:11">
      <c r="A1075" s="5">
        <v>7600</v>
      </c>
      <c r="B1075" s="5" t="s">
        <v>1038</v>
      </c>
      <c r="C1075" t="e">
        <f>VLOOKUP($A1075,#REF!,3,0)</f>
        <v>#REF!</v>
      </c>
      <c r="D1075" t="e">
        <f>VLOOKUP($A1075,#REF!,4,0)</f>
        <v>#REF!</v>
      </c>
      <c r="E1075">
        <v>2019</v>
      </c>
      <c r="F1075">
        <f>VLOOKUP($A1075,'BM011'!$D$8:$U$607,17,0)</f>
        <v>7473</v>
      </c>
      <c r="H1075" s="16">
        <v>7120</v>
      </c>
      <c r="I1075" s="16" t="s">
        <v>1003</v>
      </c>
      <c r="J1075" s="16">
        <v>766</v>
      </c>
      <c r="K1075" s="16" t="s">
        <v>1306</v>
      </c>
    </row>
    <row r="1076" spans="1:11">
      <c r="A1076" s="5">
        <v>9900</v>
      </c>
      <c r="B1076" s="5" t="s">
        <v>1217</v>
      </c>
      <c r="C1076" t="e">
        <f>VLOOKUP($A1076,#REF!,3,0)</f>
        <v>#REF!</v>
      </c>
      <c r="D1076" t="e">
        <f>VLOOKUP($A1076,#REF!,4,0)</f>
        <v>#REF!</v>
      </c>
      <c r="E1076">
        <v>2019</v>
      </c>
      <c r="F1076">
        <f>VLOOKUP($A1076,'BM011'!$D$8:$U$607,17,0)</f>
        <v>7514.5</v>
      </c>
      <c r="H1076" s="16">
        <v>7120</v>
      </c>
      <c r="I1076" s="16" t="s">
        <v>1003</v>
      </c>
      <c r="J1076" s="16">
        <v>630</v>
      </c>
      <c r="K1076" s="16" t="s">
        <v>1291</v>
      </c>
    </row>
    <row r="1077" spans="1:11">
      <c r="A1077" s="5">
        <v>8620</v>
      </c>
      <c r="B1077" s="5" t="s">
        <v>1113</v>
      </c>
      <c r="C1077" t="e">
        <f>VLOOKUP($A1077,#REF!,3,0)</f>
        <v>#REF!</v>
      </c>
      <c r="D1077" t="e">
        <f>VLOOKUP($A1077,#REF!,4,0)</f>
        <v>#REF!</v>
      </c>
      <c r="E1077">
        <v>2019</v>
      </c>
      <c r="F1077">
        <f>VLOOKUP($A1077,'BM011'!$D$8:$U$607,17,0)</f>
        <v>6797.5</v>
      </c>
      <c r="H1077" s="16">
        <v>7130</v>
      </c>
      <c r="I1077" s="16" t="s">
        <v>1004</v>
      </c>
      <c r="J1077" s="16">
        <v>766</v>
      </c>
      <c r="K1077" s="16" t="s">
        <v>1306</v>
      </c>
    </row>
    <row r="1078" spans="1:11">
      <c r="A1078" s="5">
        <v>4750</v>
      </c>
      <c r="B1078" s="5" t="s">
        <v>799</v>
      </c>
      <c r="C1078" t="e">
        <f>VLOOKUP($A1078,#REF!,3,0)</f>
        <v>#REF!</v>
      </c>
      <c r="D1078" t="e">
        <f>VLOOKUP($A1078,#REF!,4,0)</f>
        <v>#REF!</v>
      </c>
      <c r="E1078">
        <v>2019</v>
      </c>
      <c r="F1078">
        <f>VLOOKUP($A1078,'BM011'!$D$8:$U$607,17,0)</f>
        <v>5113.666666666667</v>
      </c>
      <c r="H1078" s="16">
        <v>7140</v>
      </c>
      <c r="I1078" s="16" t="s">
        <v>1005</v>
      </c>
      <c r="J1078" s="16">
        <v>766</v>
      </c>
      <c r="K1078" s="16" t="s">
        <v>1306</v>
      </c>
    </row>
    <row r="1079" spans="1:11">
      <c r="A1079" s="5">
        <v>4500</v>
      </c>
      <c r="B1079" s="5" t="s">
        <v>761</v>
      </c>
      <c r="C1079" t="e">
        <f>VLOOKUP($A1079,#REF!,3,0)</f>
        <v>#REF!</v>
      </c>
      <c r="D1079" t="e">
        <f>VLOOKUP($A1079,#REF!,4,0)</f>
        <v>#REF!</v>
      </c>
      <c r="E1079">
        <v>2019</v>
      </c>
      <c r="F1079">
        <f>VLOOKUP($A1079,'BM011'!$D$8:$U$607,17,0)</f>
        <v>6341.25</v>
      </c>
      <c r="H1079" s="16">
        <v>7150</v>
      </c>
      <c r="I1079" s="16" t="s">
        <v>1006</v>
      </c>
      <c r="J1079" s="16">
        <v>766</v>
      </c>
      <c r="K1079" s="16" t="s">
        <v>1306</v>
      </c>
    </row>
    <row r="1080" spans="1:11">
      <c r="A1080" s="5">
        <v>7840</v>
      </c>
      <c r="B1080" s="5" t="s">
        <v>1055</v>
      </c>
      <c r="C1080" t="e">
        <f>VLOOKUP($A1080,#REF!,3,0)</f>
        <v>#REF!</v>
      </c>
      <c r="D1080" t="e">
        <f>VLOOKUP($A1080,#REF!,4,0)</f>
        <v>#REF!</v>
      </c>
      <c r="E1080">
        <v>2019</v>
      </c>
      <c r="F1080">
        <f>VLOOKUP($A1080,'BM011'!$D$8:$U$607,17,0)</f>
        <v>5871.333333333333</v>
      </c>
      <c r="H1080" s="16">
        <v>7160</v>
      </c>
      <c r="I1080" s="16" t="s">
        <v>1007</v>
      </c>
      <c r="J1080" s="16">
        <v>766</v>
      </c>
      <c r="K1080" s="16" t="s">
        <v>1306</v>
      </c>
    </row>
    <row r="1081" spans="1:11">
      <c r="A1081" s="5">
        <v>6070</v>
      </c>
      <c r="B1081" s="5" t="s">
        <v>917</v>
      </c>
      <c r="C1081" t="e">
        <f>VLOOKUP($A1081,#REF!,3,0)</f>
        <v>#REF!</v>
      </c>
      <c r="D1081" t="e">
        <f>VLOOKUP($A1081,#REF!,4,0)</f>
        <v>#REF!</v>
      </c>
      <c r="E1081">
        <v>2019</v>
      </c>
      <c r="F1081">
        <f>VLOOKUP($A1081,'BM011'!$D$8:$U$607,17,0)</f>
        <v>6924.333333333333</v>
      </c>
      <c r="H1081" s="16">
        <v>7160</v>
      </c>
      <c r="I1081" s="16" t="s">
        <v>1007</v>
      </c>
      <c r="J1081" s="16">
        <v>630</v>
      </c>
      <c r="K1081" s="16" t="s">
        <v>1291</v>
      </c>
    </row>
    <row r="1082" spans="1:11">
      <c r="A1082" s="5">
        <v>6340</v>
      </c>
      <c r="B1082" s="5" t="s">
        <v>934</v>
      </c>
      <c r="C1082" t="e">
        <f>VLOOKUP($A1082,#REF!,3,0)</f>
        <v>#REF!</v>
      </c>
      <c r="D1082" t="e">
        <f>VLOOKUP($A1082,#REF!,4,0)</f>
        <v>#REF!</v>
      </c>
      <c r="E1082">
        <v>2019</v>
      </c>
      <c r="F1082">
        <f>VLOOKUP($A1082,'BM011'!$D$8:$U$607,17,0)</f>
        <v>7275.666666666667</v>
      </c>
      <c r="H1082" s="16">
        <v>7171</v>
      </c>
      <c r="I1082" s="16" t="s">
        <v>1008</v>
      </c>
      <c r="J1082" s="16">
        <v>766</v>
      </c>
      <c r="K1082" s="16" t="s">
        <v>1306</v>
      </c>
    </row>
    <row r="1083" spans="1:11">
      <c r="A1083" s="5">
        <v>6580</v>
      </c>
      <c r="B1083" s="5" t="s">
        <v>949</v>
      </c>
      <c r="C1083" t="e">
        <f>VLOOKUP($A1083,#REF!,3,0)</f>
        <v>#REF!</v>
      </c>
      <c r="D1083" t="e">
        <f>VLOOKUP($A1083,#REF!,4,0)</f>
        <v>#REF!</v>
      </c>
      <c r="E1083">
        <v>2019</v>
      </c>
      <c r="F1083">
        <f>VLOOKUP($A1083,'BM011'!$D$8:$U$607,17,0)</f>
        <v>7461</v>
      </c>
      <c r="H1083" s="16">
        <v>7173</v>
      </c>
      <c r="I1083" s="16" t="s">
        <v>1009</v>
      </c>
      <c r="J1083" s="16">
        <v>630</v>
      </c>
      <c r="K1083" s="16" t="s">
        <v>1291</v>
      </c>
    </row>
    <row r="1084" spans="1:11">
      <c r="A1084" s="5">
        <v>4733</v>
      </c>
      <c r="B1084" s="5" t="s">
        <v>796</v>
      </c>
      <c r="C1084" t="e">
        <f>VLOOKUP($A1084,#REF!,3,0)</f>
        <v>#REF!</v>
      </c>
      <c r="D1084" t="e">
        <f>VLOOKUP($A1084,#REF!,4,0)</f>
        <v>#REF!</v>
      </c>
      <c r="E1084">
        <v>2019</v>
      </c>
      <c r="F1084">
        <f>VLOOKUP($A1084,'BM011'!$D$8:$U$607,17,0)</f>
        <v>6628.75</v>
      </c>
      <c r="H1084" s="16">
        <v>7182</v>
      </c>
      <c r="I1084" s="16" t="s">
        <v>1010</v>
      </c>
      <c r="J1084" s="16">
        <v>630</v>
      </c>
      <c r="K1084" s="16" t="s">
        <v>1291</v>
      </c>
    </row>
    <row r="1085" spans="1:11">
      <c r="A1085" s="5">
        <v>4540</v>
      </c>
      <c r="B1085" s="5" t="s">
        <v>765</v>
      </c>
      <c r="C1085" t="e">
        <f>VLOOKUP($A1085,#REF!,3,0)</f>
        <v>#REF!</v>
      </c>
      <c r="D1085" t="e">
        <f>VLOOKUP($A1085,#REF!,4,0)</f>
        <v>#REF!</v>
      </c>
      <c r="E1085">
        <v>2019</v>
      </c>
      <c r="F1085">
        <f>VLOOKUP($A1085,'BM011'!$D$8:$U$607,17,0)</f>
        <v>6209.5</v>
      </c>
      <c r="H1085" s="16">
        <v>7183</v>
      </c>
      <c r="I1085" s="16" t="s">
        <v>1011</v>
      </c>
      <c r="J1085" s="16">
        <v>630</v>
      </c>
      <c r="K1085" s="16" t="s">
        <v>1291</v>
      </c>
    </row>
    <row r="1086" spans="1:11">
      <c r="A1086" s="5">
        <v>8732</v>
      </c>
      <c r="B1086" s="5" t="s">
        <v>1126</v>
      </c>
      <c r="C1086" t="e">
        <f>VLOOKUP($A1086,#REF!,3,0)</f>
        <v>#REF!</v>
      </c>
      <c r="D1086" t="e">
        <f>VLOOKUP($A1086,#REF!,4,0)</f>
        <v>#REF!</v>
      </c>
      <c r="E1086">
        <v>2019</v>
      </c>
      <c r="F1086">
        <f>VLOOKUP($A1086,'BM011'!$D$8:$U$607,17,0)</f>
        <v>9047.75</v>
      </c>
      <c r="H1086" s="16">
        <v>7184</v>
      </c>
      <c r="I1086" s="16" t="s">
        <v>1012</v>
      </c>
      <c r="J1086" s="16">
        <v>630</v>
      </c>
      <c r="K1086" s="16" t="s">
        <v>1291</v>
      </c>
    </row>
    <row r="1087" spans="1:11">
      <c r="A1087" s="5">
        <v>5450</v>
      </c>
      <c r="B1087" s="5" t="s">
        <v>857</v>
      </c>
      <c r="C1087" t="e">
        <f>VLOOKUP($A1087,#REF!,3,0)</f>
        <v>#REF!</v>
      </c>
      <c r="D1087" t="e">
        <f>VLOOKUP($A1087,#REF!,4,0)</f>
        <v>#REF!</v>
      </c>
      <c r="E1087">
        <v>2019</v>
      </c>
      <c r="F1087">
        <f>VLOOKUP($A1087,'BM011'!$D$8:$U$607,17,0)</f>
        <v>6947.75</v>
      </c>
      <c r="H1087" s="16">
        <v>7190</v>
      </c>
      <c r="I1087" s="16" t="s">
        <v>1013</v>
      </c>
      <c r="J1087" s="16">
        <v>530</v>
      </c>
      <c r="K1087" s="16" t="s">
        <v>1297</v>
      </c>
    </row>
    <row r="1088" spans="1:11">
      <c r="A1088" s="5">
        <v>7442</v>
      </c>
      <c r="B1088" s="5" t="s">
        <v>1028</v>
      </c>
      <c r="C1088" t="e">
        <f>VLOOKUP($A1088,#REF!,3,0)</f>
        <v>#REF!</v>
      </c>
      <c r="D1088" t="e">
        <f>VLOOKUP($A1088,#REF!,4,0)</f>
        <v>#REF!</v>
      </c>
      <c r="E1088">
        <v>2019</v>
      </c>
      <c r="F1088">
        <f>VLOOKUP($A1088,'BM011'!$D$8:$U$607,17,0)</f>
        <v>5782</v>
      </c>
      <c r="H1088" s="16">
        <v>7190</v>
      </c>
      <c r="I1088" s="16" t="s">
        <v>1013</v>
      </c>
      <c r="J1088" s="16">
        <v>630</v>
      </c>
      <c r="K1088" s="16" t="s">
        <v>1291</v>
      </c>
    </row>
    <row r="1089" spans="1:11">
      <c r="A1089" s="5">
        <v>6200</v>
      </c>
      <c r="B1089" s="5" t="s">
        <v>923</v>
      </c>
      <c r="C1089" t="e">
        <f>VLOOKUP($A1089,#REF!,3,0)</f>
        <v>#REF!</v>
      </c>
      <c r="D1089" t="e">
        <f>VLOOKUP($A1089,#REF!,4,0)</f>
        <v>#REF!</v>
      </c>
      <c r="E1089">
        <v>2019</v>
      </c>
      <c r="F1089">
        <f>VLOOKUP($A1089,'BM011'!$D$8:$U$607,17,0)</f>
        <v>7587.75</v>
      </c>
      <c r="H1089" s="16">
        <v>7200</v>
      </c>
      <c r="I1089" s="16" t="s">
        <v>1014</v>
      </c>
      <c r="J1089" s="16">
        <v>530</v>
      </c>
      <c r="K1089" s="16" t="s">
        <v>1297</v>
      </c>
    </row>
    <row r="1090" spans="1:11">
      <c r="A1090" s="5">
        <v>5750</v>
      </c>
      <c r="B1090" s="5" t="s">
        <v>886</v>
      </c>
      <c r="C1090" t="e">
        <f>VLOOKUP($A1090,#REF!,3,0)</f>
        <v>#REF!</v>
      </c>
      <c r="D1090" t="e">
        <f>VLOOKUP($A1090,#REF!,4,0)</f>
        <v>#REF!</v>
      </c>
      <c r="E1090">
        <v>2019</v>
      </c>
      <c r="F1090">
        <f>VLOOKUP($A1090,'BM011'!$D$8:$U$607,17,0)</f>
        <v>7177</v>
      </c>
      <c r="H1090" s="16">
        <v>7200</v>
      </c>
      <c r="I1090" s="16" t="s">
        <v>1014</v>
      </c>
      <c r="J1090" s="16">
        <v>573</v>
      </c>
      <c r="K1090" s="16" t="s">
        <v>1299</v>
      </c>
    </row>
    <row r="1091" spans="1:11">
      <c r="A1091" s="5">
        <v>8740</v>
      </c>
      <c r="B1091" s="5" t="s">
        <v>1127</v>
      </c>
      <c r="C1091" t="e">
        <f>VLOOKUP($A1091,#REF!,3,0)</f>
        <v>#REF!</v>
      </c>
      <c r="D1091" t="e">
        <f>VLOOKUP($A1091,#REF!,4,0)</f>
        <v>#REF!</v>
      </c>
      <c r="E1091">
        <v>2019</v>
      </c>
      <c r="F1091">
        <f>VLOOKUP($A1091,'BM011'!$D$8:$U$607,17,0)</f>
        <v>6644.5</v>
      </c>
      <c r="H1091" s="16">
        <v>7200</v>
      </c>
      <c r="I1091" s="16" t="s">
        <v>1014</v>
      </c>
      <c r="J1091" s="16">
        <v>630</v>
      </c>
      <c r="K1091" s="16" t="s">
        <v>1291</v>
      </c>
    </row>
    <row r="1092" spans="1:11">
      <c r="A1092" s="5">
        <v>8860</v>
      </c>
      <c r="B1092" s="5" t="s">
        <v>1144</v>
      </c>
      <c r="C1092" t="e">
        <f>VLOOKUP($A1092,#REF!,3,0)</f>
        <v>#REF!</v>
      </c>
      <c r="D1092" t="e">
        <f>VLOOKUP($A1092,#REF!,4,0)</f>
        <v>#REF!</v>
      </c>
      <c r="E1092">
        <v>2019</v>
      </c>
      <c r="F1092">
        <f>VLOOKUP($A1092,'BM011'!$D$8:$U$607,17,0)</f>
        <v>6582.666666666667</v>
      </c>
      <c r="H1092" s="16">
        <v>7250</v>
      </c>
      <c r="I1092" s="16" t="s">
        <v>1015</v>
      </c>
      <c r="J1092" s="16">
        <v>530</v>
      </c>
      <c r="K1092" s="16" t="s">
        <v>1297</v>
      </c>
    </row>
    <row r="1093" spans="1:11">
      <c r="A1093" s="5">
        <v>5330</v>
      </c>
      <c r="B1093" s="5" t="s">
        <v>851</v>
      </c>
      <c r="C1093" t="e">
        <f>VLOOKUP($A1093,#REF!,3,0)</f>
        <v>#REF!</v>
      </c>
      <c r="D1093" t="e">
        <f>VLOOKUP($A1093,#REF!,4,0)</f>
        <v>#REF!</v>
      </c>
      <c r="E1093">
        <v>2019</v>
      </c>
      <c r="F1093">
        <f>VLOOKUP($A1093,'BM011'!$D$8:$U$607,17,0)</f>
        <v>9871</v>
      </c>
      <c r="H1093" s="16">
        <v>7260</v>
      </c>
      <c r="I1093" s="16" t="s">
        <v>1016</v>
      </c>
      <c r="J1093" s="16">
        <v>657</v>
      </c>
      <c r="K1093" s="16" t="s">
        <v>1302</v>
      </c>
    </row>
    <row r="1094" spans="1:11">
      <c r="A1094" s="5">
        <v>9300</v>
      </c>
      <c r="B1094" s="5" t="s">
        <v>1171</v>
      </c>
      <c r="C1094" t="e">
        <f>VLOOKUP($A1094,#REF!,3,0)</f>
        <v>#REF!</v>
      </c>
      <c r="D1094" t="e">
        <f>VLOOKUP($A1094,#REF!,4,0)</f>
        <v>#REF!</v>
      </c>
      <c r="E1094">
        <v>2019</v>
      </c>
      <c r="F1094">
        <f>VLOOKUP($A1094,'BM011'!$D$8:$U$607,17,0)</f>
        <v>7427.5</v>
      </c>
      <c r="H1094" s="16">
        <v>7260</v>
      </c>
      <c r="I1094" s="16" t="s">
        <v>1016</v>
      </c>
      <c r="J1094" s="16">
        <v>530</v>
      </c>
      <c r="K1094" s="16" t="s">
        <v>1297</v>
      </c>
    </row>
    <row r="1095" spans="1:11">
      <c r="A1095" s="5">
        <v>7700</v>
      </c>
      <c r="B1095" s="5" t="s">
        <v>1044</v>
      </c>
      <c r="C1095" t="e">
        <f>VLOOKUP($A1095,#REF!,3,0)</f>
        <v>#REF!</v>
      </c>
      <c r="D1095" t="e">
        <f>VLOOKUP($A1095,#REF!,4,0)</f>
        <v>#REF!</v>
      </c>
      <c r="E1095">
        <v>2019</v>
      </c>
      <c r="F1095">
        <f>VLOOKUP($A1095,'BM011'!$D$8:$U$607,17,0)</f>
        <v>7691.25</v>
      </c>
      <c r="H1095" s="16">
        <v>7270</v>
      </c>
      <c r="I1095" s="16" t="s">
        <v>1017</v>
      </c>
      <c r="J1095" s="16">
        <v>657</v>
      </c>
      <c r="K1095" s="16" t="s">
        <v>1302</v>
      </c>
    </row>
    <row r="1096" spans="1:11">
      <c r="A1096" s="5">
        <v>9381</v>
      </c>
      <c r="B1096" s="5" t="s">
        <v>1180</v>
      </c>
      <c r="C1096" t="e">
        <f>VLOOKUP($A1096,#REF!,3,0)</f>
        <v>#REF!</v>
      </c>
      <c r="D1096" t="e">
        <f>VLOOKUP($A1096,#REF!,4,0)</f>
        <v>#REF!</v>
      </c>
      <c r="E1096">
        <v>2019</v>
      </c>
      <c r="F1096">
        <f>VLOOKUP($A1096,'BM011'!$D$8:$U$607,17,0)</f>
        <v>7595.333333333333</v>
      </c>
      <c r="H1096" s="16">
        <v>7270</v>
      </c>
      <c r="I1096" s="16" t="s">
        <v>1017</v>
      </c>
      <c r="J1096" s="16">
        <v>760</v>
      </c>
      <c r="K1096" s="16" t="s">
        <v>1301</v>
      </c>
    </row>
    <row r="1097" spans="1:11">
      <c r="A1097" s="5">
        <v>8670</v>
      </c>
      <c r="B1097" s="5" t="s">
        <v>1120</v>
      </c>
      <c r="C1097" t="e">
        <f>VLOOKUP($A1097,#REF!,3,0)</f>
        <v>#REF!</v>
      </c>
      <c r="D1097" t="e">
        <f>VLOOKUP($A1097,#REF!,4,0)</f>
        <v>#REF!</v>
      </c>
      <c r="E1097">
        <v>2019</v>
      </c>
      <c r="F1097">
        <f>VLOOKUP($A1097,'BM011'!$D$8:$U$607,17,0)</f>
        <v>12182</v>
      </c>
      <c r="H1097" s="16">
        <v>7270</v>
      </c>
      <c r="I1097" s="16" t="s">
        <v>1017</v>
      </c>
      <c r="J1097" s="16">
        <v>530</v>
      </c>
      <c r="K1097" s="16" t="s">
        <v>1297</v>
      </c>
    </row>
    <row r="1098" spans="1:11">
      <c r="A1098" s="5">
        <v>8654</v>
      </c>
      <c r="B1098" s="5" t="s">
        <v>1118</v>
      </c>
      <c r="C1098" t="e">
        <f>VLOOKUP($A1098,#REF!,3,0)</f>
        <v>#REF!</v>
      </c>
      <c r="D1098" t="e">
        <f>VLOOKUP($A1098,#REF!,4,0)</f>
        <v>#REF!</v>
      </c>
      <c r="E1098">
        <v>2019</v>
      </c>
      <c r="F1098">
        <f>VLOOKUP($A1098,'BM011'!$D$8:$U$607,17,0)</f>
        <v>7842.5</v>
      </c>
      <c r="H1098" s="16">
        <v>7280</v>
      </c>
      <c r="I1098" s="16" t="s">
        <v>1018</v>
      </c>
      <c r="J1098" s="16">
        <v>657</v>
      </c>
      <c r="K1098" s="16" t="s">
        <v>1302</v>
      </c>
    </row>
    <row r="1099" spans="1:11">
      <c r="A1099" s="5">
        <v>5690</v>
      </c>
      <c r="B1099" s="5" t="s">
        <v>884</v>
      </c>
      <c r="C1099" t="e">
        <f>VLOOKUP($A1099,#REF!,3,0)</f>
        <v>#REF!</v>
      </c>
      <c r="D1099" t="e">
        <f>VLOOKUP($A1099,#REF!,4,0)</f>
        <v>#REF!</v>
      </c>
      <c r="E1099">
        <v>2019</v>
      </c>
      <c r="F1099">
        <f>VLOOKUP($A1099,'BM011'!$D$8:$U$607,17,0)</f>
        <v>7434.25</v>
      </c>
      <c r="H1099" s="16">
        <v>7280</v>
      </c>
      <c r="I1099" s="16" t="s">
        <v>1018</v>
      </c>
      <c r="J1099" s="16">
        <v>760</v>
      </c>
      <c r="K1099" s="16" t="s">
        <v>1301</v>
      </c>
    </row>
    <row r="1100" spans="1:11">
      <c r="A1100" s="5">
        <v>4470</v>
      </c>
      <c r="B1100" s="5" t="s">
        <v>758</v>
      </c>
      <c r="C1100" t="e">
        <f>VLOOKUP($A1100,#REF!,3,0)</f>
        <v>#REF!</v>
      </c>
      <c r="D1100" t="e">
        <f>VLOOKUP($A1100,#REF!,4,0)</f>
        <v>#REF!</v>
      </c>
      <c r="E1100">
        <v>2019</v>
      </c>
      <c r="F1100">
        <f>VLOOKUP($A1100,'BM011'!$D$8:$U$607,17,0)</f>
        <v>6965.333333333333</v>
      </c>
      <c r="H1100" s="16">
        <v>7300</v>
      </c>
      <c r="I1100" s="16" t="s">
        <v>1019</v>
      </c>
      <c r="J1100" s="16">
        <v>630</v>
      </c>
      <c r="K1100" s="16" t="s">
        <v>1291</v>
      </c>
    </row>
    <row r="1101" spans="1:11">
      <c r="A1101" s="5">
        <v>4640</v>
      </c>
      <c r="B1101" s="5" t="s">
        <v>781</v>
      </c>
      <c r="C1101" t="e">
        <f>VLOOKUP($A1101,#REF!,3,0)</f>
        <v>#REF!</v>
      </c>
      <c r="D1101" t="e">
        <f>VLOOKUP($A1101,#REF!,4,0)</f>
        <v>#REF!</v>
      </c>
      <c r="E1101">
        <v>2019</v>
      </c>
      <c r="F1101">
        <f>VLOOKUP($A1101,'BM011'!$D$8:$U$607,17,0)</f>
        <v>7588</v>
      </c>
      <c r="H1101" s="16">
        <v>7321</v>
      </c>
      <c r="I1101" s="16" t="s">
        <v>1020</v>
      </c>
      <c r="J1101" s="16">
        <v>630</v>
      </c>
      <c r="K1101" s="16" t="s">
        <v>1291</v>
      </c>
    </row>
    <row r="1102" spans="1:11">
      <c r="A1102" s="5">
        <v>4800</v>
      </c>
      <c r="B1102" s="5" t="s">
        <v>808</v>
      </c>
      <c r="C1102" t="e">
        <f>VLOOKUP($A1102,#REF!,3,0)</f>
        <v>#REF!</v>
      </c>
      <c r="D1102" t="e">
        <f>VLOOKUP($A1102,#REF!,4,0)</f>
        <v>#REF!</v>
      </c>
      <c r="E1102">
        <v>2019</v>
      </c>
      <c r="F1102">
        <f>VLOOKUP($A1102,'BM011'!$D$8:$U$607,17,0)</f>
        <v>7856.75</v>
      </c>
      <c r="H1102" s="16">
        <v>7323</v>
      </c>
      <c r="I1102" s="16" t="s">
        <v>1021</v>
      </c>
      <c r="J1102" s="16">
        <v>756</v>
      </c>
      <c r="K1102" s="16" t="s">
        <v>1307</v>
      </c>
    </row>
    <row r="1103" spans="1:11">
      <c r="A1103" s="5">
        <v>7480</v>
      </c>
      <c r="B1103" s="5" t="s">
        <v>1031</v>
      </c>
      <c r="C1103" t="e">
        <f>VLOOKUP($A1103,#REF!,3,0)</f>
        <v>#REF!</v>
      </c>
      <c r="D1103" t="e">
        <f>VLOOKUP($A1103,#REF!,4,0)</f>
        <v>#REF!</v>
      </c>
      <c r="E1103">
        <v>2019</v>
      </c>
      <c r="F1103">
        <f>VLOOKUP($A1103,'BM011'!$D$8:$U$607,17,0)</f>
        <v>7798</v>
      </c>
      <c r="H1103" s="16">
        <v>7323</v>
      </c>
      <c r="I1103" s="16" t="s">
        <v>1021</v>
      </c>
      <c r="J1103" s="16">
        <v>630</v>
      </c>
      <c r="K1103" s="16" t="s">
        <v>1291</v>
      </c>
    </row>
    <row r="1104" spans="1:11">
      <c r="A1104" s="5">
        <v>4220</v>
      </c>
      <c r="B1104" s="5" t="s">
        <v>728</v>
      </c>
      <c r="C1104" t="e">
        <f>VLOOKUP($A1104,#REF!,3,0)</f>
        <v>#REF!</v>
      </c>
      <c r="D1104" t="e">
        <f>VLOOKUP($A1104,#REF!,4,0)</f>
        <v>#REF!</v>
      </c>
      <c r="E1104">
        <v>2019</v>
      </c>
      <c r="F1104">
        <f>VLOOKUP($A1104,'BM011'!$D$8:$U$607,17,0)</f>
        <v>7400.5</v>
      </c>
      <c r="H1104" s="16">
        <v>7330</v>
      </c>
      <c r="I1104" s="16" t="s">
        <v>1022</v>
      </c>
      <c r="J1104" s="16">
        <v>657</v>
      </c>
      <c r="K1104" s="16" t="s">
        <v>1302</v>
      </c>
    </row>
    <row r="1105" spans="1:11">
      <c r="A1105" s="5">
        <v>4450</v>
      </c>
      <c r="B1105" s="5" t="s">
        <v>756</v>
      </c>
      <c r="C1105" t="e">
        <f>VLOOKUP($A1105,#REF!,3,0)</f>
        <v>#REF!</v>
      </c>
      <c r="D1105" t="e">
        <f>VLOOKUP($A1105,#REF!,4,0)</f>
        <v>#REF!</v>
      </c>
      <c r="E1105">
        <v>2019</v>
      </c>
      <c r="F1105">
        <f>VLOOKUP($A1105,'BM011'!$D$8:$U$607,17,0)</f>
        <v>7193.75</v>
      </c>
      <c r="H1105" s="16">
        <v>7330</v>
      </c>
      <c r="I1105" s="16" t="s">
        <v>1022</v>
      </c>
      <c r="J1105" s="16">
        <v>756</v>
      </c>
      <c r="K1105" s="16" t="s">
        <v>1307</v>
      </c>
    </row>
    <row r="1106" spans="1:11">
      <c r="A1106" s="5">
        <v>9480</v>
      </c>
      <c r="B1106" s="5" t="s">
        <v>1186</v>
      </c>
      <c r="C1106" t="e">
        <f>VLOOKUP($A1106,#REF!,3,0)</f>
        <v>#REF!</v>
      </c>
      <c r="D1106" t="e">
        <f>VLOOKUP($A1106,#REF!,4,0)</f>
        <v>#REF!</v>
      </c>
      <c r="E1106">
        <v>2019</v>
      </c>
      <c r="F1106">
        <f>VLOOKUP($A1106,'BM011'!$D$8:$U$607,17,0)</f>
        <v>5953.75</v>
      </c>
      <c r="H1106" s="16">
        <v>7330</v>
      </c>
      <c r="I1106" s="16" t="s">
        <v>1022</v>
      </c>
      <c r="J1106" s="16">
        <v>630</v>
      </c>
      <c r="K1106" s="16" t="s">
        <v>1291</v>
      </c>
    </row>
    <row r="1107" spans="1:11">
      <c r="A1107" s="5">
        <v>6310</v>
      </c>
      <c r="B1107" s="5" t="s">
        <v>931</v>
      </c>
      <c r="C1107" t="e">
        <f>VLOOKUP($A1107,#REF!,3,0)</f>
        <v>#REF!</v>
      </c>
      <c r="D1107" t="e">
        <f>VLOOKUP($A1107,#REF!,4,0)</f>
        <v>#REF!</v>
      </c>
      <c r="E1107">
        <v>2019</v>
      </c>
      <c r="F1107">
        <f>VLOOKUP($A1107,'BM011'!$D$8:$U$607,17,0)</f>
        <v>7152.5</v>
      </c>
      <c r="H1107" s="16">
        <v>7361</v>
      </c>
      <c r="I1107" s="16" t="s">
        <v>1023</v>
      </c>
      <c r="J1107" s="16">
        <v>756</v>
      </c>
      <c r="K1107" s="16" t="s">
        <v>1307</v>
      </c>
    </row>
    <row r="1108" spans="1:11">
      <c r="A1108" s="5">
        <v>5856</v>
      </c>
      <c r="B1108" s="5" t="s">
        <v>894</v>
      </c>
      <c r="C1108" t="e">
        <f>VLOOKUP($A1108,#REF!,3,0)</f>
        <v>#REF!</v>
      </c>
      <c r="D1108" t="e">
        <f>VLOOKUP($A1108,#REF!,4,0)</f>
        <v>#REF!</v>
      </c>
      <c r="E1108">
        <v>2019</v>
      </c>
      <c r="F1108" t="str">
        <f>VLOOKUP($A1108,'BM011'!$D$8:$U$607,17,0)</f>
        <v>BRUG KOM</v>
      </c>
      <c r="H1108" s="16">
        <v>7361</v>
      </c>
      <c r="I1108" s="16" t="s">
        <v>1023</v>
      </c>
      <c r="J1108" s="16">
        <v>630</v>
      </c>
      <c r="K1108" s="16" t="s">
        <v>1291</v>
      </c>
    </row>
    <row r="1109" spans="1:11">
      <c r="A1109" s="5">
        <v>5853</v>
      </c>
      <c r="B1109" s="5" t="s">
        <v>892</v>
      </c>
      <c r="C1109" t="e">
        <f>VLOOKUP($A1109,#REF!,3,0)</f>
        <v>#REF!</v>
      </c>
      <c r="D1109" t="e">
        <f>VLOOKUP($A1109,#REF!,4,0)</f>
        <v>#REF!</v>
      </c>
      <c r="E1109">
        <v>2019</v>
      </c>
      <c r="F1109">
        <f>VLOOKUP($A1109,'BM011'!$D$8:$U$607,17,0)</f>
        <v>5952.333333333333</v>
      </c>
      <c r="H1109" s="16">
        <v>7362</v>
      </c>
      <c r="I1109" s="16" t="s">
        <v>1024</v>
      </c>
      <c r="J1109" s="16">
        <v>740</v>
      </c>
      <c r="K1109" s="16" t="s">
        <v>1308</v>
      </c>
    </row>
    <row r="1110" spans="1:11">
      <c r="A1110" s="5">
        <v>9500</v>
      </c>
      <c r="B1110" s="5" t="s">
        <v>1190</v>
      </c>
      <c r="C1110" t="e">
        <f>VLOOKUP($A1110,#REF!,3,0)</f>
        <v>#REF!</v>
      </c>
      <c r="D1110" t="e">
        <f>VLOOKUP($A1110,#REF!,4,0)</f>
        <v>#REF!</v>
      </c>
      <c r="E1110">
        <v>2019</v>
      </c>
      <c r="F1110">
        <f>VLOOKUP($A1110,'BM011'!$D$8:$U$607,17,0)</f>
        <v>7312</v>
      </c>
      <c r="H1110" s="16">
        <v>7362</v>
      </c>
      <c r="I1110" s="16" t="s">
        <v>1024</v>
      </c>
      <c r="J1110" s="16">
        <v>756</v>
      </c>
      <c r="K1110" s="16" t="s">
        <v>1307</v>
      </c>
    </row>
    <row r="1111" spans="1:11">
      <c r="A1111" s="5">
        <v>6640</v>
      </c>
      <c r="B1111" s="5" t="s">
        <v>955</v>
      </c>
      <c r="C1111" t="e">
        <f>VLOOKUP($A1111,#REF!,3,0)</f>
        <v>#REF!</v>
      </c>
      <c r="D1111" t="e">
        <f>VLOOKUP($A1111,#REF!,4,0)</f>
        <v>#REF!</v>
      </c>
      <c r="E1111">
        <v>2019</v>
      </c>
      <c r="F1111">
        <f>VLOOKUP($A1111,'BM011'!$D$8:$U$607,17,0)</f>
        <v>7645.333333333333</v>
      </c>
      <c r="H1111" s="16">
        <v>7400</v>
      </c>
      <c r="I1111" s="16" t="s">
        <v>1025</v>
      </c>
      <c r="J1111" s="16">
        <v>657</v>
      </c>
      <c r="K1111" s="16" t="s">
        <v>1302</v>
      </c>
    </row>
    <row r="1112" spans="1:11">
      <c r="A1112" s="5">
        <v>4660</v>
      </c>
      <c r="B1112" s="5" t="s">
        <v>785</v>
      </c>
      <c r="C1112" t="e">
        <f>VLOOKUP($A1112,#REF!,3,0)</f>
        <v>#REF!</v>
      </c>
      <c r="D1112" t="e">
        <f>VLOOKUP($A1112,#REF!,4,0)</f>
        <v>#REF!</v>
      </c>
      <c r="E1112">
        <v>2019</v>
      </c>
      <c r="F1112">
        <f>VLOOKUP($A1112,'BM011'!$D$8:$U$607,17,0)</f>
        <v>7812.75</v>
      </c>
      <c r="H1112" s="16">
        <v>7400</v>
      </c>
      <c r="I1112" s="16" t="s">
        <v>1025</v>
      </c>
      <c r="J1112" s="16">
        <v>756</v>
      </c>
      <c r="K1112" s="16" t="s">
        <v>1307</v>
      </c>
    </row>
    <row r="1113" spans="1:11">
      <c r="A1113" s="5">
        <v>4370</v>
      </c>
      <c r="B1113" s="5" t="s">
        <v>751</v>
      </c>
      <c r="C1113" t="e">
        <f>VLOOKUP($A1113,#REF!,3,0)</f>
        <v>#REF!</v>
      </c>
      <c r="D1113" t="e">
        <f>VLOOKUP($A1113,#REF!,4,0)</f>
        <v>#REF!</v>
      </c>
      <c r="E1113">
        <v>2019</v>
      </c>
      <c r="F1113">
        <f>VLOOKUP($A1113,'BM011'!$D$8:$U$607,17,0)</f>
        <v>6667</v>
      </c>
      <c r="H1113" s="16">
        <v>7400</v>
      </c>
      <c r="I1113" s="16" t="s">
        <v>1025</v>
      </c>
      <c r="J1113" s="16">
        <v>760</v>
      </c>
      <c r="K1113" s="16" t="s">
        <v>1301</v>
      </c>
    </row>
    <row r="1114" spans="1:11">
      <c r="A1114" s="5">
        <v>6600</v>
      </c>
      <c r="B1114" s="5" t="s">
        <v>950</v>
      </c>
      <c r="C1114" t="e">
        <f>VLOOKUP($A1114,#REF!,3,0)</f>
        <v>#REF!</v>
      </c>
      <c r="D1114" t="e">
        <f>VLOOKUP($A1114,#REF!,4,0)</f>
        <v>#REF!</v>
      </c>
      <c r="E1114">
        <v>2019</v>
      </c>
      <c r="F1114">
        <f>VLOOKUP($A1114,'BM011'!$D$8:$U$607,17,0)</f>
        <v>8462</v>
      </c>
      <c r="H1114" s="16">
        <v>7430</v>
      </c>
      <c r="I1114" s="16" t="s">
        <v>1026</v>
      </c>
      <c r="J1114" s="16">
        <v>756</v>
      </c>
      <c r="K1114" s="16" t="s">
        <v>1307</v>
      </c>
    </row>
    <row r="1115" spans="1:11">
      <c r="A1115" s="5">
        <v>4534</v>
      </c>
      <c r="B1115" s="5" t="s">
        <v>764</v>
      </c>
      <c r="C1115" t="e">
        <f>VLOOKUP($A1115,#REF!,3,0)</f>
        <v>#REF!</v>
      </c>
      <c r="D1115" t="e">
        <f>VLOOKUP($A1115,#REF!,4,0)</f>
        <v>#REF!</v>
      </c>
      <c r="E1115">
        <v>2019</v>
      </c>
      <c r="F1115">
        <f>VLOOKUP($A1115,'BM011'!$D$8:$U$607,17,0)</f>
        <v>5906.666666666667</v>
      </c>
      <c r="H1115" s="16">
        <v>7441</v>
      </c>
      <c r="I1115" s="16" t="s">
        <v>1027</v>
      </c>
      <c r="J1115" s="16">
        <v>740</v>
      </c>
      <c r="K1115" s="16" t="s">
        <v>1308</v>
      </c>
    </row>
    <row r="1116" spans="1:11">
      <c r="A1116" s="5">
        <v>7182</v>
      </c>
      <c r="B1116" s="5" t="s">
        <v>1010</v>
      </c>
      <c r="C1116" t="e">
        <f>VLOOKUP($A1116,#REF!,3,0)</f>
        <v>#REF!</v>
      </c>
      <c r="D1116" t="e">
        <f>VLOOKUP($A1116,#REF!,4,0)</f>
        <v>#REF!</v>
      </c>
      <c r="E1116">
        <v>2019</v>
      </c>
      <c r="F1116">
        <f>VLOOKUP($A1116,'BM011'!$D$8:$U$607,17,0)</f>
        <v>7361</v>
      </c>
      <c r="H1116" s="16">
        <v>7441</v>
      </c>
      <c r="I1116" s="16" t="s">
        <v>1027</v>
      </c>
      <c r="J1116" s="16">
        <v>756</v>
      </c>
      <c r="K1116" s="16" t="s">
        <v>1307</v>
      </c>
    </row>
    <row r="1117" spans="1:11">
      <c r="A1117" s="5">
        <v>9440</v>
      </c>
      <c r="B1117" s="5" t="s">
        <v>1184</v>
      </c>
      <c r="C1117" t="e">
        <f>VLOOKUP($A1117,#REF!,3,0)</f>
        <v>#REF!</v>
      </c>
      <c r="D1117" t="e">
        <f>VLOOKUP($A1117,#REF!,4,0)</f>
        <v>#REF!</v>
      </c>
      <c r="E1117">
        <v>2019</v>
      </c>
      <c r="F1117">
        <f>VLOOKUP($A1117,'BM011'!$D$8:$U$607,17,0)</f>
        <v>9175</v>
      </c>
      <c r="H1117" s="16">
        <v>7442</v>
      </c>
      <c r="I1117" s="16" t="s">
        <v>1028</v>
      </c>
      <c r="J1117" s="16">
        <v>740</v>
      </c>
      <c r="K1117" s="16" t="s">
        <v>1308</v>
      </c>
    </row>
    <row r="1118" spans="1:11">
      <c r="A1118" s="5">
        <v>4293</v>
      </c>
      <c r="B1118" s="5" t="s">
        <v>741</v>
      </c>
      <c r="C1118" t="e">
        <f>VLOOKUP($A1118,#REF!,3,0)</f>
        <v>#REF!</v>
      </c>
      <c r="D1118" t="e">
        <f>VLOOKUP($A1118,#REF!,4,0)</f>
        <v>#REF!</v>
      </c>
      <c r="E1118">
        <v>2019</v>
      </c>
      <c r="F1118">
        <f>VLOOKUP($A1118,'BM011'!$D$8:$U$607,17,0)</f>
        <v>7387.25</v>
      </c>
      <c r="H1118" s="16">
        <v>7442</v>
      </c>
      <c r="I1118" s="16" t="s">
        <v>1028</v>
      </c>
      <c r="J1118" s="16">
        <v>756</v>
      </c>
      <c r="K1118" s="16" t="s">
        <v>1307</v>
      </c>
    </row>
    <row r="1119" spans="1:11">
      <c r="A1119" s="5">
        <v>5863</v>
      </c>
      <c r="B1119" s="5" t="s">
        <v>895</v>
      </c>
      <c r="C1119" t="e">
        <f>VLOOKUP($A1119,#REF!,3,0)</f>
        <v>#REF!</v>
      </c>
      <c r="D1119" t="e">
        <f>VLOOKUP($A1119,#REF!,4,0)</f>
        <v>#REF!</v>
      </c>
      <c r="E1119">
        <v>2019</v>
      </c>
      <c r="F1119" t="str">
        <f>VLOOKUP($A1119,'BM011'!$D$8:$U$607,17,0)</f>
        <v>BRUG KOM</v>
      </c>
      <c r="H1119" s="16">
        <v>7451</v>
      </c>
      <c r="I1119" s="16" t="s">
        <v>1029</v>
      </c>
      <c r="J1119" s="16">
        <v>657</v>
      </c>
      <c r="K1119" s="16" t="s">
        <v>1302</v>
      </c>
    </row>
    <row r="1120" spans="1:11">
      <c r="A1120" s="5">
        <v>8783</v>
      </c>
      <c r="B1120" s="5" t="s">
        <v>1135</v>
      </c>
      <c r="C1120" t="e">
        <f>VLOOKUP($A1120,#REF!,3,0)</f>
        <v>#REF!</v>
      </c>
      <c r="D1120" t="e">
        <f>VLOOKUP($A1120,#REF!,4,0)</f>
        <v>#REF!</v>
      </c>
      <c r="E1120">
        <v>2019</v>
      </c>
      <c r="F1120">
        <f>VLOOKUP($A1120,'BM011'!$D$8:$U$607,17,0)</f>
        <v>7711.666666666667</v>
      </c>
      <c r="H1120" s="16">
        <v>7451</v>
      </c>
      <c r="I1120" s="16" t="s">
        <v>1029</v>
      </c>
      <c r="J1120" s="16">
        <v>756</v>
      </c>
      <c r="K1120" s="16" t="s">
        <v>1307</v>
      </c>
    </row>
    <row r="1121" spans="1:11">
      <c r="A1121" s="5">
        <v>4400</v>
      </c>
      <c r="B1121" s="5" t="s">
        <v>753</v>
      </c>
      <c r="C1121" t="e">
        <f>VLOOKUP($A1121,#REF!,3,0)</f>
        <v>#REF!</v>
      </c>
      <c r="D1121" t="e">
        <f>VLOOKUP($A1121,#REF!,4,0)</f>
        <v>#REF!</v>
      </c>
      <c r="E1121">
        <v>2019</v>
      </c>
      <c r="F1121">
        <f>VLOOKUP($A1121,'BM011'!$D$8:$U$607,17,0)</f>
        <v>8068</v>
      </c>
      <c r="H1121" s="16">
        <v>7470</v>
      </c>
      <c r="I1121" s="16" t="s">
        <v>1030</v>
      </c>
      <c r="J1121" s="16">
        <v>657</v>
      </c>
      <c r="K1121" s="16" t="s">
        <v>1302</v>
      </c>
    </row>
    <row r="1122" spans="1:11">
      <c r="A1122" s="5">
        <v>8763</v>
      </c>
      <c r="B1122" s="5" t="s">
        <v>1131</v>
      </c>
      <c r="C1122" t="e">
        <f>VLOOKUP($A1122,#REF!,3,0)</f>
        <v>#REF!</v>
      </c>
      <c r="D1122" t="e">
        <f>VLOOKUP($A1122,#REF!,4,0)</f>
        <v>#REF!</v>
      </c>
      <c r="E1122">
        <v>2019</v>
      </c>
      <c r="F1122">
        <f>VLOOKUP($A1122,'BM011'!$D$8:$U$607,17,0)</f>
        <v>6727</v>
      </c>
      <c r="H1122" s="16">
        <v>7470</v>
      </c>
      <c r="I1122" s="16" t="s">
        <v>1030</v>
      </c>
      <c r="J1122" s="16">
        <v>740</v>
      </c>
      <c r="K1122" s="16" t="s">
        <v>1308</v>
      </c>
    </row>
    <row r="1123" spans="1:11">
      <c r="A1123" s="5">
        <v>8870</v>
      </c>
      <c r="B1123" s="5" t="s">
        <v>1145</v>
      </c>
      <c r="C1123" t="e">
        <f>VLOOKUP($A1123,#REF!,3,0)</f>
        <v>#REF!</v>
      </c>
      <c r="D1123" t="e">
        <f>VLOOKUP($A1123,#REF!,4,0)</f>
        <v>#REF!</v>
      </c>
      <c r="E1123">
        <v>2019</v>
      </c>
      <c r="F1123">
        <f>VLOOKUP($A1123,'BM011'!$D$8:$U$607,17,0)</f>
        <v>7931.75</v>
      </c>
      <c r="H1123" s="16">
        <v>7470</v>
      </c>
      <c r="I1123" s="16" t="s">
        <v>1030</v>
      </c>
      <c r="J1123" s="16">
        <v>791</v>
      </c>
      <c r="K1123" s="16" t="s">
        <v>1309</v>
      </c>
    </row>
    <row r="1124" spans="1:11">
      <c r="A1124" s="5">
        <v>6091</v>
      </c>
      <c r="B1124" s="5" t="s">
        <v>918</v>
      </c>
      <c r="C1124" t="e">
        <f>VLOOKUP($A1124,#REF!,3,0)</f>
        <v>#REF!</v>
      </c>
      <c r="D1124" t="e">
        <f>VLOOKUP($A1124,#REF!,4,0)</f>
        <v>#REF!</v>
      </c>
      <c r="E1124">
        <v>2019</v>
      </c>
      <c r="F1124">
        <f>VLOOKUP($A1124,'BM011'!$D$8:$U$607,17,0)</f>
        <v>10589</v>
      </c>
      <c r="H1124" s="16">
        <v>7480</v>
      </c>
      <c r="I1124" s="16" t="s">
        <v>1031</v>
      </c>
      <c r="J1124" s="16">
        <v>657</v>
      </c>
      <c r="K1124" s="16" t="s">
        <v>1302</v>
      </c>
    </row>
    <row r="1125" spans="1:11">
      <c r="A1125" s="5">
        <v>7330</v>
      </c>
      <c r="B1125" s="5" t="s">
        <v>1022</v>
      </c>
      <c r="C1125" t="e">
        <f>VLOOKUP($A1125,#REF!,3,0)</f>
        <v>#REF!</v>
      </c>
      <c r="D1125" t="e">
        <f>VLOOKUP($A1125,#REF!,4,0)</f>
        <v>#REF!</v>
      </c>
      <c r="E1125">
        <v>2019</v>
      </c>
      <c r="F1125">
        <f>VLOOKUP($A1125,'BM011'!$D$8:$U$607,17,0)</f>
        <v>7494.25</v>
      </c>
      <c r="H1125" s="16">
        <v>7480</v>
      </c>
      <c r="I1125" s="16" t="s">
        <v>1031</v>
      </c>
      <c r="J1125" s="16">
        <v>760</v>
      </c>
      <c r="K1125" s="16" t="s">
        <v>1301</v>
      </c>
    </row>
    <row r="1126" spans="1:11">
      <c r="A1126" s="5">
        <v>3700</v>
      </c>
      <c r="B1126" s="5" t="s">
        <v>703</v>
      </c>
      <c r="C1126" t="e">
        <f>VLOOKUP($A1126,#REF!,3,0)</f>
        <v>#REF!</v>
      </c>
      <c r="D1126" t="e">
        <f>VLOOKUP($A1126,#REF!,4,0)</f>
        <v>#REF!</v>
      </c>
      <c r="E1126">
        <v>2019</v>
      </c>
      <c r="F1126">
        <f>VLOOKUP($A1126,'BM011'!$D$8:$U$607,17,0)</f>
        <v>6675.75</v>
      </c>
      <c r="H1126" s="16">
        <v>7490</v>
      </c>
      <c r="I1126" s="16" t="s">
        <v>1032</v>
      </c>
      <c r="J1126" s="16">
        <v>657</v>
      </c>
      <c r="K1126" s="16" t="s">
        <v>1302</v>
      </c>
    </row>
    <row r="1127" spans="1:11">
      <c r="A1127" s="5">
        <v>4720</v>
      </c>
      <c r="B1127" s="5" t="s">
        <v>795</v>
      </c>
      <c r="C1127" t="e">
        <f>VLOOKUP($A1127,#REF!,3,0)</f>
        <v>#REF!</v>
      </c>
      <c r="D1127" t="e">
        <f>VLOOKUP($A1127,#REF!,4,0)</f>
        <v>#REF!</v>
      </c>
      <c r="E1127">
        <v>2019</v>
      </c>
      <c r="F1127">
        <f>VLOOKUP($A1127,'BM011'!$D$8:$U$607,17,0)</f>
        <v>8113.25</v>
      </c>
      <c r="H1127" s="16">
        <v>7500</v>
      </c>
      <c r="I1127" s="16" t="s">
        <v>1033</v>
      </c>
      <c r="J1127" s="16">
        <v>657</v>
      </c>
      <c r="K1127" s="16" t="s">
        <v>1302</v>
      </c>
    </row>
    <row r="1128" spans="1:11">
      <c r="A1128" s="5">
        <v>8881</v>
      </c>
      <c r="B1128" s="5" t="s">
        <v>1146</v>
      </c>
      <c r="C1128" t="e">
        <f>VLOOKUP($A1128,#REF!,3,0)</f>
        <v>#REF!</v>
      </c>
      <c r="D1128" t="e">
        <f>VLOOKUP($A1128,#REF!,4,0)</f>
        <v>#REF!</v>
      </c>
      <c r="E1128">
        <v>2019</v>
      </c>
      <c r="F1128">
        <f>VLOOKUP($A1128,'BM011'!$D$8:$U$607,17,0)</f>
        <v>8127.666666666667</v>
      </c>
      <c r="H1128" s="16">
        <v>7500</v>
      </c>
      <c r="I1128" s="16" t="s">
        <v>1033</v>
      </c>
      <c r="J1128" s="16">
        <v>661</v>
      </c>
      <c r="K1128" s="16" t="s">
        <v>1303</v>
      </c>
    </row>
    <row r="1129" spans="1:11">
      <c r="A1129" s="5">
        <v>6950</v>
      </c>
      <c r="B1129" s="5" t="s">
        <v>994</v>
      </c>
      <c r="C1129" t="e">
        <f>VLOOKUP($A1129,#REF!,3,0)</f>
        <v>#REF!</v>
      </c>
      <c r="D1129" t="e">
        <f>VLOOKUP($A1129,#REF!,4,0)</f>
        <v>#REF!</v>
      </c>
      <c r="E1129">
        <v>2019</v>
      </c>
      <c r="F1129">
        <f>VLOOKUP($A1129,'BM011'!$D$8:$U$607,17,0)</f>
        <v>8005.75</v>
      </c>
      <c r="H1129" s="16">
        <v>7500</v>
      </c>
      <c r="I1129" s="16" t="s">
        <v>1033</v>
      </c>
      <c r="J1129" s="16">
        <v>671</v>
      </c>
      <c r="K1129" s="16" t="s">
        <v>1310</v>
      </c>
    </row>
    <row r="1130" spans="1:11">
      <c r="A1130" s="5">
        <v>6740</v>
      </c>
      <c r="B1130" s="5" t="s">
        <v>968</v>
      </c>
      <c r="C1130" t="e">
        <f>VLOOKUP($A1130,#REF!,3,0)</f>
        <v>#REF!</v>
      </c>
      <c r="D1130" t="e">
        <f>VLOOKUP($A1130,#REF!,4,0)</f>
        <v>#REF!</v>
      </c>
      <c r="E1130">
        <v>2019</v>
      </c>
      <c r="F1130">
        <f>VLOOKUP($A1130,'BM011'!$D$8:$U$607,17,0)</f>
        <v>7973</v>
      </c>
      <c r="H1130" s="16">
        <v>7540</v>
      </c>
      <c r="I1130" s="16" t="s">
        <v>1034</v>
      </c>
      <c r="J1130" s="16">
        <v>657</v>
      </c>
      <c r="K1130" s="16" t="s">
        <v>1302</v>
      </c>
    </row>
    <row r="1131" spans="1:11">
      <c r="A1131" s="5">
        <v>5762</v>
      </c>
      <c r="B1131" s="5" t="s">
        <v>887</v>
      </c>
      <c r="C1131" t="e">
        <f>VLOOKUP($A1131,#REF!,3,0)</f>
        <v>#REF!</v>
      </c>
      <c r="D1131" t="e">
        <f>VLOOKUP($A1131,#REF!,4,0)</f>
        <v>#REF!</v>
      </c>
      <c r="E1131">
        <v>2019</v>
      </c>
      <c r="F1131">
        <f>VLOOKUP($A1131,'BM011'!$D$8:$U$607,17,0)</f>
        <v>6768</v>
      </c>
      <c r="H1131" s="16">
        <v>7540</v>
      </c>
      <c r="I1131" s="16" t="s">
        <v>1034</v>
      </c>
      <c r="J1131" s="16">
        <v>661</v>
      </c>
      <c r="K1131" s="16" t="s">
        <v>1303</v>
      </c>
    </row>
    <row r="1132" spans="1:11">
      <c r="A1132" s="5">
        <v>4440</v>
      </c>
      <c r="B1132" s="5" t="s">
        <v>755</v>
      </c>
      <c r="C1132" t="e">
        <f>VLOOKUP($A1132,#REF!,3,0)</f>
        <v>#REF!</v>
      </c>
      <c r="D1132" t="e">
        <f>VLOOKUP($A1132,#REF!,4,0)</f>
        <v>#REF!</v>
      </c>
      <c r="E1132">
        <v>2019</v>
      </c>
      <c r="F1132">
        <f>VLOOKUP($A1132,'BM011'!$D$8:$U$607,17,0)</f>
        <v>7936</v>
      </c>
      <c r="H1132" s="16">
        <v>7540</v>
      </c>
      <c r="I1132" s="16" t="s">
        <v>1034</v>
      </c>
      <c r="J1132" s="16">
        <v>791</v>
      </c>
      <c r="K1132" s="16" t="s">
        <v>1309</v>
      </c>
    </row>
    <row r="1133" spans="1:11">
      <c r="A1133" s="5">
        <v>8420</v>
      </c>
      <c r="B1133" s="5" t="s">
        <v>1092</v>
      </c>
      <c r="C1133" t="e">
        <f>VLOOKUP($A1133,#REF!,3,0)</f>
        <v>#REF!</v>
      </c>
      <c r="D1133" t="e">
        <f>VLOOKUP($A1133,#REF!,4,0)</f>
        <v>#REF!</v>
      </c>
      <c r="E1133">
        <v>2019</v>
      </c>
      <c r="F1133">
        <f>VLOOKUP($A1133,'BM011'!$D$8:$U$607,17,0)</f>
        <v>8220</v>
      </c>
      <c r="H1133" s="16">
        <v>7550</v>
      </c>
      <c r="I1133" s="16" t="s">
        <v>1035</v>
      </c>
      <c r="J1133" s="16">
        <v>657</v>
      </c>
      <c r="K1133" s="16" t="s">
        <v>1302</v>
      </c>
    </row>
    <row r="1134" spans="1:11">
      <c r="A1134" s="5">
        <v>4550</v>
      </c>
      <c r="B1134" s="5" t="s">
        <v>766</v>
      </c>
      <c r="C1134" t="e">
        <f>VLOOKUP($A1134,#REF!,3,0)</f>
        <v>#REF!</v>
      </c>
      <c r="D1134" t="e">
        <f>VLOOKUP($A1134,#REF!,4,0)</f>
        <v>#REF!</v>
      </c>
      <c r="E1134">
        <v>2019</v>
      </c>
      <c r="F1134">
        <f>VLOOKUP($A1134,'BM011'!$D$8:$U$607,17,0)</f>
        <v>8599</v>
      </c>
      <c r="H1134" s="16">
        <v>7560</v>
      </c>
      <c r="I1134" s="16" t="s">
        <v>1036</v>
      </c>
      <c r="J1134" s="16">
        <v>661</v>
      </c>
      <c r="K1134" s="16" t="s">
        <v>1303</v>
      </c>
    </row>
    <row r="1135" spans="1:11">
      <c r="A1135" s="5">
        <v>5792</v>
      </c>
      <c r="B1135" s="5" t="s">
        <v>890</v>
      </c>
      <c r="C1135" t="e">
        <f>VLOOKUP($A1135,#REF!,3,0)</f>
        <v>#REF!</v>
      </c>
      <c r="D1135" t="e">
        <f>VLOOKUP($A1135,#REF!,4,0)</f>
        <v>#REF!</v>
      </c>
      <c r="E1135">
        <v>2019</v>
      </c>
      <c r="F1135">
        <f>VLOOKUP($A1135,'BM011'!$D$8:$U$607,17,0)</f>
        <v>8702.25</v>
      </c>
      <c r="H1135" s="16">
        <v>7560</v>
      </c>
      <c r="I1135" s="16" t="s">
        <v>1036</v>
      </c>
      <c r="J1135" s="16">
        <v>671</v>
      </c>
      <c r="K1135" s="16" t="s">
        <v>1310</v>
      </c>
    </row>
    <row r="1136" spans="1:11">
      <c r="A1136" s="5">
        <v>6840</v>
      </c>
      <c r="B1136" s="5" t="s">
        <v>979</v>
      </c>
      <c r="C1136" t="e">
        <f>VLOOKUP($A1136,#REF!,3,0)</f>
        <v>#REF!</v>
      </c>
      <c r="D1136" t="e">
        <f>VLOOKUP($A1136,#REF!,4,0)</f>
        <v>#REF!</v>
      </c>
      <c r="E1136">
        <v>2019</v>
      </c>
      <c r="F1136">
        <f>VLOOKUP($A1136,'BM011'!$D$8:$U$607,17,0)</f>
        <v>6585</v>
      </c>
      <c r="H1136" s="16">
        <v>7570</v>
      </c>
      <c r="I1136" s="16" t="s">
        <v>1037</v>
      </c>
      <c r="J1136" s="16">
        <v>661</v>
      </c>
      <c r="K1136" s="16" t="s">
        <v>1303</v>
      </c>
    </row>
    <row r="1137" spans="1:11">
      <c r="A1137" s="5">
        <v>6100</v>
      </c>
      <c r="B1137" s="5" t="s">
        <v>922</v>
      </c>
      <c r="C1137" t="e">
        <f>VLOOKUP($A1137,#REF!,3,0)</f>
        <v>#REF!</v>
      </c>
      <c r="D1137" t="e">
        <f>VLOOKUP($A1137,#REF!,4,0)</f>
        <v>#REF!</v>
      </c>
      <c r="E1137">
        <v>2019</v>
      </c>
      <c r="F1137">
        <f>VLOOKUP($A1137,'BM011'!$D$8:$U$607,17,0)</f>
        <v>8555.25</v>
      </c>
      <c r="H1137" s="16">
        <v>7570</v>
      </c>
      <c r="I1137" s="16" t="s">
        <v>1037</v>
      </c>
      <c r="J1137" s="16">
        <v>665</v>
      </c>
      <c r="K1137" s="16" t="s">
        <v>1304</v>
      </c>
    </row>
    <row r="1138" spans="1:11">
      <c r="A1138" s="5">
        <v>8831</v>
      </c>
      <c r="B1138" s="5" t="s">
        <v>1140</v>
      </c>
      <c r="C1138" t="e">
        <f>VLOOKUP($A1138,#REF!,3,0)</f>
        <v>#REF!</v>
      </c>
      <c r="D1138" t="e">
        <f>VLOOKUP($A1138,#REF!,4,0)</f>
        <v>#REF!</v>
      </c>
      <c r="E1138">
        <v>2019</v>
      </c>
      <c r="F1138">
        <f>VLOOKUP($A1138,'BM011'!$D$8:$U$607,17,0)</f>
        <v>7379.666666666667</v>
      </c>
      <c r="H1138" s="16">
        <v>7600</v>
      </c>
      <c r="I1138" s="16" t="s">
        <v>1038</v>
      </c>
      <c r="J1138" s="16">
        <v>661</v>
      </c>
      <c r="K1138" s="16" t="s">
        <v>1303</v>
      </c>
    </row>
    <row r="1139" spans="1:11">
      <c r="A1139" s="5">
        <v>8560</v>
      </c>
      <c r="B1139" s="5" t="s">
        <v>1106</v>
      </c>
      <c r="C1139" t="e">
        <f>VLOOKUP($A1139,#REF!,3,0)</f>
        <v>#REF!</v>
      </c>
      <c r="D1139" t="e">
        <f>VLOOKUP($A1139,#REF!,4,0)</f>
        <v>#REF!</v>
      </c>
      <c r="E1139">
        <v>2019</v>
      </c>
      <c r="F1139">
        <f>VLOOKUP($A1139,'BM011'!$D$8:$U$607,17,0)</f>
        <v>6809</v>
      </c>
      <c r="H1139" s="16">
        <v>7600</v>
      </c>
      <c r="I1139" s="16" t="s">
        <v>1038</v>
      </c>
      <c r="J1139" s="16">
        <v>665</v>
      </c>
      <c r="K1139" s="16" t="s">
        <v>1304</v>
      </c>
    </row>
    <row r="1140" spans="1:11">
      <c r="A1140" s="5">
        <v>7200</v>
      </c>
      <c r="B1140" s="5" t="s">
        <v>1014</v>
      </c>
      <c r="C1140" t="e">
        <f>VLOOKUP($A1140,#REF!,3,0)</f>
        <v>#REF!</v>
      </c>
      <c r="D1140" t="e">
        <f>VLOOKUP($A1140,#REF!,4,0)</f>
        <v>#REF!</v>
      </c>
      <c r="E1140">
        <v>2019</v>
      </c>
      <c r="F1140">
        <f>VLOOKUP($A1140,'BM011'!$D$8:$U$607,17,0)</f>
        <v>8498.25</v>
      </c>
      <c r="H1140" s="16">
        <v>7600</v>
      </c>
      <c r="I1140" s="16" t="s">
        <v>1038</v>
      </c>
      <c r="J1140" s="16">
        <v>671</v>
      </c>
      <c r="K1140" s="16" t="s">
        <v>1310</v>
      </c>
    </row>
    <row r="1141" spans="1:11">
      <c r="A1141" s="5">
        <v>7451</v>
      </c>
      <c r="B1141" s="5" t="s">
        <v>1029</v>
      </c>
      <c r="C1141" t="e">
        <f>VLOOKUP($A1141,#REF!,3,0)</f>
        <v>#REF!</v>
      </c>
      <c r="D1141" t="e">
        <f>VLOOKUP($A1141,#REF!,4,0)</f>
        <v>#REF!</v>
      </c>
      <c r="E1141">
        <v>2019</v>
      </c>
      <c r="F1141">
        <f>VLOOKUP($A1141,'BM011'!$D$8:$U$607,17,0)</f>
        <v>8060</v>
      </c>
      <c r="H1141" s="16">
        <v>7620</v>
      </c>
      <c r="I1141" s="16" t="s">
        <v>1039</v>
      </c>
      <c r="J1141" s="16">
        <v>665</v>
      </c>
      <c r="K1141" s="16" t="s">
        <v>1304</v>
      </c>
    </row>
    <row r="1142" spans="1:11">
      <c r="A1142" s="5">
        <v>4270</v>
      </c>
      <c r="B1142" s="5" t="s">
        <v>738</v>
      </c>
      <c r="C1142" t="e">
        <f>VLOOKUP($A1142,#REF!,3,0)</f>
        <v>#REF!</v>
      </c>
      <c r="D1142" t="e">
        <f>VLOOKUP($A1142,#REF!,4,0)</f>
        <v>#REF!</v>
      </c>
      <c r="E1142">
        <v>2019</v>
      </c>
      <c r="F1142">
        <f>VLOOKUP($A1142,'BM011'!$D$8:$U$607,17,0)</f>
        <v>7937.5</v>
      </c>
      <c r="H1142" s="16">
        <v>7650</v>
      </c>
      <c r="I1142" s="16" t="s">
        <v>1040</v>
      </c>
      <c r="J1142" s="16">
        <v>665</v>
      </c>
      <c r="K1142" s="16" t="s">
        <v>1304</v>
      </c>
    </row>
    <row r="1143" spans="1:11">
      <c r="A1143" s="5">
        <v>7130</v>
      </c>
      <c r="B1143" s="5" t="s">
        <v>1004</v>
      </c>
      <c r="C1143" t="e">
        <f>VLOOKUP($A1143,#REF!,3,0)</f>
        <v>#REF!</v>
      </c>
      <c r="D1143" t="e">
        <f>VLOOKUP($A1143,#REF!,4,0)</f>
        <v>#REF!</v>
      </c>
      <c r="E1143">
        <v>2019</v>
      </c>
      <c r="F1143">
        <f>VLOOKUP($A1143,'BM011'!$D$8:$U$607,17,0)</f>
        <v>8560.25</v>
      </c>
      <c r="H1143" s="16">
        <v>7660</v>
      </c>
      <c r="I1143" s="16" t="s">
        <v>1041</v>
      </c>
      <c r="J1143" s="16">
        <v>665</v>
      </c>
      <c r="K1143" s="16" t="s">
        <v>1304</v>
      </c>
    </row>
    <row r="1144" spans="1:11">
      <c r="A1144" s="5">
        <v>9320</v>
      </c>
      <c r="B1144" s="5" t="s">
        <v>1173</v>
      </c>
      <c r="C1144" t="e">
        <f>VLOOKUP($A1144,#REF!,3,0)</f>
        <v>#REF!</v>
      </c>
      <c r="D1144" t="e">
        <f>VLOOKUP($A1144,#REF!,4,0)</f>
        <v>#REF!</v>
      </c>
      <c r="E1144">
        <v>2019</v>
      </c>
      <c r="F1144">
        <f>VLOOKUP($A1144,'BM011'!$D$8:$U$607,17,0)</f>
        <v>8526.75</v>
      </c>
      <c r="H1144" s="16">
        <v>7660</v>
      </c>
      <c r="I1144" s="16" t="s">
        <v>1041</v>
      </c>
      <c r="J1144" s="16">
        <v>671</v>
      </c>
      <c r="K1144" s="16" t="s">
        <v>1310</v>
      </c>
    </row>
    <row r="1145" spans="1:11">
      <c r="A1145" s="5">
        <v>4760</v>
      </c>
      <c r="B1145" s="5" t="s">
        <v>800</v>
      </c>
      <c r="C1145" t="e">
        <f>VLOOKUP($A1145,#REF!,3,0)</f>
        <v>#REF!</v>
      </c>
      <c r="D1145" t="e">
        <f>VLOOKUP($A1145,#REF!,4,0)</f>
        <v>#REF!</v>
      </c>
      <c r="E1145">
        <v>2019</v>
      </c>
      <c r="F1145">
        <f>VLOOKUP($A1145,'BM011'!$D$8:$U$607,17,0)</f>
        <v>7093.75</v>
      </c>
      <c r="H1145" s="16">
        <v>7673</v>
      </c>
      <c r="I1145" s="16" t="s">
        <v>1042</v>
      </c>
      <c r="J1145" s="16">
        <v>665</v>
      </c>
      <c r="K1145" s="16" t="s">
        <v>1304</v>
      </c>
    </row>
    <row r="1146" spans="1:11">
      <c r="A1146" s="5">
        <v>4420</v>
      </c>
      <c r="B1146" s="5" t="s">
        <v>754</v>
      </c>
      <c r="C1146" t="e">
        <f>VLOOKUP($A1146,#REF!,3,0)</f>
        <v>#REF!</v>
      </c>
      <c r="D1146" t="e">
        <f>VLOOKUP($A1146,#REF!,4,0)</f>
        <v>#REF!</v>
      </c>
      <c r="E1146">
        <v>2019</v>
      </c>
      <c r="F1146">
        <f>VLOOKUP($A1146,'BM011'!$D$8:$U$607,17,0)</f>
        <v>8177</v>
      </c>
      <c r="H1146" s="16">
        <v>7680</v>
      </c>
      <c r="I1146" s="16" t="s">
        <v>1043</v>
      </c>
      <c r="J1146" s="16">
        <v>665</v>
      </c>
      <c r="K1146" s="16" t="s">
        <v>1304</v>
      </c>
    </row>
    <row r="1147" spans="1:11">
      <c r="A1147" s="5">
        <v>4173</v>
      </c>
      <c r="B1147" s="5" t="s">
        <v>723</v>
      </c>
      <c r="C1147" t="e">
        <f>VLOOKUP($A1147,#REF!,3,0)</f>
        <v>#REF!</v>
      </c>
      <c r="D1147" t="e">
        <f>VLOOKUP($A1147,#REF!,4,0)</f>
        <v>#REF!</v>
      </c>
      <c r="E1147">
        <v>2019</v>
      </c>
      <c r="F1147">
        <f>VLOOKUP($A1147,'BM011'!$D$8:$U$607,17,0)</f>
        <v>7372</v>
      </c>
      <c r="H1147" s="16">
        <v>7700</v>
      </c>
      <c r="I1147" s="16" t="s">
        <v>1044</v>
      </c>
      <c r="J1147" s="16">
        <v>787</v>
      </c>
      <c r="K1147" s="16" t="s">
        <v>1311</v>
      </c>
    </row>
    <row r="1148" spans="1:11">
      <c r="A1148" s="5">
        <v>9800</v>
      </c>
      <c r="B1148" s="5" t="s">
        <v>1212</v>
      </c>
      <c r="C1148" t="e">
        <f>VLOOKUP($A1148,#REF!,3,0)</f>
        <v>#REF!</v>
      </c>
      <c r="D1148" t="e">
        <f>VLOOKUP($A1148,#REF!,4,0)</f>
        <v>#REF!</v>
      </c>
      <c r="E1148">
        <v>2019</v>
      </c>
      <c r="F1148">
        <f>VLOOKUP($A1148,'BM011'!$D$8:$U$607,17,0)</f>
        <v>8520</v>
      </c>
      <c r="H1148" s="16">
        <v>7730</v>
      </c>
      <c r="I1148" s="16" t="s">
        <v>1045</v>
      </c>
      <c r="J1148" s="16">
        <v>787</v>
      </c>
      <c r="K1148" s="16" t="s">
        <v>1311</v>
      </c>
    </row>
    <row r="1149" spans="1:11">
      <c r="A1149" s="5">
        <v>9280</v>
      </c>
      <c r="B1149" s="5" t="s">
        <v>1169</v>
      </c>
      <c r="C1149" t="e">
        <f>VLOOKUP($A1149,#REF!,3,0)</f>
        <v>#REF!</v>
      </c>
      <c r="D1149" t="e">
        <f>VLOOKUP($A1149,#REF!,4,0)</f>
        <v>#REF!</v>
      </c>
      <c r="E1149">
        <v>2019</v>
      </c>
      <c r="F1149">
        <f>VLOOKUP($A1149,'BM011'!$D$8:$U$607,17,0)</f>
        <v>8903.5</v>
      </c>
      <c r="H1149" s="16">
        <v>7741</v>
      </c>
      <c r="I1149" s="16" t="s">
        <v>1046</v>
      </c>
      <c r="J1149" s="16">
        <v>787</v>
      </c>
      <c r="K1149" s="16" t="s">
        <v>1311</v>
      </c>
    </row>
    <row r="1150" spans="1:11">
      <c r="A1150" s="5">
        <v>9520</v>
      </c>
      <c r="B1150" s="5" t="s">
        <v>1192</v>
      </c>
      <c r="C1150" t="e">
        <f>VLOOKUP($A1150,#REF!,3,0)</f>
        <v>#REF!</v>
      </c>
      <c r="D1150" t="e">
        <f>VLOOKUP($A1150,#REF!,4,0)</f>
        <v>#REF!</v>
      </c>
      <c r="E1150">
        <v>2019</v>
      </c>
      <c r="F1150">
        <f>VLOOKUP($A1150,'BM011'!$D$8:$U$607,17,0)</f>
        <v>8961.75</v>
      </c>
      <c r="H1150" s="16">
        <v>7742</v>
      </c>
      <c r="I1150" s="16" t="s">
        <v>1047</v>
      </c>
      <c r="J1150" s="16">
        <v>787</v>
      </c>
      <c r="K1150" s="16" t="s">
        <v>1311</v>
      </c>
    </row>
    <row r="1151" spans="1:11">
      <c r="A1151" s="5">
        <v>3770</v>
      </c>
      <c r="B1151" s="5" t="s">
        <v>709</v>
      </c>
      <c r="C1151" t="e">
        <f>VLOOKUP($A1151,#REF!,3,0)</f>
        <v>#REF!</v>
      </c>
      <c r="D1151" t="e">
        <f>VLOOKUP($A1151,#REF!,4,0)</f>
        <v>#REF!</v>
      </c>
      <c r="E1151">
        <v>2019</v>
      </c>
      <c r="F1151">
        <f>VLOOKUP($A1151,'BM011'!$D$8:$U$607,17,0)</f>
        <v>4987.5</v>
      </c>
      <c r="H1151" s="16">
        <v>7752</v>
      </c>
      <c r="I1151" s="16" t="s">
        <v>1048</v>
      </c>
      <c r="J1151" s="16">
        <v>787</v>
      </c>
      <c r="K1151" s="16" t="s">
        <v>1311</v>
      </c>
    </row>
    <row r="1152" spans="1:11">
      <c r="A1152" s="5">
        <v>4230</v>
      </c>
      <c r="B1152" s="5" t="s">
        <v>729</v>
      </c>
      <c r="C1152" t="e">
        <f>VLOOKUP($A1152,#REF!,3,0)</f>
        <v>#REF!</v>
      </c>
      <c r="D1152" t="e">
        <f>VLOOKUP($A1152,#REF!,4,0)</f>
        <v>#REF!</v>
      </c>
      <c r="E1152">
        <v>2019</v>
      </c>
      <c r="F1152">
        <f>VLOOKUP($A1152,'BM011'!$D$8:$U$607,17,0)</f>
        <v>8132.25</v>
      </c>
      <c r="H1152" s="16">
        <v>7755</v>
      </c>
      <c r="I1152" s="16" t="s">
        <v>1049</v>
      </c>
      <c r="J1152" s="16">
        <v>787</v>
      </c>
      <c r="K1152" s="16" t="s">
        <v>1311</v>
      </c>
    </row>
    <row r="1153" spans="1:11">
      <c r="A1153" s="5">
        <v>9430</v>
      </c>
      <c r="B1153" s="5" t="s">
        <v>1183</v>
      </c>
      <c r="C1153" t="e">
        <f>VLOOKUP($A1153,#REF!,3,0)</f>
        <v>#REF!</v>
      </c>
      <c r="D1153" t="e">
        <f>VLOOKUP($A1153,#REF!,4,0)</f>
        <v>#REF!</v>
      </c>
      <c r="E1153">
        <v>2019</v>
      </c>
      <c r="F1153">
        <f>VLOOKUP($A1153,'BM011'!$D$8:$U$607,17,0)</f>
        <v>8392.25</v>
      </c>
      <c r="H1153" s="16">
        <v>7760</v>
      </c>
      <c r="I1153" s="16" t="s">
        <v>1050</v>
      </c>
      <c r="J1153" s="16">
        <v>787</v>
      </c>
      <c r="K1153" s="16" t="s">
        <v>1311</v>
      </c>
    </row>
    <row r="1154" spans="1:11">
      <c r="A1154" s="5">
        <v>8963</v>
      </c>
      <c r="B1154" s="5" t="s">
        <v>1156</v>
      </c>
      <c r="C1154" t="e">
        <f>VLOOKUP($A1154,#REF!,3,0)</f>
        <v>#REF!</v>
      </c>
      <c r="D1154" t="e">
        <f>VLOOKUP($A1154,#REF!,4,0)</f>
        <v>#REF!</v>
      </c>
      <c r="E1154">
        <v>2019</v>
      </c>
      <c r="F1154">
        <f>VLOOKUP($A1154,'BM011'!$D$8:$U$607,17,0)</f>
        <v>7459.5</v>
      </c>
      <c r="H1154" s="16">
        <v>7760</v>
      </c>
      <c r="I1154" s="16" t="s">
        <v>1050</v>
      </c>
      <c r="J1154" s="16">
        <v>671</v>
      </c>
      <c r="K1154" s="16" t="s">
        <v>1310</v>
      </c>
    </row>
    <row r="1155" spans="1:11">
      <c r="A1155" s="5">
        <v>6040</v>
      </c>
      <c r="B1155" s="5" t="s">
        <v>913</v>
      </c>
      <c r="C1155" t="e">
        <f>VLOOKUP($A1155,#REF!,3,0)</f>
        <v>#REF!</v>
      </c>
      <c r="D1155" t="e">
        <f>VLOOKUP($A1155,#REF!,4,0)</f>
        <v>#REF!</v>
      </c>
      <c r="E1155">
        <v>2019</v>
      </c>
      <c r="F1155">
        <f>VLOOKUP($A1155,'BM011'!$D$8:$U$607,17,0)</f>
        <v>9060.25</v>
      </c>
      <c r="H1155" s="16">
        <v>7770</v>
      </c>
      <c r="I1155" s="16" t="s">
        <v>1051</v>
      </c>
      <c r="J1155" s="16">
        <v>787</v>
      </c>
      <c r="K1155" s="16" t="s">
        <v>1311</v>
      </c>
    </row>
    <row r="1156" spans="1:11">
      <c r="A1156" s="5">
        <v>6760</v>
      </c>
      <c r="B1156" s="5" t="s">
        <v>971</v>
      </c>
      <c r="C1156" t="e">
        <f>VLOOKUP($A1156,#REF!,3,0)</f>
        <v>#REF!</v>
      </c>
      <c r="D1156" t="e">
        <f>VLOOKUP($A1156,#REF!,4,0)</f>
        <v>#REF!</v>
      </c>
      <c r="E1156">
        <v>2019</v>
      </c>
      <c r="F1156">
        <f>VLOOKUP($A1156,'BM011'!$D$8:$U$607,17,0)</f>
        <v>8490.5</v>
      </c>
      <c r="H1156" s="16">
        <v>7790</v>
      </c>
      <c r="I1156" s="16" t="s">
        <v>1052</v>
      </c>
      <c r="J1156" s="16">
        <v>671</v>
      </c>
      <c r="K1156" s="16" t="s">
        <v>1310</v>
      </c>
    </row>
    <row r="1157" spans="1:11">
      <c r="A1157" s="5">
        <v>9240</v>
      </c>
      <c r="B1157" s="5" t="s">
        <v>1166</v>
      </c>
      <c r="C1157" t="e">
        <f>VLOOKUP($A1157,#REF!,3,0)</f>
        <v>#REF!</v>
      </c>
      <c r="D1157" t="e">
        <f>VLOOKUP($A1157,#REF!,4,0)</f>
        <v>#REF!</v>
      </c>
      <c r="E1157">
        <v>2019</v>
      </c>
      <c r="F1157">
        <f>VLOOKUP($A1157,'BM011'!$D$8:$U$607,17,0)</f>
        <v>9733</v>
      </c>
      <c r="H1157" s="16">
        <v>7800</v>
      </c>
      <c r="I1157" s="16" t="s">
        <v>1053</v>
      </c>
      <c r="J1157" s="16">
        <v>661</v>
      </c>
      <c r="K1157" s="16" t="s">
        <v>1303</v>
      </c>
    </row>
    <row r="1158" spans="1:11">
      <c r="A1158" s="5">
        <v>9600</v>
      </c>
      <c r="B1158" s="5" t="s">
        <v>1199</v>
      </c>
      <c r="C1158" t="e">
        <f>VLOOKUP($A1158,#REF!,3,0)</f>
        <v>#REF!</v>
      </c>
      <c r="D1158" t="e">
        <f>VLOOKUP($A1158,#REF!,4,0)</f>
        <v>#REF!</v>
      </c>
      <c r="E1158">
        <v>2019</v>
      </c>
      <c r="F1158">
        <f>VLOOKUP($A1158,'BM011'!$D$8:$U$607,17,0)</f>
        <v>7843.5</v>
      </c>
      <c r="H1158" s="16">
        <v>7800</v>
      </c>
      <c r="I1158" s="16" t="s">
        <v>1053</v>
      </c>
      <c r="J1158" s="16">
        <v>779</v>
      </c>
      <c r="K1158" s="16" t="s">
        <v>1312</v>
      </c>
    </row>
    <row r="1159" spans="1:11">
      <c r="A1159" s="5">
        <v>6731</v>
      </c>
      <c r="B1159" s="5" t="s">
        <v>967</v>
      </c>
      <c r="C1159" t="e">
        <f>VLOOKUP($A1159,#REF!,3,0)</f>
        <v>#REF!</v>
      </c>
      <c r="D1159" t="e">
        <f>VLOOKUP($A1159,#REF!,4,0)</f>
        <v>#REF!</v>
      </c>
      <c r="E1159">
        <v>2019</v>
      </c>
      <c r="F1159">
        <f>VLOOKUP($A1159,'BM011'!$D$8:$U$607,17,0)</f>
        <v>9999.75</v>
      </c>
      <c r="H1159" s="16">
        <v>7800</v>
      </c>
      <c r="I1159" s="16" t="s">
        <v>1053</v>
      </c>
      <c r="J1159" s="16">
        <v>791</v>
      </c>
      <c r="K1159" s="16" t="s">
        <v>1309</v>
      </c>
    </row>
    <row r="1160" spans="1:11">
      <c r="A1160" s="5">
        <v>5550</v>
      </c>
      <c r="B1160" s="5" t="s">
        <v>869</v>
      </c>
      <c r="C1160" t="e">
        <f>VLOOKUP($A1160,#REF!,3,0)</f>
        <v>#REF!</v>
      </c>
      <c r="D1160" t="e">
        <f>VLOOKUP($A1160,#REF!,4,0)</f>
        <v>#REF!</v>
      </c>
      <c r="E1160">
        <v>2019</v>
      </c>
      <c r="F1160">
        <f>VLOOKUP($A1160,'BM011'!$D$8:$U$607,17,0)</f>
        <v>8683</v>
      </c>
      <c r="H1160" s="16">
        <v>7830</v>
      </c>
      <c r="I1160" s="16" t="s">
        <v>1054</v>
      </c>
      <c r="J1160" s="16">
        <v>657</v>
      </c>
      <c r="K1160" s="16" t="s">
        <v>1302</v>
      </c>
    </row>
    <row r="1161" spans="1:11">
      <c r="A1161" s="5">
        <v>7430</v>
      </c>
      <c r="B1161" s="5" t="s">
        <v>1026</v>
      </c>
      <c r="C1161" t="e">
        <f>VLOOKUP($A1161,#REF!,3,0)</f>
        <v>#REF!</v>
      </c>
      <c r="D1161" t="e">
        <f>VLOOKUP($A1161,#REF!,4,0)</f>
        <v>#REF!</v>
      </c>
      <c r="E1161">
        <v>2019</v>
      </c>
      <c r="F1161">
        <f>VLOOKUP($A1161,'BM011'!$D$8:$U$607,17,0)</f>
        <v>9032.25</v>
      </c>
      <c r="H1161" s="16">
        <v>7830</v>
      </c>
      <c r="I1161" s="16" t="s">
        <v>1054</v>
      </c>
      <c r="J1161" s="16">
        <v>661</v>
      </c>
      <c r="K1161" s="16" t="s">
        <v>1303</v>
      </c>
    </row>
    <row r="1162" spans="1:11">
      <c r="A1162" s="5">
        <v>4241</v>
      </c>
      <c r="B1162" s="5" t="s">
        <v>730</v>
      </c>
      <c r="C1162" t="e">
        <f>VLOOKUP($A1162,#REF!,3,0)</f>
        <v>#REF!</v>
      </c>
      <c r="D1162" t="e">
        <f>VLOOKUP($A1162,#REF!,4,0)</f>
        <v>#REF!</v>
      </c>
      <c r="E1162">
        <v>2019</v>
      </c>
      <c r="F1162">
        <f>VLOOKUP($A1162,'BM011'!$D$8:$U$607,17,0)</f>
        <v>8805.75</v>
      </c>
      <c r="H1162" s="16">
        <v>7830</v>
      </c>
      <c r="I1162" s="16" t="s">
        <v>1054</v>
      </c>
      <c r="J1162" s="16">
        <v>671</v>
      </c>
      <c r="K1162" s="16" t="s">
        <v>1310</v>
      </c>
    </row>
    <row r="1163" spans="1:11">
      <c r="A1163" s="5">
        <v>5466</v>
      </c>
      <c r="B1163" s="5" t="s">
        <v>861</v>
      </c>
      <c r="C1163" t="e">
        <f>VLOOKUP($A1163,#REF!,3,0)</f>
        <v>#REF!</v>
      </c>
      <c r="D1163" t="e">
        <f>VLOOKUP($A1163,#REF!,4,0)</f>
        <v>#REF!</v>
      </c>
      <c r="E1163">
        <v>2019</v>
      </c>
      <c r="F1163">
        <f>VLOOKUP($A1163,'BM011'!$D$8:$U$607,17,0)</f>
        <v>8556</v>
      </c>
      <c r="H1163" s="16">
        <v>7830</v>
      </c>
      <c r="I1163" s="16" t="s">
        <v>1054</v>
      </c>
      <c r="J1163" s="16">
        <v>779</v>
      </c>
      <c r="K1163" s="16" t="s">
        <v>1312</v>
      </c>
    </row>
    <row r="1164" spans="1:11">
      <c r="A1164" s="5">
        <v>4654</v>
      </c>
      <c r="B1164" s="5" t="s">
        <v>784</v>
      </c>
      <c r="C1164" t="e">
        <f>VLOOKUP($A1164,#REF!,3,0)</f>
        <v>#REF!</v>
      </c>
      <c r="D1164" t="e">
        <f>VLOOKUP($A1164,#REF!,4,0)</f>
        <v>#REF!</v>
      </c>
      <c r="E1164">
        <v>2019</v>
      </c>
      <c r="F1164">
        <f>VLOOKUP($A1164,'BM011'!$D$8:$U$607,17,0)</f>
        <v>9340.75</v>
      </c>
      <c r="H1164" s="16">
        <v>7840</v>
      </c>
      <c r="I1164" s="16" t="s">
        <v>1055</v>
      </c>
      <c r="J1164" s="16">
        <v>779</v>
      </c>
      <c r="K1164" s="16" t="s">
        <v>1312</v>
      </c>
    </row>
    <row r="1165" spans="1:11">
      <c r="A1165" s="5">
        <v>5462</v>
      </c>
      <c r="B1165" s="5" t="s">
        <v>858</v>
      </c>
      <c r="C1165" t="e">
        <f>VLOOKUP($A1165,#REF!,3,0)</f>
        <v>#REF!</v>
      </c>
      <c r="D1165" t="e">
        <f>VLOOKUP($A1165,#REF!,4,0)</f>
        <v>#REF!</v>
      </c>
      <c r="E1165">
        <v>2019</v>
      </c>
      <c r="F1165" t="str">
        <f>VLOOKUP($A1165,'BM011'!$D$8:$U$607,17,0)</f>
        <v>BRUG KOM</v>
      </c>
      <c r="H1165" s="16">
        <v>7840</v>
      </c>
      <c r="I1165" s="16" t="s">
        <v>1055</v>
      </c>
      <c r="J1165" s="16">
        <v>791</v>
      </c>
      <c r="K1165" s="16" t="s">
        <v>1309</v>
      </c>
    </row>
    <row r="1166" spans="1:11">
      <c r="A1166" s="5">
        <v>4652</v>
      </c>
      <c r="B1166" s="5" t="s">
        <v>782</v>
      </c>
      <c r="C1166" t="e">
        <f>VLOOKUP($A1166,#REF!,3,0)</f>
        <v>#REF!</v>
      </c>
      <c r="D1166" t="e">
        <f>VLOOKUP($A1166,#REF!,4,0)</f>
        <v>#REF!</v>
      </c>
      <c r="E1166">
        <v>2019</v>
      </c>
      <c r="F1166">
        <f>VLOOKUP($A1166,'BM011'!$D$8:$U$607,17,0)</f>
        <v>8256</v>
      </c>
      <c r="H1166" s="16">
        <v>7850</v>
      </c>
      <c r="I1166" s="16" t="s">
        <v>1056</v>
      </c>
      <c r="J1166" s="16">
        <v>791</v>
      </c>
      <c r="K1166" s="16" t="s">
        <v>1309</v>
      </c>
    </row>
    <row r="1167" spans="1:11">
      <c r="A1167" s="5">
        <v>5800</v>
      </c>
      <c r="B1167" s="5" t="s">
        <v>891</v>
      </c>
      <c r="C1167" t="e">
        <f>VLOOKUP($A1167,#REF!,3,0)</f>
        <v>#REF!</v>
      </c>
      <c r="D1167" t="e">
        <f>VLOOKUP($A1167,#REF!,4,0)</f>
        <v>#REF!</v>
      </c>
      <c r="E1167">
        <v>2019</v>
      </c>
      <c r="F1167">
        <f>VLOOKUP($A1167,'BM011'!$D$8:$U$607,17,0)</f>
        <v>9724</v>
      </c>
      <c r="H1167" s="16">
        <v>7860</v>
      </c>
      <c r="I1167" s="16" t="s">
        <v>1057</v>
      </c>
      <c r="J1167" s="16">
        <v>779</v>
      </c>
      <c r="K1167" s="16" t="s">
        <v>1312</v>
      </c>
    </row>
    <row r="1168" spans="1:11">
      <c r="A1168" s="5">
        <v>5881</v>
      </c>
      <c r="B1168" s="5" t="s">
        <v>898</v>
      </c>
      <c r="C1168" t="e">
        <f>VLOOKUP($A1168,#REF!,3,0)</f>
        <v>#REF!</v>
      </c>
      <c r="D1168" t="e">
        <f>VLOOKUP($A1168,#REF!,4,0)</f>
        <v>#REF!</v>
      </c>
      <c r="E1168">
        <v>2019</v>
      </c>
      <c r="F1168">
        <f>VLOOKUP($A1168,'BM011'!$D$8:$U$607,17,0)</f>
        <v>8186.5</v>
      </c>
      <c r="H1168" s="16">
        <v>7870</v>
      </c>
      <c r="I1168" s="16" t="s">
        <v>1058</v>
      </c>
      <c r="J1168" s="16">
        <v>779</v>
      </c>
      <c r="K1168" s="16" t="s">
        <v>1312</v>
      </c>
    </row>
    <row r="1169" spans="1:11">
      <c r="A1169" s="5">
        <v>8400</v>
      </c>
      <c r="B1169" s="5" t="s">
        <v>1090</v>
      </c>
      <c r="C1169" t="e">
        <f>VLOOKUP($A1169,#REF!,3,0)</f>
        <v>#REF!</v>
      </c>
      <c r="D1169" t="e">
        <f>VLOOKUP($A1169,#REF!,4,0)</f>
        <v>#REF!</v>
      </c>
      <c r="E1169">
        <v>2019</v>
      </c>
      <c r="F1169">
        <f>VLOOKUP($A1169,'BM011'!$D$8:$U$607,17,0)</f>
        <v>9588.25</v>
      </c>
      <c r="H1169" s="16">
        <v>7884</v>
      </c>
      <c r="I1169" s="16" t="s">
        <v>1059</v>
      </c>
      <c r="J1169" s="16">
        <v>779</v>
      </c>
      <c r="K1169" s="16" t="s">
        <v>1312</v>
      </c>
    </row>
    <row r="1170" spans="1:11">
      <c r="A1170" s="5">
        <v>3740</v>
      </c>
      <c r="B1170" s="5" t="s">
        <v>706</v>
      </c>
      <c r="C1170" t="e">
        <f>VLOOKUP($A1170,#REF!,3,0)</f>
        <v>#REF!</v>
      </c>
      <c r="D1170" t="e">
        <f>VLOOKUP($A1170,#REF!,4,0)</f>
        <v>#REF!</v>
      </c>
      <c r="E1170">
        <v>2019</v>
      </c>
      <c r="F1170">
        <f>VLOOKUP($A1170,'BM011'!$D$8:$U$607,17,0)</f>
        <v>7018.5</v>
      </c>
      <c r="H1170" s="16">
        <v>7900</v>
      </c>
      <c r="I1170" s="16" t="s">
        <v>1060</v>
      </c>
      <c r="J1170" s="16">
        <v>773</v>
      </c>
      <c r="K1170" s="16" t="s">
        <v>1313</v>
      </c>
    </row>
    <row r="1171" spans="1:11">
      <c r="A1171" s="5">
        <v>6705</v>
      </c>
      <c r="B1171" s="5" t="s">
        <v>963</v>
      </c>
      <c r="C1171" t="e">
        <f>VLOOKUP($A1171,#REF!,3,0)</f>
        <v>#REF!</v>
      </c>
      <c r="D1171" t="e">
        <f>VLOOKUP($A1171,#REF!,4,0)</f>
        <v>#REF!</v>
      </c>
      <c r="E1171">
        <v>2019</v>
      </c>
      <c r="F1171">
        <f>VLOOKUP($A1171,'BM011'!$D$8:$U$607,17,0)</f>
        <v>10059.25</v>
      </c>
      <c r="H1171" s="16">
        <v>7950</v>
      </c>
      <c r="I1171" s="16" t="s">
        <v>1061</v>
      </c>
      <c r="J1171" s="16">
        <v>773</v>
      </c>
      <c r="K1171" s="16" t="s">
        <v>1313</v>
      </c>
    </row>
    <row r="1172" spans="1:11">
      <c r="A1172" s="5">
        <v>4683</v>
      </c>
      <c r="B1172" s="5" t="s">
        <v>791</v>
      </c>
      <c r="C1172" t="e">
        <f>VLOOKUP($A1172,#REF!,3,0)</f>
        <v>#REF!</v>
      </c>
      <c r="D1172" t="e">
        <f>VLOOKUP($A1172,#REF!,4,0)</f>
        <v>#REF!</v>
      </c>
      <c r="E1172">
        <v>2019</v>
      </c>
      <c r="F1172">
        <f>VLOOKUP($A1172,'BM011'!$D$8:$U$607,17,0)</f>
        <v>7084.25</v>
      </c>
      <c r="H1172" s="16">
        <v>7960</v>
      </c>
      <c r="I1172" s="16" t="s">
        <v>1062</v>
      </c>
      <c r="J1172" s="16">
        <v>773</v>
      </c>
      <c r="K1172" s="16" t="s">
        <v>1313</v>
      </c>
    </row>
    <row r="1173" spans="1:11">
      <c r="A1173" s="5">
        <v>4581</v>
      </c>
      <c r="B1173" s="5" t="s">
        <v>771</v>
      </c>
      <c r="C1173" t="e">
        <f>VLOOKUP($A1173,#REF!,3,0)</f>
        <v>#REF!</v>
      </c>
      <c r="D1173" t="e">
        <f>VLOOKUP($A1173,#REF!,4,0)</f>
        <v>#REF!</v>
      </c>
      <c r="E1173">
        <v>2019</v>
      </c>
      <c r="F1173">
        <f>VLOOKUP($A1173,'BM011'!$D$8:$U$607,17,0)</f>
        <v>8387</v>
      </c>
      <c r="H1173" s="16">
        <v>7970</v>
      </c>
      <c r="I1173" s="16" t="s">
        <v>1063</v>
      </c>
      <c r="J1173" s="16">
        <v>773</v>
      </c>
      <c r="K1173" s="16" t="s">
        <v>1313</v>
      </c>
    </row>
    <row r="1174" spans="1:11">
      <c r="A1174" s="5">
        <v>4060</v>
      </c>
      <c r="B1174" s="5" t="s">
        <v>716</v>
      </c>
      <c r="C1174" t="e">
        <f>VLOOKUP($A1174,#REF!,3,0)</f>
        <v>#REF!</v>
      </c>
      <c r="D1174" t="e">
        <f>VLOOKUP($A1174,#REF!,4,0)</f>
        <v>#REF!</v>
      </c>
      <c r="E1174">
        <v>2019</v>
      </c>
      <c r="F1174">
        <f>VLOOKUP($A1174,'BM011'!$D$8:$U$607,17,0)</f>
        <v>10828</v>
      </c>
      <c r="H1174" s="16">
        <v>7980</v>
      </c>
      <c r="I1174" s="16" t="s">
        <v>1064</v>
      </c>
      <c r="J1174" s="16">
        <v>773</v>
      </c>
      <c r="K1174" s="16" t="s">
        <v>1313</v>
      </c>
    </row>
    <row r="1175" spans="1:11">
      <c r="A1175" s="5">
        <v>8940</v>
      </c>
      <c r="B1175" s="5" t="s">
        <v>1152</v>
      </c>
      <c r="C1175" t="e">
        <f>VLOOKUP($A1175,#REF!,3,0)</f>
        <v>#REF!</v>
      </c>
      <c r="D1175" t="e">
        <f>VLOOKUP($A1175,#REF!,4,0)</f>
        <v>#REF!</v>
      </c>
      <c r="E1175">
        <v>2019</v>
      </c>
      <c r="F1175">
        <f>VLOOKUP($A1175,'BM011'!$D$8:$U$607,17,0)</f>
        <v>9216</v>
      </c>
      <c r="H1175" s="16">
        <v>7990</v>
      </c>
      <c r="I1175" s="16" t="s">
        <v>1065</v>
      </c>
      <c r="J1175" s="16">
        <v>773</v>
      </c>
      <c r="K1175" s="16" t="s">
        <v>1313</v>
      </c>
    </row>
    <row r="1176" spans="1:11">
      <c r="A1176" s="5">
        <v>8653</v>
      </c>
      <c r="B1176" s="5" t="s">
        <v>1117</v>
      </c>
      <c r="C1176" t="e">
        <f>VLOOKUP($A1176,#REF!,3,0)</f>
        <v>#REF!</v>
      </c>
      <c r="D1176" t="e">
        <f>VLOOKUP($A1176,#REF!,4,0)</f>
        <v>#REF!</v>
      </c>
      <c r="E1176">
        <v>2019</v>
      </c>
      <c r="F1176">
        <f>VLOOKUP($A1176,'BM011'!$D$8:$U$607,17,0)</f>
        <v>9744.25</v>
      </c>
      <c r="H1176" s="16">
        <v>8000</v>
      </c>
      <c r="I1176" s="16" t="s">
        <v>1066</v>
      </c>
      <c r="J1176" s="16">
        <v>751</v>
      </c>
      <c r="K1176" s="16" t="s">
        <v>1314</v>
      </c>
    </row>
    <row r="1177" spans="1:11">
      <c r="A1177" s="5">
        <v>8752</v>
      </c>
      <c r="B1177" s="5" t="s">
        <v>1129</v>
      </c>
      <c r="C1177" t="e">
        <f>VLOOKUP($A1177,#REF!,3,0)</f>
        <v>#REF!</v>
      </c>
      <c r="D1177" t="e">
        <f>VLOOKUP($A1177,#REF!,4,0)</f>
        <v>#REF!</v>
      </c>
      <c r="E1177">
        <v>2019</v>
      </c>
      <c r="F1177">
        <f>VLOOKUP($A1177,'BM011'!$D$8:$U$607,17,0)</f>
        <v>9379</v>
      </c>
      <c r="H1177" s="16">
        <v>8200</v>
      </c>
      <c r="I1177" s="16" t="s">
        <v>1067</v>
      </c>
      <c r="J1177" s="16">
        <v>751</v>
      </c>
      <c r="K1177" s="16" t="s">
        <v>1314</v>
      </c>
    </row>
    <row r="1178" spans="1:11">
      <c r="A1178" s="5">
        <v>6720</v>
      </c>
      <c r="B1178" s="5" t="s">
        <v>966</v>
      </c>
      <c r="C1178" t="e">
        <f>VLOOKUP($A1178,#REF!,3,0)</f>
        <v>#REF!</v>
      </c>
      <c r="D1178" t="e">
        <f>VLOOKUP($A1178,#REF!,4,0)</f>
        <v>#REF!</v>
      </c>
      <c r="E1178">
        <v>2019</v>
      </c>
      <c r="F1178">
        <f>VLOOKUP($A1178,'BM011'!$D$8:$U$607,17,0)</f>
        <v>9756.5</v>
      </c>
      <c r="H1178" s="16">
        <v>8210</v>
      </c>
      <c r="I1178" s="16" t="s">
        <v>1068</v>
      </c>
      <c r="J1178" s="16">
        <v>751</v>
      </c>
      <c r="K1178" s="16" t="s">
        <v>1314</v>
      </c>
    </row>
    <row r="1179" spans="1:11">
      <c r="A1179" s="5">
        <v>6400</v>
      </c>
      <c r="B1179" s="5" t="s">
        <v>938</v>
      </c>
      <c r="C1179" t="e">
        <f>VLOOKUP($A1179,#REF!,3,0)</f>
        <v>#REF!</v>
      </c>
      <c r="D1179" t="e">
        <f>VLOOKUP($A1179,#REF!,4,0)</f>
        <v>#REF!</v>
      </c>
      <c r="E1179">
        <v>2019</v>
      </c>
      <c r="F1179">
        <f>VLOOKUP($A1179,'BM011'!$D$8:$U$607,17,0)</f>
        <v>9370.75</v>
      </c>
      <c r="H1179" s="16">
        <v>8220</v>
      </c>
      <c r="I1179" s="16" t="s">
        <v>1069</v>
      </c>
      <c r="J1179" s="16">
        <v>751</v>
      </c>
      <c r="K1179" s="16" t="s">
        <v>1314</v>
      </c>
    </row>
    <row r="1180" spans="1:11">
      <c r="A1180" s="5">
        <v>4171</v>
      </c>
      <c r="B1180" s="5" t="s">
        <v>722</v>
      </c>
      <c r="C1180" t="e">
        <f>VLOOKUP($A1180,#REF!,3,0)</f>
        <v>#REF!</v>
      </c>
      <c r="D1180" t="e">
        <f>VLOOKUP($A1180,#REF!,4,0)</f>
        <v>#REF!</v>
      </c>
      <c r="E1180">
        <v>2019</v>
      </c>
      <c r="F1180">
        <f>VLOOKUP($A1180,'BM011'!$D$8:$U$607,17,0)</f>
        <v>8671</v>
      </c>
      <c r="H1180" s="16">
        <v>8230</v>
      </c>
      <c r="I1180" s="16" t="s">
        <v>1071</v>
      </c>
      <c r="J1180" s="16">
        <v>751</v>
      </c>
      <c r="K1180" s="16" t="s">
        <v>1314</v>
      </c>
    </row>
    <row r="1181" spans="1:11">
      <c r="A1181" s="5">
        <v>8721</v>
      </c>
      <c r="B1181" s="5" t="s">
        <v>1123</v>
      </c>
      <c r="C1181" t="e">
        <f>VLOOKUP($A1181,#REF!,3,0)</f>
        <v>#REF!</v>
      </c>
      <c r="D1181" t="e">
        <f>VLOOKUP($A1181,#REF!,4,0)</f>
        <v>#REF!</v>
      </c>
      <c r="E1181">
        <v>2019</v>
      </c>
      <c r="F1181" t="str">
        <f>VLOOKUP($A1181,'BM011'!$D$8:$U$607,17,0)</f>
        <v>BRUG KOM</v>
      </c>
      <c r="H1181" s="16">
        <v>8240</v>
      </c>
      <c r="I1181" s="16" t="s">
        <v>1072</v>
      </c>
      <c r="J1181" s="16">
        <v>751</v>
      </c>
      <c r="K1181" s="16" t="s">
        <v>1314</v>
      </c>
    </row>
    <row r="1182" spans="1:11">
      <c r="A1182" s="5">
        <v>7080</v>
      </c>
      <c r="B1182" s="5" t="s">
        <v>1001</v>
      </c>
      <c r="C1182" t="e">
        <f>VLOOKUP($A1182,#REF!,3,0)</f>
        <v>#REF!</v>
      </c>
      <c r="D1182" t="e">
        <f>VLOOKUP($A1182,#REF!,4,0)</f>
        <v>#REF!</v>
      </c>
      <c r="E1182">
        <v>2019</v>
      </c>
      <c r="F1182">
        <f>VLOOKUP($A1182,'BM011'!$D$8:$U$607,17,0)</f>
        <v>9443</v>
      </c>
      <c r="H1182" s="16">
        <v>8245</v>
      </c>
      <c r="I1182" s="16" t="s">
        <v>1070</v>
      </c>
      <c r="J1182" s="16">
        <v>751</v>
      </c>
      <c r="K1182" s="16" t="s">
        <v>1314</v>
      </c>
    </row>
    <row r="1183" spans="1:11">
      <c r="A1183" s="5">
        <v>6051</v>
      </c>
      <c r="B1183" s="5" t="s">
        <v>914</v>
      </c>
      <c r="C1183" t="e">
        <f>VLOOKUP($A1183,#REF!,3,0)</f>
        <v>#REF!</v>
      </c>
      <c r="D1183" t="e">
        <f>VLOOKUP($A1183,#REF!,4,0)</f>
        <v>#REF!</v>
      </c>
      <c r="E1183">
        <v>2019</v>
      </c>
      <c r="F1183">
        <f>VLOOKUP($A1183,'BM011'!$D$8:$U$607,17,0)</f>
        <v>11371.666666666666</v>
      </c>
      <c r="H1183" s="16">
        <v>8250</v>
      </c>
      <c r="I1183" s="16" t="s">
        <v>1073</v>
      </c>
      <c r="J1183" s="16">
        <v>751</v>
      </c>
      <c r="K1183" s="16" t="s">
        <v>1314</v>
      </c>
    </row>
    <row r="1184" spans="1:11">
      <c r="A1184" s="5">
        <v>5580</v>
      </c>
      <c r="B1184" s="5" t="s">
        <v>871</v>
      </c>
      <c r="C1184" t="e">
        <f>VLOOKUP($A1184,#REF!,3,0)</f>
        <v>#REF!</v>
      </c>
      <c r="D1184" t="e">
        <f>VLOOKUP($A1184,#REF!,4,0)</f>
        <v>#REF!</v>
      </c>
      <c r="E1184">
        <v>2019</v>
      </c>
      <c r="F1184">
        <f>VLOOKUP($A1184,'BM011'!$D$8:$U$607,17,0)</f>
        <v>8546</v>
      </c>
      <c r="H1184" s="16">
        <v>8260</v>
      </c>
      <c r="I1184" s="16" t="s">
        <v>1074</v>
      </c>
      <c r="J1184" s="16">
        <v>751</v>
      </c>
      <c r="K1184" s="16" t="s">
        <v>1314</v>
      </c>
    </row>
    <row r="1185" spans="1:11">
      <c r="A1185" s="5">
        <v>4532</v>
      </c>
      <c r="B1185" s="5" t="s">
        <v>763</v>
      </c>
      <c r="C1185" t="e">
        <f>VLOOKUP($A1185,#REF!,3,0)</f>
        <v>#REF!</v>
      </c>
      <c r="D1185" t="e">
        <f>VLOOKUP($A1185,#REF!,4,0)</f>
        <v>#REF!</v>
      </c>
      <c r="E1185">
        <v>2019</v>
      </c>
      <c r="F1185">
        <f>VLOOKUP($A1185,'BM011'!$D$8:$U$607,17,0)</f>
        <v>8241</v>
      </c>
      <c r="H1185" s="16">
        <v>8270</v>
      </c>
      <c r="I1185" s="16" t="s">
        <v>1075</v>
      </c>
      <c r="J1185" s="16">
        <v>751</v>
      </c>
      <c r="K1185" s="16" t="s">
        <v>1314</v>
      </c>
    </row>
    <row r="1186" spans="1:11">
      <c r="A1186" s="5">
        <v>9310</v>
      </c>
      <c r="B1186" s="5" t="s">
        <v>1172</v>
      </c>
      <c r="C1186" t="e">
        <f>VLOOKUP($A1186,#REF!,3,0)</f>
        <v>#REF!</v>
      </c>
      <c r="D1186" t="e">
        <f>VLOOKUP($A1186,#REF!,4,0)</f>
        <v>#REF!</v>
      </c>
      <c r="E1186">
        <v>2019</v>
      </c>
      <c r="F1186">
        <f>VLOOKUP($A1186,'BM011'!$D$8:$U$607,17,0)</f>
        <v>10080.75</v>
      </c>
      <c r="H1186" s="16">
        <v>8300</v>
      </c>
      <c r="I1186" s="16" t="s">
        <v>1076</v>
      </c>
      <c r="J1186" s="16">
        <v>727</v>
      </c>
      <c r="K1186" s="16" t="s">
        <v>1315</v>
      </c>
    </row>
    <row r="1187" spans="1:11">
      <c r="A1187" s="5">
        <v>7000</v>
      </c>
      <c r="B1187" s="5" t="s">
        <v>1000</v>
      </c>
      <c r="C1187" t="e">
        <f>VLOOKUP($A1187,#REF!,3,0)</f>
        <v>#REF!</v>
      </c>
      <c r="D1187" t="e">
        <f>VLOOKUP($A1187,#REF!,4,0)</f>
        <v>#REF!</v>
      </c>
      <c r="E1187">
        <v>2019</v>
      </c>
      <c r="F1187">
        <f>VLOOKUP($A1187,'BM011'!$D$8:$U$607,17,0)</f>
        <v>10291.75</v>
      </c>
      <c r="H1187" s="16">
        <v>8300</v>
      </c>
      <c r="I1187" s="16" t="s">
        <v>1076</v>
      </c>
      <c r="J1187" s="16">
        <v>751</v>
      </c>
      <c r="K1187" s="16" t="s">
        <v>1314</v>
      </c>
    </row>
    <row r="1188" spans="1:11">
      <c r="A1188" s="5">
        <v>8550</v>
      </c>
      <c r="B1188" s="5" t="s">
        <v>1105</v>
      </c>
      <c r="C1188" t="e">
        <f>VLOOKUP($A1188,#REF!,3,0)</f>
        <v>#REF!</v>
      </c>
      <c r="D1188" t="e">
        <f>VLOOKUP($A1188,#REF!,4,0)</f>
        <v>#REF!</v>
      </c>
      <c r="E1188">
        <v>2019</v>
      </c>
      <c r="F1188">
        <f>VLOOKUP($A1188,'BM011'!$D$8:$U$607,17,0)</f>
        <v>7742.666666666667</v>
      </c>
      <c r="H1188" s="16">
        <v>8305</v>
      </c>
      <c r="I1188" s="16" t="s">
        <v>1077</v>
      </c>
      <c r="J1188" s="16">
        <v>741</v>
      </c>
      <c r="K1188" s="16" t="s">
        <v>1316</v>
      </c>
    </row>
    <row r="1189" spans="1:11">
      <c r="A1189" s="5">
        <v>4736</v>
      </c>
      <c r="B1189" s="5" t="s">
        <v>798</v>
      </c>
      <c r="C1189" t="e">
        <f>VLOOKUP($A1189,#REF!,3,0)</f>
        <v>#REF!</v>
      </c>
      <c r="D1189" t="e">
        <f>VLOOKUP($A1189,#REF!,4,0)</f>
        <v>#REF!</v>
      </c>
      <c r="E1189">
        <v>2019</v>
      </c>
      <c r="F1189" t="str">
        <f>VLOOKUP($A1189,'BM011'!$D$8:$U$607,17,0)</f>
        <v>BRUG KOM</v>
      </c>
      <c r="H1189" s="16">
        <v>8310</v>
      </c>
      <c r="I1189" s="16" t="s">
        <v>1078</v>
      </c>
      <c r="J1189" s="16">
        <v>751</v>
      </c>
      <c r="K1189" s="16" t="s">
        <v>1314</v>
      </c>
    </row>
    <row r="1190" spans="1:11">
      <c r="A1190" s="5">
        <v>4340</v>
      </c>
      <c r="B1190" s="5" t="s">
        <v>748</v>
      </c>
      <c r="C1190" t="e">
        <f>VLOOKUP($A1190,#REF!,3,0)</f>
        <v>#REF!</v>
      </c>
      <c r="D1190" t="e">
        <f>VLOOKUP($A1190,#REF!,4,0)</f>
        <v>#REF!</v>
      </c>
      <c r="E1190">
        <v>2019</v>
      </c>
      <c r="F1190">
        <f>VLOOKUP($A1190,'BM011'!$D$8:$U$607,17,0)</f>
        <v>9820.25</v>
      </c>
      <c r="H1190" s="16">
        <v>8320</v>
      </c>
      <c r="I1190" s="16" t="s">
        <v>1079</v>
      </c>
      <c r="J1190" s="16">
        <v>751</v>
      </c>
      <c r="K1190" s="16" t="s">
        <v>1314</v>
      </c>
    </row>
    <row r="1191" spans="1:11">
      <c r="A1191" s="5">
        <v>7500</v>
      </c>
      <c r="B1191" s="5" t="s">
        <v>1033</v>
      </c>
      <c r="C1191" t="e">
        <f>VLOOKUP($A1191,#REF!,3,0)</f>
        <v>#REF!</v>
      </c>
      <c r="D1191" t="e">
        <f>VLOOKUP($A1191,#REF!,4,0)</f>
        <v>#REF!</v>
      </c>
      <c r="E1191">
        <v>2019</v>
      </c>
      <c r="F1191">
        <f>VLOOKUP($A1191,'BM011'!$D$8:$U$607,17,0)</f>
        <v>10684</v>
      </c>
      <c r="H1191" s="16">
        <v>8330</v>
      </c>
      <c r="I1191" s="16" t="s">
        <v>1080</v>
      </c>
      <c r="J1191" s="16">
        <v>751</v>
      </c>
      <c r="K1191" s="16" t="s">
        <v>1314</v>
      </c>
    </row>
    <row r="1192" spans="1:11">
      <c r="A1192" s="5">
        <v>7400</v>
      </c>
      <c r="B1192" s="5" t="s">
        <v>1025</v>
      </c>
      <c r="C1192" t="e">
        <f>VLOOKUP($A1192,#REF!,3,0)</f>
        <v>#REF!</v>
      </c>
      <c r="D1192" t="e">
        <f>VLOOKUP($A1192,#REF!,4,0)</f>
        <v>#REF!</v>
      </c>
      <c r="E1192">
        <v>2019</v>
      </c>
      <c r="F1192">
        <f>VLOOKUP($A1192,'BM011'!$D$8:$U$607,17,0)</f>
        <v>10645.75</v>
      </c>
      <c r="H1192" s="16">
        <v>8340</v>
      </c>
      <c r="I1192" s="16" t="s">
        <v>1081</v>
      </c>
      <c r="J1192" s="16">
        <v>727</v>
      </c>
      <c r="K1192" s="16" t="s">
        <v>1315</v>
      </c>
    </row>
    <row r="1193" spans="1:11">
      <c r="A1193" s="5">
        <v>4690</v>
      </c>
      <c r="B1193" s="5" t="s">
        <v>793</v>
      </c>
      <c r="C1193" t="e">
        <f>VLOOKUP($A1193,#REF!,3,0)</f>
        <v>#REF!</v>
      </c>
      <c r="D1193" t="e">
        <f>VLOOKUP($A1193,#REF!,4,0)</f>
        <v>#REF!</v>
      </c>
      <c r="E1193">
        <v>2019</v>
      </c>
      <c r="F1193">
        <f>VLOOKUP($A1193,'BM011'!$D$8:$U$607,17,0)</f>
        <v>9583.5</v>
      </c>
      <c r="H1193" s="16">
        <v>8340</v>
      </c>
      <c r="I1193" s="16" t="s">
        <v>1081</v>
      </c>
      <c r="J1193" s="16">
        <v>751</v>
      </c>
      <c r="K1193" s="16" t="s">
        <v>1314</v>
      </c>
    </row>
    <row r="1194" spans="1:11">
      <c r="A1194" s="5">
        <v>4684</v>
      </c>
      <c r="B1194" s="5" t="s">
        <v>792</v>
      </c>
      <c r="C1194" t="e">
        <f>VLOOKUP($A1194,#REF!,3,0)</f>
        <v>#REF!</v>
      </c>
      <c r="D1194" t="e">
        <f>VLOOKUP($A1194,#REF!,4,0)</f>
        <v>#REF!</v>
      </c>
      <c r="E1194">
        <v>2019</v>
      </c>
      <c r="F1194">
        <f>VLOOKUP($A1194,'BM011'!$D$8:$U$607,17,0)</f>
        <v>9978.5</v>
      </c>
      <c r="H1194" s="16">
        <v>8350</v>
      </c>
      <c r="I1194" s="16" t="s">
        <v>1082</v>
      </c>
      <c r="J1194" s="16">
        <v>727</v>
      </c>
      <c r="K1194" s="16" t="s">
        <v>1315</v>
      </c>
    </row>
    <row r="1195" spans="1:11">
      <c r="A1195" s="5">
        <v>8930</v>
      </c>
      <c r="B1195" s="5" t="s">
        <v>1151</v>
      </c>
      <c r="C1195" t="e">
        <f>VLOOKUP($A1195,#REF!,3,0)</f>
        <v>#REF!</v>
      </c>
      <c r="D1195" t="e">
        <f>VLOOKUP($A1195,#REF!,4,0)</f>
        <v>#REF!</v>
      </c>
      <c r="E1195">
        <v>2019</v>
      </c>
      <c r="F1195">
        <f>VLOOKUP($A1195,'BM011'!$D$8:$U$607,17,0)</f>
        <v>9247.5</v>
      </c>
      <c r="H1195" s="16">
        <v>8355</v>
      </c>
      <c r="I1195" s="16" t="s">
        <v>1083</v>
      </c>
      <c r="J1195" s="16">
        <v>751</v>
      </c>
      <c r="K1195" s="16" t="s">
        <v>1314</v>
      </c>
    </row>
    <row r="1196" spans="1:11">
      <c r="A1196" s="5">
        <v>4200</v>
      </c>
      <c r="B1196" s="5" t="s">
        <v>727</v>
      </c>
      <c r="C1196" t="e">
        <f>VLOOKUP($A1196,#REF!,3,0)</f>
        <v>#REF!</v>
      </c>
      <c r="D1196" t="e">
        <f>VLOOKUP($A1196,#REF!,4,0)</f>
        <v>#REF!</v>
      </c>
      <c r="E1196">
        <v>2019</v>
      </c>
      <c r="F1196">
        <f>VLOOKUP($A1196,'BM011'!$D$8:$U$607,17,0)</f>
        <v>10957.25</v>
      </c>
      <c r="H1196" s="16">
        <v>8361</v>
      </c>
      <c r="I1196" s="16" t="s">
        <v>1084</v>
      </c>
      <c r="J1196" s="16">
        <v>751</v>
      </c>
      <c r="K1196" s="16" t="s">
        <v>1314</v>
      </c>
    </row>
    <row r="1197" spans="1:11">
      <c r="A1197" s="5">
        <v>7300</v>
      </c>
      <c r="B1197" s="5" t="s">
        <v>1019</v>
      </c>
      <c r="C1197" t="e">
        <f>VLOOKUP($A1197,#REF!,3,0)</f>
        <v>#REF!</v>
      </c>
      <c r="D1197" t="e">
        <f>VLOOKUP($A1197,#REF!,4,0)</f>
        <v>#REF!</v>
      </c>
      <c r="E1197">
        <v>2019</v>
      </c>
      <c r="F1197">
        <f>VLOOKUP($A1197,'BM011'!$D$8:$U$607,17,0)</f>
        <v>8460.25</v>
      </c>
      <c r="H1197" s="16">
        <v>8362</v>
      </c>
      <c r="I1197" s="16" t="s">
        <v>1085</v>
      </c>
      <c r="J1197" s="16">
        <v>746</v>
      </c>
      <c r="K1197" s="16" t="s">
        <v>1317</v>
      </c>
    </row>
    <row r="1198" spans="1:11">
      <c r="A1198" s="5">
        <v>8920</v>
      </c>
      <c r="B1198" s="5" t="s">
        <v>1150</v>
      </c>
      <c r="C1198" t="e">
        <f>VLOOKUP($A1198,#REF!,3,0)</f>
        <v>#REF!</v>
      </c>
      <c r="D1198" t="e">
        <f>VLOOKUP($A1198,#REF!,4,0)</f>
        <v>#REF!</v>
      </c>
      <c r="E1198">
        <v>2019</v>
      </c>
      <c r="F1198">
        <f>VLOOKUP($A1198,'BM011'!$D$8:$U$607,17,0)</f>
        <v>10510.25</v>
      </c>
      <c r="H1198" s="16">
        <v>8362</v>
      </c>
      <c r="I1198" s="16" t="s">
        <v>1085</v>
      </c>
      <c r="J1198" s="16">
        <v>751</v>
      </c>
      <c r="K1198" s="16" t="s">
        <v>1314</v>
      </c>
    </row>
    <row r="1199" spans="1:11">
      <c r="A1199" s="5">
        <v>8900</v>
      </c>
      <c r="B1199" s="5" t="s">
        <v>1149</v>
      </c>
      <c r="C1199" t="e">
        <f>VLOOKUP($A1199,#REF!,3,0)</f>
        <v>#REF!</v>
      </c>
      <c r="D1199" t="e">
        <f>VLOOKUP($A1199,#REF!,4,0)</f>
        <v>#REF!</v>
      </c>
      <c r="E1199">
        <v>2019</v>
      </c>
      <c r="F1199">
        <f>VLOOKUP($A1199,'BM011'!$D$8:$U$607,17,0)</f>
        <v>11914.5</v>
      </c>
      <c r="H1199" s="16">
        <v>8370</v>
      </c>
      <c r="I1199" s="16" t="s">
        <v>1086</v>
      </c>
      <c r="J1199" s="16">
        <v>710</v>
      </c>
      <c r="K1199" s="16" t="s">
        <v>1318</v>
      </c>
    </row>
    <row r="1200" spans="1:11">
      <c r="A1200" s="5">
        <v>4700</v>
      </c>
      <c r="B1200" s="5" t="s">
        <v>794</v>
      </c>
      <c r="C1200" t="e">
        <f>VLOOKUP($A1200,#REF!,3,0)</f>
        <v>#REF!</v>
      </c>
      <c r="D1200" t="e">
        <f>VLOOKUP($A1200,#REF!,4,0)</f>
        <v>#REF!</v>
      </c>
      <c r="E1200">
        <v>2019</v>
      </c>
      <c r="F1200">
        <f>VLOOKUP($A1200,'BM011'!$D$8:$U$607,17,0)</f>
        <v>10341</v>
      </c>
      <c r="H1200" s="16">
        <v>8380</v>
      </c>
      <c r="I1200" s="16" t="s">
        <v>1087</v>
      </c>
      <c r="J1200" s="16">
        <v>710</v>
      </c>
      <c r="K1200" s="16" t="s">
        <v>1318</v>
      </c>
    </row>
    <row r="1201" spans="1:11">
      <c r="A1201" s="5">
        <v>4050</v>
      </c>
      <c r="B1201" s="5" t="s">
        <v>715</v>
      </c>
      <c r="C1201" t="e">
        <f>VLOOKUP($A1201,#REF!,3,0)</f>
        <v>#REF!</v>
      </c>
      <c r="D1201" t="e">
        <f>VLOOKUP($A1201,#REF!,4,0)</f>
        <v>#REF!</v>
      </c>
      <c r="E1201">
        <v>2019</v>
      </c>
      <c r="F1201">
        <f>VLOOKUP($A1201,'BM011'!$D$8:$U$607,17,0)</f>
        <v>9439.5</v>
      </c>
      <c r="H1201" s="16">
        <v>8380</v>
      </c>
      <c r="I1201" s="16" t="s">
        <v>1087</v>
      </c>
      <c r="J1201" s="16">
        <v>751</v>
      </c>
      <c r="K1201" s="16" t="s">
        <v>1314</v>
      </c>
    </row>
    <row r="1202" spans="1:11">
      <c r="A1202" s="5">
        <v>8960</v>
      </c>
      <c r="B1202" s="5" t="s">
        <v>1154</v>
      </c>
      <c r="C1202" t="e">
        <f>VLOOKUP($A1202,#REF!,3,0)</f>
        <v>#REF!</v>
      </c>
      <c r="D1202" t="e">
        <f>VLOOKUP($A1202,#REF!,4,0)</f>
        <v>#REF!</v>
      </c>
      <c r="E1202">
        <v>2019</v>
      </c>
      <c r="F1202">
        <f>VLOOKUP($A1202,'BM011'!$D$8:$U$607,17,0)</f>
        <v>10505.75</v>
      </c>
      <c r="H1202" s="16">
        <v>8381</v>
      </c>
      <c r="I1202" s="16" t="s">
        <v>1088</v>
      </c>
      <c r="J1202" s="16">
        <v>751</v>
      </c>
      <c r="K1202" s="16" t="s">
        <v>1314</v>
      </c>
    </row>
    <row r="1203" spans="1:11">
      <c r="A1203" s="5">
        <v>3630</v>
      </c>
      <c r="B1203" s="5" t="s">
        <v>699</v>
      </c>
      <c r="C1203" t="e">
        <f>VLOOKUP($A1203,#REF!,3,0)</f>
        <v>#REF!</v>
      </c>
      <c r="D1203" t="e">
        <f>VLOOKUP($A1203,#REF!,4,0)</f>
        <v>#REF!</v>
      </c>
      <c r="E1203">
        <v>2019</v>
      </c>
      <c r="F1203">
        <f>VLOOKUP($A1203,'BM011'!$D$8:$U$607,17,0)</f>
        <v>10679.75</v>
      </c>
      <c r="H1203" s="16">
        <v>8382</v>
      </c>
      <c r="I1203" s="16" t="s">
        <v>1089</v>
      </c>
      <c r="J1203" s="16">
        <v>710</v>
      </c>
      <c r="K1203" s="16" t="s">
        <v>1318</v>
      </c>
    </row>
    <row r="1204" spans="1:11">
      <c r="A1204" s="5">
        <v>8700</v>
      </c>
      <c r="B1204" s="5" t="s">
        <v>1122</v>
      </c>
      <c r="C1204" t="e">
        <f>VLOOKUP($A1204,#REF!,3,0)</f>
        <v>#REF!</v>
      </c>
      <c r="D1204" t="e">
        <f>VLOOKUP($A1204,#REF!,4,0)</f>
        <v>#REF!</v>
      </c>
      <c r="E1204">
        <v>2019</v>
      </c>
      <c r="F1204">
        <f>VLOOKUP($A1204,'BM011'!$D$8:$U$607,17,0)</f>
        <v>11068.5</v>
      </c>
      <c r="H1204" s="16">
        <v>8382</v>
      </c>
      <c r="I1204" s="16" t="s">
        <v>1089</v>
      </c>
      <c r="J1204" s="16">
        <v>751</v>
      </c>
      <c r="K1204" s="16" t="s">
        <v>1314</v>
      </c>
    </row>
    <row r="1205" spans="1:11">
      <c r="A1205" s="5">
        <v>8370</v>
      </c>
      <c r="B1205" s="5" t="s">
        <v>1086</v>
      </c>
      <c r="C1205" t="e">
        <f>VLOOKUP($A1205,#REF!,3,0)</f>
        <v>#REF!</v>
      </c>
      <c r="D1205" t="e">
        <f>VLOOKUP($A1205,#REF!,4,0)</f>
        <v>#REF!</v>
      </c>
      <c r="E1205">
        <v>2019</v>
      </c>
      <c r="F1205">
        <f>VLOOKUP($A1205,'BM011'!$D$8:$U$607,17,0)</f>
        <v>11090</v>
      </c>
      <c r="H1205" s="16">
        <v>8400</v>
      </c>
      <c r="I1205" s="16" t="s">
        <v>1090</v>
      </c>
      <c r="J1205" s="16">
        <v>706</v>
      </c>
      <c r="K1205" s="16" t="s">
        <v>1319</v>
      </c>
    </row>
    <row r="1206" spans="1:11">
      <c r="A1206" s="5">
        <v>3390</v>
      </c>
      <c r="B1206" s="5" t="s">
        <v>688</v>
      </c>
      <c r="C1206" t="e">
        <f>VLOOKUP($A1206,#REF!,3,0)</f>
        <v>#REF!</v>
      </c>
      <c r="D1206" t="e">
        <f>VLOOKUP($A1206,#REF!,4,0)</f>
        <v>#REF!</v>
      </c>
      <c r="E1206">
        <v>2019</v>
      </c>
      <c r="F1206">
        <f>VLOOKUP($A1206,'BM011'!$D$8:$U$607,17,0)</f>
        <v>9827.5</v>
      </c>
      <c r="H1206" s="16">
        <v>8410</v>
      </c>
      <c r="I1206" s="16" t="s">
        <v>1091</v>
      </c>
      <c r="J1206" s="16">
        <v>706</v>
      </c>
      <c r="K1206" s="16" t="s">
        <v>1319</v>
      </c>
    </row>
    <row r="1207" spans="1:11">
      <c r="A1207" s="5">
        <v>5240</v>
      </c>
      <c r="B1207" s="5" t="s">
        <v>844</v>
      </c>
      <c r="C1207" t="e">
        <f>VLOOKUP($A1207,#REF!,3,0)</f>
        <v>#REF!</v>
      </c>
      <c r="D1207" t="e">
        <f>VLOOKUP($A1207,#REF!,4,0)</f>
        <v>#REF!</v>
      </c>
      <c r="E1207">
        <v>2019</v>
      </c>
      <c r="F1207">
        <f>VLOOKUP($A1207,'BM011'!$D$8:$U$607,17,0)</f>
        <v>10449</v>
      </c>
      <c r="H1207" s="16">
        <v>8420</v>
      </c>
      <c r="I1207" s="16" t="s">
        <v>1092</v>
      </c>
      <c r="J1207" s="16">
        <v>706</v>
      </c>
      <c r="K1207" s="16" t="s">
        <v>1319</v>
      </c>
    </row>
    <row r="1208" spans="1:11">
      <c r="A1208" s="5">
        <v>7190</v>
      </c>
      <c r="B1208" s="5" t="s">
        <v>1013</v>
      </c>
      <c r="C1208" t="e">
        <f>VLOOKUP($A1208,#REF!,3,0)</f>
        <v>#REF!</v>
      </c>
      <c r="D1208" t="e">
        <f>VLOOKUP($A1208,#REF!,4,0)</f>
        <v>#REF!</v>
      </c>
      <c r="E1208">
        <v>2019</v>
      </c>
      <c r="F1208">
        <f>VLOOKUP($A1208,'BM011'!$D$8:$U$607,17,0)</f>
        <v>10378.25</v>
      </c>
      <c r="H1208" s="16">
        <v>8444</v>
      </c>
      <c r="I1208" s="16" t="s">
        <v>1093</v>
      </c>
      <c r="J1208" s="16">
        <v>706</v>
      </c>
      <c r="K1208" s="16" t="s">
        <v>1319</v>
      </c>
    </row>
    <row r="1209" spans="1:11">
      <c r="A1209" s="5">
        <v>8450</v>
      </c>
      <c r="B1209" s="5" t="s">
        <v>1094</v>
      </c>
      <c r="C1209" t="e">
        <f>VLOOKUP($A1209,#REF!,3,0)</f>
        <v>#REF!</v>
      </c>
      <c r="D1209" t="e">
        <f>VLOOKUP($A1209,#REF!,4,0)</f>
        <v>#REF!</v>
      </c>
      <c r="E1209">
        <v>2019</v>
      </c>
      <c r="F1209">
        <f>VLOOKUP($A1209,'BM011'!$D$8:$U$607,17,0)</f>
        <v>10714</v>
      </c>
      <c r="H1209" s="16">
        <v>8444</v>
      </c>
      <c r="I1209" s="16" t="s">
        <v>1093</v>
      </c>
      <c r="J1209" s="16">
        <v>707</v>
      </c>
      <c r="K1209" s="16" t="s">
        <v>1320</v>
      </c>
    </row>
    <row r="1210" spans="1:11">
      <c r="A1210" s="5">
        <v>7100</v>
      </c>
      <c r="B1210" s="5" t="s">
        <v>1002</v>
      </c>
      <c r="C1210" t="e">
        <f>VLOOKUP($A1210,#REF!,3,0)</f>
        <v>#REF!</v>
      </c>
      <c r="D1210" t="e">
        <f>VLOOKUP($A1210,#REF!,4,0)</f>
        <v>#REF!</v>
      </c>
      <c r="E1210">
        <v>2019</v>
      </c>
      <c r="F1210">
        <f>VLOOKUP($A1210,'BM011'!$D$8:$U$607,17,0)</f>
        <v>11865.75</v>
      </c>
      <c r="H1210" s="16">
        <v>8450</v>
      </c>
      <c r="I1210" s="16" t="s">
        <v>1094</v>
      </c>
      <c r="J1210" s="16">
        <v>710</v>
      </c>
      <c r="K1210" s="16" t="s">
        <v>1318</v>
      </c>
    </row>
    <row r="1211" spans="1:11">
      <c r="A1211" s="5">
        <v>4682</v>
      </c>
      <c r="B1211" s="5" t="s">
        <v>790</v>
      </c>
      <c r="C1211" t="e">
        <f>VLOOKUP($A1211,#REF!,3,0)</f>
        <v>#REF!</v>
      </c>
      <c r="D1211" t="e">
        <f>VLOOKUP($A1211,#REF!,4,0)</f>
        <v>#REF!</v>
      </c>
      <c r="E1211">
        <v>2019</v>
      </c>
      <c r="F1211">
        <f>VLOOKUP($A1211,'BM011'!$D$8:$U$607,17,0)</f>
        <v>11876</v>
      </c>
      <c r="H1211" s="16">
        <v>8450</v>
      </c>
      <c r="I1211" s="16" t="s">
        <v>1094</v>
      </c>
      <c r="J1211" s="16">
        <v>740</v>
      </c>
      <c r="K1211" s="16" t="s">
        <v>1308</v>
      </c>
    </row>
    <row r="1212" spans="1:11">
      <c r="A1212" s="5">
        <v>8800</v>
      </c>
      <c r="B1212" s="5" t="s">
        <v>1138</v>
      </c>
      <c r="C1212" t="e">
        <f>VLOOKUP($A1212,#REF!,3,0)</f>
        <v>#REF!</v>
      </c>
      <c r="D1212" t="e">
        <f>VLOOKUP($A1212,#REF!,4,0)</f>
        <v>#REF!</v>
      </c>
      <c r="E1212">
        <v>2019</v>
      </c>
      <c r="F1212">
        <f>VLOOKUP($A1212,'BM011'!$D$8:$U$607,17,0)</f>
        <v>11168</v>
      </c>
      <c r="H1212" s="16">
        <v>8462</v>
      </c>
      <c r="I1212" s="16" t="s">
        <v>1095</v>
      </c>
      <c r="J1212" s="16">
        <v>751</v>
      </c>
      <c r="K1212" s="16" t="s">
        <v>1314</v>
      </c>
    </row>
    <row r="1213" spans="1:11">
      <c r="A1213" s="5">
        <v>9380</v>
      </c>
      <c r="B1213" s="5" t="s">
        <v>1179</v>
      </c>
      <c r="C1213" t="e">
        <f>VLOOKUP($A1213,#REF!,3,0)</f>
        <v>#REF!</v>
      </c>
      <c r="D1213" t="e">
        <f>VLOOKUP($A1213,#REF!,4,0)</f>
        <v>#REF!</v>
      </c>
      <c r="E1213">
        <v>2019</v>
      </c>
      <c r="F1213">
        <f>VLOOKUP($A1213,'BM011'!$D$8:$U$607,17,0)</f>
        <v>11343.333333333334</v>
      </c>
      <c r="H1213" s="16">
        <v>8464</v>
      </c>
      <c r="I1213" s="16" t="s">
        <v>1096</v>
      </c>
      <c r="J1213" s="16">
        <v>746</v>
      </c>
      <c r="K1213" s="16" t="s">
        <v>1317</v>
      </c>
    </row>
    <row r="1214" spans="1:11">
      <c r="A1214" s="5">
        <v>4174</v>
      </c>
      <c r="B1214" s="5" t="s">
        <v>724</v>
      </c>
      <c r="C1214" t="e">
        <f>VLOOKUP($A1214,#REF!,3,0)</f>
        <v>#REF!</v>
      </c>
      <c r="D1214" t="e">
        <f>VLOOKUP($A1214,#REF!,4,0)</f>
        <v>#REF!</v>
      </c>
      <c r="E1214">
        <v>2019</v>
      </c>
      <c r="F1214">
        <f>VLOOKUP($A1214,'BM011'!$D$8:$U$607,17,0)</f>
        <v>10596</v>
      </c>
      <c r="H1214" s="16">
        <v>8464</v>
      </c>
      <c r="I1214" s="16" t="s">
        <v>1096</v>
      </c>
      <c r="J1214" s="16">
        <v>751</v>
      </c>
      <c r="K1214" s="16" t="s">
        <v>1314</v>
      </c>
    </row>
    <row r="1215" spans="1:11">
      <c r="A1215" s="5">
        <v>4653</v>
      </c>
      <c r="B1215" s="5" t="s">
        <v>783</v>
      </c>
      <c r="C1215" t="e">
        <f>VLOOKUP($A1215,#REF!,3,0)</f>
        <v>#REF!</v>
      </c>
      <c r="D1215" t="e">
        <f>VLOOKUP($A1215,#REF!,4,0)</f>
        <v>#REF!</v>
      </c>
      <c r="E1215">
        <v>2019</v>
      </c>
      <c r="F1215">
        <f>VLOOKUP($A1215,'BM011'!$D$8:$U$607,17,0)</f>
        <v>8651</v>
      </c>
      <c r="H1215" s="16">
        <v>8471</v>
      </c>
      <c r="I1215" s="16" t="s">
        <v>1097</v>
      </c>
      <c r="J1215" s="16">
        <v>710</v>
      </c>
      <c r="K1215" s="16" t="s">
        <v>1318</v>
      </c>
    </row>
    <row r="1216" spans="1:11">
      <c r="A1216" s="5">
        <v>8410</v>
      </c>
      <c r="B1216" s="5" t="s">
        <v>1091</v>
      </c>
      <c r="C1216" t="e">
        <f>VLOOKUP($A1216,#REF!,3,0)</f>
        <v>#REF!</v>
      </c>
      <c r="D1216" t="e">
        <f>VLOOKUP($A1216,#REF!,4,0)</f>
        <v>#REF!</v>
      </c>
      <c r="E1216">
        <v>2019</v>
      </c>
      <c r="F1216">
        <f>VLOOKUP($A1216,'BM011'!$D$8:$U$607,17,0)</f>
        <v>11799.75</v>
      </c>
      <c r="H1216" s="16">
        <v>8471</v>
      </c>
      <c r="I1216" s="16" t="s">
        <v>1097</v>
      </c>
      <c r="J1216" s="16">
        <v>746</v>
      </c>
      <c r="K1216" s="16" t="s">
        <v>1317</v>
      </c>
    </row>
    <row r="1217" spans="1:11">
      <c r="A1217" s="5">
        <v>8722</v>
      </c>
      <c r="B1217" s="5" t="s">
        <v>1124</v>
      </c>
      <c r="C1217" t="e">
        <f>VLOOKUP($A1217,#REF!,3,0)</f>
        <v>#REF!</v>
      </c>
      <c r="D1217" t="e">
        <f>VLOOKUP($A1217,#REF!,4,0)</f>
        <v>#REF!</v>
      </c>
      <c r="E1217">
        <v>2019</v>
      </c>
      <c r="F1217">
        <f>VLOOKUP($A1217,'BM011'!$D$8:$U$607,17,0)</f>
        <v>9786.25</v>
      </c>
      <c r="H1217" s="16">
        <v>8471</v>
      </c>
      <c r="I1217" s="16" t="s">
        <v>1097</v>
      </c>
      <c r="J1217" s="16">
        <v>751</v>
      </c>
      <c r="K1217" s="16" t="s">
        <v>1314</v>
      </c>
    </row>
    <row r="1218" spans="1:11">
      <c r="A1218" s="5">
        <v>8751</v>
      </c>
      <c r="B1218" s="5" t="s">
        <v>1128</v>
      </c>
      <c r="C1218" t="e">
        <f>VLOOKUP($A1218,#REF!,3,0)</f>
        <v>#REF!</v>
      </c>
      <c r="D1218" t="e">
        <f>VLOOKUP($A1218,#REF!,4,0)</f>
        <v>#REF!</v>
      </c>
      <c r="E1218">
        <v>2019</v>
      </c>
      <c r="F1218">
        <f>VLOOKUP($A1218,'BM011'!$D$8:$U$607,17,0)</f>
        <v>11399.5</v>
      </c>
      <c r="H1218" s="16">
        <v>8472</v>
      </c>
      <c r="I1218" s="16" t="s">
        <v>1098</v>
      </c>
      <c r="J1218" s="16">
        <v>710</v>
      </c>
      <c r="K1218" s="16" t="s">
        <v>1318</v>
      </c>
    </row>
    <row r="1219" spans="1:11">
      <c r="A1219" s="5">
        <v>9230</v>
      </c>
      <c r="B1219" s="5" t="s">
        <v>1165</v>
      </c>
      <c r="C1219" t="e">
        <f>VLOOKUP($A1219,#REF!,3,0)</f>
        <v>#REF!</v>
      </c>
      <c r="D1219" t="e">
        <f>VLOOKUP($A1219,#REF!,4,0)</f>
        <v>#REF!</v>
      </c>
      <c r="E1219">
        <v>2019</v>
      </c>
      <c r="F1219">
        <f>VLOOKUP($A1219,'BM011'!$D$8:$U$607,17,0)</f>
        <v>11078</v>
      </c>
      <c r="H1219" s="16">
        <v>8472</v>
      </c>
      <c r="I1219" s="16" t="s">
        <v>1098</v>
      </c>
      <c r="J1219" s="16">
        <v>740</v>
      </c>
      <c r="K1219" s="16" t="s">
        <v>1308</v>
      </c>
    </row>
    <row r="1220" spans="1:11">
      <c r="A1220" s="5">
        <v>5320</v>
      </c>
      <c r="B1220" s="5" t="s">
        <v>850</v>
      </c>
      <c r="C1220" t="e">
        <f>VLOOKUP($A1220,#REF!,3,0)</f>
        <v>#REF!</v>
      </c>
      <c r="D1220" t="e">
        <f>VLOOKUP($A1220,#REF!,4,0)</f>
        <v>#REF!</v>
      </c>
      <c r="E1220">
        <v>2019</v>
      </c>
      <c r="F1220">
        <f>VLOOKUP($A1220,'BM011'!$D$8:$U$607,17,0)</f>
        <v>10751</v>
      </c>
      <c r="H1220" s="16">
        <v>8472</v>
      </c>
      <c r="I1220" s="16" t="s">
        <v>1098</v>
      </c>
      <c r="J1220" s="16">
        <v>746</v>
      </c>
      <c r="K1220" s="16" t="s">
        <v>1317</v>
      </c>
    </row>
    <row r="1221" spans="1:11">
      <c r="A1221" s="5">
        <v>3300</v>
      </c>
      <c r="B1221" s="5" t="s">
        <v>682</v>
      </c>
      <c r="C1221" t="e">
        <f>VLOOKUP($A1221,#REF!,3,0)</f>
        <v>#REF!</v>
      </c>
      <c r="D1221" t="e">
        <f>VLOOKUP($A1221,#REF!,4,0)</f>
        <v>#REF!</v>
      </c>
      <c r="E1221">
        <v>2019</v>
      </c>
      <c r="F1221">
        <f>VLOOKUP($A1221,'BM011'!$D$8:$U$607,17,0)</f>
        <v>10079</v>
      </c>
      <c r="H1221" s="16">
        <v>8500</v>
      </c>
      <c r="I1221" s="16" t="s">
        <v>1099</v>
      </c>
      <c r="J1221" s="16">
        <v>707</v>
      </c>
      <c r="K1221" s="16" t="s">
        <v>1320</v>
      </c>
    </row>
    <row r="1222" spans="1:11">
      <c r="A1222" s="5">
        <v>5700</v>
      </c>
      <c r="B1222" s="5" t="s">
        <v>885</v>
      </c>
      <c r="C1222" t="e">
        <f>VLOOKUP($A1222,#REF!,3,0)</f>
        <v>#REF!</v>
      </c>
      <c r="D1222" t="e">
        <f>VLOOKUP($A1222,#REF!,4,0)</f>
        <v>#REF!</v>
      </c>
      <c r="E1222">
        <v>2019</v>
      </c>
      <c r="F1222">
        <f>VLOOKUP($A1222,'BM011'!$D$8:$U$607,17,0)</f>
        <v>10677</v>
      </c>
      <c r="H1222" s="16">
        <v>8520</v>
      </c>
      <c r="I1222" s="16" t="s">
        <v>1100</v>
      </c>
      <c r="J1222" s="16">
        <v>751</v>
      </c>
      <c r="K1222" s="16" t="s">
        <v>1314</v>
      </c>
    </row>
    <row r="1223" spans="1:11">
      <c r="A1223" s="5">
        <v>6715</v>
      </c>
      <c r="B1223" s="5" t="s">
        <v>965</v>
      </c>
      <c r="C1223" t="e">
        <f>VLOOKUP($A1223,#REF!,3,0)</f>
        <v>#REF!</v>
      </c>
      <c r="D1223" t="e">
        <f>VLOOKUP($A1223,#REF!,4,0)</f>
        <v>#REF!</v>
      </c>
      <c r="E1223">
        <v>2019</v>
      </c>
      <c r="F1223">
        <f>VLOOKUP($A1223,'BM011'!$D$8:$U$607,17,0)</f>
        <v>10953</v>
      </c>
      <c r="H1223" s="16">
        <v>8530</v>
      </c>
      <c r="I1223" s="16" t="s">
        <v>1101</v>
      </c>
      <c r="J1223" s="16">
        <v>751</v>
      </c>
      <c r="K1223" s="16" t="s">
        <v>1314</v>
      </c>
    </row>
    <row r="1224" spans="1:11">
      <c r="A1224" s="5">
        <v>8300</v>
      </c>
      <c r="B1224" s="5" t="s">
        <v>1076</v>
      </c>
      <c r="C1224" t="e">
        <f>VLOOKUP($A1224,#REF!,3,0)</f>
        <v>#REF!</v>
      </c>
      <c r="D1224" t="e">
        <f>VLOOKUP($A1224,#REF!,4,0)</f>
        <v>#REF!</v>
      </c>
      <c r="E1224">
        <v>2019</v>
      </c>
      <c r="F1224">
        <f>VLOOKUP($A1224,'BM011'!$D$8:$U$607,17,0)</f>
        <v>11979.5</v>
      </c>
      <c r="H1224" s="16">
        <v>8541</v>
      </c>
      <c r="I1224" s="16" t="s">
        <v>1102</v>
      </c>
      <c r="J1224" s="16">
        <v>751</v>
      </c>
      <c r="K1224" s="16" t="s">
        <v>1314</v>
      </c>
    </row>
    <row r="1225" spans="1:11">
      <c r="A1225" s="5">
        <v>4390</v>
      </c>
      <c r="B1225" s="5" t="s">
        <v>752</v>
      </c>
      <c r="C1225" t="e">
        <f>VLOOKUP($A1225,#REF!,3,0)</f>
        <v>#REF!</v>
      </c>
      <c r="D1225" t="e">
        <f>VLOOKUP($A1225,#REF!,4,0)</f>
        <v>#REF!</v>
      </c>
      <c r="E1225">
        <v>2019</v>
      </c>
      <c r="F1225">
        <f>VLOOKUP($A1225,'BM011'!$D$8:$U$607,17,0)</f>
        <v>10339</v>
      </c>
      <c r="H1225" s="16">
        <v>8543</v>
      </c>
      <c r="I1225" s="16" t="s">
        <v>1103</v>
      </c>
      <c r="J1225" s="16">
        <v>706</v>
      </c>
      <c r="K1225" s="16" t="s">
        <v>1319</v>
      </c>
    </row>
    <row r="1226" spans="1:11">
      <c r="A1226" s="5">
        <v>4673</v>
      </c>
      <c r="B1226" s="5" t="s">
        <v>788</v>
      </c>
      <c r="C1226" t="e">
        <f>VLOOKUP($A1226,#REF!,3,0)</f>
        <v>#REF!</v>
      </c>
      <c r="D1226" t="e">
        <f>VLOOKUP($A1226,#REF!,4,0)</f>
        <v>#REF!</v>
      </c>
      <c r="E1226">
        <v>2019</v>
      </c>
      <c r="F1226">
        <f>VLOOKUP($A1226,'BM011'!$D$8:$U$607,17,0)</f>
        <v>7518</v>
      </c>
      <c r="H1226" s="16">
        <v>8543</v>
      </c>
      <c r="I1226" s="16" t="s">
        <v>1103</v>
      </c>
      <c r="J1226" s="16">
        <v>751</v>
      </c>
      <c r="K1226" s="16" t="s">
        <v>1314</v>
      </c>
    </row>
    <row r="1227" spans="1:11">
      <c r="A1227" s="5">
        <v>9530</v>
      </c>
      <c r="B1227" s="5" t="s">
        <v>1193</v>
      </c>
      <c r="C1227" t="e">
        <f>VLOOKUP($A1227,#REF!,3,0)</f>
        <v>#REF!</v>
      </c>
      <c r="D1227" t="e">
        <f>VLOOKUP($A1227,#REF!,4,0)</f>
        <v>#REF!</v>
      </c>
      <c r="E1227">
        <v>2019</v>
      </c>
      <c r="F1227">
        <f>VLOOKUP($A1227,'BM011'!$D$8:$U$607,17,0)</f>
        <v>11533</v>
      </c>
      <c r="H1227" s="16">
        <v>8544</v>
      </c>
      <c r="I1227" s="16" t="s">
        <v>1104</v>
      </c>
      <c r="J1227" s="16">
        <v>706</v>
      </c>
      <c r="K1227" s="16" t="s">
        <v>1319</v>
      </c>
    </row>
    <row r="1228" spans="1:11">
      <c r="A1228" s="5">
        <v>5270</v>
      </c>
      <c r="B1228" s="5" t="s">
        <v>847</v>
      </c>
      <c r="C1228" t="e">
        <f>VLOOKUP($A1228,#REF!,3,0)</f>
        <v>#REF!</v>
      </c>
      <c r="D1228" t="e">
        <f>VLOOKUP($A1228,#REF!,4,0)</f>
        <v>#REF!</v>
      </c>
      <c r="E1228">
        <v>2019</v>
      </c>
      <c r="F1228">
        <f>VLOOKUP($A1228,'BM011'!$D$8:$U$607,17,0)</f>
        <v>12301.25</v>
      </c>
      <c r="H1228" s="16">
        <v>8550</v>
      </c>
      <c r="I1228" s="16" t="s">
        <v>1105</v>
      </c>
      <c r="J1228" s="16">
        <v>706</v>
      </c>
      <c r="K1228" s="16" t="s">
        <v>1319</v>
      </c>
    </row>
    <row r="1229" spans="1:11">
      <c r="A1229" s="5">
        <v>5300</v>
      </c>
      <c r="B1229" s="5" t="s">
        <v>849</v>
      </c>
      <c r="C1229" t="e">
        <f>VLOOKUP($A1229,#REF!,3,0)</f>
        <v>#REF!</v>
      </c>
      <c r="D1229" t="e">
        <f>VLOOKUP($A1229,#REF!,4,0)</f>
        <v>#REF!</v>
      </c>
      <c r="E1229">
        <v>2019</v>
      </c>
      <c r="F1229">
        <f>VLOOKUP($A1229,'BM011'!$D$8:$U$607,17,0)</f>
        <v>13320</v>
      </c>
      <c r="H1229" s="16">
        <v>8550</v>
      </c>
      <c r="I1229" s="16" t="s">
        <v>1105</v>
      </c>
      <c r="J1229" s="16">
        <v>707</v>
      </c>
      <c r="K1229" s="16" t="s">
        <v>1320</v>
      </c>
    </row>
    <row r="1230" spans="1:11">
      <c r="A1230" s="5">
        <v>5200</v>
      </c>
      <c r="B1230" s="5" t="s">
        <v>840</v>
      </c>
      <c r="C1230" t="e">
        <f>VLOOKUP($A1230,#REF!,3,0)</f>
        <v>#REF!</v>
      </c>
      <c r="D1230" t="e">
        <f>VLOOKUP($A1230,#REF!,4,0)</f>
        <v>#REF!</v>
      </c>
      <c r="E1230">
        <v>2019</v>
      </c>
      <c r="F1230">
        <f>VLOOKUP($A1230,'BM011'!$D$8:$U$607,17,0)</f>
        <v>10901.25</v>
      </c>
      <c r="H1230" s="16">
        <v>8560</v>
      </c>
      <c r="I1230" s="16" t="s">
        <v>1106</v>
      </c>
      <c r="J1230" s="16">
        <v>706</v>
      </c>
      <c r="K1230" s="16" t="s">
        <v>1319</v>
      </c>
    </row>
    <row r="1231" spans="1:11">
      <c r="A1231" s="5">
        <v>5260</v>
      </c>
      <c r="B1231" s="5" t="s">
        <v>846</v>
      </c>
      <c r="C1231" t="e">
        <f>VLOOKUP($A1231,#REF!,3,0)</f>
        <v>#REF!</v>
      </c>
      <c r="D1231" t="e">
        <f>VLOOKUP($A1231,#REF!,4,0)</f>
        <v>#REF!</v>
      </c>
      <c r="E1231">
        <v>2019</v>
      </c>
      <c r="F1231">
        <f>VLOOKUP($A1231,'BM011'!$D$8:$U$607,17,0)</f>
        <v>12670</v>
      </c>
      <c r="H1231" s="16">
        <v>8560</v>
      </c>
      <c r="I1231" s="16" t="s">
        <v>1106</v>
      </c>
      <c r="J1231" s="16">
        <v>707</v>
      </c>
      <c r="K1231" s="16" t="s">
        <v>1320</v>
      </c>
    </row>
    <row r="1232" spans="1:11">
      <c r="A1232" s="5">
        <v>9270</v>
      </c>
      <c r="B1232" s="5" t="s">
        <v>1168</v>
      </c>
      <c r="C1232" t="e">
        <f>VLOOKUP($A1232,#REF!,3,0)</f>
        <v>#REF!</v>
      </c>
      <c r="D1232" t="e">
        <f>VLOOKUP($A1232,#REF!,4,0)</f>
        <v>#REF!</v>
      </c>
      <c r="E1232">
        <v>2019</v>
      </c>
      <c r="F1232">
        <f>VLOOKUP($A1232,'BM011'!$D$8:$U$607,17,0)</f>
        <v>13434.5</v>
      </c>
      <c r="H1232" s="16">
        <v>8570</v>
      </c>
      <c r="I1232" s="16" t="s">
        <v>1107</v>
      </c>
      <c r="J1232" s="16">
        <v>706</v>
      </c>
      <c r="K1232" s="16" t="s">
        <v>1319</v>
      </c>
    </row>
    <row r="1233" spans="1:11">
      <c r="A1233" s="5">
        <v>4100</v>
      </c>
      <c r="B1233" s="5" t="s">
        <v>718</v>
      </c>
      <c r="C1233" t="e">
        <f>VLOOKUP($A1233,#REF!,3,0)</f>
        <v>#REF!</v>
      </c>
      <c r="D1233" t="e">
        <f>VLOOKUP($A1233,#REF!,4,0)</f>
        <v>#REF!</v>
      </c>
      <c r="E1233">
        <v>2019</v>
      </c>
      <c r="F1233">
        <f>VLOOKUP($A1233,'BM011'!$D$8:$U$607,17,0)</f>
        <v>11383</v>
      </c>
      <c r="H1233" s="16">
        <v>8570</v>
      </c>
      <c r="I1233" s="16" t="s">
        <v>1107</v>
      </c>
      <c r="J1233" s="16">
        <v>707</v>
      </c>
      <c r="K1233" s="16" t="s">
        <v>1320</v>
      </c>
    </row>
    <row r="1234" spans="1:11">
      <c r="A1234" s="5">
        <v>6000</v>
      </c>
      <c r="B1234" s="5" t="s">
        <v>912</v>
      </c>
      <c r="C1234" t="e">
        <f>VLOOKUP($A1234,#REF!,3,0)</f>
        <v>#REF!</v>
      </c>
      <c r="D1234" t="e">
        <f>VLOOKUP($A1234,#REF!,4,0)</f>
        <v>#REF!</v>
      </c>
      <c r="E1234">
        <v>2019</v>
      </c>
      <c r="F1234">
        <f>VLOOKUP($A1234,'BM011'!$D$8:$U$607,17,0)</f>
        <v>12532.75</v>
      </c>
      <c r="H1234" s="16">
        <v>8581</v>
      </c>
      <c r="I1234" s="16" t="s">
        <v>1108</v>
      </c>
      <c r="J1234" s="16">
        <v>706</v>
      </c>
      <c r="K1234" s="16" t="s">
        <v>1319</v>
      </c>
    </row>
    <row r="1235" spans="1:11">
      <c r="A1235" s="5">
        <v>3210</v>
      </c>
      <c r="B1235" s="5" t="s">
        <v>678</v>
      </c>
      <c r="C1235" t="e">
        <f>VLOOKUP($A1235,#REF!,3,0)</f>
        <v>#REF!</v>
      </c>
      <c r="D1235" t="e">
        <f>VLOOKUP($A1235,#REF!,4,0)</f>
        <v>#REF!</v>
      </c>
      <c r="E1235">
        <v>2019</v>
      </c>
      <c r="F1235">
        <f>VLOOKUP($A1235,'BM011'!$D$8:$U$607,17,0)</f>
        <v>10991.5</v>
      </c>
      <c r="H1235" s="16">
        <v>8581</v>
      </c>
      <c r="I1235" s="16" t="s">
        <v>1108</v>
      </c>
      <c r="J1235" s="16">
        <v>707</v>
      </c>
      <c r="K1235" s="16" t="s">
        <v>1320</v>
      </c>
    </row>
    <row r="1236" spans="1:11">
      <c r="A1236" s="5">
        <v>6700</v>
      </c>
      <c r="B1236" s="5" t="s">
        <v>962</v>
      </c>
      <c r="C1236" t="e">
        <f>VLOOKUP($A1236,#REF!,3,0)</f>
        <v>#REF!</v>
      </c>
      <c r="D1236" t="e">
        <f>VLOOKUP($A1236,#REF!,4,0)</f>
        <v>#REF!</v>
      </c>
      <c r="E1236">
        <v>2019</v>
      </c>
      <c r="F1236">
        <f>VLOOKUP($A1236,'BM011'!$D$8:$U$607,17,0)</f>
        <v>11508</v>
      </c>
      <c r="H1236" s="16">
        <v>8585</v>
      </c>
      <c r="I1236" s="16" t="s">
        <v>1109</v>
      </c>
      <c r="J1236" s="16">
        <v>707</v>
      </c>
      <c r="K1236" s="16" t="s">
        <v>1320</v>
      </c>
    </row>
    <row r="1237" spans="1:11">
      <c r="A1237" s="5">
        <v>3360</v>
      </c>
      <c r="B1237" s="5" t="s">
        <v>686</v>
      </c>
      <c r="C1237" t="e">
        <f>VLOOKUP($A1237,#REF!,3,0)</f>
        <v>#REF!</v>
      </c>
      <c r="D1237" t="e">
        <f>VLOOKUP($A1237,#REF!,4,0)</f>
        <v>#REF!</v>
      </c>
      <c r="E1237">
        <v>2019</v>
      </c>
      <c r="F1237">
        <f>VLOOKUP($A1237,'BM011'!$D$8:$U$607,17,0)</f>
        <v>9379.3333333333339</v>
      </c>
      <c r="H1237" s="16">
        <v>8586</v>
      </c>
      <c r="I1237" s="16" t="s">
        <v>1110</v>
      </c>
      <c r="J1237" s="16">
        <v>707</v>
      </c>
      <c r="K1237" s="16" t="s">
        <v>1320</v>
      </c>
    </row>
    <row r="1238" spans="1:11">
      <c r="A1238" s="5">
        <v>5500</v>
      </c>
      <c r="B1238" s="5" t="s">
        <v>867</v>
      </c>
      <c r="C1238" t="e">
        <f>VLOOKUP($A1238,#REF!,3,0)</f>
        <v>#REF!</v>
      </c>
      <c r="D1238" t="e">
        <f>VLOOKUP($A1238,#REF!,4,0)</f>
        <v>#REF!</v>
      </c>
      <c r="E1238">
        <v>2019</v>
      </c>
      <c r="F1238">
        <f>VLOOKUP($A1238,'BM011'!$D$8:$U$607,17,0)</f>
        <v>12406.5</v>
      </c>
      <c r="H1238" s="16">
        <v>8592</v>
      </c>
      <c r="I1238" s="16" t="s">
        <v>1111</v>
      </c>
      <c r="J1238" s="16">
        <v>707</v>
      </c>
      <c r="K1238" s="16" t="s">
        <v>1320</v>
      </c>
    </row>
    <row r="1239" spans="1:11">
      <c r="A1239" s="5">
        <v>4180</v>
      </c>
      <c r="B1239" s="5" t="s">
        <v>725</v>
      </c>
      <c r="C1239" t="e">
        <f>VLOOKUP($A1239,#REF!,3,0)</f>
        <v>#REF!</v>
      </c>
      <c r="D1239" t="e">
        <f>VLOOKUP($A1239,#REF!,4,0)</f>
        <v>#REF!</v>
      </c>
      <c r="E1239">
        <v>2019</v>
      </c>
      <c r="F1239">
        <f>VLOOKUP($A1239,'BM011'!$D$8:$U$607,17,0)</f>
        <v>11743</v>
      </c>
      <c r="H1239" s="16">
        <v>8600</v>
      </c>
      <c r="I1239" s="16" t="s">
        <v>1112</v>
      </c>
      <c r="J1239" s="16">
        <v>740</v>
      </c>
      <c r="K1239" s="16" t="s">
        <v>1308</v>
      </c>
    </row>
    <row r="1240" spans="1:11">
      <c r="A1240" s="5">
        <v>4070</v>
      </c>
      <c r="B1240" s="5" t="s">
        <v>717</v>
      </c>
      <c r="C1240" t="e">
        <f>VLOOKUP($A1240,#REF!,3,0)</f>
        <v>#REF!</v>
      </c>
      <c r="D1240" t="e">
        <f>VLOOKUP($A1240,#REF!,4,0)</f>
        <v>#REF!</v>
      </c>
      <c r="E1240">
        <v>2019</v>
      </c>
      <c r="F1240">
        <f>VLOOKUP($A1240,'BM011'!$D$8:$U$607,17,0)</f>
        <v>11121</v>
      </c>
      <c r="H1240" s="16">
        <v>8600</v>
      </c>
      <c r="I1240" s="16" t="s">
        <v>1112</v>
      </c>
      <c r="J1240" s="16">
        <v>746</v>
      </c>
      <c r="K1240" s="16" t="s">
        <v>1317</v>
      </c>
    </row>
    <row r="1241" spans="1:11">
      <c r="A1241" s="5">
        <v>3230</v>
      </c>
      <c r="B1241" s="5" t="s">
        <v>680</v>
      </c>
      <c r="C1241" t="e">
        <f>VLOOKUP($A1241,#REF!,3,0)</f>
        <v>#REF!</v>
      </c>
      <c r="D1241" t="e">
        <f>VLOOKUP($A1241,#REF!,4,0)</f>
        <v>#REF!</v>
      </c>
      <c r="E1241">
        <v>2019</v>
      </c>
      <c r="F1241">
        <f>VLOOKUP($A1241,'BM011'!$D$8:$U$607,17,0)</f>
        <v>10755</v>
      </c>
      <c r="H1241" s="16">
        <v>8600</v>
      </c>
      <c r="I1241" s="16" t="s">
        <v>1112</v>
      </c>
      <c r="J1241" s="16">
        <v>756</v>
      </c>
      <c r="K1241" s="16" t="s">
        <v>1307</v>
      </c>
    </row>
    <row r="1242" spans="1:11">
      <c r="A1242" s="5">
        <v>3310</v>
      </c>
      <c r="B1242" s="5" t="s">
        <v>683</v>
      </c>
      <c r="C1242" t="e">
        <f>VLOOKUP($A1242,#REF!,3,0)</f>
        <v>#REF!</v>
      </c>
      <c r="D1242" t="e">
        <f>VLOOKUP($A1242,#REF!,4,0)</f>
        <v>#REF!</v>
      </c>
      <c r="E1242">
        <v>2019</v>
      </c>
      <c r="F1242" t="str">
        <f>VLOOKUP($A1242,'BM011'!$D$8:$U$607,17,0)</f>
        <v>BRUG KOM</v>
      </c>
      <c r="H1242" s="16">
        <v>8620</v>
      </c>
      <c r="I1242" s="16" t="s">
        <v>1113</v>
      </c>
      <c r="J1242" s="16">
        <v>740</v>
      </c>
      <c r="K1242" s="16" t="s">
        <v>1308</v>
      </c>
    </row>
    <row r="1243" spans="1:11">
      <c r="A1243" s="5">
        <v>8464</v>
      </c>
      <c r="B1243" s="5" t="s">
        <v>1096</v>
      </c>
      <c r="C1243" t="e">
        <f>VLOOKUP($A1243,#REF!,3,0)</f>
        <v>#REF!</v>
      </c>
      <c r="D1243" t="e">
        <f>VLOOKUP($A1243,#REF!,4,0)</f>
        <v>#REF!</v>
      </c>
      <c r="E1243">
        <v>2019</v>
      </c>
      <c r="F1243">
        <f>VLOOKUP($A1243,'BM011'!$D$8:$U$607,17,0)</f>
        <v>12776.25</v>
      </c>
      <c r="H1243" s="16">
        <v>8620</v>
      </c>
      <c r="I1243" s="16" t="s">
        <v>1113</v>
      </c>
      <c r="J1243" s="16">
        <v>791</v>
      </c>
      <c r="K1243" s="16" t="s">
        <v>1309</v>
      </c>
    </row>
    <row r="1244" spans="1:11">
      <c r="A1244" s="5">
        <v>9492</v>
      </c>
      <c r="B1244" s="5" t="s">
        <v>1188</v>
      </c>
      <c r="C1244" t="e">
        <f>VLOOKUP($A1244,#REF!,3,0)</f>
        <v>#REF!</v>
      </c>
      <c r="D1244" t="e">
        <f>VLOOKUP($A1244,#REF!,4,0)</f>
        <v>#REF!</v>
      </c>
      <c r="E1244">
        <v>2019</v>
      </c>
      <c r="F1244">
        <f>VLOOKUP($A1244,'BM011'!$D$8:$U$607,17,0)</f>
        <v>15495.666666666666</v>
      </c>
      <c r="H1244" s="16">
        <v>8632</v>
      </c>
      <c r="I1244" s="16" t="s">
        <v>1114</v>
      </c>
      <c r="J1244" s="16">
        <v>740</v>
      </c>
      <c r="K1244" s="16" t="s">
        <v>1308</v>
      </c>
    </row>
    <row r="1245" spans="1:11">
      <c r="A1245" s="5">
        <v>9220</v>
      </c>
      <c r="B1245" s="5" t="s">
        <v>1164</v>
      </c>
      <c r="C1245" t="e">
        <f>VLOOKUP($A1245,#REF!,3,0)</f>
        <v>#REF!</v>
      </c>
      <c r="D1245" t="e">
        <f>VLOOKUP($A1245,#REF!,4,0)</f>
        <v>#REF!</v>
      </c>
      <c r="E1245">
        <v>2019</v>
      </c>
      <c r="F1245">
        <f>VLOOKUP($A1245,'BM011'!$D$8:$U$607,17,0)</f>
        <v>12087.5</v>
      </c>
      <c r="H1245" s="16">
        <v>8641</v>
      </c>
      <c r="I1245" s="16" t="s">
        <v>1115</v>
      </c>
      <c r="J1245" s="16">
        <v>710</v>
      </c>
      <c r="K1245" s="16" t="s">
        <v>1318</v>
      </c>
    </row>
    <row r="1246" spans="1:11">
      <c r="A1246" s="5">
        <v>8380</v>
      </c>
      <c r="B1246" s="5" t="s">
        <v>1087</v>
      </c>
      <c r="C1246" t="e">
        <f>VLOOKUP($A1246,#REF!,3,0)</f>
        <v>#REF!</v>
      </c>
      <c r="D1246" t="e">
        <f>VLOOKUP($A1246,#REF!,4,0)</f>
        <v>#REF!</v>
      </c>
      <c r="E1246">
        <v>2019</v>
      </c>
      <c r="F1246">
        <f>VLOOKUP($A1246,'BM011'!$D$8:$U$607,17,0)</f>
        <v>14075</v>
      </c>
      <c r="H1246" s="16">
        <v>8641</v>
      </c>
      <c r="I1246" s="16" t="s">
        <v>1115</v>
      </c>
      <c r="J1246" s="16">
        <v>740</v>
      </c>
      <c r="K1246" s="16" t="s">
        <v>1308</v>
      </c>
    </row>
    <row r="1247" spans="1:11">
      <c r="A1247" s="5">
        <v>8543</v>
      </c>
      <c r="B1247" s="5" t="s">
        <v>1103</v>
      </c>
      <c r="C1247" t="e">
        <f>VLOOKUP($A1247,#REF!,3,0)</f>
        <v>#REF!</v>
      </c>
      <c r="D1247" t="e">
        <f>VLOOKUP($A1247,#REF!,4,0)</f>
        <v>#REF!</v>
      </c>
      <c r="E1247">
        <v>2019</v>
      </c>
      <c r="F1247">
        <f>VLOOKUP($A1247,'BM011'!$D$8:$U$607,17,0)</f>
        <v>13340.25</v>
      </c>
      <c r="H1247" s="16">
        <v>8643</v>
      </c>
      <c r="I1247" s="16" t="s">
        <v>1116</v>
      </c>
      <c r="J1247" s="16">
        <v>740</v>
      </c>
      <c r="K1247" s="16" t="s">
        <v>1308</v>
      </c>
    </row>
    <row r="1248" spans="1:11">
      <c r="A1248" s="5">
        <v>3120</v>
      </c>
      <c r="B1248" s="5" t="s">
        <v>674</v>
      </c>
      <c r="C1248" t="e">
        <f>VLOOKUP($A1248,#REF!,3,0)</f>
        <v>#REF!</v>
      </c>
      <c r="D1248" t="e">
        <f>VLOOKUP($A1248,#REF!,4,0)</f>
        <v>#REF!</v>
      </c>
      <c r="E1248">
        <v>2019</v>
      </c>
      <c r="F1248">
        <f>VLOOKUP($A1248,'BM011'!$D$8:$U$607,17,0)</f>
        <v>13237</v>
      </c>
      <c r="H1248" s="16">
        <v>8643</v>
      </c>
      <c r="I1248" s="16" t="s">
        <v>1116</v>
      </c>
      <c r="J1248" s="16">
        <v>791</v>
      </c>
      <c r="K1248" s="16" t="s">
        <v>1309</v>
      </c>
    </row>
    <row r="1249" spans="1:11">
      <c r="A1249" s="5">
        <v>4140</v>
      </c>
      <c r="B1249" s="5" t="s">
        <v>720</v>
      </c>
      <c r="C1249" t="e">
        <f>VLOOKUP($A1249,#REF!,3,0)</f>
        <v>#REF!</v>
      </c>
      <c r="D1249" t="e">
        <f>VLOOKUP($A1249,#REF!,4,0)</f>
        <v>#REF!</v>
      </c>
      <c r="E1249">
        <v>2019</v>
      </c>
      <c r="F1249">
        <f>VLOOKUP($A1249,'BM011'!$D$8:$U$607,17,0)</f>
        <v>13032.5</v>
      </c>
      <c r="H1249" s="16">
        <v>8653</v>
      </c>
      <c r="I1249" s="16" t="s">
        <v>1117</v>
      </c>
      <c r="J1249" s="16">
        <v>740</v>
      </c>
      <c r="K1249" s="16" t="s">
        <v>1308</v>
      </c>
    </row>
    <row r="1250" spans="1:11">
      <c r="A1250" s="5">
        <v>7120</v>
      </c>
      <c r="B1250" s="5" t="s">
        <v>1003</v>
      </c>
      <c r="C1250" t="e">
        <f>VLOOKUP($A1250,#REF!,3,0)</f>
        <v>#REF!</v>
      </c>
      <c r="D1250" t="e">
        <f>VLOOKUP($A1250,#REF!,4,0)</f>
        <v>#REF!</v>
      </c>
      <c r="E1250">
        <v>2019</v>
      </c>
      <c r="F1250">
        <f>VLOOKUP($A1250,'BM011'!$D$8:$U$607,17,0)</f>
        <v>15065.5</v>
      </c>
      <c r="H1250" s="16">
        <v>8654</v>
      </c>
      <c r="I1250" s="16" t="s">
        <v>1118</v>
      </c>
      <c r="J1250" s="16">
        <v>615</v>
      </c>
      <c r="K1250" s="16" t="s">
        <v>1321</v>
      </c>
    </row>
    <row r="1251" spans="1:11">
      <c r="A1251" s="5">
        <v>9200</v>
      </c>
      <c r="B1251" s="5" t="s">
        <v>1162</v>
      </c>
      <c r="C1251" t="e">
        <f>VLOOKUP($A1251,#REF!,3,0)</f>
        <v>#REF!</v>
      </c>
      <c r="D1251" t="e">
        <f>VLOOKUP($A1251,#REF!,4,0)</f>
        <v>#REF!</v>
      </c>
      <c r="E1251">
        <v>2019</v>
      </c>
      <c r="F1251">
        <f>VLOOKUP($A1251,'BM011'!$D$8:$U$607,17,0)</f>
        <v>13652</v>
      </c>
      <c r="H1251" s="16">
        <v>8654</v>
      </c>
      <c r="I1251" s="16" t="s">
        <v>1118</v>
      </c>
      <c r="J1251" s="16">
        <v>740</v>
      </c>
      <c r="K1251" s="16" t="s">
        <v>1308</v>
      </c>
    </row>
    <row r="1252" spans="1:11">
      <c r="A1252" s="5">
        <v>5210</v>
      </c>
      <c r="B1252" s="5" t="s">
        <v>841</v>
      </c>
      <c r="C1252" t="e">
        <f>VLOOKUP($A1252,#REF!,3,0)</f>
        <v>#REF!</v>
      </c>
      <c r="D1252" t="e">
        <f>VLOOKUP($A1252,#REF!,4,0)</f>
        <v>#REF!</v>
      </c>
      <c r="E1252">
        <v>2019</v>
      </c>
      <c r="F1252">
        <f>VLOOKUP($A1252,'BM011'!$D$8:$U$607,17,0)</f>
        <v>12304.75</v>
      </c>
      <c r="H1252" s="16">
        <v>8654</v>
      </c>
      <c r="I1252" s="16" t="s">
        <v>1118</v>
      </c>
      <c r="J1252" s="16">
        <v>756</v>
      </c>
      <c r="K1252" s="16" t="s">
        <v>1307</v>
      </c>
    </row>
    <row r="1253" spans="1:11">
      <c r="A1253" s="5">
        <v>8471</v>
      </c>
      <c r="B1253" s="5" t="s">
        <v>1097</v>
      </c>
      <c r="C1253" t="e">
        <f>VLOOKUP($A1253,#REF!,3,0)</f>
        <v>#REF!</v>
      </c>
      <c r="D1253" t="e">
        <f>VLOOKUP($A1253,#REF!,4,0)</f>
        <v>#REF!</v>
      </c>
      <c r="E1253">
        <v>2019</v>
      </c>
      <c r="F1253">
        <f>VLOOKUP($A1253,'BM011'!$D$8:$U$607,17,0)</f>
        <v>13178</v>
      </c>
      <c r="H1253" s="16">
        <v>8660</v>
      </c>
      <c r="I1253" s="16" t="s">
        <v>1119</v>
      </c>
      <c r="J1253" s="16">
        <v>615</v>
      </c>
      <c r="K1253" s="16" t="s">
        <v>1321</v>
      </c>
    </row>
    <row r="1254" spans="1:11">
      <c r="A1254" s="5">
        <v>6710</v>
      </c>
      <c r="B1254" s="5" t="s">
        <v>964</v>
      </c>
      <c r="C1254" t="e">
        <f>VLOOKUP($A1254,#REF!,3,0)</f>
        <v>#REF!</v>
      </c>
      <c r="D1254" t="e">
        <f>VLOOKUP($A1254,#REF!,4,0)</f>
        <v>#REF!</v>
      </c>
      <c r="E1254">
        <v>2019</v>
      </c>
      <c r="F1254">
        <f>VLOOKUP($A1254,'BM011'!$D$8:$U$607,17,0)</f>
        <v>12997</v>
      </c>
      <c r="H1254" s="16">
        <v>8660</v>
      </c>
      <c r="I1254" s="16" t="s">
        <v>1119</v>
      </c>
      <c r="J1254" s="16">
        <v>727</v>
      </c>
      <c r="K1254" s="16" t="s">
        <v>1315</v>
      </c>
    </row>
    <row r="1255" spans="1:11">
      <c r="A1255" s="5">
        <v>4300</v>
      </c>
      <c r="B1255" s="5" t="s">
        <v>744</v>
      </c>
      <c r="C1255" t="e">
        <f>VLOOKUP($A1255,#REF!,3,0)</f>
        <v>#REF!</v>
      </c>
      <c r="D1255" t="e">
        <f>VLOOKUP($A1255,#REF!,4,0)</f>
        <v>#REF!</v>
      </c>
      <c r="E1255">
        <v>2019</v>
      </c>
      <c r="F1255">
        <f>VLOOKUP($A1255,'BM011'!$D$8:$U$607,17,0)</f>
        <v>13458</v>
      </c>
      <c r="H1255" s="16">
        <v>8660</v>
      </c>
      <c r="I1255" s="16" t="s">
        <v>1119</v>
      </c>
      <c r="J1255" s="16">
        <v>746</v>
      </c>
      <c r="K1255" s="16" t="s">
        <v>1317</v>
      </c>
    </row>
    <row r="1256" spans="1:11">
      <c r="A1256" s="5">
        <v>8600</v>
      </c>
      <c r="B1256" s="5" t="s">
        <v>1112</v>
      </c>
      <c r="C1256" t="e">
        <f>VLOOKUP($A1256,#REF!,3,0)</f>
        <v>#REF!</v>
      </c>
      <c r="D1256" t="e">
        <f>VLOOKUP($A1256,#REF!,4,0)</f>
        <v>#REF!</v>
      </c>
      <c r="E1256">
        <v>2019</v>
      </c>
      <c r="F1256">
        <f>VLOOKUP($A1256,'BM011'!$D$8:$U$607,17,0)</f>
        <v>13836</v>
      </c>
      <c r="H1256" s="16">
        <v>8660</v>
      </c>
      <c r="I1256" s="16" t="s">
        <v>1119</v>
      </c>
      <c r="J1256" s="16">
        <v>751</v>
      </c>
      <c r="K1256" s="16" t="s">
        <v>1314</v>
      </c>
    </row>
    <row r="1257" spans="1:11">
      <c r="A1257" s="5">
        <v>5220</v>
      </c>
      <c r="B1257" s="5" t="s">
        <v>842</v>
      </c>
      <c r="C1257" t="e">
        <f>VLOOKUP($A1257,#REF!,3,0)</f>
        <v>#REF!</v>
      </c>
      <c r="D1257" t="e">
        <f>VLOOKUP($A1257,#REF!,4,0)</f>
        <v>#REF!</v>
      </c>
      <c r="E1257">
        <v>2019</v>
      </c>
      <c r="F1257">
        <f>VLOOKUP($A1257,'BM011'!$D$8:$U$607,17,0)</f>
        <v>13741.5</v>
      </c>
      <c r="H1257" s="16">
        <v>8670</v>
      </c>
      <c r="I1257" s="16" t="s">
        <v>1120</v>
      </c>
      <c r="J1257" s="16">
        <v>746</v>
      </c>
      <c r="K1257" s="16" t="s">
        <v>1317</v>
      </c>
    </row>
    <row r="1258" spans="1:11">
      <c r="A1258" s="5">
        <v>9260</v>
      </c>
      <c r="B1258" s="5" t="s">
        <v>1167</v>
      </c>
      <c r="C1258" t="e">
        <f>VLOOKUP($A1258,#REF!,3,0)</f>
        <v>#REF!</v>
      </c>
      <c r="D1258" t="e">
        <f>VLOOKUP($A1258,#REF!,4,0)</f>
        <v>#REF!</v>
      </c>
      <c r="E1258">
        <v>2019</v>
      </c>
      <c r="F1258">
        <f>VLOOKUP($A1258,'BM011'!$D$8:$U$607,17,0)</f>
        <v>12106.25</v>
      </c>
      <c r="H1258" s="16">
        <v>8680</v>
      </c>
      <c r="I1258" s="16" t="s">
        <v>1121</v>
      </c>
      <c r="J1258" s="16">
        <v>615</v>
      </c>
      <c r="K1258" s="16" t="s">
        <v>1321</v>
      </c>
    </row>
    <row r="1259" spans="1:11">
      <c r="A1259" s="5">
        <v>4621</v>
      </c>
      <c r="B1259" s="5" t="s">
        <v>777</v>
      </c>
      <c r="C1259" t="e">
        <f>VLOOKUP($A1259,#REF!,3,0)</f>
        <v>#REF!</v>
      </c>
      <c r="D1259" t="e">
        <f>VLOOKUP($A1259,#REF!,4,0)</f>
        <v>#REF!</v>
      </c>
      <c r="E1259">
        <v>2019</v>
      </c>
      <c r="F1259">
        <f>VLOOKUP($A1259,'BM011'!$D$8:$U$607,17,0)</f>
        <v>12625.75</v>
      </c>
      <c r="H1259" s="16">
        <v>8680</v>
      </c>
      <c r="I1259" s="16" t="s">
        <v>1121</v>
      </c>
      <c r="J1259" s="16">
        <v>740</v>
      </c>
      <c r="K1259" s="16" t="s">
        <v>1308</v>
      </c>
    </row>
    <row r="1260" spans="1:11">
      <c r="A1260" s="5">
        <v>3250</v>
      </c>
      <c r="B1260" s="5" t="s">
        <v>681</v>
      </c>
      <c r="C1260" t="e">
        <f>VLOOKUP($A1260,#REF!,3,0)</f>
        <v>#REF!</v>
      </c>
      <c r="D1260" t="e">
        <f>VLOOKUP($A1260,#REF!,4,0)</f>
        <v>#REF!</v>
      </c>
      <c r="E1260">
        <v>2019</v>
      </c>
      <c r="F1260">
        <f>VLOOKUP($A1260,'BM011'!$D$8:$U$607,17,0)</f>
        <v>15016.5</v>
      </c>
      <c r="H1260" s="16">
        <v>8680</v>
      </c>
      <c r="I1260" s="16" t="s">
        <v>1121</v>
      </c>
      <c r="J1260" s="16">
        <v>746</v>
      </c>
      <c r="K1260" s="16" t="s">
        <v>1317</v>
      </c>
    </row>
    <row r="1261" spans="1:11">
      <c r="A1261" s="5">
        <v>3330</v>
      </c>
      <c r="B1261" s="5" t="s">
        <v>685</v>
      </c>
      <c r="C1261" t="e">
        <f>VLOOKUP($A1261,#REF!,3,0)</f>
        <v>#REF!</v>
      </c>
      <c r="D1261" t="e">
        <f>VLOOKUP($A1261,#REF!,4,0)</f>
        <v>#REF!</v>
      </c>
      <c r="E1261">
        <v>2019</v>
      </c>
      <c r="F1261">
        <f>VLOOKUP($A1261,'BM011'!$D$8:$U$607,17,0)</f>
        <v>12850.5</v>
      </c>
      <c r="H1261" s="16">
        <v>8700</v>
      </c>
      <c r="I1261" s="16" t="s">
        <v>1122</v>
      </c>
      <c r="J1261" s="16">
        <v>615</v>
      </c>
      <c r="K1261" s="16" t="s">
        <v>1321</v>
      </c>
    </row>
    <row r="1262" spans="1:11">
      <c r="A1262" s="5">
        <v>4671</v>
      </c>
      <c r="B1262" s="5" t="s">
        <v>786</v>
      </c>
      <c r="C1262" t="e">
        <f>VLOOKUP($A1262,#REF!,3,0)</f>
        <v>#REF!</v>
      </c>
      <c r="D1262" t="e">
        <f>VLOOKUP($A1262,#REF!,4,0)</f>
        <v>#REF!</v>
      </c>
      <c r="E1262">
        <v>2019</v>
      </c>
      <c r="F1262" t="str">
        <f>VLOOKUP($A1262,'BM011'!$D$8:$U$607,17,0)</f>
        <v>BRUG KOM</v>
      </c>
      <c r="H1262" s="16">
        <v>8700</v>
      </c>
      <c r="I1262" s="16" t="s">
        <v>1122</v>
      </c>
      <c r="J1262" s="16">
        <v>766</v>
      </c>
      <c r="K1262" s="16" t="s">
        <v>1306</v>
      </c>
    </row>
    <row r="1263" spans="1:11">
      <c r="A1263" s="5">
        <v>8462</v>
      </c>
      <c r="B1263" s="5" t="s">
        <v>1095</v>
      </c>
      <c r="C1263" t="e">
        <f>VLOOKUP($A1263,#REF!,3,0)</f>
        <v>#REF!</v>
      </c>
      <c r="D1263" t="e">
        <f>VLOOKUP($A1263,#REF!,4,0)</f>
        <v>#REF!</v>
      </c>
      <c r="E1263">
        <v>2019</v>
      </c>
      <c r="F1263">
        <f>VLOOKUP($A1263,'BM011'!$D$8:$U$607,17,0)</f>
        <v>13829.25</v>
      </c>
      <c r="H1263" s="16">
        <v>8721</v>
      </c>
      <c r="I1263" s="16" t="s">
        <v>1123</v>
      </c>
      <c r="J1263" s="16">
        <v>766</v>
      </c>
      <c r="K1263" s="16" t="s">
        <v>1306</v>
      </c>
    </row>
    <row r="1264" spans="1:11">
      <c r="A1264" s="5">
        <v>9400</v>
      </c>
      <c r="B1264" s="5" t="s">
        <v>1182</v>
      </c>
      <c r="C1264" t="e">
        <f>VLOOKUP($A1264,#REF!,3,0)</f>
        <v>#REF!</v>
      </c>
      <c r="D1264" t="e">
        <f>VLOOKUP($A1264,#REF!,4,0)</f>
        <v>#REF!</v>
      </c>
      <c r="E1264">
        <v>2019</v>
      </c>
      <c r="F1264">
        <f>VLOOKUP($A1264,'BM011'!$D$8:$U$607,17,0)</f>
        <v>13113.75</v>
      </c>
      <c r="H1264" s="16">
        <v>8722</v>
      </c>
      <c r="I1264" s="16" t="s">
        <v>1124</v>
      </c>
      <c r="J1264" s="16">
        <v>766</v>
      </c>
      <c r="K1264" s="16" t="s">
        <v>1306</v>
      </c>
    </row>
    <row r="1265" spans="1:11">
      <c r="A1265" s="5">
        <v>9990</v>
      </c>
      <c r="B1265" s="5" t="s">
        <v>1222</v>
      </c>
      <c r="C1265" t="e">
        <f>VLOOKUP($A1265,#REF!,3,0)</f>
        <v>#REF!</v>
      </c>
      <c r="D1265" t="e">
        <f>VLOOKUP($A1265,#REF!,4,0)</f>
        <v>#REF!</v>
      </c>
      <c r="E1265">
        <v>2019</v>
      </c>
      <c r="F1265">
        <f>VLOOKUP($A1265,'BM011'!$D$8:$U$607,17,0)</f>
        <v>14329.25</v>
      </c>
      <c r="H1265" s="16">
        <v>8723</v>
      </c>
      <c r="I1265" s="16" t="s">
        <v>1125</v>
      </c>
      <c r="J1265" s="16">
        <v>766</v>
      </c>
      <c r="K1265" s="16" t="s">
        <v>1306</v>
      </c>
    </row>
    <row r="1266" spans="1:11">
      <c r="A1266" s="5">
        <v>8355</v>
      </c>
      <c r="B1266" s="5" t="s">
        <v>1083</v>
      </c>
      <c r="C1266" t="e">
        <f>VLOOKUP($A1266,#REF!,3,0)</f>
        <v>#REF!</v>
      </c>
      <c r="D1266" t="e">
        <f>VLOOKUP($A1266,#REF!,4,0)</f>
        <v>#REF!</v>
      </c>
      <c r="E1266">
        <v>2019</v>
      </c>
      <c r="F1266">
        <f>VLOOKUP($A1266,'BM011'!$D$8:$U$607,17,0)</f>
        <v>13562.75</v>
      </c>
      <c r="H1266" s="16">
        <v>8732</v>
      </c>
      <c r="I1266" s="16" t="s">
        <v>1126</v>
      </c>
      <c r="J1266" s="16">
        <v>615</v>
      </c>
      <c r="K1266" s="16" t="s">
        <v>1321</v>
      </c>
    </row>
    <row r="1267" spans="1:11">
      <c r="A1267" s="5">
        <v>8381</v>
      </c>
      <c r="B1267" s="5" t="s">
        <v>1088</v>
      </c>
      <c r="C1267" t="e">
        <f>VLOOKUP($A1267,#REF!,3,0)</f>
        <v>#REF!</v>
      </c>
      <c r="D1267" t="e">
        <f>VLOOKUP($A1267,#REF!,4,0)</f>
        <v>#REF!</v>
      </c>
      <c r="E1267">
        <v>2019</v>
      </c>
      <c r="F1267">
        <f>VLOOKUP($A1267,'BM011'!$D$8:$U$607,17,0)</f>
        <v>16206.25</v>
      </c>
      <c r="H1267" s="16">
        <v>8740</v>
      </c>
      <c r="I1267" s="16" t="s">
        <v>1127</v>
      </c>
      <c r="J1267" s="16">
        <v>615</v>
      </c>
      <c r="K1267" s="16" t="s">
        <v>1321</v>
      </c>
    </row>
    <row r="1268" spans="1:11">
      <c r="A1268" s="5">
        <v>3080</v>
      </c>
      <c r="B1268" s="5" t="s">
        <v>672</v>
      </c>
      <c r="C1268" t="e">
        <f>VLOOKUP($A1268,#REF!,3,0)</f>
        <v>#REF!</v>
      </c>
      <c r="D1268" t="e">
        <f>VLOOKUP($A1268,#REF!,4,0)</f>
        <v>#REF!</v>
      </c>
      <c r="E1268">
        <v>2019</v>
      </c>
      <c r="F1268">
        <f>VLOOKUP($A1268,'BM011'!$D$8:$U$607,17,0)</f>
        <v>16548</v>
      </c>
      <c r="H1268" s="16">
        <v>8740</v>
      </c>
      <c r="I1268" s="16" t="s">
        <v>1127</v>
      </c>
      <c r="J1268" s="16">
        <v>740</v>
      </c>
      <c r="K1268" s="16" t="s">
        <v>1308</v>
      </c>
    </row>
    <row r="1269" spans="1:11">
      <c r="A1269" s="5">
        <v>3200</v>
      </c>
      <c r="B1269" s="5" t="s">
        <v>677</v>
      </c>
      <c r="C1269" t="e">
        <f>VLOOKUP($A1269,#REF!,3,0)</f>
        <v>#REF!</v>
      </c>
      <c r="D1269" t="e">
        <f>VLOOKUP($A1269,#REF!,4,0)</f>
        <v>#REF!</v>
      </c>
      <c r="E1269">
        <v>2019</v>
      </c>
      <c r="F1269">
        <f>VLOOKUP($A1269,'BM011'!$D$8:$U$607,17,0)</f>
        <v>12664</v>
      </c>
      <c r="H1269" s="16">
        <v>8751</v>
      </c>
      <c r="I1269" s="16" t="s">
        <v>1128</v>
      </c>
      <c r="J1269" s="16">
        <v>615</v>
      </c>
      <c r="K1269" s="16" t="s">
        <v>1321</v>
      </c>
    </row>
    <row r="1270" spans="1:11">
      <c r="A1270" s="5">
        <v>4130</v>
      </c>
      <c r="B1270" s="5" t="s">
        <v>719</v>
      </c>
      <c r="C1270" t="e">
        <f>VLOOKUP($A1270,#REF!,3,0)</f>
        <v>#REF!</v>
      </c>
      <c r="D1270" t="e">
        <f>VLOOKUP($A1270,#REF!,4,0)</f>
        <v>#REF!</v>
      </c>
      <c r="E1270">
        <v>2019</v>
      </c>
      <c r="F1270">
        <f>VLOOKUP($A1270,'BM011'!$D$8:$U$607,17,0)</f>
        <v>13158</v>
      </c>
      <c r="H1270" s="16">
        <v>8751</v>
      </c>
      <c r="I1270" s="16" t="s">
        <v>1128</v>
      </c>
      <c r="J1270" s="16">
        <v>746</v>
      </c>
      <c r="K1270" s="16" t="s">
        <v>1317</v>
      </c>
    </row>
    <row r="1271" spans="1:11">
      <c r="A1271" s="5">
        <v>9210</v>
      </c>
      <c r="B1271" s="5" t="s">
        <v>1163</v>
      </c>
      <c r="C1271" t="e">
        <f>VLOOKUP($A1271,#REF!,3,0)</f>
        <v>#REF!</v>
      </c>
      <c r="D1271" t="e">
        <f>VLOOKUP($A1271,#REF!,4,0)</f>
        <v>#REF!</v>
      </c>
      <c r="E1271">
        <v>2019</v>
      </c>
      <c r="F1271">
        <f>VLOOKUP($A1271,'BM011'!$D$8:$U$607,17,0)</f>
        <v>14301.75</v>
      </c>
      <c r="H1271" s="16">
        <v>8752</v>
      </c>
      <c r="I1271" s="16" t="s">
        <v>1129</v>
      </c>
      <c r="J1271" s="16">
        <v>615</v>
      </c>
      <c r="K1271" s="16" t="s">
        <v>1321</v>
      </c>
    </row>
    <row r="1272" spans="1:11">
      <c r="A1272" s="5">
        <v>4330</v>
      </c>
      <c r="B1272" s="5" t="s">
        <v>747</v>
      </c>
      <c r="C1272" t="e">
        <f>VLOOKUP($A1272,#REF!,3,0)</f>
        <v>#REF!</v>
      </c>
      <c r="D1272" t="e">
        <f>VLOOKUP($A1272,#REF!,4,0)</f>
        <v>#REF!</v>
      </c>
      <c r="E1272">
        <v>2019</v>
      </c>
      <c r="F1272">
        <f>VLOOKUP($A1272,'BM011'!$D$8:$U$607,17,0)</f>
        <v>12801</v>
      </c>
      <c r="H1272" s="16">
        <v>8762</v>
      </c>
      <c r="I1272" s="16" t="s">
        <v>1130</v>
      </c>
      <c r="J1272" s="16">
        <v>615</v>
      </c>
      <c r="K1272" s="16" t="s">
        <v>1321</v>
      </c>
    </row>
    <row r="1273" spans="1:11">
      <c r="A1273" s="5">
        <v>5250</v>
      </c>
      <c r="B1273" s="5" t="s">
        <v>845</v>
      </c>
      <c r="C1273" t="e">
        <f>VLOOKUP($A1273,#REF!,3,0)</f>
        <v>#REF!</v>
      </c>
      <c r="D1273" t="e">
        <f>VLOOKUP($A1273,#REF!,4,0)</f>
        <v>#REF!</v>
      </c>
      <c r="E1273">
        <v>2019</v>
      </c>
      <c r="F1273">
        <f>VLOOKUP($A1273,'BM011'!$D$8:$U$607,17,0)</f>
        <v>13932.25</v>
      </c>
      <c r="H1273" s="16">
        <v>8762</v>
      </c>
      <c r="I1273" s="16" t="s">
        <v>1130</v>
      </c>
      <c r="J1273" s="16">
        <v>766</v>
      </c>
      <c r="K1273" s="16" t="s">
        <v>1306</v>
      </c>
    </row>
    <row r="1274" spans="1:11">
      <c r="A1274" s="5">
        <v>4632</v>
      </c>
      <c r="B1274" s="5" t="s">
        <v>780</v>
      </c>
      <c r="C1274" t="e">
        <f>VLOOKUP($A1274,#REF!,3,0)</f>
        <v>#REF!</v>
      </c>
      <c r="D1274" t="e">
        <f>VLOOKUP($A1274,#REF!,4,0)</f>
        <v>#REF!</v>
      </c>
      <c r="E1274">
        <v>2019</v>
      </c>
      <c r="F1274">
        <f>VLOOKUP($A1274,'BM011'!$D$8:$U$607,17,0)</f>
        <v>12574</v>
      </c>
      <c r="H1274" s="16">
        <v>8763</v>
      </c>
      <c r="I1274" s="16" t="s">
        <v>1131</v>
      </c>
      <c r="J1274" s="16">
        <v>766</v>
      </c>
      <c r="K1274" s="16" t="s">
        <v>1306</v>
      </c>
    </row>
    <row r="1275" spans="1:11">
      <c r="A1275" s="5">
        <v>3550</v>
      </c>
      <c r="B1275" s="5" t="s">
        <v>697</v>
      </c>
      <c r="C1275" t="e">
        <f>VLOOKUP($A1275,#REF!,3,0)</f>
        <v>#REF!</v>
      </c>
      <c r="D1275" t="e">
        <f>VLOOKUP($A1275,#REF!,4,0)</f>
        <v>#REF!</v>
      </c>
      <c r="E1275">
        <v>2019</v>
      </c>
      <c r="F1275">
        <f>VLOOKUP($A1275,'BM011'!$D$8:$U$607,17,0)</f>
        <v>13983.25</v>
      </c>
      <c r="H1275" s="16">
        <v>8765</v>
      </c>
      <c r="I1275" s="16" t="s">
        <v>1132</v>
      </c>
      <c r="J1275" s="16">
        <v>615</v>
      </c>
      <c r="K1275" s="16" t="s">
        <v>1321</v>
      </c>
    </row>
    <row r="1276" spans="1:11">
      <c r="A1276" s="5">
        <v>8382</v>
      </c>
      <c r="B1276" s="5" t="s">
        <v>1089</v>
      </c>
      <c r="C1276" t="e">
        <f>VLOOKUP($A1276,#REF!,3,0)</f>
        <v>#REF!</v>
      </c>
      <c r="D1276" t="e">
        <f>VLOOKUP($A1276,#REF!,4,0)</f>
        <v>#REF!</v>
      </c>
      <c r="E1276">
        <v>2019</v>
      </c>
      <c r="F1276">
        <f>VLOOKUP($A1276,'BM011'!$D$8:$U$607,17,0)</f>
        <v>14883</v>
      </c>
      <c r="H1276" s="16">
        <v>8765</v>
      </c>
      <c r="I1276" s="16" t="s">
        <v>1132</v>
      </c>
      <c r="J1276" s="16">
        <v>756</v>
      </c>
      <c r="K1276" s="16" t="s">
        <v>1307</v>
      </c>
    </row>
    <row r="1277" spans="1:11">
      <c r="A1277" s="5">
        <v>8340</v>
      </c>
      <c r="B1277" s="5" t="s">
        <v>1081</v>
      </c>
      <c r="C1277" t="e">
        <f>VLOOKUP($A1277,#REF!,3,0)</f>
        <v>#REF!</v>
      </c>
      <c r="D1277" t="e">
        <f>VLOOKUP($A1277,#REF!,4,0)</f>
        <v>#REF!</v>
      </c>
      <c r="E1277">
        <v>2019</v>
      </c>
      <c r="F1277">
        <f>VLOOKUP($A1277,'BM011'!$D$8:$U$607,17,0)</f>
        <v>15462</v>
      </c>
      <c r="H1277" s="16">
        <v>8766</v>
      </c>
      <c r="I1277" s="16" t="s">
        <v>1133</v>
      </c>
      <c r="J1277" s="16">
        <v>756</v>
      </c>
      <c r="K1277" s="16" t="s">
        <v>1307</v>
      </c>
    </row>
    <row r="1278" spans="1:11">
      <c r="A1278" s="5">
        <v>3320</v>
      </c>
      <c r="B1278" s="5" t="s">
        <v>684</v>
      </c>
      <c r="C1278" t="e">
        <f>VLOOKUP($A1278,#REF!,3,0)</f>
        <v>#REF!</v>
      </c>
      <c r="D1278" t="e">
        <f>VLOOKUP($A1278,#REF!,4,0)</f>
        <v>#REF!</v>
      </c>
      <c r="E1278">
        <v>2019</v>
      </c>
      <c r="F1278">
        <f>VLOOKUP($A1278,'BM011'!$D$8:$U$607,17,0)</f>
        <v>14317.75</v>
      </c>
      <c r="H1278" s="16">
        <v>8766</v>
      </c>
      <c r="I1278" s="16" t="s">
        <v>1133</v>
      </c>
      <c r="J1278" s="16">
        <v>766</v>
      </c>
      <c r="K1278" s="16" t="s">
        <v>1306</v>
      </c>
    </row>
    <row r="1279" spans="1:11">
      <c r="A1279" s="5">
        <v>8362</v>
      </c>
      <c r="B1279" s="5" t="s">
        <v>1085</v>
      </c>
      <c r="C1279" t="e">
        <f>VLOOKUP($A1279,#REF!,3,0)</f>
        <v>#REF!</v>
      </c>
      <c r="D1279" t="e">
        <f>VLOOKUP($A1279,#REF!,4,0)</f>
        <v>#REF!</v>
      </c>
      <c r="E1279">
        <v>2019</v>
      </c>
      <c r="F1279">
        <f>VLOOKUP($A1279,'BM011'!$D$8:$U$607,17,0)</f>
        <v>15592.75</v>
      </c>
      <c r="H1279" s="16">
        <v>8781</v>
      </c>
      <c r="I1279" s="16" t="s">
        <v>1134</v>
      </c>
      <c r="J1279" s="16">
        <v>615</v>
      </c>
      <c r="K1279" s="16" t="s">
        <v>1321</v>
      </c>
    </row>
    <row r="1280" spans="1:11">
      <c r="A1280" s="5">
        <v>4320</v>
      </c>
      <c r="B1280" s="5" t="s">
        <v>746</v>
      </c>
      <c r="C1280" t="e">
        <f>VLOOKUP($A1280,#REF!,3,0)</f>
        <v>#REF!</v>
      </c>
      <c r="D1280" t="e">
        <f>VLOOKUP($A1280,#REF!,4,0)</f>
        <v>#REF!</v>
      </c>
      <c r="E1280">
        <v>2019</v>
      </c>
      <c r="F1280">
        <f>VLOOKUP($A1280,'BM011'!$D$8:$U$607,17,0)</f>
        <v>15261.5</v>
      </c>
      <c r="H1280" s="16">
        <v>8781</v>
      </c>
      <c r="I1280" s="16" t="s">
        <v>1134</v>
      </c>
      <c r="J1280" s="16">
        <v>766</v>
      </c>
      <c r="K1280" s="16" t="s">
        <v>1306</v>
      </c>
    </row>
    <row r="1281" spans="1:11">
      <c r="A1281" s="5">
        <v>4681</v>
      </c>
      <c r="B1281" s="5" t="s">
        <v>789</v>
      </c>
      <c r="C1281" t="e">
        <f>VLOOKUP($A1281,#REF!,3,0)</f>
        <v>#REF!</v>
      </c>
      <c r="D1281" t="e">
        <f>VLOOKUP($A1281,#REF!,4,0)</f>
        <v>#REF!</v>
      </c>
      <c r="E1281">
        <v>2019</v>
      </c>
      <c r="F1281">
        <f>VLOOKUP($A1281,'BM011'!$D$8:$U$607,17,0)</f>
        <v>14270</v>
      </c>
      <c r="H1281" s="16">
        <v>8783</v>
      </c>
      <c r="I1281" s="16" t="s">
        <v>1135</v>
      </c>
      <c r="J1281" s="16">
        <v>615</v>
      </c>
      <c r="K1281" s="16" t="s">
        <v>1321</v>
      </c>
    </row>
    <row r="1282" spans="1:11">
      <c r="A1282" s="5">
        <v>4623</v>
      </c>
      <c r="B1282" s="5" t="s">
        <v>779</v>
      </c>
      <c r="C1282" t="e">
        <f>VLOOKUP($A1282,#REF!,3,0)</f>
        <v>#REF!</v>
      </c>
      <c r="D1282" t="e">
        <f>VLOOKUP($A1282,#REF!,4,0)</f>
        <v>#REF!</v>
      </c>
      <c r="E1282">
        <v>2019</v>
      </c>
      <c r="F1282">
        <f>VLOOKUP($A1282,'BM011'!$D$8:$U$607,17,0)</f>
        <v>13752.5</v>
      </c>
      <c r="H1282" s="16">
        <v>8783</v>
      </c>
      <c r="I1282" s="16" t="s">
        <v>1135</v>
      </c>
      <c r="J1282" s="16">
        <v>766</v>
      </c>
      <c r="K1282" s="16" t="s">
        <v>1306</v>
      </c>
    </row>
    <row r="1283" spans="1:11">
      <c r="A1283" s="5">
        <v>8660</v>
      </c>
      <c r="B1283" s="5" t="s">
        <v>1119</v>
      </c>
      <c r="C1283" t="e">
        <f>VLOOKUP($A1283,#REF!,3,0)</f>
        <v>#REF!</v>
      </c>
      <c r="D1283" t="e">
        <f>VLOOKUP($A1283,#REF!,4,0)</f>
        <v>#REF!</v>
      </c>
      <c r="E1283">
        <v>2019</v>
      </c>
      <c r="F1283">
        <f>VLOOKUP($A1283,'BM011'!$D$8:$U$607,17,0)</f>
        <v>15310.75</v>
      </c>
      <c r="H1283" s="16">
        <v>8789</v>
      </c>
      <c r="I1283" s="16" t="s">
        <v>1136</v>
      </c>
      <c r="J1283" s="16">
        <v>615</v>
      </c>
      <c r="K1283" s="16" t="s">
        <v>1321</v>
      </c>
    </row>
    <row r="1284" spans="1:11">
      <c r="A1284" s="5">
        <v>4622</v>
      </c>
      <c r="B1284" s="5" t="s">
        <v>778</v>
      </c>
      <c r="C1284" t="e">
        <f>VLOOKUP($A1284,#REF!,3,0)</f>
        <v>#REF!</v>
      </c>
      <c r="D1284" t="e">
        <f>VLOOKUP($A1284,#REF!,4,0)</f>
        <v>#REF!</v>
      </c>
      <c r="E1284">
        <v>2019</v>
      </c>
      <c r="F1284">
        <f>VLOOKUP($A1284,'BM011'!$D$8:$U$607,17,0)</f>
        <v>15048.5</v>
      </c>
      <c r="H1284" s="16">
        <v>8799</v>
      </c>
      <c r="I1284" s="16" t="s">
        <v>1137</v>
      </c>
      <c r="J1284" s="16">
        <v>727</v>
      </c>
      <c r="K1284" s="16" t="s">
        <v>1315</v>
      </c>
    </row>
    <row r="1285" spans="1:11">
      <c r="A1285" s="5">
        <v>8680</v>
      </c>
      <c r="B1285" s="5" t="s">
        <v>1121</v>
      </c>
      <c r="C1285" t="e">
        <f>VLOOKUP($A1285,#REF!,3,0)</f>
        <v>#REF!</v>
      </c>
      <c r="D1285" t="e">
        <f>VLOOKUP($A1285,#REF!,4,0)</f>
        <v>#REF!</v>
      </c>
      <c r="E1285">
        <v>2019</v>
      </c>
      <c r="F1285">
        <f>VLOOKUP($A1285,'BM011'!$D$8:$U$607,17,0)</f>
        <v>15379</v>
      </c>
      <c r="H1285" s="16">
        <v>8800</v>
      </c>
      <c r="I1285" s="16" t="s">
        <v>1138</v>
      </c>
      <c r="J1285" s="16">
        <v>740</v>
      </c>
      <c r="K1285" s="16" t="s">
        <v>1308</v>
      </c>
    </row>
    <row r="1286" spans="1:11">
      <c r="A1286" s="5">
        <v>8541</v>
      </c>
      <c r="B1286" s="5" t="s">
        <v>1102</v>
      </c>
      <c r="C1286" t="e">
        <f>VLOOKUP($A1286,#REF!,3,0)</f>
        <v>#REF!</v>
      </c>
      <c r="D1286" t="e">
        <f>VLOOKUP($A1286,#REF!,4,0)</f>
        <v>#REF!</v>
      </c>
      <c r="E1286">
        <v>2019</v>
      </c>
      <c r="F1286">
        <f>VLOOKUP($A1286,'BM011'!$D$8:$U$607,17,0)</f>
        <v>15949.25</v>
      </c>
      <c r="H1286" s="16">
        <v>8800</v>
      </c>
      <c r="I1286" s="16" t="s">
        <v>1138</v>
      </c>
      <c r="J1286" s="16">
        <v>791</v>
      </c>
      <c r="K1286" s="16" t="s">
        <v>1309</v>
      </c>
    </row>
    <row r="1287" spans="1:11">
      <c r="A1287" s="5">
        <v>3600</v>
      </c>
      <c r="B1287" s="5" t="s">
        <v>698</v>
      </c>
      <c r="C1287" t="e">
        <f>VLOOKUP($A1287,#REF!,3,0)</f>
        <v>#REF!</v>
      </c>
      <c r="D1287" t="e">
        <f>VLOOKUP($A1287,#REF!,4,0)</f>
        <v>#REF!</v>
      </c>
      <c r="E1287">
        <v>2019</v>
      </c>
      <c r="F1287">
        <f>VLOOKUP($A1287,'BM011'!$D$8:$U$607,17,0)</f>
        <v>15602.75</v>
      </c>
      <c r="H1287" s="16">
        <v>8830</v>
      </c>
      <c r="I1287" s="16" t="s">
        <v>1139</v>
      </c>
      <c r="J1287" s="16">
        <v>791</v>
      </c>
      <c r="K1287" s="16" t="s">
        <v>1309</v>
      </c>
    </row>
    <row r="1288" spans="1:11">
      <c r="A1288" s="5">
        <v>8361</v>
      </c>
      <c r="B1288" s="5" t="s">
        <v>1084</v>
      </c>
      <c r="C1288" t="e">
        <f>VLOOKUP($A1288,#REF!,3,0)</f>
        <v>#REF!</v>
      </c>
      <c r="D1288" t="e">
        <f>VLOOKUP($A1288,#REF!,4,0)</f>
        <v>#REF!</v>
      </c>
      <c r="E1288">
        <v>2019</v>
      </c>
      <c r="F1288">
        <f>VLOOKUP($A1288,'BM011'!$D$8:$U$607,17,0)</f>
        <v>15972.25</v>
      </c>
      <c r="H1288" s="16">
        <v>8831</v>
      </c>
      <c r="I1288" s="16" t="s">
        <v>1140</v>
      </c>
      <c r="J1288" s="16">
        <v>791</v>
      </c>
      <c r="K1288" s="16" t="s">
        <v>1309</v>
      </c>
    </row>
    <row r="1289" spans="1:11">
      <c r="A1289" s="5">
        <v>2640</v>
      </c>
      <c r="B1289" s="5" t="s">
        <v>635</v>
      </c>
      <c r="C1289" t="e">
        <f>VLOOKUP($A1289,#REF!,3,0)</f>
        <v>#REF!</v>
      </c>
      <c r="D1289" t="e">
        <f>VLOOKUP($A1289,#REF!,4,0)</f>
        <v>#REF!</v>
      </c>
      <c r="E1289">
        <v>2019</v>
      </c>
      <c r="F1289">
        <f>VLOOKUP($A1289,'BM011'!$D$8:$U$607,17,0)</f>
        <v>15722.5</v>
      </c>
      <c r="H1289" s="16">
        <v>8832</v>
      </c>
      <c r="I1289" s="16" t="s">
        <v>1141</v>
      </c>
      <c r="J1289" s="16">
        <v>791</v>
      </c>
      <c r="K1289" s="16" t="s">
        <v>1309</v>
      </c>
    </row>
    <row r="1290" spans="1:11">
      <c r="A1290" s="5">
        <v>8310</v>
      </c>
      <c r="B1290" s="5" t="s">
        <v>1078</v>
      </c>
      <c r="C1290" t="e">
        <f>VLOOKUP($A1290,#REF!,3,0)</f>
        <v>#REF!</v>
      </c>
      <c r="D1290" t="e">
        <f>VLOOKUP($A1290,#REF!,4,0)</f>
        <v>#REF!</v>
      </c>
      <c r="E1290">
        <v>2019</v>
      </c>
      <c r="F1290">
        <f>VLOOKUP($A1290,'BM011'!$D$8:$U$607,17,0)</f>
        <v>17227.75</v>
      </c>
      <c r="H1290" s="16">
        <v>8840</v>
      </c>
      <c r="I1290" s="16" t="s">
        <v>1142</v>
      </c>
      <c r="J1290" s="16">
        <v>740</v>
      </c>
      <c r="K1290" s="16" t="s">
        <v>1308</v>
      </c>
    </row>
    <row r="1291" spans="1:11">
      <c r="A1291" s="5">
        <v>3660</v>
      </c>
      <c r="B1291" s="5" t="s">
        <v>701</v>
      </c>
      <c r="C1291" t="e">
        <f>VLOOKUP($A1291,#REF!,3,0)</f>
        <v>#REF!</v>
      </c>
      <c r="D1291" t="e">
        <f>VLOOKUP($A1291,#REF!,4,0)</f>
        <v>#REF!</v>
      </c>
      <c r="E1291">
        <v>2019</v>
      </c>
      <c r="F1291">
        <f>VLOOKUP($A1291,'BM011'!$D$8:$U$607,17,0)</f>
        <v>17103</v>
      </c>
      <c r="H1291" s="16">
        <v>8840</v>
      </c>
      <c r="I1291" s="16" t="s">
        <v>1142</v>
      </c>
      <c r="J1291" s="16">
        <v>791</v>
      </c>
      <c r="K1291" s="16" t="s">
        <v>1309</v>
      </c>
    </row>
    <row r="1292" spans="1:11">
      <c r="A1292" s="5">
        <v>8330</v>
      </c>
      <c r="B1292" s="5" t="s">
        <v>1080</v>
      </c>
      <c r="C1292" t="e">
        <f>VLOOKUP($A1292,#REF!,3,0)</f>
        <v>#REF!</v>
      </c>
      <c r="D1292" t="e">
        <f>VLOOKUP($A1292,#REF!,4,0)</f>
        <v>#REF!</v>
      </c>
      <c r="E1292">
        <v>2019</v>
      </c>
      <c r="F1292">
        <f>VLOOKUP($A1292,'BM011'!$D$8:$U$607,17,0)</f>
        <v>17146</v>
      </c>
      <c r="H1292" s="16">
        <v>8850</v>
      </c>
      <c r="I1292" s="16" t="s">
        <v>1143</v>
      </c>
      <c r="J1292" s="16">
        <v>710</v>
      </c>
      <c r="K1292" s="16" t="s">
        <v>1318</v>
      </c>
    </row>
    <row r="1293" spans="1:11">
      <c r="A1293" s="5">
        <v>4040</v>
      </c>
      <c r="B1293" s="5" t="s">
        <v>714</v>
      </c>
      <c r="C1293" t="e">
        <f>VLOOKUP($A1293,#REF!,3,0)</f>
        <v>#REF!</v>
      </c>
      <c r="D1293" t="e">
        <f>VLOOKUP($A1293,#REF!,4,0)</f>
        <v>#REF!</v>
      </c>
      <c r="E1293">
        <v>2019</v>
      </c>
      <c r="F1293">
        <f>VLOOKUP($A1293,'BM011'!$D$8:$U$607,17,0)</f>
        <v>17174.75</v>
      </c>
      <c r="H1293" s="16">
        <v>8850</v>
      </c>
      <c r="I1293" s="16" t="s">
        <v>1143</v>
      </c>
      <c r="J1293" s="16">
        <v>791</v>
      </c>
      <c r="K1293" s="16" t="s">
        <v>1309</v>
      </c>
    </row>
    <row r="1294" spans="1:11">
      <c r="A1294" s="5">
        <v>3670</v>
      </c>
      <c r="B1294" s="5" t="s">
        <v>702</v>
      </c>
      <c r="C1294" t="e">
        <f>VLOOKUP($A1294,#REF!,3,0)</f>
        <v>#REF!</v>
      </c>
      <c r="D1294" t="e">
        <f>VLOOKUP($A1294,#REF!,4,0)</f>
        <v>#REF!</v>
      </c>
      <c r="E1294">
        <v>2019</v>
      </c>
      <c r="F1294">
        <f>VLOOKUP($A1294,'BM011'!$D$8:$U$607,17,0)</f>
        <v>17464.666666666668</v>
      </c>
      <c r="H1294" s="16">
        <v>8860</v>
      </c>
      <c r="I1294" s="16" t="s">
        <v>1144</v>
      </c>
      <c r="J1294" s="16">
        <v>710</v>
      </c>
      <c r="K1294" s="16" t="s">
        <v>1318</v>
      </c>
    </row>
    <row r="1295" spans="1:11">
      <c r="A1295" s="5">
        <v>3540</v>
      </c>
      <c r="B1295" s="5" t="s">
        <v>696</v>
      </c>
      <c r="C1295" t="e">
        <f>VLOOKUP($A1295,#REF!,3,0)</f>
        <v>#REF!</v>
      </c>
      <c r="D1295" t="e">
        <f>VLOOKUP($A1295,#REF!,4,0)</f>
        <v>#REF!</v>
      </c>
      <c r="E1295">
        <v>2019</v>
      </c>
      <c r="F1295">
        <f>VLOOKUP($A1295,'BM011'!$D$8:$U$607,17,0)</f>
        <v>16682</v>
      </c>
      <c r="H1295" s="16">
        <v>8860</v>
      </c>
      <c r="I1295" s="16" t="s">
        <v>1144</v>
      </c>
      <c r="J1295" s="16">
        <v>730</v>
      </c>
      <c r="K1295" s="16" t="s">
        <v>1322</v>
      </c>
    </row>
    <row r="1296" spans="1:11">
      <c r="A1296" s="5">
        <v>4600</v>
      </c>
      <c r="B1296" s="5" t="s">
        <v>776</v>
      </c>
      <c r="C1296" t="e">
        <f>VLOOKUP($A1296,#REF!,3,0)</f>
        <v>#REF!</v>
      </c>
      <c r="D1296" t="e">
        <f>VLOOKUP($A1296,#REF!,4,0)</f>
        <v>#REF!</v>
      </c>
      <c r="E1296">
        <v>2019</v>
      </c>
      <c r="F1296">
        <f>VLOOKUP($A1296,'BM011'!$D$8:$U$607,17,0)</f>
        <v>15431.75</v>
      </c>
      <c r="H1296" s="16">
        <v>8860</v>
      </c>
      <c r="I1296" s="16" t="s">
        <v>1144</v>
      </c>
      <c r="J1296" s="16">
        <v>791</v>
      </c>
      <c r="K1296" s="16" t="s">
        <v>1309</v>
      </c>
    </row>
    <row r="1297" spans="1:11">
      <c r="A1297" s="5">
        <v>3650</v>
      </c>
      <c r="B1297" s="5" t="s">
        <v>700</v>
      </c>
      <c r="C1297" t="e">
        <f>VLOOKUP($A1297,#REF!,3,0)</f>
        <v>#REF!</v>
      </c>
      <c r="D1297" t="e">
        <f>VLOOKUP($A1297,#REF!,4,0)</f>
        <v>#REF!</v>
      </c>
      <c r="E1297">
        <v>2019</v>
      </c>
      <c r="F1297">
        <f>VLOOKUP($A1297,'BM011'!$D$8:$U$607,17,0)</f>
        <v>17349.5</v>
      </c>
      <c r="H1297" s="16">
        <v>8870</v>
      </c>
      <c r="I1297" s="16" t="s">
        <v>1145</v>
      </c>
      <c r="J1297" s="16">
        <v>710</v>
      </c>
      <c r="K1297" s="16" t="s">
        <v>1318</v>
      </c>
    </row>
    <row r="1298" spans="1:11">
      <c r="A1298" s="5">
        <v>5000</v>
      </c>
      <c r="B1298" s="5" t="s">
        <v>839</v>
      </c>
      <c r="C1298" t="e">
        <f>VLOOKUP($A1298,#REF!,3,0)</f>
        <v>#REF!</v>
      </c>
      <c r="D1298" t="e">
        <f>VLOOKUP($A1298,#REF!,4,0)</f>
        <v>#REF!</v>
      </c>
      <c r="E1298">
        <v>2019</v>
      </c>
      <c r="F1298">
        <f>VLOOKUP($A1298,'BM011'!$D$8:$U$607,17,0)</f>
        <v>15791.25</v>
      </c>
      <c r="H1298" s="16">
        <v>8870</v>
      </c>
      <c r="I1298" s="16" t="s">
        <v>1145</v>
      </c>
      <c r="J1298" s="16">
        <v>730</v>
      </c>
      <c r="K1298" s="16" t="s">
        <v>1322</v>
      </c>
    </row>
    <row r="1299" spans="1:11">
      <c r="A1299" s="5">
        <v>2635</v>
      </c>
      <c r="B1299" s="5" t="s">
        <v>634</v>
      </c>
      <c r="C1299" t="e">
        <f>VLOOKUP($A1299,#REF!,3,0)</f>
        <v>#REF!</v>
      </c>
      <c r="D1299" t="e">
        <f>VLOOKUP($A1299,#REF!,4,0)</f>
        <v>#REF!</v>
      </c>
      <c r="E1299">
        <v>2019</v>
      </c>
      <c r="F1299">
        <f>VLOOKUP($A1299,'BM011'!$D$8:$U$607,17,0)</f>
        <v>17079.75</v>
      </c>
      <c r="H1299" s="16">
        <v>8881</v>
      </c>
      <c r="I1299" s="16" t="s">
        <v>1146</v>
      </c>
      <c r="J1299" s="16">
        <v>710</v>
      </c>
      <c r="K1299" s="16" t="s">
        <v>1318</v>
      </c>
    </row>
    <row r="1300" spans="1:11">
      <c r="A1300" s="5">
        <v>8320</v>
      </c>
      <c r="B1300" s="5" t="s">
        <v>1079</v>
      </c>
      <c r="C1300" t="e">
        <f>VLOOKUP($A1300,#REF!,3,0)</f>
        <v>#REF!</v>
      </c>
      <c r="D1300" t="e">
        <f>VLOOKUP($A1300,#REF!,4,0)</f>
        <v>#REF!</v>
      </c>
      <c r="E1300">
        <v>2019</v>
      </c>
      <c r="F1300">
        <f>VLOOKUP($A1300,'BM011'!$D$8:$U$607,17,0)</f>
        <v>18148</v>
      </c>
      <c r="H1300" s="16">
        <v>8881</v>
      </c>
      <c r="I1300" s="16" t="s">
        <v>1146</v>
      </c>
      <c r="J1300" s="16">
        <v>740</v>
      </c>
      <c r="K1300" s="16" t="s">
        <v>1308</v>
      </c>
    </row>
    <row r="1301" spans="1:11">
      <c r="A1301" s="5">
        <v>8520</v>
      </c>
      <c r="B1301" s="5" t="s">
        <v>1100</v>
      </c>
      <c r="C1301" t="e">
        <f>VLOOKUP($A1301,#REF!,3,0)</f>
        <v>#REF!</v>
      </c>
      <c r="D1301" t="e">
        <f>VLOOKUP($A1301,#REF!,4,0)</f>
        <v>#REF!</v>
      </c>
      <c r="E1301">
        <v>2019</v>
      </c>
      <c r="F1301">
        <f>VLOOKUP($A1301,'BM011'!$D$8:$U$607,17,0)</f>
        <v>17915.5</v>
      </c>
      <c r="H1301" s="16">
        <v>8882</v>
      </c>
      <c r="I1301" s="16" t="s">
        <v>1147</v>
      </c>
      <c r="J1301" s="16">
        <v>710</v>
      </c>
      <c r="K1301" s="16" t="s">
        <v>1318</v>
      </c>
    </row>
    <row r="1302" spans="1:11">
      <c r="A1302" s="5">
        <v>4030</v>
      </c>
      <c r="B1302" s="5" t="s">
        <v>713</v>
      </c>
      <c r="C1302" t="e">
        <f>VLOOKUP($A1302,#REF!,3,0)</f>
        <v>#REF!</v>
      </c>
      <c r="D1302" t="e">
        <f>VLOOKUP($A1302,#REF!,4,0)</f>
        <v>#REF!</v>
      </c>
      <c r="E1302">
        <v>2019</v>
      </c>
      <c r="F1302">
        <f>VLOOKUP($A1302,'BM011'!$D$8:$U$607,17,0)</f>
        <v>15822.5</v>
      </c>
      <c r="H1302" s="16">
        <v>8882</v>
      </c>
      <c r="I1302" s="16" t="s">
        <v>1147</v>
      </c>
      <c r="J1302" s="16">
        <v>740</v>
      </c>
      <c r="K1302" s="16" t="s">
        <v>1308</v>
      </c>
    </row>
    <row r="1303" spans="1:11">
      <c r="A1303" s="5">
        <v>3000</v>
      </c>
      <c r="B1303" s="5" t="s">
        <v>668</v>
      </c>
      <c r="C1303" t="e">
        <f>VLOOKUP($A1303,#REF!,3,0)</f>
        <v>#REF!</v>
      </c>
      <c r="D1303" t="e">
        <f>VLOOKUP($A1303,#REF!,4,0)</f>
        <v>#REF!</v>
      </c>
      <c r="E1303">
        <v>2019</v>
      </c>
      <c r="F1303">
        <f>VLOOKUP($A1303,'BM011'!$D$8:$U$607,17,0)</f>
        <v>17629.75</v>
      </c>
      <c r="H1303" s="16">
        <v>8883</v>
      </c>
      <c r="I1303" s="16" t="s">
        <v>1148</v>
      </c>
      <c r="J1303" s="16">
        <v>740</v>
      </c>
      <c r="K1303" s="16" t="s">
        <v>1308</v>
      </c>
    </row>
    <row r="1304" spans="1:11">
      <c r="A1304" s="5">
        <v>3220</v>
      </c>
      <c r="B1304" s="5" t="s">
        <v>679</v>
      </c>
      <c r="C1304" t="e">
        <f>VLOOKUP($A1304,#REF!,3,0)</f>
        <v>#REF!</v>
      </c>
      <c r="D1304" t="e">
        <f>VLOOKUP($A1304,#REF!,4,0)</f>
        <v>#REF!</v>
      </c>
      <c r="E1304">
        <v>2019</v>
      </c>
      <c r="F1304">
        <f>VLOOKUP($A1304,'BM011'!$D$8:$U$607,17,0)</f>
        <v>13678.5</v>
      </c>
      <c r="H1304" s="16">
        <v>8900</v>
      </c>
      <c r="I1304" s="16" t="s">
        <v>1149</v>
      </c>
      <c r="J1304" s="16">
        <v>730</v>
      </c>
      <c r="K1304" s="16" t="s">
        <v>1322</v>
      </c>
    </row>
    <row r="1305" spans="1:11">
      <c r="A1305" s="5">
        <v>5230</v>
      </c>
      <c r="B1305" s="5" t="s">
        <v>843</v>
      </c>
      <c r="C1305" t="e">
        <f>VLOOKUP($A1305,#REF!,3,0)</f>
        <v>#REF!</v>
      </c>
      <c r="D1305" t="e">
        <f>VLOOKUP($A1305,#REF!,4,0)</f>
        <v>#REF!</v>
      </c>
      <c r="E1305">
        <v>2019</v>
      </c>
      <c r="F1305">
        <f>VLOOKUP($A1305,'BM011'!$D$8:$U$607,17,0)</f>
        <v>17096.5</v>
      </c>
      <c r="H1305" s="16">
        <v>8920</v>
      </c>
      <c r="I1305" s="16" t="s">
        <v>1150</v>
      </c>
      <c r="J1305" s="16">
        <v>730</v>
      </c>
      <c r="K1305" s="16" t="s">
        <v>1322</v>
      </c>
    </row>
    <row r="1306" spans="1:11">
      <c r="A1306" s="5">
        <v>3140</v>
      </c>
      <c r="B1306" s="5" t="s">
        <v>675</v>
      </c>
      <c r="C1306" t="e">
        <f>VLOOKUP($A1306,#REF!,3,0)</f>
        <v>#REF!</v>
      </c>
      <c r="D1306" t="e">
        <f>VLOOKUP($A1306,#REF!,4,0)</f>
        <v>#REF!</v>
      </c>
      <c r="E1306">
        <v>2019</v>
      </c>
      <c r="F1306">
        <f>VLOOKUP($A1306,'BM011'!$D$8:$U$607,17,0)</f>
        <v>16011</v>
      </c>
      <c r="H1306" s="16">
        <v>8930</v>
      </c>
      <c r="I1306" s="16" t="s">
        <v>1151</v>
      </c>
      <c r="J1306" s="16">
        <v>730</v>
      </c>
      <c r="K1306" s="16" t="s">
        <v>1322</v>
      </c>
    </row>
    <row r="1307" spans="1:11">
      <c r="A1307" s="5">
        <v>3100</v>
      </c>
      <c r="B1307" s="5" t="s">
        <v>673</v>
      </c>
      <c r="C1307" t="e">
        <f>VLOOKUP($A1307,#REF!,3,0)</f>
        <v>#REF!</v>
      </c>
      <c r="D1307" t="e">
        <f>VLOOKUP($A1307,#REF!,4,0)</f>
        <v>#REF!</v>
      </c>
      <c r="E1307">
        <v>2019</v>
      </c>
      <c r="F1307">
        <f>VLOOKUP($A1307,'BM011'!$D$8:$U$607,17,0)</f>
        <v>17514</v>
      </c>
      <c r="H1307" s="16">
        <v>8940</v>
      </c>
      <c r="I1307" s="16" t="s">
        <v>1152</v>
      </c>
      <c r="J1307" s="16">
        <v>710</v>
      </c>
      <c r="K1307" s="16" t="s">
        <v>1318</v>
      </c>
    </row>
    <row r="1308" spans="1:11">
      <c r="A1308" s="5">
        <v>9000</v>
      </c>
      <c r="B1308" s="5" t="s">
        <v>1161</v>
      </c>
      <c r="C1308" t="e">
        <f>VLOOKUP($A1308,#REF!,3,0)</f>
        <v>#REF!</v>
      </c>
      <c r="D1308" t="e">
        <f>VLOOKUP($A1308,#REF!,4,0)</f>
        <v>#REF!</v>
      </c>
      <c r="E1308">
        <v>2019</v>
      </c>
      <c r="F1308">
        <f>VLOOKUP($A1308,'BM011'!$D$8:$U$607,17,0)</f>
        <v>17645</v>
      </c>
      <c r="H1308" s="16">
        <v>8940</v>
      </c>
      <c r="I1308" s="16" t="s">
        <v>1152</v>
      </c>
      <c r="J1308" s="16">
        <v>730</v>
      </c>
      <c r="K1308" s="16" t="s">
        <v>1322</v>
      </c>
    </row>
    <row r="1309" spans="1:11">
      <c r="A1309" s="5">
        <v>2620</v>
      </c>
      <c r="B1309" s="5" t="s">
        <v>631</v>
      </c>
      <c r="C1309" t="e">
        <f>VLOOKUP($A1309,#REF!,3,0)</f>
        <v>#REF!</v>
      </c>
      <c r="D1309" t="e">
        <f>VLOOKUP($A1309,#REF!,4,0)</f>
        <v>#REF!</v>
      </c>
      <c r="E1309">
        <v>2019</v>
      </c>
      <c r="F1309">
        <f>VLOOKUP($A1309,'BM011'!$D$8:$U$607,17,0)</f>
        <v>17098.25</v>
      </c>
      <c r="H1309" s="16">
        <v>8950</v>
      </c>
      <c r="I1309" s="16" t="s">
        <v>1153</v>
      </c>
      <c r="J1309" s="16">
        <v>707</v>
      </c>
      <c r="K1309" s="16" t="s">
        <v>1320</v>
      </c>
    </row>
    <row r="1310" spans="1:11">
      <c r="A1310" s="5">
        <v>3480</v>
      </c>
      <c r="B1310" s="5" t="s">
        <v>692</v>
      </c>
      <c r="C1310" t="e">
        <f>VLOOKUP($A1310,#REF!,3,0)</f>
        <v>#REF!</v>
      </c>
      <c r="D1310" t="e">
        <f>VLOOKUP($A1310,#REF!,4,0)</f>
        <v>#REF!</v>
      </c>
      <c r="E1310">
        <v>2019</v>
      </c>
      <c r="F1310">
        <f>VLOOKUP($A1310,'BM011'!$D$8:$U$607,17,0)</f>
        <v>18006.25</v>
      </c>
      <c r="H1310" s="16">
        <v>8960</v>
      </c>
      <c r="I1310" s="16" t="s">
        <v>1154</v>
      </c>
      <c r="J1310" s="16">
        <v>710</v>
      </c>
      <c r="K1310" s="16" t="s">
        <v>1318</v>
      </c>
    </row>
    <row r="1311" spans="1:11">
      <c r="A1311" s="5">
        <v>8220</v>
      </c>
      <c r="B1311" s="5" t="s">
        <v>1069</v>
      </c>
      <c r="C1311" t="e">
        <f>VLOOKUP($A1311,#REF!,3,0)</f>
        <v>#REF!</v>
      </c>
      <c r="D1311" t="e">
        <f>VLOOKUP($A1311,#REF!,4,0)</f>
        <v>#REF!</v>
      </c>
      <c r="E1311">
        <v>2019</v>
      </c>
      <c r="F1311">
        <f>VLOOKUP($A1311,'BM011'!$D$8:$U$607,17,0)</f>
        <v>19358.75</v>
      </c>
      <c r="H1311" s="16">
        <v>8960</v>
      </c>
      <c r="I1311" s="16" t="s">
        <v>1154</v>
      </c>
      <c r="J1311" s="16">
        <v>730</v>
      </c>
      <c r="K1311" s="16" t="s">
        <v>1322</v>
      </c>
    </row>
    <row r="1312" spans="1:11">
      <c r="A1312" s="5">
        <v>2630</v>
      </c>
      <c r="B1312" s="5" t="s">
        <v>633</v>
      </c>
      <c r="C1312" t="e">
        <f>VLOOKUP($A1312,#REF!,3,0)</f>
        <v>#REF!</v>
      </c>
      <c r="D1312" t="e">
        <f>VLOOKUP($A1312,#REF!,4,0)</f>
        <v>#REF!</v>
      </c>
      <c r="E1312">
        <v>2019</v>
      </c>
      <c r="F1312">
        <f>VLOOKUP($A1312,'BM011'!$D$8:$U$607,17,0)</f>
        <v>18023.75</v>
      </c>
      <c r="H1312" s="16">
        <v>8961</v>
      </c>
      <c r="I1312" s="16" t="s">
        <v>1155</v>
      </c>
      <c r="J1312" s="16">
        <v>707</v>
      </c>
      <c r="K1312" s="16" t="s">
        <v>1320</v>
      </c>
    </row>
    <row r="1313" spans="1:11">
      <c r="A1313" s="5">
        <v>8530</v>
      </c>
      <c r="B1313" s="5" t="s">
        <v>1101</v>
      </c>
      <c r="C1313" t="e">
        <f>VLOOKUP($A1313,#REF!,3,0)</f>
        <v>#REF!</v>
      </c>
      <c r="D1313" t="e">
        <f>VLOOKUP($A1313,#REF!,4,0)</f>
        <v>#REF!</v>
      </c>
      <c r="E1313">
        <v>2019</v>
      </c>
      <c r="F1313">
        <f>VLOOKUP($A1313,'BM011'!$D$8:$U$607,17,0)</f>
        <v>14890</v>
      </c>
      <c r="H1313" s="16">
        <v>8963</v>
      </c>
      <c r="I1313" s="16" t="s">
        <v>1156</v>
      </c>
      <c r="J1313" s="16">
        <v>706</v>
      </c>
      <c r="K1313" s="16" t="s">
        <v>1319</v>
      </c>
    </row>
    <row r="1314" spans="1:11">
      <c r="A1314" s="5">
        <v>2600</v>
      </c>
      <c r="B1314" s="5" t="s">
        <v>628</v>
      </c>
      <c r="C1314" t="e">
        <f>VLOOKUP($A1314,#REF!,3,0)</f>
        <v>#REF!</v>
      </c>
      <c r="D1314" t="e">
        <f>VLOOKUP($A1314,#REF!,4,0)</f>
        <v>#REF!</v>
      </c>
      <c r="E1314">
        <v>2019</v>
      </c>
      <c r="F1314">
        <f>VLOOKUP($A1314,'BM011'!$D$8:$U$607,17,0)</f>
        <v>19469.25</v>
      </c>
      <c r="H1314" s="16">
        <v>8963</v>
      </c>
      <c r="I1314" s="16" t="s">
        <v>1156</v>
      </c>
      <c r="J1314" s="16">
        <v>707</v>
      </c>
      <c r="K1314" s="16" t="s">
        <v>1320</v>
      </c>
    </row>
    <row r="1315" spans="1:11">
      <c r="A1315" s="5">
        <v>8260</v>
      </c>
      <c r="B1315" s="5" t="s">
        <v>1074</v>
      </c>
      <c r="C1315" t="e">
        <f>VLOOKUP($A1315,#REF!,3,0)</f>
        <v>#REF!</v>
      </c>
      <c r="D1315" t="e">
        <f>VLOOKUP($A1315,#REF!,4,0)</f>
        <v>#REF!</v>
      </c>
      <c r="E1315">
        <v>2019</v>
      </c>
      <c r="F1315">
        <f>VLOOKUP($A1315,'BM011'!$D$8:$U$607,17,0)</f>
        <v>20913</v>
      </c>
      <c r="H1315" s="16">
        <v>8970</v>
      </c>
      <c r="I1315" s="16" t="s">
        <v>1157</v>
      </c>
      <c r="J1315" s="16">
        <v>846</v>
      </c>
      <c r="K1315" s="16" t="s">
        <v>1323</v>
      </c>
    </row>
    <row r="1316" spans="1:11">
      <c r="A1316" s="5">
        <v>2765</v>
      </c>
      <c r="B1316" s="5" t="s">
        <v>648</v>
      </c>
      <c r="C1316" t="e">
        <f>VLOOKUP($A1316,#REF!,3,0)</f>
        <v>#REF!</v>
      </c>
      <c r="D1316" t="e">
        <f>VLOOKUP($A1316,#REF!,4,0)</f>
        <v>#REF!</v>
      </c>
      <c r="E1316">
        <v>2019</v>
      </c>
      <c r="F1316">
        <f>VLOOKUP($A1316,'BM011'!$D$8:$U$607,17,0)</f>
        <v>20672</v>
      </c>
      <c r="H1316" s="16">
        <v>8970</v>
      </c>
      <c r="I1316" s="16" t="s">
        <v>1157</v>
      </c>
      <c r="J1316" s="16">
        <v>730</v>
      </c>
      <c r="K1316" s="16" t="s">
        <v>1322</v>
      </c>
    </row>
    <row r="1317" spans="1:11">
      <c r="A1317" s="5">
        <v>3400</v>
      </c>
      <c r="B1317" s="5" t="s">
        <v>689</v>
      </c>
      <c r="C1317" t="e">
        <f>VLOOKUP($A1317,#REF!,3,0)</f>
        <v>#REF!</v>
      </c>
      <c r="D1317" t="e">
        <f>VLOOKUP($A1317,#REF!,4,0)</f>
        <v>#REF!</v>
      </c>
      <c r="E1317">
        <v>2019</v>
      </c>
      <c r="F1317">
        <f>VLOOKUP($A1317,'BM011'!$D$8:$U$607,17,0)</f>
        <v>17960</v>
      </c>
      <c r="H1317" s="16">
        <v>8981</v>
      </c>
      <c r="I1317" s="16" t="s">
        <v>1158</v>
      </c>
      <c r="J1317" s="16">
        <v>730</v>
      </c>
      <c r="K1317" s="16" t="s">
        <v>1322</v>
      </c>
    </row>
    <row r="1318" spans="1:11">
      <c r="A1318" s="5">
        <v>8210</v>
      </c>
      <c r="B1318" s="5" t="s">
        <v>1068</v>
      </c>
      <c r="C1318" t="e">
        <f>VLOOKUP($A1318,#REF!,3,0)</f>
        <v>#REF!</v>
      </c>
      <c r="D1318" t="e">
        <f>VLOOKUP($A1318,#REF!,4,0)</f>
        <v>#REF!</v>
      </c>
      <c r="E1318">
        <v>2019</v>
      </c>
      <c r="F1318">
        <f>VLOOKUP($A1318,'BM011'!$D$8:$U$607,17,0)</f>
        <v>19340</v>
      </c>
      <c r="H1318" s="16">
        <v>8983</v>
      </c>
      <c r="I1318" s="16" t="s">
        <v>1159</v>
      </c>
      <c r="J1318" s="16">
        <v>730</v>
      </c>
      <c r="K1318" s="16" t="s">
        <v>1322</v>
      </c>
    </row>
    <row r="1319" spans="1:11">
      <c r="A1319" s="5">
        <v>2670</v>
      </c>
      <c r="B1319" s="5" t="s">
        <v>639</v>
      </c>
      <c r="C1319" t="e">
        <f>VLOOKUP($A1319,#REF!,3,0)</f>
        <v>#REF!</v>
      </c>
      <c r="D1319" t="e">
        <f>VLOOKUP($A1319,#REF!,4,0)</f>
        <v>#REF!</v>
      </c>
      <c r="E1319">
        <v>2019</v>
      </c>
      <c r="F1319">
        <f>VLOOKUP($A1319,'BM011'!$D$8:$U$607,17,0)</f>
        <v>18152.25</v>
      </c>
      <c r="H1319" s="16">
        <v>8990</v>
      </c>
      <c r="I1319" s="16" t="s">
        <v>1160</v>
      </c>
      <c r="J1319" s="16">
        <v>846</v>
      </c>
      <c r="K1319" s="16" t="s">
        <v>1323</v>
      </c>
    </row>
    <row r="1320" spans="1:11">
      <c r="A1320" s="5">
        <v>2990</v>
      </c>
      <c r="B1320" s="5" t="s">
        <v>667</v>
      </c>
      <c r="C1320" t="e">
        <f>VLOOKUP($A1320,#REF!,3,0)</f>
        <v>#REF!</v>
      </c>
      <c r="D1320" t="e">
        <f>VLOOKUP($A1320,#REF!,4,0)</f>
        <v>#REF!</v>
      </c>
      <c r="E1320">
        <v>2019</v>
      </c>
      <c r="F1320">
        <f>VLOOKUP($A1320,'BM011'!$D$8:$U$607,17,0)</f>
        <v>18238.75</v>
      </c>
      <c r="H1320" s="16">
        <v>8990</v>
      </c>
      <c r="I1320" s="16" t="s">
        <v>1160</v>
      </c>
      <c r="J1320" s="16">
        <v>730</v>
      </c>
      <c r="K1320" s="16" t="s">
        <v>1322</v>
      </c>
    </row>
    <row r="1321" spans="1:11">
      <c r="A1321" s="5">
        <v>2750</v>
      </c>
      <c r="B1321" s="5" t="s">
        <v>646</v>
      </c>
      <c r="C1321" t="e">
        <f>VLOOKUP($A1321,#REF!,3,0)</f>
        <v>#REF!</v>
      </c>
      <c r="D1321" t="e">
        <f>VLOOKUP($A1321,#REF!,4,0)</f>
        <v>#REF!</v>
      </c>
      <c r="E1321">
        <v>2019</v>
      </c>
      <c r="F1321">
        <f>VLOOKUP($A1321,'BM011'!$D$8:$U$607,17,0)</f>
        <v>20136.75</v>
      </c>
      <c r="H1321" s="16">
        <v>9000</v>
      </c>
      <c r="I1321" s="16" t="s">
        <v>1161</v>
      </c>
      <c r="J1321" s="16">
        <v>851</v>
      </c>
      <c r="K1321" s="16" t="s">
        <v>1324</v>
      </c>
    </row>
    <row r="1322" spans="1:11">
      <c r="A1322" s="5">
        <v>2980</v>
      </c>
      <c r="B1322" s="5" t="s">
        <v>666</v>
      </c>
      <c r="C1322" t="e">
        <f>VLOOKUP($A1322,#REF!,3,0)</f>
        <v>#REF!</v>
      </c>
      <c r="D1322" t="e">
        <f>VLOOKUP($A1322,#REF!,4,0)</f>
        <v>#REF!</v>
      </c>
      <c r="E1322">
        <v>2019</v>
      </c>
      <c r="F1322">
        <f>VLOOKUP($A1322,'BM011'!$D$8:$U$607,17,0)</f>
        <v>17191</v>
      </c>
      <c r="H1322" s="16">
        <v>9200</v>
      </c>
      <c r="I1322" s="16" t="s">
        <v>1162</v>
      </c>
      <c r="J1322" s="16">
        <v>851</v>
      </c>
      <c r="K1322" s="16" t="s">
        <v>1324</v>
      </c>
    </row>
    <row r="1323" spans="1:11">
      <c r="A1323" s="5">
        <v>4000</v>
      </c>
      <c r="B1323" s="5" t="s">
        <v>712</v>
      </c>
      <c r="C1323" t="e">
        <f>VLOOKUP($A1323,#REF!,3,0)</f>
        <v>#REF!</v>
      </c>
      <c r="D1323" t="e">
        <f>VLOOKUP($A1323,#REF!,4,0)</f>
        <v>#REF!</v>
      </c>
      <c r="E1323">
        <v>2019</v>
      </c>
      <c r="F1323">
        <f>VLOOKUP($A1323,'BM011'!$D$8:$U$607,17,0)</f>
        <v>20206</v>
      </c>
      <c r="H1323" s="16">
        <v>9210</v>
      </c>
      <c r="I1323" s="16" t="s">
        <v>1163</v>
      </c>
      <c r="J1323" s="16">
        <v>851</v>
      </c>
      <c r="K1323" s="16" t="s">
        <v>1324</v>
      </c>
    </row>
    <row r="1324" spans="1:11">
      <c r="A1324" s="5">
        <v>2690</v>
      </c>
      <c r="B1324" s="5" t="s">
        <v>641</v>
      </c>
      <c r="C1324" t="e">
        <f>VLOOKUP($A1324,#REF!,3,0)</f>
        <v>#REF!</v>
      </c>
      <c r="D1324" t="e">
        <f>VLOOKUP($A1324,#REF!,4,0)</f>
        <v>#REF!</v>
      </c>
      <c r="E1324">
        <v>2019</v>
      </c>
      <c r="F1324">
        <f>VLOOKUP($A1324,'BM011'!$D$8:$U$607,17,0)</f>
        <v>18239</v>
      </c>
      <c r="H1324" s="16">
        <v>9220</v>
      </c>
      <c r="I1324" s="16" t="s">
        <v>1164</v>
      </c>
      <c r="J1324" s="16">
        <v>851</v>
      </c>
      <c r="K1324" s="16" t="s">
        <v>1324</v>
      </c>
    </row>
    <row r="1325" spans="1:11">
      <c r="A1325" s="5">
        <v>3450</v>
      </c>
      <c r="B1325" s="5" t="s">
        <v>690</v>
      </c>
      <c r="C1325" t="e">
        <f>VLOOKUP($A1325,#REF!,3,0)</f>
        <v>#REF!</v>
      </c>
      <c r="D1325" t="e">
        <f>VLOOKUP($A1325,#REF!,4,0)</f>
        <v>#REF!</v>
      </c>
      <c r="E1325">
        <v>2019</v>
      </c>
      <c r="F1325">
        <f>VLOOKUP($A1325,'BM011'!$D$8:$U$607,17,0)</f>
        <v>20248</v>
      </c>
      <c r="H1325" s="16">
        <v>9230</v>
      </c>
      <c r="I1325" s="16" t="s">
        <v>1165</v>
      </c>
      <c r="J1325" s="16">
        <v>840</v>
      </c>
      <c r="K1325" s="16" t="s">
        <v>1325</v>
      </c>
    </row>
    <row r="1326" spans="1:11">
      <c r="A1326" s="5">
        <v>2605</v>
      </c>
      <c r="B1326" s="5" t="s">
        <v>629</v>
      </c>
      <c r="C1326" t="e">
        <f>VLOOKUP($A1326,#REF!,3,0)</f>
        <v>#REF!</v>
      </c>
      <c r="D1326" t="e">
        <f>VLOOKUP($A1326,#REF!,4,0)</f>
        <v>#REF!</v>
      </c>
      <c r="E1326">
        <v>2019</v>
      </c>
      <c r="F1326">
        <f>VLOOKUP($A1326,'BM011'!$D$8:$U$607,17,0)</f>
        <v>19196</v>
      </c>
      <c r="H1326" s="16">
        <v>9230</v>
      </c>
      <c r="I1326" s="16" t="s">
        <v>1165</v>
      </c>
      <c r="J1326" s="16">
        <v>851</v>
      </c>
      <c r="K1326" s="16" t="s">
        <v>1324</v>
      </c>
    </row>
    <row r="1327" spans="1:11">
      <c r="A1327" s="5">
        <v>2660</v>
      </c>
      <c r="B1327" s="5" t="s">
        <v>637</v>
      </c>
      <c r="C1327" t="e">
        <f>VLOOKUP($A1327,#REF!,3,0)</f>
        <v>#REF!</v>
      </c>
      <c r="D1327" t="e">
        <f>VLOOKUP($A1327,#REF!,4,0)</f>
        <v>#REF!</v>
      </c>
      <c r="E1327">
        <v>2019</v>
      </c>
      <c r="F1327">
        <f>VLOOKUP($A1327,'BM011'!$D$8:$U$607,17,0)</f>
        <v>19881.25</v>
      </c>
      <c r="H1327" s="16">
        <v>9240</v>
      </c>
      <c r="I1327" s="16" t="s">
        <v>1166</v>
      </c>
      <c r="J1327" s="16">
        <v>820</v>
      </c>
      <c r="K1327" s="16" t="s">
        <v>1326</v>
      </c>
    </row>
    <row r="1328" spans="1:11">
      <c r="A1328" s="5">
        <v>2625</v>
      </c>
      <c r="B1328" s="5" t="s">
        <v>632</v>
      </c>
      <c r="C1328" t="e">
        <f>VLOOKUP($A1328,#REF!,3,0)</f>
        <v>#REF!</v>
      </c>
      <c r="D1328" t="e">
        <f>VLOOKUP($A1328,#REF!,4,0)</f>
        <v>#REF!</v>
      </c>
      <c r="E1328">
        <v>2019</v>
      </c>
      <c r="F1328">
        <f>VLOOKUP($A1328,'BM011'!$D$8:$U$607,17,0)</f>
        <v>20365</v>
      </c>
      <c r="H1328" s="16">
        <v>9240</v>
      </c>
      <c r="I1328" s="16" t="s">
        <v>1166</v>
      </c>
      <c r="J1328" s="16">
        <v>840</v>
      </c>
      <c r="K1328" s="16" t="s">
        <v>1325</v>
      </c>
    </row>
    <row r="1329" spans="1:11">
      <c r="A1329" s="5">
        <v>8250</v>
      </c>
      <c r="B1329" s="5" t="s">
        <v>1073</v>
      </c>
      <c r="C1329" t="e">
        <f>VLOOKUP($A1329,#REF!,3,0)</f>
        <v>#REF!</v>
      </c>
      <c r="D1329" t="e">
        <f>VLOOKUP($A1329,#REF!,4,0)</f>
        <v>#REF!</v>
      </c>
      <c r="E1329">
        <v>2019</v>
      </c>
      <c r="F1329">
        <f>VLOOKUP($A1329,'BM011'!$D$8:$U$607,17,0)</f>
        <v>21399.25</v>
      </c>
      <c r="H1329" s="16">
        <v>9240</v>
      </c>
      <c r="I1329" s="16" t="s">
        <v>1166</v>
      </c>
      <c r="J1329" s="16">
        <v>851</v>
      </c>
      <c r="K1329" s="16" t="s">
        <v>1324</v>
      </c>
    </row>
    <row r="1330" spans="1:11">
      <c r="A1330" s="5">
        <v>2740</v>
      </c>
      <c r="B1330" s="5" t="s">
        <v>645</v>
      </c>
      <c r="C1330" t="e">
        <f>VLOOKUP($A1330,#REF!,3,0)</f>
        <v>#REF!</v>
      </c>
      <c r="D1330" t="e">
        <f>VLOOKUP($A1330,#REF!,4,0)</f>
        <v>#REF!</v>
      </c>
      <c r="E1330">
        <v>2019</v>
      </c>
      <c r="F1330">
        <f>VLOOKUP($A1330,'BM011'!$D$8:$U$607,17,0)</f>
        <v>19663.75</v>
      </c>
      <c r="H1330" s="16">
        <v>9260</v>
      </c>
      <c r="I1330" s="16" t="s">
        <v>1167</v>
      </c>
      <c r="J1330" s="16">
        <v>840</v>
      </c>
      <c r="K1330" s="16" t="s">
        <v>1325</v>
      </c>
    </row>
    <row r="1331" spans="1:11">
      <c r="A1331" s="5">
        <v>3070</v>
      </c>
      <c r="B1331" s="5" t="s">
        <v>671</v>
      </c>
      <c r="C1331" t="e">
        <f>VLOOKUP($A1331,#REF!,3,0)</f>
        <v>#REF!</v>
      </c>
      <c r="D1331" t="e">
        <f>VLOOKUP($A1331,#REF!,4,0)</f>
        <v>#REF!</v>
      </c>
      <c r="E1331">
        <v>2019</v>
      </c>
      <c r="F1331">
        <f>VLOOKUP($A1331,'BM011'!$D$8:$U$607,17,0)</f>
        <v>21933.25</v>
      </c>
      <c r="H1331" s="16">
        <v>9260</v>
      </c>
      <c r="I1331" s="16" t="s">
        <v>1167</v>
      </c>
      <c r="J1331" s="16">
        <v>851</v>
      </c>
      <c r="K1331" s="16" t="s">
        <v>1324</v>
      </c>
    </row>
    <row r="1332" spans="1:11">
      <c r="A1332" s="5">
        <v>2665</v>
      </c>
      <c r="B1332" s="5" t="s">
        <v>638</v>
      </c>
      <c r="C1332" t="e">
        <f>VLOOKUP($A1332,#REF!,3,0)</f>
        <v>#REF!</v>
      </c>
      <c r="D1332" t="e">
        <f>VLOOKUP($A1332,#REF!,4,0)</f>
        <v>#REF!</v>
      </c>
      <c r="E1332">
        <v>2019</v>
      </c>
      <c r="F1332">
        <f>VLOOKUP($A1332,'BM011'!$D$8:$U$607,17,0)</f>
        <v>22045.75</v>
      </c>
      <c r="H1332" s="16">
        <v>9270</v>
      </c>
      <c r="I1332" s="16" t="s">
        <v>1168</v>
      </c>
      <c r="J1332" s="16">
        <v>851</v>
      </c>
      <c r="K1332" s="16" t="s">
        <v>1324</v>
      </c>
    </row>
    <row r="1333" spans="1:11">
      <c r="A1333" s="5">
        <v>2680</v>
      </c>
      <c r="B1333" s="5" t="s">
        <v>640</v>
      </c>
      <c r="C1333" t="e">
        <f>VLOOKUP($A1333,#REF!,3,0)</f>
        <v>#REF!</v>
      </c>
      <c r="D1333" t="e">
        <f>VLOOKUP($A1333,#REF!,4,0)</f>
        <v>#REF!</v>
      </c>
      <c r="E1333">
        <v>2019</v>
      </c>
      <c r="F1333">
        <f>VLOOKUP($A1333,'BM011'!$D$8:$U$607,17,0)</f>
        <v>19632.5</v>
      </c>
      <c r="H1333" s="16">
        <v>9280</v>
      </c>
      <c r="I1333" s="16" t="s">
        <v>1169</v>
      </c>
      <c r="J1333" s="16">
        <v>851</v>
      </c>
      <c r="K1333" s="16" t="s">
        <v>1324</v>
      </c>
    </row>
    <row r="1334" spans="1:11">
      <c r="A1334" s="5">
        <v>2760</v>
      </c>
      <c r="B1334" s="5" t="s">
        <v>647</v>
      </c>
      <c r="C1334" t="e">
        <f>VLOOKUP($A1334,#REF!,3,0)</f>
        <v>#REF!</v>
      </c>
      <c r="D1334" t="e">
        <f>VLOOKUP($A1334,#REF!,4,0)</f>
        <v>#REF!</v>
      </c>
      <c r="E1334">
        <v>2019</v>
      </c>
      <c r="F1334">
        <f>VLOOKUP($A1334,'BM011'!$D$8:$U$607,17,0)</f>
        <v>21753.5</v>
      </c>
      <c r="H1334" s="16">
        <v>9293</v>
      </c>
      <c r="I1334" s="16" t="s">
        <v>1170</v>
      </c>
      <c r="J1334" s="16">
        <v>840</v>
      </c>
      <c r="K1334" s="16" t="s">
        <v>1325</v>
      </c>
    </row>
    <row r="1335" spans="1:11">
      <c r="A1335" s="5">
        <v>3060</v>
      </c>
      <c r="B1335" s="5" t="s">
        <v>670</v>
      </c>
      <c r="C1335" t="e">
        <f>VLOOKUP($A1335,#REF!,3,0)</f>
        <v>#REF!</v>
      </c>
      <c r="D1335" t="e">
        <f>VLOOKUP($A1335,#REF!,4,0)</f>
        <v>#REF!</v>
      </c>
      <c r="E1335">
        <v>2019</v>
      </c>
      <c r="F1335">
        <f>VLOOKUP($A1335,'BM011'!$D$8:$U$607,17,0)</f>
        <v>21416</v>
      </c>
      <c r="H1335" s="16">
        <v>9293</v>
      </c>
      <c r="I1335" s="16" t="s">
        <v>1170</v>
      </c>
      <c r="J1335" s="16">
        <v>851</v>
      </c>
      <c r="K1335" s="16" t="s">
        <v>1324</v>
      </c>
    </row>
    <row r="1336" spans="1:11">
      <c r="A1336" s="5">
        <v>8200</v>
      </c>
      <c r="B1336" s="5" t="s">
        <v>1067</v>
      </c>
      <c r="C1336" t="e">
        <f>VLOOKUP($A1336,#REF!,3,0)</f>
        <v>#REF!</v>
      </c>
      <c r="D1336" t="e">
        <f>VLOOKUP($A1336,#REF!,4,0)</f>
        <v>#REF!</v>
      </c>
      <c r="E1336">
        <v>2019</v>
      </c>
      <c r="F1336">
        <f>VLOOKUP($A1336,'BM011'!$D$8:$U$607,17,0)</f>
        <v>23868.75</v>
      </c>
      <c r="H1336" s="16">
        <v>9300</v>
      </c>
      <c r="I1336" s="16" t="s">
        <v>1171</v>
      </c>
      <c r="J1336" s="16">
        <v>813</v>
      </c>
      <c r="K1336" s="16" t="s">
        <v>1327</v>
      </c>
    </row>
    <row r="1337" spans="1:11">
      <c r="A1337" s="5">
        <v>3520</v>
      </c>
      <c r="B1337" s="5" t="s">
        <v>695</v>
      </c>
      <c r="C1337" t="e">
        <f>VLOOKUP($A1337,#REF!,3,0)</f>
        <v>#REF!</v>
      </c>
      <c r="D1337" t="e">
        <f>VLOOKUP($A1337,#REF!,4,0)</f>
        <v>#REF!</v>
      </c>
      <c r="E1337">
        <v>2019</v>
      </c>
      <c r="F1337">
        <f>VLOOKUP($A1337,'BM011'!$D$8:$U$607,17,0)</f>
        <v>22395.25</v>
      </c>
      <c r="H1337" s="16">
        <v>9310</v>
      </c>
      <c r="I1337" s="16" t="s">
        <v>1172</v>
      </c>
      <c r="J1337" s="16">
        <v>851</v>
      </c>
      <c r="K1337" s="16" t="s">
        <v>1324</v>
      </c>
    </row>
    <row r="1338" spans="1:11">
      <c r="A1338" s="5">
        <v>2730</v>
      </c>
      <c r="B1338" s="5" t="s">
        <v>644</v>
      </c>
      <c r="C1338" t="e">
        <f>VLOOKUP($A1338,#REF!,3,0)</f>
        <v>#REF!</v>
      </c>
      <c r="D1338" t="e">
        <f>VLOOKUP($A1338,#REF!,4,0)</f>
        <v>#REF!</v>
      </c>
      <c r="E1338">
        <v>2019</v>
      </c>
      <c r="F1338">
        <f>VLOOKUP($A1338,'BM011'!$D$8:$U$607,17,0)</f>
        <v>21868.5</v>
      </c>
      <c r="H1338" s="16">
        <v>9320</v>
      </c>
      <c r="I1338" s="16" t="s">
        <v>1173</v>
      </c>
      <c r="J1338" s="16">
        <v>810</v>
      </c>
      <c r="K1338" s="16" t="s">
        <v>1328</v>
      </c>
    </row>
    <row r="1339" spans="1:11">
      <c r="A1339" s="5">
        <v>8270</v>
      </c>
      <c r="B1339" s="5" t="s">
        <v>1075</v>
      </c>
      <c r="C1339" t="e">
        <f>VLOOKUP($A1339,#REF!,3,0)</f>
        <v>#REF!</v>
      </c>
      <c r="D1339" t="e">
        <f>VLOOKUP($A1339,#REF!,4,0)</f>
        <v>#REF!</v>
      </c>
      <c r="E1339">
        <v>2019</v>
      </c>
      <c r="F1339">
        <f>VLOOKUP($A1339,'BM011'!$D$8:$U$607,17,0)</f>
        <v>23371.25</v>
      </c>
      <c r="H1339" s="16">
        <v>9320</v>
      </c>
      <c r="I1339" s="16" t="s">
        <v>1173</v>
      </c>
      <c r="J1339" s="16">
        <v>851</v>
      </c>
      <c r="K1339" s="16" t="s">
        <v>1324</v>
      </c>
    </row>
    <row r="1340" spans="1:11">
      <c r="A1340" s="5">
        <v>8230</v>
      </c>
      <c r="B1340" s="5" t="s">
        <v>1071</v>
      </c>
      <c r="C1340" t="e">
        <f>VLOOKUP($A1340,#REF!,3,0)</f>
        <v>#REF!</v>
      </c>
      <c r="D1340" t="e">
        <f>VLOOKUP($A1340,#REF!,4,0)</f>
        <v>#REF!</v>
      </c>
      <c r="E1340">
        <v>2019</v>
      </c>
      <c r="F1340">
        <f>VLOOKUP($A1340,'BM011'!$D$8:$U$607,17,0)</f>
        <v>23844.5</v>
      </c>
      <c r="H1340" s="16">
        <v>9330</v>
      </c>
      <c r="I1340" s="16" t="s">
        <v>1174</v>
      </c>
      <c r="J1340" s="16">
        <v>810</v>
      </c>
      <c r="K1340" s="16" t="s">
        <v>1328</v>
      </c>
    </row>
    <row r="1341" spans="1:11">
      <c r="A1341" s="5">
        <v>2970</v>
      </c>
      <c r="B1341" s="5" t="s">
        <v>665</v>
      </c>
      <c r="C1341" t="e">
        <f>VLOOKUP($A1341,#REF!,3,0)</f>
        <v>#REF!</v>
      </c>
      <c r="D1341" t="e">
        <f>VLOOKUP($A1341,#REF!,4,0)</f>
        <v>#REF!</v>
      </c>
      <c r="E1341">
        <v>2019</v>
      </c>
      <c r="F1341">
        <f>VLOOKUP($A1341,'BM011'!$D$8:$U$607,17,0)</f>
        <v>23615.5</v>
      </c>
      <c r="H1341" s="16">
        <v>9330</v>
      </c>
      <c r="I1341" s="16" t="s">
        <v>1174</v>
      </c>
      <c r="J1341" s="16">
        <v>813</v>
      </c>
      <c r="K1341" s="16" t="s">
        <v>1327</v>
      </c>
    </row>
    <row r="1342" spans="1:11">
      <c r="A1342" s="5">
        <v>3460</v>
      </c>
      <c r="B1342" s="5" t="s">
        <v>691</v>
      </c>
      <c r="C1342" t="e">
        <f>VLOOKUP($A1342,#REF!,3,0)</f>
        <v>#REF!</v>
      </c>
      <c r="D1342" t="e">
        <f>VLOOKUP($A1342,#REF!,4,0)</f>
        <v>#REF!</v>
      </c>
      <c r="E1342">
        <v>2019</v>
      </c>
      <c r="F1342">
        <f>VLOOKUP($A1342,'BM011'!$D$8:$U$607,17,0)</f>
        <v>24594.75</v>
      </c>
      <c r="H1342" s="16">
        <v>9340</v>
      </c>
      <c r="I1342" s="16" t="s">
        <v>1175</v>
      </c>
      <c r="J1342" s="16">
        <v>810</v>
      </c>
      <c r="K1342" s="16" t="s">
        <v>1328</v>
      </c>
    </row>
    <row r="1343" spans="1:11">
      <c r="A1343" s="5">
        <v>2650</v>
      </c>
      <c r="B1343" s="5" t="s">
        <v>636</v>
      </c>
      <c r="C1343" t="e">
        <f>VLOOKUP($A1343,#REF!,3,0)</f>
        <v>#REF!</v>
      </c>
      <c r="D1343" t="e">
        <f>VLOOKUP($A1343,#REF!,4,0)</f>
        <v>#REF!</v>
      </c>
      <c r="E1343">
        <v>2019</v>
      </c>
      <c r="F1343">
        <f>VLOOKUP($A1343,'BM011'!$D$8:$U$607,17,0)</f>
        <v>22806.25</v>
      </c>
      <c r="H1343" s="16">
        <v>9340</v>
      </c>
      <c r="I1343" s="16" t="s">
        <v>1175</v>
      </c>
      <c r="J1343" s="16">
        <v>813</v>
      </c>
      <c r="K1343" s="16" t="s">
        <v>1327</v>
      </c>
    </row>
    <row r="1344" spans="1:11">
      <c r="A1344" s="5">
        <v>8240</v>
      </c>
      <c r="B1344" s="5" t="s">
        <v>1072</v>
      </c>
      <c r="C1344" t="e">
        <f>VLOOKUP($A1344,#REF!,3,0)</f>
        <v>#REF!</v>
      </c>
      <c r="D1344" t="e">
        <f>VLOOKUP($A1344,#REF!,4,0)</f>
        <v>#REF!</v>
      </c>
      <c r="E1344">
        <v>2019</v>
      </c>
      <c r="F1344">
        <f>VLOOKUP($A1344,'BM011'!$D$8:$U$607,17,0)</f>
        <v>25790.25</v>
      </c>
      <c r="H1344" s="16">
        <v>9352</v>
      </c>
      <c r="I1344" s="16" t="s">
        <v>1176</v>
      </c>
      <c r="J1344" s="16">
        <v>810</v>
      </c>
      <c r="K1344" s="16" t="s">
        <v>1328</v>
      </c>
    </row>
    <row r="1345" spans="1:11">
      <c r="A1345" s="5">
        <v>2610</v>
      </c>
      <c r="B1345" s="5" t="s">
        <v>630</v>
      </c>
      <c r="C1345" t="e">
        <f>VLOOKUP($A1345,#REF!,3,0)</f>
        <v>#REF!</v>
      </c>
      <c r="D1345" t="e">
        <f>VLOOKUP($A1345,#REF!,4,0)</f>
        <v>#REF!</v>
      </c>
      <c r="E1345">
        <v>2019</v>
      </c>
      <c r="F1345">
        <f>VLOOKUP($A1345,'BM011'!$D$8:$U$607,17,0)</f>
        <v>23381</v>
      </c>
      <c r="H1345" s="16">
        <v>9352</v>
      </c>
      <c r="I1345" s="16" t="s">
        <v>1176</v>
      </c>
      <c r="J1345" s="16">
        <v>813</v>
      </c>
      <c r="K1345" s="16" t="s">
        <v>1327</v>
      </c>
    </row>
    <row r="1346" spans="1:11">
      <c r="A1346" s="5">
        <v>3500</v>
      </c>
      <c r="B1346" s="5" t="s">
        <v>694</v>
      </c>
      <c r="C1346" t="e">
        <f>VLOOKUP($A1346,#REF!,3,0)</f>
        <v>#REF!</v>
      </c>
      <c r="D1346" t="e">
        <f>VLOOKUP($A1346,#REF!,4,0)</f>
        <v>#REF!</v>
      </c>
      <c r="E1346">
        <v>2019</v>
      </c>
      <c r="F1346">
        <f>VLOOKUP($A1346,'BM011'!$D$8:$U$607,17,0)</f>
        <v>25562</v>
      </c>
      <c r="H1346" s="16">
        <v>9362</v>
      </c>
      <c r="I1346" s="16" t="s">
        <v>1177</v>
      </c>
      <c r="J1346" s="16">
        <v>851</v>
      </c>
      <c r="K1346" s="16" t="s">
        <v>1324</v>
      </c>
    </row>
    <row r="1347" spans="1:11">
      <c r="A1347" s="5">
        <v>2791</v>
      </c>
      <c r="B1347" s="5" t="s">
        <v>650</v>
      </c>
      <c r="C1347" t="e">
        <f>VLOOKUP($A1347,#REF!,3,0)</f>
        <v>#REF!</v>
      </c>
      <c r="D1347" t="e">
        <f>VLOOKUP($A1347,#REF!,4,0)</f>
        <v>#REF!</v>
      </c>
      <c r="E1347">
        <v>2019</v>
      </c>
      <c r="F1347">
        <f>VLOOKUP($A1347,'BM011'!$D$8:$U$607,17,0)</f>
        <v>24536.75</v>
      </c>
      <c r="H1347" s="16">
        <v>9370</v>
      </c>
      <c r="I1347" s="16" t="s">
        <v>1178</v>
      </c>
      <c r="J1347" s="16">
        <v>810</v>
      </c>
      <c r="K1347" s="16" t="s">
        <v>1328</v>
      </c>
    </row>
    <row r="1348" spans="1:11">
      <c r="A1348" s="5">
        <v>2770</v>
      </c>
      <c r="B1348" s="5" t="s">
        <v>649</v>
      </c>
      <c r="C1348" t="e">
        <f>VLOOKUP($A1348,#REF!,3,0)</f>
        <v>#REF!</v>
      </c>
      <c r="D1348" t="e">
        <f>VLOOKUP($A1348,#REF!,4,0)</f>
        <v>#REF!</v>
      </c>
      <c r="E1348">
        <v>2019</v>
      </c>
      <c r="F1348">
        <f>VLOOKUP($A1348,'BM011'!$D$8:$U$607,17,0)</f>
        <v>23578.75</v>
      </c>
      <c r="H1348" s="16">
        <v>9370</v>
      </c>
      <c r="I1348" s="16" t="s">
        <v>1178</v>
      </c>
      <c r="J1348" s="16">
        <v>851</v>
      </c>
      <c r="K1348" s="16" t="s">
        <v>1324</v>
      </c>
    </row>
    <row r="1349" spans="1:11">
      <c r="A1349" s="5">
        <v>3050</v>
      </c>
      <c r="B1349" s="5" t="s">
        <v>669</v>
      </c>
      <c r="C1349" t="e">
        <f>VLOOKUP($A1349,#REF!,3,0)</f>
        <v>#REF!</v>
      </c>
      <c r="D1349" t="e">
        <f>VLOOKUP($A1349,#REF!,4,0)</f>
        <v>#REF!</v>
      </c>
      <c r="E1349">
        <v>2019</v>
      </c>
      <c r="F1349">
        <f>VLOOKUP($A1349,'BM011'!$D$8:$U$607,17,0)</f>
        <v>25025.5</v>
      </c>
      <c r="H1349" s="16">
        <v>9380</v>
      </c>
      <c r="I1349" s="16" t="s">
        <v>1179</v>
      </c>
      <c r="J1349" s="16">
        <v>851</v>
      </c>
      <c r="K1349" s="16" t="s">
        <v>1324</v>
      </c>
    </row>
    <row r="1350" spans="1:11">
      <c r="A1350" s="5">
        <v>2700</v>
      </c>
      <c r="B1350" s="5" t="s">
        <v>642</v>
      </c>
      <c r="C1350" t="e">
        <f>VLOOKUP($A1350,#REF!,3,0)</f>
        <v>#REF!</v>
      </c>
      <c r="D1350" t="e">
        <f>VLOOKUP($A1350,#REF!,4,0)</f>
        <v>#REF!</v>
      </c>
      <c r="E1350">
        <v>2019</v>
      </c>
      <c r="F1350">
        <f>VLOOKUP($A1350,'BM011'!$D$8:$U$607,17,0)</f>
        <v>26859.5</v>
      </c>
      <c r="H1350" s="16">
        <v>9381</v>
      </c>
      <c r="I1350" s="16" t="s">
        <v>1180</v>
      </c>
      <c r="J1350" s="16">
        <v>849</v>
      </c>
      <c r="K1350" s="16" t="s">
        <v>1329</v>
      </c>
    </row>
    <row r="1351" spans="1:11">
      <c r="A1351" s="5">
        <v>2860</v>
      </c>
      <c r="B1351" s="5" t="s">
        <v>656</v>
      </c>
      <c r="C1351" t="e">
        <f>VLOOKUP($A1351,#REF!,3,0)</f>
        <v>#REF!</v>
      </c>
      <c r="D1351" t="e">
        <f>VLOOKUP($A1351,#REF!,4,0)</f>
        <v>#REF!</v>
      </c>
      <c r="E1351">
        <v>2019</v>
      </c>
      <c r="F1351">
        <f>VLOOKUP($A1351,'BM011'!$D$8:$U$607,17,0)</f>
        <v>25773.75</v>
      </c>
      <c r="H1351" s="16">
        <v>9381</v>
      </c>
      <c r="I1351" s="16" t="s">
        <v>1180</v>
      </c>
      <c r="J1351" s="16">
        <v>851</v>
      </c>
      <c r="K1351" s="16" t="s">
        <v>1324</v>
      </c>
    </row>
    <row r="1352" spans="1:11">
      <c r="A1352" s="5">
        <v>2880</v>
      </c>
      <c r="B1352" s="5" t="s">
        <v>658</v>
      </c>
      <c r="C1352" t="e">
        <f>VLOOKUP($A1352,#REF!,3,0)</f>
        <v>#REF!</v>
      </c>
      <c r="D1352" t="e">
        <f>VLOOKUP($A1352,#REF!,4,0)</f>
        <v>#REF!</v>
      </c>
      <c r="E1352">
        <v>2019</v>
      </c>
      <c r="F1352">
        <f>VLOOKUP($A1352,'BM011'!$D$8:$U$607,17,0)</f>
        <v>25803.5</v>
      </c>
      <c r="H1352" s="16">
        <v>9382</v>
      </c>
      <c r="I1352" s="16" t="s">
        <v>1181</v>
      </c>
      <c r="J1352" s="16">
        <v>810</v>
      </c>
      <c r="K1352" s="16" t="s">
        <v>1328</v>
      </c>
    </row>
    <row r="1353" spans="1:11">
      <c r="A1353" s="5">
        <v>2500</v>
      </c>
      <c r="B1353" s="5" t="s">
        <v>627</v>
      </c>
      <c r="C1353" t="e">
        <f>VLOOKUP($A1353,#REF!,3,0)</f>
        <v>#REF!</v>
      </c>
      <c r="D1353" t="e">
        <f>VLOOKUP($A1353,#REF!,4,0)</f>
        <v>#REF!</v>
      </c>
      <c r="E1353">
        <v>2019</v>
      </c>
      <c r="F1353">
        <f>VLOOKUP($A1353,'BM011'!$D$8:$U$607,17,0)</f>
        <v>29562.25</v>
      </c>
      <c r="H1353" s="16">
        <v>9382</v>
      </c>
      <c r="I1353" s="16" t="s">
        <v>1181</v>
      </c>
      <c r="J1353" s="16">
        <v>849</v>
      </c>
      <c r="K1353" s="16" t="s">
        <v>1329</v>
      </c>
    </row>
    <row r="1354" spans="1:11">
      <c r="A1354" s="5">
        <v>2960</v>
      </c>
      <c r="B1354" s="5" t="s">
        <v>664</v>
      </c>
      <c r="C1354" t="e">
        <f>VLOOKUP($A1354,#REF!,3,0)</f>
        <v>#REF!</v>
      </c>
      <c r="D1354" t="e">
        <f>VLOOKUP($A1354,#REF!,4,0)</f>
        <v>#REF!</v>
      </c>
      <c r="E1354">
        <v>2019</v>
      </c>
      <c r="F1354">
        <f>VLOOKUP($A1354,'BM011'!$D$8:$U$607,17,0)</f>
        <v>31249.75</v>
      </c>
      <c r="H1354" s="16">
        <v>9382</v>
      </c>
      <c r="I1354" s="16" t="s">
        <v>1181</v>
      </c>
      <c r="J1354" s="16">
        <v>851</v>
      </c>
      <c r="K1354" s="16" t="s">
        <v>1324</v>
      </c>
    </row>
    <row r="1355" spans="1:11">
      <c r="A1355" s="5">
        <v>8000</v>
      </c>
      <c r="B1355" s="5" t="s">
        <v>1066</v>
      </c>
      <c r="C1355" t="e">
        <f>VLOOKUP($A1355,#REF!,3,0)</f>
        <v>#REF!</v>
      </c>
      <c r="D1355" t="e">
        <f>VLOOKUP($A1355,#REF!,4,0)</f>
        <v>#REF!</v>
      </c>
      <c r="E1355">
        <v>2019</v>
      </c>
      <c r="F1355">
        <f>VLOOKUP($A1355,'BM011'!$D$8:$U$607,17,0)</f>
        <v>35370.25</v>
      </c>
      <c r="H1355" s="16">
        <v>9400</v>
      </c>
      <c r="I1355" s="16" t="s">
        <v>1182</v>
      </c>
      <c r="J1355" s="16">
        <v>851</v>
      </c>
      <c r="K1355" s="16" t="s">
        <v>1324</v>
      </c>
    </row>
    <row r="1356" spans="1:11">
      <c r="A1356" s="5">
        <v>2840</v>
      </c>
      <c r="B1356" s="5" t="s">
        <v>654</v>
      </c>
      <c r="C1356" t="e">
        <f>VLOOKUP($A1356,#REF!,3,0)</f>
        <v>#REF!</v>
      </c>
      <c r="D1356" t="e">
        <f>VLOOKUP($A1356,#REF!,4,0)</f>
        <v>#REF!</v>
      </c>
      <c r="E1356">
        <v>2019</v>
      </c>
      <c r="F1356">
        <f>VLOOKUP($A1356,'BM011'!$D$8:$U$607,17,0)</f>
        <v>29972.75</v>
      </c>
      <c r="H1356" s="16">
        <v>9430</v>
      </c>
      <c r="I1356" s="16" t="s">
        <v>1183</v>
      </c>
      <c r="J1356" s="16">
        <v>849</v>
      </c>
      <c r="K1356" s="16" t="s">
        <v>1329</v>
      </c>
    </row>
    <row r="1357" spans="1:11">
      <c r="A1357" s="5">
        <v>2850</v>
      </c>
      <c r="B1357" s="5" t="s">
        <v>655</v>
      </c>
      <c r="C1357" t="e">
        <f>VLOOKUP($A1357,#REF!,3,0)</f>
        <v>#REF!</v>
      </c>
      <c r="D1357" t="e">
        <f>VLOOKUP($A1357,#REF!,4,0)</f>
        <v>#REF!</v>
      </c>
      <c r="E1357">
        <v>2019</v>
      </c>
      <c r="F1357">
        <f>VLOOKUP($A1357,'BM011'!$D$8:$U$607,17,0)</f>
        <v>25990.75</v>
      </c>
      <c r="H1357" s="16">
        <v>9430</v>
      </c>
      <c r="I1357" s="16" t="s">
        <v>1183</v>
      </c>
      <c r="J1357" s="16">
        <v>851</v>
      </c>
      <c r="K1357" s="16" t="s">
        <v>1324</v>
      </c>
    </row>
    <row r="1358" spans="1:11">
      <c r="A1358" s="5">
        <v>2720</v>
      </c>
      <c r="B1358" s="5" t="s">
        <v>643</v>
      </c>
      <c r="C1358" t="e">
        <f>VLOOKUP($A1358,#REF!,3,0)</f>
        <v>#REF!</v>
      </c>
      <c r="D1358" t="e">
        <f>VLOOKUP($A1358,#REF!,4,0)</f>
        <v>#REF!</v>
      </c>
      <c r="E1358">
        <v>2019</v>
      </c>
      <c r="F1358">
        <f>VLOOKUP($A1358,'BM011'!$D$8:$U$607,17,0)</f>
        <v>29076.5</v>
      </c>
      <c r="H1358" s="16">
        <v>9440</v>
      </c>
      <c r="I1358" s="16" t="s">
        <v>1184</v>
      </c>
      <c r="J1358" s="16">
        <v>810</v>
      </c>
      <c r="K1358" s="16" t="s">
        <v>1328</v>
      </c>
    </row>
    <row r="1359" spans="1:11">
      <c r="A1359" s="5">
        <v>2400</v>
      </c>
      <c r="B1359" s="5" t="s">
        <v>625</v>
      </c>
      <c r="C1359" t="e">
        <f>VLOOKUP($A1359,#REF!,3,0)</f>
        <v>#REF!</v>
      </c>
      <c r="D1359" t="e">
        <f>VLOOKUP($A1359,#REF!,4,0)</f>
        <v>#REF!</v>
      </c>
      <c r="E1359">
        <v>2019</v>
      </c>
      <c r="F1359">
        <f>VLOOKUP($A1359,'BM011'!$D$8:$U$607,17,0)</f>
        <v>27972.75</v>
      </c>
      <c r="H1359" s="16">
        <v>9440</v>
      </c>
      <c r="I1359" s="16" t="s">
        <v>1184</v>
      </c>
      <c r="J1359" s="16">
        <v>849</v>
      </c>
      <c r="K1359" s="16" t="s">
        <v>1329</v>
      </c>
    </row>
    <row r="1360" spans="1:11">
      <c r="A1360" s="5">
        <v>2830</v>
      </c>
      <c r="B1360" s="5" t="s">
        <v>653</v>
      </c>
      <c r="C1360" t="e">
        <f>VLOOKUP($A1360,#REF!,3,0)</f>
        <v>#REF!</v>
      </c>
      <c r="D1360" t="e">
        <f>VLOOKUP($A1360,#REF!,4,0)</f>
        <v>#REF!</v>
      </c>
      <c r="E1360">
        <v>2019</v>
      </c>
      <c r="F1360">
        <f>VLOOKUP($A1360,'BM011'!$D$8:$U$607,17,0)</f>
        <v>30945.5</v>
      </c>
      <c r="H1360" s="16">
        <v>9440</v>
      </c>
      <c r="I1360" s="16" t="s">
        <v>1184</v>
      </c>
      <c r="J1360" s="16">
        <v>851</v>
      </c>
      <c r="K1360" s="16" t="s">
        <v>1324</v>
      </c>
    </row>
    <row r="1361" spans="1:11">
      <c r="A1361" s="5">
        <v>2800</v>
      </c>
      <c r="B1361" s="5" t="s">
        <v>651</v>
      </c>
      <c r="C1361" t="e">
        <f>VLOOKUP($A1361,#REF!,3,0)</f>
        <v>#REF!</v>
      </c>
      <c r="D1361" t="e">
        <f>VLOOKUP($A1361,#REF!,4,0)</f>
        <v>#REF!</v>
      </c>
      <c r="E1361">
        <v>2019</v>
      </c>
      <c r="F1361">
        <f>VLOOKUP($A1361,'BM011'!$D$8:$U$607,17,0)</f>
        <v>30453.25</v>
      </c>
      <c r="H1361" s="16">
        <v>9460</v>
      </c>
      <c r="I1361" s="16" t="s">
        <v>1185</v>
      </c>
      <c r="J1361" s="16">
        <v>849</v>
      </c>
      <c r="K1361" s="16" t="s">
        <v>1329</v>
      </c>
    </row>
    <row r="1362" spans="1:11">
      <c r="A1362" s="5">
        <v>2950</v>
      </c>
      <c r="B1362" s="5" t="s">
        <v>663</v>
      </c>
      <c r="C1362" t="e">
        <f>VLOOKUP($A1362,#REF!,3,0)</f>
        <v>#REF!</v>
      </c>
      <c r="D1362" t="e">
        <f>VLOOKUP($A1362,#REF!,4,0)</f>
        <v>#REF!</v>
      </c>
      <c r="E1362">
        <v>2019</v>
      </c>
      <c r="F1362">
        <f>VLOOKUP($A1362,'BM011'!$D$8:$U$607,17,0)</f>
        <v>30513.25</v>
      </c>
      <c r="H1362" s="16">
        <v>9480</v>
      </c>
      <c r="I1362" s="16" t="s">
        <v>1186</v>
      </c>
      <c r="J1362" s="16">
        <v>810</v>
      </c>
      <c r="K1362" s="16" t="s">
        <v>1328</v>
      </c>
    </row>
    <row r="1363" spans="1:11">
      <c r="A1363" s="5">
        <v>2300</v>
      </c>
      <c r="B1363" s="5" t="s">
        <v>624</v>
      </c>
      <c r="C1363" t="e">
        <f>VLOOKUP($A1363,#REF!,3,0)</f>
        <v>#REF!</v>
      </c>
      <c r="D1363" t="e">
        <f>VLOOKUP($A1363,#REF!,4,0)</f>
        <v>#REF!</v>
      </c>
      <c r="E1363">
        <v>2019</v>
      </c>
      <c r="F1363">
        <f>VLOOKUP($A1363,'BM011'!$D$8:$U$607,17,0)</f>
        <v>30764.25</v>
      </c>
      <c r="H1363" s="16">
        <v>9480</v>
      </c>
      <c r="I1363" s="16" t="s">
        <v>1186</v>
      </c>
      <c r="J1363" s="16">
        <v>849</v>
      </c>
      <c r="K1363" s="16" t="s">
        <v>1329</v>
      </c>
    </row>
    <row r="1364" spans="1:11">
      <c r="A1364" s="5">
        <v>2820</v>
      </c>
      <c r="B1364" s="5" t="s">
        <v>652</v>
      </c>
      <c r="C1364" t="e">
        <f>VLOOKUP($A1364,#REF!,3,0)</f>
        <v>#REF!</v>
      </c>
      <c r="D1364" t="e">
        <f>VLOOKUP($A1364,#REF!,4,0)</f>
        <v>#REF!</v>
      </c>
      <c r="E1364">
        <v>2019</v>
      </c>
      <c r="F1364">
        <f>VLOOKUP($A1364,'BM011'!$D$8:$U$607,17,0)</f>
        <v>32356</v>
      </c>
      <c r="H1364" s="16">
        <v>9480</v>
      </c>
      <c r="I1364" s="16" t="s">
        <v>1186</v>
      </c>
      <c r="J1364" s="16">
        <v>860</v>
      </c>
      <c r="K1364" s="16" t="s">
        <v>1330</v>
      </c>
    </row>
    <row r="1365" spans="1:11">
      <c r="A1365" s="5">
        <v>2900</v>
      </c>
      <c r="B1365" s="5" t="s">
        <v>659</v>
      </c>
      <c r="C1365" t="e">
        <f>VLOOKUP($A1365,#REF!,3,0)</f>
        <v>#REF!</v>
      </c>
      <c r="D1365" t="e">
        <f>VLOOKUP($A1365,#REF!,4,0)</f>
        <v>#REF!</v>
      </c>
      <c r="E1365">
        <v>2019</v>
      </c>
      <c r="F1365">
        <f>VLOOKUP($A1365,'BM011'!$D$8:$U$607,17,0)</f>
        <v>35406.5</v>
      </c>
      <c r="H1365" s="16">
        <v>9490</v>
      </c>
      <c r="I1365" s="16" t="s">
        <v>1187</v>
      </c>
      <c r="J1365" s="16">
        <v>849</v>
      </c>
      <c r="K1365" s="16" t="s">
        <v>1329</v>
      </c>
    </row>
    <row r="1366" spans="1:11">
      <c r="A1366" s="5">
        <v>2870</v>
      </c>
      <c r="B1366" s="5" t="s">
        <v>657</v>
      </c>
      <c r="C1366" t="e">
        <f>VLOOKUP($A1366,#REF!,3,0)</f>
        <v>#REF!</v>
      </c>
      <c r="D1366" t="e">
        <f>VLOOKUP($A1366,#REF!,4,0)</f>
        <v>#REF!</v>
      </c>
      <c r="E1366">
        <v>2019</v>
      </c>
      <c r="F1366">
        <f>VLOOKUP($A1366,'BM011'!$D$8:$U$607,17,0)</f>
        <v>31524.75</v>
      </c>
      <c r="H1366" s="16">
        <v>9492</v>
      </c>
      <c r="I1366" s="16" t="s">
        <v>1188</v>
      </c>
      <c r="J1366" s="16">
        <v>849</v>
      </c>
      <c r="K1366" s="16" t="s">
        <v>1329</v>
      </c>
    </row>
    <row r="1367" spans="1:11">
      <c r="A1367" s="5">
        <v>2930</v>
      </c>
      <c r="B1367" s="5" t="s">
        <v>661</v>
      </c>
      <c r="C1367" t="e">
        <f>VLOOKUP($A1367,#REF!,3,0)</f>
        <v>#REF!</v>
      </c>
      <c r="D1367" t="e">
        <f>VLOOKUP($A1367,#REF!,4,0)</f>
        <v>#REF!</v>
      </c>
      <c r="E1367">
        <v>2019</v>
      </c>
      <c r="F1367">
        <f>VLOOKUP($A1367,'BM011'!$D$8:$U$607,17,0)</f>
        <v>43399.25</v>
      </c>
      <c r="H1367" s="16">
        <v>9493</v>
      </c>
      <c r="I1367" s="16" t="s">
        <v>1189</v>
      </c>
      <c r="J1367" s="16">
        <v>849</v>
      </c>
      <c r="K1367" s="16" t="s">
        <v>1329</v>
      </c>
    </row>
    <row r="1368" spans="1:11">
      <c r="A1368" s="5">
        <v>2920</v>
      </c>
      <c r="B1368" s="5" t="s">
        <v>660</v>
      </c>
      <c r="C1368" t="e">
        <f>VLOOKUP($A1368,#REF!,3,0)</f>
        <v>#REF!</v>
      </c>
      <c r="D1368" t="e">
        <f>VLOOKUP($A1368,#REF!,4,0)</f>
        <v>#REF!</v>
      </c>
      <c r="E1368">
        <v>2019</v>
      </c>
      <c r="F1368">
        <f>VLOOKUP($A1368,'BM011'!$D$8:$U$607,17,0)</f>
        <v>38587.75</v>
      </c>
      <c r="H1368" s="16">
        <v>9500</v>
      </c>
      <c r="I1368" s="16" t="s">
        <v>1190</v>
      </c>
      <c r="J1368" s="16">
        <v>840</v>
      </c>
      <c r="K1368" s="16" t="s">
        <v>1325</v>
      </c>
    </row>
    <row r="1369" spans="1:11">
      <c r="A1369" s="5">
        <v>2000</v>
      </c>
      <c r="B1369" s="5" t="s">
        <v>620</v>
      </c>
      <c r="C1369" t="e">
        <f>VLOOKUP($A1369,#REF!,3,0)</f>
        <v>#REF!</v>
      </c>
      <c r="D1369" t="e">
        <f>VLOOKUP($A1369,#REF!,4,0)</f>
        <v>#REF!</v>
      </c>
      <c r="E1369">
        <v>2019</v>
      </c>
      <c r="F1369">
        <f>VLOOKUP($A1369,'BM011'!$D$8:$U$607,17,0)</f>
        <v>41239</v>
      </c>
      <c r="H1369" s="16">
        <v>9500</v>
      </c>
      <c r="I1369" s="16" t="s">
        <v>1190</v>
      </c>
      <c r="J1369" s="16">
        <v>846</v>
      </c>
      <c r="K1369" s="16" t="s">
        <v>1323</v>
      </c>
    </row>
    <row r="1370" spans="1:11">
      <c r="A1370" s="5">
        <v>2100</v>
      </c>
      <c r="B1370" s="5" t="s">
        <v>621</v>
      </c>
      <c r="C1370" t="e">
        <f>VLOOKUP($A1370,#REF!,3,0)</f>
        <v>#REF!</v>
      </c>
      <c r="D1370" t="e">
        <f>VLOOKUP($A1370,#REF!,4,0)</f>
        <v>#REF!</v>
      </c>
      <c r="E1370">
        <v>2019</v>
      </c>
      <c r="F1370">
        <f>VLOOKUP($A1370,'BM011'!$D$8:$U$607,17,0)</f>
        <v>40052.25</v>
      </c>
      <c r="H1370" s="16">
        <v>9500</v>
      </c>
      <c r="I1370" s="16" t="s">
        <v>1190</v>
      </c>
      <c r="J1370" s="16">
        <v>791</v>
      </c>
      <c r="K1370" s="16" t="s">
        <v>1309</v>
      </c>
    </row>
    <row r="1371" spans="1:11">
      <c r="H1371" s="16">
        <v>9510</v>
      </c>
      <c r="I1371" s="16" t="s">
        <v>1191</v>
      </c>
      <c r="J1371" s="16">
        <v>840</v>
      </c>
      <c r="K1371" s="16" t="s">
        <v>1325</v>
      </c>
    </row>
    <row r="1372" spans="1:11">
      <c r="H1372" s="16">
        <v>9510</v>
      </c>
      <c r="I1372" s="16" t="s">
        <v>1191</v>
      </c>
      <c r="J1372" s="16">
        <v>846</v>
      </c>
      <c r="K1372" s="16" t="s">
        <v>1323</v>
      </c>
    </row>
    <row r="1373" spans="1:11">
      <c r="H1373" s="16">
        <v>9520</v>
      </c>
      <c r="I1373" s="16" t="s">
        <v>1192</v>
      </c>
      <c r="J1373" s="16">
        <v>840</v>
      </c>
      <c r="K1373" s="16" t="s">
        <v>1325</v>
      </c>
    </row>
    <row r="1374" spans="1:11">
      <c r="H1374" s="16">
        <v>9530</v>
      </c>
      <c r="I1374" s="16" t="s">
        <v>1193</v>
      </c>
      <c r="J1374" s="16">
        <v>840</v>
      </c>
      <c r="K1374" s="16" t="s">
        <v>1325</v>
      </c>
    </row>
    <row r="1375" spans="1:11">
      <c r="H1375" s="16">
        <v>9530</v>
      </c>
      <c r="I1375" s="16" t="s">
        <v>1193</v>
      </c>
      <c r="J1375" s="16">
        <v>851</v>
      </c>
      <c r="K1375" s="16" t="s">
        <v>1324</v>
      </c>
    </row>
    <row r="1376" spans="1:11">
      <c r="H1376" s="16">
        <v>9541</v>
      </c>
      <c r="I1376" s="16" t="s">
        <v>1194</v>
      </c>
      <c r="J1376" s="16">
        <v>820</v>
      </c>
      <c r="K1376" s="16" t="s">
        <v>1326</v>
      </c>
    </row>
    <row r="1377" spans="8:11">
      <c r="H1377" s="16">
        <v>9541</v>
      </c>
      <c r="I1377" s="16" t="s">
        <v>1194</v>
      </c>
      <c r="J1377" s="16">
        <v>840</v>
      </c>
      <c r="K1377" s="16" t="s">
        <v>1325</v>
      </c>
    </row>
    <row r="1378" spans="8:11">
      <c r="H1378" s="16">
        <v>9550</v>
      </c>
      <c r="I1378" s="16" t="s">
        <v>1195</v>
      </c>
      <c r="J1378" s="16">
        <v>846</v>
      </c>
      <c r="K1378" s="16" t="s">
        <v>1323</v>
      </c>
    </row>
    <row r="1379" spans="8:11">
      <c r="H1379" s="16">
        <v>9550</v>
      </c>
      <c r="I1379" s="16" t="s">
        <v>1195</v>
      </c>
      <c r="J1379" s="16">
        <v>730</v>
      </c>
      <c r="K1379" s="16" t="s">
        <v>1322</v>
      </c>
    </row>
    <row r="1380" spans="8:11">
      <c r="H1380" s="16">
        <v>9560</v>
      </c>
      <c r="I1380" s="16" t="s">
        <v>1196</v>
      </c>
      <c r="J1380" s="16">
        <v>840</v>
      </c>
      <c r="K1380" s="16" t="s">
        <v>1325</v>
      </c>
    </row>
    <row r="1381" spans="8:11">
      <c r="H1381" s="16">
        <v>9560</v>
      </c>
      <c r="I1381" s="16" t="s">
        <v>1196</v>
      </c>
      <c r="J1381" s="16">
        <v>846</v>
      </c>
      <c r="K1381" s="16" t="s">
        <v>1323</v>
      </c>
    </row>
    <row r="1382" spans="8:11">
      <c r="H1382" s="16">
        <v>9574</v>
      </c>
      <c r="I1382" s="16" t="s">
        <v>1197</v>
      </c>
      <c r="J1382" s="16">
        <v>840</v>
      </c>
      <c r="K1382" s="16" t="s">
        <v>1325</v>
      </c>
    </row>
    <row r="1383" spans="8:11">
      <c r="H1383" s="16">
        <v>9575</v>
      </c>
      <c r="I1383" s="16" t="s">
        <v>1198</v>
      </c>
      <c r="J1383" s="16">
        <v>840</v>
      </c>
      <c r="K1383" s="16" t="s">
        <v>1325</v>
      </c>
    </row>
    <row r="1384" spans="8:11">
      <c r="H1384" s="16">
        <v>9600</v>
      </c>
      <c r="I1384" s="16" t="s">
        <v>1199</v>
      </c>
      <c r="J1384" s="16">
        <v>820</v>
      </c>
      <c r="K1384" s="16" t="s">
        <v>1326</v>
      </c>
    </row>
    <row r="1385" spans="8:11">
      <c r="H1385" s="16">
        <v>9600</v>
      </c>
      <c r="I1385" s="16" t="s">
        <v>1199</v>
      </c>
      <c r="J1385" s="16">
        <v>840</v>
      </c>
      <c r="K1385" s="16" t="s">
        <v>1325</v>
      </c>
    </row>
    <row r="1386" spans="8:11">
      <c r="H1386" s="16">
        <v>9610</v>
      </c>
      <c r="I1386" s="16" t="s">
        <v>1200</v>
      </c>
      <c r="J1386" s="16">
        <v>820</v>
      </c>
      <c r="K1386" s="16" t="s">
        <v>1326</v>
      </c>
    </row>
    <row r="1387" spans="8:11">
      <c r="H1387" s="16">
        <v>9610</v>
      </c>
      <c r="I1387" s="16" t="s">
        <v>1200</v>
      </c>
      <c r="J1387" s="16">
        <v>840</v>
      </c>
      <c r="K1387" s="16" t="s">
        <v>1325</v>
      </c>
    </row>
    <row r="1388" spans="8:11">
      <c r="H1388" s="16">
        <v>9620</v>
      </c>
      <c r="I1388" s="16" t="s">
        <v>1201</v>
      </c>
      <c r="J1388" s="16">
        <v>820</v>
      </c>
      <c r="K1388" s="16" t="s">
        <v>1326</v>
      </c>
    </row>
    <row r="1389" spans="8:11">
      <c r="H1389" s="16">
        <v>9620</v>
      </c>
      <c r="I1389" s="16" t="s">
        <v>1201</v>
      </c>
      <c r="J1389" s="16">
        <v>840</v>
      </c>
      <c r="K1389" s="16" t="s">
        <v>1325</v>
      </c>
    </row>
    <row r="1390" spans="8:11">
      <c r="H1390" s="16">
        <v>9620</v>
      </c>
      <c r="I1390" s="16" t="s">
        <v>1201</v>
      </c>
      <c r="J1390" s="16">
        <v>846</v>
      </c>
      <c r="K1390" s="16" t="s">
        <v>1323</v>
      </c>
    </row>
    <row r="1391" spans="8:11">
      <c r="H1391" s="16">
        <v>9620</v>
      </c>
      <c r="I1391" s="16" t="s">
        <v>1201</v>
      </c>
      <c r="J1391" s="16">
        <v>791</v>
      </c>
      <c r="K1391" s="16" t="s">
        <v>1309</v>
      </c>
    </row>
    <row r="1392" spans="8:11">
      <c r="H1392" s="16">
        <v>9631</v>
      </c>
      <c r="I1392" s="16" t="s">
        <v>1202</v>
      </c>
      <c r="J1392" s="16">
        <v>820</v>
      </c>
      <c r="K1392" s="16" t="s">
        <v>1326</v>
      </c>
    </row>
    <row r="1393" spans="8:11">
      <c r="H1393" s="16">
        <v>9631</v>
      </c>
      <c r="I1393" s="16" t="s">
        <v>1202</v>
      </c>
      <c r="J1393" s="16">
        <v>791</v>
      </c>
      <c r="K1393" s="16" t="s">
        <v>1309</v>
      </c>
    </row>
    <row r="1394" spans="8:11">
      <c r="H1394" s="16">
        <v>9632</v>
      </c>
      <c r="I1394" s="16" t="s">
        <v>1203</v>
      </c>
      <c r="J1394" s="16">
        <v>846</v>
      </c>
      <c r="K1394" s="16" t="s">
        <v>1323</v>
      </c>
    </row>
    <row r="1395" spans="8:11">
      <c r="H1395" s="16">
        <v>9632</v>
      </c>
      <c r="I1395" s="16" t="s">
        <v>1203</v>
      </c>
      <c r="J1395" s="16">
        <v>791</v>
      </c>
      <c r="K1395" s="16" t="s">
        <v>1309</v>
      </c>
    </row>
    <row r="1396" spans="8:11">
      <c r="H1396" s="16">
        <v>9640</v>
      </c>
      <c r="I1396" s="16" t="s">
        <v>1204</v>
      </c>
      <c r="J1396" s="16">
        <v>820</v>
      </c>
      <c r="K1396" s="16" t="s">
        <v>1326</v>
      </c>
    </row>
    <row r="1397" spans="8:11">
      <c r="H1397" s="16">
        <v>9670</v>
      </c>
      <c r="I1397" s="16" t="s">
        <v>1205</v>
      </c>
      <c r="J1397" s="16">
        <v>820</v>
      </c>
      <c r="K1397" s="16" t="s">
        <v>1326</v>
      </c>
    </row>
    <row r="1398" spans="8:11">
      <c r="H1398" s="16">
        <v>9670</v>
      </c>
      <c r="I1398" s="16" t="s">
        <v>1205</v>
      </c>
      <c r="J1398" s="16">
        <v>849</v>
      </c>
      <c r="K1398" s="16" t="s">
        <v>1329</v>
      </c>
    </row>
    <row r="1399" spans="8:11">
      <c r="H1399" s="16">
        <v>9681</v>
      </c>
      <c r="I1399" s="16" t="s">
        <v>1206</v>
      </c>
      <c r="J1399" s="16">
        <v>820</v>
      </c>
      <c r="K1399" s="16" t="s">
        <v>1326</v>
      </c>
    </row>
    <row r="1400" spans="8:11">
      <c r="H1400" s="16">
        <v>9690</v>
      </c>
      <c r="I1400" s="16" t="s">
        <v>1207</v>
      </c>
      <c r="J1400" s="16">
        <v>849</v>
      </c>
      <c r="K1400" s="16" t="s">
        <v>1329</v>
      </c>
    </row>
    <row r="1401" spans="8:11">
      <c r="H1401" s="16">
        <v>9700</v>
      </c>
      <c r="I1401" s="16" t="s">
        <v>1208</v>
      </c>
      <c r="J1401" s="16">
        <v>810</v>
      </c>
      <c r="K1401" s="16" t="s">
        <v>1328</v>
      </c>
    </row>
    <row r="1402" spans="8:11">
      <c r="H1402" s="16">
        <v>9700</v>
      </c>
      <c r="I1402" s="16" t="s">
        <v>1208</v>
      </c>
      <c r="J1402" s="16">
        <v>849</v>
      </c>
      <c r="K1402" s="16" t="s">
        <v>1329</v>
      </c>
    </row>
    <row r="1403" spans="8:11">
      <c r="H1403" s="16">
        <v>9740</v>
      </c>
      <c r="I1403" s="16" t="s">
        <v>1209</v>
      </c>
      <c r="J1403" s="16">
        <v>810</v>
      </c>
      <c r="K1403" s="16" t="s">
        <v>1328</v>
      </c>
    </row>
    <row r="1404" spans="8:11">
      <c r="H1404" s="16">
        <v>9740</v>
      </c>
      <c r="I1404" s="16" t="s">
        <v>1209</v>
      </c>
      <c r="J1404" s="16">
        <v>860</v>
      </c>
      <c r="K1404" s="16" t="s">
        <v>1330</v>
      </c>
    </row>
    <row r="1405" spans="8:11">
      <c r="H1405" s="16">
        <v>9750</v>
      </c>
      <c r="I1405" s="16" t="s">
        <v>1210</v>
      </c>
      <c r="J1405" s="16">
        <v>810</v>
      </c>
      <c r="K1405" s="16" t="s">
        <v>1328</v>
      </c>
    </row>
    <row r="1406" spans="8:11">
      <c r="H1406" s="16">
        <v>9750</v>
      </c>
      <c r="I1406" s="16" t="s">
        <v>1210</v>
      </c>
      <c r="J1406" s="16">
        <v>813</v>
      </c>
      <c r="K1406" s="16" t="s">
        <v>1327</v>
      </c>
    </row>
    <row r="1407" spans="8:11">
      <c r="H1407" s="16">
        <v>9750</v>
      </c>
      <c r="I1407" s="16" t="s">
        <v>1210</v>
      </c>
      <c r="J1407" s="16">
        <v>860</v>
      </c>
      <c r="K1407" s="16" t="s">
        <v>1330</v>
      </c>
    </row>
    <row r="1408" spans="8:11">
      <c r="H1408" s="16">
        <v>9760</v>
      </c>
      <c r="I1408" s="16" t="s">
        <v>1211</v>
      </c>
      <c r="J1408" s="16">
        <v>810</v>
      </c>
      <c r="K1408" s="16" t="s">
        <v>1328</v>
      </c>
    </row>
    <row r="1409" spans="8:11">
      <c r="H1409" s="16">
        <v>9760</v>
      </c>
      <c r="I1409" s="16" t="s">
        <v>1211</v>
      </c>
      <c r="J1409" s="16">
        <v>860</v>
      </c>
      <c r="K1409" s="16" t="s">
        <v>1330</v>
      </c>
    </row>
    <row r="1410" spans="8:11">
      <c r="H1410" s="16">
        <v>9800</v>
      </c>
      <c r="I1410" s="16" t="s">
        <v>1212</v>
      </c>
      <c r="J1410" s="16">
        <v>860</v>
      </c>
      <c r="K1410" s="16" t="s">
        <v>1330</v>
      </c>
    </row>
    <row r="1411" spans="8:11">
      <c r="H1411" s="16">
        <v>9830</v>
      </c>
      <c r="I1411" s="16" t="s">
        <v>1213</v>
      </c>
      <c r="J1411" s="16">
        <v>813</v>
      </c>
      <c r="K1411" s="16" t="s">
        <v>1327</v>
      </c>
    </row>
    <row r="1412" spans="8:11">
      <c r="H1412" s="16">
        <v>9830</v>
      </c>
      <c r="I1412" s="16" t="s">
        <v>1213</v>
      </c>
      <c r="J1412" s="16">
        <v>860</v>
      </c>
      <c r="K1412" s="16" t="s">
        <v>1330</v>
      </c>
    </row>
    <row r="1413" spans="8:11">
      <c r="H1413" s="16">
        <v>9850</v>
      </c>
      <c r="I1413" s="16" t="s">
        <v>1214</v>
      </c>
      <c r="J1413" s="16">
        <v>860</v>
      </c>
      <c r="K1413" s="16" t="s">
        <v>1330</v>
      </c>
    </row>
    <row r="1414" spans="8:11">
      <c r="H1414" s="16">
        <v>9870</v>
      </c>
      <c r="I1414" s="16" t="s">
        <v>1215</v>
      </c>
      <c r="J1414" s="16">
        <v>813</v>
      </c>
      <c r="K1414" s="16" t="s">
        <v>1327</v>
      </c>
    </row>
    <row r="1415" spans="8:11">
      <c r="H1415" s="16">
        <v>9870</v>
      </c>
      <c r="I1415" s="16" t="s">
        <v>1215</v>
      </c>
      <c r="J1415" s="16">
        <v>860</v>
      </c>
      <c r="K1415" s="16" t="s">
        <v>1330</v>
      </c>
    </row>
    <row r="1416" spans="8:11">
      <c r="H1416" s="16">
        <v>9881</v>
      </c>
      <c r="I1416" s="16" t="s">
        <v>1216</v>
      </c>
      <c r="J1416" s="16">
        <v>813</v>
      </c>
      <c r="K1416" s="16" t="s">
        <v>1327</v>
      </c>
    </row>
    <row r="1417" spans="8:11">
      <c r="H1417" s="16">
        <v>9881</v>
      </c>
      <c r="I1417" s="16" t="s">
        <v>1216</v>
      </c>
      <c r="J1417" s="16">
        <v>860</v>
      </c>
      <c r="K1417" s="16" t="s">
        <v>1330</v>
      </c>
    </row>
    <row r="1418" spans="8:11">
      <c r="H1418" s="16">
        <v>9900</v>
      </c>
      <c r="I1418" s="16" t="s">
        <v>1217</v>
      </c>
      <c r="J1418" s="16">
        <v>813</v>
      </c>
      <c r="K1418" s="16" t="s">
        <v>1327</v>
      </c>
    </row>
    <row r="1419" spans="8:11">
      <c r="H1419" s="16">
        <v>9900</v>
      </c>
      <c r="I1419" s="16" t="s">
        <v>1217</v>
      </c>
      <c r="J1419" s="16">
        <v>860</v>
      </c>
      <c r="K1419" s="16" t="s">
        <v>1330</v>
      </c>
    </row>
    <row r="1420" spans="8:11">
      <c r="H1420" s="16">
        <v>9940</v>
      </c>
      <c r="I1420" s="16" t="s">
        <v>1218</v>
      </c>
      <c r="J1420" s="16">
        <v>825</v>
      </c>
      <c r="K1420" s="16" t="s">
        <v>1331</v>
      </c>
    </row>
    <row r="1421" spans="8:11">
      <c r="H1421" s="16">
        <v>9970</v>
      </c>
      <c r="I1421" s="16" t="s">
        <v>1219</v>
      </c>
      <c r="J1421" s="16">
        <v>813</v>
      </c>
      <c r="K1421" s="16" t="s">
        <v>1327</v>
      </c>
    </row>
    <row r="1422" spans="8:11">
      <c r="H1422" s="16">
        <v>9981</v>
      </c>
      <c r="I1422" s="16" t="s">
        <v>1220</v>
      </c>
      <c r="J1422" s="16">
        <v>813</v>
      </c>
      <c r="K1422" s="16" t="s">
        <v>1327</v>
      </c>
    </row>
    <row r="1423" spans="8:11">
      <c r="H1423" s="16">
        <v>9982</v>
      </c>
      <c r="I1423" s="16" t="s">
        <v>1221</v>
      </c>
      <c r="J1423" s="16">
        <v>813</v>
      </c>
      <c r="K1423" s="16" t="s">
        <v>1327</v>
      </c>
    </row>
    <row r="1424" spans="8:11">
      <c r="H1424" s="16">
        <v>9982</v>
      </c>
      <c r="I1424" s="16" t="s">
        <v>1221</v>
      </c>
      <c r="J1424" s="16">
        <v>860</v>
      </c>
      <c r="K1424" s="16" t="s">
        <v>1330</v>
      </c>
    </row>
    <row r="1425" spans="8:11">
      <c r="H1425" s="16">
        <v>9990</v>
      </c>
      <c r="I1425" s="16" t="s">
        <v>1222</v>
      </c>
      <c r="J1425" s="16">
        <v>813</v>
      </c>
      <c r="K1425" s="16" t="s">
        <v>1327</v>
      </c>
    </row>
  </sheetData>
  <sortState xmlns:xlrd2="http://schemas.microsoft.com/office/spreadsheetml/2017/richdata2" ref="A1:F136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2E15-1DDF-1846-A867-FCDD00C6EB06}">
  <dimension ref="A1:I296"/>
  <sheetViews>
    <sheetView workbookViewId="0">
      <selection activeCell="K16" sqref="K16"/>
    </sheetView>
  </sheetViews>
  <sheetFormatPr baseColWidth="10" defaultRowHeight="15"/>
  <cols>
    <col min="1" max="16384" width="10.83203125" style="5"/>
  </cols>
  <sheetData>
    <row r="1" spans="1:9">
      <c r="D1" s="5" t="s">
        <v>1371</v>
      </c>
      <c r="E1" s="5" t="s">
        <v>1372</v>
      </c>
      <c r="F1" s="5" t="s">
        <v>1373</v>
      </c>
      <c r="G1" s="5" t="s">
        <v>1373</v>
      </c>
      <c r="H1" s="5" t="s">
        <v>1373</v>
      </c>
      <c r="I1" s="5" t="s">
        <v>1375</v>
      </c>
    </row>
    <row r="2" spans="1:9">
      <c r="A2" s="5" t="s">
        <v>1226</v>
      </c>
      <c r="B2" s="5" t="s">
        <v>1225</v>
      </c>
      <c r="C2" s="5" t="s">
        <v>1227</v>
      </c>
      <c r="D2" s="5" t="s">
        <v>1333</v>
      </c>
      <c r="E2" s="5" t="s">
        <v>1334</v>
      </c>
      <c r="F2" s="5" t="s">
        <v>1335</v>
      </c>
      <c r="G2" s="5" t="s">
        <v>1336</v>
      </c>
      <c r="H2" s="5" t="s">
        <v>1337</v>
      </c>
      <c r="I2" s="5" t="s">
        <v>1374</v>
      </c>
    </row>
    <row r="3" spans="1:9">
      <c r="A3" s="5">
        <v>101</v>
      </c>
      <c r="B3" s="5" t="s">
        <v>1338</v>
      </c>
      <c r="C3" s="5">
        <v>2011</v>
      </c>
      <c r="D3" s="5">
        <f>VLOOKUP($B3,'[1]Samlet - 2011'!$A$2:$F$99,2,0)</f>
        <v>189182</v>
      </c>
      <c r="E3" s="7">
        <f>VLOOKUP($B3,'[1]Samlet - 2011'!$A$2:$F$99,3,0)</f>
        <v>1.9666666666666666</v>
      </c>
      <c r="F3" s="7">
        <f>VLOOKUP($B3,'[1]Samlet - 2011'!$A$2:$F$99,4,0)</f>
        <v>4.8</v>
      </c>
      <c r="G3" s="7">
        <f>VLOOKUP($B3,'[1]Samlet - 2011'!$A$2:$F$99,5,0)</f>
        <v>36.700000000000003</v>
      </c>
      <c r="H3" s="7">
        <f>VLOOKUP($B3,'[1]Samlet - 2011'!$A$2:$F$99,6,0)</f>
        <v>21.8</v>
      </c>
      <c r="I3" s="7">
        <v>14.729179800629325</v>
      </c>
    </row>
    <row r="4" spans="1:9">
      <c r="A4" s="5">
        <v>147</v>
      </c>
      <c r="B4" s="5" t="s">
        <v>620</v>
      </c>
      <c r="C4" s="5">
        <v>2011</v>
      </c>
      <c r="D4" s="5">
        <f>VLOOKUP($B4,'[1]Samlet - 2011'!$A$2:$F$99,2,0)</f>
        <v>224754</v>
      </c>
      <c r="E4" s="7">
        <f>VLOOKUP($B4,'[1]Samlet - 2011'!$A$2:$F$99,3,0)</f>
        <v>1.625</v>
      </c>
      <c r="F4" s="7">
        <f>VLOOKUP($B4,'[1]Samlet - 2011'!$A$2:$F$99,4,0)</f>
        <v>1.6</v>
      </c>
      <c r="G4" s="7">
        <f>VLOOKUP($B4,'[1]Samlet - 2011'!$A$2:$F$99,5,0)</f>
        <v>24.5</v>
      </c>
      <c r="H4" s="7">
        <f>VLOOKUP($B4,'[1]Samlet - 2011'!$A$2:$F$99,6,0)</f>
        <v>15.6</v>
      </c>
      <c r="I4" s="7">
        <v>9.1260665319689096</v>
      </c>
    </row>
    <row r="5" spans="1:9">
      <c r="A5" s="5">
        <v>155</v>
      </c>
      <c r="B5" s="5" t="s">
        <v>650</v>
      </c>
      <c r="C5" s="5">
        <v>2011</v>
      </c>
      <c r="D5" s="5">
        <f>VLOOKUP($B5,'[1]Samlet - 2011'!$A$2:$F$99,2,0)</f>
        <v>261933</v>
      </c>
      <c r="E5" s="7">
        <f>VLOOKUP($B5,'[1]Samlet - 2011'!$A$2:$F$99,3,0)</f>
        <v>1.0333333333333332</v>
      </c>
      <c r="F5" s="7">
        <f>VLOOKUP($B5,'[1]Samlet - 2011'!$A$2:$F$99,4,0)</f>
        <v>1.9</v>
      </c>
      <c r="G5" s="7">
        <f>VLOOKUP($B5,'[1]Samlet - 2011'!$A$2:$F$99,5,0)</f>
        <v>13.2</v>
      </c>
      <c r="H5" s="7">
        <f>VLOOKUP($B5,'[1]Samlet - 2011'!$A$2:$F$99,6,0)</f>
        <v>7.8</v>
      </c>
      <c r="I5" s="7">
        <v>3.0078473499262603</v>
      </c>
    </row>
    <row r="6" spans="1:9">
      <c r="A6" s="5">
        <v>185</v>
      </c>
      <c r="B6" s="5" t="s">
        <v>1339</v>
      </c>
      <c r="C6" s="5">
        <v>2011</v>
      </c>
      <c r="D6" s="5">
        <f>VLOOKUP($B6,'[1]Samlet - 2011'!$A$2:$F$99,2,0)</f>
        <v>209500</v>
      </c>
      <c r="E6" s="7">
        <f>VLOOKUP($B6,'[1]Samlet - 2011'!$A$2:$F$99,3,0)</f>
        <v>1.625</v>
      </c>
      <c r="F6" s="7">
        <f>VLOOKUP($B6,'[1]Samlet - 2011'!$A$2:$F$99,4,0)</f>
        <v>3.5</v>
      </c>
      <c r="G6" s="7">
        <f>VLOOKUP($B6,'[1]Samlet - 2011'!$A$2:$F$99,5,0)</f>
        <v>13.8</v>
      </c>
      <c r="H6" s="7">
        <f>VLOOKUP($B6,'[1]Samlet - 2011'!$A$2:$F$99,6,0)</f>
        <v>12.8</v>
      </c>
      <c r="I6" s="7">
        <v>7.0846016360342334</v>
      </c>
    </row>
    <row r="7" spans="1:9">
      <c r="A7" s="5">
        <v>165</v>
      </c>
      <c r="B7" s="5" t="s">
        <v>631</v>
      </c>
      <c r="C7" s="5">
        <v>2011</v>
      </c>
      <c r="D7" s="5">
        <f>VLOOKUP($B7,'[1]Samlet - 2011'!$A$2:$F$99,2,0)</f>
        <v>182828</v>
      </c>
      <c r="E7" s="7">
        <f>VLOOKUP($B7,'[1]Samlet - 2011'!$A$2:$F$99,3,0)</f>
        <v>1.875</v>
      </c>
      <c r="F7" s="7">
        <f>VLOOKUP($B7,'[1]Samlet - 2011'!$A$2:$F$99,4,0)</f>
        <v>6.2</v>
      </c>
      <c r="G7" s="7">
        <f>VLOOKUP($B7,'[1]Samlet - 2011'!$A$2:$F$99,5,0)</f>
        <v>28.7</v>
      </c>
      <c r="H7" s="7">
        <f>VLOOKUP($B7,'[1]Samlet - 2011'!$A$2:$F$99,6,0)</f>
        <v>13.2</v>
      </c>
      <c r="I7" s="7">
        <v>23.00221426128283</v>
      </c>
    </row>
    <row r="8" spans="1:9">
      <c r="A8" s="5">
        <v>151</v>
      </c>
      <c r="B8" s="5" t="s">
        <v>646</v>
      </c>
      <c r="C8" s="5">
        <v>2011</v>
      </c>
      <c r="D8" s="5">
        <f>VLOOKUP($B8,'[1]Samlet - 2011'!$A$2:$F$99,2,0)</f>
        <v>202452</v>
      </c>
      <c r="E8" s="7">
        <f>VLOOKUP($B8,'[1]Samlet - 2011'!$A$2:$F$99,3,0)</f>
        <v>1.1166666666666665</v>
      </c>
      <c r="F8" s="7">
        <f>VLOOKUP($B8,'[1]Samlet - 2011'!$A$2:$F$99,4,0)</f>
        <v>3.5</v>
      </c>
      <c r="G8" s="7">
        <f>VLOOKUP($B8,'[1]Samlet - 2011'!$A$2:$F$99,5,0)</f>
        <v>14.5</v>
      </c>
      <c r="H8" s="7">
        <f>VLOOKUP($B8,'[1]Samlet - 2011'!$A$2:$F$99,6,0)</f>
        <v>10.8</v>
      </c>
      <c r="I8" s="7">
        <v>10.346911451359983</v>
      </c>
    </row>
    <row r="9" spans="1:9">
      <c r="A9" s="5">
        <v>153</v>
      </c>
      <c r="B9" s="5" t="s">
        <v>629</v>
      </c>
      <c r="C9" s="5">
        <v>2011</v>
      </c>
      <c r="D9" s="5">
        <f>VLOOKUP($B9,'[1]Samlet - 2011'!$A$2:$F$99,2,0)</f>
        <v>185604</v>
      </c>
      <c r="E9" s="7">
        <f>VLOOKUP($B9,'[1]Samlet - 2011'!$A$2:$F$99,3,0)</f>
        <v>1.55</v>
      </c>
      <c r="F9" s="7">
        <f>VLOOKUP($B9,'[1]Samlet - 2011'!$A$2:$F$99,4,0)</f>
        <v>7.9</v>
      </c>
      <c r="G9" s="7">
        <f>VLOOKUP($B9,'[1]Samlet - 2011'!$A$2:$F$99,5,0)</f>
        <v>23.4</v>
      </c>
      <c r="H9" s="7">
        <f>VLOOKUP($B9,'[1]Samlet - 2011'!$A$2:$F$99,6,0)</f>
        <v>12.4</v>
      </c>
      <c r="I9" s="7">
        <v>22.892584454618273</v>
      </c>
    </row>
    <row r="10" spans="1:9">
      <c r="A10" s="5">
        <v>157</v>
      </c>
      <c r="B10" s="5" t="s">
        <v>652</v>
      </c>
      <c r="C10" s="5">
        <v>2011</v>
      </c>
      <c r="D10" s="5">
        <f>VLOOKUP($B10,'[1]Samlet - 2011'!$A$2:$F$99,2,0)</f>
        <v>339165</v>
      </c>
      <c r="E10" s="7">
        <f>VLOOKUP($B10,'[1]Samlet - 2011'!$A$2:$F$99,3,0)</f>
        <v>0.93333333333333346</v>
      </c>
      <c r="F10" s="7">
        <f>VLOOKUP($B10,'[1]Samlet - 2011'!$A$2:$F$99,4,0)</f>
        <v>2.2000000000000002</v>
      </c>
      <c r="G10" s="7">
        <f>VLOOKUP($B10,'[1]Samlet - 2011'!$A$2:$F$99,5,0)</f>
        <v>19</v>
      </c>
      <c r="H10" s="7">
        <f>VLOOKUP($B10,'[1]Samlet - 2011'!$A$2:$F$99,6,0)</f>
        <v>13.2</v>
      </c>
      <c r="I10" s="7">
        <v>6.4077029840388615</v>
      </c>
    </row>
    <row r="11" spans="1:9">
      <c r="A11" s="5">
        <v>159</v>
      </c>
      <c r="B11" s="5" t="s">
        <v>1340</v>
      </c>
      <c r="C11" s="5">
        <v>2011</v>
      </c>
      <c r="D11" s="5">
        <f>VLOOKUP($B11,'[1]Samlet - 2011'!$A$2:$F$99,2,0)</f>
        <v>213516</v>
      </c>
      <c r="E11" s="7">
        <f>VLOOKUP($B11,'[1]Samlet - 2011'!$A$2:$F$99,3,0)</f>
        <v>1.3583333333333336</v>
      </c>
      <c r="F11" s="7">
        <f>VLOOKUP($B11,'[1]Samlet - 2011'!$A$2:$F$99,4,0)</f>
        <v>2.5</v>
      </c>
      <c r="G11" s="7">
        <f>VLOOKUP($B11,'[1]Samlet - 2011'!$A$2:$F$99,5,0)</f>
        <v>17.7</v>
      </c>
      <c r="H11" s="7">
        <f>VLOOKUP($B11,'[1]Samlet - 2011'!$A$2:$F$99,6,0)</f>
        <v>12.2</v>
      </c>
      <c r="I11" s="7">
        <v>10.833144450889924</v>
      </c>
    </row>
    <row r="12" spans="1:9">
      <c r="A12" s="5">
        <v>161</v>
      </c>
      <c r="B12" s="5" t="s">
        <v>628</v>
      </c>
      <c r="C12" s="5">
        <v>2011</v>
      </c>
      <c r="D12" s="5">
        <f>VLOOKUP($B12,'[1]Samlet - 2011'!$A$2:$F$99,2,0)</f>
        <v>202928</v>
      </c>
      <c r="E12" s="7">
        <f>VLOOKUP($B12,'[1]Samlet - 2011'!$A$2:$F$99,3,0)</f>
        <v>1.5333333333333332</v>
      </c>
      <c r="F12" s="7">
        <f>VLOOKUP($B12,'[1]Samlet - 2011'!$A$2:$F$99,4,0)</f>
        <v>5.3</v>
      </c>
      <c r="G12" s="7">
        <f>VLOOKUP($B12,'[1]Samlet - 2011'!$A$2:$F$99,5,0)</f>
        <v>12.5</v>
      </c>
      <c r="H12" s="7">
        <f>VLOOKUP($B12,'[1]Samlet - 2011'!$A$2:$F$99,6,0)</f>
        <v>15.6</v>
      </c>
      <c r="I12" s="7">
        <v>11.017097100825177</v>
      </c>
    </row>
    <row r="13" spans="1:9">
      <c r="A13" s="5">
        <v>163</v>
      </c>
      <c r="B13" s="5" t="s">
        <v>644</v>
      </c>
      <c r="C13" s="5">
        <v>2011</v>
      </c>
      <c r="D13" s="5">
        <f>VLOOKUP($B13,'[1]Samlet - 2011'!$A$2:$F$99,2,0)</f>
        <v>203029</v>
      </c>
      <c r="E13" s="7">
        <f>VLOOKUP($B13,'[1]Samlet - 2011'!$A$2:$F$99,3,0)</f>
        <v>1.3666666666666665</v>
      </c>
      <c r="F13" s="7">
        <f>VLOOKUP($B13,'[1]Samlet - 2011'!$A$2:$F$99,4,0)</f>
        <v>5.5</v>
      </c>
      <c r="G13" s="7">
        <f>VLOOKUP($B13,'[1]Samlet - 2011'!$A$2:$F$99,5,0)</f>
        <v>13.1</v>
      </c>
      <c r="H13" s="7">
        <f>VLOOKUP($B13,'[1]Samlet - 2011'!$A$2:$F$99,6,0)</f>
        <v>13.5</v>
      </c>
      <c r="I13" s="7">
        <v>11.807528075092645</v>
      </c>
    </row>
    <row r="14" spans="1:9">
      <c r="A14" s="5">
        <v>167</v>
      </c>
      <c r="B14" s="5" t="s">
        <v>636</v>
      </c>
      <c r="C14" s="5">
        <v>2011</v>
      </c>
      <c r="D14" s="5">
        <f>VLOOKUP($B14,'[1]Samlet - 2011'!$A$2:$F$99,2,0)</f>
        <v>196751</v>
      </c>
      <c r="E14" s="7">
        <f>VLOOKUP($B14,'[1]Samlet - 2011'!$A$2:$F$99,3,0)</f>
        <v>1.1749999999999996</v>
      </c>
      <c r="F14" s="7">
        <f>VLOOKUP($B14,'[1]Samlet - 2011'!$A$2:$F$99,4,0)</f>
        <v>4.2</v>
      </c>
      <c r="G14" s="7">
        <f>VLOOKUP($B14,'[1]Samlet - 2011'!$A$2:$F$99,5,0)</f>
        <v>17.100000000000001</v>
      </c>
      <c r="H14" s="7">
        <f>VLOOKUP($B14,'[1]Samlet - 2011'!$A$2:$F$99,6,0)</f>
        <v>12.4</v>
      </c>
      <c r="I14" s="7">
        <v>12.099858268891264</v>
      </c>
    </row>
    <row r="15" spans="1:9">
      <c r="A15" s="5">
        <v>169</v>
      </c>
      <c r="B15" s="5" t="s">
        <v>1341</v>
      </c>
      <c r="C15" s="5">
        <v>2011</v>
      </c>
      <c r="D15" s="5">
        <f>VLOOKUP($B15,'[1]Samlet - 2011'!$A$2:$F$99,2,0)</f>
        <v>198826</v>
      </c>
      <c r="E15" s="7">
        <f>VLOOKUP($B15,'[1]Samlet - 2011'!$A$2:$F$99,3,0)</f>
        <v>1.8250000000000002</v>
      </c>
      <c r="F15" s="7">
        <f>VLOOKUP($B15,'[1]Samlet - 2011'!$A$2:$F$99,4,0)</f>
        <v>3.7</v>
      </c>
      <c r="G15" s="7">
        <f>VLOOKUP($B15,'[1]Samlet - 2011'!$A$2:$F$99,5,0)</f>
        <v>20.9</v>
      </c>
      <c r="H15" s="7">
        <f>VLOOKUP($B15,'[1]Samlet - 2011'!$A$2:$F$99,6,0)</f>
        <v>13.1</v>
      </c>
      <c r="I15" s="7">
        <v>18.19999164874627</v>
      </c>
    </row>
    <row r="16" spans="1:9">
      <c r="A16" s="5">
        <v>183</v>
      </c>
      <c r="B16" s="5" t="s">
        <v>634</v>
      </c>
      <c r="C16" s="5">
        <v>2011</v>
      </c>
      <c r="D16" s="5">
        <f>VLOOKUP($B16,'[1]Samlet - 2011'!$A$2:$F$99,2,0)</f>
        <v>181875</v>
      </c>
      <c r="E16" s="7">
        <f>VLOOKUP($B16,'[1]Samlet - 2011'!$A$2:$F$99,3,0)</f>
        <v>2.6166666666666667</v>
      </c>
      <c r="F16" s="7">
        <f>VLOOKUP($B16,'[1]Samlet - 2011'!$A$2:$F$99,4,0)</f>
        <v>5.8</v>
      </c>
      <c r="G16" s="7">
        <f>VLOOKUP($B16,'[1]Samlet - 2011'!$A$2:$F$99,5,0)</f>
        <v>26.5</v>
      </c>
      <c r="H16" s="7">
        <f>VLOOKUP($B16,'[1]Samlet - 2011'!$A$2:$F$99,6,0)</f>
        <v>16</v>
      </c>
      <c r="I16" s="7">
        <v>29.489456556722416</v>
      </c>
    </row>
    <row r="17" spans="1:9">
      <c r="A17" s="5">
        <v>173</v>
      </c>
      <c r="B17" s="5" t="s">
        <v>1342</v>
      </c>
      <c r="C17" s="5">
        <v>2011</v>
      </c>
      <c r="D17" s="5">
        <f>VLOOKUP($B17,'[1]Samlet - 2011'!$A$2:$F$99,2,0)</f>
        <v>263333</v>
      </c>
      <c r="E17" s="7">
        <f>VLOOKUP($B17,'[1]Samlet - 2011'!$A$2:$F$99,3,0)</f>
        <v>1.0583333333333333</v>
      </c>
      <c r="F17" s="7">
        <f>VLOOKUP($B17,'[1]Samlet - 2011'!$A$2:$F$99,4,0)</f>
        <v>2.6</v>
      </c>
      <c r="G17" s="7">
        <f>VLOOKUP($B17,'[1]Samlet - 2011'!$A$2:$F$99,5,0)</f>
        <v>13.8</v>
      </c>
      <c r="H17" s="7">
        <f>VLOOKUP($B17,'[1]Samlet - 2011'!$A$2:$F$99,6,0)</f>
        <v>11.2</v>
      </c>
      <c r="I17" s="7">
        <v>6.4678803690260134</v>
      </c>
    </row>
    <row r="18" spans="1:9">
      <c r="A18" s="5">
        <v>175</v>
      </c>
      <c r="B18" s="5" t="s">
        <v>630</v>
      </c>
      <c r="C18" s="5">
        <v>2011</v>
      </c>
      <c r="D18" s="5">
        <f>VLOOKUP($B18,'[1]Samlet - 2011'!$A$2:$F$99,2,0)</f>
        <v>196608</v>
      </c>
      <c r="E18" s="7">
        <f>VLOOKUP($B18,'[1]Samlet - 2011'!$A$2:$F$99,3,0)</f>
        <v>1.4000000000000001</v>
      </c>
      <c r="F18" s="7">
        <f>VLOOKUP($B18,'[1]Samlet - 2011'!$A$2:$F$99,4,0)</f>
        <v>3.5</v>
      </c>
      <c r="G18" s="7">
        <f>VLOOKUP($B18,'[1]Samlet - 2011'!$A$2:$F$99,5,0)</f>
        <v>15.7</v>
      </c>
      <c r="H18" s="7">
        <f>VLOOKUP($B18,'[1]Samlet - 2011'!$A$2:$F$99,6,0)</f>
        <v>13.3</v>
      </c>
      <c r="I18" s="7">
        <v>12.146240904312688</v>
      </c>
    </row>
    <row r="19" spans="1:9">
      <c r="A19" s="5">
        <v>187</v>
      </c>
      <c r="B19" s="5" t="s">
        <v>632</v>
      </c>
      <c r="C19" s="5">
        <v>2011</v>
      </c>
      <c r="D19" s="5">
        <f>VLOOKUP($B19,'[1]Samlet - 2011'!$A$2:$F$99,2,0)</f>
        <v>225587</v>
      </c>
      <c r="E19" s="7">
        <f>VLOOKUP($B19,'[1]Samlet - 2011'!$A$2:$F$99,3,0)</f>
        <v>1.3333333333333337</v>
      </c>
      <c r="F19" s="7">
        <f>VLOOKUP($B19,'[1]Samlet - 2011'!$A$2:$F$99,4,0)</f>
        <v>3</v>
      </c>
      <c r="G19" s="7">
        <f>VLOOKUP($B19,'[1]Samlet - 2011'!$A$2:$F$99,5,0)</f>
        <v>16.2</v>
      </c>
      <c r="H19" s="7">
        <f>VLOOKUP($B19,'[1]Samlet - 2011'!$A$2:$F$99,6,0)</f>
        <v>14.6</v>
      </c>
      <c r="I19" s="7">
        <v>14.124157429275778</v>
      </c>
    </row>
    <row r="20" spans="1:9">
      <c r="A20" s="5">
        <v>201</v>
      </c>
      <c r="B20" s="5" t="s">
        <v>690</v>
      </c>
      <c r="C20" s="5">
        <v>2011</v>
      </c>
      <c r="D20" s="5">
        <f>VLOOKUP($B20,'[1]Samlet - 2011'!$A$2:$F$99,2,0)</f>
        <v>261760</v>
      </c>
      <c r="E20" s="7">
        <f>VLOOKUP($B20,'[1]Samlet - 2011'!$A$2:$F$99,3,0)</f>
        <v>0.79166666666666652</v>
      </c>
      <c r="F20" s="7">
        <f>VLOOKUP($B20,'[1]Samlet - 2011'!$A$2:$F$99,4,0)</f>
        <v>3.7</v>
      </c>
      <c r="G20" s="7">
        <f>VLOOKUP($B20,'[1]Samlet - 2011'!$A$2:$F$99,5,0)</f>
        <v>8.5</v>
      </c>
      <c r="H20" s="7">
        <f>VLOOKUP($B20,'[1]Samlet - 2011'!$A$2:$F$99,6,0)</f>
        <v>9.1</v>
      </c>
      <c r="I20" s="7">
        <v>3.9518222406811341</v>
      </c>
    </row>
    <row r="21" spans="1:9">
      <c r="A21" s="5">
        <v>240</v>
      </c>
      <c r="B21" s="5" t="s">
        <v>1343</v>
      </c>
      <c r="C21" s="5">
        <v>2011</v>
      </c>
      <c r="D21" s="5">
        <f>VLOOKUP($B21,'[1]Samlet - 2011'!$A$2:$F$99,2,0)</f>
        <v>232521</v>
      </c>
      <c r="E21" s="7">
        <f>VLOOKUP($B21,'[1]Samlet - 2011'!$A$2:$F$99,3,0)</f>
        <v>0.8500000000000002</v>
      </c>
      <c r="F21" s="7">
        <f>VLOOKUP($B21,'[1]Samlet - 2011'!$A$2:$F$99,4,0)</f>
        <v>1.7</v>
      </c>
      <c r="G21" s="7">
        <f>VLOOKUP($B21,'[1]Samlet - 2011'!$A$2:$F$99,5,0)</f>
        <v>7.2</v>
      </c>
      <c r="H21" s="7">
        <f>VLOOKUP($B21,'[1]Samlet - 2011'!$A$2:$F$99,6,0)</f>
        <v>9.3000000000000007</v>
      </c>
      <c r="I21" s="7">
        <v>4.2782318958697889</v>
      </c>
    </row>
    <row r="22" spans="1:9">
      <c r="A22" s="5">
        <v>210</v>
      </c>
      <c r="B22" s="5" t="s">
        <v>692</v>
      </c>
      <c r="C22" s="5">
        <v>2011</v>
      </c>
      <c r="D22" s="5">
        <f>VLOOKUP($B22,'[1]Samlet - 2011'!$A$2:$F$99,2,0)</f>
        <v>235433</v>
      </c>
      <c r="E22" s="7">
        <f>VLOOKUP($B22,'[1]Samlet - 2011'!$A$2:$F$99,3,0)</f>
        <v>1.075</v>
      </c>
      <c r="F22" s="7">
        <f>VLOOKUP($B22,'[1]Samlet - 2011'!$A$2:$F$99,4,0)</f>
        <v>2.8</v>
      </c>
      <c r="G22" s="7">
        <f>VLOOKUP($B22,'[1]Samlet - 2011'!$A$2:$F$99,5,0)</f>
        <v>14.5</v>
      </c>
      <c r="H22" s="7">
        <f>VLOOKUP($B22,'[1]Samlet - 2011'!$A$2:$F$99,6,0)</f>
        <v>14.3</v>
      </c>
      <c r="I22" s="7">
        <v>9.4692408128081933</v>
      </c>
    </row>
    <row r="23" spans="1:9">
      <c r="A23" s="5">
        <v>250</v>
      </c>
      <c r="B23" s="5" t="s">
        <v>698</v>
      </c>
      <c r="C23" s="5">
        <v>2011</v>
      </c>
      <c r="D23" s="5">
        <f>VLOOKUP($B23,'[1]Samlet - 2011'!$A$2:$F$99,2,0)</f>
        <v>206586</v>
      </c>
      <c r="E23" s="7">
        <f>VLOOKUP($B23,'[1]Samlet - 2011'!$A$2:$F$99,3,0)</f>
        <v>1.2166666666666666</v>
      </c>
      <c r="F23" s="7">
        <f>VLOOKUP($B23,'[1]Samlet - 2011'!$A$2:$F$99,4,0)</f>
        <v>2.7</v>
      </c>
      <c r="G23" s="7">
        <f>VLOOKUP($B23,'[1]Samlet - 2011'!$A$2:$F$99,5,0)</f>
        <v>11.8</v>
      </c>
      <c r="H23" s="7">
        <f>VLOOKUP($B23,'[1]Samlet - 2011'!$A$2:$F$99,6,0)</f>
        <v>13.6</v>
      </c>
      <c r="I23" s="7">
        <v>4.0940255756782964</v>
      </c>
    </row>
    <row r="24" spans="1:9">
      <c r="A24" s="5">
        <v>190</v>
      </c>
      <c r="B24" s="5" t="s">
        <v>1344</v>
      </c>
      <c r="C24" s="5">
        <v>2011</v>
      </c>
      <c r="D24" s="5">
        <f>VLOOKUP($B24,'[1]Samlet - 2011'!$A$2:$F$99,2,0)</f>
        <v>254231</v>
      </c>
      <c r="E24" s="7">
        <f>VLOOKUP($B24,'[1]Samlet - 2011'!$A$2:$F$99,3,0)</f>
        <v>1.075</v>
      </c>
      <c r="F24" s="7">
        <f>VLOOKUP($B24,'[1]Samlet - 2011'!$A$2:$F$99,4,0)</f>
        <v>2</v>
      </c>
      <c r="G24" s="7">
        <f>VLOOKUP($B24,'[1]Samlet - 2011'!$A$2:$F$99,5,0)</f>
        <v>13</v>
      </c>
      <c r="H24" s="7">
        <f>VLOOKUP($B24,'[1]Samlet - 2011'!$A$2:$F$99,6,0)</f>
        <v>11.3</v>
      </c>
      <c r="I24" s="7">
        <v>8.1556301335875361</v>
      </c>
    </row>
    <row r="25" spans="1:9">
      <c r="A25" s="5">
        <v>270</v>
      </c>
      <c r="B25" s="5" t="s">
        <v>1345</v>
      </c>
      <c r="C25" s="5">
        <v>2011</v>
      </c>
      <c r="D25" s="5">
        <f>VLOOKUP($B25,'[1]Samlet - 2011'!$A$2:$F$99,2,0)</f>
        <v>210245</v>
      </c>
      <c r="E25" s="7">
        <f>VLOOKUP($B25,'[1]Samlet - 2011'!$A$2:$F$99,3,0)</f>
        <v>1.2416666666666665</v>
      </c>
      <c r="F25" s="7">
        <f>VLOOKUP($B25,'[1]Samlet - 2011'!$A$2:$F$99,4,0)</f>
        <v>2.7</v>
      </c>
      <c r="G25" s="7">
        <f>VLOOKUP($B25,'[1]Samlet - 2011'!$A$2:$F$99,5,0)</f>
        <v>12.5</v>
      </c>
      <c r="H25" s="7">
        <f>VLOOKUP($B25,'[1]Samlet - 2011'!$A$2:$F$99,6,0)</f>
        <v>14</v>
      </c>
      <c r="I25" s="7">
        <v>2.5878344720706981</v>
      </c>
    </row>
    <row r="26" spans="1:9">
      <c r="A26" s="5">
        <v>260</v>
      </c>
      <c r="B26" s="5" t="s">
        <v>1346</v>
      </c>
      <c r="C26" s="5">
        <v>2011</v>
      </c>
      <c r="D26" s="5">
        <f>VLOOKUP($B26,'[1]Samlet - 2011'!$A$2:$F$99,2,0)</f>
        <v>191281</v>
      </c>
      <c r="E26" s="7">
        <f>VLOOKUP($B26,'[1]Samlet - 2011'!$A$2:$F$99,3,0)</f>
        <v>1.7750000000000001</v>
      </c>
      <c r="F26" s="7">
        <f>VLOOKUP($B26,'[1]Samlet - 2011'!$A$2:$F$99,4,0)</f>
        <v>3.2</v>
      </c>
      <c r="G26" s="7">
        <f>VLOOKUP($B26,'[1]Samlet - 2011'!$A$2:$F$99,5,0)</f>
        <v>12.7</v>
      </c>
      <c r="H26" s="7">
        <f>VLOOKUP($B26,'[1]Samlet - 2011'!$A$2:$F$99,6,0)</f>
        <v>17</v>
      </c>
      <c r="I26" s="7">
        <v>5.6460823266363178</v>
      </c>
    </row>
    <row r="27" spans="1:9">
      <c r="A27" s="5">
        <v>217</v>
      </c>
      <c r="B27" s="5" t="s">
        <v>668</v>
      </c>
      <c r="C27" s="5">
        <v>2011</v>
      </c>
      <c r="D27" s="5">
        <f>VLOOKUP($B27,'[1]Samlet - 2011'!$A$2:$F$99,2,0)</f>
        <v>213742</v>
      </c>
      <c r="E27" s="7">
        <f>VLOOKUP($B27,'[1]Samlet - 2011'!$A$2:$F$99,3,0)</f>
        <v>1.45</v>
      </c>
      <c r="F27" s="7">
        <f>VLOOKUP($B27,'[1]Samlet - 2011'!$A$2:$F$99,4,0)</f>
        <v>6</v>
      </c>
      <c r="G27" s="7">
        <f>VLOOKUP($B27,'[1]Samlet - 2011'!$A$2:$F$99,5,0)</f>
        <v>17.7</v>
      </c>
      <c r="H27" s="7">
        <f>VLOOKUP($B27,'[1]Samlet - 2011'!$A$2:$F$99,6,0)</f>
        <v>15.4</v>
      </c>
      <c r="I27" s="7">
        <v>7.6400941974071266</v>
      </c>
    </row>
    <row r="28" spans="1:9">
      <c r="A28" s="5">
        <v>219</v>
      </c>
      <c r="B28" s="5" t="s">
        <v>689</v>
      </c>
      <c r="C28" s="5">
        <v>2011</v>
      </c>
      <c r="D28" s="5">
        <f>VLOOKUP($B28,'[1]Samlet - 2011'!$A$2:$F$99,2,0)</f>
        <v>223169</v>
      </c>
      <c r="E28" s="7">
        <f>VLOOKUP($B28,'[1]Samlet - 2011'!$A$2:$F$99,3,0)</f>
        <v>1.1916666666666664</v>
      </c>
      <c r="F28" s="7">
        <f>VLOOKUP($B28,'[1]Samlet - 2011'!$A$2:$F$99,4,0)</f>
        <v>4.3</v>
      </c>
      <c r="G28" s="7">
        <f>VLOOKUP($B28,'[1]Samlet - 2011'!$A$2:$F$99,5,0)</f>
        <v>11.7</v>
      </c>
      <c r="H28" s="7">
        <f>VLOOKUP($B28,'[1]Samlet - 2011'!$A$2:$F$99,6,0)</f>
        <v>13.4</v>
      </c>
      <c r="I28" s="7">
        <v>6.3187299077185566</v>
      </c>
    </row>
    <row r="29" spans="1:9">
      <c r="A29" s="5">
        <v>223</v>
      </c>
      <c r="B29" s="5" t="s">
        <v>665</v>
      </c>
      <c r="C29" s="5">
        <v>2011</v>
      </c>
      <c r="D29" s="5">
        <f>VLOOKUP($B29,'[1]Samlet - 2011'!$A$2:$F$99,2,0)</f>
        <v>314966</v>
      </c>
      <c r="E29" s="7">
        <f>VLOOKUP($B29,'[1]Samlet - 2011'!$A$2:$F$99,3,0)</f>
        <v>0.78333333333333321</v>
      </c>
      <c r="F29" s="7">
        <f>VLOOKUP($B29,'[1]Samlet - 2011'!$A$2:$F$99,4,0)</f>
        <v>1.7</v>
      </c>
      <c r="G29" s="7">
        <f>VLOOKUP($B29,'[1]Samlet - 2011'!$A$2:$F$99,5,0)</f>
        <v>12.8</v>
      </c>
      <c r="H29" s="7">
        <f>VLOOKUP($B29,'[1]Samlet - 2011'!$A$2:$F$99,6,0)</f>
        <v>11.1</v>
      </c>
      <c r="I29" s="7">
        <v>4.798885314427392</v>
      </c>
    </row>
    <row r="30" spans="1:9">
      <c r="A30" s="5">
        <v>230</v>
      </c>
      <c r="B30" s="5" t="s">
        <v>1347</v>
      </c>
      <c r="C30" s="5">
        <v>2011</v>
      </c>
      <c r="D30" s="5">
        <f>VLOOKUP($B30,'[1]Samlet - 2011'!$A$2:$F$99,2,0)</f>
        <v>316723</v>
      </c>
      <c r="E30" s="7">
        <f>VLOOKUP($B30,'[1]Samlet - 2011'!$A$2:$F$99,3,0)</f>
        <v>0.94166666666666676</v>
      </c>
      <c r="F30" s="7">
        <f>VLOOKUP($B30,'[1]Samlet - 2011'!$A$2:$F$99,4,0)</f>
        <v>2.1</v>
      </c>
      <c r="G30" s="7">
        <f>VLOOKUP($B30,'[1]Samlet - 2011'!$A$2:$F$99,5,0)</f>
        <v>13.2</v>
      </c>
      <c r="H30" s="7">
        <f>VLOOKUP($B30,'[1]Samlet - 2011'!$A$2:$F$99,6,0)</f>
        <v>12</v>
      </c>
      <c r="I30" s="7">
        <v>5.6069337724112698</v>
      </c>
    </row>
    <row r="31" spans="1:9">
      <c r="A31" s="5">
        <v>400</v>
      </c>
      <c r="B31" s="5" t="s">
        <v>1348</v>
      </c>
      <c r="C31" s="5">
        <v>2011</v>
      </c>
      <c r="D31" s="5">
        <f>VLOOKUP($B31,'[1]Samlet - 2011'!$A$2:$F$99,2,0)</f>
        <v>174636</v>
      </c>
      <c r="E31" s="7">
        <f>VLOOKUP($B31,'[1]Samlet - 2011'!$A$2:$F$99,3,0)</f>
        <v>1.6333333333333335</v>
      </c>
      <c r="F31" s="7">
        <f>VLOOKUP($B31,'[1]Samlet - 2011'!$A$2:$F$99,4,0)</f>
        <v>3.7</v>
      </c>
      <c r="G31" s="7">
        <f>VLOOKUP($B31,'[1]Samlet - 2011'!$A$2:$F$99,5,0)</f>
        <v>16.600000000000001</v>
      </c>
      <c r="H31" s="7">
        <f>VLOOKUP($B31,'[1]Samlet - 2011'!$A$2:$F$99,6,0)</f>
        <v>15.1</v>
      </c>
      <c r="I31" s="7">
        <v>1.8142361632932775</v>
      </c>
    </row>
    <row r="32" spans="1:9">
      <c r="A32" s="5">
        <v>253</v>
      </c>
      <c r="B32" s="5" t="s">
        <v>639</v>
      </c>
      <c r="C32" s="5">
        <v>2011</v>
      </c>
      <c r="D32" s="5">
        <f>VLOOKUP($B32,'[1]Samlet - 2011'!$A$2:$F$99,2,0)</f>
        <v>222654</v>
      </c>
      <c r="E32" s="7">
        <f>VLOOKUP($B32,'[1]Samlet - 2011'!$A$2:$F$99,3,0)</f>
        <v>1.2583333333333331</v>
      </c>
      <c r="F32" s="7">
        <f>VLOOKUP($B32,'[1]Samlet - 2011'!$A$2:$F$99,4,0)</f>
        <v>3.9</v>
      </c>
      <c r="G32" s="7">
        <f>VLOOKUP($B32,'[1]Samlet - 2011'!$A$2:$F$99,5,0)</f>
        <v>12.3</v>
      </c>
      <c r="H32" s="7">
        <f>VLOOKUP($B32,'[1]Samlet - 2011'!$A$2:$F$99,6,0)</f>
        <v>11.7</v>
      </c>
      <c r="I32" s="7">
        <v>8.2677555447780264</v>
      </c>
    </row>
    <row r="33" spans="1:9">
      <c r="A33" s="5">
        <v>259</v>
      </c>
      <c r="B33" s="5" t="s">
        <v>776</v>
      </c>
      <c r="C33" s="5">
        <v>2011</v>
      </c>
      <c r="D33" s="5">
        <f>VLOOKUP($B33,'[1]Samlet - 2011'!$A$2:$F$99,2,0)</f>
        <v>202267</v>
      </c>
      <c r="E33" s="7">
        <f>VLOOKUP($B33,'[1]Samlet - 2011'!$A$2:$F$99,3,0)</f>
        <v>1.8666666666666669</v>
      </c>
      <c r="F33" s="7">
        <f>VLOOKUP($B33,'[1]Samlet - 2011'!$A$2:$F$99,4,0)</f>
        <v>3.6</v>
      </c>
      <c r="G33" s="7">
        <f>VLOOKUP($B33,'[1]Samlet - 2011'!$A$2:$F$99,5,0)</f>
        <v>12.8</v>
      </c>
      <c r="H33" s="7">
        <f>VLOOKUP($B33,'[1]Samlet - 2011'!$A$2:$F$99,6,0)</f>
        <v>13.1</v>
      </c>
      <c r="I33" s="7">
        <v>6.7163071010568602</v>
      </c>
    </row>
    <row r="34" spans="1:9">
      <c r="A34" s="5">
        <v>350</v>
      </c>
      <c r="B34" s="5" t="s">
        <v>746</v>
      </c>
      <c r="C34" s="5">
        <v>2011</v>
      </c>
      <c r="D34" s="5">
        <f>VLOOKUP($B34,'[1]Samlet - 2011'!$A$2:$F$99,2,0)</f>
        <v>217508</v>
      </c>
      <c r="E34" s="7">
        <f>VLOOKUP($B34,'[1]Samlet - 2011'!$A$2:$F$99,3,0)</f>
        <v>0.89166666666666694</v>
      </c>
      <c r="F34" s="7">
        <f>VLOOKUP($B34,'[1]Samlet - 2011'!$A$2:$F$99,4,0)</f>
        <v>1.4</v>
      </c>
      <c r="G34" s="7">
        <f>VLOOKUP($B34,'[1]Samlet - 2011'!$A$2:$F$99,5,0)</f>
        <v>11.1</v>
      </c>
      <c r="H34" s="7">
        <f>VLOOKUP($B34,'[1]Samlet - 2011'!$A$2:$F$99,6,0)</f>
        <v>11.1</v>
      </c>
      <c r="I34" s="7">
        <v>2.1250209798034425</v>
      </c>
    </row>
    <row r="35" spans="1:9">
      <c r="A35" s="5">
        <v>265</v>
      </c>
      <c r="B35" s="5" t="s">
        <v>712</v>
      </c>
      <c r="C35" s="5">
        <v>2011</v>
      </c>
      <c r="D35" s="5">
        <f>VLOOKUP($B35,'[1]Samlet - 2011'!$A$2:$F$99,2,0)</f>
        <v>219158</v>
      </c>
      <c r="E35" s="7">
        <f>VLOOKUP($B35,'[1]Samlet - 2011'!$A$2:$F$99,3,0)</f>
        <v>0.96666666666666679</v>
      </c>
      <c r="F35" s="7">
        <f>VLOOKUP($B35,'[1]Samlet - 2011'!$A$2:$F$99,4,0)</f>
        <v>3.3</v>
      </c>
      <c r="G35" s="7">
        <f>VLOOKUP($B35,'[1]Samlet - 2011'!$A$2:$F$99,5,0)</f>
        <v>15.8</v>
      </c>
      <c r="H35" s="7">
        <f>VLOOKUP($B35,'[1]Samlet - 2011'!$A$2:$F$99,6,0)</f>
        <v>12.5</v>
      </c>
      <c r="I35" s="7">
        <v>5.8567857650212938</v>
      </c>
    </row>
    <row r="36" spans="1:9">
      <c r="A36" s="5">
        <v>269</v>
      </c>
      <c r="B36" s="5" t="s">
        <v>1349</v>
      </c>
      <c r="C36" s="5">
        <v>2011</v>
      </c>
      <c r="D36" s="5">
        <f>VLOOKUP($B36,'[1]Samlet - 2011'!$A$2:$F$99,2,0)</f>
        <v>234748</v>
      </c>
      <c r="E36" s="7">
        <f>VLOOKUP($B36,'[1]Samlet - 2011'!$A$2:$F$99,3,0)</f>
        <v>1.0916666666666666</v>
      </c>
      <c r="F36" s="7">
        <f>VLOOKUP($B36,'[1]Samlet - 2011'!$A$2:$F$99,4,0)</f>
        <v>2.2999999999999998</v>
      </c>
      <c r="G36" s="7">
        <f>VLOOKUP($B36,'[1]Samlet - 2011'!$A$2:$F$99,5,0)</f>
        <v>10.7</v>
      </c>
      <c r="H36" s="7">
        <f>VLOOKUP($B36,'[1]Samlet - 2011'!$A$2:$F$99,6,0)</f>
        <v>11.1</v>
      </c>
      <c r="I36" s="7">
        <v>3.4481529449507491</v>
      </c>
    </row>
    <row r="37" spans="1:9">
      <c r="A37" s="5">
        <v>320</v>
      </c>
      <c r="B37" s="5" t="s">
        <v>781</v>
      </c>
      <c r="C37" s="5">
        <v>2011</v>
      </c>
      <c r="D37" s="5">
        <f>VLOOKUP($B37,'[1]Samlet - 2011'!$A$2:$F$99,2,0)</f>
        <v>191067</v>
      </c>
      <c r="E37" s="7">
        <f>VLOOKUP($B37,'[1]Samlet - 2011'!$A$2:$F$99,3,0)</f>
        <v>1.5250000000000001</v>
      </c>
      <c r="F37" s="7">
        <f>VLOOKUP($B37,'[1]Samlet - 2011'!$A$2:$F$99,4,0)</f>
        <v>3.2</v>
      </c>
      <c r="G37" s="7">
        <f>VLOOKUP($B37,'[1]Samlet - 2011'!$A$2:$F$99,5,0)</f>
        <v>13</v>
      </c>
      <c r="H37" s="7">
        <f>VLOOKUP($B37,'[1]Samlet - 2011'!$A$2:$F$99,6,0)</f>
        <v>13.6</v>
      </c>
      <c r="I37" s="7">
        <v>2.5020927625884992</v>
      </c>
    </row>
    <row r="38" spans="1:9">
      <c r="A38" s="5">
        <v>376</v>
      </c>
      <c r="B38" s="5" t="s">
        <v>1350</v>
      </c>
      <c r="C38" s="5">
        <v>2011</v>
      </c>
      <c r="D38" s="5">
        <f>VLOOKUP($B38,'[1]Samlet - 2011'!$A$2:$F$99,2,0)</f>
        <v>173408</v>
      </c>
      <c r="E38" s="7">
        <f>VLOOKUP($B38,'[1]Samlet - 2011'!$A$2:$F$99,3,0)</f>
        <v>1.416666666666667</v>
      </c>
      <c r="F38" s="7">
        <f>VLOOKUP($B38,'[1]Samlet - 2011'!$A$2:$F$99,4,0)</f>
        <v>5.6</v>
      </c>
      <c r="G38" s="7">
        <f>VLOOKUP($B38,'[1]Samlet - 2011'!$A$2:$F$99,5,0)</f>
        <v>17.8</v>
      </c>
      <c r="H38" s="7">
        <f>VLOOKUP($B38,'[1]Samlet - 2011'!$A$2:$F$99,6,0)</f>
        <v>12.9</v>
      </c>
      <c r="I38" s="7">
        <v>3.3126759658289919</v>
      </c>
    </row>
    <row r="39" spans="1:9">
      <c r="A39" s="5">
        <v>316</v>
      </c>
      <c r="B39" s="5" t="s">
        <v>744</v>
      </c>
      <c r="C39" s="5">
        <v>2011</v>
      </c>
      <c r="D39" s="5">
        <f>VLOOKUP($B39,'[1]Samlet - 2011'!$A$2:$F$99,2,0)</f>
        <v>195562</v>
      </c>
      <c r="E39" s="7">
        <f>VLOOKUP($B39,'[1]Samlet - 2011'!$A$2:$F$99,3,0)</f>
        <v>1.416666666666667</v>
      </c>
      <c r="F39" s="7">
        <f>VLOOKUP($B39,'[1]Samlet - 2011'!$A$2:$F$99,4,0)</f>
        <v>4</v>
      </c>
      <c r="G39" s="7">
        <f>VLOOKUP($B39,'[1]Samlet - 2011'!$A$2:$F$99,5,0)</f>
        <v>15.8</v>
      </c>
      <c r="H39" s="7">
        <f>VLOOKUP($B39,'[1]Samlet - 2011'!$A$2:$F$99,6,0)</f>
        <v>13.7</v>
      </c>
      <c r="I39" s="7">
        <v>5.6372275717692588</v>
      </c>
    </row>
    <row r="40" spans="1:9">
      <c r="A40" s="5">
        <v>326</v>
      </c>
      <c r="B40" s="5" t="s">
        <v>753</v>
      </c>
      <c r="C40" s="5">
        <v>2011</v>
      </c>
      <c r="D40" s="5">
        <f>VLOOKUP($B40,'[1]Samlet - 2011'!$A$2:$F$99,2,0)</f>
        <v>189511</v>
      </c>
      <c r="E40" s="7">
        <f>VLOOKUP($B40,'[1]Samlet - 2011'!$A$2:$F$99,3,0)</f>
        <v>1.5083333333333335</v>
      </c>
      <c r="F40" s="7">
        <f>VLOOKUP($B40,'[1]Samlet - 2011'!$A$2:$F$99,4,0)</f>
        <v>3.5</v>
      </c>
      <c r="G40" s="7">
        <f>VLOOKUP($B40,'[1]Samlet - 2011'!$A$2:$F$99,5,0)</f>
        <v>16</v>
      </c>
      <c r="H40" s="7">
        <f>VLOOKUP($B40,'[1]Samlet - 2011'!$A$2:$F$99,6,0)</f>
        <v>15.2</v>
      </c>
      <c r="I40" s="7">
        <v>3.4055411502888995</v>
      </c>
    </row>
    <row r="41" spans="1:9">
      <c r="A41" s="5">
        <v>360</v>
      </c>
      <c r="B41" s="5" t="s">
        <v>1351</v>
      </c>
      <c r="C41" s="5">
        <v>2011</v>
      </c>
      <c r="D41" s="5">
        <f>VLOOKUP($B41,'[1]Samlet - 2011'!$A$2:$F$99,2,0)</f>
        <v>168257</v>
      </c>
      <c r="E41" s="7">
        <f>VLOOKUP($B41,'[1]Samlet - 2011'!$A$2:$F$99,3,0)</f>
        <v>2.6916666666666664</v>
      </c>
      <c r="F41" s="7">
        <f>VLOOKUP($B41,'[1]Samlet - 2011'!$A$2:$F$99,4,0)</f>
        <v>5.0999999999999996</v>
      </c>
      <c r="G41" s="7">
        <f>VLOOKUP($B41,'[1]Samlet - 2011'!$A$2:$F$99,5,0)</f>
        <v>22</v>
      </c>
      <c r="H41" s="7">
        <f>VLOOKUP($B41,'[1]Samlet - 2011'!$A$2:$F$99,6,0)</f>
        <v>13.2</v>
      </c>
      <c r="I41" s="7">
        <v>4.0450234383516843</v>
      </c>
    </row>
    <row r="42" spans="1:9">
      <c r="A42" s="5">
        <v>370</v>
      </c>
      <c r="B42" s="5" t="s">
        <v>794</v>
      </c>
      <c r="C42" s="5">
        <v>2011</v>
      </c>
      <c r="D42" s="5">
        <f>VLOOKUP($B42,'[1]Samlet - 2011'!$A$2:$F$99,2,0)</f>
        <v>192912</v>
      </c>
      <c r="E42" s="7">
        <f>VLOOKUP($B42,'[1]Samlet - 2011'!$A$2:$F$99,3,0)</f>
        <v>1.6416666666666666</v>
      </c>
      <c r="F42" s="7">
        <f>VLOOKUP($B42,'[1]Samlet - 2011'!$A$2:$F$99,4,0)</f>
        <v>2.7</v>
      </c>
      <c r="G42" s="7">
        <f>VLOOKUP($B42,'[1]Samlet - 2011'!$A$2:$F$99,5,0)</f>
        <v>15.1</v>
      </c>
      <c r="H42" s="7">
        <f>VLOOKUP($B42,'[1]Samlet - 2011'!$A$2:$F$99,6,0)</f>
        <v>14.2</v>
      </c>
      <c r="I42" s="7">
        <v>4.6542158849404434</v>
      </c>
    </row>
    <row r="43" spans="1:9">
      <c r="A43" s="5">
        <v>306</v>
      </c>
      <c r="B43" s="5" t="s">
        <v>1352</v>
      </c>
      <c r="C43" s="5">
        <v>2011</v>
      </c>
      <c r="D43" s="5">
        <f>VLOOKUP($B43,'[1]Samlet - 2011'!$A$2:$F$99,2,0)</f>
        <v>180222</v>
      </c>
      <c r="E43" s="7">
        <f>VLOOKUP($B43,'[1]Samlet - 2011'!$A$2:$F$99,3,0)</f>
        <v>1.9666666666666668</v>
      </c>
      <c r="F43" s="7">
        <f>VLOOKUP($B43,'[1]Samlet - 2011'!$A$2:$F$99,4,0)</f>
        <v>3.4</v>
      </c>
      <c r="G43" s="7">
        <f>VLOOKUP($B43,'[1]Samlet - 2011'!$A$2:$F$99,5,0)</f>
        <v>17.2</v>
      </c>
      <c r="H43" s="7">
        <f>VLOOKUP($B43,'[1]Samlet - 2011'!$A$2:$F$99,6,0)</f>
        <v>10.9</v>
      </c>
      <c r="I43" s="7">
        <v>2.2885283893395134</v>
      </c>
    </row>
    <row r="44" spans="1:9">
      <c r="A44" s="5">
        <v>329</v>
      </c>
      <c r="B44" s="5" t="s">
        <v>718</v>
      </c>
      <c r="C44" s="5">
        <v>2011</v>
      </c>
      <c r="D44" s="5">
        <f>VLOOKUP($B44,'[1]Samlet - 2011'!$A$2:$F$99,2,0)</f>
        <v>197182</v>
      </c>
      <c r="E44" s="7">
        <f>VLOOKUP($B44,'[1]Samlet - 2011'!$A$2:$F$99,3,0)</f>
        <v>1.291666666666667</v>
      </c>
      <c r="F44" s="7">
        <f>VLOOKUP($B44,'[1]Samlet - 2011'!$A$2:$F$99,4,0)</f>
        <v>4.9000000000000004</v>
      </c>
      <c r="G44" s="7">
        <f>VLOOKUP($B44,'[1]Samlet - 2011'!$A$2:$F$99,5,0)</f>
        <v>14.5</v>
      </c>
      <c r="H44" s="7">
        <f>VLOOKUP($B44,'[1]Samlet - 2011'!$A$2:$F$99,6,0)</f>
        <v>14.8</v>
      </c>
      <c r="I44" s="7">
        <v>7.5689082386492927</v>
      </c>
    </row>
    <row r="45" spans="1:9">
      <c r="A45" s="5">
        <v>330</v>
      </c>
      <c r="B45" s="5" t="s">
        <v>727</v>
      </c>
      <c r="C45" s="5">
        <v>2011</v>
      </c>
      <c r="D45" s="5">
        <f>VLOOKUP($B45,'[1]Samlet - 2011'!$A$2:$F$99,2,0)</f>
        <v>186917</v>
      </c>
      <c r="E45" s="7">
        <f>VLOOKUP($B45,'[1]Samlet - 2011'!$A$2:$F$99,3,0)</f>
        <v>2.0833333333333335</v>
      </c>
      <c r="F45" s="7">
        <f>VLOOKUP($B45,'[1]Samlet - 2011'!$A$2:$F$99,4,0)</f>
        <v>4.2</v>
      </c>
      <c r="G45" s="7">
        <f>VLOOKUP($B45,'[1]Samlet - 2011'!$A$2:$F$99,5,0)</f>
        <v>17.899999999999999</v>
      </c>
      <c r="H45" s="7">
        <f>VLOOKUP($B45,'[1]Samlet - 2011'!$A$2:$F$99,6,0)</f>
        <v>12.3</v>
      </c>
      <c r="I45" s="7">
        <v>6.8412522116464984</v>
      </c>
    </row>
    <row r="46" spans="1:9">
      <c r="A46" s="5">
        <v>340</v>
      </c>
      <c r="B46" s="5" t="s">
        <v>725</v>
      </c>
      <c r="C46" s="5">
        <v>2011</v>
      </c>
      <c r="D46" s="5">
        <f>VLOOKUP($B46,'[1]Samlet - 2011'!$A$2:$F$99,2,0)</f>
        <v>195094</v>
      </c>
      <c r="E46" s="7">
        <f>VLOOKUP($B46,'[1]Samlet - 2011'!$A$2:$F$99,3,0)</f>
        <v>1.3500000000000003</v>
      </c>
      <c r="F46" s="7">
        <f>VLOOKUP($B46,'[1]Samlet - 2011'!$A$2:$F$99,4,0)</f>
        <v>2.4</v>
      </c>
      <c r="G46" s="7">
        <f>VLOOKUP($B46,'[1]Samlet - 2011'!$A$2:$F$99,5,0)</f>
        <v>12.3</v>
      </c>
      <c r="H46" s="7">
        <f>VLOOKUP($B46,'[1]Samlet - 2011'!$A$2:$F$99,6,0)</f>
        <v>16</v>
      </c>
      <c r="I46" s="7">
        <v>2.8137811616714621</v>
      </c>
    </row>
    <row r="47" spans="1:9">
      <c r="A47" s="5">
        <v>336</v>
      </c>
      <c r="B47" s="5" t="s">
        <v>1353</v>
      </c>
      <c r="C47" s="5">
        <v>2011</v>
      </c>
      <c r="D47" s="5">
        <f>VLOOKUP($B47,'[1]Samlet - 2011'!$A$2:$F$99,2,0)</f>
        <v>198010</v>
      </c>
      <c r="E47" s="7">
        <f>VLOOKUP($B47,'[1]Samlet - 2011'!$A$2:$F$99,3,0)</f>
        <v>1.3916666666666668</v>
      </c>
      <c r="F47" s="7">
        <f>VLOOKUP($B47,'[1]Samlet - 2011'!$A$2:$F$99,4,0)</f>
        <v>2.9</v>
      </c>
      <c r="G47" s="7">
        <f>VLOOKUP($B47,'[1]Samlet - 2011'!$A$2:$F$99,5,0)</f>
        <v>12.2</v>
      </c>
      <c r="H47" s="7">
        <f>VLOOKUP($B47,'[1]Samlet - 2011'!$A$2:$F$99,6,0)</f>
        <v>14.2</v>
      </c>
      <c r="I47" s="7">
        <v>2.1201696135690855</v>
      </c>
    </row>
    <row r="48" spans="1:9">
      <c r="A48" s="5">
        <v>390</v>
      </c>
      <c r="B48" s="5" t="s">
        <v>800</v>
      </c>
      <c r="C48" s="5">
        <v>2011</v>
      </c>
      <c r="D48" s="5">
        <f>VLOOKUP($B48,'[1]Samlet - 2011'!$A$2:$F$99,2,0)</f>
        <v>181859</v>
      </c>
      <c r="E48" s="7">
        <f>VLOOKUP($B48,'[1]Samlet - 2011'!$A$2:$F$99,3,0)</f>
        <v>1.4666666666666668</v>
      </c>
      <c r="F48" s="7">
        <f>VLOOKUP($B48,'[1]Samlet - 2011'!$A$2:$F$99,4,0)</f>
        <v>3.2</v>
      </c>
      <c r="G48" s="7">
        <f>VLOOKUP($B48,'[1]Samlet - 2011'!$A$2:$F$99,5,0)</f>
        <v>19.8</v>
      </c>
      <c r="H48" s="7">
        <f>VLOOKUP($B48,'[1]Samlet - 2011'!$A$2:$F$99,6,0)</f>
        <v>14.2</v>
      </c>
      <c r="I48" s="7">
        <v>2.5971347948773609</v>
      </c>
    </row>
    <row r="49" spans="1:9">
      <c r="A49" s="5">
        <v>420</v>
      </c>
      <c r="B49" s="5" t="s">
        <v>878</v>
      </c>
      <c r="C49" s="5">
        <v>2011</v>
      </c>
      <c r="D49" s="5">
        <f>VLOOKUP($B49,'[1]Samlet - 2011'!$A$2:$F$99,2,0)</f>
        <v>184591</v>
      </c>
      <c r="E49" s="7">
        <f>VLOOKUP($B49,'[1]Samlet - 2011'!$A$2:$F$99,3,0)</f>
        <v>2.0083333333333333</v>
      </c>
      <c r="F49" s="7">
        <f>VLOOKUP($B49,'[1]Samlet - 2011'!$A$2:$F$99,4,0)</f>
        <v>2.8</v>
      </c>
      <c r="G49" s="7">
        <f>VLOOKUP($B49,'[1]Samlet - 2011'!$A$2:$F$99,5,0)</f>
        <v>11</v>
      </c>
      <c r="H49" s="7">
        <f>VLOOKUP($B49,'[1]Samlet - 2011'!$A$2:$F$99,6,0)</f>
        <v>14.9</v>
      </c>
      <c r="I49" s="7">
        <v>1.6985431610339168</v>
      </c>
    </row>
    <row r="50" spans="1:9">
      <c r="A50" s="5">
        <v>430</v>
      </c>
      <c r="B50" s="5" t="s">
        <v>1354</v>
      </c>
      <c r="C50" s="5">
        <v>2011</v>
      </c>
      <c r="D50" s="5">
        <f>VLOOKUP($B50,'[1]Samlet - 2011'!$A$2:$F$99,2,0)</f>
        <v>183691</v>
      </c>
      <c r="E50" s="7">
        <f>VLOOKUP($B50,'[1]Samlet - 2011'!$A$2:$F$99,3,0)</f>
        <v>1.7166666666666666</v>
      </c>
      <c r="F50" s="7">
        <f>VLOOKUP($B50,'[1]Samlet - 2011'!$A$2:$F$99,4,0)</f>
        <v>3.7</v>
      </c>
      <c r="G50" s="7">
        <f>VLOOKUP($B50,'[1]Samlet - 2011'!$A$2:$F$99,5,0)</f>
        <v>11.9</v>
      </c>
      <c r="H50" s="7">
        <f>VLOOKUP($B50,'[1]Samlet - 2011'!$A$2:$F$99,6,0)</f>
        <v>10.199999999999999</v>
      </c>
      <c r="I50" s="7">
        <v>2.3081827226799843</v>
      </c>
    </row>
    <row r="51" spans="1:9">
      <c r="A51" s="5">
        <v>440</v>
      </c>
      <c r="B51" s="5" t="s">
        <v>849</v>
      </c>
      <c r="C51" s="5">
        <v>2011</v>
      </c>
      <c r="D51" s="5">
        <f>VLOOKUP($B51,'[1]Samlet - 2011'!$A$2:$F$99,2,0)</f>
        <v>190155</v>
      </c>
      <c r="E51" s="7">
        <f>VLOOKUP($B51,'[1]Samlet - 2011'!$A$2:$F$99,3,0)</f>
        <v>2.125</v>
      </c>
      <c r="F51" s="7">
        <f>VLOOKUP($B51,'[1]Samlet - 2011'!$A$2:$F$99,4,0)</f>
        <v>2.1</v>
      </c>
      <c r="G51" s="7">
        <f>VLOOKUP($B51,'[1]Samlet - 2011'!$A$2:$F$99,5,0)</f>
        <v>11.2</v>
      </c>
      <c r="H51" s="7">
        <f>VLOOKUP($B51,'[1]Samlet - 2011'!$A$2:$F$99,6,0)</f>
        <v>9.8000000000000007</v>
      </c>
      <c r="I51" s="7">
        <v>2.4922872816484682</v>
      </c>
    </row>
    <row r="52" spans="1:9">
      <c r="A52" s="5">
        <v>482</v>
      </c>
      <c r="B52" s="5" t="s">
        <v>1355</v>
      </c>
      <c r="C52" s="5">
        <v>2011</v>
      </c>
      <c r="D52" s="5">
        <f>VLOOKUP($B52,'[1]Samlet - 2011'!$A$2:$F$99,2,0)</f>
        <v>165598</v>
      </c>
      <c r="E52" s="7">
        <f>VLOOKUP($B52,'[1]Samlet - 2011'!$A$2:$F$99,3,0)</f>
        <v>1.833333333333333</v>
      </c>
      <c r="F52" s="7">
        <f>VLOOKUP($B52,'[1]Samlet - 2011'!$A$2:$F$99,4,0)</f>
        <v>2.8</v>
      </c>
      <c r="G52" s="7">
        <f>VLOOKUP($B52,'[1]Samlet - 2011'!$A$2:$F$99,5,0)</f>
        <v>20.9</v>
      </c>
      <c r="H52" s="7">
        <f>VLOOKUP($B52,'[1]Samlet - 2011'!$A$2:$F$99,6,0)</f>
        <v>12.9</v>
      </c>
      <c r="I52" s="7">
        <v>1.7934762066749821</v>
      </c>
    </row>
    <row r="53" spans="1:9">
      <c r="A53" s="5">
        <v>410</v>
      </c>
      <c r="B53" s="5" t="s">
        <v>867</v>
      </c>
      <c r="C53" s="5">
        <v>2011</v>
      </c>
      <c r="D53" s="5">
        <f>VLOOKUP($B53,'[1]Samlet - 2011'!$A$2:$F$99,2,0)</f>
        <v>197333</v>
      </c>
      <c r="E53" s="7">
        <f>VLOOKUP($B53,'[1]Samlet - 2011'!$A$2:$F$99,3,0)</f>
        <v>1.175</v>
      </c>
      <c r="F53" s="7">
        <f>VLOOKUP($B53,'[1]Samlet - 2011'!$A$2:$F$99,4,0)</f>
        <v>4.5</v>
      </c>
      <c r="G53" s="7">
        <f>VLOOKUP($B53,'[1]Samlet - 2011'!$A$2:$F$99,5,0)</f>
        <v>10.6</v>
      </c>
      <c r="H53" s="7">
        <f>VLOOKUP($B53,'[1]Samlet - 2011'!$A$2:$F$99,6,0)</f>
        <v>12.9</v>
      </c>
      <c r="I53" s="7">
        <v>2.980853493374406</v>
      </c>
    </row>
    <row r="54" spans="1:9">
      <c r="A54" s="5">
        <v>480</v>
      </c>
      <c r="B54" s="5" t="s">
        <v>1356</v>
      </c>
      <c r="C54" s="5">
        <v>2011</v>
      </c>
      <c r="D54" s="5">
        <f>VLOOKUP($B54,'[1]Samlet - 2011'!$A$2:$F$99,2,0)</f>
        <v>184924</v>
      </c>
      <c r="E54" s="7">
        <f>VLOOKUP($B54,'[1]Samlet - 2011'!$A$2:$F$99,3,0)</f>
        <v>2.0416666666666665</v>
      </c>
      <c r="F54" s="7">
        <f>VLOOKUP($B54,'[1]Samlet - 2011'!$A$2:$F$99,4,0)</f>
        <v>3.1</v>
      </c>
      <c r="G54" s="7">
        <f>VLOOKUP($B54,'[1]Samlet - 2011'!$A$2:$F$99,5,0)</f>
        <v>13</v>
      </c>
      <c r="H54" s="7">
        <f>VLOOKUP($B54,'[1]Samlet - 2011'!$A$2:$F$99,6,0)</f>
        <v>13.3</v>
      </c>
      <c r="I54" s="7">
        <v>1.979811688862499</v>
      </c>
    </row>
    <row r="55" spans="1:9">
      <c r="A55" s="5">
        <v>450</v>
      </c>
      <c r="B55" s="5" t="s">
        <v>891</v>
      </c>
      <c r="C55" s="5">
        <v>2011</v>
      </c>
      <c r="D55" s="5">
        <f>VLOOKUP($B55,'[1]Samlet - 2011'!$A$2:$F$99,2,0)</f>
        <v>185598</v>
      </c>
      <c r="E55" s="7">
        <f>VLOOKUP($B55,'[1]Samlet - 2011'!$A$2:$F$99,3,0)</f>
        <v>1.7916666666666667</v>
      </c>
      <c r="F55" s="7">
        <f>VLOOKUP($B55,'[1]Samlet - 2011'!$A$2:$F$99,4,0)</f>
        <v>5.9</v>
      </c>
      <c r="G55" s="7">
        <f>VLOOKUP($B55,'[1]Samlet - 2011'!$A$2:$F$99,5,0)</f>
        <v>11.5</v>
      </c>
      <c r="H55" s="7">
        <f>VLOOKUP($B55,'[1]Samlet - 2011'!$A$2:$F$99,6,0)</f>
        <v>13.1</v>
      </c>
      <c r="I55" s="7">
        <v>4.3553067664642171</v>
      </c>
    </row>
    <row r="56" spans="1:9">
      <c r="A56" s="5">
        <v>461</v>
      </c>
      <c r="B56" s="5" t="s">
        <v>1357</v>
      </c>
      <c r="C56" s="5">
        <v>2011</v>
      </c>
      <c r="D56" s="5">
        <f>VLOOKUP($B56,'[1]Samlet - 2011'!$A$2:$F$99,2,0)</f>
        <v>186960</v>
      </c>
      <c r="E56" s="7">
        <f>VLOOKUP($B56,'[1]Samlet - 2011'!$A$2:$F$99,3,0)</f>
        <v>1.9833333333333332</v>
      </c>
      <c r="F56" s="7">
        <f>VLOOKUP($B56,'[1]Samlet - 2011'!$A$2:$F$99,4,0)</f>
        <v>6.7</v>
      </c>
      <c r="G56" s="7">
        <f>VLOOKUP($B56,'[1]Samlet - 2011'!$A$2:$F$99,5,0)</f>
        <v>21.1</v>
      </c>
      <c r="H56" s="7">
        <f>VLOOKUP($B56,'[1]Samlet - 2011'!$A$2:$F$99,6,0)</f>
        <v>13.6</v>
      </c>
      <c r="I56" s="7">
        <v>10.172055481792084</v>
      </c>
    </row>
    <row r="57" spans="1:9">
      <c r="A57" s="5">
        <v>479</v>
      </c>
      <c r="B57" s="5" t="s">
        <v>885</v>
      </c>
      <c r="C57" s="5">
        <v>2011</v>
      </c>
      <c r="D57" s="5">
        <f>VLOOKUP($B57,'[1]Samlet - 2011'!$A$2:$F$99,2,0)</f>
        <v>189217</v>
      </c>
      <c r="E57" s="7">
        <f>VLOOKUP($B57,'[1]Samlet - 2011'!$A$2:$F$99,3,0)</f>
        <v>1.7166666666666666</v>
      </c>
      <c r="F57" s="7">
        <f>VLOOKUP($B57,'[1]Samlet - 2011'!$A$2:$F$99,4,0)</f>
        <v>4.3</v>
      </c>
      <c r="G57" s="7">
        <f>VLOOKUP($B57,'[1]Samlet - 2011'!$A$2:$F$99,5,0)</f>
        <v>15.1</v>
      </c>
      <c r="H57" s="7">
        <f>VLOOKUP($B57,'[1]Samlet - 2011'!$A$2:$F$99,6,0)</f>
        <v>14.3</v>
      </c>
      <c r="I57" s="7">
        <v>4.4596459543727534</v>
      </c>
    </row>
    <row r="58" spans="1:9">
      <c r="A58" s="5">
        <v>492</v>
      </c>
      <c r="B58" s="5" t="s">
        <v>1358</v>
      </c>
      <c r="C58" s="5">
        <v>2011</v>
      </c>
      <c r="D58" s="5">
        <f>VLOOKUP($B58,'[1]Samlet - 2011'!$A$2:$F$99,2,0)</f>
        <v>174333</v>
      </c>
      <c r="E58" s="7">
        <f>VLOOKUP($B58,'[1]Samlet - 2011'!$A$2:$F$99,3,0)</f>
        <v>0.74166666666666659</v>
      </c>
      <c r="F58" s="7">
        <f>VLOOKUP($B58,'[1]Samlet - 2011'!$A$2:$F$99,4,0)</f>
        <v>0.9</v>
      </c>
      <c r="G58" s="7">
        <f>VLOOKUP($B58,'[1]Samlet - 2011'!$A$2:$F$99,5,0)</f>
        <v>14.9</v>
      </c>
      <c r="H58" s="7">
        <f>VLOOKUP($B58,'[1]Samlet - 2011'!$A$2:$F$99,6,0)</f>
        <v>8.1999999999999993</v>
      </c>
      <c r="I58" s="7">
        <v>1.740797834342219</v>
      </c>
    </row>
    <row r="59" spans="1:9">
      <c r="A59" s="5">
        <v>530</v>
      </c>
      <c r="B59" s="5" t="s">
        <v>1013</v>
      </c>
      <c r="C59" s="5">
        <v>2011</v>
      </c>
      <c r="D59" s="5">
        <f>VLOOKUP($B59,'[1]Samlet - 2011'!$A$2:$F$99,2,0)</f>
        <v>195230</v>
      </c>
      <c r="E59" s="7">
        <f>VLOOKUP($B59,'[1]Samlet - 2011'!$A$2:$F$99,3,0)</f>
        <v>0.6</v>
      </c>
      <c r="F59" s="7">
        <f>VLOOKUP($B59,'[1]Samlet - 2011'!$A$2:$F$99,4,0)</f>
        <v>4</v>
      </c>
      <c r="G59" s="7">
        <f>VLOOKUP($B59,'[1]Samlet - 2011'!$A$2:$F$99,5,0)</f>
        <v>11.6</v>
      </c>
      <c r="H59" s="7">
        <f>VLOOKUP($B59,'[1]Samlet - 2011'!$A$2:$F$99,6,0)</f>
        <v>12.4</v>
      </c>
      <c r="I59" s="7">
        <v>3.6643273961630878</v>
      </c>
    </row>
    <row r="60" spans="1:9">
      <c r="A60" s="5">
        <v>561</v>
      </c>
      <c r="B60" s="5" t="s">
        <v>962</v>
      </c>
      <c r="C60" s="5">
        <v>2011</v>
      </c>
      <c r="D60" s="5">
        <f>VLOOKUP($B60,'[1]Samlet - 2011'!$A$2:$F$99,2,0)</f>
        <v>192786</v>
      </c>
      <c r="E60" s="7">
        <f>VLOOKUP($B60,'[1]Samlet - 2011'!$A$2:$F$99,3,0)</f>
        <v>1.1333333333333331</v>
      </c>
      <c r="F60" s="7">
        <f>VLOOKUP($B60,'[1]Samlet - 2011'!$A$2:$F$99,4,0)</f>
        <v>6.4</v>
      </c>
      <c r="G60" s="7">
        <f>VLOOKUP($B60,'[1]Samlet - 2011'!$A$2:$F$99,5,0)</f>
        <v>16.5</v>
      </c>
      <c r="H60" s="7">
        <f>VLOOKUP($B60,'[1]Samlet - 2011'!$A$2:$F$99,6,0)</f>
        <v>13.3</v>
      </c>
      <c r="I60" s="7">
        <v>5.3870913830412972</v>
      </c>
    </row>
    <row r="61" spans="1:9">
      <c r="A61" s="5">
        <v>563</v>
      </c>
      <c r="B61" s="5" t="s">
        <v>966</v>
      </c>
      <c r="C61" s="5">
        <v>2011</v>
      </c>
      <c r="D61" s="5">
        <f>VLOOKUP($B61,'[1]Samlet - 2011'!$A$2:$F$99,2,0)</f>
        <v>215419</v>
      </c>
      <c r="E61" s="7">
        <f>VLOOKUP($B61,'[1]Samlet - 2011'!$A$2:$F$99,3,0)</f>
        <v>0.8583333333333335</v>
      </c>
      <c r="F61" s="7">
        <f>VLOOKUP($B61,'[1]Samlet - 2011'!$A$2:$F$99,4,0)</f>
        <v>2.7</v>
      </c>
      <c r="G61" s="7">
        <f>VLOOKUP($B61,'[1]Samlet - 2011'!$A$2:$F$99,5,0)</f>
        <v>10.3</v>
      </c>
      <c r="H61" s="7">
        <f>VLOOKUP($B61,'[1]Samlet - 2011'!$A$2:$F$99,6,0)</f>
        <v>14.6</v>
      </c>
      <c r="I61" s="7">
        <v>2.2884182763168099</v>
      </c>
    </row>
    <row r="62" spans="1:9">
      <c r="A62" s="5">
        <v>607</v>
      </c>
      <c r="B62" s="5" t="s">
        <v>1000</v>
      </c>
      <c r="C62" s="5">
        <v>2011</v>
      </c>
      <c r="D62" s="5">
        <f>VLOOKUP($B62,'[1]Samlet - 2011'!$A$2:$F$99,2,0)</f>
        <v>191378</v>
      </c>
      <c r="E62" s="7">
        <f>VLOOKUP($B62,'[1]Samlet - 2011'!$A$2:$F$99,3,0)</f>
        <v>1.6416666666666668</v>
      </c>
      <c r="F62" s="7">
        <f>VLOOKUP($B62,'[1]Samlet - 2011'!$A$2:$F$99,4,0)</f>
        <v>5</v>
      </c>
      <c r="G62" s="7">
        <f>VLOOKUP($B62,'[1]Samlet - 2011'!$A$2:$F$99,5,0)</f>
        <v>13.2</v>
      </c>
      <c r="H62" s="7">
        <f>VLOOKUP($B62,'[1]Samlet - 2011'!$A$2:$F$99,6,0)</f>
        <v>12.4</v>
      </c>
      <c r="I62" s="7">
        <v>6.2682252074869771</v>
      </c>
    </row>
    <row r="63" spans="1:9">
      <c r="A63" s="5">
        <v>510</v>
      </c>
      <c r="B63" s="5" t="s">
        <v>922</v>
      </c>
      <c r="C63" s="5">
        <v>2011</v>
      </c>
      <c r="D63" s="5">
        <f>VLOOKUP($B63,'[1]Samlet - 2011'!$A$2:$F$99,2,0)</f>
        <v>182598</v>
      </c>
      <c r="E63" s="7">
        <f>VLOOKUP($B63,'[1]Samlet - 2011'!$A$2:$F$99,3,0)</f>
        <v>1.5249999999999997</v>
      </c>
      <c r="F63" s="7">
        <f>VLOOKUP($B63,'[1]Samlet - 2011'!$A$2:$F$99,4,0)</f>
        <v>3.8</v>
      </c>
      <c r="G63" s="7">
        <f>VLOOKUP($B63,'[1]Samlet - 2011'!$A$2:$F$99,5,0)</f>
        <v>15.9</v>
      </c>
      <c r="H63" s="7">
        <f>VLOOKUP($B63,'[1]Samlet - 2011'!$A$2:$F$99,6,0)</f>
        <v>11.9</v>
      </c>
      <c r="I63" s="7">
        <v>3.9230447138899032</v>
      </c>
    </row>
    <row r="64" spans="1:9">
      <c r="A64" s="5">
        <v>621</v>
      </c>
      <c r="B64" s="5" t="s">
        <v>912</v>
      </c>
      <c r="C64" s="5">
        <v>2011</v>
      </c>
      <c r="D64" s="5">
        <f>VLOOKUP($B64,'[1]Samlet - 2011'!$A$2:$F$99,2,0)</f>
        <v>198340</v>
      </c>
      <c r="E64" s="7">
        <f>VLOOKUP($B64,'[1]Samlet - 2011'!$A$2:$F$99,3,0)</f>
        <v>1.4333333333333336</v>
      </c>
      <c r="F64" s="7">
        <f>VLOOKUP($B64,'[1]Samlet - 2011'!$A$2:$F$99,4,0)</f>
        <v>4.2</v>
      </c>
      <c r="G64" s="7">
        <f>VLOOKUP($B64,'[1]Samlet - 2011'!$A$2:$F$99,5,0)</f>
        <v>14.2</v>
      </c>
      <c r="H64" s="7">
        <f>VLOOKUP($B64,'[1]Samlet - 2011'!$A$2:$F$99,6,0)</f>
        <v>13.7</v>
      </c>
      <c r="I64" s="7">
        <v>6.078189761398006</v>
      </c>
    </row>
    <row r="65" spans="1:9">
      <c r="A65" s="5">
        <v>540</v>
      </c>
      <c r="B65" s="5" t="s">
        <v>938</v>
      </c>
      <c r="C65" s="5">
        <v>2011</v>
      </c>
      <c r="D65" s="5">
        <f>VLOOKUP($B65,'[1]Samlet - 2011'!$A$2:$F$99,2,0)</f>
        <v>184455</v>
      </c>
      <c r="E65" s="7">
        <f>VLOOKUP($B65,'[1]Samlet - 2011'!$A$2:$F$99,3,0)</f>
        <v>1.5250000000000001</v>
      </c>
      <c r="F65" s="7">
        <f>VLOOKUP($B65,'[1]Samlet - 2011'!$A$2:$F$99,4,0)</f>
        <v>4.9000000000000004</v>
      </c>
      <c r="G65" s="7">
        <f>VLOOKUP($B65,'[1]Samlet - 2011'!$A$2:$F$99,5,0)</f>
        <v>15.2</v>
      </c>
      <c r="H65" s="7">
        <f>VLOOKUP($B65,'[1]Samlet - 2011'!$A$2:$F$99,6,0)</f>
        <v>12</v>
      </c>
      <c r="I65" s="7">
        <v>5.4787288116139736</v>
      </c>
    </row>
    <row r="66" spans="1:9">
      <c r="A66" s="5">
        <v>550</v>
      </c>
      <c r="B66" s="5" t="s">
        <v>928</v>
      </c>
      <c r="C66" s="5">
        <v>2011</v>
      </c>
      <c r="D66" s="5">
        <f>VLOOKUP($B66,'[1]Samlet - 2011'!$A$2:$F$99,2,0)</f>
        <v>173996</v>
      </c>
      <c r="E66" s="7">
        <f>VLOOKUP($B66,'[1]Samlet - 2011'!$A$2:$F$99,3,0)</f>
        <v>1.3833333333333337</v>
      </c>
      <c r="F66" s="7">
        <f>VLOOKUP($B66,'[1]Samlet - 2011'!$A$2:$F$99,4,0)</f>
        <v>4.8</v>
      </c>
      <c r="G66" s="7">
        <f>VLOOKUP($B66,'[1]Samlet - 2011'!$A$2:$F$99,5,0)</f>
        <v>21.7</v>
      </c>
      <c r="H66" s="7">
        <f>VLOOKUP($B66,'[1]Samlet - 2011'!$A$2:$F$99,6,0)</f>
        <v>12.4</v>
      </c>
      <c r="I66" s="7">
        <v>2.8640375944624372</v>
      </c>
    </row>
    <row r="67" spans="1:9">
      <c r="A67" s="5">
        <v>573</v>
      </c>
      <c r="B67" s="5" t="s">
        <v>975</v>
      </c>
      <c r="C67" s="5">
        <v>2011</v>
      </c>
      <c r="D67" s="5">
        <f>VLOOKUP($B67,'[1]Samlet - 2011'!$A$2:$F$99,2,0)</f>
        <v>188050</v>
      </c>
      <c r="E67" s="7">
        <f>VLOOKUP($B67,'[1]Samlet - 2011'!$A$2:$F$99,3,0)</f>
        <v>0.87500000000000011</v>
      </c>
      <c r="F67" s="7">
        <f>VLOOKUP($B67,'[1]Samlet - 2011'!$A$2:$F$99,4,0)</f>
        <v>3.3</v>
      </c>
      <c r="G67" s="7">
        <f>VLOOKUP($B67,'[1]Samlet - 2011'!$A$2:$F$99,5,0)</f>
        <v>15.7</v>
      </c>
      <c r="H67" s="7">
        <f>VLOOKUP($B67,'[1]Samlet - 2011'!$A$2:$F$99,6,0)</f>
        <v>10</v>
      </c>
      <c r="I67" s="7">
        <v>2.9783281426180079</v>
      </c>
    </row>
    <row r="68" spans="1:9">
      <c r="A68" s="5">
        <v>575</v>
      </c>
      <c r="B68" s="5" t="s">
        <v>950</v>
      </c>
      <c r="C68" s="5">
        <v>2011</v>
      </c>
      <c r="D68" s="5">
        <f>VLOOKUP($B68,'[1]Samlet - 2011'!$A$2:$F$99,2,0)</f>
        <v>181892</v>
      </c>
      <c r="E68" s="7">
        <f>VLOOKUP($B68,'[1]Samlet - 2011'!$A$2:$F$99,3,0)</f>
        <v>1.075</v>
      </c>
      <c r="F68" s="7">
        <f>VLOOKUP($B68,'[1]Samlet - 2011'!$A$2:$F$99,4,0)</f>
        <v>3.6</v>
      </c>
      <c r="G68" s="7">
        <f>VLOOKUP($B68,'[1]Samlet - 2011'!$A$2:$F$99,5,0)</f>
        <v>14.7</v>
      </c>
      <c r="H68" s="7">
        <f>VLOOKUP($B68,'[1]Samlet - 2011'!$A$2:$F$99,6,0)</f>
        <v>13.9</v>
      </c>
      <c r="I68" s="7">
        <v>3.0745216338986618</v>
      </c>
    </row>
    <row r="69" spans="1:9">
      <c r="A69" s="5">
        <v>630</v>
      </c>
      <c r="B69" s="5" t="s">
        <v>1002</v>
      </c>
      <c r="C69" s="5">
        <v>2011</v>
      </c>
      <c r="D69" s="5">
        <f>VLOOKUP($B69,'[1]Samlet - 2011'!$A$2:$F$99,2,0)</f>
        <v>201780</v>
      </c>
      <c r="E69" s="7">
        <f>VLOOKUP($B69,'[1]Samlet - 2011'!$A$2:$F$99,3,0)</f>
        <v>1.1416666666666666</v>
      </c>
      <c r="F69" s="7">
        <f>VLOOKUP($B69,'[1]Samlet - 2011'!$A$2:$F$99,4,0)</f>
        <v>4</v>
      </c>
      <c r="G69" s="7">
        <f>VLOOKUP($B69,'[1]Samlet - 2011'!$A$2:$F$99,5,0)</f>
        <v>15.2</v>
      </c>
      <c r="H69" s="7">
        <f>VLOOKUP($B69,'[1]Samlet - 2011'!$A$2:$F$99,6,0)</f>
        <v>13.3</v>
      </c>
      <c r="I69" s="7">
        <v>5.942378486231811</v>
      </c>
    </row>
    <row r="70" spans="1:9">
      <c r="A70" s="5">
        <v>580</v>
      </c>
      <c r="B70" s="5" t="s">
        <v>923</v>
      </c>
      <c r="C70" s="5">
        <v>2011</v>
      </c>
      <c r="D70" s="5">
        <f>VLOOKUP($B70,'[1]Samlet - 2011'!$A$2:$F$99,2,0)</f>
        <v>184117</v>
      </c>
      <c r="E70" s="7">
        <f>VLOOKUP($B70,'[1]Samlet - 2011'!$A$2:$F$99,3,0)</f>
        <v>1.7416666666666669</v>
      </c>
      <c r="F70" s="7">
        <f>VLOOKUP($B70,'[1]Samlet - 2011'!$A$2:$F$99,4,0)</f>
        <v>6.1</v>
      </c>
      <c r="G70" s="7">
        <f>VLOOKUP($B70,'[1]Samlet - 2011'!$A$2:$F$99,5,0)</f>
        <v>18.399999999999999</v>
      </c>
      <c r="H70" s="7">
        <f>VLOOKUP($B70,'[1]Samlet - 2011'!$A$2:$F$99,6,0)</f>
        <v>13.2</v>
      </c>
      <c r="I70" s="7">
        <v>4.3326359832635983</v>
      </c>
    </row>
    <row r="71" spans="1:9">
      <c r="A71" s="5">
        <v>710</v>
      </c>
      <c r="B71" s="5" t="s">
        <v>1359</v>
      </c>
      <c r="C71" s="5">
        <v>2011</v>
      </c>
      <c r="D71" s="5">
        <f>VLOOKUP($B71,'[1]Samlet - 2011'!$A$2:$F$99,2,0)</f>
        <v>204412</v>
      </c>
      <c r="E71" s="7">
        <f>VLOOKUP($B71,'[1]Samlet - 2011'!$A$2:$F$99,3,0)</f>
        <v>1.0666666666666667</v>
      </c>
      <c r="F71" s="7">
        <f>VLOOKUP($B71,'[1]Samlet - 2011'!$A$2:$F$99,4,0)</f>
        <v>3.1</v>
      </c>
      <c r="G71" s="7">
        <f>VLOOKUP($B71,'[1]Samlet - 2011'!$A$2:$F$99,5,0)</f>
        <v>8.1999999999999993</v>
      </c>
      <c r="H71" s="7">
        <f>VLOOKUP($B71,'[1]Samlet - 2011'!$A$2:$F$99,6,0)</f>
        <v>12.3</v>
      </c>
      <c r="I71" s="7">
        <v>2.013479942335211</v>
      </c>
    </row>
    <row r="72" spans="1:9">
      <c r="A72" s="5">
        <v>766</v>
      </c>
      <c r="B72" s="5" t="s">
        <v>1124</v>
      </c>
      <c r="C72" s="5">
        <v>2011</v>
      </c>
      <c r="D72" s="5">
        <f>VLOOKUP($B72,'[1]Samlet - 2011'!$A$2:$F$99,2,0)</f>
        <v>194684</v>
      </c>
      <c r="E72" s="7">
        <f>VLOOKUP($B72,'[1]Samlet - 2011'!$A$2:$F$99,3,0)</f>
        <v>0.92500000000000027</v>
      </c>
      <c r="F72" s="7">
        <f>VLOOKUP($B72,'[1]Samlet - 2011'!$A$2:$F$99,4,0)</f>
        <v>2.2999999999999998</v>
      </c>
      <c r="G72" s="7">
        <f>VLOOKUP($B72,'[1]Samlet - 2011'!$A$2:$F$99,5,0)</f>
        <v>11.7</v>
      </c>
      <c r="H72" s="7">
        <f>VLOOKUP($B72,'[1]Samlet - 2011'!$A$2:$F$99,6,0)</f>
        <v>10.9</v>
      </c>
      <c r="I72" s="7">
        <v>2.3879576149737263</v>
      </c>
    </row>
    <row r="73" spans="1:9">
      <c r="A73" s="5">
        <v>615</v>
      </c>
      <c r="B73" s="5" t="s">
        <v>1122</v>
      </c>
      <c r="C73" s="5">
        <v>2011</v>
      </c>
      <c r="D73" s="5">
        <f>VLOOKUP($B73,'[1]Samlet - 2011'!$A$2:$F$99,2,0)</f>
        <v>193460</v>
      </c>
      <c r="E73" s="7">
        <f>VLOOKUP($B73,'[1]Samlet - 2011'!$A$2:$F$99,3,0)</f>
        <v>1.6333333333333331</v>
      </c>
      <c r="F73" s="7">
        <f>VLOOKUP($B73,'[1]Samlet - 2011'!$A$2:$F$99,4,0)</f>
        <v>5.6</v>
      </c>
      <c r="G73" s="7">
        <f>VLOOKUP($B73,'[1]Samlet - 2011'!$A$2:$F$99,5,0)</f>
        <v>14.7</v>
      </c>
      <c r="H73" s="7">
        <f>VLOOKUP($B73,'[1]Samlet - 2011'!$A$2:$F$99,6,0)</f>
        <v>14</v>
      </c>
      <c r="I73" s="7">
        <v>5.926715378570977</v>
      </c>
    </row>
    <row r="74" spans="1:9">
      <c r="A74" s="5">
        <v>707</v>
      </c>
      <c r="B74" s="5" t="s">
        <v>1360</v>
      </c>
      <c r="C74" s="5">
        <v>2011</v>
      </c>
      <c r="D74" s="5">
        <f>VLOOKUP($B74,'[1]Samlet - 2011'!$A$2:$F$99,2,0)</f>
        <v>180328</v>
      </c>
      <c r="E74" s="7">
        <f>VLOOKUP($B74,'[1]Samlet - 2011'!$A$2:$F$99,3,0)</f>
        <v>1.3916666666666666</v>
      </c>
      <c r="F74" s="7">
        <f>VLOOKUP($B74,'[1]Samlet - 2011'!$A$2:$F$99,4,0)</f>
        <v>4.4000000000000004</v>
      </c>
      <c r="G74" s="7">
        <f>VLOOKUP($B74,'[1]Samlet - 2011'!$A$2:$F$99,5,0)</f>
        <v>20.2</v>
      </c>
      <c r="H74" s="7">
        <f>VLOOKUP($B74,'[1]Samlet - 2011'!$A$2:$F$99,6,0)</f>
        <v>13.5</v>
      </c>
      <c r="I74" s="7">
        <v>2.9600690441210378</v>
      </c>
    </row>
    <row r="75" spans="1:9">
      <c r="A75" s="5">
        <v>727</v>
      </c>
      <c r="B75" s="5" t="s">
        <v>1076</v>
      </c>
      <c r="C75" s="5">
        <v>2011</v>
      </c>
      <c r="D75" s="5">
        <f>VLOOKUP($B75,'[1]Samlet - 2011'!$A$2:$F$99,2,0)</f>
        <v>204311</v>
      </c>
      <c r="E75" s="7">
        <f>VLOOKUP($B75,'[1]Samlet - 2011'!$A$2:$F$99,3,0)</f>
        <v>1.1916666666666664</v>
      </c>
      <c r="F75" s="7">
        <f>VLOOKUP($B75,'[1]Samlet - 2011'!$A$2:$F$99,4,0)</f>
        <v>2.6</v>
      </c>
      <c r="G75" s="7">
        <f>VLOOKUP($B75,'[1]Samlet - 2011'!$A$2:$F$99,5,0)</f>
        <v>11.2</v>
      </c>
      <c r="H75" s="7">
        <f>VLOOKUP($B75,'[1]Samlet - 2011'!$A$2:$F$99,6,0)</f>
        <v>13.9</v>
      </c>
      <c r="I75" s="7">
        <v>2.9382441584634953</v>
      </c>
    </row>
    <row r="76" spans="1:9">
      <c r="A76" s="5">
        <v>730</v>
      </c>
      <c r="B76" s="5" t="s">
        <v>1361</v>
      </c>
      <c r="C76" s="5">
        <v>2011</v>
      </c>
      <c r="D76" s="5">
        <f>VLOOKUP($B76,'[1]Samlet - 2011'!$A$2:$F$99,2,0)</f>
        <v>185608</v>
      </c>
      <c r="E76" s="7">
        <f>VLOOKUP($B76,'[1]Samlet - 2011'!$A$2:$F$99,3,0)</f>
        <v>1.5666666666666664</v>
      </c>
      <c r="F76" s="7">
        <f>VLOOKUP($B76,'[1]Samlet - 2011'!$A$2:$F$99,4,0)</f>
        <v>5.2</v>
      </c>
      <c r="G76" s="7">
        <f>VLOOKUP($B76,'[1]Samlet - 2011'!$A$2:$F$99,5,0)</f>
        <v>16.600000000000001</v>
      </c>
      <c r="H76" s="7">
        <f>VLOOKUP($B76,'[1]Samlet - 2011'!$A$2:$F$99,6,0)</f>
        <v>12.9</v>
      </c>
      <c r="I76" s="7">
        <v>4.2661450190773227</v>
      </c>
    </row>
    <row r="77" spans="1:9">
      <c r="A77" s="5">
        <v>741</v>
      </c>
      <c r="B77" s="5" t="s">
        <v>1077</v>
      </c>
      <c r="C77" s="5">
        <v>2011</v>
      </c>
      <c r="D77" s="5">
        <f>VLOOKUP($B77,'[1]Samlet - 2011'!$A$2:$F$99,2,0)</f>
        <v>178054</v>
      </c>
      <c r="E77" s="7">
        <f>VLOOKUP($B77,'[1]Samlet - 2011'!$A$2:$F$99,3,0)</f>
        <v>1.2083333333333333</v>
      </c>
      <c r="F77" s="7">
        <f>VLOOKUP($B77,'[1]Samlet - 2011'!$A$2:$F$99,4,0)</f>
        <v>2.8</v>
      </c>
      <c r="G77" s="7">
        <f>VLOOKUP($B77,'[1]Samlet - 2011'!$A$2:$F$99,5,0)</f>
        <v>23.2</v>
      </c>
      <c r="H77" s="7">
        <f>VLOOKUP($B77,'[1]Samlet - 2011'!$A$2:$F$99,6,0)</f>
        <v>10.5</v>
      </c>
      <c r="I77" s="7">
        <v>1.2289280658859865</v>
      </c>
    </row>
    <row r="78" spans="1:9">
      <c r="A78" s="5">
        <v>740</v>
      </c>
      <c r="B78" s="5" t="s">
        <v>1112</v>
      </c>
      <c r="C78" s="5">
        <v>2011</v>
      </c>
      <c r="D78" s="5">
        <f>VLOOKUP($B78,'[1]Samlet - 2011'!$A$2:$F$99,2,0)</f>
        <v>196924</v>
      </c>
      <c r="E78" s="7">
        <f>VLOOKUP($B78,'[1]Samlet - 2011'!$A$2:$F$99,3,0)</f>
        <v>1.3500000000000003</v>
      </c>
      <c r="F78" s="7">
        <f>VLOOKUP($B78,'[1]Samlet - 2011'!$A$2:$F$99,4,0)</f>
        <v>3.3</v>
      </c>
      <c r="G78" s="7">
        <f>VLOOKUP($B78,'[1]Samlet - 2011'!$A$2:$F$99,5,0)</f>
        <v>12.9</v>
      </c>
      <c r="H78" s="7">
        <f>VLOOKUP($B78,'[1]Samlet - 2011'!$A$2:$F$99,6,0)</f>
        <v>12.6</v>
      </c>
      <c r="I78" s="7">
        <v>3.6039852866494018</v>
      </c>
    </row>
    <row r="79" spans="1:9">
      <c r="A79" s="5">
        <v>746</v>
      </c>
      <c r="B79" s="5" t="s">
        <v>1119</v>
      </c>
      <c r="C79" s="5">
        <v>2011</v>
      </c>
      <c r="D79" s="5">
        <f>VLOOKUP($B79,'[1]Samlet - 2011'!$A$2:$F$99,2,0)</f>
        <v>217897</v>
      </c>
      <c r="E79" s="7">
        <f>VLOOKUP($B79,'[1]Samlet - 2011'!$A$2:$F$99,3,0)</f>
        <v>0.85833333333333339</v>
      </c>
      <c r="F79" s="7">
        <f>VLOOKUP($B79,'[1]Samlet - 2011'!$A$2:$F$99,4,0)</f>
        <v>2.5</v>
      </c>
      <c r="G79" s="7">
        <f>VLOOKUP($B79,'[1]Samlet - 2011'!$A$2:$F$99,5,0)</f>
        <v>8.1999999999999993</v>
      </c>
      <c r="H79" s="7">
        <f>VLOOKUP($B79,'[1]Samlet - 2011'!$A$2:$F$99,6,0)</f>
        <v>12.3</v>
      </c>
      <c r="I79" s="7">
        <v>2.8428527003213433</v>
      </c>
    </row>
    <row r="80" spans="1:9">
      <c r="A80" s="5">
        <v>706</v>
      </c>
      <c r="B80" s="5" t="s">
        <v>1362</v>
      </c>
      <c r="C80" s="5">
        <v>2011</v>
      </c>
      <c r="D80" s="5">
        <f>VLOOKUP($B80,'[1]Samlet - 2011'!$A$2:$F$99,2,0)</f>
        <v>195670</v>
      </c>
      <c r="E80" s="7">
        <f>VLOOKUP($B80,'[1]Samlet - 2011'!$A$2:$F$99,3,0)</f>
        <v>1.4916666666666665</v>
      </c>
      <c r="F80" s="7">
        <f>VLOOKUP($B80,'[1]Samlet - 2011'!$A$2:$F$99,4,0)</f>
        <v>2.2000000000000002</v>
      </c>
      <c r="G80" s="7">
        <f>VLOOKUP($B80,'[1]Samlet - 2011'!$A$2:$F$99,5,0)</f>
        <v>13.5</v>
      </c>
      <c r="H80" s="7">
        <f>VLOOKUP($B80,'[1]Samlet - 2011'!$A$2:$F$99,6,0)</f>
        <v>12.1</v>
      </c>
      <c r="I80" s="7">
        <v>2.6034561164165528</v>
      </c>
    </row>
    <row r="81" spans="1:9">
      <c r="A81" s="5">
        <v>751</v>
      </c>
      <c r="B81" s="5" t="s">
        <v>1363</v>
      </c>
      <c r="C81" s="5">
        <v>2011</v>
      </c>
      <c r="D81" s="5">
        <f>VLOOKUP($B81,'[1]Samlet - 2011'!$A$2:$F$99,2,0)</f>
        <v>196346</v>
      </c>
      <c r="E81" s="7">
        <f>VLOOKUP($B81,'[1]Samlet - 2011'!$A$2:$F$99,3,0)</f>
        <v>1.3083333333333336</v>
      </c>
      <c r="F81" s="7">
        <f>VLOOKUP($B81,'[1]Samlet - 2011'!$A$2:$F$99,4,0)</f>
        <v>5.3</v>
      </c>
      <c r="G81" s="7">
        <f>VLOOKUP($B81,'[1]Samlet - 2011'!$A$2:$F$99,5,0)</f>
        <v>19.5</v>
      </c>
      <c r="H81" s="7">
        <f>VLOOKUP($B81,'[1]Samlet - 2011'!$A$2:$F$99,6,0)</f>
        <v>13.3</v>
      </c>
      <c r="I81" s="7">
        <v>10.34434095399379</v>
      </c>
    </row>
    <row r="82" spans="1:9">
      <c r="A82" s="5">
        <v>657</v>
      </c>
      <c r="B82" s="5" t="s">
        <v>1025</v>
      </c>
      <c r="C82" s="5">
        <v>2011</v>
      </c>
      <c r="D82" s="5">
        <f>VLOOKUP($B82,'[1]Samlet - 2011'!$A$2:$F$99,2,0)</f>
        <v>199171</v>
      </c>
      <c r="E82" s="7">
        <f>VLOOKUP($B82,'[1]Samlet - 2011'!$A$2:$F$99,3,0)</f>
        <v>1.3583333333333336</v>
      </c>
      <c r="F82" s="7">
        <f>VLOOKUP($B82,'[1]Samlet - 2011'!$A$2:$F$99,4,0)</f>
        <v>3</v>
      </c>
      <c r="G82" s="7">
        <f>VLOOKUP($B82,'[1]Samlet - 2011'!$A$2:$F$99,5,0)</f>
        <v>15</v>
      </c>
      <c r="H82" s="7">
        <f>VLOOKUP($B82,'[1]Samlet - 2011'!$A$2:$F$99,6,0)</f>
        <v>11.8</v>
      </c>
      <c r="I82" s="7">
        <v>4.9950729465523711</v>
      </c>
    </row>
    <row r="83" spans="1:9">
      <c r="A83" s="5">
        <v>661</v>
      </c>
      <c r="B83" s="5" t="s">
        <v>1033</v>
      </c>
      <c r="C83" s="5">
        <v>2011</v>
      </c>
      <c r="D83" s="5">
        <f>VLOOKUP($B83,'[1]Samlet - 2011'!$A$2:$F$99,2,0)</f>
        <v>195009</v>
      </c>
      <c r="E83" s="7">
        <f>VLOOKUP($B83,'[1]Samlet - 2011'!$A$2:$F$99,3,0)</f>
        <v>1.2583333333333331</v>
      </c>
      <c r="F83" s="7">
        <f>VLOOKUP($B83,'[1]Samlet - 2011'!$A$2:$F$99,4,0)</f>
        <v>4.5999999999999996</v>
      </c>
      <c r="G83" s="7">
        <f>VLOOKUP($B83,'[1]Samlet - 2011'!$A$2:$F$99,5,0)</f>
        <v>14.5</v>
      </c>
      <c r="H83" s="7">
        <f>VLOOKUP($B83,'[1]Samlet - 2011'!$A$2:$F$99,6,0)</f>
        <v>12.1</v>
      </c>
      <c r="I83" s="7">
        <v>4.1258612850197611</v>
      </c>
    </row>
    <row r="84" spans="1:9">
      <c r="A84" s="5">
        <v>756</v>
      </c>
      <c r="B84" s="5" t="s">
        <v>1364</v>
      </c>
      <c r="C84" s="5">
        <v>2011</v>
      </c>
      <c r="D84" s="5">
        <f>VLOOKUP($B84,'[1]Samlet - 2011'!$A$2:$F$99,2,0)</f>
        <v>190432</v>
      </c>
      <c r="E84" s="7">
        <f>VLOOKUP($B84,'[1]Samlet - 2011'!$A$2:$F$99,3,0)</f>
        <v>1.5333333333333332</v>
      </c>
      <c r="F84" s="7">
        <f>VLOOKUP($B84,'[1]Samlet - 2011'!$A$2:$F$99,4,0)</f>
        <v>3.5</v>
      </c>
      <c r="G84" s="7">
        <f>VLOOKUP($B84,'[1]Samlet - 2011'!$A$2:$F$99,5,0)</f>
        <v>14.7</v>
      </c>
      <c r="H84" s="7">
        <f>VLOOKUP($B84,'[1]Samlet - 2011'!$A$2:$F$99,6,0)</f>
        <v>11.2</v>
      </c>
      <c r="I84" s="7">
        <v>5.3916105874312734</v>
      </c>
    </row>
    <row r="85" spans="1:9">
      <c r="A85" s="5">
        <v>665</v>
      </c>
      <c r="B85" s="5" t="s">
        <v>1039</v>
      </c>
      <c r="C85" s="5">
        <v>2011</v>
      </c>
      <c r="D85" s="5">
        <f>VLOOKUP($B85,'[1]Samlet - 2011'!$A$2:$F$99,2,0)</f>
        <v>189387</v>
      </c>
      <c r="E85" s="7">
        <f>VLOOKUP($B85,'[1]Samlet - 2011'!$A$2:$F$99,3,0)</f>
        <v>1.1833333333333331</v>
      </c>
      <c r="F85" s="7">
        <f>VLOOKUP($B85,'[1]Samlet - 2011'!$A$2:$F$99,4,0)</f>
        <v>3.5</v>
      </c>
      <c r="G85" s="7">
        <f>VLOOKUP($B85,'[1]Samlet - 2011'!$A$2:$F$99,5,0)</f>
        <v>15.1</v>
      </c>
      <c r="H85" s="7">
        <f>VLOOKUP($B85,'[1]Samlet - 2011'!$A$2:$F$99,6,0)</f>
        <v>7.2</v>
      </c>
      <c r="I85" s="7">
        <v>1.9164168003161099</v>
      </c>
    </row>
    <row r="86" spans="1:9">
      <c r="A86" s="5">
        <v>760</v>
      </c>
      <c r="B86" s="5" t="s">
        <v>1365</v>
      </c>
      <c r="C86" s="5">
        <v>2011</v>
      </c>
      <c r="D86" s="5">
        <f>VLOOKUP($B86,'[1]Samlet - 2011'!$A$2:$F$99,2,0)</f>
        <v>191423</v>
      </c>
      <c r="E86" s="7">
        <f>VLOOKUP($B86,'[1]Samlet - 2011'!$A$2:$F$99,3,0)</f>
        <v>1.2999999999999998</v>
      </c>
      <c r="F86" s="7">
        <f>VLOOKUP($B86,'[1]Samlet - 2011'!$A$2:$F$99,4,0)</f>
        <v>3</v>
      </c>
      <c r="G86" s="7">
        <f>VLOOKUP($B86,'[1]Samlet - 2011'!$A$2:$F$99,5,0)</f>
        <v>13.4</v>
      </c>
      <c r="H86" s="7">
        <f>VLOOKUP($B86,'[1]Samlet - 2011'!$A$2:$F$99,6,0)</f>
        <v>10.9</v>
      </c>
      <c r="I86" s="7">
        <v>2.9681908805532471</v>
      </c>
    </row>
    <row r="87" spans="1:9">
      <c r="A87" s="5">
        <v>779</v>
      </c>
      <c r="B87" s="5" t="s">
        <v>1053</v>
      </c>
      <c r="C87" s="5">
        <v>2011</v>
      </c>
      <c r="D87" s="5">
        <f>VLOOKUP($B87,'[1]Samlet - 2011'!$A$2:$F$99,2,0)</f>
        <v>183229</v>
      </c>
      <c r="E87" s="7">
        <f>VLOOKUP($B87,'[1]Samlet - 2011'!$A$2:$F$99,3,0)</f>
        <v>1.4916666666666669</v>
      </c>
      <c r="F87" s="7">
        <f>VLOOKUP($B87,'[1]Samlet - 2011'!$A$2:$F$99,4,0)</f>
        <v>3.1</v>
      </c>
      <c r="G87" s="7">
        <f>VLOOKUP($B87,'[1]Samlet - 2011'!$A$2:$F$99,5,0)</f>
        <v>14.9</v>
      </c>
      <c r="H87" s="7">
        <f>VLOOKUP($B87,'[1]Samlet - 2011'!$A$2:$F$99,6,0)</f>
        <v>10.3</v>
      </c>
      <c r="I87" s="7">
        <v>3.0205074912136864</v>
      </c>
    </row>
    <row r="88" spans="1:9">
      <c r="A88" s="5">
        <v>671</v>
      </c>
      <c r="B88" s="5" t="s">
        <v>1038</v>
      </c>
      <c r="C88" s="5">
        <v>2011</v>
      </c>
      <c r="D88" s="5">
        <f>VLOOKUP($B88,'[1]Samlet - 2011'!$A$2:$F$99,2,0)</f>
        <v>188350</v>
      </c>
      <c r="E88" s="7">
        <f>VLOOKUP($B88,'[1]Samlet - 2011'!$A$2:$F$99,3,0)</f>
        <v>1.4916666666666669</v>
      </c>
      <c r="F88" s="7">
        <f>VLOOKUP($B88,'[1]Samlet - 2011'!$A$2:$F$99,4,0)</f>
        <v>3</v>
      </c>
      <c r="G88" s="7">
        <f>VLOOKUP($B88,'[1]Samlet - 2011'!$A$2:$F$99,5,0)</f>
        <v>16.399999999999999</v>
      </c>
      <c r="H88" s="7">
        <f>VLOOKUP($B88,'[1]Samlet - 2011'!$A$2:$F$99,6,0)</f>
        <v>11.5</v>
      </c>
      <c r="I88" s="7">
        <v>3.8353232710069838</v>
      </c>
    </row>
    <row r="89" spans="1:9">
      <c r="A89" s="5">
        <v>791</v>
      </c>
      <c r="B89" s="5" t="s">
        <v>1138</v>
      </c>
      <c r="C89" s="5">
        <v>2011</v>
      </c>
      <c r="D89" s="5">
        <f>VLOOKUP($B89,'[1]Samlet - 2011'!$A$2:$F$99,2,0)</f>
        <v>194133</v>
      </c>
      <c r="E89" s="7">
        <f>VLOOKUP($B89,'[1]Samlet - 2011'!$A$2:$F$99,3,0)</f>
        <v>1.3250000000000002</v>
      </c>
      <c r="F89" s="7">
        <f>VLOOKUP($B89,'[1]Samlet - 2011'!$A$2:$F$99,4,0)</f>
        <v>2.9</v>
      </c>
      <c r="G89" s="7">
        <f>VLOOKUP($B89,'[1]Samlet - 2011'!$A$2:$F$99,5,0)</f>
        <v>14.6</v>
      </c>
      <c r="H89" s="7">
        <f>VLOOKUP($B89,'[1]Samlet - 2011'!$A$2:$F$99,6,0)</f>
        <v>12.8</v>
      </c>
      <c r="I89" s="7">
        <v>3.4305967380773823</v>
      </c>
    </row>
    <row r="90" spans="1:9">
      <c r="A90" s="5">
        <v>810</v>
      </c>
      <c r="B90" s="5" t="s">
        <v>1208</v>
      </c>
      <c r="C90" s="5">
        <v>2011</v>
      </c>
      <c r="D90" s="5">
        <f>VLOOKUP($B90,'[1]Samlet - 2011'!$A$2:$F$99,2,0)</f>
        <v>180932</v>
      </c>
      <c r="E90" s="7">
        <f>VLOOKUP($B90,'[1]Samlet - 2011'!$A$2:$F$99,3,0)</f>
        <v>1.4750000000000003</v>
      </c>
      <c r="F90" s="7">
        <f>VLOOKUP($B90,'[1]Samlet - 2011'!$A$2:$F$99,4,0)</f>
        <v>3.9</v>
      </c>
      <c r="G90" s="7">
        <f>VLOOKUP($B90,'[1]Samlet - 2011'!$A$2:$F$99,5,0)</f>
        <v>16.399999999999999</v>
      </c>
      <c r="H90" s="7">
        <f>VLOOKUP($B90,'[1]Samlet - 2011'!$A$2:$F$99,6,0)</f>
        <v>11.7</v>
      </c>
      <c r="I90" s="7">
        <v>2.425237562884293</v>
      </c>
    </row>
    <row r="91" spans="1:9">
      <c r="A91" s="5">
        <v>813</v>
      </c>
      <c r="B91" s="5" t="s">
        <v>1217</v>
      </c>
      <c r="C91" s="5">
        <v>2011</v>
      </c>
      <c r="D91" s="5">
        <f>VLOOKUP($B91,'[1]Samlet - 2011'!$A$2:$F$99,2,0)</f>
        <v>185770</v>
      </c>
      <c r="E91" s="7">
        <f>VLOOKUP($B91,'[1]Samlet - 2011'!$A$2:$F$99,3,0)</f>
        <v>1.8416666666666668</v>
      </c>
      <c r="F91" s="7">
        <f>VLOOKUP($B91,'[1]Samlet - 2011'!$A$2:$F$99,4,0)</f>
        <v>3.3</v>
      </c>
      <c r="G91" s="7">
        <f>VLOOKUP($B91,'[1]Samlet - 2011'!$A$2:$F$99,5,0)</f>
        <v>14.8</v>
      </c>
      <c r="H91" s="7">
        <f>VLOOKUP($B91,'[1]Samlet - 2011'!$A$2:$F$99,6,0)</f>
        <v>13.1</v>
      </c>
      <c r="I91" s="7">
        <v>2.6054857895528518</v>
      </c>
    </row>
    <row r="92" spans="1:9">
      <c r="A92" s="5">
        <v>860</v>
      </c>
      <c r="B92" s="5" t="s">
        <v>1212</v>
      </c>
      <c r="C92" s="5">
        <v>2011</v>
      </c>
      <c r="D92" s="5">
        <f>VLOOKUP($B92,'[1]Samlet - 2011'!$A$2:$F$99,2,0)</f>
        <v>183635</v>
      </c>
      <c r="E92" s="7">
        <f>VLOOKUP($B92,'[1]Samlet - 2011'!$A$2:$F$99,3,0)</f>
        <v>1.7249999999999999</v>
      </c>
      <c r="F92" s="7">
        <f>VLOOKUP($B92,'[1]Samlet - 2011'!$A$2:$F$99,4,0)</f>
        <v>3.6</v>
      </c>
      <c r="G92" s="7">
        <f>VLOOKUP($B92,'[1]Samlet - 2011'!$A$2:$F$99,5,0)</f>
        <v>20.3</v>
      </c>
      <c r="H92" s="7">
        <f>VLOOKUP($B92,'[1]Samlet - 2011'!$A$2:$F$99,6,0)</f>
        <v>12.1</v>
      </c>
      <c r="I92" s="7">
        <v>3.0342382221419215</v>
      </c>
    </row>
    <row r="93" spans="1:9">
      <c r="A93" s="5">
        <v>849</v>
      </c>
      <c r="B93" s="5" t="s">
        <v>1366</v>
      </c>
      <c r="C93" s="5">
        <v>2011</v>
      </c>
      <c r="D93" s="5">
        <f>VLOOKUP($B93,'[1]Samlet - 2011'!$A$2:$F$99,2,0)</f>
        <v>185213</v>
      </c>
      <c r="E93" s="7">
        <f>VLOOKUP($B93,'[1]Samlet - 2011'!$A$2:$F$99,3,0)</f>
        <v>1.2916666666666665</v>
      </c>
      <c r="F93" s="7">
        <f>VLOOKUP($B93,'[1]Samlet - 2011'!$A$2:$F$99,4,0)</f>
        <v>3.1</v>
      </c>
      <c r="G93" s="7">
        <f>VLOOKUP($B93,'[1]Samlet - 2011'!$A$2:$F$99,5,0)</f>
        <v>16.5</v>
      </c>
      <c r="H93" s="7">
        <f>VLOOKUP($B93,'[1]Samlet - 2011'!$A$2:$F$99,6,0)</f>
        <v>12.6</v>
      </c>
      <c r="I93" s="7">
        <v>2.1758505773851042</v>
      </c>
    </row>
    <row r="94" spans="1:9">
      <c r="A94" s="5">
        <v>825</v>
      </c>
      <c r="B94" s="5" t="s">
        <v>1218</v>
      </c>
      <c r="C94" s="5">
        <v>2011</v>
      </c>
      <c r="D94" s="5">
        <f>VLOOKUP($B94,'[1]Samlet - 2011'!$A$2:$F$99,2,0)</f>
        <v>176809</v>
      </c>
      <c r="E94" s="7">
        <f>VLOOKUP($B94,'[1]Samlet - 2011'!$A$2:$F$99,3,0)</f>
        <v>0.56666666666666676</v>
      </c>
      <c r="F94" s="7">
        <f>VLOOKUP($B94,'[1]Samlet - 2011'!$A$2:$F$99,4,0)</f>
        <v>3.1</v>
      </c>
      <c r="G94" s="7">
        <f>VLOOKUP($B94,'[1]Samlet - 2011'!$A$2:$F$99,5,0)</f>
        <v>18.5</v>
      </c>
      <c r="H94" s="7">
        <f>VLOOKUP($B94,'[1]Samlet - 2011'!$A$2:$F$99,6,0)</f>
        <v>15.6</v>
      </c>
      <c r="I94" s="7">
        <v>0.30959752321981426</v>
      </c>
    </row>
    <row r="95" spans="1:9">
      <c r="A95" s="5">
        <v>846</v>
      </c>
      <c r="B95" s="5" t="s">
        <v>1367</v>
      </c>
      <c r="C95" s="5">
        <v>2011</v>
      </c>
      <c r="D95" s="5">
        <f>VLOOKUP($B95,'[1]Samlet - 2011'!$A$2:$F$99,2,0)</f>
        <v>184920</v>
      </c>
      <c r="E95" s="7">
        <f>VLOOKUP($B95,'[1]Samlet - 2011'!$A$2:$F$99,3,0)</f>
        <v>1.3333333333333333</v>
      </c>
      <c r="F95" s="7">
        <f>VLOOKUP($B95,'[1]Samlet - 2011'!$A$2:$F$99,4,0)</f>
        <v>3.4</v>
      </c>
      <c r="G95" s="7">
        <f>VLOOKUP($B95,'[1]Samlet - 2011'!$A$2:$F$99,5,0)</f>
        <v>15.7</v>
      </c>
      <c r="H95" s="7">
        <f>VLOOKUP($B95,'[1]Samlet - 2011'!$A$2:$F$99,6,0)</f>
        <v>13</v>
      </c>
      <c r="I95" s="7">
        <v>2.7944510354386667</v>
      </c>
    </row>
    <row r="96" spans="1:9">
      <c r="A96" s="5">
        <v>773</v>
      </c>
      <c r="B96" s="5" t="s">
        <v>1368</v>
      </c>
      <c r="C96" s="5">
        <v>2011</v>
      </c>
      <c r="D96" s="5">
        <f>VLOOKUP($B96,'[1]Samlet - 2011'!$A$2:$F$99,2,0)</f>
        <v>174164</v>
      </c>
      <c r="E96" s="7">
        <f>VLOOKUP($B96,'[1]Samlet - 2011'!$A$2:$F$99,3,0)</f>
        <v>2.0833333333333335</v>
      </c>
      <c r="F96" s="7">
        <f>VLOOKUP($B96,'[1]Samlet - 2011'!$A$2:$F$99,4,0)</f>
        <v>2.9</v>
      </c>
      <c r="G96" s="7">
        <f>VLOOKUP($B96,'[1]Samlet - 2011'!$A$2:$F$99,5,0)</f>
        <v>19.7</v>
      </c>
      <c r="H96" s="7">
        <f>VLOOKUP($B96,'[1]Samlet - 2011'!$A$2:$F$99,6,0)</f>
        <v>8.8000000000000007</v>
      </c>
      <c r="I96" s="7">
        <v>2.3372190228497121</v>
      </c>
    </row>
    <row r="97" spans="1:9">
      <c r="A97" s="5">
        <v>840</v>
      </c>
      <c r="B97" s="5" t="s">
        <v>1369</v>
      </c>
      <c r="C97" s="5">
        <v>2011</v>
      </c>
      <c r="D97" s="5">
        <f>VLOOKUP($B97,'[1]Samlet - 2011'!$A$2:$F$99,2,0)</f>
        <v>198058</v>
      </c>
      <c r="E97" s="7">
        <f>VLOOKUP($B97,'[1]Samlet - 2011'!$A$2:$F$99,3,0)</f>
        <v>1.125</v>
      </c>
      <c r="F97" s="7">
        <f>VLOOKUP($B97,'[1]Samlet - 2011'!$A$2:$F$99,4,0)</f>
        <v>1.9</v>
      </c>
      <c r="G97" s="7">
        <f>VLOOKUP($B97,'[1]Samlet - 2011'!$A$2:$F$99,5,0)</f>
        <v>12.8</v>
      </c>
      <c r="H97" s="7">
        <f>VLOOKUP($B97,'[1]Samlet - 2011'!$A$2:$F$99,6,0)</f>
        <v>11.7</v>
      </c>
      <c r="I97" s="7">
        <v>2.3083364266537756</v>
      </c>
    </row>
    <row r="98" spans="1:9">
      <c r="A98" s="5">
        <v>787</v>
      </c>
      <c r="B98" s="5" t="s">
        <v>1044</v>
      </c>
      <c r="C98" s="5">
        <v>2011</v>
      </c>
      <c r="D98" s="5">
        <f>VLOOKUP($B98,'[1]Samlet - 2011'!$A$2:$F$99,2,0)</f>
        <v>181162</v>
      </c>
      <c r="E98" s="7">
        <f>VLOOKUP($B98,'[1]Samlet - 2011'!$A$2:$F$99,3,0)</f>
        <v>1.1333333333333333</v>
      </c>
      <c r="F98" s="7">
        <f>VLOOKUP($B98,'[1]Samlet - 2011'!$A$2:$F$99,4,0)</f>
        <v>3.6</v>
      </c>
      <c r="G98" s="7">
        <f>VLOOKUP($B98,'[1]Samlet - 2011'!$A$2:$F$99,5,0)</f>
        <v>17.899999999999999</v>
      </c>
      <c r="H98" s="7">
        <f>VLOOKUP($B98,'[1]Samlet - 2011'!$A$2:$F$99,6,0)</f>
        <v>10.7</v>
      </c>
      <c r="I98" s="7">
        <v>2.6074462006180203</v>
      </c>
    </row>
    <row r="99" spans="1:9">
      <c r="A99" s="5">
        <v>820</v>
      </c>
      <c r="B99" s="5" t="s">
        <v>1370</v>
      </c>
      <c r="C99" s="5">
        <v>2011</v>
      </c>
      <c r="D99" s="5">
        <f>VLOOKUP($B99,'[1]Samlet - 2011'!$A$2:$F$99,2,0)</f>
        <v>177831</v>
      </c>
      <c r="E99" s="7">
        <f>VLOOKUP($B99,'[1]Samlet - 2011'!$A$2:$F$99,3,0)</f>
        <v>1.3166666666666667</v>
      </c>
      <c r="F99" s="7">
        <f>VLOOKUP($B99,'[1]Samlet - 2011'!$A$2:$F$99,4,0)</f>
        <v>3.3</v>
      </c>
      <c r="G99" s="7">
        <f>VLOOKUP($B99,'[1]Samlet - 2011'!$A$2:$F$99,5,0)</f>
        <v>17.399999999999999</v>
      </c>
      <c r="H99" s="7">
        <f>VLOOKUP($B99,'[1]Samlet - 2011'!$A$2:$F$99,6,0)</f>
        <v>11.9</v>
      </c>
      <c r="I99" s="7">
        <v>2.4909264312395685</v>
      </c>
    </row>
    <row r="100" spans="1:9">
      <c r="A100" s="5">
        <v>851</v>
      </c>
      <c r="B100" s="5" t="s">
        <v>1161</v>
      </c>
      <c r="C100" s="5">
        <v>2011</v>
      </c>
      <c r="D100" s="5">
        <f>VLOOKUP($B100,'[1]Samlet - 2011'!$A$2:$F$99,2,0)</f>
        <v>187797</v>
      </c>
      <c r="E100" s="7">
        <f>VLOOKUP($B100,'[1]Samlet - 2011'!$A$2:$F$99,3,0)</f>
        <v>1.4916666666666669</v>
      </c>
      <c r="F100" s="7">
        <f>VLOOKUP($B100,'[1]Samlet - 2011'!$A$2:$F$99,4,0)</f>
        <v>4.4000000000000004</v>
      </c>
      <c r="G100" s="7">
        <f>VLOOKUP($B100,'[1]Samlet - 2011'!$A$2:$F$99,5,0)</f>
        <v>16.600000000000001</v>
      </c>
      <c r="H100" s="7">
        <f>VLOOKUP($B100,'[1]Samlet - 2011'!$A$2:$F$99,6,0)</f>
        <v>12.1</v>
      </c>
      <c r="I100" s="7">
        <v>5.097634247089748</v>
      </c>
    </row>
    <row r="101" spans="1:9">
      <c r="A101" s="5">
        <v>101</v>
      </c>
      <c r="B101" s="5" t="s">
        <v>1338</v>
      </c>
      <c r="C101" s="5">
        <v>2015</v>
      </c>
      <c r="D101" s="5">
        <f>VLOOKUP($B101,'[1]Samlet - 2015'!$A$2:$F$99,2,0)</f>
        <v>209991</v>
      </c>
      <c r="E101" s="7">
        <f>VLOOKUP($B101,'[1]Samlet - 2015'!$A$2:$F$99,3,0)</f>
        <v>1.2249999999999999</v>
      </c>
      <c r="F101" s="7">
        <f>VLOOKUP($B101,'[1]Samlet - 2015'!$A$2:$F$99,4,0)</f>
        <v>6.4</v>
      </c>
      <c r="G101" s="7">
        <f>VLOOKUP($B101,'[1]Samlet - 2015'!$A$2:$F$99,5,0)</f>
        <v>40.6</v>
      </c>
      <c r="H101" s="7">
        <f>VLOOKUP($B101,'[1]Samlet - 2015'!$A$2:$F$99,6,0)</f>
        <v>20.8</v>
      </c>
      <c r="I101" s="7">
        <v>14.847157834554469</v>
      </c>
    </row>
    <row r="102" spans="1:9">
      <c r="A102" s="5">
        <v>147</v>
      </c>
      <c r="B102" s="5" t="s">
        <v>620</v>
      </c>
      <c r="C102" s="5">
        <v>2015</v>
      </c>
      <c r="D102" s="5">
        <f>VLOOKUP($B102,'[1]Samlet - 2015'!$A$2:$F$99,2,0)</f>
        <v>252988</v>
      </c>
      <c r="E102" s="7">
        <f>VLOOKUP($B102,'[1]Samlet - 2015'!$A$2:$F$99,3,0)</f>
        <v>1.075</v>
      </c>
      <c r="F102" s="7">
        <f>VLOOKUP($B102,'[1]Samlet - 2015'!$A$2:$F$99,4,0)</f>
        <v>2.2000000000000002</v>
      </c>
      <c r="G102" s="7">
        <f>VLOOKUP($B102,'[1]Samlet - 2015'!$A$2:$F$99,5,0)</f>
        <v>26.4</v>
      </c>
      <c r="H102" s="7">
        <f>VLOOKUP($B102,'[1]Samlet - 2015'!$A$2:$F$99,6,0)</f>
        <v>16.899999999999999</v>
      </c>
      <c r="I102" s="7">
        <v>9.6817934403013481</v>
      </c>
    </row>
    <row r="103" spans="1:9">
      <c r="A103" s="5">
        <v>155</v>
      </c>
      <c r="B103" s="5" t="s">
        <v>650</v>
      </c>
      <c r="C103" s="5">
        <v>2015</v>
      </c>
      <c r="D103" s="5">
        <f>VLOOKUP($B103,'[1]Samlet - 2015'!$A$2:$F$99,2,0)</f>
        <v>289465</v>
      </c>
      <c r="E103" s="7">
        <f>VLOOKUP($B103,'[1]Samlet - 2015'!$A$2:$F$99,3,0)</f>
        <v>0.79166666666666663</v>
      </c>
      <c r="F103" s="7">
        <f>VLOOKUP($B103,'[1]Samlet - 2015'!$A$2:$F$99,4,0)</f>
        <v>0.9</v>
      </c>
      <c r="G103" s="7">
        <f>VLOOKUP($B103,'[1]Samlet - 2015'!$A$2:$F$99,5,0)</f>
        <v>10.5</v>
      </c>
      <c r="H103" s="7">
        <f>VLOOKUP($B103,'[1]Samlet - 2015'!$A$2:$F$99,6,0)</f>
        <v>7.5</v>
      </c>
      <c r="I103" s="7">
        <v>3.7753321223777467</v>
      </c>
    </row>
    <row r="104" spans="1:9">
      <c r="A104" s="5">
        <v>185</v>
      </c>
      <c r="B104" s="5" t="s">
        <v>1339</v>
      </c>
      <c r="C104" s="5">
        <v>2015</v>
      </c>
      <c r="D104" s="5">
        <f>VLOOKUP($B104,'[1]Samlet - 2015'!$A$2:$F$99,2,0)</f>
        <v>227877</v>
      </c>
      <c r="E104" s="7">
        <f>VLOOKUP($B104,'[1]Samlet - 2015'!$A$2:$F$99,3,0)</f>
        <v>1.3166666666666667</v>
      </c>
      <c r="F104" s="7">
        <f>VLOOKUP($B104,'[1]Samlet - 2015'!$A$2:$F$99,4,0)</f>
        <v>4</v>
      </c>
      <c r="G104" s="7">
        <f>VLOOKUP($B104,'[1]Samlet - 2015'!$A$2:$F$99,5,0)</f>
        <v>17</v>
      </c>
      <c r="H104" s="7">
        <f>VLOOKUP($B104,'[1]Samlet - 2015'!$A$2:$F$99,6,0)</f>
        <v>14</v>
      </c>
      <c r="I104" s="7">
        <v>8.3028598218471643</v>
      </c>
    </row>
    <row r="105" spans="1:9">
      <c r="A105" s="5">
        <v>165</v>
      </c>
      <c r="B105" s="5" t="s">
        <v>631</v>
      </c>
      <c r="C105" s="5">
        <v>2015</v>
      </c>
      <c r="D105" s="5">
        <f>VLOOKUP($B105,'[1]Samlet - 2015'!$A$2:$F$99,2,0)</f>
        <v>196771</v>
      </c>
      <c r="E105" s="7">
        <f>VLOOKUP($B105,'[1]Samlet - 2015'!$A$2:$F$99,3,0)</f>
        <v>1.55</v>
      </c>
      <c r="F105" s="7">
        <f>VLOOKUP($B105,'[1]Samlet - 2015'!$A$2:$F$99,4,0)</f>
        <v>6.1</v>
      </c>
      <c r="G105" s="7">
        <f>VLOOKUP($B105,'[1]Samlet - 2015'!$A$2:$F$99,5,0)</f>
        <v>34.299999999999997</v>
      </c>
      <c r="H105" s="7">
        <f>VLOOKUP($B105,'[1]Samlet - 2015'!$A$2:$F$99,6,0)</f>
        <v>15.9</v>
      </c>
      <c r="I105" s="7">
        <v>23.402835997151385</v>
      </c>
    </row>
    <row r="106" spans="1:9">
      <c r="A106" s="5">
        <v>151</v>
      </c>
      <c r="B106" s="5" t="s">
        <v>646</v>
      </c>
      <c r="C106" s="5">
        <v>2015</v>
      </c>
      <c r="D106" s="5">
        <f>VLOOKUP($B106,'[1]Samlet - 2015'!$A$2:$F$99,2,0)</f>
        <v>223323</v>
      </c>
      <c r="E106" s="7">
        <f>VLOOKUP($B106,'[1]Samlet - 2015'!$A$2:$F$99,3,0)</f>
        <v>0.9</v>
      </c>
      <c r="F106" s="7">
        <f>VLOOKUP($B106,'[1]Samlet - 2015'!$A$2:$F$99,4,0)</f>
        <v>3.6</v>
      </c>
      <c r="G106" s="7">
        <f>VLOOKUP($B106,'[1]Samlet - 2015'!$A$2:$F$99,5,0)</f>
        <v>17.3</v>
      </c>
      <c r="H106" s="7">
        <f>VLOOKUP($B106,'[1]Samlet - 2015'!$A$2:$F$99,6,0)</f>
        <v>13.3</v>
      </c>
      <c r="I106" s="7">
        <v>11.350083856140133</v>
      </c>
    </row>
    <row r="107" spans="1:9">
      <c r="A107" s="5">
        <v>153</v>
      </c>
      <c r="B107" s="5" t="s">
        <v>629</v>
      </c>
      <c r="C107" s="5">
        <v>2015</v>
      </c>
      <c r="D107" s="5">
        <f>VLOOKUP($B107,'[1]Samlet - 2015'!$A$2:$F$99,2,0)</f>
        <v>197052</v>
      </c>
      <c r="E107" s="7">
        <f>VLOOKUP($B107,'[1]Samlet - 2015'!$A$2:$F$99,3,0)</f>
        <v>1.1583333333333334</v>
      </c>
      <c r="F107" s="7">
        <f>VLOOKUP($B107,'[1]Samlet - 2015'!$A$2:$F$99,4,0)</f>
        <v>7</v>
      </c>
      <c r="G107" s="7">
        <f>VLOOKUP($B107,'[1]Samlet - 2015'!$A$2:$F$99,5,0)</f>
        <v>31</v>
      </c>
      <c r="H107" s="7">
        <f>VLOOKUP($B107,'[1]Samlet - 2015'!$A$2:$F$99,6,0)</f>
        <v>14.3</v>
      </c>
      <c r="I107" s="7">
        <v>25.816335961438657</v>
      </c>
    </row>
    <row r="108" spans="1:9">
      <c r="A108" s="5">
        <v>157</v>
      </c>
      <c r="B108" s="5" t="s">
        <v>652</v>
      </c>
      <c r="C108" s="5">
        <v>2015</v>
      </c>
      <c r="D108" s="5">
        <f>VLOOKUP($B108,'[1]Samlet - 2015'!$A$2:$F$99,2,0)</f>
        <v>425302</v>
      </c>
      <c r="E108" s="7">
        <f>VLOOKUP($B108,'[1]Samlet - 2015'!$A$2:$F$99,3,0)</f>
        <v>0.78333333333333321</v>
      </c>
      <c r="F108" s="7">
        <f>VLOOKUP($B108,'[1]Samlet - 2015'!$A$2:$F$99,4,0)</f>
        <v>1.7</v>
      </c>
      <c r="G108" s="7">
        <f>VLOOKUP($B108,'[1]Samlet - 2015'!$A$2:$F$99,5,0)</f>
        <v>20.5</v>
      </c>
      <c r="H108" s="7">
        <f>VLOOKUP($B108,'[1]Samlet - 2015'!$A$2:$F$99,6,0)</f>
        <v>15.7</v>
      </c>
      <c r="I108" s="7">
        <v>7.5986051866294897</v>
      </c>
    </row>
    <row r="109" spans="1:9">
      <c r="A109" s="5">
        <v>159</v>
      </c>
      <c r="B109" s="5" t="s">
        <v>1340</v>
      </c>
      <c r="C109" s="5">
        <v>2015</v>
      </c>
      <c r="D109" s="5">
        <f>VLOOKUP($B109,'[1]Samlet - 2015'!$A$2:$F$99,2,0)</f>
        <v>235249</v>
      </c>
      <c r="E109" s="7">
        <f>VLOOKUP($B109,'[1]Samlet - 2015'!$A$2:$F$99,3,0)</f>
        <v>1.1916666666666664</v>
      </c>
      <c r="F109" s="7">
        <f>VLOOKUP($B109,'[1]Samlet - 2015'!$A$2:$F$99,4,0)</f>
        <v>2.8</v>
      </c>
      <c r="G109" s="7">
        <f>VLOOKUP($B109,'[1]Samlet - 2015'!$A$2:$F$99,5,0)</f>
        <v>21.8</v>
      </c>
      <c r="H109" s="7">
        <f>VLOOKUP($B109,'[1]Samlet - 2015'!$A$2:$F$99,6,0)</f>
        <v>14.9</v>
      </c>
      <c r="I109" s="7">
        <v>12.941507644897477</v>
      </c>
    </row>
    <row r="110" spans="1:9">
      <c r="A110" s="5">
        <v>161</v>
      </c>
      <c r="B110" s="5" t="s">
        <v>628</v>
      </c>
      <c r="C110" s="5">
        <v>2015</v>
      </c>
      <c r="D110" s="5">
        <f>VLOOKUP($B110,'[1]Samlet - 2015'!$A$2:$F$99,2,0)</f>
        <v>219926</v>
      </c>
      <c r="E110" s="7">
        <f>VLOOKUP($B110,'[1]Samlet - 2015'!$A$2:$F$99,3,0)</f>
        <v>1.0000000000000002</v>
      </c>
      <c r="F110" s="7">
        <f>VLOOKUP($B110,'[1]Samlet - 2015'!$A$2:$F$99,4,0)</f>
        <v>5.6</v>
      </c>
      <c r="G110" s="7">
        <f>VLOOKUP($B110,'[1]Samlet - 2015'!$A$2:$F$99,5,0)</f>
        <v>19.100000000000001</v>
      </c>
      <c r="H110" s="7">
        <f>VLOOKUP($B110,'[1]Samlet - 2015'!$A$2:$F$99,6,0)</f>
        <v>17.7</v>
      </c>
      <c r="I110" s="7">
        <v>13.145000167423795</v>
      </c>
    </row>
    <row r="111" spans="1:9">
      <c r="A111" s="5">
        <v>163</v>
      </c>
      <c r="B111" s="5" t="s">
        <v>644</v>
      </c>
      <c r="C111" s="5">
        <v>2015</v>
      </c>
      <c r="D111" s="5">
        <f>VLOOKUP($B111,'[1]Samlet - 2015'!$A$2:$F$99,2,0)</f>
        <v>220790</v>
      </c>
      <c r="E111" s="7">
        <f>VLOOKUP($B111,'[1]Samlet - 2015'!$A$2:$F$99,3,0)</f>
        <v>1.0333333333333334</v>
      </c>
      <c r="F111" s="7">
        <f>VLOOKUP($B111,'[1]Samlet - 2015'!$A$2:$F$99,4,0)</f>
        <v>3.8</v>
      </c>
      <c r="G111" s="7">
        <f>VLOOKUP($B111,'[1]Samlet - 2015'!$A$2:$F$99,5,0)</f>
        <v>16</v>
      </c>
      <c r="H111" s="7">
        <f>VLOOKUP($B111,'[1]Samlet - 2015'!$A$2:$F$99,6,0)</f>
        <v>14.5</v>
      </c>
      <c r="I111" s="7">
        <v>13.967010272728078</v>
      </c>
    </row>
    <row r="112" spans="1:9">
      <c r="A112" s="5">
        <v>167</v>
      </c>
      <c r="B112" s="5" t="s">
        <v>636</v>
      </c>
      <c r="C112" s="5">
        <v>2015</v>
      </c>
      <c r="D112" s="5">
        <f>VLOOKUP($B112,'[1]Samlet - 2015'!$A$2:$F$99,2,0)</f>
        <v>213854</v>
      </c>
      <c r="E112" s="7">
        <f>VLOOKUP($B112,'[1]Samlet - 2015'!$A$2:$F$99,3,0)</f>
        <v>1</v>
      </c>
      <c r="F112" s="7">
        <f>VLOOKUP($B112,'[1]Samlet - 2015'!$A$2:$F$99,4,0)</f>
        <v>4.7</v>
      </c>
      <c r="G112" s="7">
        <f>VLOOKUP($B112,'[1]Samlet - 2015'!$A$2:$F$99,5,0)</f>
        <v>20.9</v>
      </c>
      <c r="H112" s="7">
        <f>VLOOKUP($B112,'[1]Samlet - 2015'!$A$2:$F$99,6,0)</f>
        <v>17.2</v>
      </c>
      <c r="I112" s="7">
        <v>13.911294157931783</v>
      </c>
    </row>
    <row r="113" spans="1:9">
      <c r="A113" s="5">
        <v>169</v>
      </c>
      <c r="B113" s="5" t="s">
        <v>1341</v>
      </c>
      <c r="C113" s="5">
        <v>2015</v>
      </c>
      <c r="D113" s="5">
        <f>VLOOKUP($B113,'[1]Samlet - 2015'!$A$2:$F$99,2,0)</f>
        <v>212484</v>
      </c>
      <c r="E113" s="7">
        <f>VLOOKUP($B113,'[1]Samlet - 2015'!$A$2:$F$99,3,0)</f>
        <v>1.6583333333333332</v>
      </c>
      <c r="F113" s="7">
        <f>VLOOKUP($B113,'[1]Samlet - 2015'!$A$2:$F$99,4,0)</f>
        <v>3.8</v>
      </c>
      <c r="G113" s="7">
        <f>VLOOKUP($B113,'[1]Samlet - 2015'!$A$2:$F$99,5,0)</f>
        <v>27</v>
      </c>
      <c r="H113" s="7">
        <f>VLOOKUP($B113,'[1]Samlet - 2015'!$A$2:$F$99,6,0)</f>
        <v>15.2</v>
      </c>
      <c r="I113" s="7">
        <v>20.390864020517586</v>
      </c>
    </row>
    <row r="114" spans="1:9">
      <c r="A114" s="5">
        <v>183</v>
      </c>
      <c r="B114" s="5" t="s">
        <v>634</v>
      </c>
      <c r="C114" s="5">
        <v>2015</v>
      </c>
      <c r="D114" s="5">
        <f>VLOOKUP($B114,'[1]Samlet - 2015'!$A$2:$F$99,2,0)</f>
        <v>193760</v>
      </c>
      <c r="E114" s="7">
        <f>VLOOKUP($B114,'[1]Samlet - 2015'!$A$2:$F$99,3,0)</f>
        <v>2.2749999999999999</v>
      </c>
      <c r="F114" s="7">
        <f>VLOOKUP($B114,'[1]Samlet - 2015'!$A$2:$F$99,4,0)</f>
        <v>6.1</v>
      </c>
      <c r="G114" s="7">
        <f>VLOOKUP($B114,'[1]Samlet - 2015'!$A$2:$F$99,5,0)</f>
        <v>28.5</v>
      </c>
      <c r="H114" s="7">
        <f>VLOOKUP($B114,'[1]Samlet - 2015'!$A$2:$F$99,6,0)</f>
        <v>14.6</v>
      </c>
      <c r="I114" s="7">
        <v>30.780255495869635</v>
      </c>
    </row>
    <row r="115" spans="1:9">
      <c r="A115" s="5">
        <v>173</v>
      </c>
      <c r="B115" s="5" t="s">
        <v>1342</v>
      </c>
      <c r="C115" s="5">
        <v>2015</v>
      </c>
      <c r="D115" s="5">
        <f>VLOOKUP($B115,'[1]Samlet - 2015'!$A$2:$F$99,2,0)</f>
        <v>321890</v>
      </c>
      <c r="E115" s="7">
        <f>VLOOKUP($B115,'[1]Samlet - 2015'!$A$2:$F$99,3,0)</f>
        <v>0.61666666666666659</v>
      </c>
      <c r="F115" s="7">
        <f>VLOOKUP($B115,'[1]Samlet - 2015'!$A$2:$F$99,4,0)</f>
        <v>2.7</v>
      </c>
      <c r="G115" s="7">
        <f>VLOOKUP($B115,'[1]Samlet - 2015'!$A$2:$F$99,5,0)</f>
        <v>17.399999999999999</v>
      </c>
      <c r="H115" s="7">
        <f>VLOOKUP($B115,'[1]Samlet - 2015'!$A$2:$F$99,6,0)</f>
        <v>13.4</v>
      </c>
      <c r="I115" s="7">
        <v>7.5418956200551763</v>
      </c>
    </row>
    <row r="116" spans="1:9">
      <c r="A116" s="5">
        <v>175</v>
      </c>
      <c r="B116" s="5" t="s">
        <v>630</v>
      </c>
      <c r="C116" s="5">
        <v>2015</v>
      </c>
      <c r="D116" s="5">
        <f>VLOOKUP($B116,'[1]Samlet - 2015'!$A$2:$F$99,2,0)</f>
        <v>216505</v>
      </c>
      <c r="E116" s="7">
        <f>VLOOKUP($B116,'[1]Samlet - 2015'!$A$2:$F$99,3,0)</f>
        <v>1.075</v>
      </c>
      <c r="F116" s="7">
        <f>VLOOKUP($B116,'[1]Samlet - 2015'!$A$2:$F$99,4,0)</f>
        <v>3.9</v>
      </c>
      <c r="G116" s="7">
        <f>VLOOKUP($B116,'[1]Samlet - 2015'!$A$2:$F$99,5,0)</f>
        <v>20.7</v>
      </c>
      <c r="H116" s="7">
        <f>VLOOKUP($B116,'[1]Samlet - 2015'!$A$2:$F$99,6,0)</f>
        <v>17.3</v>
      </c>
      <c r="I116" s="7">
        <v>13.732757935982631</v>
      </c>
    </row>
    <row r="117" spans="1:9">
      <c r="A117" s="5">
        <v>187</v>
      </c>
      <c r="B117" s="5" t="s">
        <v>632</v>
      </c>
      <c r="C117" s="5">
        <v>2015</v>
      </c>
      <c r="D117" s="5">
        <f>VLOOKUP($B117,'[1]Samlet - 2015'!$A$2:$F$99,2,0)</f>
        <v>246651</v>
      </c>
      <c r="E117" s="7">
        <f>VLOOKUP($B117,'[1]Samlet - 2015'!$A$2:$F$99,3,0)</f>
        <v>0.90000000000000024</v>
      </c>
      <c r="F117" s="7">
        <f>VLOOKUP($B117,'[1]Samlet - 2015'!$A$2:$F$99,4,0)</f>
        <v>3.1</v>
      </c>
      <c r="G117" s="7">
        <f>VLOOKUP($B117,'[1]Samlet - 2015'!$A$2:$F$99,5,0)</f>
        <v>17.899999999999999</v>
      </c>
      <c r="H117" s="7">
        <f>VLOOKUP($B117,'[1]Samlet - 2015'!$A$2:$F$99,6,0)</f>
        <v>12.9</v>
      </c>
      <c r="I117" s="7">
        <v>16.250040899126393</v>
      </c>
    </row>
    <row r="118" spans="1:9">
      <c r="A118" s="5">
        <v>201</v>
      </c>
      <c r="B118" s="5" t="s">
        <v>690</v>
      </c>
      <c r="C118" s="5">
        <v>2015</v>
      </c>
      <c r="D118" s="5">
        <f>VLOOKUP($B118,'[1]Samlet - 2015'!$A$2:$F$99,2,0)</f>
        <v>288485</v>
      </c>
      <c r="E118" s="7">
        <f>VLOOKUP($B118,'[1]Samlet - 2015'!$A$2:$F$99,3,0)</f>
        <v>0.34166666666666656</v>
      </c>
      <c r="F118" s="7">
        <f>VLOOKUP($B118,'[1]Samlet - 2015'!$A$2:$F$99,4,0)</f>
        <v>3.3</v>
      </c>
      <c r="G118" s="7">
        <f>VLOOKUP($B118,'[1]Samlet - 2015'!$A$2:$F$99,5,0)</f>
        <v>8.6999999999999993</v>
      </c>
      <c r="H118" s="7">
        <f>VLOOKUP($B118,'[1]Samlet - 2015'!$A$2:$F$99,6,0)</f>
        <v>11.3</v>
      </c>
      <c r="I118" s="7">
        <v>4.7851184041446553</v>
      </c>
    </row>
    <row r="119" spans="1:9">
      <c r="A119" s="5">
        <v>240</v>
      </c>
      <c r="B119" s="5" t="s">
        <v>1343</v>
      </c>
      <c r="C119" s="5">
        <v>2015</v>
      </c>
      <c r="D119" s="5">
        <f>VLOOKUP($B119,'[1]Samlet - 2015'!$A$2:$F$99,2,0)</f>
        <v>256199</v>
      </c>
      <c r="E119" s="7">
        <f>VLOOKUP($B119,'[1]Samlet - 2015'!$A$2:$F$99,3,0)</f>
        <v>0.58333333333333326</v>
      </c>
      <c r="F119" s="7">
        <f>VLOOKUP($B119,'[1]Samlet - 2015'!$A$2:$F$99,4,0)</f>
        <v>1.1000000000000001</v>
      </c>
      <c r="G119" s="7">
        <f>VLOOKUP($B119,'[1]Samlet - 2015'!$A$2:$F$99,5,0)</f>
        <v>8.8000000000000007</v>
      </c>
      <c r="H119" s="7">
        <f>VLOOKUP($B119,'[1]Samlet - 2015'!$A$2:$F$99,6,0)</f>
        <v>13.2</v>
      </c>
      <c r="I119" s="7">
        <v>5.1677950701954929</v>
      </c>
    </row>
    <row r="120" spans="1:9">
      <c r="A120" s="5">
        <v>210</v>
      </c>
      <c r="B120" s="5" t="s">
        <v>692</v>
      </c>
      <c r="C120" s="5">
        <v>2015</v>
      </c>
      <c r="D120" s="5">
        <f>VLOOKUP($B120,'[1]Samlet - 2015'!$A$2:$F$99,2,0)</f>
        <v>268065</v>
      </c>
      <c r="E120" s="7">
        <f>VLOOKUP($B120,'[1]Samlet - 2015'!$A$2:$F$99,3,0)</f>
        <v>0.8500000000000002</v>
      </c>
      <c r="F120" s="7">
        <f>VLOOKUP($B120,'[1]Samlet - 2015'!$A$2:$F$99,4,0)</f>
        <v>2.2000000000000002</v>
      </c>
      <c r="G120" s="7">
        <f>VLOOKUP($B120,'[1]Samlet - 2015'!$A$2:$F$99,5,0)</f>
        <v>15.4</v>
      </c>
      <c r="H120" s="7">
        <f>VLOOKUP($B120,'[1]Samlet - 2015'!$A$2:$F$99,6,0)</f>
        <v>16.2</v>
      </c>
      <c r="I120" s="7">
        <v>10.397289188698272</v>
      </c>
    </row>
    <row r="121" spans="1:9">
      <c r="A121" s="5">
        <v>250</v>
      </c>
      <c r="B121" s="5" t="s">
        <v>698</v>
      </c>
      <c r="C121" s="5">
        <v>2015</v>
      </c>
      <c r="D121" s="5">
        <f>VLOOKUP($B121,'[1]Samlet - 2015'!$A$2:$F$99,2,0)</f>
        <v>227244</v>
      </c>
      <c r="E121" s="7">
        <f>VLOOKUP($B121,'[1]Samlet - 2015'!$A$2:$F$99,3,0)</f>
        <v>0.90833333333333355</v>
      </c>
      <c r="F121" s="7">
        <f>VLOOKUP($B121,'[1]Samlet - 2015'!$A$2:$F$99,4,0)</f>
        <v>4.3</v>
      </c>
      <c r="G121" s="7">
        <f>VLOOKUP($B121,'[1]Samlet - 2015'!$A$2:$F$99,5,0)</f>
        <v>13.5</v>
      </c>
      <c r="H121" s="7">
        <f>VLOOKUP($B121,'[1]Samlet - 2015'!$A$2:$F$99,6,0)</f>
        <v>14.6</v>
      </c>
      <c r="I121" s="7">
        <v>4.7513898852223821</v>
      </c>
    </row>
    <row r="122" spans="1:9">
      <c r="A122" s="5">
        <v>190</v>
      </c>
      <c r="B122" s="5" t="s">
        <v>1344</v>
      </c>
      <c r="C122" s="5">
        <v>2015</v>
      </c>
      <c r="D122" s="5">
        <f>VLOOKUP($B122,'[1]Samlet - 2015'!$A$2:$F$99,2,0)</f>
        <v>285128</v>
      </c>
      <c r="E122" s="7">
        <f>VLOOKUP($B122,'[1]Samlet - 2015'!$A$2:$F$99,3,0)</f>
        <v>0.92500000000000027</v>
      </c>
      <c r="F122" s="7">
        <f>VLOOKUP($B122,'[1]Samlet - 2015'!$A$2:$F$99,4,0)</f>
        <v>2.1</v>
      </c>
      <c r="G122" s="7">
        <f>VLOOKUP($B122,'[1]Samlet - 2015'!$A$2:$F$99,5,0)</f>
        <v>13.1</v>
      </c>
      <c r="H122" s="7">
        <f>VLOOKUP($B122,'[1]Samlet - 2015'!$A$2:$F$99,6,0)</f>
        <v>12.9</v>
      </c>
      <c r="I122" s="7">
        <v>8.6811140805289213</v>
      </c>
    </row>
    <row r="123" spans="1:9">
      <c r="A123" s="5">
        <v>270</v>
      </c>
      <c r="B123" s="5" t="s">
        <v>1345</v>
      </c>
      <c r="C123" s="5">
        <v>2015</v>
      </c>
      <c r="D123" s="5">
        <f>VLOOKUP($B123,'[1]Samlet - 2015'!$A$2:$F$99,2,0)</f>
        <v>232054</v>
      </c>
      <c r="E123" s="7">
        <f>VLOOKUP($B123,'[1]Samlet - 2015'!$A$2:$F$99,3,0)</f>
        <v>0.58333333333333337</v>
      </c>
      <c r="F123" s="7">
        <f>VLOOKUP($B123,'[1]Samlet - 2015'!$A$2:$F$99,4,0)</f>
        <v>2.7</v>
      </c>
      <c r="G123" s="7">
        <f>VLOOKUP($B123,'[1]Samlet - 2015'!$A$2:$F$99,5,0)</f>
        <v>13.7</v>
      </c>
      <c r="H123" s="7">
        <f>VLOOKUP($B123,'[1]Samlet - 2015'!$A$2:$F$99,6,0)</f>
        <v>14.9</v>
      </c>
      <c r="I123" s="7">
        <v>3.5878542411340595</v>
      </c>
    </row>
    <row r="124" spans="1:9">
      <c r="A124" s="5">
        <v>260</v>
      </c>
      <c r="B124" s="5" t="s">
        <v>1346</v>
      </c>
      <c r="C124" s="5">
        <v>2015</v>
      </c>
      <c r="D124" s="5">
        <f>VLOOKUP($B124,'[1]Samlet - 2015'!$A$2:$F$99,2,0)</f>
        <v>210450</v>
      </c>
      <c r="E124" s="7">
        <f>VLOOKUP($B124,'[1]Samlet - 2015'!$A$2:$F$99,3,0)</f>
        <v>0.87500000000000033</v>
      </c>
      <c r="F124" s="7">
        <f>VLOOKUP($B124,'[1]Samlet - 2015'!$A$2:$F$99,4,0)</f>
        <v>3.3</v>
      </c>
      <c r="G124" s="7">
        <f>VLOOKUP($B124,'[1]Samlet - 2015'!$A$2:$F$99,5,0)</f>
        <v>16.7</v>
      </c>
      <c r="H124" s="7">
        <f>VLOOKUP($B124,'[1]Samlet - 2015'!$A$2:$F$99,6,0)</f>
        <v>16.399999999999999</v>
      </c>
      <c r="I124" s="7">
        <v>5.8356834905507471</v>
      </c>
    </row>
    <row r="125" spans="1:9">
      <c r="A125" s="5">
        <v>217</v>
      </c>
      <c r="B125" s="5" t="s">
        <v>668</v>
      </c>
      <c r="C125" s="5">
        <v>2015</v>
      </c>
      <c r="D125" s="5">
        <f>VLOOKUP($B125,'[1]Samlet - 2015'!$A$2:$F$99,2,0)</f>
        <v>239974</v>
      </c>
      <c r="E125" s="7">
        <f>VLOOKUP($B125,'[1]Samlet - 2015'!$A$2:$F$99,3,0)</f>
        <v>1.0250000000000001</v>
      </c>
      <c r="F125" s="7">
        <f>VLOOKUP($B125,'[1]Samlet - 2015'!$A$2:$F$99,4,0)</f>
        <v>4.8</v>
      </c>
      <c r="G125" s="7">
        <f>VLOOKUP($B125,'[1]Samlet - 2015'!$A$2:$F$99,5,0)</f>
        <v>19.600000000000001</v>
      </c>
      <c r="H125" s="7">
        <f>VLOOKUP($B125,'[1]Samlet - 2015'!$A$2:$F$99,6,0)</f>
        <v>15.4</v>
      </c>
      <c r="I125" s="7">
        <v>8.3056867728887251</v>
      </c>
    </row>
    <row r="126" spans="1:9">
      <c r="A126" s="5">
        <v>219</v>
      </c>
      <c r="B126" s="5" t="s">
        <v>689</v>
      </c>
      <c r="C126" s="5">
        <v>2015</v>
      </c>
      <c r="D126" s="5">
        <f>VLOOKUP($B126,'[1]Samlet - 2015'!$A$2:$F$99,2,0)</f>
        <v>251272</v>
      </c>
      <c r="E126" s="7">
        <f>VLOOKUP($B126,'[1]Samlet - 2015'!$A$2:$F$99,3,0)</f>
        <v>0.68333333333333324</v>
      </c>
      <c r="F126" s="7">
        <f>VLOOKUP($B126,'[1]Samlet - 2015'!$A$2:$F$99,4,0)</f>
        <v>4</v>
      </c>
      <c r="G126" s="7">
        <f>VLOOKUP($B126,'[1]Samlet - 2015'!$A$2:$F$99,5,0)</f>
        <v>13.3</v>
      </c>
      <c r="H126" s="7">
        <f>VLOOKUP($B126,'[1]Samlet - 2015'!$A$2:$F$99,6,0)</f>
        <v>15.7</v>
      </c>
      <c r="I126" s="7">
        <v>7.1646117437199424</v>
      </c>
    </row>
    <row r="127" spans="1:9">
      <c r="A127" s="5">
        <v>223</v>
      </c>
      <c r="B127" s="5" t="s">
        <v>665</v>
      </c>
      <c r="C127" s="5">
        <v>2015</v>
      </c>
      <c r="D127" s="5">
        <f>VLOOKUP($B127,'[1]Samlet - 2015'!$A$2:$F$99,2,0)</f>
        <v>354864</v>
      </c>
      <c r="E127" s="7">
        <f>VLOOKUP($B127,'[1]Samlet - 2015'!$A$2:$F$99,3,0)</f>
        <v>0.59166666666666656</v>
      </c>
      <c r="F127" s="7">
        <f>VLOOKUP($B127,'[1]Samlet - 2015'!$A$2:$F$99,4,0)</f>
        <v>1.3</v>
      </c>
      <c r="G127" s="7">
        <f>VLOOKUP($B127,'[1]Samlet - 2015'!$A$2:$F$99,5,0)</f>
        <v>12.7</v>
      </c>
      <c r="H127" s="7">
        <f>VLOOKUP($B127,'[1]Samlet - 2015'!$A$2:$F$99,6,0)</f>
        <v>13.6</v>
      </c>
      <c r="I127" s="7">
        <v>5.3714365959837096</v>
      </c>
    </row>
    <row r="128" spans="1:9">
      <c r="A128" s="5">
        <v>230</v>
      </c>
      <c r="B128" s="5" t="s">
        <v>1347</v>
      </c>
      <c r="C128" s="5">
        <v>2015</v>
      </c>
      <c r="D128" s="5">
        <f>VLOOKUP($B128,'[1]Samlet - 2015'!$A$2:$F$99,2,0)</f>
        <v>379354</v>
      </c>
      <c r="E128" s="7">
        <f>VLOOKUP($B128,'[1]Samlet - 2015'!$A$2:$F$99,3,0)</f>
        <v>0.63333333333333319</v>
      </c>
      <c r="F128" s="7">
        <f>VLOOKUP($B128,'[1]Samlet - 2015'!$A$2:$F$99,4,0)</f>
        <v>1.6</v>
      </c>
      <c r="G128" s="7">
        <f>VLOOKUP($B128,'[1]Samlet - 2015'!$A$2:$F$99,5,0)</f>
        <v>11.7</v>
      </c>
      <c r="H128" s="7">
        <f>VLOOKUP($B128,'[1]Samlet - 2015'!$A$2:$F$99,6,0)</f>
        <v>12.7</v>
      </c>
      <c r="I128" s="7">
        <v>6.3928482965164717</v>
      </c>
    </row>
    <row r="129" spans="1:9">
      <c r="A129" s="5">
        <v>400</v>
      </c>
      <c r="B129" s="5" t="s">
        <v>1348</v>
      </c>
      <c r="C129" s="5">
        <v>2015</v>
      </c>
      <c r="D129" s="5">
        <f>VLOOKUP($B129,'[1]Samlet - 2015'!$A$2:$F$99,2,0)</f>
        <v>189477</v>
      </c>
      <c r="E129" s="7">
        <f>VLOOKUP($B129,'[1]Samlet - 2015'!$A$2:$F$99,3,0)</f>
        <v>1.0000000000000002</v>
      </c>
      <c r="F129" s="7">
        <f>VLOOKUP($B129,'[1]Samlet - 2015'!$A$2:$F$99,4,0)</f>
        <v>4.5</v>
      </c>
      <c r="G129" s="7">
        <f>VLOOKUP($B129,'[1]Samlet - 2015'!$A$2:$F$99,5,0)</f>
        <v>16.8</v>
      </c>
      <c r="H129" s="7">
        <f>VLOOKUP($B129,'[1]Samlet - 2015'!$A$2:$F$99,6,0)</f>
        <v>16.399999999999999</v>
      </c>
      <c r="I129" s="7">
        <v>2.7134851226377164</v>
      </c>
    </row>
    <row r="130" spans="1:9">
      <c r="A130" s="5">
        <v>253</v>
      </c>
      <c r="B130" s="5" t="s">
        <v>639</v>
      </c>
      <c r="C130" s="5">
        <v>2015</v>
      </c>
      <c r="D130" s="5">
        <f>VLOOKUP($B130,'[1]Samlet - 2015'!$A$2:$F$99,2,0)</f>
        <v>242508</v>
      </c>
      <c r="E130" s="7">
        <f>VLOOKUP($B130,'[1]Samlet - 2015'!$A$2:$F$99,3,0)</f>
        <v>0.94166666666666687</v>
      </c>
      <c r="F130" s="7">
        <f>VLOOKUP($B130,'[1]Samlet - 2015'!$A$2:$F$99,4,0)</f>
        <v>2.5</v>
      </c>
      <c r="G130" s="7">
        <f>VLOOKUP($B130,'[1]Samlet - 2015'!$A$2:$F$99,5,0)</f>
        <v>17.399999999999999</v>
      </c>
      <c r="H130" s="7">
        <f>VLOOKUP($B130,'[1]Samlet - 2015'!$A$2:$F$99,6,0)</f>
        <v>14.1</v>
      </c>
      <c r="I130" s="7">
        <v>9.3242148284419883</v>
      </c>
    </row>
    <row r="131" spans="1:9">
      <c r="A131" s="5">
        <v>259</v>
      </c>
      <c r="B131" s="5" t="s">
        <v>776</v>
      </c>
      <c r="C131" s="5">
        <v>2015</v>
      </c>
      <c r="D131" s="5">
        <f>VLOOKUP($B131,'[1]Samlet - 2015'!$A$2:$F$99,2,0)</f>
        <v>221728</v>
      </c>
      <c r="E131" s="7">
        <f>VLOOKUP($B131,'[1]Samlet - 2015'!$A$2:$F$99,3,0)</f>
        <v>0.95833333333333359</v>
      </c>
      <c r="F131" s="7">
        <f>VLOOKUP($B131,'[1]Samlet - 2015'!$A$2:$F$99,4,0)</f>
        <v>2.8</v>
      </c>
      <c r="G131" s="7">
        <f>VLOOKUP($B131,'[1]Samlet - 2015'!$A$2:$F$99,5,0)</f>
        <v>14.8</v>
      </c>
      <c r="H131" s="7">
        <f>VLOOKUP($B131,'[1]Samlet - 2015'!$A$2:$F$99,6,0)</f>
        <v>17.399999999999999</v>
      </c>
      <c r="I131" s="7">
        <v>7.3628092363061501</v>
      </c>
    </row>
    <row r="132" spans="1:9">
      <c r="A132" s="5">
        <v>350</v>
      </c>
      <c r="B132" s="5" t="s">
        <v>746</v>
      </c>
      <c r="C132" s="5">
        <v>2015</v>
      </c>
      <c r="D132" s="5">
        <f>VLOOKUP($B132,'[1]Samlet - 2015'!$A$2:$F$99,2,0)</f>
        <v>238443</v>
      </c>
      <c r="E132" s="7">
        <f>VLOOKUP($B132,'[1]Samlet - 2015'!$A$2:$F$99,3,0)</f>
        <v>0.54166666666666663</v>
      </c>
      <c r="F132" s="7">
        <f>VLOOKUP($B132,'[1]Samlet - 2015'!$A$2:$F$99,4,0)</f>
        <v>1.6</v>
      </c>
      <c r="G132" s="7">
        <f>VLOOKUP($B132,'[1]Samlet - 2015'!$A$2:$F$99,5,0)</f>
        <v>11.2</v>
      </c>
      <c r="H132" s="7">
        <f>VLOOKUP($B132,'[1]Samlet - 2015'!$A$2:$F$99,6,0)</f>
        <v>14.7</v>
      </c>
      <c r="I132" s="7">
        <v>3.2433823056497326</v>
      </c>
    </row>
    <row r="133" spans="1:9">
      <c r="A133" s="5">
        <v>265</v>
      </c>
      <c r="B133" s="5" t="s">
        <v>712</v>
      </c>
      <c r="C133" s="5">
        <v>2015</v>
      </c>
      <c r="D133" s="5">
        <f>VLOOKUP($B133,'[1]Samlet - 2015'!$A$2:$F$99,2,0)</f>
        <v>242144</v>
      </c>
      <c r="E133" s="7">
        <f>VLOOKUP($B133,'[1]Samlet - 2015'!$A$2:$F$99,3,0)</f>
        <v>0.76666666666666672</v>
      </c>
      <c r="F133" s="7">
        <f>VLOOKUP($B133,'[1]Samlet - 2015'!$A$2:$F$99,4,0)</f>
        <v>3.6</v>
      </c>
      <c r="G133" s="7">
        <f>VLOOKUP($B133,'[1]Samlet - 2015'!$A$2:$F$99,5,0)</f>
        <v>17.399999999999999</v>
      </c>
      <c r="H133" s="7">
        <f>VLOOKUP($B133,'[1]Samlet - 2015'!$A$2:$F$99,6,0)</f>
        <v>14.7</v>
      </c>
      <c r="I133" s="7">
        <v>6.4390546608358648</v>
      </c>
    </row>
    <row r="134" spans="1:9">
      <c r="A134" s="5">
        <v>269</v>
      </c>
      <c r="B134" s="5" t="s">
        <v>1349</v>
      </c>
      <c r="C134" s="5">
        <v>2015</v>
      </c>
      <c r="D134" s="5">
        <f>VLOOKUP($B134,'[1]Samlet - 2015'!$A$2:$F$99,2,0)</f>
        <v>263333</v>
      </c>
      <c r="E134" s="7">
        <f>VLOOKUP($B134,'[1]Samlet - 2015'!$A$2:$F$99,3,0)</f>
        <v>0.63333333333333319</v>
      </c>
      <c r="F134" s="7">
        <f>VLOOKUP($B134,'[1]Samlet - 2015'!$A$2:$F$99,4,0)</f>
        <v>1.8</v>
      </c>
      <c r="G134" s="7">
        <f>VLOOKUP($B134,'[1]Samlet - 2015'!$A$2:$F$99,5,0)</f>
        <v>11.8</v>
      </c>
      <c r="H134" s="7">
        <f>VLOOKUP($B134,'[1]Samlet - 2015'!$A$2:$F$99,6,0)</f>
        <v>15.1</v>
      </c>
      <c r="I134" s="7">
        <v>4.5514930976722692</v>
      </c>
    </row>
    <row r="135" spans="1:9">
      <c r="A135" s="5">
        <v>320</v>
      </c>
      <c r="B135" s="5" t="s">
        <v>781</v>
      </c>
      <c r="C135" s="5">
        <v>2015</v>
      </c>
      <c r="D135" s="5">
        <f>VLOOKUP($B135,'[1]Samlet - 2015'!$A$2:$F$99,2,0)</f>
        <v>207107</v>
      </c>
      <c r="E135" s="7">
        <f>VLOOKUP($B135,'[1]Samlet - 2015'!$A$2:$F$99,3,0)</f>
        <v>0.82500000000000007</v>
      </c>
      <c r="F135" s="7">
        <f>VLOOKUP($B135,'[1]Samlet - 2015'!$A$2:$F$99,4,0)</f>
        <v>4</v>
      </c>
      <c r="G135" s="7">
        <f>VLOOKUP($B135,'[1]Samlet - 2015'!$A$2:$F$99,5,0)</f>
        <v>16.600000000000001</v>
      </c>
      <c r="H135" s="7">
        <f>VLOOKUP($B135,'[1]Samlet - 2015'!$A$2:$F$99,6,0)</f>
        <v>17.600000000000001</v>
      </c>
      <c r="I135" s="7">
        <v>3.3055806852877985</v>
      </c>
    </row>
    <row r="136" spans="1:9">
      <c r="A136" s="5">
        <v>376</v>
      </c>
      <c r="B136" s="5" t="s">
        <v>1350</v>
      </c>
      <c r="C136" s="5">
        <v>2015</v>
      </c>
      <c r="D136" s="5">
        <f>VLOOKUP($B136,'[1]Samlet - 2015'!$A$2:$F$99,2,0)</f>
        <v>193790</v>
      </c>
      <c r="E136" s="7">
        <f>VLOOKUP($B136,'[1]Samlet - 2015'!$A$2:$F$99,3,0)</f>
        <v>1.0416666666666667</v>
      </c>
      <c r="F136" s="7">
        <f>VLOOKUP($B136,'[1]Samlet - 2015'!$A$2:$F$99,4,0)</f>
        <v>5.7</v>
      </c>
      <c r="G136" s="7">
        <f>VLOOKUP($B136,'[1]Samlet - 2015'!$A$2:$F$99,5,0)</f>
        <v>23</v>
      </c>
      <c r="H136" s="7">
        <f>VLOOKUP($B136,'[1]Samlet - 2015'!$A$2:$F$99,6,0)</f>
        <v>13</v>
      </c>
      <c r="I136" s="7">
        <v>4.2364875965171676</v>
      </c>
    </row>
    <row r="137" spans="1:9">
      <c r="A137" s="5">
        <v>316</v>
      </c>
      <c r="B137" s="5" t="s">
        <v>744</v>
      </c>
      <c r="C137" s="5">
        <v>2015</v>
      </c>
      <c r="D137" s="5">
        <f>VLOOKUP($B137,'[1]Samlet - 2015'!$A$2:$F$99,2,0)</f>
        <v>217027</v>
      </c>
      <c r="E137" s="7">
        <f>VLOOKUP($B137,'[1]Samlet - 2015'!$A$2:$F$99,3,0)</f>
        <v>0.75</v>
      </c>
      <c r="F137" s="7">
        <f>VLOOKUP($B137,'[1]Samlet - 2015'!$A$2:$F$99,4,0)</f>
        <v>3.5</v>
      </c>
      <c r="G137" s="7">
        <f>VLOOKUP($B137,'[1]Samlet - 2015'!$A$2:$F$99,5,0)</f>
        <v>18</v>
      </c>
      <c r="H137" s="7">
        <f>VLOOKUP($B137,'[1]Samlet - 2015'!$A$2:$F$99,6,0)</f>
        <v>15</v>
      </c>
      <c r="I137" s="7">
        <v>6.1052047968951948</v>
      </c>
    </row>
    <row r="138" spans="1:9">
      <c r="A138" s="5">
        <v>326</v>
      </c>
      <c r="B138" s="5" t="s">
        <v>753</v>
      </c>
      <c r="C138" s="5">
        <v>2015</v>
      </c>
      <c r="D138" s="5">
        <f>VLOOKUP($B138,'[1]Samlet - 2015'!$A$2:$F$99,2,0)</f>
        <v>211370</v>
      </c>
      <c r="E138" s="7">
        <f>VLOOKUP($B138,'[1]Samlet - 2015'!$A$2:$F$99,3,0)</f>
        <v>0.90000000000000024</v>
      </c>
      <c r="F138" s="7">
        <f>VLOOKUP($B138,'[1]Samlet - 2015'!$A$2:$F$99,4,0)</f>
        <v>3.8</v>
      </c>
      <c r="G138" s="7">
        <f>VLOOKUP($B138,'[1]Samlet - 2015'!$A$2:$F$99,5,0)</f>
        <v>17.8</v>
      </c>
      <c r="H138" s="7">
        <f>VLOOKUP($B138,'[1]Samlet - 2015'!$A$2:$F$99,6,0)</f>
        <v>17.3</v>
      </c>
      <c r="I138" s="7">
        <v>4.2822792826654448</v>
      </c>
    </row>
    <row r="139" spans="1:9">
      <c r="A139" s="5">
        <v>360</v>
      </c>
      <c r="B139" s="5" t="s">
        <v>1351</v>
      </c>
      <c r="C139" s="5">
        <v>2015</v>
      </c>
      <c r="D139" s="5">
        <f>VLOOKUP($B139,'[1]Samlet - 2015'!$A$2:$F$99,2,0)</f>
        <v>184575</v>
      </c>
      <c r="E139" s="7">
        <f>VLOOKUP($B139,'[1]Samlet - 2015'!$A$2:$F$99,3,0)</f>
        <v>1.7</v>
      </c>
      <c r="F139" s="7">
        <f>VLOOKUP($B139,'[1]Samlet - 2015'!$A$2:$F$99,4,0)</f>
        <v>6.7</v>
      </c>
      <c r="G139" s="7">
        <f>VLOOKUP($B139,'[1]Samlet - 2015'!$A$2:$F$99,5,0)</f>
        <v>25.8</v>
      </c>
      <c r="H139" s="7">
        <f>VLOOKUP($B139,'[1]Samlet - 2015'!$A$2:$F$99,6,0)</f>
        <v>15</v>
      </c>
      <c r="I139" s="7">
        <v>4.7729165817203238</v>
      </c>
    </row>
    <row r="140" spans="1:9">
      <c r="A140" s="5">
        <v>370</v>
      </c>
      <c r="B140" s="5" t="s">
        <v>794</v>
      </c>
      <c r="C140" s="5">
        <v>2015</v>
      </c>
      <c r="D140" s="5">
        <f>VLOOKUP($B140,'[1]Samlet - 2015'!$A$2:$F$99,2,0)</f>
        <v>210156</v>
      </c>
      <c r="E140" s="7">
        <f>VLOOKUP($B140,'[1]Samlet - 2015'!$A$2:$F$99,3,0)</f>
        <v>1.1666666666666663</v>
      </c>
      <c r="F140" s="7">
        <f>VLOOKUP($B140,'[1]Samlet - 2015'!$A$2:$F$99,4,0)</f>
        <v>3.3</v>
      </c>
      <c r="G140" s="7">
        <f>VLOOKUP($B140,'[1]Samlet - 2015'!$A$2:$F$99,5,0)</f>
        <v>17.399999999999999</v>
      </c>
      <c r="H140" s="7">
        <f>VLOOKUP($B140,'[1]Samlet - 2015'!$A$2:$F$99,6,0)</f>
        <v>17.399999999999999</v>
      </c>
      <c r="I140" s="7">
        <v>5.4968739315195618</v>
      </c>
    </row>
    <row r="141" spans="1:9">
      <c r="A141" s="5">
        <v>306</v>
      </c>
      <c r="B141" s="5" t="s">
        <v>1352</v>
      </c>
      <c r="C141" s="5">
        <v>2015</v>
      </c>
      <c r="D141" s="5">
        <f>VLOOKUP($B141,'[1]Samlet - 2015'!$A$2:$F$99,2,0)</f>
        <v>198086</v>
      </c>
      <c r="E141" s="7">
        <f>VLOOKUP($B141,'[1]Samlet - 2015'!$A$2:$F$99,3,0)</f>
        <v>1.0583333333333333</v>
      </c>
      <c r="F141" s="7">
        <f>VLOOKUP($B141,'[1]Samlet - 2015'!$A$2:$F$99,4,0)</f>
        <v>3.5</v>
      </c>
      <c r="G141" s="7">
        <f>VLOOKUP($B141,'[1]Samlet - 2015'!$A$2:$F$99,5,0)</f>
        <v>19</v>
      </c>
      <c r="H141" s="7">
        <f>VLOOKUP($B141,'[1]Samlet - 2015'!$A$2:$F$99,6,0)</f>
        <v>15.6</v>
      </c>
      <c r="I141" s="7">
        <v>3.0672788005429892</v>
      </c>
    </row>
    <row r="142" spans="1:9">
      <c r="A142" s="5">
        <v>329</v>
      </c>
      <c r="B142" s="5" t="s">
        <v>718</v>
      </c>
      <c r="C142" s="5">
        <v>2015</v>
      </c>
      <c r="D142" s="5">
        <f>VLOOKUP($B142,'[1]Samlet - 2015'!$A$2:$F$99,2,0)</f>
        <v>214485</v>
      </c>
      <c r="E142" s="7">
        <f>VLOOKUP($B142,'[1]Samlet - 2015'!$A$2:$F$99,3,0)</f>
        <v>0.71666666666666667</v>
      </c>
      <c r="F142" s="7">
        <f>VLOOKUP($B142,'[1]Samlet - 2015'!$A$2:$F$99,4,0)</f>
        <v>3.6</v>
      </c>
      <c r="G142" s="7">
        <f>VLOOKUP($B142,'[1]Samlet - 2015'!$A$2:$F$99,5,0)</f>
        <v>16.100000000000001</v>
      </c>
      <c r="H142" s="7">
        <f>VLOOKUP($B142,'[1]Samlet - 2015'!$A$2:$F$99,6,0)</f>
        <v>15.1</v>
      </c>
      <c r="I142" s="7">
        <v>8.3808847147287153</v>
      </c>
    </row>
    <row r="143" spans="1:9">
      <c r="A143" s="5">
        <v>330</v>
      </c>
      <c r="B143" s="5" t="s">
        <v>727</v>
      </c>
      <c r="C143" s="5">
        <v>2015</v>
      </c>
      <c r="D143" s="5">
        <f>VLOOKUP($B143,'[1]Samlet - 2015'!$A$2:$F$99,2,0)</f>
        <v>202831</v>
      </c>
      <c r="E143" s="7">
        <f>VLOOKUP($B143,'[1]Samlet - 2015'!$A$2:$F$99,3,0)</f>
        <v>1.3916666666666666</v>
      </c>
      <c r="F143" s="7">
        <f>VLOOKUP($B143,'[1]Samlet - 2015'!$A$2:$F$99,4,0)</f>
        <v>5.3</v>
      </c>
      <c r="G143" s="7">
        <f>VLOOKUP($B143,'[1]Samlet - 2015'!$A$2:$F$99,5,0)</f>
        <v>24.9</v>
      </c>
      <c r="H143" s="7">
        <f>VLOOKUP($B143,'[1]Samlet - 2015'!$A$2:$F$99,6,0)</f>
        <v>16.399999999999999</v>
      </c>
      <c r="I143" s="7">
        <v>7.7283138165747278</v>
      </c>
    </row>
    <row r="144" spans="1:9">
      <c r="A144" s="5">
        <v>340</v>
      </c>
      <c r="B144" s="5" t="s">
        <v>725</v>
      </c>
      <c r="C144" s="5">
        <v>2015</v>
      </c>
      <c r="D144" s="5">
        <f>VLOOKUP($B144,'[1]Samlet - 2015'!$A$2:$F$99,2,0)</f>
        <v>216561</v>
      </c>
      <c r="E144" s="7">
        <f>VLOOKUP($B144,'[1]Samlet - 2015'!$A$2:$F$99,3,0)</f>
        <v>0.79999999999999982</v>
      </c>
      <c r="F144" s="7">
        <f>VLOOKUP($B144,'[1]Samlet - 2015'!$A$2:$F$99,4,0)</f>
        <v>3</v>
      </c>
      <c r="G144" s="7">
        <f>VLOOKUP($B144,'[1]Samlet - 2015'!$A$2:$F$99,5,0)</f>
        <v>14.1</v>
      </c>
      <c r="H144" s="7">
        <f>VLOOKUP($B144,'[1]Samlet - 2015'!$A$2:$F$99,6,0)</f>
        <v>17.100000000000001</v>
      </c>
      <c r="I144" s="7">
        <v>3.448627864640931</v>
      </c>
    </row>
    <row r="145" spans="1:9">
      <c r="A145" s="5">
        <v>336</v>
      </c>
      <c r="B145" s="5" t="s">
        <v>1353</v>
      </c>
      <c r="C145" s="5">
        <v>2015</v>
      </c>
      <c r="D145" s="5">
        <f>VLOOKUP($B145,'[1]Samlet - 2015'!$A$2:$F$99,2,0)</f>
        <v>217194</v>
      </c>
      <c r="E145" s="7">
        <f>VLOOKUP($B145,'[1]Samlet - 2015'!$A$2:$F$99,3,0)</f>
        <v>0.95833333333333359</v>
      </c>
      <c r="F145" s="7">
        <f>VLOOKUP($B145,'[1]Samlet - 2015'!$A$2:$F$99,4,0)</f>
        <v>1.9</v>
      </c>
      <c r="G145" s="7">
        <f>VLOOKUP($B145,'[1]Samlet - 2015'!$A$2:$F$99,5,0)</f>
        <v>12.6</v>
      </c>
      <c r="H145" s="7">
        <f>VLOOKUP($B145,'[1]Samlet - 2015'!$A$2:$F$99,6,0)</f>
        <v>17.100000000000001</v>
      </c>
      <c r="I145" s="7">
        <v>2.9210282381135402</v>
      </c>
    </row>
    <row r="146" spans="1:9">
      <c r="A146" s="5">
        <v>390</v>
      </c>
      <c r="B146" s="5" t="s">
        <v>800</v>
      </c>
      <c r="C146" s="5">
        <v>2015</v>
      </c>
      <c r="D146" s="5">
        <f>VLOOKUP($B146,'[1]Samlet - 2015'!$A$2:$F$99,2,0)</f>
        <v>200998</v>
      </c>
      <c r="E146" s="7">
        <f>VLOOKUP($B146,'[1]Samlet - 2015'!$A$2:$F$99,3,0)</f>
        <v>0.90833333333333355</v>
      </c>
      <c r="F146" s="7">
        <f>VLOOKUP($B146,'[1]Samlet - 2015'!$A$2:$F$99,4,0)</f>
        <v>4.4000000000000004</v>
      </c>
      <c r="G146" s="7">
        <f>VLOOKUP($B146,'[1]Samlet - 2015'!$A$2:$F$99,5,0)</f>
        <v>19.2</v>
      </c>
      <c r="H146" s="7">
        <f>VLOOKUP($B146,'[1]Samlet - 2015'!$A$2:$F$99,6,0)</f>
        <v>15.2</v>
      </c>
      <c r="I146" s="7">
        <v>3.1921834820131263</v>
      </c>
    </row>
    <row r="147" spans="1:9">
      <c r="A147" s="5">
        <v>420</v>
      </c>
      <c r="B147" s="5" t="s">
        <v>878</v>
      </c>
      <c r="C147" s="5">
        <v>2015</v>
      </c>
      <c r="D147" s="5">
        <f>VLOOKUP($B147,'[1]Samlet - 2015'!$A$2:$F$99,2,0)</f>
        <v>199676</v>
      </c>
      <c r="E147" s="7">
        <f>VLOOKUP($B147,'[1]Samlet - 2015'!$A$2:$F$99,3,0)</f>
        <v>0.96666666666666679</v>
      </c>
      <c r="F147" s="7">
        <f>VLOOKUP($B147,'[1]Samlet - 2015'!$A$2:$F$99,4,0)</f>
        <v>2.5</v>
      </c>
      <c r="G147" s="7">
        <f>VLOOKUP($B147,'[1]Samlet - 2015'!$A$2:$F$99,5,0)</f>
        <v>12.9</v>
      </c>
      <c r="H147" s="7">
        <f>VLOOKUP($B147,'[1]Samlet - 2015'!$A$2:$F$99,6,0)</f>
        <v>14.3</v>
      </c>
      <c r="I147" s="7">
        <v>2.392108957645815</v>
      </c>
    </row>
    <row r="148" spans="1:9">
      <c r="A148" s="5">
        <v>430</v>
      </c>
      <c r="B148" s="5" t="s">
        <v>1354</v>
      </c>
      <c r="C148" s="5">
        <v>2015</v>
      </c>
      <c r="D148" s="5">
        <f>VLOOKUP($B148,'[1]Samlet - 2015'!$A$2:$F$99,2,0)</f>
        <v>201163</v>
      </c>
      <c r="E148" s="7">
        <f>VLOOKUP($B148,'[1]Samlet - 2015'!$A$2:$F$99,3,0)</f>
        <v>0.82500000000000007</v>
      </c>
      <c r="F148" s="7">
        <f>VLOOKUP($B148,'[1]Samlet - 2015'!$A$2:$F$99,4,0)</f>
        <v>1.7</v>
      </c>
      <c r="G148" s="7">
        <f>VLOOKUP($B148,'[1]Samlet - 2015'!$A$2:$F$99,5,0)</f>
        <v>12.1</v>
      </c>
      <c r="H148" s="7">
        <f>VLOOKUP($B148,'[1]Samlet - 2015'!$A$2:$F$99,6,0)</f>
        <v>14.3</v>
      </c>
      <c r="I148" s="7">
        <v>3.0824130639097747</v>
      </c>
    </row>
    <row r="149" spans="1:9">
      <c r="A149" s="5">
        <v>440</v>
      </c>
      <c r="B149" s="5" t="s">
        <v>849</v>
      </c>
      <c r="C149" s="5">
        <v>2015</v>
      </c>
      <c r="D149" s="5">
        <f>VLOOKUP($B149,'[1]Samlet - 2015'!$A$2:$F$99,2,0)</f>
        <v>208480</v>
      </c>
      <c r="E149" s="7">
        <f>VLOOKUP($B149,'[1]Samlet - 2015'!$A$2:$F$99,3,0)</f>
        <v>0.83333333333333348</v>
      </c>
      <c r="F149" s="7">
        <f>VLOOKUP($B149,'[1]Samlet - 2015'!$A$2:$F$99,4,0)</f>
        <v>2.4</v>
      </c>
      <c r="G149" s="7">
        <f>VLOOKUP($B149,'[1]Samlet - 2015'!$A$2:$F$99,5,0)</f>
        <v>12.3</v>
      </c>
      <c r="H149" s="7">
        <f>VLOOKUP($B149,'[1]Samlet - 2015'!$A$2:$F$99,6,0)</f>
        <v>13.7</v>
      </c>
      <c r="I149" s="7">
        <v>3.7138927097661623</v>
      </c>
    </row>
    <row r="150" spans="1:9">
      <c r="A150" s="5">
        <v>482</v>
      </c>
      <c r="B150" s="5" t="s">
        <v>1355</v>
      </c>
      <c r="C150" s="5">
        <v>2015</v>
      </c>
      <c r="D150" s="5">
        <f>VLOOKUP($B150,'[1]Samlet - 2015'!$A$2:$F$99,2,0)</f>
        <v>179988</v>
      </c>
      <c r="E150" s="7">
        <f>VLOOKUP($B150,'[1]Samlet - 2015'!$A$2:$F$99,3,0)</f>
        <v>0.97500000000000009</v>
      </c>
      <c r="F150" s="7">
        <f>VLOOKUP($B150,'[1]Samlet - 2015'!$A$2:$F$99,4,0)</f>
        <v>2.8</v>
      </c>
      <c r="G150" s="7">
        <f>VLOOKUP($B150,'[1]Samlet - 2015'!$A$2:$F$99,5,0)</f>
        <v>23.1</v>
      </c>
      <c r="H150" s="7">
        <f>VLOOKUP($B150,'[1]Samlet - 2015'!$A$2:$F$99,6,0)</f>
        <v>14.4</v>
      </c>
      <c r="I150" s="7">
        <v>2.7475911393662464</v>
      </c>
    </row>
    <row r="151" spans="1:9">
      <c r="A151" s="5">
        <v>410</v>
      </c>
      <c r="B151" s="5" t="s">
        <v>867</v>
      </c>
      <c r="C151" s="5">
        <v>2015</v>
      </c>
      <c r="D151" s="5">
        <f>VLOOKUP($B151,'[1]Samlet - 2015'!$A$2:$F$99,2,0)</f>
        <v>221205</v>
      </c>
      <c r="E151" s="7">
        <f>VLOOKUP($B151,'[1]Samlet - 2015'!$A$2:$F$99,3,0)</f>
        <v>0.36666666666666664</v>
      </c>
      <c r="F151" s="7">
        <f>VLOOKUP($B151,'[1]Samlet - 2015'!$A$2:$F$99,4,0)</f>
        <v>2.8</v>
      </c>
      <c r="G151" s="7">
        <f>VLOOKUP($B151,'[1]Samlet - 2015'!$A$2:$F$99,5,0)</f>
        <v>11.6</v>
      </c>
      <c r="H151" s="7">
        <f>VLOOKUP($B151,'[1]Samlet - 2015'!$A$2:$F$99,6,0)</f>
        <v>14.2</v>
      </c>
      <c r="I151" s="7">
        <v>3.7305802025266352</v>
      </c>
    </row>
    <row r="152" spans="1:9">
      <c r="A152" s="5">
        <v>480</v>
      </c>
      <c r="B152" s="5" t="s">
        <v>1356</v>
      </c>
      <c r="C152" s="5">
        <v>2015</v>
      </c>
      <c r="D152" s="5">
        <f>VLOOKUP($B152,'[1]Samlet - 2015'!$A$2:$F$99,2,0)</f>
        <v>199840</v>
      </c>
      <c r="E152" s="7">
        <f>VLOOKUP($B152,'[1]Samlet - 2015'!$A$2:$F$99,3,0)</f>
        <v>0.80833333333333346</v>
      </c>
      <c r="F152" s="7">
        <f>VLOOKUP($B152,'[1]Samlet - 2015'!$A$2:$F$99,4,0)</f>
        <v>2.6</v>
      </c>
      <c r="G152" s="7">
        <f>VLOOKUP($B152,'[1]Samlet - 2015'!$A$2:$F$99,5,0)</f>
        <v>13.3</v>
      </c>
      <c r="H152" s="7">
        <f>VLOOKUP($B152,'[1]Samlet - 2015'!$A$2:$F$99,6,0)</f>
        <v>16.899999999999999</v>
      </c>
      <c r="I152" s="7">
        <v>2.7970649248229869</v>
      </c>
    </row>
    <row r="153" spans="1:9">
      <c r="A153" s="5">
        <v>450</v>
      </c>
      <c r="B153" s="5" t="s">
        <v>891</v>
      </c>
      <c r="C153" s="5">
        <v>2015</v>
      </c>
      <c r="D153" s="5">
        <f>VLOOKUP($B153,'[1]Samlet - 2015'!$A$2:$F$99,2,0)</f>
        <v>200214</v>
      </c>
      <c r="E153" s="7">
        <f>VLOOKUP($B153,'[1]Samlet - 2015'!$A$2:$F$99,3,0)</f>
        <v>0.70000000000000007</v>
      </c>
      <c r="F153" s="7">
        <f>VLOOKUP($B153,'[1]Samlet - 2015'!$A$2:$F$99,4,0)</f>
        <v>4.5999999999999996</v>
      </c>
      <c r="G153" s="7">
        <f>VLOOKUP($B153,'[1]Samlet - 2015'!$A$2:$F$99,5,0)</f>
        <v>11.9</v>
      </c>
      <c r="H153" s="7">
        <f>VLOOKUP($B153,'[1]Samlet - 2015'!$A$2:$F$99,6,0)</f>
        <v>14.1</v>
      </c>
      <c r="I153" s="7">
        <v>5.2459559955474502</v>
      </c>
    </row>
    <row r="154" spans="1:9">
      <c r="A154" s="5">
        <v>461</v>
      </c>
      <c r="B154" s="5" t="s">
        <v>1357</v>
      </c>
      <c r="C154" s="5">
        <v>2015</v>
      </c>
      <c r="D154" s="5">
        <f>VLOOKUP($B154,'[1]Samlet - 2015'!$A$2:$F$99,2,0)</f>
        <v>201180</v>
      </c>
      <c r="E154" s="7">
        <f>VLOOKUP($B154,'[1]Samlet - 2015'!$A$2:$F$99,3,0)</f>
        <v>1.45</v>
      </c>
      <c r="F154" s="7">
        <f>VLOOKUP($B154,'[1]Samlet - 2015'!$A$2:$F$99,4,0)</f>
        <v>5.4</v>
      </c>
      <c r="G154" s="7">
        <f>VLOOKUP($B154,'[1]Samlet - 2015'!$A$2:$F$99,5,0)</f>
        <v>25.3</v>
      </c>
      <c r="H154" s="7">
        <f>VLOOKUP($B154,'[1]Samlet - 2015'!$A$2:$F$99,6,0)</f>
        <v>15.4</v>
      </c>
      <c r="I154" s="7">
        <v>10.902663186170333</v>
      </c>
    </row>
    <row r="155" spans="1:9">
      <c r="A155" s="5">
        <v>479</v>
      </c>
      <c r="B155" s="5" t="s">
        <v>885</v>
      </c>
      <c r="C155" s="5">
        <v>2015</v>
      </c>
      <c r="D155" s="5">
        <f>VLOOKUP($B155,'[1]Samlet - 2015'!$A$2:$F$99,2,0)</f>
        <v>207099</v>
      </c>
      <c r="E155" s="7">
        <f>VLOOKUP($B155,'[1]Samlet - 2015'!$A$2:$F$99,3,0)</f>
        <v>0.9833333333333335</v>
      </c>
      <c r="F155" s="7">
        <f>VLOOKUP($B155,'[1]Samlet - 2015'!$A$2:$F$99,4,0)</f>
        <v>3.2</v>
      </c>
      <c r="G155" s="7">
        <f>VLOOKUP($B155,'[1]Samlet - 2015'!$A$2:$F$99,5,0)</f>
        <v>18.2</v>
      </c>
      <c r="H155" s="7">
        <f>VLOOKUP($B155,'[1]Samlet - 2015'!$A$2:$F$99,6,0)</f>
        <v>14.5</v>
      </c>
      <c r="I155" s="7">
        <v>5.0707861784069888</v>
      </c>
    </row>
    <row r="156" spans="1:9">
      <c r="A156" s="5">
        <v>492</v>
      </c>
      <c r="B156" s="5" t="s">
        <v>1358</v>
      </c>
      <c r="C156" s="5">
        <v>2015</v>
      </c>
      <c r="D156" s="5">
        <f>VLOOKUP($B156,'[1]Samlet - 2015'!$A$2:$F$99,2,0)</f>
        <v>188887</v>
      </c>
      <c r="E156" s="7">
        <f>VLOOKUP($B156,'[1]Samlet - 2015'!$A$2:$F$99,3,0)</f>
        <v>0.59166666666666667</v>
      </c>
      <c r="F156" s="7">
        <f>VLOOKUP($B156,'[1]Samlet - 2015'!$A$2:$F$99,4,0)</f>
        <v>0.6</v>
      </c>
      <c r="G156" s="7">
        <f>VLOOKUP($B156,'[1]Samlet - 2015'!$A$2:$F$99,5,0)</f>
        <v>18.899999999999999</v>
      </c>
      <c r="H156" s="7">
        <f>VLOOKUP($B156,'[1]Samlet - 2015'!$A$2:$F$99,6,0)</f>
        <v>10.199999999999999</v>
      </c>
      <c r="I156" s="7">
        <v>2.0873167622689608</v>
      </c>
    </row>
    <row r="157" spans="1:9">
      <c r="A157" s="5">
        <v>530</v>
      </c>
      <c r="B157" s="5" t="s">
        <v>1013</v>
      </c>
      <c r="C157" s="5">
        <v>2015</v>
      </c>
      <c r="D157" s="5">
        <f>VLOOKUP($B157,'[1]Samlet - 2015'!$A$2:$F$99,2,0)</f>
        <v>212304</v>
      </c>
      <c r="E157" s="7">
        <f>VLOOKUP($B157,'[1]Samlet - 2015'!$A$2:$F$99,3,0)</f>
        <v>0.44166666666666671</v>
      </c>
      <c r="F157" s="7">
        <f>VLOOKUP($B157,'[1]Samlet - 2015'!$A$2:$F$99,4,0)</f>
        <v>2.7</v>
      </c>
      <c r="G157" s="7">
        <f>VLOOKUP($B157,'[1]Samlet - 2015'!$A$2:$F$99,5,0)</f>
        <v>11.6</v>
      </c>
      <c r="H157" s="7">
        <f>VLOOKUP($B157,'[1]Samlet - 2015'!$A$2:$F$99,6,0)</f>
        <v>13.8</v>
      </c>
      <c r="I157" s="7">
        <v>4.792147257900683</v>
      </c>
    </row>
    <row r="158" spans="1:9">
      <c r="A158" s="5">
        <v>561</v>
      </c>
      <c r="B158" s="5" t="s">
        <v>962</v>
      </c>
      <c r="C158" s="5">
        <v>2015</v>
      </c>
      <c r="D158" s="5">
        <f>VLOOKUP($B158,'[1]Samlet - 2015'!$A$2:$F$99,2,0)</f>
        <v>210319</v>
      </c>
      <c r="E158" s="7">
        <f>VLOOKUP($B158,'[1]Samlet - 2015'!$A$2:$F$99,3,0)</f>
        <v>0.81666666666666643</v>
      </c>
      <c r="F158" s="7">
        <f>VLOOKUP($B158,'[1]Samlet - 2015'!$A$2:$F$99,4,0)</f>
        <v>6</v>
      </c>
      <c r="G158" s="7">
        <f>VLOOKUP($B158,'[1]Samlet - 2015'!$A$2:$F$99,5,0)</f>
        <v>18.5</v>
      </c>
      <c r="H158" s="7">
        <f>VLOOKUP($B158,'[1]Samlet - 2015'!$A$2:$F$99,6,0)</f>
        <v>15.5</v>
      </c>
      <c r="I158" s="7">
        <v>6.1324643457601153</v>
      </c>
    </row>
    <row r="159" spans="1:9">
      <c r="A159" s="5">
        <v>563</v>
      </c>
      <c r="B159" s="5" t="s">
        <v>966</v>
      </c>
      <c r="C159" s="5">
        <v>2015</v>
      </c>
      <c r="D159" s="5">
        <f>VLOOKUP($B159,'[1]Samlet - 2015'!$A$2:$F$99,2,0)</f>
        <v>233539</v>
      </c>
      <c r="E159" s="7">
        <f>VLOOKUP($B159,'[1]Samlet - 2015'!$A$2:$F$99,3,0)</f>
        <v>0.70000000000000007</v>
      </c>
      <c r="F159" s="7">
        <f>VLOOKUP($B159,'[1]Samlet - 2015'!$A$2:$F$99,4,0)</f>
        <v>2.6</v>
      </c>
      <c r="G159" s="7">
        <f>VLOOKUP($B159,'[1]Samlet - 2015'!$A$2:$F$99,5,0)</f>
        <v>12.9</v>
      </c>
      <c r="H159" s="7">
        <f>VLOOKUP($B159,'[1]Samlet - 2015'!$A$2:$F$99,6,0)</f>
        <v>11.7</v>
      </c>
      <c r="I159" s="7">
        <v>3.3906071019473081</v>
      </c>
    </row>
    <row r="160" spans="1:9">
      <c r="A160" s="5">
        <v>607</v>
      </c>
      <c r="B160" s="5" t="s">
        <v>1000</v>
      </c>
      <c r="C160" s="5">
        <v>2015</v>
      </c>
      <c r="D160" s="5">
        <f>VLOOKUP($B160,'[1]Samlet - 2015'!$A$2:$F$99,2,0)</f>
        <v>209082</v>
      </c>
      <c r="E160" s="7">
        <f>VLOOKUP($B160,'[1]Samlet - 2015'!$A$2:$F$99,3,0)</f>
        <v>1.0000000000000002</v>
      </c>
      <c r="F160" s="7">
        <f>VLOOKUP($B160,'[1]Samlet - 2015'!$A$2:$F$99,4,0)</f>
        <v>3.9</v>
      </c>
      <c r="G160" s="7">
        <f>VLOOKUP($B160,'[1]Samlet - 2015'!$A$2:$F$99,5,0)</f>
        <v>20.7</v>
      </c>
      <c r="H160" s="7">
        <f>VLOOKUP($B160,'[1]Samlet - 2015'!$A$2:$F$99,6,0)</f>
        <v>15.1</v>
      </c>
      <c r="I160" s="7">
        <v>7.382015858176656</v>
      </c>
    </row>
    <row r="161" spans="1:9">
      <c r="A161" s="5">
        <v>510</v>
      </c>
      <c r="B161" s="5" t="s">
        <v>922</v>
      </c>
      <c r="C161" s="5">
        <v>2015</v>
      </c>
      <c r="D161" s="5">
        <f>VLOOKUP($B161,'[1]Samlet - 2015'!$A$2:$F$99,2,0)</f>
        <v>198173</v>
      </c>
      <c r="E161" s="7">
        <f>VLOOKUP($B161,'[1]Samlet - 2015'!$A$2:$F$99,3,0)</f>
        <v>0.7583333333333333</v>
      </c>
      <c r="F161" s="7">
        <f>VLOOKUP($B161,'[1]Samlet - 2015'!$A$2:$F$99,4,0)</f>
        <v>2.9</v>
      </c>
      <c r="G161" s="7">
        <f>VLOOKUP($B161,'[1]Samlet - 2015'!$A$2:$F$99,5,0)</f>
        <v>19.600000000000001</v>
      </c>
      <c r="H161" s="7">
        <f>VLOOKUP($B161,'[1]Samlet - 2015'!$A$2:$F$99,6,0)</f>
        <v>14.9</v>
      </c>
      <c r="I161" s="7">
        <v>4.8593304684219465</v>
      </c>
    </row>
    <row r="162" spans="1:9">
      <c r="A162" s="5">
        <v>621</v>
      </c>
      <c r="B162" s="5" t="s">
        <v>912</v>
      </c>
      <c r="C162" s="5">
        <v>2015</v>
      </c>
      <c r="D162" s="5">
        <f>VLOOKUP($B162,'[1]Samlet - 2015'!$A$2:$F$99,2,0)</f>
        <v>216806</v>
      </c>
      <c r="E162" s="7">
        <f>VLOOKUP($B162,'[1]Samlet - 2015'!$A$2:$F$99,3,0)</f>
        <v>0.75</v>
      </c>
      <c r="F162" s="7">
        <f>VLOOKUP($B162,'[1]Samlet - 2015'!$A$2:$F$99,4,0)</f>
        <v>4.2</v>
      </c>
      <c r="G162" s="7">
        <f>VLOOKUP($B162,'[1]Samlet - 2015'!$A$2:$F$99,5,0)</f>
        <v>17.600000000000001</v>
      </c>
      <c r="H162" s="7">
        <f>VLOOKUP($B162,'[1]Samlet - 2015'!$A$2:$F$99,6,0)</f>
        <v>14.7</v>
      </c>
      <c r="I162" s="7">
        <v>7.1487198350759975</v>
      </c>
    </row>
    <row r="163" spans="1:9">
      <c r="A163" s="5">
        <v>540</v>
      </c>
      <c r="B163" s="5" t="s">
        <v>938</v>
      </c>
      <c r="C163" s="5">
        <v>2015</v>
      </c>
      <c r="D163" s="5">
        <f>VLOOKUP($B163,'[1]Samlet - 2015'!$A$2:$F$99,2,0)</f>
        <v>199900</v>
      </c>
      <c r="E163" s="7">
        <f>VLOOKUP($B163,'[1]Samlet - 2015'!$A$2:$F$99,3,0)</f>
        <v>0.82500000000000007</v>
      </c>
      <c r="F163" s="7">
        <f>VLOOKUP($B163,'[1]Samlet - 2015'!$A$2:$F$99,4,0)</f>
        <v>3</v>
      </c>
      <c r="G163" s="7">
        <f>VLOOKUP($B163,'[1]Samlet - 2015'!$A$2:$F$99,5,0)</f>
        <v>17.2</v>
      </c>
      <c r="H163" s="7">
        <f>VLOOKUP($B163,'[1]Samlet - 2015'!$A$2:$F$99,6,0)</f>
        <v>13.7</v>
      </c>
      <c r="I163" s="7">
        <v>6.402066195780737</v>
      </c>
    </row>
    <row r="164" spans="1:9">
      <c r="A164" s="5">
        <v>550</v>
      </c>
      <c r="B164" s="5" t="s">
        <v>928</v>
      </c>
      <c r="C164" s="5">
        <v>2015</v>
      </c>
      <c r="D164" s="5">
        <f>VLOOKUP($B164,'[1]Samlet - 2015'!$A$2:$F$99,2,0)</f>
        <v>189550</v>
      </c>
      <c r="E164" s="7">
        <f>VLOOKUP($B164,'[1]Samlet - 2015'!$A$2:$F$99,3,0)</f>
        <v>0.69999999999999984</v>
      </c>
      <c r="F164" s="7">
        <f>VLOOKUP($B164,'[1]Samlet - 2015'!$A$2:$F$99,4,0)</f>
        <v>3.6</v>
      </c>
      <c r="G164" s="7">
        <f>VLOOKUP($B164,'[1]Samlet - 2015'!$A$2:$F$99,5,0)</f>
        <v>20.100000000000001</v>
      </c>
      <c r="H164" s="7">
        <f>VLOOKUP($B164,'[1]Samlet - 2015'!$A$2:$F$99,6,0)</f>
        <v>12.7</v>
      </c>
      <c r="I164" s="7">
        <v>3.3503373375020566</v>
      </c>
    </row>
    <row r="165" spans="1:9">
      <c r="A165" s="5">
        <v>573</v>
      </c>
      <c r="B165" s="5" t="s">
        <v>975</v>
      </c>
      <c r="C165" s="5">
        <v>2015</v>
      </c>
      <c r="D165" s="5">
        <f>VLOOKUP($B165,'[1]Samlet - 2015'!$A$2:$F$99,2,0)</f>
        <v>205141</v>
      </c>
      <c r="E165" s="7">
        <f>VLOOKUP($B165,'[1]Samlet - 2015'!$A$2:$F$99,3,0)</f>
        <v>0.35833333333333334</v>
      </c>
      <c r="F165" s="7">
        <f>VLOOKUP($B165,'[1]Samlet - 2015'!$A$2:$F$99,4,0)</f>
        <v>2.8</v>
      </c>
      <c r="G165" s="7">
        <f>VLOOKUP($B165,'[1]Samlet - 2015'!$A$2:$F$99,5,0)</f>
        <v>13.7</v>
      </c>
      <c r="H165" s="7">
        <f>VLOOKUP($B165,'[1]Samlet - 2015'!$A$2:$F$99,6,0)</f>
        <v>11.6</v>
      </c>
      <c r="I165" s="7">
        <v>3.7103819965033051</v>
      </c>
    </row>
    <row r="166" spans="1:9">
      <c r="A166" s="5">
        <v>575</v>
      </c>
      <c r="B166" s="5" t="s">
        <v>950</v>
      </c>
      <c r="C166" s="5">
        <v>2015</v>
      </c>
      <c r="D166" s="5">
        <f>VLOOKUP($B166,'[1]Samlet - 2015'!$A$2:$F$99,2,0)</f>
        <v>203630</v>
      </c>
      <c r="E166" s="7">
        <f>VLOOKUP($B166,'[1]Samlet - 2015'!$A$2:$F$99,3,0)</f>
        <v>0.54999999999999993</v>
      </c>
      <c r="F166" s="7">
        <f>VLOOKUP($B166,'[1]Samlet - 2015'!$A$2:$F$99,4,0)</f>
        <v>2.9</v>
      </c>
      <c r="G166" s="7">
        <f>VLOOKUP($B166,'[1]Samlet - 2015'!$A$2:$F$99,5,0)</f>
        <v>13.6</v>
      </c>
      <c r="H166" s="7">
        <f>VLOOKUP($B166,'[1]Samlet - 2015'!$A$2:$F$99,6,0)</f>
        <v>13.2</v>
      </c>
      <c r="I166" s="7">
        <v>4.1025160693587477</v>
      </c>
    </row>
    <row r="167" spans="1:9">
      <c r="A167" s="5">
        <v>630</v>
      </c>
      <c r="B167" s="5" t="s">
        <v>1002</v>
      </c>
      <c r="C167" s="5">
        <v>2015</v>
      </c>
      <c r="D167" s="5">
        <f>VLOOKUP($B167,'[1]Samlet - 2015'!$A$2:$F$99,2,0)</f>
        <v>223679</v>
      </c>
      <c r="E167" s="7">
        <f>VLOOKUP($B167,'[1]Samlet - 2015'!$A$2:$F$99,3,0)</f>
        <v>0.6416666666666665</v>
      </c>
      <c r="F167" s="7">
        <f>VLOOKUP($B167,'[1]Samlet - 2015'!$A$2:$F$99,4,0)</f>
        <v>3.7</v>
      </c>
      <c r="G167" s="7">
        <f>VLOOKUP($B167,'[1]Samlet - 2015'!$A$2:$F$99,5,0)</f>
        <v>15.1</v>
      </c>
      <c r="H167" s="7">
        <f>VLOOKUP($B167,'[1]Samlet - 2015'!$A$2:$F$99,6,0)</f>
        <v>14</v>
      </c>
      <c r="I167" s="7">
        <v>6.9081756584714054</v>
      </c>
    </row>
    <row r="168" spans="1:9">
      <c r="A168" s="5">
        <v>580</v>
      </c>
      <c r="B168" s="5" t="s">
        <v>923</v>
      </c>
      <c r="C168" s="5">
        <v>2015</v>
      </c>
      <c r="D168" s="5">
        <f>VLOOKUP($B168,'[1]Samlet - 2015'!$A$2:$F$99,2,0)</f>
        <v>198437</v>
      </c>
      <c r="E168" s="7">
        <f>VLOOKUP($B168,'[1]Samlet - 2015'!$A$2:$F$99,3,0)</f>
        <v>1.05</v>
      </c>
      <c r="F168" s="7">
        <f>VLOOKUP($B168,'[1]Samlet - 2015'!$A$2:$F$99,4,0)</f>
        <v>4.8</v>
      </c>
      <c r="G168" s="7">
        <f>VLOOKUP($B168,'[1]Samlet - 2015'!$A$2:$F$99,5,0)</f>
        <v>19.7</v>
      </c>
      <c r="H168" s="7">
        <f>VLOOKUP($B168,'[1]Samlet - 2015'!$A$2:$F$99,6,0)</f>
        <v>13.8</v>
      </c>
      <c r="I168" s="7">
        <v>5.1206122674088093</v>
      </c>
    </row>
    <row r="169" spans="1:9">
      <c r="A169" s="5">
        <v>710</v>
      </c>
      <c r="B169" s="5" t="s">
        <v>1359</v>
      </c>
      <c r="C169" s="5">
        <v>2015</v>
      </c>
      <c r="D169" s="5">
        <f>VLOOKUP($B169,'[1]Samlet - 2015'!$A$2:$F$99,2,0)</f>
        <v>224587</v>
      </c>
      <c r="E169" s="7">
        <f>VLOOKUP($B169,'[1]Samlet - 2015'!$A$2:$F$99,3,0)</f>
        <v>0.4916666666666667</v>
      </c>
      <c r="F169" s="7">
        <f>VLOOKUP($B169,'[1]Samlet - 2015'!$A$2:$F$99,4,0)</f>
        <v>2.2999999999999998</v>
      </c>
      <c r="G169" s="7">
        <f>VLOOKUP($B169,'[1]Samlet - 2015'!$A$2:$F$99,5,0)</f>
        <v>9.3000000000000007</v>
      </c>
      <c r="H169" s="7">
        <f>VLOOKUP($B169,'[1]Samlet - 2015'!$A$2:$F$99,6,0)</f>
        <v>11.8</v>
      </c>
      <c r="I169" s="7">
        <v>2.9940088290939668</v>
      </c>
    </row>
    <row r="170" spans="1:9">
      <c r="A170" s="5">
        <v>766</v>
      </c>
      <c r="B170" s="5" t="s">
        <v>1124</v>
      </c>
      <c r="C170" s="5">
        <v>2015</v>
      </c>
      <c r="D170" s="5">
        <f>VLOOKUP($B170,'[1]Samlet - 2015'!$A$2:$F$99,2,0)</f>
        <v>218083</v>
      </c>
      <c r="E170" s="7">
        <f>VLOOKUP($B170,'[1]Samlet - 2015'!$A$2:$F$99,3,0)</f>
        <v>0.35833333333333323</v>
      </c>
      <c r="F170" s="7">
        <f>VLOOKUP($B170,'[1]Samlet - 2015'!$A$2:$F$99,4,0)</f>
        <v>2.2000000000000002</v>
      </c>
      <c r="G170" s="7">
        <f>VLOOKUP($B170,'[1]Samlet - 2015'!$A$2:$F$99,5,0)</f>
        <v>11.1</v>
      </c>
      <c r="H170" s="7">
        <f>VLOOKUP($B170,'[1]Samlet - 2015'!$A$2:$F$99,6,0)</f>
        <v>12.7</v>
      </c>
      <c r="I170" s="7">
        <v>2.9913813159047993</v>
      </c>
    </row>
    <row r="171" spans="1:9">
      <c r="A171" s="5">
        <v>615</v>
      </c>
      <c r="B171" s="5" t="s">
        <v>1122</v>
      </c>
      <c r="C171" s="5">
        <v>2015</v>
      </c>
      <c r="D171" s="5">
        <f>VLOOKUP($B171,'[1]Samlet - 2015'!$A$2:$F$99,2,0)</f>
        <v>212286</v>
      </c>
      <c r="E171" s="7">
        <f>VLOOKUP($B171,'[1]Samlet - 2015'!$A$2:$F$99,3,0)</f>
        <v>0.6</v>
      </c>
      <c r="F171" s="7">
        <f>VLOOKUP($B171,'[1]Samlet - 2015'!$A$2:$F$99,4,0)</f>
        <v>3.1</v>
      </c>
      <c r="G171" s="7">
        <f>VLOOKUP($B171,'[1]Samlet - 2015'!$A$2:$F$99,5,0)</f>
        <v>17.5</v>
      </c>
      <c r="H171" s="7">
        <f>VLOOKUP($B171,'[1]Samlet - 2015'!$A$2:$F$99,6,0)</f>
        <v>15.9</v>
      </c>
      <c r="I171" s="7">
        <v>6.8549687795212089</v>
      </c>
    </row>
    <row r="172" spans="1:9">
      <c r="A172" s="5">
        <v>707</v>
      </c>
      <c r="B172" s="5" t="s">
        <v>1360</v>
      </c>
      <c r="C172" s="5">
        <v>2015</v>
      </c>
      <c r="D172" s="5">
        <f>VLOOKUP($B172,'[1]Samlet - 2015'!$A$2:$F$99,2,0)</f>
        <v>195317</v>
      </c>
      <c r="E172" s="7">
        <f>VLOOKUP($B172,'[1]Samlet - 2015'!$A$2:$F$99,3,0)</f>
        <v>0.73333333333333328</v>
      </c>
      <c r="F172" s="7">
        <f>VLOOKUP($B172,'[1]Samlet - 2015'!$A$2:$F$99,4,0)</f>
        <v>5</v>
      </c>
      <c r="G172" s="7">
        <f>VLOOKUP($B172,'[1]Samlet - 2015'!$A$2:$F$99,5,0)</f>
        <v>19.7</v>
      </c>
      <c r="H172" s="7">
        <f>VLOOKUP($B172,'[1]Samlet - 2015'!$A$2:$F$99,6,0)</f>
        <v>16.100000000000001</v>
      </c>
      <c r="I172" s="7">
        <v>3.4824659517073489</v>
      </c>
    </row>
    <row r="173" spans="1:9">
      <c r="A173" s="5">
        <v>727</v>
      </c>
      <c r="B173" s="5" t="s">
        <v>1076</v>
      </c>
      <c r="C173" s="5">
        <v>2015</v>
      </c>
      <c r="D173" s="5">
        <f>VLOOKUP($B173,'[1]Samlet - 2015'!$A$2:$F$99,2,0)</f>
        <v>222963</v>
      </c>
      <c r="E173" s="7">
        <f>VLOOKUP($B173,'[1]Samlet - 2015'!$A$2:$F$99,3,0)</f>
        <v>0.41666666666666669</v>
      </c>
      <c r="F173" s="7">
        <f>VLOOKUP($B173,'[1]Samlet - 2015'!$A$2:$F$99,4,0)</f>
        <v>2</v>
      </c>
      <c r="G173" s="7">
        <f>VLOOKUP($B173,'[1]Samlet - 2015'!$A$2:$F$99,5,0)</f>
        <v>10.8</v>
      </c>
      <c r="H173" s="7">
        <f>VLOOKUP($B173,'[1]Samlet - 2015'!$A$2:$F$99,6,0)</f>
        <v>14.5</v>
      </c>
      <c r="I173" s="7">
        <v>3.717100025023317</v>
      </c>
    </row>
    <row r="174" spans="1:9">
      <c r="A174" s="5">
        <v>730</v>
      </c>
      <c r="B174" s="5" t="s">
        <v>1361</v>
      </c>
      <c r="C174" s="5">
        <v>2015</v>
      </c>
      <c r="D174" s="5">
        <f>VLOOKUP($B174,'[1]Samlet - 2015'!$A$2:$F$99,2,0)</f>
        <v>201261</v>
      </c>
      <c r="E174" s="7">
        <f>VLOOKUP($B174,'[1]Samlet - 2015'!$A$2:$F$99,3,0)</f>
        <v>0.84166666666666679</v>
      </c>
      <c r="F174" s="7">
        <f>VLOOKUP($B174,'[1]Samlet - 2015'!$A$2:$F$99,4,0)</f>
        <v>4.3</v>
      </c>
      <c r="G174" s="7">
        <f>VLOOKUP($B174,'[1]Samlet - 2015'!$A$2:$F$99,5,0)</f>
        <v>20.2</v>
      </c>
      <c r="H174" s="7">
        <f>VLOOKUP($B174,'[1]Samlet - 2015'!$A$2:$F$99,6,0)</f>
        <v>16.3</v>
      </c>
      <c r="I174" s="7">
        <v>5.0863666710487987</v>
      </c>
    </row>
    <row r="175" spans="1:9">
      <c r="A175" s="5">
        <v>741</v>
      </c>
      <c r="B175" s="5" t="s">
        <v>1077</v>
      </c>
      <c r="C175" s="5">
        <v>2015</v>
      </c>
      <c r="D175" s="5">
        <f>VLOOKUP($B175,'[1]Samlet - 2015'!$A$2:$F$99,2,0)</f>
        <v>201209</v>
      </c>
      <c r="E175" s="7">
        <f>VLOOKUP($B175,'[1]Samlet - 2015'!$A$2:$F$99,3,0)</f>
        <v>0.70000000000000007</v>
      </c>
      <c r="F175" s="7">
        <f>VLOOKUP($B175,'[1]Samlet - 2015'!$A$2:$F$99,4,0)</f>
        <v>1.9</v>
      </c>
      <c r="G175" s="7">
        <f>VLOOKUP($B175,'[1]Samlet - 2015'!$A$2:$F$99,5,0)</f>
        <v>15.1</v>
      </c>
      <c r="H175" s="7">
        <f>VLOOKUP($B175,'[1]Samlet - 2015'!$A$2:$F$99,6,0)</f>
        <v>16.899999999999999</v>
      </c>
      <c r="I175" s="7">
        <v>1.4053254437869822</v>
      </c>
    </row>
    <row r="176" spans="1:9">
      <c r="A176" s="5">
        <v>740</v>
      </c>
      <c r="B176" s="5" t="s">
        <v>1112</v>
      </c>
      <c r="C176" s="5">
        <v>2015</v>
      </c>
      <c r="D176" s="5">
        <f>VLOOKUP($B176,'[1]Samlet - 2015'!$A$2:$F$99,2,0)</f>
        <v>223506</v>
      </c>
      <c r="E176" s="7">
        <f>VLOOKUP($B176,'[1]Samlet - 2015'!$A$2:$F$99,3,0)</f>
        <v>0.79166666666666663</v>
      </c>
      <c r="F176" s="7">
        <f>VLOOKUP($B176,'[1]Samlet - 2015'!$A$2:$F$99,4,0)</f>
        <v>2.8</v>
      </c>
      <c r="G176" s="7">
        <f>VLOOKUP($B176,'[1]Samlet - 2015'!$A$2:$F$99,5,0)</f>
        <v>13.7</v>
      </c>
      <c r="H176" s="7">
        <f>VLOOKUP($B176,'[1]Samlet - 2015'!$A$2:$F$99,6,0)</f>
        <v>14.6</v>
      </c>
      <c r="I176" s="7">
        <v>4.1907426387080688</v>
      </c>
    </row>
    <row r="177" spans="1:9">
      <c r="A177" s="5">
        <v>746</v>
      </c>
      <c r="B177" s="5" t="s">
        <v>1119</v>
      </c>
      <c r="C177" s="5">
        <v>2015</v>
      </c>
      <c r="D177" s="5">
        <f>VLOOKUP($B177,'[1]Samlet - 2015'!$A$2:$F$99,2,0)</f>
        <v>241806</v>
      </c>
      <c r="E177" s="7">
        <f>VLOOKUP($B177,'[1]Samlet - 2015'!$A$2:$F$99,3,0)</f>
        <v>0.34999999999999992</v>
      </c>
      <c r="F177" s="7">
        <f>VLOOKUP($B177,'[1]Samlet - 2015'!$A$2:$F$99,4,0)</f>
        <v>1.9</v>
      </c>
      <c r="G177" s="7">
        <f>VLOOKUP($B177,'[1]Samlet - 2015'!$A$2:$F$99,5,0)</f>
        <v>8.3000000000000007</v>
      </c>
      <c r="H177" s="7">
        <f>VLOOKUP($B177,'[1]Samlet - 2015'!$A$2:$F$99,6,0)</f>
        <v>11.5</v>
      </c>
      <c r="I177" s="7">
        <v>3.5056726231327793</v>
      </c>
    </row>
    <row r="178" spans="1:9">
      <c r="A178" s="5">
        <v>706</v>
      </c>
      <c r="B178" s="5" t="s">
        <v>1362</v>
      </c>
      <c r="C178" s="5">
        <v>2015</v>
      </c>
      <c r="D178" s="5">
        <f>VLOOKUP($B178,'[1]Samlet - 2015'!$A$2:$F$99,2,0)</f>
        <v>216081</v>
      </c>
      <c r="E178" s="7">
        <f>VLOOKUP($B178,'[1]Samlet - 2015'!$A$2:$F$99,3,0)</f>
        <v>0.52500000000000013</v>
      </c>
      <c r="F178" s="7">
        <f>VLOOKUP($B178,'[1]Samlet - 2015'!$A$2:$F$99,4,0)</f>
        <v>2.5</v>
      </c>
      <c r="G178" s="7">
        <f>VLOOKUP($B178,'[1]Samlet - 2015'!$A$2:$F$99,5,0)</f>
        <v>12.4</v>
      </c>
      <c r="H178" s="7">
        <f>VLOOKUP($B178,'[1]Samlet - 2015'!$A$2:$F$99,6,0)</f>
        <v>13.2</v>
      </c>
      <c r="I178" s="7">
        <v>3.4500490301595272</v>
      </c>
    </row>
    <row r="179" spans="1:9">
      <c r="A179" s="5">
        <v>751</v>
      </c>
      <c r="B179" s="5" t="s">
        <v>1363</v>
      </c>
      <c r="C179" s="5">
        <v>2015</v>
      </c>
      <c r="D179" s="5">
        <f>VLOOKUP($B179,'[1]Samlet - 2015'!$A$2:$F$99,2,0)</f>
        <v>220011</v>
      </c>
      <c r="E179" s="7">
        <f>VLOOKUP($B179,'[1]Samlet - 2015'!$A$2:$F$99,3,0)</f>
        <v>0.94166666666666687</v>
      </c>
      <c r="F179" s="7">
        <f>VLOOKUP($B179,'[1]Samlet - 2015'!$A$2:$F$99,4,0)</f>
        <v>4.4000000000000004</v>
      </c>
      <c r="G179" s="7">
        <f>VLOOKUP($B179,'[1]Samlet - 2015'!$A$2:$F$99,5,0)</f>
        <v>22.2</v>
      </c>
      <c r="H179" s="7">
        <f>VLOOKUP($B179,'[1]Samlet - 2015'!$A$2:$F$99,6,0)</f>
        <v>14.9</v>
      </c>
      <c r="I179" s="7">
        <v>10.917693384869564</v>
      </c>
    </row>
    <row r="180" spans="1:9">
      <c r="A180" s="5">
        <v>657</v>
      </c>
      <c r="B180" s="5" t="s">
        <v>1025</v>
      </c>
      <c r="C180" s="5">
        <v>2015</v>
      </c>
      <c r="D180" s="5">
        <f>VLOOKUP($B180,'[1]Samlet - 2015'!$A$2:$F$99,2,0)</f>
        <v>211934</v>
      </c>
      <c r="E180" s="7">
        <f>VLOOKUP($B180,'[1]Samlet - 2015'!$A$2:$F$99,3,0)</f>
        <v>0.63333333333333319</v>
      </c>
      <c r="F180" s="7">
        <f>VLOOKUP($B180,'[1]Samlet - 2015'!$A$2:$F$99,4,0)</f>
        <v>4.0999999999999996</v>
      </c>
      <c r="G180" s="7">
        <f>VLOOKUP($B180,'[1]Samlet - 2015'!$A$2:$F$99,5,0)</f>
        <v>15.8</v>
      </c>
      <c r="H180" s="7">
        <f>VLOOKUP($B180,'[1]Samlet - 2015'!$A$2:$F$99,6,0)</f>
        <v>12.8</v>
      </c>
      <c r="I180" s="7">
        <v>5.7795872461173419</v>
      </c>
    </row>
    <row r="181" spans="1:9">
      <c r="A181" s="5">
        <v>661</v>
      </c>
      <c r="B181" s="5" t="s">
        <v>1033</v>
      </c>
      <c r="C181" s="5">
        <v>2015</v>
      </c>
      <c r="D181" s="5">
        <f>VLOOKUP($B181,'[1]Samlet - 2015'!$A$2:$F$99,2,0)</f>
        <v>212478</v>
      </c>
      <c r="E181" s="7">
        <f>VLOOKUP($B181,'[1]Samlet - 2015'!$A$2:$F$99,3,0)</f>
        <v>0.39999999999999997</v>
      </c>
      <c r="F181" s="7">
        <f>VLOOKUP($B181,'[1]Samlet - 2015'!$A$2:$F$99,4,0)</f>
        <v>4.4000000000000004</v>
      </c>
      <c r="G181" s="7">
        <f>VLOOKUP($B181,'[1]Samlet - 2015'!$A$2:$F$99,5,0)</f>
        <v>14.8</v>
      </c>
      <c r="H181" s="7">
        <f>VLOOKUP($B181,'[1]Samlet - 2015'!$A$2:$F$99,6,0)</f>
        <v>11.2</v>
      </c>
      <c r="I181" s="7">
        <v>4.7349224957665754</v>
      </c>
    </row>
    <row r="182" spans="1:9">
      <c r="A182" s="5">
        <v>756</v>
      </c>
      <c r="B182" s="5" t="s">
        <v>1364</v>
      </c>
      <c r="C182" s="5">
        <v>2015</v>
      </c>
      <c r="D182" s="5">
        <f>VLOOKUP($B182,'[1]Samlet - 2015'!$A$2:$F$99,2,0)</f>
        <v>207661</v>
      </c>
      <c r="E182" s="7">
        <f>VLOOKUP($B182,'[1]Samlet - 2015'!$A$2:$F$99,3,0)</f>
        <v>0.79999999999999982</v>
      </c>
      <c r="F182" s="7">
        <f>VLOOKUP($B182,'[1]Samlet - 2015'!$A$2:$F$99,4,0)</f>
        <v>2.6</v>
      </c>
      <c r="G182" s="7">
        <f>VLOOKUP($B182,'[1]Samlet - 2015'!$A$2:$F$99,5,0)</f>
        <v>15.3</v>
      </c>
      <c r="H182" s="7">
        <f>VLOOKUP($B182,'[1]Samlet - 2015'!$A$2:$F$99,6,0)</f>
        <v>14.1</v>
      </c>
      <c r="I182" s="7">
        <v>6.2292185563721585</v>
      </c>
    </row>
    <row r="183" spans="1:9">
      <c r="A183" s="5">
        <v>665</v>
      </c>
      <c r="B183" s="5" t="s">
        <v>1039</v>
      </c>
      <c r="C183" s="5">
        <v>2015</v>
      </c>
      <c r="D183" s="5">
        <f>VLOOKUP($B183,'[1]Samlet - 2015'!$A$2:$F$99,2,0)</f>
        <v>208170</v>
      </c>
      <c r="E183" s="7">
        <f>VLOOKUP($B183,'[1]Samlet - 2015'!$A$2:$F$99,3,0)</f>
        <v>0.33333333333333331</v>
      </c>
      <c r="F183" s="7">
        <f>VLOOKUP($B183,'[1]Samlet - 2015'!$A$2:$F$99,4,0)</f>
        <v>2.2999999999999998</v>
      </c>
      <c r="G183" s="7">
        <f>VLOOKUP($B183,'[1]Samlet - 2015'!$A$2:$F$99,5,0)</f>
        <v>13.4</v>
      </c>
      <c r="H183" s="7">
        <f>VLOOKUP($B183,'[1]Samlet - 2015'!$A$2:$F$99,6,0)</f>
        <v>9.1</v>
      </c>
      <c r="I183" s="7">
        <v>2.7471325816485224</v>
      </c>
    </row>
    <row r="184" spans="1:9">
      <c r="A184" s="5">
        <v>760</v>
      </c>
      <c r="B184" s="5" t="s">
        <v>1365</v>
      </c>
      <c r="C184" s="5">
        <v>2015</v>
      </c>
      <c r="D184" s="5">
        <f>VLOOKUP($B184,'[1]Samlet - 2015'!$A$2:$F$99,2,0)</f>
        <v>207635</v>
      </c>
      <c r="E184" s="7">
        <f>VLOOKUP($B184,'[1]Samlet - 2015'!$A$2:$F$99,3,0)</f>
        <v>0.51666666666666672</v>
      </c>
      <c r="F184" s="7">
        <f>VLOOKUP($B184,'[1]Samlet - 2015'!$A$2:$F$99,4,0)</f>
        <v>1.6</v>
      </c>
      <c r="G184" s="7">
        <f>VLOOKUP($B184,'[1]Samlet - 2015'!$A$2:$F$99,5,0)</f>
        <v>13.4</v>
      </c>
      <c r="H184" s="7">
        <f>VLOOKUP($B184,'[1]Samlet - 2015'!$A$2:$F$99,6,0)</f>
        <v>12.5</v>
      </c>
      <c r="I184" s="7">
        <v>3.7438962972694827</v>
      </c>
    </row>
    <row r="185" spans="1:9">
      <c r="A185" s="5">
        <v>779</v>
      </c>
      <c r="B185" s="5" t="s">
        <v>1053</v>
      </c>
      <c r="C185" s="5">
        <v>2015</v>
      </c>
      <c r="D185" s="5">
        <f>VLOOKUP($B185,'[1]Samlet - 2015'!$A$2:$F$99,2,0)</f>
        <v>200114</v>
      </c>
      <c r="E185" s="7">
        <f>VLOOKUP($B185,'[1]Samlet - 2015'!$A$2:$F$99,3,0)</f>
        <v>0.29999999999999993</v>
      </c>
      <c r="F185" s="7">
        <f>VLOOKUP($B185,'[1]Samlet - 2015'!$A$2:$F$99,4,0)</f>
        <v>3.9</v>
      </c>
      <c r="G185" s="7">
        <f>VLOOKUP($B185,'[1]Samlet - 2015'!$A$2:$F$99,5,0)</f>
        <v>14.1</v>
      </c>
      <c r="H185" s="7">
        <f>VLOOKUP($B185,'[1]Samlet - 2015'!$A$2:$F$99,6,0)</f>
        <v>13.5</v>
      </c>
      <c r="I185" s="7">
        <v>3.4787223776898579</v>
      </c>
    </row>
    <row r="186" spans="1:9">
      <c r="A186" s="5">
        <v>671</v>
      </c>
      <c r="B186" s="5" t="s">
        <v>1038</v>
      </c>
      <c r="C186" s="5">
        <v>2015</v>
      </c>
      <c r="D186" s="5">
        <f>VLOOKUP($B186,'[1]Samlet - 2015'!$A$2:$F$99,2,0)</f>
        <v>200626</v>
      </c>
      <c r="E186" s="7">
        <f>VLOOKUP($B186,'[1]Samlet - 2015'!$A$2:$F$99,3,0)</f>
        <v>0.48333333333333339</v>
      </c>
      <c r="F186" s="7">
        <f>VLOOKUP($B186,'[1]Samlet - 2015'!$A$2:$F$99,4,0)</f>
        <v>4.2</v>
      </c>
      <c r="G186" s="7">
        <f>VLOOKUP($B186,'[1]Samlet - 2015'!$A$2:$F$99,5,0)</f>
        <v>17.100000000000001</v>
      </c>
      <c r="H186" s="7">
        <f>VLOOKUP($B186,'[1]Samlet - 2015'!$A$2:$F$99,6,0)</f>
        <v>13.2</v>
      </c>
      <c r="I186" s="7">
        <v>4.6088651778522314</v>
      </c>
    </row>
    <row r="187" spans="1:9">
      <c r="A187" s="5">
        <v>791</v>
      </c>
      <c r="B187" s="5" t="s">
        <v>1138</v>
      </c>
      <c r="C187" s="5">
        <v>2015</v>
      </c>
      <c r="D187" s="5">
        <f>VLOOKUP($B187,'[1]Samlet - 2015'!$A$2:$F$99,2,0)</f>
        <v>212065</v>
      </c>
      <c r="E187" s="7">
        <f>VLOOKUP($B187,'[1]Samlet - 2015'!$A$2:$F$99,3,0)</f>
        <v>0.69166666666666654</v>
      </c>
      <c r="F187" s="7">
        <f>VLOOKUP($B187,'[1]Samlet - 2015'!$A$2:$F$99,4,0)</f>
        <v>3.5</v>
      </c>
      <c r="G187" s="7">
        <f>VLOOKUP($B187,'[1]Samlet - 2015'!$A$2:$F$99,5,0)</f>
        <v>15.5</v>
      </c>
      <c r="H187" s="7">
        <f>VLOOKUP($B187,'[1]Samlet - 2015'!$A$2:$F$99,6,0)</f>
        <v>14.4</v>
      </c>
      <c r="I187" s="7">
        <v>4.3694906280061545</v>
      </c>
    </row>
    <row r="188" spans="1:9">
      <c r="A188" s="5">
        <v>810</v>
      </c>
      <c r="B188" s="5" t="s">
        <v>1208</v>
      </c>
      <c r="C188" s="5">
        <v>2015</v>
      </c>
      <c r="D188" s="5">
        <f>VLOOKUP($B188,'[1]Samlet - 2015'!$A$2:$F$99,2,0)</f>
        <v>198125</v>
      </c>
      <c r="E188" s="7">
        <f>VLOOKUP($B188,'[1]Samlet - 2015'!$A$2:$F$99,3,0)</f>
        <v>0.65833333333333321</v>
      </c>
      <c r="F188" s="7">
        <f>VLOOKUP($B188,'[1]Samlet - 2015'!$A$2:$F$99,4,0)</f>
        <v>3.5</v>
      </c>
      <c r="G188" s="7">
        <f>VLOOKUP($B188,'[1]Samlet - 2015'!$A$2:$F$99,5,0)</f>
        <v>15.4</v>
      </c>
      <c r="H188" s="7">
        <f>VLOOKUP($B188,'[1]Samlet - 2015'!$A$2:$F$99,6,0)</f>
        <v>12.6</v>
      </c>
      <c r="I188" s="7">
        <v>3.6897978517393666</v>
      </c>
    </row>
    <row r="189" spans="1:9">
      <c r="A189" s="5">
        <v>813</v>
      </c>
      <c r="B189" s="5" t="s">
        <v>1217</v>
      </c>
      <c r="C189" s="5">
        <v>2015</v>
      </c>
      <c r="D189" s="5">
        <f>VLOOKUP($B189,'[1]Samlet - 2015'!$A$2:$F$99,2,0)</f>
        <v>201863</v>
      </c>
      <c r="E189" s="7">
        <f>VLOOKUP($B189,'[1]Samlet - 2015'!$A$2:$F$99,3,0)</f>
        <v>0.90833333333333366</v>
      </c>
      <c r="F189" s="7">
        <f>VLOOKUP($B189,'[1]Samlet - 2015'!$A$2:$F$99,4,0)</f>
        <v>2.8</v>
      </c>
      <c r="G189" s="7">
        <f>VLOOKUP($B189,'[1]Samlet - 2015'!$A$2:$F$99,5,0)</f>
        <v>15</v>
      </c>
      <c r="H189" s="7">
        <f>VLOOKUP($B189,'[1]Samlet - 2015'!$A$2:$F$99,6,0)</f>
        <v>12.1</v>
      </c>
      <c r="I189" s="7">
        <v>3.3851253366480214</v>
      </c>
    </row>
    <row r="190" spans="1:9">
      <c r="A190" s="5">
        <v>860</v>
      </c>
      <c r="B190" s="5" t="s">
        <v>1212</v>
      </c>
      <c r="C190" s="5">
        <v>2015</v>
      </c>
      <c r="D190" s="5">
        <f>VLOOKUP($B190,'[1]Samlet - 2015'!$A$2:$F$99,2,0)</f>
        <v>201501</v>
      </c>
      <c r="E190" s="7">
        <f>VLOOKUP($B190,'[1]Samlet - 2015'!$A$2:$F$99,3,0)</f>
        <v>0.66666666666666663</v>
      </c>
      <c r="F190" s="7">
        <f>VLOOKUP($B190,'[1]Samlet - 2015'!$A$2:$F$99,4,0)</f>
        <v>3.3</v>
      </c>
      <c r="G190" s="7">
        <f>VLOOKUP($B190,'[1]Samlet - 2015'!$A$2:$F$99,5,0)</f>
        <v>17.7</v>
      </c>
      <c r="H190" s="7">
        <f>VLOOKUP($B190,'[1]Samlet - 2015'!$A$2:$F$99,6,0)</f>
        <v>14.5</v>
      </c>
      <c r="I190" s="7">
        <v>4.1201309629448302</v>
      </c>
    </row>
    <row r="191" spans="1:9">
      <c r="A191" s="5">
        <v>849</v>
      </c>
      <c r="B191" s="5" t="s">
        <v>1366</v>
      </c>
      <c r="C191" s="5">
        <v>2015</v>
      </c>
      <c r="D191" s="5">
        <f>VLOOKUP($B191,'[1]Samlet - 2015'!$A$2:$F$99,2,0)</f>
        <v>200225</v>
      </c>
      <c r="E191" s="7">
        <f>VLOOKUP($B191,'[1]Samlet - 2015'!$A$2:$F$99,3,0)</f>
        <v>0.63333333333333319</v>
      </c>
      <c r="F191" s="7">
        <f>VLOOKUP($B191,'[1]Samlet - 2015'!$A$2:$F$99,4,0)</f>
        <v>3.5</v>
      </c>
      <c r="G191" s="7">
        <f>VLOOKUP($B191,'[1]Samlet - 2015'!$A$2:$F$99,5,0)</f>
        <v>15.5</v>
      </c>
      <c r="H191" s="7">
        <f>VLOOKUP($B191,'[1]Samlet - 2015'!$A$2:$F$99,6,0)</f>
        <v>11.9</v>
      </c>
      <c r="I191" s="7">
        <v>2.9201690247221443</v>
      </c>
    </row>
    <row r="192" spans="1:9">
      <c r="A192" s="5">
        <v>825</v>
      </c>
      <c r="B192" s="5" t="s">
        <v>1218</v>
      </c>
      <c r="C192" s="5">
        <v>2015</v>
      </c>
      <c r="D192" s="5">
        <f>VLOOKUP($B192,'[1]Samlet - 2015'!$A$2:$F$99,2,0)</f>
        <v>188907</v>
      </c>
      <c r="E192" s="7">
        <f>VLOOKUP($B192,'[1]Samlet - 2015'!$A$2:$F$99,3,0)</f>
        <v>0.33333333333333331</v>
      </c>
      <c r="F192" s="7">
        <f>VLOOKUP($B192,'[1]Samlet - 2015'!$A$2:$F$99,4,0)</f>
        <v>3.8</v>
      </c>
      <c r="G192" s="7">
        <f>VLOOKUP($B192,'[1]Samlet - 2015'!$A$2:$F$99,5,0)</f>
        <v>17.899999999999999</v>
      </c>
      <c r="H192" s="7">
        <f>VLOOKUP($B192,'[1]Samlet - 2015'!$A$2:$F$99,6,0)</f>
        <v>14.9</v>
      </c>
      <c r="I192" s="7">
        <v>0.59565036708685415</v>
      </c>
    </row>
    <row r="193" spans="1:9">
      <c r="A193" s="5">
        <v>846</v>
      </c>
      <c r="B193" s="5" t="s">
        <v>1367</v>
      </c>
      <c r="C193" s="5">
        <v>2015</v>
      </c>
      <c r="D193" s="5">
        <f>VLOOKUP($B193,'[1]Samlet - 2015'!$A$2:$F$99,2,0)</f>
        <v>200465</v>
      </c>
      <c r="E193" s="7">
        <f>VLOOKUP($B193,'[1]Samlet - 2015'!$A$2:$F$99,3,0)</f>
        <v>0.79999999999999993</v>
      </c>
      <c r="F193" s="7">
        <f>VLOOKUP($B193,'[1]Samlet - 2015'!$A$2:$F$99,4,0)</f>
        <v>3.1</v>
      </c>
      <c r="G193" s="7">
        <f>VLOOKUP($B193,'[1]Samlet - 2015'!$A$2:$F$99,5,0)</f>
        <v>16.600000000000001</v>
      </c>
      <c r="H193" s="7">
        <f>VLOOKUP($B193,'[1]Samlet - 2015'!$A$2:$F$99,6,0)</f>
        <v>13.4</v>
      </c>
      <c r="I193" s="7">
        <v>3.6616408850597222</v>
      </c>
    </row>
    <row r="194" spans="1:9">
      <c r="A194" s="5">
        <v>773</v>
      </c>
      <c r="B194" s="5" t="s">
        <v>1368</v>
      </c>
      <c r="C194" s="5">
        <v>2015</v>
      </c>
      <c r="D194" s="5">
        <f>VLOOKUP($B194,'[1]Samlet - 2015'!$A$2:$F$99,2,0)</f>
        <v>190725</v>
      </c>
      <c r="E194" s="7">
        <f>VLOOKUP($B194,'[1]Samlet - 2015'!$A$2:$F$99,3,0)</f>
        <v>0.70833333333333337</v>
      </c>
      <c r="F194" s="7">
        <f>VLOOKUP($B194,'[1]Samlet - 2015'!$A$2:$F$99,4,0)</f>
        <v>3.2</v>
      </c>
      <c r="G194" s="7">
        <f>VLOOKUP($B194,'[1]Samlet - 2015'!$A$2:$F$99,5,0)</f>
        <v>18.2</v>
      </c>
      <c r="H194" s="7">
        <f>VLOOKUP($B194,'[1]Samlet - 2015'!$A$2:$F$99,6,0)</f>
        <v>9.1999999999999993</v>
      </c>
      <c r="I194" s="7">
        <v>2.7149757290324135</v>
      </c>
    </row>
    <row r="195" spans="1:9">
      <c r="A195" s="5">
        <v>840</v>
      </c>
      <c r="B195" s="5" t="s">
        <v>1369</v>
      </c>
      <c r="C195" s="5">
        <v>2015</v>
      </c>
      <c r="D195" s="5">
        <f>VLOOKUP($B195,'[1]Samlet - 2015'!$A$2:$F$99,2,0)</f>
        <v>218859</v>
      </c>
      <c r="E195" s="7">
        <f>VLOOKUP($B195,'[1]Samlet - 2015'!$A$2:$F$99,3,0)</f>
        <v>0.43333333333333335</v>
      </c>
      <c r="F195" s="7">
        <f>VLOOKUP($B195,'[1]Samlet - 2015'!$A$2:$F$99,4,0)</f>
        <v>1.4</v>
      </c>
      <c r="G195" s="7">
        <f>VLOOKUP($B195,'[1]Samlet - 2015'!$A$2:$F$99,5,0)</f>
        <v>9.4</v>
      </c>
      <c r="H195" s="7">
        <f>VLOOKUP($B195,'[1]Samlet - 2015'!$A$2:$F$99,6,0)</f>
        <v>11.7</v>
      </c>
      <c r="I195" s="7">
        <v>2.5890330595624267</v>
      </c>
    </row>
    <row r="196" spans="1:9">
      <c r="A196" s="5">
        <v>787</v>
      </c>
      <c r="B196" s="5" t="s">
        <v>1044</v>
      </c>
      <c r="C196" s="5">
        <v>2015</v>
      </c>
      <c r="D196" s="5">
        <f>VLOOKUP($B196,'[1]Samlet - 2015'!$A$2:$F$99,2,0)</f>
        <v>199175</v>
      </c>
      <c r="E196" s="7">
        <f>VLOOKUP($B196,'[1]Samlet - 2015'!$A$2:$F$99,3,0)</f>
        <v>0.56666666666666654</v>
      </c>
      <c r="F196" s="7">
        <f>VLOOKUP($B196,'[1]Samlet - 2015'!$A$2:$F$99,4,0)</f>
        <v>3.6</v>
      </c>
      <c r="G196" s="7">
        <f>VLOOKUP($B196,'[1]Samlet - 2015'!$A$2:$F$99,5,0)</f>
        <v>15.6</v>
      </c>
      <c r="H196" s="7">
        <f>VLOOKUP($B196,'[1]Samlet - 2015'!$A$2:$F$99,6,0)</f>
        <v>12.4</v>
      </c>
      <c r="I196" s="7">
        <v>3.5818912658400328</v>
      </c>
    </row>
    <row r="197" spans="1:9">
      <c r="A197" s="5">
        <v>820</v>
      </c>
      <c r="B197" s="5" t="s">
        <v>1370</v>
      </c>
      <c r="C197" s="5">
        <v>2015</v>
      </c>
      <c r="D197" s="5">
        <f>VLOOKUP($B197,'[1]Samlet - 2015'!$A$2:$F$99,2,0)</f>
        <v>192756</v>
      </c>
      <c r="E197" s="7">
        <f>VLOOKUP($B197,'[1]Samlet - 2015'!$A$2:$F$99,3,0)</f>
        <v>0.91666666666666696</v>
      </c>
      <c r="F197" s="7">
        <f>VLOOKUP($B197,'[1]Samlet - 2015'!$A$2:$F$99,4,0)</f>
        <v>3</v>
      </c>
      <c r="G197" s="7">
        <f>VLOOKUP($B197,'[1]Samlet - 2015'!$A$2:$F$99,5,0)</f>
        <v>18.100000000000001</v>
      </c>
      <c r="H197" s="7">
        <f>VLOOKUP($B197,'[1]Samlet - 2015'!$A$2:$F$99,6,0)</f>
        <v>15.2</v>
      </c>
      <c r="I197" s="7">
        <v>3.5706883987725551</v>
      </c>
    </row>
    <row r="198" spans="1:9">
      <c r="A198" s="5">
        <v>851</v>
      </c>
      <c r="B198" s="5" t="s">
        <v>1161</v>
      </c>
      <c r="C198" s="5">
        <v>2015</v>
      </c>
      <c r="D198" s="5">
        <f>VLOOKUP($B198,'[1]Samlet - 2015'!$A$2:$F$99,2,0)</f>
        <v>203080</v>
      </c>
      <c r="E198" s="7">
        <f>VLOOKUP($B198,'[1]Samlet - 2015'!$A$2:$F$99,3,0)</f>
        <v>1.1749999999999998</v>
      </c>
      <c r="F198" s="7">
        <f>VLOOKUP($B198,'[1]Samlet - 2015'!$A$2:$F$99,4,0)</f>
        <v>3.5</v>
      </c>
      <c r="G198" s="7">
        <f>VLOOKUP($B198,'[1]Samlet - 2015'!$A$2:$F$99,5,0)</f>
        <v>20.6</v>
      </c>
      <c r="H198" s="7">
        <f>VLOOKUP($B198,'[1]Samlet - 2015'!$A$2:$F$99,6,0)</f>
        <v>13</v>
      </c>
      <c r="I198" s="7">
        <v>5.7500863988940942</v>
      </c>
    </row>
    <row r="199" spans="1:9">
      <c r="A199" s="5">
        <v>101</v>
      </c>
      <c r="B199" s="5" t="s">
        <v>1338</v>
      </c>
      <c r="C199" s="5">
        <v>2019</v>
      </c>
      <c r="D199" s="5">
        <f>VLOOKUP($B199,'[1]Samlet - 2019'!$A$2:$F$99,2,0)</f>
        <v>228338</v>
      </c>
      <c r="E199" s="7">
        <f>VLOOKUP($B199,'[1]Samlet - 2019'!$A$2:$F$99,3,0)</f>
        <v>0.7583333333333333</v>
      </c>
      <c r="F199" s="7">
        <f>VLOOKUP($B199,'[1]Samlet - 2019'!$A$2:$F$99,4,0)</f>
        <v>8.8000000000000007</v>
      </c>
      <c r="G199" s="7">
        <f>VLOOKUP($B199,'[1]Samlet - 2019'!$A$2:$F$99,5,0)</f>
        <v>44.9</v>
      </c>
      <c r="H199" s="7">
        <f>VLOOKUP($B199,'[1]Samlet - 2019'!$A$2:$F$99,6,0)</f>
        <v>18.2</v>
      </c>
      <c r="I199" s="7">
        <v>15.265994309928374</v>
      </c>
    </row>
    <row r="200" spans="1:9">
      <c r="A200" s="5">
        <v>147</v>
      </c>
      <c r="B200" s="5" t="s">
        <v>620</v>
      </c>
      <c r="C200" s="5">
        <v>2019</v>
      </c>
      <c r="D200" s="5">
        <f>VLOOKUP($B200,'[1]Samlet - 2019'!$A$2:$F$99,2,0)</f>
        <v>276683</v>
      </c>
      <c r="E200" s="7">
        <f>VLOOKUP($B200,'[1]Samlet - 2019'!$A$2:$F$99,3,0)</f>
        <v>0.70833333333333337</v>
      </c>
      <c r="F200" s="7">
        <f>VLOOKUP($B200,'[1]Samlet - 2019'!$A$2:$F$99,4,0)</f>
        <v>3.4</v>
      </c>
      <c r="G200" s="7">
        <f>VLOOKUP($B200,'[1]Samlet - 2019'!$A$2:$F$99,5,0)</f>
        <v>28</v>
      </c>
      <c r="H200" s="7">
        <f>VLOOKUP($B200,'[1]Samlet - 2019'!$A$2:$F$99,6,0)</f>
        <v>15.6</v>
      </c>
      <c r="I200" s="7">
        <v>10.257425077596919</v>
      </c>
    </row>
    <row r="201" spans="1:9">
      <c r="A201" s="5">
        <v>155</v>
      </c>
      <c r="B201" s="5" t="s">
        <v>650</v>
      </c>
      <c r="C201" s="5">
        <v>2019</v>
      </c>
      <c r="D201" s="5">
        <f>VLOOKUP($B201,'[1]Samlet - 2019'!$A$2:$F$99,2,0)</f>
        <v>311793</v>
      </c>
      <c r="E201" s="7">
        <f>VLOOKUP($B201,'[1]Samlet - 2019'!$A$2:$F$99,3,0)</f>
        <v>0.65833333333333333</v>
      </c>
      <c r="F201" s="7">
        <f>VLOOKUP($B201,'[1]Samlet - 2019'!$A$2:$F$99,4,0)</f>
        <v>2.2999999999999998</v>
      </c>
      <c r="G201" s="7">
        <f>VLOOKUP($B201,'[1]Samlet - 2019'!$A$2:$F$99,5,0)</f>
        <v>13.3</v>
      </c>
      <c r="H201" s="7">
        <f>VLOOKUP($B201,'[1]Samlet - 2019'!$A$2:$F$99,6,0)</f>
        <v>11.3</v>
      </c>
      <c r="I201" s="7">
        <v>4.2377305951966582</v>
      </c>
    </row>
    <row r="202" spans="1:9">
      <c r="A202" s="5">
        <v>185</v>
      </c>
      <c r="B202" s="5" t="s">
        <v>1339</v>
      </c>
      <c r="C202" s="5">
        <v>2019</v>
      </c>
      <c r="D202" s="5">
        <f>VLOOKUP($B202,'[1]Samlet - 2019'!$A$2:$F$99,2,0)</f>
        <v>245993</v>
      </c>
      <c r="E202" s="7">
        <f>VLOOKUP($B202,'[1]Samlet - 2019'!$A$2:$F$99,3,0)</f>
        <v>0.54166666666666663</v>
      </c>
      <c r="F202" s="7">
        <f>VLOOKUP($B202,'[1]Samlet - 2019'!$A$2:$F$99,4,0)</f>
        <v>6.1</v>
      </c>
      <c r="G202" s="7">
        <f>VLOOKUP($B202,'[1]Samlet - 2019'!$A$2:$F$99,5,0)</f>
        <v>19.399999999999999</v>
      </c>
      <c r="H202" s="7">
        <f>VLOOKUP($B202,'[1]Samlet - 2019'!$A$2:$F$99,6,0)</f>
        <v>13.4</v>
      </c>
      <c r="I202" s="7">
        <v>9.6393457873285548</v>
      </c>
    </row>
    <row r="203" spans="1:9">
      <c r="A203" s="5">
        <v>165</v>
      </c>
      <c r="B203" s="5" t="s">
        <v>631</v>
      </c>
      <c r="C203" s="5">
        <v>2019</v>
      </c>
      <c r="D203" s="5">
        <f>VLOOKUP($B203,'[1]Samlet - 2019'!$A$2:$F$99,2,0)</f>
        <v>208399</v>
      </c>
      <c r="E203" s="7">
        <f>VLOOKUP($B203,'[1]Samlet - 2019'!$A$2:$F$99,3,0)</f>
        <v>0.91666666666666663</v>
      </c>
      <c r="F203" s="7">
        <f>VLOOKUP($B203,'[1]Samlet - 2019'!$A$2:$F$99,4,0)</f>
        <v>9</v>
      </c>
      <c r="G203" s="7">
        <f>VLOOKUP($B203,'[1]Samlet - 2019'!$A$2:$F$99,5,0)</f>
        <v>33.200000000000003</v>
      </c>
      <c r="H203" s="7">
        <f>VLOOKUP($B203,'[1]Samlet - 2019'!$A$2:$F$99,6,0)</f>
        <v>13.4</v>
      </c>
      <c r="I203" s="7">
        <v>25.001800633823105</v>
      </c>
    </row>
    <row r="204" spans="1:9">
      <c r="A204" s="5">
        <v>151</v>
      </c>
      <c r="B204" s="5" t="s">
        <v>646</v>
      </c>
      <c r="C204" s="5">
        <v>2019</v>
      </c>
      <c r="D204" s="5">
        <f>VLOOKUP($B204,'[1]Samlet - 2019'!$A$2:$F$99,2,0)</f>
        <v>236121</v>
      </c>
      <c r="E204" s="7">
        <f>VLOOKUP($B204,'[1]Samlet - 2019'!$A$2:$F$99,3,0)</f>
        <v>0.57499999999999984</v>
      </c>
      <c r="F204" s="7">
        <f>VLOOKUP($B204,'[1]Samlet - 2019'!$A$2:$F$99,4,0)</f>
        <v>5.7</v>
      </c>
      <c r="G204" s="7">
        <f>VLOOKUP($B204,'[1]Samlet - 2019'!$A$2:$F$99,5,0)</f>
        <v>19.3</v>
      </c>
      <c r="H204" s="7">
        <f>VLOOKUP($B204,'[1]Samlet - 2019'!$A$2:$F$99,6,0)</f>
        <v>14.5</v>
      </c>
      <c r="I204" s="7">
        <v>13.149978069609638</v>
      </c>
    </row>
    <row r="205" spans="1:9">
      <c r="A205" s="5">
        <v>153</v>
      </c>
      <c r="B205" s="5" t="s">
        <v>629</v>
      </c>
      <c r="C205" s="5">
        <v>2019</v>
      </c>
      <c r="D205" s="5">
        <f>VLOOKUP($B205,'[1]Samlet - 2019'!$A$2:$F$99,2,0)</f>
        <v>211029</v>
      </c>
      <c r="E205" s="7">
        <f>VLOOKUP($B205,'[1]Samlet - 2019'!$A$2:$F$99,3,0)</f>
        <v>1.1916666666666664</v>
      </c>
      <c r="F205" s="7">
        <f>VLOOKUP($B205,'[1]Samlet - 2019'!$A$2:$F$99,4,0)</f>
        <v>10.9</v>
      </c>
      <c r="G205" s="7">
        <f>VLOOKUP($B205,'[1]Samlet - 2019'!$A$2:$F$99,5,0)</f>
        <v>35.4</v>
      </c>
      <c r="H205" s="7">
        <f>VLOOKUP($B205,'[1]Samlet - 2019'!$A$2:$F$99,6,0)</f>
        <v>16.399999999999999</v>
      </c>
      <c r="I205" s="7">
        <v>28.026856498009185</v>
      </c>
    </row>
    <row r="206" spans="1:9">
      <c r="A206" s="5">
        <v>157</v>
      </c>
      <c r="B206" s="5" t="s">
        <v>652</v>
      </c>
      <c r="C206" s="5">
        <v>2019</v>
      </c>
      <c r="D206" s="5">
        <f>VLOOKUP($B206,'[1]Samlet - 2019'!$A$2:$F$99,2,0)</f>
        <v>427370</v>
      </c>
      <c r="E206" s="7">
        <f>VLOOKUP($B206,'[1]Samlet - 2019'!$A$2:$F$99,3,0)</f>
        <v>0.59999999999999987</v>
      </c>
      <c r="F206" s="7">
        <f>VLOOKUP($B206,'[1]Samlet - 2019'!$A$2:$F$99,4,0)</f>
        <v>3.7</v>
      </c>
      <c r="G206" s="7">
        <f>VLOOKUP($B206,'[1]Samlet - 2019'!$A$2:$F$99,5,0)</f>
        <v>25.1</v>
      </c>
      <c r="H206" s="7">
        <f>VLOOKUP($B206,'[1]Samlet - 2019'!$A$2:$F$99,6,0)</f>
        <v>11.6</v>
      </c>
      <c r="I206" s="7">
        <v>8.7289647459793382</v>
      </c>
    </row>
    <row r="207" spans="1:9">
      <c r="A207" s="5">
        <v>159</v>
      </c>
      <c r="B207" s="5" t="s">
        <v>1340</v>
      </c>
      <c r="C207" s="5">
        <v>2019</v>
      </c>
      <c r="D207" s="5">
        <f>VLOOKUP($B207,'[1]Samlet - 2019'!$A$2:$F$99,2,0)</f>
        <v>250679</v>
      </c>
      <c r="E207" s="7">
        <f>VLOOKUP($B207,'[1]Samlet - 2019'!$A$2:$F$99,3,0)</f>
        <v>0.60833333333333328</v>
      </c>
      <c r="F207" s="7">
        <f>VLOOKUP($B207,'[1]Samlet - 2019'!$A$2:$F$99,4,0)</f>
        <v>4.5</v>
      </c>
      <c r="G207" s="7">
        <f>VLOOKUP($B207,'[1]Samlet - 2019'!$A$2:$F$99,5,0)</f>
        <v>24.2</v>
      </c>
      <c r="H207" s="7">
        <f>VLOOKUP($B207,'[1]Samlet - 2019'!$A$2:$F$99,6,0)</f>
        <v>13.7</v>
      </c>
      <c r="I207" s="7">
        <v>15.649554646556869</v>
      </c>
    </row>
    <row r="208" spans="1:9">
      <c r="A208" s="5">
        <v>161</v>
      </c>
      <c r="B208" s="5" t="s">
        <v>628</v>
      </c>
      <c r="C208" s="5">
        <v>2019</v>
      </c>
      <c r="D208" s="5">
        <f>VLOOKUP($B208,'[1]Samlet - 2019'!$A$2:$F$99,2,0)</f>
        <v>232928</v>
      </c>
      <c r="E208" s="7">
        <f>VLOOKUP($B208,'[1]Samlet - 2019'!$A$2:$F$99,3,0)</f>
        <v>0.66666666666666663</v>
      </c>
      <c r="F208" s="7">
        <f>VLOOKUP($B208,'[1]Samlet - 2019'!$A$2:$F$99,4,0)</f>
        <v>9.1</v>
      </c>
      <c r="G208" s="7">
        <f>VLOOKUP($B208,'[1]Samlet - 2019'!$A$2:$F$99,5,0)</f>
        <v>22</v>
      </c>
      <c r="H208" s="7">
        <f>VLOOKUP($B208,'[1]Samlet - 2019'!$A$2:$F$99,6,0)</f>
        <v>11.6</v>
      </c>
      <c r="I208" s="7">
        <v>16.140400801164535</v>
      </c>
    </row>
    <row r="209" spans="1:9">
      <c r="A209" s="5">
        <v>163</v>
      </c>
      <c r="B209" s="5" t="s">
        <v>644</v>
      </c>
      <c r="C209" s="5">
        <v>2019</v>
      </c>
      <c r="D209" s="5">
        <f>VLOOKUP($B209,'[1]Samlet - 2019'!$A$2:$F$99,2,0)</f>
        <v>236643</v>
      </c>
      <c r="E209" s="7">
        <f>VLOOKUP($B209,'[1]Samlet - 2019'!$A$2:$F$99,3,0)</f>
        <v>0.36666666666666664</v>
      </c>
      <c r="F209" s="7">
        <f>VLOOKUP($B209,'[1]Samlet - 2019'!$A$2:$F$99,4,0)</f>
        <v>5.8</v>
      </c>
      <c r="G209" s="7">
        <f>VLOOKUP($B209,'[1]Samlet - 2019'!$A$2:$F$99,5,0)</f>
        <v>18.8</v>
      </c>
      <c r="H209" s="7">
        <f>VLOOKUP($B209,'[1]Samlet - 2019'!$A$2:$F$99,6,0)</f>
        <v>16.7</v>
      </c>
      <c r="I209" s="7">
        <v>15.308691101288051</v>
      </c>
    </row>
    <row r="210" spans="1:9">
      <c r="A210" s="5">
        <v>167</v>
      </c>
      <c r="B210" s="5" t="s">
        <v>636</v>
      </c>
      <c r="C210" s="5">
        <v>2019</v>
      </c>
      <c r="D210" s="5">
        <f>VLOOKUP($B210,'[1]Samlet - 2019'!$A$2:$F$99,2,0)</f>
        <v>229211</v>
      </c>
      <c r="E210" s="7">
        <f>VLOOKUP($B210,'[1]Samlet - 2019'!$A$2:$F$99,3,0)</f>
        <v>0.57499999999999984</v>
      </c>
      <c r="F210" s="7">
        <f>VLOOKUP($B210,'[1]Samlet - 2019'!$A$2:$F$99,4,0)</f>
        <v>5.7</v>
      </c>
      <c r="G210" s="7">
        <f>VLOOKUP($B210,'[1]Samlet - 2019'!$A$2:$F$99,5,0)</f>
        <v>24.6</v>
      </c>
      <c r="H210" s="7">
        <f>VLOOKUP($B210,'[1]Samlet - 2019'!$A$2:$F$99,6,0)</f>
        <v>13</v>
      </c>
      <c r="I210" s="7">
        <v>15.673518222521334</v>
      </c>
    </row>
    <row r="211" spans="1:9">
      <c r="A211" s="5">
        <v>169</v>
      </c>
      <c r="B211" s="5" t="s">
        <v>1341</v>
      </c>
      <c r="C211" s="5">
        <v>2019</v>
      </c>
      <c r="D211" s="5">
        <f>VLOOKUP($B211,'[1]Samlet - 2019'!$A$2:$F$99,2,0)</f>
        <v>225609</v>
      </c>
      <c r="E211" s="7">
        <f>VLOOKUP($B211,'[1]Samlet - 2019'!$A$2:$F$99,3,0)</f>
        <v>0.78333333333333333</v>
      </c>
      <c r="F211" s="7">
        <f>VLOOKUP($B211,'[1]Samlet - 2019'!$A$2:$F$99,4,0)</f>
        <v>7.9</v>
      </c>
      <c r="G211" s="7">
        <f>VLOOKUP($B211,'[1]Samlet - 2019'!$A$2:$F$99,5,0)</f>
        <v>30.4</v>
      </c>
      <c r="H211" s="7">
        <f>VLOOKUP($B211,'[1]Samlet - 2019'!$A$2:$F$99,6,0)</f>
        <v>14.7</v>
      </c>
      <c r="I211" s="7">
        <v>23.096938574745209</v>
      </c>
    </row>
    <row r="212" spans="1:9">
      <c r="A212" s="5">
        <v>183</v>
      </c>
      <c r="B212" s="5" t="s">
        <v>634</v>
      </c>
      <c r="C212" s="5">
        <v>2019</v>
      </c>
      <c r="D212" s="5">
        <f>VLOOKUP($B212,'[1]Samlet - 2019'!$A$2:$F$99,2,0)</f>
        <v>205800</v>
      </c>
      <c r="E212" s="7">
        <f>VLOOKUP($B212,'[1]Samlet - 2019'!$A$2:$F$99,3,0)</f>
        <v>1.1583333333333332</v>
      </c>
      <c r="F212" s="7">
        <f>VLOOKUP($B212,'[1]Samlet - 2019'!$A$2:$F$99,4,0)</f>
        <v>6.9</v>
      </c>
      <c r="G212" s="7">
        <f>VLOOKUP($B212,'[1]Samlet - 2019'!$A$2:$F$99,5,0)</f>
        <v>30.9</v>
      </c>
      <c r="H212" s="7">
        <f>VLOOKUP($B212,'[1]Samlet - 2019'!$A$2:$F$99,6,0)</f>
        <v>13.6</v>
      </c>
      <c r="I212" s="7">
        <v>33.62152509337195</v>
      </c>
    </row>
    <row r="213" spans="1:9">
      <c r="A213" s="5">
        <v>173</v>
      </c>
      <c r="B213" s="5" t="s">
        <v>1342</v>
      </c>
      <c r="C213" s="5">
        <v>2019</v>
      </c>
      <c r="D213" s="5">
        <f>VLOOKUP($B213,'[1]Samlet - 2019'!$A$2:$F$99,2,0)</f>
        <v>322546</v>
      </c>
      <c r="E213" s="7">
        <f>VLOOKUP($B213,'[1]Samlet - 2019'!$A$2:$F$99,3,0)</f>
        <v>0.41666666666666669</v>
      </c>
      <c r="F213" s="7">
        <f>VLOOKUP($B213,'[1]Samlet - 2019'!$A$2:$F$99,4,0)</f>
        <v>3.9</v>
      </c>
      <c r="G213" s="7">
        <f>VLOOKUP($B213,'[1]Samlet - 2019'!$A$2:$F$99,5,0)</f>
        <v>20</v>
      </c>
      <c r="H213" s="7">
        <f>VLOOKUP($B213,'[1]Samlet - 2019'!$A$2:$F$99,6,0)</f>
        <v>10.4</v>
      </c>
      <c r="I213" s="7">
        <v>9.4328020354782804</v>
      </c>
    </row>
    <row r="214" spans="1:9">
      <c r="A214" s="5">
        <v>175</v>
      </c>
      <c r="B214" s="5" t="s">
        <v>630</v>
      </c>
      <c r="C214" s="5">
        <v>2019</v>
      </c>
      <c r="D214" s="5">
        <f>VLOOKUP($B214,'[1]Samlet - 2019'!$A$2:$F$99,2,0)</f>
        <v>232107</v>
      </c>
      <c r="E214" s="7">
        <f>VLOOKUP($B214,'[1]Samlet - 2019'!$A$2:$F$99,3,0)</f>
        <v>0.92500000000000027</v>
      </c>
      <c r="F214" s="7">
        <f>VLOOKUP($B214,'[1]Samlet - 2019'!$A$2:$F$99,4,0)</f>
        <v>4.7</v>
      </c>
      <c r="G214" s="7">
        <f>VLOOKUP($B214,'[1]Samlet - 2019'!$A$2:$F$99,5,0)</f>
        <v>23.8</v>
      </c>
      <c r="H214" s="7">
        <f>VLOOKUP($B214,'[1]Samlet - 2019'!$A$2:$F$99,6,0)</f>
        <v>11.5</v>
      </c>
      <c r="I214" s="7">
        <v>16.1038735775304</v>
      </c>
    </row>
    <row r="215" spans="1:9">
      <c r="A215" s="5">
        <v>187</v>
      </c>
      <c r="B215" s="5" t="s">
        <v>632</v>
      </c>
      <c r="C215" s="5">
        <v>2019</v>
      </c>
      <c r="D215" s="5">
        <f>VLOOKUP($B215,'[1]Samlet - 2019'!$A$2:$F$99,2,0)</f>
        <v>255657</v>
      </c>
      <c r="E215" s="7">
        <f>VLOOKUP($B215,'[1]Samlet - 2019'!$A$2:$F$99,3,0)</f>
        <v>0.48333333333333334</v>
      </c>
      <c r="F215" s="7">
        <f>VLOOKUP($B215,'[1]Samlet - 2019'!$A$2:$F$99,4,0)</f>
        <v>3.2</v>
      </c>
      <c r="G215" s="7">
        <f>VLOOKUP($B215,'[1]Samlet - 2019'!$A$2:$F$99,5,0)</f>
        <v>18.7</v>
      </c>
      <c r="H215" s="7">
        <f>VLOOKUP($B215,'[1]Samlet - 2019'!$A$2:$F$99,6,0)</f>
        <v>15.1</v>
      </c>
      <c r="I215" s="7">
        <v>21.748724106874811</v>
      </c>
    </row>
    <row r="216" spans="1:9">
      <c r="A216" s="5">
        <v>201</v>
      </c>
      <c r="B216" s="5" t="s">
        <v>690</v>
      </c>
      <c r="C216" s="5">
        <v>2019</v>
      </c>
      <c r="D216" s="5">
        <f>VLOOKUP($B216,'[1]Samlet - 2019'!$A$2:$F$99,2,0)</f>
        <v>306103</v>
      </c>
      <c r="E216" s="7">
        <f>VLOOKUP($B216,'[1]Samlet - 2019'!$A$2:$F$99,3,0)</f>
        <v>0.27500000000000008</v>
      </c>
      <c r="F216" s="7">
        <f>VLOOKUP($B216,'[1]Samlet - 2019'!$A$2:$F$99,4,0)</f>
        <v>4</v>
      </c>
      <c r="G216" s="7">
        <f>VLOOKUP($B216,'[1]Samlet - 2019'!$A$2:$F$99,5,0)</f>
        <v>11</v>
      </c>
      <c r="H216" s="7">
        <f>VLOOKUP($B216,'[1]Samlet - 2019'!$A$2:$F$99,6,0)</f>
        <v>9.6999999999999993</v>
      </c>
      <c r="I216" s="7">
        <v>6.0401966032410339</v>
      </c>
    </row>
    <row r="217" spans="1:9">
      <c r="A217" s="5">
        <v>240</v>
      </c>
      <c r="B217" s="5" t="s">
        <v>1343</v>
      </c>
      <c r="C217" s="5">
        <v>2019</v>
      </c>
      <c r="D217" s="5">
        <f>VLOOKUP($B217,'[1]Samlet - 2019'!$A$2:$F$99,2,0)</f>
        <v>274867</v>
      </c>
      <c r="E217" s="7">
        <f>VLOOKUP($B217,'[1]Samlet - 2019'!$A$2:$F$99,3,0)</f>
        <v>0.55833333333333335</v>
      </c>
      <c r="F217" s="7">
        <f>VLOOKUP($B217,'[1]Samlet - 2019'!$A$2:$F$99,4,0)</f>
        <v>3</v>
      </c>
      <c r="G217" s="7">
        <f>VLOOKUP($B217,'[1]Samlet - 2019'!$A$2:$F$99,5,0)</f>
        <v>10.5</v>
      </c>
      <c r="H217" s="7">
        <f>VLOOKUP($B217,'[1]Samlet - 2019'!$A$2:$F$99,6,0)</f>
        <v>10</v>
      </c>
      <c r="I217" s="7">
        <v>6.4932594825449703</v>
      </c>
    </row>
    <row r="218" spans="1:9">
      <c r="A218" s="5">
        <v>210</v>
      </c>
      <c r="B218" s="5" t="s">
        <v>692</v>
      </c>
      <c r="C218" s="5">
        <v>2019</v>
      </c>
      <c r="D218" s="5">
        <f>VLOOKUP($B218,'[1]Samlet - 2019'!$A$2:$F$99,2,0)</f>
        <v>281526</v>
      </c>
      <c r="E218" s="7">
        <f>VLOOKUP($B218,'[1]Samlet - 2019'!$A$2:$F$99,3,0)</f>
        <v>0.3833333333333333</v>
      </c>
      <c r="F218" s="7">
        <f>VLOOKUP($B218,'[1]Samlet - 2019'!$A$2:$F$99,4,0)</f>
        <v>4.0999999999999996</v>
      </c>
      <c r="G218" s="7">
        <f>VLOOKUP($B218,'[1]Samlet - 2019'!$A$2:$F$99,5,0)</f>
        <v>18.2</v>
      </c>
      <c r="H218" s="7">
        <f>VLOOKUP($B218,'[1]Samlet - 2019'!$A$2:$F$99,6,0)</f>
        <v>9.4</v>
      </c>
      <c r="I218" s="7">
        <v>11.930020017017526</v>
      </c>
    </row>
    <row r="219" spans="1:9">
      <c r="A219" s="5">
        <v>250</v>
      </c>
      <c r="B219" s="5" t="s">
        <v>698</v>
      </c>
      <c r="C219" s="5">
        <v>2019</v>
      </c>
      <c r="D219" s="5">
        <f>VLOOKUP($B219,'[1]Samlet - 2019'!$A$2:$F$99,2,0)</f>
        <v>242718</v>
      </c>
      <c r="E219" s="7">
        <f>VLOOKUP($B219,'[1]Samlet - 2019'!$A$2:$F$99,3,0)</f>
        <v>0.52500000000000002</v>
      </c>
      <c r="F219" s="7">
        <f>VLOOKUP($B219,'[1]Samlet - 2019'!$A$2:$F$99,4,0)</f>
        <v>6.1</v>
      </c>
      <c r="G219" s="7">
        <f>VLOOKUP($B219,'[1]Samlet - 2019'!$A$2:$F$99,5,0)</f>
        <v>15.3</v>
      </c>
      <c r="H219" s="7">
        <f>VLOOKUP($B219,'[1]Samlet - 2019'!$A$2:$F$99,6,0)</f>
        <v>14.8</v>
      </c>
      <c r="I219" s="7">
        <v>5.565297951890944</v>
      </c>
    </row>
    <row r="220" spans="1:9">
      <c r="A220" s="5">
        <v>190</v>
      </c>
      <c r="B220" s="5" t="s">
        <v>1344</v>
      </c>
      <c r="C220" s="5">
        <v>2019</v>
      </c>
      <c r="D220" s="5">
        <f>VLOOKUP($B220,'[1]Samlet - 2019'!$A$2:$F$99,2,0)</f>
        <v>308833</v>
      </c>
      <c r="E220" s="7">
        <f>VLOOKUP($B220,'[1]Samlet - 2019'!$A$2:$F$99,3,0)</f>
        <v>0.36666666666666664</v>
      </c>
      <c r="F220" s="7">
        <f>VLOOKUP($B220,'[1]Samlet - 2019'!$A$2:$F$99,4,0)</f>
        <v>3.1</v>
      </c>
      <c r="G220" s="7">
        <f>VLOOKUP($B220,'[1]Samlet - 2019'!$A$2:$F$99,5,0)</f>
        <v>15.7</v>
      </c>
      <c r="H220" s="7">
        <f>VLOOKUP($B220,'[1]Samlet - 2019'!$A$2:$F$99,6,0)</f>
        <v>12.4</v>
      </c>
      <c r="I220" s="7">
        <v>10.557450404606003</v>
      </c>
    </row>
    <row r="221" spans="1:9">
      <c r="A221" s="5">
        <v>270</v>
      </c>
      <c r="B221" s="5" t="s">
        <v>1345</v>
      </c>
      <c r="C221" s="5">
        <v>2019</v>
      </c>
      <c r="D221" s="5">
        <f>VLOOKUP($B221,'[1]Samlet - 2019'!$A$2:$F$99,2,0)</f>
        <v>245826</v>
      </c>
      <c r="E221" s="7">
        <f>VLOOKUP($B221,'[1]Samlet - 2019'!$A$2:$F$99,3,0)</f>
        <v>0.34999999999999992</v>
      </c>
      <c r="F221" s="7">
        <f>VLOOKUP($B221,'[1]Samlet - 2019'!$A$2:$F$99,4,0)</f>
        <v>3.9</v>
      </c>
      <c r="G221" s="7">
        <f>VLOOKUP($B221,'[1]Samlet - 2019'!$A$2:$F$99,5,0)</f>
        <v>18.899999999999999</v>
      </c>
      <c r="H221" s="7">
        <f>VLOOKUP($B221,'[1]Samlet - 2019'!$A$2:$F$99,6,0)</f>
        <v>14.9</v>
      </c>
      <c r="I221" s="7">
        <v>4.3467972404754533</v>
      </c>
    </row>
    <row r="222" spans="1:9">
      <c r="A222" s="5">
        <v>260</v>
      </c>
      <c r="B222" s="5" t="s">
        <v>1346</v>
      </c>
      <c r="C222" s="5">
        <v>2019</v>
      </c>
      <c r="D222" s="5">
        <f>VLOOKUP($B222,'[1]Samlet - 2019'!$A$2:$F$99,2,0)</f>
        <v>224733</v>
      </c>
      <c r="E222" s="7">
        <f>VLOOKUP($B222,'[1]Samlet - 2019'!$A$2:$F$99,3,0)</f>
        <v>0.65833333333333333</v>
      </c>
      <c r="F222" s="7">
        <f>VLOOKUP($B222,'[1]Samlet - 2019'!$A$2:$F$99,4,0)</f>
        <v>5</v>
      </c>
      <c r="G222" s="7">
        <f>VLOOKUP($B222,'[1]Samlet - 2019'!$A$2:$F$99,5,0)</f>
        <v>19.899999999999999</v>
      </c>
      <c r="H222" s="7">
        <f>VLOOKUP($B222,'[1]Samlet - 2019'!$A$2:$F$99,6,0)</f>
        <v>14.5</v>
      </c>
      <c r="I222" s="7">
        <v>6.6104370286516039</v>
      </c>
    </row>
    <row r="223" spans="1:9">
      <c r="A223" s="5">
        <v>217</v>
      </c>
      <c r="B223" s="5" t="s">
        <v>668</v>
      </c>
      <c r="C223" s="5">
        <v>2019</v>
      </c>
      <c r="D223" s="5">
        <f>VLOOKUP($B223,'[1]Samlet - 2019'!$A$2:$F$99,2,0)</f>
        <v>254779</v>
      </c>
      <c r="E223" s="7">
        <f>VLOOKUP($B223,'[1]Samlet - 2019'!$A$2:$F$99,3,0)</f>
        <v>0.70833333333333337</v>
      </c>
      <c r="F223" s="7">
        <f>VLOOKUP($B223,'[1]Samlet - 2019'!$A$2:$F$99,4,0)</f>
        <v>5.6</v>
      </c>
      <c r="G223" s="7">
        <f>VLOOKUP($B223,'[1]Samlet - 2019'!$A$2:$F$99,5,0)</f>
        <v>21.6</v>
      </c>
      <c r="H223" s="7">
        <f>VLOOKUP($B223,'[1]Samlet - 2019'!$A$2:$F$99,6,0)</f>
        <v>12.6</v>
      </c>
      <c r="I223" s="7">
        <v>9.1718219916184403</v>
      </c>
    </row>
    <row r="224" spans="1:9">
      <c r="A224" s="5">
        <v>219</v>
      </c>
      <c r="B224" s="5" t="s">
        <v>689</v>
      </c>
      <c r="C224" s="5">
        <v>2019</v>
      </c>
      <c r="D224" s="5">
        <f>VLOOKUP($B224,'[1]Samlet - 2019'!$A$2:$F$99,2,0)</f>
        <v>262199</v>
      </c>
      <c r="E224" s="7">
        <f>VLOOKUP($B224,'[1]Samlet - 2019'!$A$2:$F$99,3,0)</f>
        <v>0.48333333333333345</v>
      </c>
      <c r="F224" s="7">
        <f>VLOOKUP($B224,'[1]Samlet - 2019'!$A$2:$F$99,4,0)</f>
        <v>6.2</v>
      </c>
      <c r="G224" s="7">
        <f>VLOOKUP($B224,'[1]Samlet - 2019'!$A$2:$F$99,5,0)</f>
        <v>17.3</v>
      </c>
      <c r="H224" s="7">
        <f>VLOOKUP($B224,'[1]Samlet - 2019'!$A$2:$F$99,6,0)</f>
        <v>12</v>
      </c>
      <c r="I224" s="7">
        <v>8.2791961793589586</v>
      </c>
    </row>
    <row r="225" spans="1:9">
      <c r="A225" s="5">
        <v>223</v>
      </c>
      <c r="B225" s="5" t="s">
        <v>665</v>
      </c>
      <c r="C225" s="5">
        <v>2019</v>
      </c>
      <c r="D225" s="5">
        <f>VLOOKUP($B225,'[1]Samlet - 2019'!$A$2:$F$99,2,0)</f>
        <v>375418</v>
      </c>
      <c r="E225" s="7">
        <f>VLOOKUP($B225,'[1]Samlet - 2019'!$A$2:$F$99,3,0)</f>
        <v>0.52500000000000002</v>
      </c>
      <c r="F225" s="7">
        <f>VLOOKUP($B225,'[1]Samlet - 2019'!$A$2:$F$99,4,0)</f>
        <v>4.3</v>
      </c>
      <c r="G225" s="7">
        <f>VLOOKUP($B225,'[1]Samlet - 2019'!$A$2:$F$99,5,0)</f>
        <v>16.100000000000001</v>
      </c>
      <c r="H225" s="7">
        <f>VLOOKUP($B225,'[1]Samlet - 2019'!$A$2:$F$99,6,0)</f>
        <v>10.7</v>
      </c>
      <c r="I225" s="7">
        <v>6.5789078832861527</v>
      </c>
    </row>
    <row r="226" spans="1:9">
      <c r="A226" s="5">
        <v>230</v>
      </c>
      <c r="B226" s="5" t="s">
        <v>1347</v>
      </c>
      <c r="C226" s="5">
        <v>2019</v>
      </c>
      <c r="D226" s="5">
        <f>VLOOKUP($B226,'[1]Samlet - 2019'!$A$2:$F$99,2,0)</f>
        <v>412461</v>
      </c>
      <c r="E226" s="7">
        <f>VLOOKUP($B226,'[1]Samlet - 2019'!$A$2:$F$99,3,0)</f>
        <v>0.4916666666666667</v>
      </c>
      <c r="F226" s="7">
        <f>VLOOKUP($B226,'[1]Samlet - 2019'!$A$2:$F$99,4,0)</f>
        <v>3</v>
      </c>
      <c r="G226" s="7">
        <f>VLOOKUP($B226,'[1]Samlet - 2019'!$A$2:$F$99,5,0)</f>
        <v>13.2</v>
      </c>
      <c r="H226" s="7">
        <f>VLOOKUP($B226,'[1]Samlet - 2019'!$A$2:$F$99,6,0)</f>
        <v>9.9</v>
      </c>
      <c r="I226" s="7">
        <v>7.6211257216305865</v>
      </c>
    </row>
    <row r="227" spans="1:9">
      <c r="A227" s="5">
        <v>400</v>
      </c>
      <c r="B227" s="5" t="s">
        <v>1348</v>
      </c>
      <c r="C227" s="5">
        <v>2019</v>
      </c>
      <c r="D227" s="5">
        <f>VLOOKUP($B227,'[1]Samlet - 2019'!$A$2:$F$99,2,0)</f>
        <v>202976</v>
      </c>
      <c r="E227" s="7">
        <f>VLOOKUP($B227,'[1]Samlet - 2019'!$A$2:$F$99,3,0)</f>
        <v>0.39166666666666666</v>
      </c>
      <c r="F227" s="7">
        <f>VLOOKUP($B227,'[1]Samlet - 2019'!$A$2:$F$99,4,0)</f>
        <v>5</v>
      </c>
      <c r="G227" s="7">
        <f>VLOOKUP($B227,'[1]Samlet - 2019'!$A$2:$F$99,5,0)</f>
        <v>18.600000000000001</v>
      </c>
      <c r="H227" s="7">
        <f>VLOOKUP($B227,'[1]Samlet - 2019'!$A$2:$F$99,6,0)</f>
        <v>13.2</v>
      </c>
      <c r="I227" s="7">
        <v>3.6558583347006777</v>
      </c>
    </row>
    <row r="228" spans="1:9">
      <c r="A228" s="5">
        <v>253</v>
      </c>
      <c r="B228" s="5" t="s">
        <v>639</v>
      </c>
      <c r="C228" s="5">
        <v>2019</v>
      </c>
      <c r="D228" s="5">
        <f>VLOOKUP($B228,'[1]Samlet - 2019'!$A$2:$F$99,2,0)</f>
        <v>259348</v>
      </c>
      <c r="E228" s="7">
        <f>VLOOKUP($B228,'[1]Samlet - 2019'!$A$2:$F$99,3,0)</f>
        <v>0.39999999999999997</v>
      </c>
      <c r="F228" s="7">
        <f>VLOOKUP($B228,'[1]Samlet - 2019'!$A$2:$F$99,4,0)</f>
        <v>3.2</v>
      </c>
      <c r="G228" s="7">
        <f>VLOOKUP($B228,'[1]Samlet - 2019'!$A$2:$F$99,5,0)</f>
        <v>18.8</v>
      </c>
      <c r="H228" s="7">
        <f>VLOOKUP($B228,'[1]Samlet - 2019'!$A$2:$F$99,6,0)</f>
        <v>13.5</v>
      </c>
      <c r="I228" s="7">
        <v>11.232873990322997</v>
      </c>
    </row>
    <row r="229" spans="1:9">
      <c r="A229" s="5">
        <v>259</v>
      </c>
      <c r="B229" s="5" t="s">
        <v>776</v>
      </c>
      <c r="C229" s="5">
        <v>2019</v>
      </c>
      <c r="D229" s="5">
        <f>VLOOKUP($B229,'[1]Samlet - 2019'!$A$2:$F$99,2,0)</f>
        <v>236936</v>
      </c>
      <c r="E229" s="7">
        <f>VLOOKUP($B229,'[1]Samlet - 2019'!$A$2:$F$99,3,0)</f>
        <v>0.5083333333333333</v>
      </c>
      <c r="F229" s="7">
        <f>VLOOKUP($B229,'[1]Samlet - 2019'!$A$2:$F$99,4,0)</f>
        <v>4.4000000000000004</v>
      </c>
      <c r="G229" s="7">
        <f>VLOOKUP($B229,'[1]Samlet - 2019'!$A$2:$F$99,5,0)</f>
        <v>18.7</v>
      </c>
      <c r="H229" s="7">
        <f>VLOOKUP($B229,'[1]Samlet - 2019'!$A$2:$F$99,6,0)</f>
        <v>12.3</v>
      </c>
      <c r="I229" s="7">
        <v>8.5537526857820261</v>
      </c>
    </row>
    <row r="230" spans="1:9">
      <c r="A230" s="5">
        <v>350</v>
      </c>
      <c r="B230" s="5" t="s">
        <v>746</v>
      </c>
      <c r="C230" s="5">
        <v>2019</v>
      </c>
      <c r="D230" s="5">
        <f>VLOOKUP($B230,'[1]Samlet - 2019'!$A$2:$F$99,2,0)</f>
        <v>258246</v>
      </c>
      <c r="E230" s="7">
        <f>VLOOKUP($B230,'[1]Samlet - 2019'!$A$2:$F$99,3,0)</f>
        <v>0.40833333333333338</v>
      </c>
      <c r="F230" s="7">
        <f>VLOOKUP($B230,'[1]Samlet - 2019'!$A$2:$F$99,4,0)</f>
        <v>4.0999999999999996</v>
      </c>
      <c r="G230" s="7">
        <f>VLOOKUP($B230,'[1]Samlet - 2019'!$A$2:$F$99,5,0)</f>
        <v>13</v>
      </c>
      <c r="H230" s="7">
        <f>VLOOKUP($B230,'[1]Samlet - 2019'!$A$2:$F$99,6,0)</f>
        <v>12.2</v>
      </c>
      <c r="I230" s="7">
        <v>4.1800930898675261</v>
      </c>
    </row>
    <row r="231" spans="1:9">
      <c r="A231" s="5">
        <v>265</v>
      </c>
      <c r="B231" s="5" t="s">
        <v>712</v>
      </c>
      <c r="C231" s="5">
        <v>2019</v>
      </c>
      <c r="D231" s="5">
        <f>VLOOKUP($B231,'[1]Samlet - 2019'!$A$2:$F$99,2,0)</f>
        <v>260890</v>
      </c>
      <c r="E231" s="7">
        <f>VLOOKUP($B231,'[1]Samlet - 2019'!$A$2:$F$99,3,0)</f>
        <v>0.52500000000000002</v>
      </c>
      <c r="F231" s="7">
        <f>VLOOKUP($B231,'[1]Samlet - 2019'!$A$2:$F$99,4,0)</f>
        <v>5.3</v>
      </c>
      <c r="G231" s="7">
        <f>VLOOKUP($B231,'[1]Samlet - 2019'!$A$2:$F$99,5,0)</f>
        <v>18.3</v>
      </c>
      <c r="H231" s="7">
        <f>VLOOKUP($B231,'[1]Samlet - 2019'!$A$2:$F$99,6,0)</f>
        <v>11.2</v>
      </c>
      <c r="I231" s="7">
        <v>6.9885228116256499</v>
      </c>
    </row>
    <row r="232" spans="1:9">
      <c r="A232" s="5">
        <v>269</v>
      </c>
      <c r="B232" s="5" t="s">
        <v>1349</v>
      </c>
      <c r="C232" s="5">
        <v>2019</v>
      </c>
      <c r="D232" s="5">
        <f>VLOOKUP($B232,'[1]Samlet - 2019'!$A$2:$F$99,2,0)</f>
        <v>282070</v>
      </c>
      <c r="E232" s="7">
        <f>VLOOKUP($B232,'[1]Samlet - 2019'!$A$2:$F$99,3,0)</f>
        <v>0.20833333333333329</v>
      </c>
      <c r="F232" s="7">
        <f>VLOOKUP($B232,'[1]Samlet - 2019'!$A$2:$F$99,4,0)</f>
        <v>1.9</v>
      </c>
      <c r="G232" s="7">
        <f>VLOOKUP($B232,'[1]Samlet - 2019'!$A$2:$F$99,5,0)</f>
        <v>12.2</v>
      </c>
      <c r="H232" s="7">
        <f>VLOOKUP($B232,'[1]Samlet - 2019'!$A$2:$F$99,6,0)</f>
        <v>12.2</v>
      </c>
      <c r="I232" s="7">
        <v>5.631204143288735</v>
      </c>
    </row>
    <row r="233" spans="1:9">
      <c r="A233" s="5">
        <v>320</v>
      </c>
      <c r="B233" s="5" t="s">
        <v>781</v>
      </c>
      <c r="C233" s="5">
        <v>2019</v>
      </c>
      <c r="D233" s="5">
        <f>VLOOKUP($B233,'[1]Samlet - 2019'!$A$2:$F$99,2,0)</f>
        <v>222006</v>
      </c>
      <c r="E233" s="7">
        <f>VLOOKUP($B233,'[1]Samlet - 2019'!$A$2:$F$99,3,0)</f>
        <v>0.60833333333333328</v>
      </c>
      <c r="F233" s="7">
        <f>VLOOKUP($B233,'[1]Samlet - 2019'!$A$2:$F$99,4,0)</f>
        <v>3.7</v>
      </c>
      <c r="G233" s="7">
        <f>VLOOKUP($B233,'[1]Samlet - 2019'!$A$2:$F$99,5,0)</f>
        <v>22.1</v>
      </c>
      <c r="H233" s="7">
        <f>VLOOKUP($B233,'[1]Samlet - 2019'!$A$2:$F$99,6,0)</f>
        <v>17.3</v>
      </c>
      <c r="I233" s="7">
        <v>4.2214499733209285</v>
      </c>
    </row>
    <row r="234" spans="1:9">
      <c r="A234" s="5">
        <v>376</v>
      </c>
      <c r="B234" s="5" t="s">
        <v>1350</v>
      </c>
      <c r="C234" s="5">
        <v>2019</v>
      </c>
      <c r="D234" s="5">
        <f>VLOOKUP($B234,'[1]Samlet - 2019'!$A$2:$F$99,2,0)</f>
        <v>203449</v>
      </c>
      <c r="E234" s="7">
        <f>VLOOKUP($B234,'[1]Samlet - 2019'!$A$2:$F$99,3,0)</f>
        <v>1.0083333333333335</v>
      </c>
      <c r="F234" s="7">
        <f>VLOOKUP($B234,'[1]Samlet - 2019'!$A$2:$F$99,4,0)</f>
        <v>8.8000000000000007</v>
      </c>
      <c r="G234" s="7">
        <f>VLOOKUP($B234,'[1]Samlet - 2019'!$A$2:$F$99,5,0)</f>
        <v>29.2</v>
      </c>
      <c r="H234" s="7">
        <f>VLOOKUP($B234,'[1]Samlet - 2019'!$A$2:$F$99,6,0)</f>
        <v>15.6</v>
      </c>
      <c r="I234" s="7">
        <v>5.3415327483650463</v>
      </c>
    </row>
    <row r="235" spans="1:9">
      <c r="A235" s="5">
        <v>316</v>
      </c>
      <c r="B235" s="5" t="s">
        <v>744</v>
      </c>
      <c r="C235" s="5">
        <v>2019</v>
      </c>
      <c r="D235" s="5">
        <f>VLOOKUP($B235,'[1]Samlet - 2019'!$A$2:$F$99,2,0)</f>
        <v>229668</v>
      </c>
      <c r="E235" s="7">
        <f>VLOOKUP($B235,'[1]Samlet - 2019'!$A$2:$F$99,3,0)</f>
        <v>0.46666666666666679</v>
      </c>
      <c r="F235" s="7">
        <f>VLOOKUP($B235,'[1]Samlet - 2019'!$A$2:$F$99,4,0)</f>
        <v>5.5</v>
      </c>
      <c r="G235" s="7">
        <f>VLOOKUP($B235,'[1]Samlet - 2019'!$A$2:$F$99,5,0)</f>
        <v>20.100000000000001</v>
      </c>
      <c r="H235" s="7">
        <f>VLOOKUP($B235,'[1]Samlet - 2019'!$A$2:$F$99,6,0)</f>
        <v>17.3</v>
      </c>
      <c r="I235" s="7">
        <v>6.9810957128090125</v>
      </c>
    </row>
    <row r="236" spans="1:9">
      <c r="A236" s="5">
        <v>326</v>
      </c>
      <c r="B236" s="5" t="s">
        <v>753</v>
      </c>
      <c r="C236" s="5">
        <v>2019</v>
      </c>
      <c r="D236" s="5">
        <f>VLOOKUP($B236,'[1]Samlet - 2019'!$A$2:$F$99,2,0)</f>
        <v>222710</v>
      </c>
      <c r="E236" s="7">
        <f>VLOOKUP($B236,'[1]Samlet - 2019'!$A$2:$F$99,3,0)</f>
        <v>0.69166666666666676</v>
      </c>
      <c r="F236" s="7">
        <f>VLOOKUP($B236,'[1]Samlet - 2019'!$A$2:$F$99,4,0)</f>
        <v>5.7</v>
      </c>
      <c r="G236" s="7">
        <f>VLOOKUP($B236,'[1]Samlet - 2019'!$A$2:$F$99,5,0)</f>
        <v>22</v>
      </c>
      <c r="H236" s="7">
        <f>VLOOKUP($B236,'[1]Samlet - 2019'!$A$2:$F$99,6,0)</f>
        <v>16.399999999999999</v>
      </c>
      <c r="I236" s="7">
        <v>5.3709847491191525</v>
      </c>
    </row>
    <row r="237" spans="1:9">
      <c r="A237" s="5">
        <v>360</v>
      </c>
      <c r="B237" s="5" t="s">
        <v>1351</v>
      </c>
      <c r="C237" s="5">
        <v>2019</v>
      </c>
      <c r="D237" s="5">
        <f>VLOOKUP($B237,'[1]Samlet - 2019'!$A$2:$F$99,2,0)</f>
        <v>193056</v>
      </c>
      <c r="E237" s="7">
        <f>VLOOKUP($B237,'[1]Samlet - 2019'!$A$2:$F$99,3,0)</f>
        <v>0.96666666666666679</v>
      </c>
      <c r="F237" s="7">
        <f>VLOOKUP($B237,'[1]Samlet - 2019'!$A$2:$F$99,4,0)</f>
        <v>15</v>
      </c>
      <c r="G237" s="7">
        <f>VLOOKUP($B237,'[1]Samlet - 2019'!$A$2:$F$99,5,0)</f>
        <v>28.9</v>
      </c>
      <c r="H237" s="7">
        <f>VLOOKUP($B237,'[1]Samlet - 2019'!$A$2:$F$99,6,0)</f>
        <v>15.1</v>
      </c>
      <c r="I237" s="7">
        <v>5.8346243572509326</v>
      </c>
    </row>
    <row r="238" spans="1:9">
      <c r="A238" s="5">
        <v>370</v>
      </c>
      <c r="B238" s="5" t="s">
        <v>794</v>
      </c>
      <c r="C238" s="5">
        <v>2019</v>
      </c>
      <c r="D238" s="5">
        <f>VLOOKUP($B238,'[1]Samlet - 2019'!$A$2:$F$99,2,0)</f>
        <v>223879</v>
      </c>
      <c r="E238" s="7">
        <f>VLOOKUP($B238,'[1]Samlet - 2019'!$A$2:$F$99,3,0)</f>
        <v>0.83333333333333315</v>
      </c>
      <c r="F238" s="7">
        <f>VLOOKUP($B238,'[1]Samlet - 2019'!$A$2:$F$99,4,0)</f>
        <v>4.8</v>
      </c>
      <c r="G238" s="7">
        <f>VLOOKUP($B238,'[1]Samlet - 2019'!$A$2:$F$99,5,0)</f>
        <v>22.3</v>
      </c>
      <c r="H238" s="7">
        <f>VLOOKUP($B238,'[1]Samlet - 2019'!$A$2:$F$99,6,0)</f>
        <v>17.3</v>
      </c>
      <c r="I238" s="7">
        <v>6.4142152879354253</v>
      </c>
    </row>
    <row r="239" spans="1:9">
      <c r="A239" s="5">
        <v>306</v>
      </c>
      <c r="B239" s="5" t="s">
        <v>1352</v>
      </c>
      <c r="C239" s="5">
        <v>2019</v>
      </c>
      <c r="D239" s="5">
        <f>VLOOKUP($B239,'[1]Samlet - 2019'!$A$2:$F$99,2,0)</f>
        <v>210297</v>
      </c>
      <c r="E239" s="7">
        <f>VLOOKUP($B239,'[1]Samlet - 2019'!$A$2:$F$99,3,0)</f>
        <v>0.79166666666666663</v>
      </c>
      <c r="F239" s="7">
        <f>VLOOKUP($B239,'[1]Samlet - 2019'!$A$2:$F$99,4,0)</f>
        <v>5.7</v>
      </c>
      <c r="G239" s="7">
        <f>VLOOKUP($B239,'[1]Samlet - 2019'!$A$2:$F$99,5,0)</f>
        <v>23.6</v>
      </c>
      <c r="H239" s="7">
        <f>VLOOKUP($B239,'[1]Samlet - 2019'!$A$2:$F$99,6,0)</f>
        <v>13.6</v>
      </c>
      <c r="I239" s="7">
        <v>3.9817665881784703</v>
      </c>
    </row>
    <row r="240" spans="1:9">
      <c r="A240" s="5">
        <v>329</v>
      </c>
      <c r="B240" s="5" t="s">
        <v>718</v>
      </c>
      <c r="C240" s="5">
        <v>2019</v>
      </c>
      <c r="D240" s="5">
        <f>VLOOKUP($B240,'[1]Samlet - 2019'!$A$2:$F$99,2,0)</f>
        <v>229385</v>
      </c>
      <c r="E240" s="7">
        <f>VLOOKUP($B240,'[1]Samlet - 2019'!$A$2:$F$99,3,0)</f>
        <v>0.53333333333333333</v>
      </c>
      <c r="F240" s="7">
        <f>VLOOKUP($B240,'[1]Samlet - 2019'!$A$2:$F$99,4,0)</f>
        <v>3.9</v>
      </c>
      <c r="G240" s="7">
        <f>VLOOKUP($B240,'[1]Samlet - 2019'!$A$2:$F$99,5,0)</f>
        <v>20.6</v>
      </c>
      <c r="H240" s="7">
        <f>VLOOKUP($B240,'[1]Samlet - 2019'!$A$2:$F$99,6,0)</f>
        <v>13.1</v>
      </c>
      <c r="I240" s="7">
        <v>9.3049359620089227</v>
      </c>
    </row>
    <row r="241" spans="1:9">
      <c r="A241" s="5">
        <v>330</v>
      </c>
      <c r="B241" s="5" t="s">
        <v>727</v>
      </c>
      <c r="C241" s="5">
        <v>2019</v>
      </c>
      <c r="D241" s="5">
        <f>VLOOKUP($B241,'[1]Samlet - 2019'!$A$2:$F$99,2,0)</f>
        <v>216819</v>
      </c>
      <c r="E241" s="7">
        <f>VLOOKUP($B241,'[1]Samlet - 2019'!$A$2:$F$99,3,0)</f>
        <v>0.79166666666666663</v>
      </c>
      <c r="F241" s="7">
        <f>VLOOKUP($B241,'[1]Samlet - 2019'!$A$2:$F$99,4,0)</f>
        <v>8.8000000000000007</v>
      </c>
      <c r="G241" s="7">
        <f>VLOOKUP($B241,'[1]Samlet - 2019'!$A$2:$F$99,5,0)</f>
        <v>26.2</v>
      </c>
      <c r="H241" s="7">
        <f>VLOOKUP($B241,'[1]Samlet - 2019'!$A$2:$F$99,6,0)</f>
        <v>16.600000000000001</v>
      </c>
      <c r="I241" s="7">
        <v>9.2262638912607606</v>
      </c>
    </row>
    <row r="242" spans="1:9">
      <c r="A242" s="5">
        <v>340</v>
      </c>
      <c r="B242" s="5" t="s">
        <v>725</v>
      </c>
      <c r="C242" s="5">
        <v>2019</v>
      </c>
      <c r="D242" s="5">
        <f>VLOOKUP($B242,'[1]Samlet - 2019'!$A$2:$F$99,2,0)</f>
        <v>229600</v>
      </c>
      <c r="E242" s="7">
        <f>VLOOKUP($B242,'[1]Samlet - 2019'!$A$2:$F$99,3,0)</f>
        <v>0.50833333333333341</v>
      </c>
      <c r="F242" s="7">
        <f>VLOOKUP($B242,'[1]Samlet - 2019'!$A$2:$F$99,4,0)</f>
        <v>6.3</v>
      </c>
      <c r="G242" s="7">
        <f>VLOOKUP($B242,'[1]Samlet - 2019'!$A$2:$F$99,5,0)</f>
        <v>18.600000000000001</v>
      </c>
      <c r="H242" s="7">
        <f>VLOOKUP($B242,'[1]Samlet - 2019'!$A$2:$F$99,6,0)</f>
        <v>15.7</v>
      </c>
      <c r="I242" s="7">
        <v>4.2747784720012056</v>
      </c>
    </row>
    <row r="243" spans="1:9">
      <c r="A243" s="5">
        <v>336</v>
      </c>
      <c r="B243" s="5" t="s">
        <v>1353</v>
      </c>
      <c r="C243" s="5">
        <v>2019</v>
      </c>
      <c r="D243" s="5">
        <f>VLOOKUP($B243,'[1]Samlet - 2019'!$A$2:$F$99,2,0)</f>
        <v>233946</v>
      </c>
      <c r="E243" s="7">
        <f>VLOOKUP($B243,'[1]Samlet - 2019'!$A$2:$F$99,3,0)</f>
        <v>0.6</v>
      </c>
      <c r="F243" s="7">
        <f>VLOOKUP($B243,'[1]Samlet - 2019'!$A$2:$F$99,4,0)</f>
        <v>4</v>
      </c>
      <c r="G243" s="7">
        <f>VLOOKUP($B243,'[1]Samlet - 2019'!$A$2:$F$99,5,0)</f>
        <v>18.8</v>
      </c>
      <c r="H243" s="7">
        <f>VLOOKUP($B243,'[1]Samlet - 2019'!$A$2:$F$99,6,0)</f>
        <v>14.9</v>
      </c>
      <c r="I243" s="7">
        <v>4.0047307730214525</v>
      </c>
    </row>
    <row r="244" spans="1:9">
      <c r="A244" s="5">
        <v>390</v>
      </c>
      <c r="B244" s="5" t="s">
        <v>800</v>
      </c>
      <c r="C244" s="5">
        <v>2019</v>
      </c>
      <c r="D244" s="5">
        <f>VLOOKUP($B244,'[1]Samlet - 2019'!$A$2:$F$99,2,0)</f>
        <v>212004</v>
      </c>
      <c r="E244" s="7">
        <f>VLOOKUP($B244,'[1]Samlet - 2019'!$A$2:$F$99,3,0)</f>
        <v>0.83333333333333348</v>
      </c>
      <c r="F244" s="7">
        <f>VLOOKUP($B244,'[1]Samlet - 2019'!$A$2:$F$99,4,0)</f>
        <v>7</v>
      </c>
      <c r="G244" s="7">
        <f>VLOOKUP($B244,'[1]Samlet - 2019'!$A$2:$F$99,5,0)</f>
        <v>24.9</v>
      </c>
      <c r="H244" s="7">
        <f>VLOOKUP($B244,'[1]Samlet - 2019'!$A$2:$F$99,6,0)</f>
        <v>17.2</v>
      </c>
      <c r="I244" s="7">
        <v>4.209772706157537</v>
      </c>
    </row>
    <row r="245" spans="1:9">
      <c r="A245" s="5">
        <v>420</v>
      </c>
      <c r="B245" s="5" t="s">
        <v>878</v>
      </c>
      <c r="C245" s="5">
        <v>2019</v>
      </c>
      <c r="D245" s="5">
        <f>VLOOKUP($B245,'[1]Samlet - 2019'!$A$2:$F$99,2,0)</f>
        <v>212415</v>
      </c>
      <c r="E245" s="7">
        <f>VLOOKUP($B245,'[1]Samlet - 2019'!$A$2:$F$99,3,0)</f>
        <v>0.46666666666666679</v>
      </c>
      <c r="F245" s="7">
        <f>VLOOKUP($B245,'[1]Samlet - 2019'!$A$2:$F$99,4,0)</f>
        <v>3.4</v>
      </c>
      <c r="G245" s="7">
        <f>VLOOKUP($B245,'[1]Samlet - 2019'!$A$2:$F$99,5,0)</f>
        <v>16.600000000000001</v>
      </c>
      <c r="H245" s="7">
        <f>VLOOKUP($B245,'[1]Samlet - 2019'!$A$2:$F$99,6,0)</f>
        <v>15.7</v>
      </c>
      <c r="I245" s="7">
        <v>3.3529468974907606</v>
      </c>
    </row>
    <row r="246" spans="1:9">
      <c r="A246" s="5">
        <v>430</v>
      </c>
      <c r="B246" s="5" t="s">
        <v>1354</v>
      </c>
      <c r="C246" s="5">
        <v>2019</v>
      </c>
      <c r="D246" s="5">
        <f>VLOOKUP($B246,'[1]Samlet - 2019'!$A$2:$F$99,2,0)</f>
        <v>214986</v>
      </c>
      <c r="E246" s="7">
        <f>VLOOKUP($B246,'[1]Samlet - 2019'!$A$2:$F$99,3,0)</f>
        <v>0.5</v>
      </c>
      <c r="F246" s="7">
        <f>VLOOKUP($B246,'[1]Samlet - 2019'!$A$2:$F$99,4,0)</f>
        <v>5.5</v>
      </c>
      <c r="G246" s="7">
        <f>VLOOKUP($B246,'[1]Samlet - 2019'!$A$2:$F$99,5,0)</f>
        <v>14.9</v>
      </c>
      <c r="H246" s="7">
        <f>VLOOKUP($B246,'[1]Samlet - 2019'!$A$2:$F$99,6,0)</f>
        <v>11.3</v>
      </c>
      <c r="I246" s="7">
        <v>3.8794228222946003</v>
      </c>
    </row>
    <row r="247" spans="1:9">
      <c r="A247" s="5">
        <v>440</v>
      </c>
      <c r="B247" s="5" t="s">
        <v>849</v>
      </c>
      <c r="C247" s="5">
        <v>2019</v>
      </c>
      <c r="D247" s="5">
        <f>VLOOKUP($B247,'[1]Samlet - 2019'!$A$2:$F$99,2,0)</f>
        <v>222244</v>
      </c>
      <c r="E247" s="7">
        <f>VLOOKUP($B247,'[1]Samlet - 2019'!$A$2:$F$99,3,0)</f>
        <v>0.55833333333333324</v>
      </c>
      <c r="F247" s="7">
        <f>VLOOKUP($B247,'[1]Samlet - 2019'!$A$2:$F$99,4,0)</f>
        <v>4.8</v>
      </c>
      <c r="G247" s="7">
        <f>VLOOKUP($B247,'[1]Samlet - 2019'!$A$2:$F$99,5,0)</f>
        <v>16.5</v>
      </c>
      <c r="H247" s="7">
        <f>VLOOKUP($B247,'[1]Samlet - 2019'!$A$2:$F$99,6,0)</f>
        <v>11.3</v>
      </c>
      <c r="I247" s="7">
        <v>4.8962794994541019</v>
      </c>
    </row>
    <row r="248" spans="1:9">
      <c r="A248" s="5">
        <v>482</v>
      </c>
      <c r="B248" s="5" t="s">
        <v>1355</v>
      </c>
      <c r="C248" s="5">
        <v>2019</v>
      </c>
      <c r="D248" s="5">
        <f>VLOOKUP($B248,'[1]Samlet - 2019'!$A$2:$F$99,2,0)</f>
        <v>189623</v>
      </c>
      <c r="E248" s="7">
        <f>VLOOKUP($B248,'[1]Samlet - 2019'!$A$2:$F$99,3,0)</f>
        <v>0.83333333333333348</v>
      </c>
      <c r="F248" s="7">
        <f>VLOOKUP($B248,'[1]Samlet - 2019'!$A$2:$F$99,4,0)</f>
        <v>5.3</v>
      </c>
      <c r="G248" s="7">
        <f>VLOOKUP($B248,'[1]Samlet - 2019'!$A$2:$F$99,5,0)</f>
        <v>27</v>
      </c>
      <c r="H248" s="7">
        <f>VLOOKUP($B248,'[1]Samlet - 2019'!$A$2:$F$99,6,0)</f>
        <v>13.1</v>
      </c>
      <c r="I248" s="7">
        <v>3.7285771223595052</v>
      </c>
    </row>
    <row r="249" spans="1:9">
      <c r="A249" s="5">
        <v>410</v>
      </c>
      <c r="B249" s="5" t="s">
        <v>867</v>
      </c>
      <c r="C249" s="5">
        <v>2019</v>
      </c>
      <c r="D249" s="5">
        <f>VLOOKUP($B249,'[1]Samlet - 2019'!$A$2:$F$99,2,0)</f>
        <v>235139</v>
      </c>
      <c r="E249" s="7">
        <f>VLOOKUP($B249,'[1]Samlet - 2019'!$A$2:$F$99,3,0)</f>
        <v>0.26666666666666672</v>
      </c>
      <c r="F249" s="7">
        <f>VLOOKUP($B249,'[1]Samlet - 2019'!$A$2:$F$99,4,0)</f>
        <v>4.8</v>
      </c>
      <c r="G249" s="7">
        <f>VLOOKUP($B249,'[1]Samlet - 2019'!$A$2:$F$99,5,0)</f>
        <v>13.6</v>
      </c>
      <c r="H249" s="7">
        <f>VLOOKUP($B249,'[1]Samlet - 2019'!$A$2:$F$99,6,0)</f>
        <v>12.3</v>
      </c>
      <c r="I249" s="7">
        <v>4.4707811279588423</v>
      </c>
    </row>
    <row r="250" spans="1:9">
      <c r="A250" s="5">
        <v>480</v>
      </c>
      <c r="B250" s="5" t="s">
        <v>1356</v>
      </c>
      <c r="C250" s="5">
        <v>2019</v>
      </c>
      <c r="D250" s="5">
        <f>VLOOKUP($B250,'[1]Samlet - 2019'!$A$2:$F$99,2,0)</f>
        <v>214266</v>
      </c>
      <c r="E250" s="7">
        <f>VLOOKUP($B250,'[1]Samlet - 2019'!$A$2:$F$99,3,0)</f>
        <v>0.75833333333333319</v>
      </c>
      <c r="F250" s="7">
        <f>VLOOKUP($B250,'[1]Samlet - 2019'!$A$2:$F$99,4,0)</f>
        <v>7.5</v>
      </c>
      <c r="G250" s="7">
        <f>VLOOKUP($B250,'[1]Samlet - 2019'!$A$2:$F$99,5,0)</f>
        <v>16.5</v>
      </c>
      <c r="H250" s="7">
        <f>VLOOKUP($B250,'[1]Samlet - 2019'!$A$2:$F$99,6,0)</f>
        <v>10.3</v>
      </c>
      <c r="I250" s="7">
        <v>4.0081744556670333</v>
      </c>
    </row>
    <row r="251" spans="1:9">
      <c r="A251" s="5">
        <v>450</v>
      </c>
      <c r="B251" s="5" t="s">
        <v>891</v>
      </c>
      <c r="C251" s="5">
        <v>2019</v>
      </c>
      <c r="D251" s="5">
        <f>VLOOKUP($B251,'[1]Samlet - 2019'!$A$2:$F$99,2,0)</f>
        <v>215483</v>
      </c>
      <c r="E251" s="7">
        <f>VLOOKUP($B251,'[1]Samlet - 2019'!$A$2:$F$99,3,0)</f>
        <v>0.57499999999999984</v>
      </c>
      <c r="F251" s="7">
        <f>VLOOKUP($B251,'[1]Samlet - 2019'!$A$2:$F$99,4,0)</f>
        <v>11.1</v>
      </c>
      <c r="G251" s="7">
        <f>VLOOKUP($B251,'[1]Samlet - 2019'!$A$2:$F$99,5,0)</f>
        <v>18</v>
      </c>
      <c r="H251" s="7">
        <f>VLOOKUP($B251,'[1]Samlet - 2019'!$A$2:$F$99,6,0)</f>
        <v>14.8</v>
      </c>
      <c r="I251" s="7">
        <v>6.1831274113181616</v>
      </c>
    </row>
    <row r="252" spans="1:9">
      <c r="A252" s="5">
        <v>461</v>
      </c>
      <c r="B252" s="5" t="s">
        <v>1357</v>
      </c>
      <c r="C252" s="5">
        <v>2019</v>
      </c>
      <c r="D252" s="5">
        <f>VLOOKUP($B252,'[1]Samlet - 2019'!$A$2:$F$99,2,0)</f>
        <v>211967</v>
      </c>
      <c r="E252" s="7">
        <f>VLOOKUP($B252,'[1]Samlet - 2019'!$A$2:$F$99,3,0)</f>
        <v>0.91666666666666685</v>
      </c>
      <c r="F252" s="7">
        <f>VLOOKUP($B252,'[1]Samlet - 2019'!$A$2:$F$99,4,0)</f>
        <v>6.6</v>
      </c>
      <c r="G252" s="7">
        <f>VLOOKUP($B252,'[1]Samlet - 2019'!$A$2:$F$99,5,0)</f>
        <v>30.2</v>
      </c>
      <c r="H252" s="7">
        <f>VLOOKUP($B252,'[1]Samlet - 2019'!$A$2:$F$99,6,0)</f>
        <v>14.2</v>
      </c>
      <c r="I252" s="7">
        <v>12.006935944013529</v>
      </c>
    </row>
    <row r="253" spans="1:9">
      <c r="A253" s="5">
        <v>479</v>
      </c>
      <c r="B253" s="5" t="s">
        <v>885</v>
      </c>
      <c r="C253" s="5">
        <v>2019</v>
      </c>
      <c r="D253" s="5">
        <f>VLOOKUP($B253,'[1]Samlet - 2019'!$A$2:$F$99,2,0)</f>
        <v>218492</v>
      </c>
      <c r="E253" s="7">
        <f>VLOOKUP($B253,'[1]Samlet - 2019'!$A$2:$F$99,3,0)</f>
        <v>0.64999999999999991</v>
      </c>
      <c r="F253" s="7">
        <f>VLOOKUP($B253,'[1]Samlet - 2019'!$A$2:$F$99,4,0)</f>
        <v>5.9</v>
      </c>
      <c r="G253" s="7">
        <f>VLOOKUP($B253,'[1]Samlet - 2019'!$A$2:$F$99,5,0)</f>
        <v>22.9</v>
      </c>
      <c r="H253" s="7">
        <f>VLOOKUP($B253,'[1]Samlet - 2019'!$A$2:$F$99,6,0)</f>
        <v>15.5</v>
      </c>
      <c r="I253" s="7">
        <v>5.6657030245835491</v>
      </c>
    </row>
    <row r="254" spans="1:9">
      <c r="A254" s="5">
        <v>492</v>
      </c>
      <c r="B254" s="5" t="s">
        <v>1358</v>
      </c>
      <c r="C254" s="5">
        <v>2019</v>
      </c>
      <c r="D254" s="5">
        <f>VLOOKUP($B254,'[1]Samlet - 2019'!$A$2:$F$99,2,0)</f>
        <v>201430</v>
      </c>
      <c r="E254" s="7">
        <f>VLOOKUP($B254,'[1]Samlet - 2019'!$A$2:$F$99,3,0)</f>
        <v>0.53333333333333333</v>
      </c>
      <c r="F254" s="7">
        <f>VLOOKUP($B254,'[1]Samlet - 2019'!$A$2:$F$99,4,0)</f>
        <v>1.3</v>
      </c>
      <c r="G254" s="7">
        <f>VLOOKUP($B254,'[1]Samlet - 2019'!$A$2:$F$99,5,0)</f>
        <v>21.9</v>
      </c>
      <c r="H254" s="7">
        <f>VLOOKUP($B254,'[1]Samlet - 2019'!$A$2:$F$99,6,0)</f>
        <v>9.1999999999999993</v>
      </c>
      <c r="I254" s="7">
        <v>2.8637835145679422</v>
      </c>
    </row>
    <row r="255" spans="1:9">
      <c r="A255" s="5">
        <v>530</v>
      </c>
      <c r="B255" s="5" t="s">
        <v>1013</v>
      </c>
      <c r="C255" s="5">
        <v>2019</v>
      </c>
      <c r="D255" s="5">
        <f>VLOOKUP($B255,'[1]Samlet - 2019'!$A$2:$F$99,2,0)</f>
        <v>231771</v>
      </c>
      <c r="E255" s="7">
        <f>VLOOKUP($B255,'[1]Samlet - 2019'!$A$2:$F$99,3,0)</f>
        <v>0.29999999999999993</v>
      </c>
      <c r="F255" s="7">
        <f>VLOOKUP($B255,'[1]Samlet - 2019'!$A$2:$F$99,4,0)</f>
        <v>4.7</v>
      </c>
      <c r="G255" s="7">
        <f>VLOOKUP($B255,'[1]Samlet - 2019'!$A$2:$F$99,5,0)</f>
        <v>13.2</v>
      </c>
      <c r="H255" s="7">
        <f>VLOOKUP($B255,'[1]Samlet - 2019'!$A$2:$F$99,6,0)</f>
        <v>11.2</v>
      </c>
      <c r="I255" s="7">
        <v>6.7028000225052038</v>
      </c>
    </row>
    <row r="256" spans="1:9">
      <c r="A256" s="5">
        <v>561</v>
      </c>
      <c r="B256" s="5" t="s">
        <v>962</v>
      </c>
      <c r="C256" s="5">
        <v>2019</v>
      </c>
      <c r="D256" s="5">
        <f>VLOOKUP($B256,'[1]Samlet - 2019'!$A$2:$F$99,2,0)</f>
        <v>224598</v>
      </c>
      <c r="E256" s="7">
        <f>VLOOKUP($B256,'[1]Samlet - 2019'!$A$2:$F$99,3,0)</f>
        <v>0.5</v>
      </c>
      <c r="F256" s="7">
        <f>VLOOKUP($B256,'[1]Samlet - 2019'!$A$2:$F$99,4,0)</f>
        <v>6.8</v>
      </c>
      <c r="G256" s="7">
        <f>VLOOKUP($B256,'[1]Samlet - 2019'!$A$2:$F$99,5,0)</f>
        <v>21.9</v>
      </c>
      <c r="H256" s="7">
        <f>VLOOKUP($B256,'[1]Samlet - 2019'!$A$2:$F$99,6,0)</f>
        <v>13.3</v>
      </c>
      <c r="I256" s="7">
        <v>6.9462760782618096</v>
      </c>
    </row>
    <row r="257" spans="1:9">
      <c r="A257" s="5">
        <v>563</v>
      </c>
      <c r="B257" s="5" t="s">
        <v>966</v>
      </c>
      <c r="C257" s="5">
        <v>2019</v>
      </c>
      <c r="D257" s="5">
        <f>VLOOKUP($B257,'[1]Samlet - 2019'!$A$2:$F$99,2,0)</f>
        <v>244102</v>
      </c>
      <c r="E257" s="7">
        <f>VLOOKUP($B257,'[1]Samlet - 2019'!$A$2:$F$99,3,0)</f>
        <v>0.82500000000000018</v>
      </c>
      <c r="F257" s="7">
        <f>VLOOKUP($B257,'[1]Samlet - 2019'!$A$2:$F$99,4,0)</f>
        <v>5.3</v>
      </c>
      <c r="G257" s="7">
        <f>VLOOKUP($B257,'[1]Samlet - 2019'!$A$2:$F$99,5,0)</f>
        <v>11.7</v>
      </c>
      <c r="H257" s="7">
        <f>VLOOKUP($B257,'[1]Samlet - 2019'!$A$2:$F$99,6,0)</f>
        <v>8.5</v>
      </c>
      <c r="I257" s="7">
        <v>3.7222464083587288</v>
      </c>
    </row>
    <row r="258" spans="1:9">
      <c r="A258" s="5">
        <v>607</v>
      </c>
      <c r="B258" s="5" t="s">
        <v>1000</v>
      </c>
      <c r="C258" s="5">
        <v>2019</v>
      </c>
      <c r="D258" s="5">
        <f>VLOOKUP($B258,'[1]Samlet - 2019'!$A$2:$F$99,2,0)</f>
        <v>222200</v>
      </c>
      <c r="E258" s="7">
        <f>VLOOKUP($B258,'[1]Samlet - 2019'!$A$2:$F$99,3,0)</f>
        <v>0.66666666666666663</v>
      </c>
      <c r="F258" s="7">
        <f>VLOOKUP($B258,'[1]Samlet - 2019'!$A$2:$F$99,4,0)</f>
        <v>7.4</v>
      </c>
      <c r="G258" s="7">
        <f>VLOOKUP($B258,'[1]Samlet - 2019'!$A$2:$F$99,5,0)</f>
        <v>23.4</v>
      </c>
      <c r="H258" s="7">
        <f>VLOOKUP($B258,'[1]Samlet - 2019'!$A$2:$F$99,6,0)</f>
        <v>14</v>
      </c>
      <c r="I258" s="7">
        <v>8.5145790594343378</v>
      </c>
    </row>
    <row r="259" spans="1:9">
      <c r="A259" s="5">
        <v>510</v>
      </c>
      <c r="B259" s="5" t="s">
        <v>922</v>
      </c>
      <c r="C259" s="5">
        <v>2019</v>
      </c>
      <c r="D259" s="5">
        <f>VLOOKUP($B259,'[1]Samlet - 2019'!$A$2:$F$99,2,0)</f>
        <v>212391</v>
      </c>
      <c r="E259" s="7">
        <f>VLOOKUP($B259,'[1]Samlet - 2019'!$A$2:$F$99,3,0)</f>
        <v>0.51666666666666672</v>
      </c>
      <c r="F259" s="7">
        <f>VLOOKUP($B259,'[1]Samlet - 2019'!$A$2:$F$99,4,0)</f>
        <v>5.5</v>
      </c>
      <c r="G259" s="7">
        <f>VLOOKUP($B259,'[1]Samlet - 2019'!$A$2:$F$99,5,0)</f>
        <v>22.1</v>
      </c>
      <c r="H259" s="7">
        <f>VLOOKUP($B259,'[1]Samlet - 2019'!$A$2:$F$99,6,0)</f>
        <v>12.5</v>
      </c>
      <c r="I259" s="7">
        <v>5.9472658437689017</v>
      </c>
    </row>
    <row r="260" spans="1:9">
      <c r="A260" s="5">
        <v>621</v>
      </c>
      <c r="B260" s="5" t="s">
        <v>912</v>
      </c>
      <c r="C260" s="5">
        <v>2019</v>
      </c>
      <c r="D260" s="5">
        <f>VLOOKUP($B260,'[1]Samlet - 2019'!$A$2:$F$99,2,0)</f>
        <v>232918</v>
      </c>
      <c r="E260" s="7">
        <f>VLOOKUP($B260,'[1]Samlet - 2019'!$A$2:$F$99,3,0)</f>
        <v>0.44166666666666665</v>
      </c>
      <c r="F260" s="7">
        <f>VLOOKUP($B260,'[1]Samlet - 2019'!$A$2:$F$99,4,0)</f>
        <v>6.1</v>
      </c>
      <c r="G260" s="7">
        <f>VLOOKUP($B260,'[1]Samlet - 2019'!$A$2:$F$99,5,0)</f>
        <v>20.2</v>
      </c>
      <c r="H260" s="7">
        <f>VLOOKUP($B260,'[1]Samlet - 2019'!$A$2:$F$99,6,0)</f>
        <v>14.2</v>
      </c>
      <c r="I260" s="7">
        <v>8.4087819503624228</v>
      </c>
    </row>
    <row r="261" spans="1:9">
      <c r="A261" s="5">
        <v>540</v>
      </c>
      <c r="B261" s="5" t="s">
        <v>938</v>
      </c>
      <c r="C261" s="5">
        <v>2019</v>
      </c>
      <c r="D261" s="5">
        <f>VLOOKUP($B261,'[1]Samlet - 2019'!$A$2:$F$99,2,0)</f>
        <v>215616</v>
      </c>
      <c r="E261" s="7">
        <f>VLOOKUP($B261,'[1]Samlet - 2019'!$A$2:$F$99,3,0)</f>
        <v>0.59166666666666656</v>
      </c>
      <c r="F261" s="7">
        <f>VLOOKUP($B261,'[1]Samlet - 2019'!$A$2:$F$99,4,0)</f>
        <v>5.5</v>
      </c>
      <c r="G261" s="7">
        <f>VLOOKUP($B261,'[1]Samlet - 2019'!$A$2:$F$99,5,0)</f>
        <v>18.399999999999999</v>
      </c>
      <c r="H261" s="7">
        <f>VLOOKUP($B261,'[1]Samlet - 2019'!$A$2:$F$99,6,0)</f>
        <v>10.199999999999999</v>
      </c>
      <c r="I261" s="7">
        <v>7.84872486784933</v>
      </c>
    </row>
    <row r="262" spans="1:9">
      <c r="A262" s="5">
        <v>550</v>
      </c>
      <c r="B262" s="5" t="s">
        <v>928</v>
      </c>
      <c r="C262" s="5">
        <v>2019</v>
      </c>
      <c r="D262" s="5">
        <f>VLOOKUP($B262,'[1]Samlet - 2019'!$A$2:$F$99,2,0)</f>
        <v>204836</v>
      </c>
      <c r="E262" s="7">
        <f>VLOOKUP($B262,'[1]Samlet - 2019'!$A$2:$F$99,3,0)</f>
        <v>0.41666666666666669</v>
      </c>
      <c r="F262" s="7">
        <f>VLOOKUP($B262,'[1]Samlet - 2019'!$A$2:$F$99,4,0)</f>
        <v>8.5</v>
      </c>
      <c r="G262" s="7">
        <f>VLOOKUP($B262,'[1]Samlet - 2019'!$A$2:$F$99,5,0)</f>
        <v>22.7</v>
      </c>
      <c r="H262" s="7">
        <f>VLOOKUP($B262,'[1]Samlet - 2019'!$A$2:$F$99,6,0)</f>
        <v>12.8</v>
      </c>
      <c r="I262" s="7">
        <v>4.6815144469390617</v>
      </c>
    </row>
    <row r="263" spans="1:9">
      <c r="A263" s="5">
        <v>573</v>
      </c>
      <c r="B263" s="5" t="s">
        <v>975</v>
      </c>
      <c r="C263" s="5">
        <v>2019</v>
      </c>
      <c r="D263" s="5">
        <f>VLOOKUP($B263,'[1]Samlet - 2019'!$A$2:$F$99,2,0)</f>
        <v>218754</v>
      </c>
      <c r="E263" s="7">
        <f>VLOOKUP($B263,'[1]Samlet - 2019'!$A$2:$F$99,3,0)</f>
        <v>0.28333333333333327</v>
      </c>
      <c r="F263" s="7">
        <f>VLOOKUP($B263,'[1]Samlet - 2019'!$A$2:$F$99,4,0)</f>
        <v>4.8</v>
      </c>
      <c r="G263" s="7">
        <f>VLOOKUP($B263,'[1]Samlet - 2019'!$A$2:$F$99,5,0)</f>
        <v>15.4</v>
      </c>
      <c r="H263" s="7">
        <f>VLOOKUP($B263,'[1]Samlet - 2019'!$A$2:$F$99,6,0)</f>
        <v>12.8</v>
      </c>
      <c r="I263" s="7">
        <v>4.6706736164800358</v>
      </c>
    </row>
    <row r="264" spans="1:9">
      <c r="A264" s="5">
        <v>575</v>
      </c>
      <c r="B264" s="5" t="s">
        <v>950</v>
      </c>
      <c r="C264" s="5">
        <v>2019</v>
      </c>
      <c r="D264" s="5">
        <f>VLOOKUP($B264,'[1]Samlet - 2019'!$A$2:$F$99,2,0)</f>
        <v>218332</v>
      </c>
      <c r="E264" s="7">
        <f>VLOOKUP($B264,'[1]Samlet - 2019'!$A$2:$F$99,3,0)</f>
        <v>0.36666666666666664</v>
      </c>
      <c r="F264" s="7">
        <f>VLOOKUP($B264,'[1]Samlet - 2019'!$A$2:$F$99,4,0)</f>
        <v>4.2</v>
      </c>
      <c r="G264" s="7">
        <f>VLOOKUP($B264,'[1]Samlet - 2019'!$A$2:$F$99,5,0)</f>
        <v>17.399999999999999</v>
      </c>
      <c r="H264" s="7">
        <f>VLOOKUP($B264,'[1]Samlet - 2019'!$A$2:$F$99,6,0)</f>
        <v>12.5</v>
      </c>
      <c r="I264" s="7">
        <v>5.3907222095652019</v>
      </c>
    </row>
    <row r="265" spans="1:9">
      <c r="A265" s="5">
        <v>630</v>
      </c>
      <c r="B265" s="5" t="s">
        <v>1002</v>
      </c>
      <c r="C265" s="5">
        <v>2019</v>
      </c>
      <c r="D265" s="5">
        <f>VLOOKUP($B265,'[1]Samlet - 2019'!$A$2:$F$99,2,0)</f>
        <v>239626</v>
      </c>
      <c r="E265" s="7">
        <f>VLOOKUP($B265,'[1]Samlet - 2019'!$A$2:$F$99,3,0)</f>
        <v>0.5</v>
      </c>
      <c r="F265" s="7">
        <f>VLOOKUP($B265,'[1]Samlet - 2019'!$A$2:$F$99,4,0)</f>
        <v>6.5</v>
      </c>
      <c r="G265" s="7">
        <f>VLOOKUP($B265,'[1]Samlet - 2019'!$A$2:$F$99,5,0)</f>
        <v>17.899999999999999</v>
      </c>
      <c r="H265" s="7">
        <f>VLOOKUP($B265,'[1]Samlet - 2019'!$A$2:$F$99,6,0)</f>
        <v>14.1</v>
      </c>
      <c r="I265" s="7">
        <v>8.1558644487125225</v>
      </c>
    </row>
    <row r="266" spans="1:9">
      <c r="A266" s="5">
        <v>580</v>
      </c>
      <c r="B266" s="5" t="s">
        <v>923</v>
      </c>
      <c r="C266" s="5">
        <v>2019</v>
      </c>
      <c r="D266" s="5">
        <f>VLOOKUP($B266,'[1]Samlet - 2019'!$A$2:$F$99,2,0)</f>
        <v>213650</v>
      </c>
      <c r="E266" s="7">
        <f>VLOOKUP($B266,'[1]Samlet - 2019'!$A$2:$F$99,3,0)</f>
        <v>0.59166666666666667</v>
      </c>
      <c r="F266" s="7">
        <f>VLOOKUP($B266,'[1]Samlet - 2019'!$A$2:$F$99,4,0)</f>
        <v>6.4</v>
      </c>
      <c r="G266" s="7">
        <f>VLOOKUP($B266,'[1]Samlet - 2019'!$A$2:$F$99,5,0)</f>
        <v>23.8</v>
      </c>
      <c r="H266" s="7">
        <f>VLOOKUP($B266,'[1]Samlet - 2019'!$A$2:$F$99,6,0)</f>
        <v>12.6</v>
      </c>
      <c r="I266" s="7">
        <v>6.0936612012587679</v>
      </c>
    </row>
    <row r="267" spans="1:9">
      <c r="A267" s="5">
        <v>710</v>
      </c>
      <c r="B267" s="5" t="s">
        <v>1359</v>
      </c>
      <c r="C267" s="5">
        <v>2019</v>
      </c>
      <c r="D267" s="5">
        <f>VLOOKUP($B267,'[1]Samlet - 2019'!$A$2:$F$99,2,0)</f>
        <v>243703</v>
      </c>
      <c r="E267" s="7">
        <f>VLOOKUP($B267,'[1]Samlet - 2019'!$A$2:$F$99,3,0)</f>
        <v>0.37499999999999994</v>
      </c>
      <c r="F267" s="7">
        <f>VLOOKUP($B267,'[1]Samlet - 2019'!$A$2:$F$99,4,0)</f>
        <v>4</v>
      </c>
      <c r="G267" s="7">
        <f>VLOOKUP($B267,'[1]Samlet - 2019'!$A$2:$F$99,5,0)</f>
        <v>9.9</v>
      </c>
      <c r="H267" s="7">
        <f>VLOOKUP($B267,'[1]Samlet - 2019'!$A$2:$F$99,6,0)</f>
        <v>11.4</v>
      </c>
      <c r="I267" s="7">
        <v>4.0693437259330851</v>
      </c>
    </row>
    <row r="268" spans="1:9">
      <c r="A268" s="5">
        <v>766</v>
      </c>
      <c r="B268" s="5" t="s">
        <v>1124</v>
      </c>
      <c r="C268" s="5">
        <v>2019</v>
      </c>
      <c r="D268" s="5">
        <f>VLOOKUP($B268,'[1]Samlet - 2019'!$A$2:$F$99,2,0)</f>
        <v>233866</v>
      </c>
      <c r="E268" s="7">
        <f>VLOOKUP($B268,'[1]Samlet - 2019'!$A$2:$F$99,3,0)</f>
        <v>0.3249999999999999</v>
      </c>
      <c r="F268" s="7">
        <f>VLOOKUP($B268,'[1]Samlet - 2019'!$A$2:$F$99,4,0)</f>
        <v>3.7</v>
      </c>
      <c r="G268" s="7">
        <f>VLOOKUP($B268,'[1]Samlet - 2019'!$A$2:$F$99,5,0)</f>
        <v>11.2</v>
      </c>
      <c r="H268" s="7">
        <f>VLOOKUP($B268,'[1]Samlet - 2019'!$A$2:$F$99,6,0)</f>
        <v>12.6</v>
      </c>
      <c r="I268" s="7">
        <v>3.8530715371603539</v>
      </c>
    </row>
    <row r="269" spans="1:9">
      <c r="A269" s="5">
        <v>615</v>
      </c>
      <c r="B269" s="5" t="s">
        <v>1122</v>
      </c>
      <c r="C269" s="5">
        <v>2019</v>
      </c>
      <c r="D269" s="5">
        <f>VLOOKUP($B269,'[1]Samlet - 2019'!$A$2:$F$99,2,0)</f>
        <v>230081</v>
      </c>
      <c r="E269" s="7">
        <f>VLOOKUP($B269,'[1]Samlet - 2019'!$A$2:$F$99,3,0)</f>
        <v>0.52500000000000002</v>
      </c>
      <c r="F269" s="7">
        <f>VLOOKUP($B269,'[1]Samlet - 2019'!$A$2:$F$99,4,0)</f>
        <v>6.4</v>
      </c>
      <c r="G269" s="7">
        <f>VLOOKUP($B269,'[1]Samlet - 2019'!$A$2:$F$99,5,0)</f>
        <v>18.899999999999999</v>
      </c>
      <c r="H269" s="7">
        <f>VLOOKUP($B269,'[1]Samlet - 2019'!$A$2:$F$99,6,0)</f>
        <v>14.1</v>
      </c>
      <c r="I269" s="7">
        <v>7.9969719909159727</v>
      </c>
    </row>
    <row r="270" spans="1:9">
      <c r="A270" s="5">
        <v>707</v>
      </c>
      <c r="B270" s="5" t="s">
        <v>1360</v>
      </c>
      <c r="C270" s="5">
        <v>2019</v>
      </c>
      <c r="D270" s="5">
        <f>VLOOKUP($B270,'[1]Samlet - 2019'!$A$2:$F$99,2,0)</f>
        <v>207855</v>
      </c>
      <c r="E270" s="7">
        <f>VLOOKUP($B270,'[1]Samlet - 2019'!$A$2:$F$99,3,0)</f>
        <v>0.75</v>
      </c>
      <c r="F270" s="7">
        <f>VLOOKUP($B270,'[1]Samlet - 2019'!$A$2:$F$99,4,0)</f>
        <v>8.1999999999999993</v>
      </c>
      <c r="G270" s="7">
        <f>VLOOKUP($B270,'[1]Samlet - 2019'!$A$2:$F$99,5,0)</f>
        <v>21.7</v>
      </c>
      <c r="H270" s="7">
        <f>VLOOKUP($B270,'[1]Samlet - 2019'!$A$2:$F$99,6,0)</f>
        <v>14.7</v>
      </c>
      <c r="I270" s="7">
        <v>4.331983266274082</v>
      </c>
    </row>
    <row r="271" spans="1:9">
      <c r="A271" s="5">
        <v>727</v>
      </c>
      <c r="B271" s="5" t="s">
        <v>1076</v>
      </c>
      <c r="C271" s="5">
        <v>2019</v>
      </c>
      <c r="D271" s="5">
        <f>VLOOKUP($B271,'[1]Samlet - 2019'!$A$2:$F$99,2,0)</f>
        <v>238007</v>
      </c>
      <c r="E271" s="7">
        <f>VLOOKUP($B271,'[1]Samlet - 2019'!$A$2:$F$99,3,0)</f>
        <v>0.56666666666666676</v>
      </c>
      <c r="F271" s="7">
        <f>VLOOKUP($B271,'[1]Samlet - 2019'!$A$2:$F$99,4,0)</f>
        <v>3.4</v>
      </c>
      <c r="G271" s="7">
        <f>VLOOKUP($B271,'[1]Samlet - 2019'!$A$2:$F$99,5,0)</f>
        <v>13.6</v>
      </c>
      <c r="H271" s="7">
        <f>VLOOKUP($B271,'[1]Samlet - 2019'!$A$2:$F$99,6,0)</f>
        <v>10.5</v>
      </c>
      <c r="I271" s="7">
        <v>4.9116561181434601</v>
      </c>
    </row>
    <row r="272" spans="1:9">
      <c r="A272" s="5">
        <v>730</v>
      </c>
      <c r="B272" s="5" t="s">
        <v>1361</v>
      </c>
      <c r="C272" s="5">
        <v>2019</v>
      </c>
      <c r="D272" s="5">
        <f>VLOOKUP($B272,'[1]Samlet - 2019'!$A$2:$F$99,2,0)</f>
        <v>216009</v>
      </c>
      <c r="E272" s="7">
        <f>VLOOKUP($B272,'[1]Samlet - 2019'!$A$2:$F$99,3,0)</f>
        <v>0.66666666666666663</v>
      </c>
      <c r="F272" s="7">
        <f>VLOOKUP($B272,'[1]Samlet - 2019'!$A$2:$F$99,4,0)</f>
        <v>6.2</v>
      </c>
      <c r="G272" s="7">
        <f>VLOOKUP($B272,'[1]Samlet - 2019'!$A$2:$F$99,5,0)</f>
        <v>22.4</v>
      </c>
      <c r="H272" s="7">
        <f>VLOOKUP($B272,'[1]Samlet - 2019'!$A$2:$F$99,6,0)</f>
        <v>14.7</v>
      </c>
      <c r="I272" s="7">
        <v>6.0520497725311584</v>
      </c>
    </row>
    <row r="273" spans="1:9">
      <c r="A273" s="5">
        <v>741</v>
      </c>
      <c r="B273" s="5" t="s">
        <v>1077</v>
      </c>
      <c r="C273" s="5">
        <v>2019</v>
      </c>
      <c r="D273" s="5">
        <f>VLOOKUP($B273,'[1]Samlet - 2019'!$A$2:$F$99,2,0)</f>
        <v>211378</v>
      </c>
      <c r="E273" s="7">
        <f>VLOOKUP($B273,'[1]Samlet - 2019'!$A$2:$F$99,3,0)</f>
        <v>0.61666666666666659</v>
      </c>
      <c r="F273" s="7">
        <f>VLOOKUP($B273,'[1]Samlet - 2019'!$A$2:$F$99,4,0)</f>
        <v>3.5</v>
      </c>
      <c r="G273" s="7">
        <f>VLOOKUP($B273,'[1]Samlet - 2019'!$A$2:$F$99,5,0)</f>
        <v>15.3</v>
      </c>
      <c r="H273" s="7">
        <f>VLOOKUP($B273,'[1]Samlet - 2019'!$A$2:$F$99,6,0)</f>
        <v>15</v>
      </c>
      <c r="I273" s="7">
        <v>2.5288919102651257</v>
      </c>
    </row>
    <row r="274" spans="1:9">
      <c r="A274" s="5">
        <v>740</v>
      </c>
      <c r="B274" s="5" t="s">
        <v>1112</v>
      </c>
      <c r="C274" s="5">
        <v>2019</v>
      </c>
      <c r="D274" s="5">
        <f>VLOOKUP($B274,'[1]Samlet - 2019'!$A$2:$F$99,2,0)</f>
        <v>242114</v>
      </c>
      <c r="E274" s="7">
        <f>VLOOKUP($B274,'[1]Samlet - 2019'!$A$2:$F$99,3,0)</f>
        <v>0.51666666666666672</v>
      </c>
      <c r="F274" s="7">
        <f>VLOOKUP($B274,'[1]Samlet - 2019'!$A$2:$F$99,4,0)</f>
        <v>4</v>
      </c>
      <c r="G274" s="7">
        <f>VLOOKUP($B274,'[1]Samlet - 2019'!$A$2:$F$99,5,0)</f>
        <v>14.4</v>
      </c>
      <c r="H274" s="7">
        <f>VLOOKUP($B274,'[1]Samlet - 2019'!$A$2:$F$99,6,0)</f>
        <v>13.8</v>
      </c>
      <c r="I274" s="7">
        <v>5.1006923266240785</v>
      </c>
    </row>
    <row r="275" spans="1:9">
      <c r="A275" s="5">
        <v>746</v>
      </c>
      <c r="B275" s="5" t="s">
        <v>1119</v>
      </c>
      <c r="C275" s="5">
        <v>2019</v>
      </c>
      <c r="D275" s="5">
        <f>VLOOKUP($B275,'[1]Samlet - 2019'!$A$2:$F$99,2,0)</f>
        <v>259984</v>
      </c>
      <c r="E275" s="7">
        <f>VLOOKUP($B275,'[1]Samlet - 2019'!$A$2:$F$99,3,0)</f>
        <v>0.3166666666666666</v>
      </c>
      <c r="F275" s="7">
        <f>VLOOKUP($B275,'[1]Samlet - 2019'!$A$2:$F$99,4,0)</f>
        <v>2.8</v>
      </c>
      <c r="G275" s="7">
        <f>VLOOKUP($B275,'[1]Samlet - 2019'!$A$2:$F$99,5,0)</f>
        <v>10.199999999999999</v>
      </c>
      <c r="H275" s="7">
        <f>VLOOKUP($B275,'[1]Samlet - 2019'!$A$2:$F$99,6,0)</f>
        <v>11</v>
      </c>
      <c r="I275" s="7">
        <v>4.5547506257960571</v>
      </c>
    </row>
    <row r="276" spans="1:9">
      <c r="A276" s="5">
        <v>706</v>
      </c>
      <c r="B276" s="5" t="s">
        <v>1362</v>
      </c>
      <c r="C276" s="5">
        <v>2019</v>
      </c>
      <c r="D276" s="5">
        <f>VLOOKUP($B276,'[1]Samlet - 2019'!$A$2:$F$99,2,0)</f>
        <v>230006</v>
      </c>
      <c r="E276" s="7">
        <f>VLOOKUP($B276,'[1]Samlet - 2019'!$A$2:$F$99,3,0)</f>
        <v>0.5</v>
      </c>
      <c r="F276" s="7">
        <f>VLOOKUP($B276,'[1]Samlet - 2019'!$A$2:$F$99,4,0)</f>
        <v>3.1</v>
      </c>
      <c r="G276" s="7">
        <f>VLOOKUP($B276,'[1]Samlet - 2019'!$A$2:$F$99,5,0)</f>
        <v>16.3</v>
      </c>
      <c r="H276" s="7">
        <f>VLOOKUP($B276,'[1]Samlet - 2019'!$A$2:$F$99,6,0)</f>
        <v>14</v>
      </c>
      <c r="I276" s="7">
        <v>3.9736219141021301</v>
      </c>
    </row>
    <row r="277" spans="1:9">
      <c r="A277" s="5">
        <v>751</v>
      </c>
      <c r="B277" s="5" t="s">
        <v>1363</v>
      </c>
      <c r="C277" s="5">
        <v>2019</v>
      </c>
      <c r="D277" s="5">
        <f>VLOOKUP($B277,'[1]Samlet - 2019'!$A$2:$F$99,2,0)</f>
        <v>234439</v>
      </c>
      <c r="E277" s="7">
        <f>VLOOKUP($B277,'[1]Samlet - 2019'!$A$2:$F$99,3,0)</f>
        <v>0.79166666666666663</v>
      </c>
      <c r="F277" s="7">
        <f>VLOOKUP($B277,'[1]Samlet - 2019'!$A$2:$F$99,4,0)</f>
        <v>6.5</v>
      </c>
      <c r="G277" s="7">
        <f>VLOOKUP($B277,'[1]Samlet - 2019'!$A$2:$F$99,5,0)</f>
        <v>26.4</v>
      </c>
      <c r="H277" s="7">
        <f>VLOOKUP($B277,'[1]Samlet - 2019'!$A$2:$F$99,6,0)</f>
        <v>13.1</v>
      </c>
      <c r="I277" s="7">
        <v>11.757828587172346</v>
      </c>
    </row>
    <row r="278" spans="1:9">
      <c r="A278" s="5">
        <v>657</v>
      </c>
      <c r="B278" s="5" t="s">
        <v>1025</v>
      </c>
      <c r="C278" s="5">
        <v>2019</v>
      </c>
      <c r="D278" s="5">
        <f>VLOOKUP($B278,'[1]Samlet - 2019'!$A$2:$F$99,2,0)</f>
        <v>229212</v>
      </c>
      <c r="E278" s="7">
        <f>VLOOKUP($B278,'[1]Samlet - 2019'!$A$2:$F$99,3,0)</f>
        <v>0.55833333333333335</v>
      </c>
      <c r="F278" s="7">
        <f>VLOOKUP($B278,'[1]Samlet - 2019'!$A$2:$F$99,4,0)</f>
        <v>6.7</v>
      </c>
      <c r="G278" s="7">
        <f>VLOOKUP($B278,'[1]Samlet - 2019'!$A$2:$F$99,5,0)</f>
        <v>18.100000000000001</v>
      </c>
      <c r="H278" s="7">
        <f>VLOOKUP($B278,'[1]Samlet - 2019'!$A$2:$F$99,6,0)</f>
        <v>11.4</v>
      </c>
      <c r="I278" s="7">
        <v>7.0274611559015225</v>
      </c>
    </row>
    <row r="279" spans="1:9">
      <c r="A279" s="5">
        <v>661</v>
      </c>
      <c r="B279" s="5" t="s">
        <v>1033</v>
      </c>
      <c r="C279" s="5">
        <v>2019</v>
      </c>
      <c r="D279" s="5">
        <f>VLOOKUP($B279,'[1]Samlet - 2019'!$A$2:$F$99,2,0)</f>
        <v>224254</v>
      </c>
      <c r="E279" s="7">
        <f>VLOOKUP($B279,'[1]Samlet - 2019'!$A$2:$F$99,3,0)</f>
        <v>0.30833333333333329</v>
      </c>
      <c r="F279" s="7">
        <f>VLOOKUP($B279,'[1]Samlet - 2019'!$A$2:$F$99,4,0)</f>
        <v>5.7</v>
      </c>
      <c r="G279" s="7">
        <f>VLOOKUP($B279,'[1]Samlet - 2019'!$A$2:$F$99,5,0)</f>
        <v>18.3</v>
      </c>
      <c r="H279" s="7">
        <f>VLOOKUP($B279,'[1]Samlet - 2019'!$A$2:$F$99,6,0)</f>
        <v>12.3</v>
      </c>
      <c r="I279" s="7">
        <v>5.8674798623034281</v>
      </c>
    </row>
    <row r="280" spans="1:9">
      <c r="A280" s="5">
        <v>756</v>
      </c>
      <c r="B280" s="5" t="s">
        <v>1364</v>
      </c>
      <c r="C280" s="5">
        <v>2019</v>
      </c>
      <c r="D280" s="5">
        <f>VLOOKUP($B280,'[1]Samlet - 2019'!$A$2:$F$99,2,0)</f>
        <v>221583</v>
      </c>
      <c r="E280" s="7">
        <f>VLOOKUP($B280,'[1]Samlet - 2019'!$A$2:$F$99,3,0)</f>
        <v>0.39999999999999997</v>
      </c>
      <c r="F280" s="7">
        <f>VLOOKUP($B280,'[1]Samlet - 2019'!$A$2:$F$99,4,0)</f>
        <v>5.9</v>
      </c>
      <c r="G280" s="7">
        <f>VLOOKUP($B280,'[1]Samlet - 2019'!$A$2:$F$99,5,0)</f>
        <v>16.899999999999999</v>
      </c>
      <c r="H280" s="7">
        <f>VLOOKUP($B280,'[1]Samlet - 2019'!$A$2:$F$99,6,0)</f>
        <v>12</v>
      </c>
      <c r="I280" s="7">
        <v>7.2868441358024683</v>
      </c>
    </row>
    <row r="281" spans="1:9">
      <c r="A281" s="5">
        <v>665</v>
      </c>
      <c r="B281" s="5" t="s">
        <v>1039</v>
      </c>
      <c r="C281" s="5">
        <v>2019</v>
      </c>
      <c r="D281" s="5">
        <f>VLOOKUP($B281,'[1]Samlet - 2019'!$A$2:$F$99,2,0)</f>
        <v>217221</v>
      </c>
      <c r="E281" s="7">
        <f>VLOOKUP($B281,'[1]Samlet - 2019'!$A$2:$F$99,3,0)</f>
        <v>0.29166666666666663</v>
      </c>
      <c r="F281" s="7">
        <f>VLOOKUP($B281,'[1]Samlet - 2019'!$A$2:$F$99,4,0)</f>
        <v>3</v>
      </c>
      <c r="G281" s="7">
        <f>VLOOKUP($B281,'[1]Samlet - 2019'!$A$2:$F$99,5,0)</f>
        <v>14.8</v>
      </c>
      <c r="H281" s="7">
        <f>VLOOKUP($B281,'[1]Samlet - 2019'!$A$2:$F$99,6,0)</f>
        <v>10.6</v>
      </c>
      <c r="I281" s="7">
        <v>3.6536964003114876</v>
      </c>
    </row>
    <row r="282" spans="1:9">
      <c r="A282" s="5">
        <v>760</v>
      </c>
      <c r="B282" s="5" t="s">
        <v>1365</v>
      </c>
      <c r="C282" s="5">
        <v>2019</v>
      </c>
      <c r="D282" s="5">
        <f>VLOOKUP($B282,'[1]Samlet - 2019'!$A$2:$F$99,2,0)</f>
        <v>221198</v>
      </c>
      <c r="E282" s="7">
        <f>VLOOKUP($B282,'[1]Samlet - 2019'!$A$2:$F$99,3,0)</f>
        <v>0.30833333333333324</v>
      </c>
      <c r="F282" s="7">
        <f>VLOOKUP($B282,'[1]Samlet - 2019'!$A$2:$F$99,4,0)</f>
        <v>2.7</v>
      </c>
      <c r="G282" s="7">
        <f>VLOOKUP($B282,'[1]Samlet - 2019'!$A$2:$F$99,5,0)</f>
        <v>13.9</v>
      </c>
      <c r="H282" s="7">
        <f>VLOOKUP($B282,'[1]Samlet - 2019'!$A$2:$F$99,6,0)</f>
        <v>12.5</v>
      </c>
      <c r="I282" s="7">
        <v>4.9681192559693947</v>
      </c>
    </row>
    <row r="283" spans="1:9">
      <c r="A283" s="5">
        <v>779</v>
      </c>
      <c r="B283" s="5" t="s">
        <v>1053</v>
      </c>
      <c r="C283" s="5">
        <v>2019</v>
      </c>
      <c r="D283" s="5">
        <f>VLOOKUP($B283,'[1]Samlet - 2019'!$A$2:$F$99,2,0)</f>
        <v>215303</v>
      </c>
      <c r="E283" s="7">
        <f>VLOOKUP($B283,'[1]Samlet - 2019'!$A$2:$F$99,3,0)</f>
        <v>0.3249999999999999</v>
      </c>
      <c r="F283" s="7">
        <f>VLOOKUP($B283,'[1]Samlet - 2019'!$A$2:$F$99,4,0)</f>
        <v>4.2</v>
      </c>
      <c r="G283" s="7">
        <f>VLOOKUP($B283,'[1]Samlet - 2019'!$A$2:$F$99,5,0)</f>
        <v>19.7</v>
      </c>
      <c r="H283" s="7">
        <f>VLOOKUP($B283,'[1]Samlet - 2019'!$A$2:$F$99,6,0)</f>
        <v>11.6</v>
      </c>
      <c r="I283" s="7">
        <v>4.5912696476303561</v>
      </c>
    </row>
    <row r="284" spans="1:9">
      <c r="A284" s="5">
        <v>671</v>
      </c>
      <c r="B284" s="5" t="s">
        <v>1038</v>
      </c>
      <c r="C284" s="5">
        <v>2019</v>
      </c>
      <c r="D284" s="5">
        <f>VLOOKUP($B284,'[1]Samlet - 2019'!$A$2:$F$99,2,0)</f>
        <v>213174</v>
      </c>
      <c r="E284" s="7">
        <f>VLOOKUP($B284,'[1]Samlet - 2019'!$A$2:$F$99,3,0)</f>
        <v>0.49166666666666664</v>
      </c>
      <c r="F284" s="7">
        <f>VLOOKUP($B284,'[1]Samlet - 2019'!$A$2:$F$99,4,0)</f>
        <v>4.3</v>
      </c>
      <c r="G284" s="7">
        <f>VLOOKUP($B284,'[1]Samlet - 2019'!$A$2:$F$99,5,0)</f>
        <v>19.399999999999999</v>
      </c>
      <c r="H284" s="7">
        <f>VLOOKUP($B284,'[1]Samlet - 2019'!$A$2:$F$99,6,0)</f>
        <v>11.7</v>
      </c>
      <c r="I284" s="7">
        <v>5.5943724686767249</v>
      </c>
    </row>
    <row r="285" spans="1:9">
      <c r="A285" s="5">
        <v>791</v>
      </c>
      <c r="B285" s="5" t="s">
        <v>1138</v>
      </c>
      <c r="C285" s="5">
        <v>2019</v>
      </c>
      <c r="D285" s="5">
        <f>VLOOKUP($B285,'[1]Samlet - 2019'!$A$2:$F$99,2,0)</f>
        <v>229556</v>
      </c>
      <c r="E285" s="7">
        <f>VLOOKUP($B285,'[1]Samlet - 2019'!$A$2:$F$99,3,0)</f>
        <v>0.54999999999999993</v>
      </c>
      <c r="F285" s="7">
        <f>VLOOKUP($B285,'[1]Samlet - 2019'!$A$2:$F$99,4,0)</f>
        <v>4.7</v>
      </c>
      <c r="G285" s="7">
        <f>VLOOKUP($B285,'[1]Samlet - 2019'!$A$2:$F$99,5,0)</f>
        <v>18.100000000000001</v>
      </c>
      <c r="H285" s="7">
        <f>VLOOKUP($B285,'[1]Samlet - 2019'!$A$2:$F$99,6,0)</f>
        <v>13.3</v>
      </c>
      <c r="I285" s="7">
        <v>5.4129426958718589</v>
      </c>
    </row>
    <row r="286" spans="1:9">
      <c r="A286" s="5">
        <v>810</v>
      </c>
      <c r="B286" s="5" t="s">
        <v>1208</v>
      </c>
      <c r="C286" s="5">
        <v>2019</v>
      </c>
      <c r="D286" s="5">
        <f>VLOOKUP($B286,'[1]Samlet - 2019'!$A$2:$F$99,2,0)</f>
        <v>211674</v>
      </c>
      <c r="E286" s="7">
        <f>VLOOKUP($B286,'[1]Samlet - 2019'!$A$2:$F$99,3,0)</f>
        <v>0.46666666666666673</v>
      </c>
      <c r="F286" s="7">
        <f>VLOOKUP($B286,'[1]Samlet - 2019'!$A$2:$F$99,4,0)</f>
        <v>3.9</v>
      </c>
      <c r="G286" s="7">
        <f>VLOOKUP($B286,'[1]Samlet - 2019'!$A$2:$F$99,5,0)</f>
        <v>18.899999999999999</v>
      </c>
      <c r="H286" s="7">
        <f>VLOOKUP($B286,'[1]Samlet - 2019'!$A$2:$F$99,6,0)</f>
        <v>13.2</v>
      </c>
      <c r="I286" s="7">
        <v>4.5338994695907884</v>
      </c>
    </row>
    <row r="287" spans="1:9">
      <c r="A287" s="5">
        <v>813</v>
      </c>
      <c r="B287" s="5" t="s">
        <v>1217</v>
      </c>
      <c r="C287" s="5">
        <v>2019</v>
      </c>
      <c r="D287" s="5">
        <f>VLOOKUP($B287,'[1]Samlet - 2019'!$A$2:$F$99,2,0)</f>
        <v>214560</v>
      </c>
      <c r="E287" s="7">
        <f>VLOOKUP($B287,'[1]Samlet - 2019'!$A$2:$F$99,3,0)</f>
        <v>0.6499999999999998</v>
      </c>
      <c r="F287" s="7">
        <f>VLOOKUP($B287,'[1]Samlet - 2019'!$A$2:$F$99,4,0)</f>
        <v>4.2</v>
      </c>
      <c r="G287" s="7">
        <f>VLOOKUP($B287,'[1]Samlet - 2019'!$A$2:$F$99,5,0)</f>
        <v>19.2</v>
      </c>
      <c r="H287" s="7">
        <f>VLOOKUP($B287,'[1]Samlet - 2019'!$A$2:$F$99,6,0)</f>
        <v>12.9</v>
      </c>
      <c r="I287" s="7">
        <v>4.2989975543999934</v>
      </c>
    </row>
    <row r="288" spans="1:9">
      <c r="A288" s="5">
        <v>860</v>
      </c>
      <c r="B288" s="5" t="s">
        <v>1212</v>
      </c>
      <c r="C288" s="5">
        <v>2019</v>
      </c>
      <c r="D288" s="5">
        <f>VLOOKUP($B288,'[1]Samlet - 2019'!$A$2:$F$99,2,0)</f>
        <v>217772</v>
      </c>
      <c r="E288" s="7">
        <f>VLOOKUP($B288,'[1]Samlet - 2019'!$A$2:$F$99,3,0)</f>
        <v>0.48333333333333339</v>
      </c>
      <c r="F288" s="7">
        <f>VLOOKUP($B288,'[1]Samlet - 2019'!$A$2:$F$99,4,0)</f>
        <v>4.2</v>
      </c>
      <c r="G288" s="7">
        <f>VLOOKUP($B288,'[1]Samlet - 2019'!$A$2:$F$99,5,0)</f>
        <v>20.5</v>
      </c>
      <c r="H288" s="7">
        <f>VLOOKUP($B288,'[1]Samlet - 2019'!$A$2:$F$99,6,0)</f>
        <v>11.4</v>
      </c>
      <c r="I288" s="7">
        <v>5.1035954865004909</v>
      </c>
    </row>
    <row r="289" spans="1:9">
      <c r="A289" s="5">
        <v>849</v>
      </c>
      <c r="B289" s="5" t="s">
        <v>1366</v>
      </c>
      <c r="C289" s="5">
        <v>2019</v>
      </c>
      <c r="D289" s="5">
        <f>VLOOKUP($B289,'[1]Samlet - 2019'!$A$2:$F$99,2,0)</f>
        <v>213308</v>
      </c>
      <c r="E289" s="7">
        <f>VLOOKUP($B289,'[1]Samlet - 2019'!$A$2:$F$99,3,0)</f>
        <v>0.30833333333333324</v>
      </c>
      <c r="F289" s="7">
        <f>VLOOKUP($B289,'[1]Samlet - 2019'!$A$2:$F$99,4,0)</f>
        <v>4.9000000000000004</v>
      </c>
      <c r="G289" s="7">
        <f>VLOOKUP($B289,'[1]Samlet - 2019'!$A$2:$F$99,5,0)</f>
        <v>20.100000000000001</v>
      </c>
      <c r="H289" s="7">
        <f>VLOOKUP($B289,'[1]Samlet - 2019'!$A$2:$F$99,6,0)</f>
        <v>11.3</v>
      </c>
      <c r="I289" s="7">
        <v>3.6076208552986522</v>
      </c>
    </row>
    <row r="290" spans="1:9">
      <c r="A290" s="5">
        <v>825</v>
      </c>
      <c r="B290" s="5" t="s">
        <v>1218</v>
      </c>
      <c r="C290" s="5">
        <v>2019</v>
      </c>
      <c r="D290" s="5">
        <f>VLOOKUP($B290,'[1]Samlet - 2019'!$A$2:$F$99,2,0)</f>
        <v>200288</v>
      </c>
      <c r="E290" s="7">
        <f>VLOOKUP($B290,'[1]Samlet - 2019'!$A$2:$F$99,3,0)</f>
        <v>0.44166666666666665</v>
      </c>
      <c r="F290" s="7">
        <f>VLOOKUP($B290,'[1]Samlet - 2019'!$A$2:$F$99,4,0)</f>
        <v>0.6</v>
      </c>
      <c r="G290" s="7">
        <f>VLOOKUP($B290,'[1]Samlet - 2019'!$A$2:$F$99,5,0)</f>
        <v>16.2</v>
      </c>
      <c r="H290" s="7">
        <f>VLOOKUP($B290,'[1]Samlet - 2019'!$A$2:$F$99,6,0)</f>
        <v>16.3</v>
      </c>
      <c r="I290" s="7">
        <v>1.1891592920353982</v>
      </c>
    </row>
    <row r="291" spans="1:9">
      <c r="A291" s="5">
        <v>846</v>
      </c>
      <c r="B291" s="5" t="s">
        <v>1367</v>
      </c>
      <c r="C291" s="5">
        <v>2019</v>
      </c>
      <c r="D291" s="5">
        <f>VLOOKUP($B291,'[1]Samlet - 2019'!$A$2:$F$99,2,0)</f>
        <v>216354</v>
      </c>
      <c r="E291" s="7">
        <f>VLOOKUP($B291,'[1]Samlet - 2019'!$A$2:$F$99,3,0)</f>
        <v>0.64999999999999991</v>
      </c>
      <c r="F291" s="7">
        <f>VLOOKUP($B291,'[1]Samlet - 2019'!$A$2:$F$99,4,0)</f>
        <v>4.7</v>
      </c>
      <c r="G291" s="7">
        <f>VLOOKUP($B291,'[1]Samlet - 2019'!$A$2:$F$99,5,0)</f>
        <v>19.8</v>
      </c>
      <c r="H291" s="7">
        <f>VLOOKUP($B291,'[1]Samlet - 2019'!$A$2:$F$99,6,0)</f>
        <v>14.1</v>
      </c>
      <c r="I291" s="7">
        <v>4.6706244188541595</v>
      </c>
    </row>
    <row r="292" spans="1:9">
      <c r="A292" s="5">
        <v>773</v>
      </c>
      <c r="B292" s="5" t="s">
        <v>1368</v>
      </c>
      <c r="C292" s="5">
        <v>2019</v>
      </c>
      <c r="D292" s="5">
        <f>VLOOKUP($B292,'[1]Samlet - 2019'!$A$2:$F$99,2,0)</f>
        <v>202190</v>
      </c>
      <c r="E292" s="7">
        <f>VLOOKUP($B292,'[1]Samlet - 2019'!$A$2:$F$99,3,0)</f>
        <v>0.34166666666666662</v>
      </c>
      <c r="F292" s="7">
        <f>VLOOKUP($B292,'[1]Samlet - 2019'!$A$2:$F$99,4,0)</f>
        <v>2.9</v>
      </c>
      <c r="G292" s="7">
        <f>VLOOKUP($B292,'[1]Samlet - 2019'!$A$2:$F$99,5,0)</f>
        <v>22.1</v>
      </c>
      <c r="H292" s="7">
        <f>VLOOKUP($B292,'[1]Samlet - 2019'!$A$2:$F$99,6,0)</f>
        <v>12.3</v>
      </c>
      <c r="I292" s="7">
        <v>3.911355707336249</v>
      </c>
    </row>
    <row r="293" spans="1:9">
      <c r="A293" s="5">
        <v>840</v>
      </c>
      <c r="B293" s="5" t="s">
        <v>1369</v>
      </c>
      <c r="C293" s="5">
        <v>2019</v>
      </c>
      <c r="D293" s="5">
        <f>VLOOKUP($B293,'[1]Samlet - 2019'!$A$2:$F$99,2,0)</f>
        <v>238925</v>
      </c>
      <c r="E293" s="7">
        <f>VLOOKUP($B293,'[1]Samlet - 2019'!$A$2:$F$99,3,0)</f>
        <v>0.41666666666666669</v>
      </c>
      <c r="F293" s="7">
        <f>VLOOKUP($B293,'[1]Samlet - 2019'!$A$2:$F$99,4,0)</f>
        <v>2.2000000000000002</v>
      </c>
      <c r="G293" s="7">
        <f>VLOOKUP($B293,'[1]Samlet - 2019'!$A$2:$F$99,5,0)</f>
        <v>11.7</v>
      </c>
      <c r="H293" s="7">
        <f>VLOOKUP($B293,'[1]Samlet - 2019'!$A$2:$F$99,6,0)</f>
        <v>12.7</v>
      </c>
      <c r="I293" s="7">
        <v>3.637666427821566</v>
      </c>
    </row>
    <row r="294" spans="1:9">
      <c r="A294" s="5">
        <v>787</v>
      </c>
      <c r="B294" s="5" t="s">
        <v>1044</v>
      </c>
      <c r="C294" s="5">
        <v>2019</v>
      </c>
      <c r="D294" s="5">
        <f>VLOOKUP($B294,'[1]Samlet - 2019'!$A$2:$F$99,2,0)</f>
        <v>213065</v>
      </c>
      <c r="E294" s="7">
        <f>VLOOKUP($B294,'[1]Samlet - 2019'!$A$2:$F$99,3,0)</f>
        <v>0.46666666666666673</v>
      </c>
      <c r="F294" s="7">
        <f>VLOOKUP($B294,'[1]Samlet - 2019'!$A$2:$F$99,4,0)</f>
        <v>3.6</v>
      </c>
      <c r="G294" s="7">
        <f>VLOOKUP($B294,'[1]Samlet - 2019'!$A$2:$F$99,5,0)</f>
        <v>20.399999999999999</v>
      </c>
      <c r="H294" s="7">
        <f>VLOOKUP($B294,'[1]Samlet - 2019'!$A$2:$F$99,6,0)</f>
        <v>11.2</v>
      </c>
      <c r="I294" s="7">
        <v>4.3888802787392445</v>
      </c>
    </row>
    <row r="295" spans="1:9">
      <c r="A295" s="5">
        <v>820</v>
      </c>
      <c r="B295" s="5" t="s">
        <v>1370</v>
      </c>
      <c r="C295" s="5">
        <v>2019</v>
      </c>
      <c r="D295" s="5">
        <f>VLOOKUP($B295,'[1]Samlet - 2019'!$A$2:$F$99,2,0)</f>
        <v>208305</v>
      </c>
      <c r="E295" s="7">
        <f>VLOOKUP($B295,'[1]Samlet - 2019'!$A$2:$F$99,3,0)</f>
        <v>0.69166666666666676</v>
      </c>
      <c r="F295" s="7">
        <f>VLOOKUP($B295,'[1]Samlet - 2019'!$A$2:$F$99,4,0)</f>
        <v>4.4000000000000004</v>
      </c>
      <c r="G295" s="7">
        <f>VLOOKUP($B295,'[1]Samlet - 2019'!$A$2:$F$99,5,0)</f>
        <v>20.8</v>
      </c>
      <c r="H295" s="7">
        <f>VLOOKUP($B295,'[1]Samlet - 2019'!$A$2:$F$99,6,0)</f>
        <v>13.6</v>
      </c>
      <c r="I295" s="7">
        <v>4.5353205058912547</v>
      </c>
    </row>
    <row r="296" spans="1:9">
      <c r="A296" s="5">
        <v>851</v>
      </c>
      <c r="B296" s="5" t="s">
        <v>1161</v>
      </c>
      <c r="C296" s="5">
        <v>2019</v>
      </c>
      <c r="D296" s="5">
        <f>VLOOKUP($B296,'[1]Samlet - 2019'!$A$2:$F$99,2,0)</f>
        <v>218056</v>
      </c>
      <c r="E296" s="7">
        <f>VLOOKUP($B296,'[1]Samlet - 2019'!$A$2:$F$99,3,0)</f>
        <v>0.87500000000000011</v>
      </c>
      <c r="F296" s="7">
        <f>VLOOKUP($B296,'[1]Samlet - 2019'!$A$2:$F$99,4,0)</f>
        <v>5.2</v>
      </c>
      <c r="G296" s="7">
        <f>VLOOKUP($B296,'[1]Samlet - 2019'!$A$2:$F$99,5,0)</f>
        <v>22.9</v>
      </c>
      <c r="H296" s="7">
        <f>VLOOKUP($B296,'[1]Samlet - 2019'!$A$2:$F$99,6,0)</f>
        <v>12.5</v>
      </c>
      <c r="I296" s="7">
        <v>7.0100196083654644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3BE2-1D72-CA49-8ECE-061BE932B892}">
  <dimension ref="A1:L4265"/>
  <sheetViews>
    <sheetView tabSelected="1" topLeftCell="A1390" workbookViewId="0">
      <selection activeCell="F2" sqref="F2"/>
    </sheetView>
  </sheetViews>
  <sheetFormatPr baseColWidth="10" defaultRowHeight="15"/>
  <cols>
    <col min="2" max="2" width="15" bestFit="1" customWidth="1"/>
  </cols>
  <sheetData>
    <row r="1" spans="1:12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  <c r="G1" s="5" t="s">
        <v>1333</v>
      </c>
      <c r="H1" s="5" t="s">
        <v>1334</v>
      </c>
      <c r="I1" s="5" t="s">
        <v>1335</v>
      </c>
      <c r="J1" s="5" t="s">
        <v>1336</v>
      </c>
      <c r="K1" s="5" t="s">
        <v>1337</v>
      </c>
      <c r="L1" s="5" t="s">
        <v>1374</v>
      </c>
    </row>
    <row r="2" spans="1:12">
      <c r="A2">
        <v>1000</v>
      </c>
      <c r="B2" t="s">
        <v>617</v>
      </c>
      <c r="C2">
        <v>101</v>
      </c>
      <c r="D2" t="s">
        <v>1232</v>
      </c>
      <c r="E2">
        <v>2011</v>
      </c>
      <c r="F2" s="15">
        <f>IF(VLOOKUP(IF($A2&lt;1500,'BM011'!$D$5,IF($A2&lt;1800,'BM011'!$D$5,IF($A2&lt;2000,'BM011'!$D$5,$A2))),'BM011'!$D$5:$U$607,'BM011'!S$609,0)="BRUG KOM",VLOOKUP($C2,'BM010'!$C$5:$T$102,'BM010'!R$104,0),VLOOKUP(IF($A2&lt;1500,'BM011'!$D$5,IF($A2&lt;1800,'BM011'!$D$5,IF($A2&lt;2000,'BM011'!$D$5,$A2))),'BM011'!$D$5:$U$607,'BM011'!S$609,0))</f>
        <v>23794.75</v>
      </c>
      <c r="G2">
        <f>SUMIFS(Baggrundsvariable!D$3:D$296,Baggrundsvariable!$A$3:$A$296,Samlet!$C2,Baggrundsvariable!$C$3:$C$296,Samlet!$E2)</f>
        <v>189182</v>
      </c>
      <c r="H2" s="8">
        <f>SUMIFS(Baggrundsvariable!E$3:E$296,Baggrundsvariable!$A$3:$A$296,Samlet!$C2,Baggrundsvariable!$C$3:$C$296,Samlet!$E2)</f>
        <v>1.9666666666666666</v>
      </c>
      <c r="I2" s="8">
        <f>SUMIFS(Baggrundsvariable!F$3:F$296,Baggrundsvariable!$A$3:$A$296,Samlet!$C2,Baggrundsvariable!$C$3:$C$296,Samlet!$E2)</f>
        <v>4.8</v>
      </c>
      <c r="J2" s="8">
        <f>SUMIFS(Baggrundsvariable!G$3:G$296,Baggrundsvariable!$A$3:$A$296,Samlet!$C2,Baggrundsvariable!$C$3:$C$296,Samlet!$E2)</f>
        <v>36.700000000000003</v>
      </c>
      <c r="K2" s="8">
        <f>SUMIFS(Baggrundsvariable!H$3:H$296,Baggrundsvariable!$A$3:$A$296,Samlet!$C2,Baggrundsvariable!$C$3:$C$296,Samlet!$E2)</f>
        <v>21.8</v>
      </c>
      <c r="L2" s="8">
        <f>SUMIFS(Baggrundsvariable!I$3:I$296,Baggrundsvariable!$A$3:$A$296,Samlet!$C2,Baggrundsvariable!$C$3:$C$296,Samlet!$E2)</f>
        <v>14.729179800629325</v>
      </c>
    </row>
    <row r="3" spans="1:12">
      <c r="A3">
        <v>1050</v>
      </c>
      <c r="B3" t="s">
        <v>617</v>
      </c>
      <c r="C3">
        <v>101</v>
      </c>
      <c r="D3" t="s">
        <v>1232</v>
      </c>
      <c r="E3">
        <v>2011</v>
      </c>
      <c r="F3" s="15">
        <f>IF(VLOOKUP(IF($A3&lt;1500,'BM011'!$D$5,IF($A3&lt;1800,'BM011'!$D$5,IF($A3&lt;2000,'BM011'!$D$5,$A3))),'BM011'!$D$5:$U$607,'BM011'!S$609,0)="BRUG KOM",VLOOKUP($C3,'BM010'!$C$5:$T$102,'BM010'!R$104,0),VLOOKUP(IF($A3&lt;1500,'BM011'!$D$5,IF($A3&lt;1800,'BM011'!$D$5,IF($A3&lt;2000,'BM011'!$D$5,$A3))),'BM011'!$D$5:$U$607,'BM011'!S$609,0))</f>
        <v>23794.75</v>
      </c>
      <c r="G3">
        <f>SUMIFS(Baggrundsvariable!D$3:D$296,Baggrundsvariable!$A$3:$A$296,Samlet!$C3,Baggrundsvariable!$C$3:$C$296,Samlet!$E3)</f>
        <v>189182</v>
      </c>
      <c r="H3" s="8">
        <f>SUMIFS(Baggrundsvariable!E$3:E$296,Baggrundsvariable!$A$3:$A$296,Samlet!$C3,Baggrundsvariable!$C$3:$C$296,Samlet!$E3)</f>
        <v>1.9666666666666666</v>
      </c>
      <c r="I3" s="8">
        <f>SUMIFS(Baggrundsvariable!F$3:F$296,Baggrundsvariable!$A$3:$A$296,Samlet!$C3,Baggrundsvariable!$C$3:$C$296,Samlet!$E3)</f>
        <v>4.8</v>
      </c>
      <c r="J3" s="8">
        <f>SUMIFS(Baggrundsvariable!G$3:G$296,Baggrundsvariable!$A$3:$A$296,Samlet!$C3,Baggrundsvariable!$C$3:$C$296,Samlet!$E3)</f>
        <v>36.700000000000003</v>
      </c>
      <c r="K3" s="8">
        <f>SUMIFS(Baggrundsvariable!H$3:H$296,Baggrundsvariable!$A$3:$A$296,Samlet!$C3,Baggrundsvariable!$C$3:$C$296,Samlet!$E3)</f>
        <v>21.8</v>
      </c>
      <c r="L3" s="8">
        <f>SUMIFS(Baggrundsvariable!I$3:I$296,Baggrundsvariable!$A$3:$A$296,Samlet!$C3,Baggrundsvariable!$C$3:$C$296,Samlet!$E3)</f>
        <v>14.729179800629325</v>
      </c>
    </row>
    <row r="4" spans="1:12">
      <c r="A4">
        <v>1051</v>
      </c>
      <c r="B4" t="s">
        <v>617</v>
      </c>
      <c r="C4">
        <v>101</v>
      </c>
      <c r="D4" t="s">
        <v>1232</v>
      </c>
      <c r="E4">
        <v>2011</v>
      </c>
      <c r="F4" s="15">
        <f>IF(VLOOKUP(IF($A4&lt;1500,'BM011'!$D$5,IF($A4&lt;1800,'BM011'!$D$5,IF($A4&lt;2000,'BM011'!$D$5,$A4))),'BM011'!$D$5:$U$607,'BM011'!S$609,0)="BRUG KOM",VLOOKUP($C4,'BM010'!$C$5:$T$102,'BM010'!R$104,0),VLOOKUP(IF($A4&lt;1500,'BM011'!$D$5,IF($A4&lt;1800,'BM011'!$D$5,IF($A4&lt;2000,'BM011'!$D$5,$A4))),'BM011'!$D$5:$U$607,'BM011'!S$609,0))</f>
        <v>23794.75</v>
      </c>
      <c r="G4">
        <f>SUMIFS(Baggrundsvariable!D$3:D$296,Baggrundsvariable!$A$3:$A$296,Samlet!$C4,Baggrundsvariable!$C$3:$C$296,Samlet!$E4)</f>
        <v>189182</v>
      </c>
      <c r="H4" s="8">
        <f>SUMIFS(Baggrundsvariable!E$3:E$296,Baggrundsvariable!$A$3:$A$296,Samlet!$C4,Baggrundsvariable!$C$3:$C$296,Samlet!$E4)</f>
        <v>1.9666666666666666</v>
      </c>
      <c r="I4" s="8">
        <f>SUMIFS(Baggrundsvariable!F$3:F$296,Baggrundsvariable!$A$3:$A$296,Samlet!$C4,Baggrundsvariable!$C$3:$C$296,Samlet!$E4)</f>
        <v>4.8</v>
      </c>
      <c r="J4" s="8">
        <f>SUMIFS(Baggrundsvariable!G$3:G$296,Baggrundsvariable!$A$3:$A$296,Samlet!$C4,Baggrundsvariable!$C$3:$C$296,Samlet!$E4)</f>
        <v>36.700000000000003</v>
      </c>
      <c r="K4" s="8">
        <f>SUMIFS(Baggrundsvariable!H$3:H$296,Baggrundsvariable!$A$3:$A$296,Samlet!$C4,Baggrundsvariable!$C$3:$C$296,Samlet!$E4)</f>
        <v>21.8</v>
      </c>
      <c r="L4" s="8">
        <f>SUMIFS(Baggrundsvariable!I$3:I$296,Baggrundsvariable!$A$3:$A$296,Samlet!$C4,Baggrundsvariable!$C$3:$C$296,Samlet!$E4)</f>
        <v>14.729179800629325</v>
      </c>
    </row>
    <row r="5" spans="1:12">
      <c r="A5">
        <v>1052</v>
      </c>
      <c r="B5" t="s">
        <v>617</v>
      </c>
      <c r="C5">
        <v>101</v>
      </c>
      <c r="D5" t="s">
        <v>1232</v>
      </c>
      <c r="E5">
        <v>2011</v>
      </c>
      <c r="F5" s="15">
        <f>IF(VLOOKUP(IF($A5&lt;1500,'BM011'!$D$5,IF($A5&lt;1800,'BM011'!$D$5,IF($A5&lt;2000,'BM011'!$D$5,$A5))),'BM011'!$D$5:$U$607,'BM011'!S$609,0)="BRUG KOM",VLOOKUP($C5,'BM010'!$C$5:$T$102,'BM010'!R$104,0),VLOOKUP(IF($A5&lt;1500,'BM011'!$D$5,IF($A5&lt;1800,'BM011'!$D$5,IF($A5&lt;2000,'BM011'!$D$5,$A5))),'BM011'!$D$5:$U$607,'BM011'!S$609,0))</f>
        <v>23794.75</v>
      </c>
      <c r="G5">
        <f>SUMIFS(Baggrundsvariable!D$3:D$296,Baggrundsvariable!$A$3:$A$296,Samlet!$C5,Baggrundsvariable!$C$3:$C$296,Samlet!$E5)</f>
        <v>189182</v>
      </c>
      <c r="H5" s="8">
        <f>SUMIFS(Baggrundsvariable!E$3:E$296,Baggrundsvariable!$A$3:$A$296,Samlet!$C5,Baggrundsvariable!$C$3:$C$296,Samlet!$E5)</f>
        <v>1.9666666666666666</v>
      </c>
      <c r="I5" s="8">
        <f>SUMIFS(Baggrundsvariable!F$3:F$296,Baggrundsvariable!$A$3:$A$296,Samlet!$C5,Baggrundsvariable!$C$3:$C$296,Samlet!$E5)</f>
        <v>4.8</v>
      </c>
      <c r="J5" s="8">
        <f>SUMIFS(Baggrundsvariable!G$3:G$296,Baggrundsvariable!$A$3:$A$296,Samlet!$C5,Baggrundsvariable!$C$3:$C$296,Samlet!$E5)</f>
        <v>36.700000000000003</v>
      </c>
      <c r="K5" s="8">
        <f>SUMIFS(Baggrundsvariable!H$3:H$296,Baggrundsvariable!$A$3:$A$296,Samlet!$C5,Baggrundsvariable!$C$3:$C$296,Samlet!$E5)</f>
        <v>21.8</v>
      </c>
      <c r="L5" s="8">
        <f>SUMIFS(Baggrundsvariable!I$3:I$296,Baggrundsvariable!$A$3:$A$296,Samlet!$C5,Baggrundsvariable!$C$3:$C$296,Samlet!$E5)</f>
        <v>14.729179800629325</v>
      </c>
    </row>
    <row r="6" spans="1:12">
      <c r="A6">
        <v>1053</v>
      </c>
      <c r="B6" t="s">
        <v>617</v>
      </c>
      <c r="C6">
        <v>101</v>
      </c>
      <c r="D6" t="s">
        <v>1232</v>
      </c>
      <c r="E6">
        <v>2011</v>
      </c>
      <c r="F6" s="15">
        <f>IF(VLOOKUP(IF($A6&lt;1500,'BM011'!$D$5,IF($A6&lt;1800,'BM011'!$D$5,IF($A6&lt;2000,'BM011'!$D$5,$A6))),'BM011'!$D$5:$U$607,'BM011'!S$609,0)="BRUG KOM",VLOOKUP($C6,'BM010'!$C$5:$T$102,'BM010'!R$104,0),VLOOKUP(IF($A6&lt;1500,'BM011'!$D$5,IF($A6&lt;1800,'BM011'!$D$5,IF($A6&lt;2000,'BM011'!$D$5,$A6))),'BM011'!$D$5:$U$607,'BM011'!S$609,0))</f>
        <v>23794.75</v>
      </c>
      <c r="G6">
        <f>SUMIFS(Baggrundsvariable!D$3:D$296,Baggrundsvariable!$A$3:$A$296,Samlet!$C6,Baggrundsvariable!$C$3:$C$296,Samlet!$E6)</f>
        <v>189182</v>
      </c>
      <c r="H6" s="8">
        <f>SUMIFS(Baggrundsvariable!E$3:E$296,Baggrundsvariable!$A$3:$A$296,Samlet!$C6,Baggrundsvariable!$C$3:$C$296,Samlet!$E6)</f>
        <v>1.9666666666666666</v>
      </c>
      <c r="I6" s="8">
        <f>SUMIFS(Baggrundsvariable!F$3:F$296,Baggrundsvariable!$A$3:$A$296,Samlet!$C6,Baggrundsvariable!$C$3:$C$296,Samlet!$E6)</f>
        <v>4.8</v>
      </c>
      <c r="J6" s="8">
        <f>SUMIFS(Baggrundsvariable!G$3:G$296,Baggrundsvariable!$A$3:$A$296,Samlet!$C6,Baggrundsvariable!$C$3:$C$296,Samlet!$E6)</f>
        <v>36.700000000000003</v>
      </c>
      <c r="K6" s="8">
        <f>SUMIFS(Baggrundsvariable!H$3:H$296,Baggrundsvariable!$A$3:$A$296,Samlet!$C6,Baggrundsvariable!$C$3:$C$296,Samlet!$E6)</f>
        <v>21.8</v>
      </c>
      <c r="L6" s="8">
        <f>SUMIFS(Baggrundsvariable!I$3:I$296,Baggrundsvariable!$A$3:$A$296,Samlet!$C6,Baggrundsvariable!$C$3:$C$296,Samlet!$E6)</f>
        <v>14.729179800629325</v>
      </c>
    </row>
    <row r="7" spans="1:12">
      <c r="A7">
        <v>1054</v>
      </c>
      <c r="B7" t="s">
        <v>617</v>
      </c>
      <c r="C7">
        <v>101</v>
      </c>
      <c r="D7" t="s">
        <v>1232</v>
      </c>
      <c r="E7">
        <v>2011</v>
      </c>
      <c r="F7" s="15">
        <f>IF(VLOOKUP(IF($A7&lt;1500,'BM011'!$D$5,IF($A7&lt;1800,'BM011'!$D$5,IF($A7&lt;2000,'BM011'!$D$5,$A7))),'BM011'!$D$5:$U$607,'BM011'!S$609,0)="BRUG KOM",VLOOKUP($C7,'BM010'!$C$5:$T$102,'BM010'!R$104,0),VLOOKUP(IF($A7&lt;1500,'BM011'!$D$5,IF($A7&lt;1800,'BM011'!$D$5,IF($A7&lt;2000,'BM011'!$D$5,$A7))),'BM011'!$D$5:$U$607,'BM011'!S$609,0))</f>
        <v>23794.75</v>
      </c>
      <c r="G7">
        <f>SUMIFS(Baggrundsvariable!D$3:D$296,Baggrundsvariable!$A$3:$A$296,Samlet!$C7,Baggrundsvariable!$C$3:$C$296,Samlet!$E7)</f>
        <v>189182</v>
      </c>
      <c r="H7" s="8">
        <f>SUMIFS(Baggrundsvariable!E$3:E$296,Baggrundsvariable!$A$3:$A$296,Samlet!$C7,Baggrundsvariable!$C$3:$C$296,Samlet!$E7)</f>
        <v>1.9666666666666666</v>
      </c>
      <c r="I7" s="8">
        <f>SUMIFS(Baggrundsvariable!F$3:F$296,Baggrundsvariable!$A$3:$A$296,Samlet!$C7,Baggrundsvariable!$C$3:$C$296,Samlet!$E7)</f>
        <v>4.8</v>
      </c>
      <c r="J7" s="8">
        <f>SUMIFS(Baggrundsvariable!G$3:G$296,Baggrundsvariable!$A$3:$A$296,Samlet!$C7,Baggrundsvariable!$C$3:$C$296,Samlet!$E7)</f>
        <v>36.700000000000003</v>
      </c>
      <c r="K7" s="8">
        <f>SUMIFS(Baggrundsvariable!H$3:H$296,Baggrundsvariable!$A$3:$A$296,Samlet!$C7,Baggrundsvariable!$C$3:$C$296,Samlet!$E7)</f>
        <v>21.8</v>
      </c>
      <c r="L7" s="8">
        <f>SUMIFS(Baggrundsvariable!I$3:I$296,Baggrundsvariable!$A$3:$A$296,Samlet!$C7,Baggrundsvariable!$C$3:$C$296,Samlet!$E7)</f>
        <v>14.729179800629325</v>
      </c>
    </row>
    <row r="8" spans="1:12">
      <c r="A8">
        <v>1055</v>
      </c>
      <c r="B8" t="s">
        <v>617</v>
      </c>
      <c r="C8">
        <v>101</v>
      </c>
      <c r="D8" t="s">
        <v>1232</v>
      </c>
      <c r="E8">
        <v>2011</v>
      </c>
      <c r="F8" s="15">
        <f>IF(VLOOKUP(IF($A8&lt;1500,'BM011'!$D$5,IF($A8&lt;1800,'BM011'!$D$5,IF($A8&lt;2000,'BM011'!$D$5,$A8))),'BM011'!$D$5:$U$607,'BM011'!S$609,0)="BRUG KOM",VLOOKUP($C8,'BM010'!$C$5:$T$102,'BM010'!R$104,0),VLOOKUP(IF($A8&lt;1500,'BM011'!$D$5,IF($A8&lt;1800,'BM011'!$D$5,IF($A8&lt;2000,'BM011'!$D$5,$A8))),'BM011'!$D$5:$U$607,'BM011'!S$609,0))</f>
        <v>23794.75</v>
      </c>
      <c r="G8">
        <f>SUMIFS(Baggrundsvariable!D$3:D$296,Baggrundsvariable!$A$3:$A$296,Samlet!$C8,Baggrundsvariable!$C$3:$C$296,Samlet!$E8)</f>
        <v>189182</v>
      </c>
      <c r="H8" s="8">
        <f>SUMIFS(Baggrundsvariable!E$3:E$296,Baggrundsvariable!$A$3:$A$296,Samlet!$C8,Baggrundsvariable!$C$3:$C$296,Samlet!$E8)</f>
        <v>1.9666666666666666</v>
      </c>
      <c r="I8" s="8">
        <f>SUMIFS(Baggrundsvariable!F$3:F$296,Baggrundsvariable!$A$3:$A$296,Samlet!$C8,Baggrundsvariable!$C$3:$C$296,Samlet!$E8)</f>
        <v>4.8</v>
      </c>
      <c r="J8" s="8">
        <f>SUMIFS(Baggrundsvariable!G$3:G$296,Baggrundsvariable!$A$3:$A$296,Samlet!$C8,Baggrundsvariable!$C$3:$C$296,Samlet!$E8)</f>
        <v>36.700000000000003</v>
      </c>
      <c r="K8" s="8">
        <f>SUMIFS(Baggrundsvariable!H$3:H$296,Baggrundsvariable!$A$3:$A$296,Samlet!$C8,Baggrundsvariable!$C$3:$C$296,Samlet!$E8)</f>
        <v>21.8</v>
      </c>
      <c r="L8" s="8">
        <f>SUMIFS(Baggrundsvariable!I$3:I$296,Baggrundsvariable!$A$3:$A$296,Samlet!$C8,Baggrundsvariable!$C$3:$C$296,Samlet!$E8)</f>
        <v>14.729179800629325</v>
      </c>
    </row>
    <row r="9" spans="1:12">
      <c r="A9">
        <v>1056</v>
      </c>
      <c r="B9" t="s">
        <v>617</v>
      </c>
      <c r="C9">
        <v>101</v>
      </c>
      <c r="D9" t="s">
        <v>1232</v>
      </c>
      <c r="E9">
        <v>2011</v>
      </c>
      <c r="F9" s="15">
        <f>IF(VLOOKUP(IF($A9&lt;1500,'BM011'!$D$5,IF($A9&lt;1800,'BM011'!$D$5,IF($A9&lt;2000,'BM011'!$D$5,$A9))),'BM011'!$D$5:$U$607,'BM011'!S$609,0)="BRUG KOM",VLOOKUP($C9,'BM010'!$C$5:$T$102,'BM010'!R$104,0),VLOOKUP(IF($A9&lt;1500,'BM011'!$D$5,IF($A9&lt;1800,'BM011'!$D$5,IF($A9&lt;2000,'BM011'!$D$5,$A9))),'BM011'!$D$5:$U$607,'BM011'!S$609,0))</f>
        <v>23794.75</v>
      </c>
      <c r="G9">
        <f>SUMIFS(Baggrundsvariable!D$3:D$296,Baggrundsvariable!$A$3:$A$296,Samlet!$C9,Baggrundsvariable!$C$3:$C$296,Samlet!$E9)</f>
        <v>189182</v>
      </c>
      <c r="H9" s="8">
        <f>SUMIFS(Baggrundsvariable!E$3:E$296,Baggrundsvariable!$A$3:$A$296,Samlet!$C9,Baggrundsvariable!$C$3:$C$296,Samlet!$E9)</f>
        <v>1.9666666666666666</v>
      </c>
      <c r="I9" s="8">
        <f>SUMIFS(Baggrundsvariable!F$3:F$296,Baggrundsvariable!$A$3:$A$296,Samlet!$C9,Baggrundsvariable!$C$3:$C$296,Samlet!$E9)</f>
        <v>4.8</v>
      </c>
      <c r="J9" s="8">
        <f>SUMIFS(Baggrundsvariable!G$3:G$296,Baggrundsvariable!$A$3:$A$296,Samlet!$C9,Baggrundsvariable!$C$3:$C$296,Samlet!$E9)</f>
        <v>36.700000000000003</v>
      </c>
      <c r="K9" s="8">
        <f>SUMIFS(Baggrundsvariable!H$3:H$296,Baggrundsvariable!$A$3:$A$296,Samlet!$C9,Baggrundsvariable!$C$3:$C$296,Samlet!$E9)</f>
        <v>21.8</v>
      </c>
      <c r="L9" s="8">
        <f>SUMIFS(Baggrundsvariable!I$3:I$296,Baggrundsvariable!$A$3:$A$296,Samlet!$C9,Baggrundsvariable!$C$3:$C$296,Samlet!$E9)</f>
        <v>14.729179800629325</v>
      </c>
    </row>
    <row r="10" spans="1:12">
      <c r="A10">
        <v>1057</v>
      </c>
      <c r="B10" t="s">
        <v>617</v>
      </c>
      <c r="C10">
        <v>101</v>
      </c>
      <c r="D10" t="s">
        <v>1232</v>
      </c>
      <c r="E10">
        <v>2011</v>
      </c>
      <c r="F10" s="15">
        <f>IF(VLOOKUP(IF($A10&lt;1500,'BM011'!$D$5,IF($A10&lt;1800,'BM011'!$D$5,IF($A10&lt;2000,'BM011'!$D$5,$A10))),'BM011'!$D$5:$U$607,'BM011'!S$609,0)="BRUG KOM",VLOOKUP($C10,'BM010'!$C$5:$T$102,'BM010'!R$104,0),VLOOKUP(IF($A10&lt;1500,'BM011'!$D$5,IF($A10&lt;1800,'BM011'!$D$5,IF($A10&lt;2000,'BM011'!$D$5,$A10))),'BM011'!$D$5:$U$607,'BM011'!S$609,0))</f>
        <v>23794.75</v>
      </c>
      <c r="G10">
        <f>SUMIFS(Baggrundsvariable!D$3:D$296,Baggrundsvariable!$A$3:$A$296,Samlet!$C10,Baggrundsvariable!$C$3:$C$296,Samlet!$E10)</f>
        <v>189182</v>
      </c>
      <c r="H10" s="8">
        <f>SUMIFS(Baggrundsvariable!E$3:E$296,Baggrundsvariable!$A$3:$A$296,Samlet!$C10,Baggrundsvariable!$C$3:$C$296,Samlet!$E10)</f>
        <v>1.9666666666666666</v>
      </c>
      <c r="I10" s="8">
        <f>SUMIFS(Baggrundsvariable!F$3:F$296,Baggrundsvariable!$A$3:$A$296,Samlet!$C10,Baggrundsvariable!$C$3:$C$296,Samlet!$E10)</f>
        <v>4.8</v>
      </c>
      <c r="J10" s="8">
        <f>SUMIFS(Baggrundsvariable!G$3:G$296,Baggrundsvariable!$A$3:$A$296,Samlet!$C10,Baggrundsvariable!$C$3:$C$296,Samlet!$E10)</f>
        <v>36.700000000000003</v>
      </c>
      <c r="K10" s="8">
        <f>SUMIFS(Baggrundsvariable!H$3:H$296,Baggrundsvariable!$A$3:$A$296,Samlet!$C10,Baggrundsvariable!$C$3:$C$296,Samlet!$E10)</f>
        <v>21.8</v>
      </c>
      <c r="L10" s="8">
        <f>SUMIFS(Baggrundsvariable!I$3:I$296,Baggrundsvariable!$A$3:$A$296,Samlet!$C10,Baggrundsvariable!$C$3:$C$296,Samlet!$E10)</f>
        <v>14.729179800629325</v>
      </c>
    </row>
    <row r="11" spans="1:12">
      <c r="A11">
        <v>1058</v>
      </c>
      <c r="B11" t="s">
        <v>617</v>
      </c>
      <c r="C11">
        <v>101</v>
      </c>
      <c r="D11" t="s">
        <v>1232</v>
      </c>
      <c r="E11">
        <v>2011</v>
      </c>
      <c r="F11" s="15">
        <f>IF(VLOOKUP(IF($A11&lt;1500,'BM011'!$D$5,IF($A11&lt;1800,'BM011'!$D$5,IF($A11&lt;2000,'BM011'!$D$5,$A11))),'BM011'!$D$5:$U$607,'BM011'!S$609,0)="BRUG KOM",VLOOKUP($C11,'BM010'!$C$5:$T$102,'BM010'!R$104,0),VLOOKUP(IF($A11&lt;1500,'BM011'!$D$5,IF($A11&lt;1800,'BM011'!$D$5,IF($A11&lt;2000,'BM011'!$D$5,$A11))),'BM011'!$D$5:$U$607,'BM011'!S$609,0))</f>
        <v>23794.75</v>
      </c>
      <c r="G11">
        <f>SUMIFS(Baggrundsvariable!D$3:D$296,Baggrundsvariable!$A$3:$A$296,Samlet!$C11,Baggrundsvariable!$C$3:$C$296,Samlet!$E11)</f>
        <v>189182</v>
      </c>
      <c r="H11" s="8">
        <f>SUMIFS(Baggrundsvariable!E$3:E$296,Baggrundsvariable!$A$3:$A$296,Samlet!$C11,Baggrundsvariable!$C$3:$C$296,Samlet!$E11)</f>
        <v>1.9666666666666666</v>
      </c>
      <c r="I11" s="8">
        <f>SUMIFS(Baggrundsvariable!F$3:F$296,Baggrundsvariable!$A$3:$A$296,Samlet!$C11,Baggrundsvariable!$C$3:$C$296,Samlet!$E11)</f>
        <v>4.8</v>
      </c>
      <c r="J11" s="8">
        <f>SUMIFS(Baggrundsvariable!G$3:G$296,Baggrundsvariable!$A$3:$A$296,Samlet!$C11,Baggrundsvariable!$C$3:$C$296,Samlet!$E11)</f>
        <v>36.700000000000003</v>
      </c>
      <c r="K11" s="8">
        <f>SUMIFS(Baggrundsvariable!H$3:H$296,Baggrundsvariable!$A$3:$A$296,Samlet!$C11,Baggrundsvariable!$C$3:$C$296,Samlet!$E11)</f>
        <v>21.8</v>
      </c>
      <c r="L11" s="8">
        <f>SUMIFS(Baggrundsvariable!I$3:I$296,Baggrundsvariable!$A$3:$A$296,Samlet!$C11,Baggrundsvariable!$C$3:$C$296,Samlet!$E11)</f>
        <v>14.729179800629325</v>
      </c>
    </row>
    <row r="12" spans="1:12">
      <c r="A12">
        <v>1059</v>
      </c>
      <c r="B12" t="s">
        <v>617</v>
      </c>
      <c r="C12">
        <v>101</v>
      </c>
      <c r="D12" t="s">
        <v>1232</v>
      </c>
      <c r="E12">
        <v>2011</v>
      </c>
      <c r="F12" s="15">
        <f>IF(VLOOKUP(IF($A12&lt;1500,'BM011'!$D$5,IF($A12&lt;1800,'BM011'!$D$5,IF($A12&lt;2000,'BM011'!$D$5,$A12))),'BM011'!$D$5:$U$607,'BM011'!S$609,0)="BRUG KOM",VLOOKUP($C12,'BM010'!$C$5:$T$102,'BM010'!R$104,0),VLOOKUP(IF($A12&lt;1500,'BM011'!$D$5,IF($A12&lt;1800,'BM011'!$D$5,IF($A12&lt;2000,'BM011'!$D$5,$A12))),'BM011'!$D$5:$U$607,'BM011'!S$609,0))</f>
        <v>23794.75</v>
      </c>
      <c r="G12">
        <f>SUMIFS(Baggrundsvariable!D$3:D$296,Baggrundsvariable!$A$3:$A$296,Samlet!$C12,Baggrundsvariable!$C$3:$C$296,Samlet!$E12)</f>
        <v>189182</v>
      </c>
      <c r="H12" s="8">
        <f>SUMIFS(Baggrundsvariable!E$3:E$296,Baggrundsvariable!$A$3:$A$296,Samlet!$C12,Baggrundsvariable!$C$3:$C$296,Samlet!$E12)</f>
        <v>1.9666666666666666</v>
      </c>
      <c r="I12" s="8">
        <f>SUMIFS(Baggrundsvariable!F$3:F$296,Baggrundsvariable!$A$3:$A$296,Samlet!$C12,Baggrundsvariable!$C$3:$C$296,Samlet!$E12)</f>
        <v>4.8</v>
      </c>
      <c r="J12" s="8">
        <f>SUMIFS(Baggrundsvariable!G$3:G$296,Baggrundsvariable!$A$3:$A$296,Samlet!$C12,Baggrundsvariable!$C$3:$C$296,Samlet!$E12)</f>
        <v>36.700000000000003</v>
      </c>
      <c r="K12" s="8">
        <f>SUMIFS(Baggrundsvariable!H$3:H$296,Baggrundsvariable!$A$3:$A$296,Samlet!$C12,Baggrundsvariable!$C$3:$C$296,Samlet!$E12)</f>
        <v>21.8</v>
      </c>
      <c r="L12" s="8">
        <f>SUMIFS(Baggrundsvariable!I$3:I$296,Baggrundsvariable!$A$3:$A$296,Samlet!$C12,Baggrundsvariable!$C$3:$C$296,Samlet!$E12)</f>
        <v>14.729179800629325</v>
      </c>
    </row>
    <row r="13" spans="1:12">
      <c r="A13">
        <v>1060</v>
      </c>
      <c r="B13" t="s">
        <v>617</v>
      </c>
      <c r="C13">
        <v>101</v>
      </c>
      <c r="D13" t="s">
        <v>1232</v>
      </c>
      <c r="E13">
        <v>2011</v>
      </c>
      <c r="F13" s="15">
        <f>IF(VLOOKUP(IF($A13&lt;1500,'BM011'!$D$5,IF($A13&lt;1800,'BM011'!$D$5,IF($A13&lt;2000,'BM011'!$D$5,$A13))),'BM011'!$D$5:$U$607,'BM011'!S$609,0)="BRUG KOM",VLOOKUP($C13,'BM010'!$C$5:$T$102,'BM010'!R$104,0),VLOOKUP(IF($A13&lt;1500,'BM011'!$D$5,IF($A13&lt;1800,'BM011'!$D$5,IF($A13&lt;2000,'BM011'!$D$5,$A13))),'BM011'!$D$5:$U$607,'BM011'!S$609,0))</f>
        <v>23794.75</v>
      </c>
      <c r="G13">
        <f>SUMIFS(Baggrundsvariable!D$3:D$296,Baggrundsvariable!$A$3:$A$296,Samlet!$C13,Baggrundsvariable!$C$3:$C$296,Samlet!$E13)</f>
        <v>189182</v>
      </c>
      <c r="H13" s="8">
        <f>SUMIFS(Baggrundsvariable!E$3:E$296,Baggrundsvariable!$A$3:$A$296,Samlet!$C13,Baggrundsvariable!$C$3:$C$296,Samlet!$E13)</f>
        <v>1.9666666666666666</v>
      </c>
      <c r="I13" s="8">
        <f>SUMIFS(Baggrundsvariable!F$3:F$296,Baggrundsvariable!$A$3:$A$296,Samlet!$C13,Baggrundsvariable!$C$3:$C$296,Samlet!$E13)</f>
        <v>4.8</v>
      </c>
      <c r="J13" s="8">
        <f>SUMIFS(Baggrundsvariable!G$3:G$296,Baggrundsvariable!$A$3:$A$296,Samlet!$C13,Baggrundsvariable!$C$3:$C$296,Samlet!$E13)</f>
        <v>36.700000000000003</v>
      </c>
      <c r="K13" s="8">
        <f>SUMIFS(Baggrundsvariable!H$3:H$296,Baggrundsvariable!$A$3:$A$296,Samlet!$C13,Baggrundsvariable!$C$3:$C$296,Samlet!$E13)</f>
        <v>21.8</v>
      </c>
      <c r="L13" s="8">
        <f>SUMIFS(Baggrundsvariable!I$3:I$296,Baggrundsvariable!$A$3:$A$296,Samlet!$C13,Baggrundsvariable!$C$3:$C$296,Samlet!$E13)</f>
        <v>14.729179800629325</v>
      </c>
    </row>
    <row r="14" spans="1:12">
      <c r="A14">
        <v>1061</v>
      </c>
      <c r="B14" t="s">
        <v>617</v>
      </c>
      <c r="C14">
        <v>101</v>
      </c>
      <c r="D14" t="s">
        <v>1232</v>
      </c>
      <c r="E14">
        <v>2011</v>
      </c>
      <c r="F14" s="15">
        <f>IF(VLOOKUP(IF($A14&lt;1500,'BM011'!$D$5,IF($A14&lt;1800,'BM011'!$D$5,IF($A14&lt;2000,'BM011'!$D$5,$A14))),'BM011'!$D$5:$U$607,'BM011'!S$609,0)="BRUG KOM",VLOOKUP($C14,'BM010'!$C$5:$T$102,'BM010'!R$104,0),VLOOKUP(IF($A14&lt;1500,'BM011'!$D$5,IF($A14&lt;1800,'BM011'!$D$5,IF($A14&lt;2000,'BM011'!$D$5,$A14))),'BM011'!$D$5:$U$607,'BM011'!S$609,0))</f>
        <v>23794.75</v>
      </c>
      <c r="G14">
        <f>SUMIFS(Baggrundsvariable!D$3:D$296,Baggrundsvariable!$A$3:$A$296,Samlet!$C14,Baggrundsvariable!$C$3:$C$296,Samlet!$E14)</f>
        <v>189182</v>
      </c>
      <c r="H14" s="8">
        <f>SUMIFS(Baggrundsvariable!E$3:E$296,Baggrundsvariable!$A$3:$A$296,Samlet!$C14,Baggrundsvariable!$C$3:$C$296,Samlet!$E14)</f>
        <v>1.9666666666666666</v>
      </c>
      <c r="I14" s="8">
        <f>SUMIFS(Baggrundsvariable!F$3:F$296,Baggrundsvariable!$A$3:$A$296,Samlet!$C14,Baggrundsvariable!$C$3:$C$296,Samlet!$E14)</f>
        <v>4.8</v>
      </c>
      <c r="J14" s="8">
        <f>SUMIFS(Baggrundsvariable!G$3:G$296,Baggrundsvariable!$A$3:$A$296,Samlet!$C14,Baggrundsvariable!$C$3:$C$296,Samlet!$E14)</f>
        <v>36.700000000000003</v>
      </c>
      <c r="K14" s="8">
        <f>SUMIFS(Baggrundsvariable!H$3:H$296,Baggrundsvariable!$A$3:$A$296,Samlet!$C14,Baggrundsvariable!$C$3:$C$296,Samlet!$E14)</f>
        <v>21.8</v>
      </c>
      <c r="L14" s="8">
        <f>SUMIFS(Baggrundsvariable!I$3:I$296,Baggrundsvariable!$A$3:$A$296,Samlet!$C14,Baggrundsvariable!$C$3:$C$296,Samlet!$E14)</f>
        <v>14.729179800629325</v>
      </c>
    </row>
    <row r="15" spans="1:12">
      <c r="A15">
        <v>1062</v>
      </c>
      <c r="B15" t="s">
        <v>617</v>
      </c>
      <c r="C15">
        <v>101</v>
      </c>
      <c r="D15" t="s">
        <v>1232</v>
      </c>
      <c r="E15">
        <v>2011</v>
      </c>
      <c r="F15" s="15">
        <f>IF(VLOOKUP(IF($A15&lt;1500,'BM011'!$D$5,IF($A15&lt;1800,'BM011'!$D$5,IF($A15&lt;2000,'BM011'!$D$5,$A15))),'BM011'!$D$5:$U$607,'BM011'!S$609,0)="BRUG KOM",VLOOKUP($C15,'BM010'!$C$5:$T$102,'BM010'!R$104,0),VLOOKUP(IF($A15&lt;1500,'BM011'!$D$5,IF($A15&lt;1800,'BM011'!$D$5,IF($A15&lt;2000,'BM011'!$D$5,$A15))),'BM011'!$D$5:$U$607,'BM011'!S$609,0))</f>
        <v>23794.75</v>
      </c>
      <c r="G15">
        <f>SUMIFS(Baggrundsvariable!D$3:D$296,Baggrundsvariable!$A$3:$A$296,Samlet!$C15,Baggrundsvariable!$C$3:$C$296,Samlet!$E15)</f>
        <v>189182</v>
      </c>
      <c r="H15" s="8">
        <f>SUMIFS(Baggrundsvariable!E$3:E$296,Baggrundsvariable!$A$3:$A$296,Samlet!$C15,Baggrundsvariable!$C$3:$C$296,Samlet!$E15)</f>
        <v>1.9666666666666666</v>
      </c>
      <c r="I15" s="8">
        <f>SUMIFS(Baggrundsvariable!F$3:F$296,Baggrundsvariable!$A$3:$A$296,Samlet!$C15,Baggrundsvariable!$C$3:$C$296,Samlet!$E15)</f>
        <v>4.8</v>
      </c>
      <c r="J15" s="8">
        <f>SUMIFS(Baggrundsvariable!G$3:G$296,Baggrundsvariable!$A$3:$A$296,Samlet!$C15,Baggrundsvariable!$C$3:$C$296,Samlet!$E15)</f>
        <v>36.700000000000003</v>
      </c>
      <c r="K15" s="8">
        <f>SUMIFS(Baggrundsvariable!H$3:H$296,Baggrundsvariable!$A$3:$A$296,Samlet!$C15,Baggrundsvariable!$C$3:$C$296,Samlet!$E15)</f>
        <v>21.8</v>
      </c>
      <c r="L15" s="8">
        <f>SUMIFS(Baggrundsvariable!I$3:I$296,Baggrundsvariable!$A$3:$A$296,Samlet!$C15,Baggrundsvariable!$C$3:$C$296,Samlet!$E15)</f>
        <v>14.729179800629325</v>
      </c>
    </row>
    <row r="16" spans="1:12">
      <c r="A16">
        <v>1063</v>
      </c>
      <c r="B16" t="s">
        <v>617</v>
      </c>
      <c r="C16">
        <v>101</v>
      </c>
      <c r="D16" t="s">
        <v>1232</v>
      </c>
      <c r="E16">
        <v>2011</v>
      </c>
      <c r="F16" s="15">
        <f>IF(VLOOKUP(IF($A16&lt;1500,'BM011'!$D$5,IF($A16&lt;1800,'BM011'!$D$5,IF($A16&lt;2000,'BM011'!$D$5,$A16))),'BM011'!$D$5:$U$607,'BM011'!S$609,0)="BRUG KOM",VLOOKUP($C16,'BM010'!$C$5:$T$102,'BM010'!R$104,0),VLOOKUP(IF($A16&lt;1500,'BM011'!$D$5,IF($A16&lt;1800,'BM011'!$D$5,IF($A16&lt;2000,'BM011'!$D$5,$A16))),'BM011'!$D$5:$U$607,'BM011'!S$609,0))</f>
        <v>23794.75</v>
      </c>
      <c r="G16">
        <f>SUMIFS(Baggrundsvariable!D$3:D$296,Baggrundsvariable!$A$3:$A$296,Samlet!$C16,Baggrundsvariable!$C$3:$C$296,Samlet!$E16)</f>
        <v>189182</v>
      </c>
      <c r="H16" s="8">
        <f>SUMIFS(Baggrundsvariable!E$3:E$296,Baggrundsvariable!$A$3:$A$296,Samlet!$C16,Baggrundsvariable!$C$3:$C$296,Samlet!$E16)</f>
        <v>1.9666666666666666</v>
      </c>
      <c r="I16" s="8">
        <f>SUMIFS(Baggrundsvariable!F$3:F$296,Baggrundsvariable!$A$3:$A$296,Samlet!$C16,Baggrundsvariable!$C$3:$C$296,Samlet!$E16)</f>
        <v>4.8</v>
      </c>
      <c r="J16" s="8">
        <f>SUMIFS(Baggrundsvariable!G$3:G$296,Baggrundsvariable!$A$3:$A$296,Samlet!$C16,Baggrundsvariable!$C$3:$C$296,Samlet!$E16)</f>
        <v>36.700000000000003</v>
      </c>
      <c r="K16" s="8">
        <f>SUMIFS(Baggrundsvariable!H$3:H$296,Baggrundsvariable!$A$3:$A$296,Samlet!$C16,Baggrundsvariable!$C$3:$C$296,Samlet!$E16)</f>
        <v>21.8</v>
      </c>
      <c r="L16" s="8">
        <f>SUMIFS(Baggrundsvariable!I$3:I$296,Baggrundsvariable!$A$3:$A$296,Samlet!$C16,Baggrundsvariable!$C$3:$C$296,Samlet!$E16)</f>
        <v>14.729179800629325</v>
      </c>
    </row>
    <row r="17" spans="1:12">
      <c r="A17">
        <v>1064</v>
      </c>
      <c r="B17" t="s">
        <v>617</v>
      </c>
      <c r="C17">
        <v>101</v>
      </c>
      <c r="D17" t="s">
        <v>1232</v>
      </c>
      <c r="E17">
        <v>2011</v>
      </c>
      <c r="F17" s="15">
        <f>IF(VLOOKUP(IF($A17&lt;1500,'BM011'!$D$5,IF($A17&lt;1800,'BM011'!$D$5,IF($A17&lt;2000,'BM011'!$D$5,$A17))),'BM011'!$D$5:$U$607,'BM011'!S$609,0)="BRUG KOM",VLOOKUP($C17,'BM010'!$C$5:$T$102,'BM010'!R$104,0),VLOOKUP(IF($A17&lt;1500,'BM011'!$D$5,IF($A17&lt;1800,'BM011'!$D$5,IF($A17&lt;2000,'BM011'!$D$5,$A17))),'BM011'!$D$5:$U$607,'BM011'!S$609,0))</f>
        <v>23794.75</v>
      </c>
      <c r="G17">
        <f>SUMIFS(Baggrundsvariable!D$3:D$296,Baggrundsvariable!$A$3:$A$296,Samlet!$C17,Baggrundsvariable!$C$3:$C$296,Samlet!$E17)</f>
        <v>189182</v>
      </c>
      <c r="H17" s="8">
        <f>SUMIFS(Baggrundsvariable!E$3:E$296,Baggrundsvariable!$A$3:$A$296,Samlet!$C17,Baggrundsvariable!$C$3:$C$296,Samlet!$E17)</f>
        <v>1.9666666666666666</v>
      </c>
      <c r="I17" s="8">
        <f>SUMIFS(Baggrundsvariable!F$3:F$296,Baggrundsvariable!$A$3:$A$296,Samlet!$C17,Baggrundsvariable!$C$3:$C$296,Samlet!$E17)</f>
        <v>4.8</v>
      </c>
      <c r="J17" s="8">
        <f>SUMIFS(Baggrundsvariable!G$3:G$296,Baggrundsvariable!$A$3:$A$296,Samlet!$C17,Baggrundsvariable!$C$3:$C$296,Samlet!$E17)</f>
        <v>36.700000000000003</v>
      </c>
      <c r="K17" s="8">
        <f>SUMIFS(Baggrundsvariable!H$3:H$296,Baggrundsvariable!$A$3:$A$296,Samlet!$C17,Baggrundsvariable!$C$3:$C$296,Samlet!$E17)</f>
        <v>21.8</v>
      </c>
      <c r="L17" s="8">
        <f>SUMIFS(Baggrundsvariable!I$3:I$296,Baggrundsvariable!$A$3:$A$296,Samlet!$C17,Baggrundsvariable!$C$3:$C$296,Samlet!$E17)</f>
        <v>14.729179800629325</v>
      </c>
    </row>
    <row r="18" spans="1:12">
      <c r="A18">
        <v>1065</v>
      </c>
      <c r="B18" t="s">
        <v>617</v>
      </c>
      <c r="C18">
        <v>101</v>
      </c>
      <c r="D18" t="s">
        <v>1232</v>
      </c>
      <c r="E18">
        <v>2011</v>
      </c>
      <c r="F18" s="15">
        <f>IF(VLOOKUP(IF($A18&lt;1500,'BM011'!$D$5,IF($A18&lt;1800,'BM011'!$D$5,IF($A18&lt;2000,'BM011'!$D$5,$A18))),'BM011'!$D$5:$U$607,'BM011'!S$609,0)="BRUG KOM",VLOOKUP($C18,'BM010'!$C$5:$T$102,'BM010'!R$104,0),VLOOKUP(IF($A18&lt;1500,'BM011'!$D$5,IF($A18&lt;1800,'BM011'!$D$5,IF($A18&lt;2000,'BM011'!$D$5,$A18))),'BM011'!$D$5:$U$607,'BM011'!S$609,0))</f>
        <v>23794.75</v>
      </c>
      <c r="G18">
        <f>SUMIFS(Baggrundsvariable!D$3:D$296,Baggrundsvariable!$A$3:$A$296,Samlet!$C18,Baggrundsvariable!$C$3:$C$296,Samlet!$E18)</f>
        <v>189182</v>
      </c>
      <c r="H18" s="8">
        <f>SUMIFS(Baggrundsvariable!E$3:E$296,Baggrundsvariable!$A$3:$A$296,Samlet!$C18,Baggrundsvariable!$C$3:$C$296,Samlet!$E18)</f>
        <v>1.9666666666666666</v>
      </c>
      <c r="I18" s="8">
        <f>SUMIFS(Baggrundsvariable!F$3:F$296,Baggrundsvariable!$A$3:$A$296,Samlet!$C18,Baggrundsvariable!$C$3:$C$296,Samlet!$E18)</f>
        <v>4.8</v>
      </c>
      <c r="J18" s="8">
        <f>SUMIFS(Baggrundsvariable!G$3:G$296,Baggrundsvariable!$A$3:$A$296,Samlet!$C18,Baggrundsvariable!$C$3:$C$296,Samlet!$E18)</f>
        <v>36.700000000000003</v>
      </c>
      <c r="K18" s="8">
        <f>SUMIFS(Baggrundsvariable!H$3:H$296,Baggrundsvariable!$A$3:$A$296,Samlet!$C18,Baggrundsvariable!$C$3:$C$296,Samlet!$E18)</f>
        <v>21.8</v>
      </c>
      <c r="L18" s="8">
        <f>SUMIFS(Baggrundsvariable!I$3:I$296,Baggrundsvariable!$A$3:$A$296,Samlet!$C18,Baggrundsvariable!$C$3:$C$296,Samlet!$E18)</f>
        <v>14.729179800629325</v>
      </c>
    </row>
    <row r="19" spans="1:12">
      <c r="A19">
        <v>1066</v>
      </c>
      <c r="B19" t="s">
        <v>617</v>
      </c>
      <c r="C19">
        <v>101</v>
      </c>
      <c r="D19" t="s">
        <v>1232</v>
      </c>
      <c r="E19">
        <v>2011</v>
      </c>
      <c r="F19" s="15">
        <f>IF(VLOOKUP(IF($A19&lt;1500,'BM011'!$D$5,IF($A19&lt;1800,'BM011'!$D$5,IF($A19&lt;2000,'BM011'!$D$5,$A19))),'BM011'!$D$5:$U$607,'BM011'!S$609,0)="BRUG KOM",VLOOKUP($C19,'BM010'!$C$5:$T$102,'BM010'!R$104,0),VLOOKUP(IF($A19&lt;1500,'BM011'!$D$5,IF($A19&lt;1800,'BM011'!$D$5,IF($A19&lt;2000,'BM011'!$D$5,$A19))),'BM011'!$D$5:$U$607,'BM011'!S$609,0))</f>
        <v>23794.75</v>
      </c>
      <c r="G19">
        <f>SUMIFS(Baggrundsvariable!D$3:D$296,Baggrundsvariable!$A$3:$A$296,Samlet!$C19,Baggrundsvariable!$C$3:$C$296,Samlet!$E19)</f>
        <v>189182</v>
      </c>
      <c r="H19" s="8">
        <f>SUMIFS(Baggrundsvariable!E$3:E$296,Baggrundsvariable!$A$3:$A$296,Samlet!$C19,Baggrundsvariable!$C$3:$C$296,Samlet!$E19)</f>
        <v>1.9666666666666666</v>
      </c>
      <c r="I19" s="8">
        <f>SUMIFS(Baggrundsvariable!F$3:F$296,Baggrundsvariable!$A$3:$A$296,Samlet!$C19,Baggrundsvariable!$C$3:$C$296,Samlet!$E19)</f>
        <v>4.8</v>
      </c>
      <c r="J19" s="8">
        <f>SUMIFS(Baggrundsvariable!G$3:G$296,Baggrundsvariable!$A$3:$A$296,Samlet!$C19,Baggrundsvariable!$C$3:$C$296,Samlet!$E19)</f>
        <v>36.700000000000003</v>
      </c>
      <c r="K19" s="8">
        <f>SUMIFS(Baggrundsvariable!H$3:H$296,Baggrundsvariable!$A$3:$A$296,Samlet!$C19,Baggrundsvariable!$C$3:$C$296,Samlet!$E19)</f>
        <v>21.8</v>
      </c>
      <c r="L19" s="8">
        <f>SUMIFS(Baggrundsvariable!I$3:I$296,Baggrundsvariable!$A$3:$A$296,Samlet!$C19,Baggrundsvariable!$C$3:$C$296,Samlet!$E19)</f>
        <v>14.729179800629325</v>
      </c>
    </row>
    <row r="20" spans="1:12">
      <c r="A20">
        <v>1067</v>
      </c>
      <c r="B20" t="s">
        <v>617</v>
      </c>
      <c r="C20">
        <v>101</v>
      </c>
      <c r="D20" t="s">
        <v>1232</v>
      </c>
      <c r="E20">
        <v>2011</v>
      </c>
      <c r="F20" s="15">
        <f>IF(VLOOKUP(IF($A20&lt;1500,'BM011'!$D$5,IF($A20&lt;1800,'BM011'!$D$5,IF($A20&lt;2000,'BM011'!$D$5,$A20))),'BM011'!$D$5:$U$607,'BM011'!S$609,0)="BRUG KOM",VLOOKUP($C20,'BM010'!$C$5:$T$102,'BM010'!R$104,0),VLOOKUP(IF($A20&lt;1500,'BM011'!$D$5,IF($A20&lt;1800,'BM011'!$D$5,IF($A20&lt;2000,'BM011'!$D$5,$A20))),'BM011'!$D$5:$U$607,'BM011'!S$609,0))</f>
        <v>23794.75</v>
      </c>
      <c r="G20">
        <f>SUMIFS(Baggrundsvariable!D$3:D$296,Baggrundsvariable!$A$3:$A$296,Samlet!$C20,Baggrundsvariable!$C$3:$C$296,Samlet!$E20)</f>
        <v>189182</v>
      </c>
      <c r="H20" s="8">
        <f>SUMIFS(Baggrundsvariable!E$3:E$296,Baggrundsvariable!$A$3:$A$296,Samlet!$C20,Baggrundsvariable!$C$3:$C$296,Samlet!$E20)</f>
        <v>1.9666666666666666</v>
      </c>
      <c r="I20" s="8">
        <f>SUMIFS(Baggrundsvariable!F$3:F$296,Baggrundsvariable!$A$3:$A$296,Samlet!$C20,Baggrundsvariable!$C$3:$C$296,Samlet!$E20)</f>
        <v>4.8</v>
      </c>
      <c r="J20" s="8">
        <f>SUMIFS(Baggrundsvariable!G$3:G$296,Baggrundsvariable!$A$3:$A$296,Samlet!$C20,Baggrundsvariable!$C$3:$C$296,Samlet!$E20)</f>
        <v>36.700000000000003</v>
      </c>
      <c r="K20" s="8">
        <f>SUMIFS(Baggrundsvariable!H$3:H$296,Baggrundsvariable!$A$3:$A$296,Samlet!$C20,Baggrundsvariable!$C$3:$C$296,Samlet!$E20)</f>
        <v>21.8</v>
      </c>
      <c r="L20" s="8">
        <f>SUMIFS(Baggrundsvariable!I$3:I$296,Baggrundsvariable!$A$3:$A$296,Samlet!$C20,Baggrundsvariable!$C$3:$C$296,Samlet!$E20)</f>
        <v>14.729179800629325</v>
      </c>
    </row>
    <row r="21" spans="1:12">
      <c r="A21">
        <v>1068</v>
      </c>
      <c r="B21" t="s">
        <v>617</v>
      </c>
      <c r="C21">
        <v>101</v>
      </c>
      <c r="D21" t="s">
        <v>1232</v>
      </c>
      <c r="E21">
        <v>2011</v>
      </c>
      <c r="F21" s="15">
        <f>IF(VLOOKUP(IF($A21&lt;1500,'BM011'!$D$5,IF($A21&lt;1800,'BM011'!$D$5,IF($A21&lt;2000,'BM011'!$D$5,$A21))),'BM011'!$D$5:$U$607,'BM011'!S$609,0)="BRUG KOM",VLOOKUP($C21,'BM010'!$C$5:$T$102,'BM010'!R$104,0),VLOOKUP(IF($A21&lt;1500,'BM011'!$D$5,IF($A21&lt;1800,'BM011'!$D$5,IF($A21&lt;2000,'BM011'!$D$5,$A21))),'BM011'!$D$5:$U$607,'BM011'!S$609,0))</f>
        <v>23794.75</v>
      </c>
      <c r="G21">
        <f>SUMIFS(Baggrundsvariable!D$3:D$296,Baggrundsvariable!$A$3:$A$296,Samlet!$C21,Baggrundsvariable!$C$3:$C$296,Samlet!$E21)</f>
        <v>189182</v>
      </c>
      <c r="H21" s="8">
        <f>SUMIFS(Baggrundsvariable!E$3:E$296,Baggrundsvariable!$A$3:$A$296,Samlet!$C21,Baggrundsvariable!$C$3:$C$296,Samlet!$E21)</f>
        <v>1.9666666666666666</v>
      </c>
      <c r="I21" s="8">
        <f>SUMIFS(Baggrundsvariable!F$3:F$296,Baggrundsvariable!$A$3:$A$296,Samlet!$C21,Baggrundsvariable!$C$3:$C$296,Samlet!$E21)</f>
        <v>4.8</v>
      </c>
      <c r="J21" s="8">
        <f>SUMIFS(Baggrundsvariable!G$3:G$296,Baggrundsvariable!$A$3:$A$296,Samlet!$C21,Baggrundsvariable!$C$3:$C$296,Samlet!$E21)</f>
        <v>36.700000000000003</v>
      </c>
      <c r="K21" s="8">
        <f>SUMIFS(Baggrundsvariable!H$3:H$296,Baggrundsvariable!$A$3:$A$296,Samlet!$C21,Baggrundsvariable!$C$3:$C$296,Samlet!$E21)</f>
        <v>21.8</v>
      </c>
      <c r="L21" s="8">
        <f>SUMIFS(Baggrundsvariable!I$3:I$296,Baggrundsvariable!$A$3:$A$296,Samlet!$C21,Baggrundsvariable!$C$3:$C$296,Samlet!$E21)</f>
        <v>14.729179800629325</v>
      </c>
    </row>
    <row r="22" spans="1:12">
      <c r="A22">
        <v>1069</v>
      </c>
      <c r="B22" t="s">
        <v>617</v>
      </c>
      <c r="C22">
        <v>101</v>
      </c>
      <c r="D22" t="s">
        <v>1232</v>
      </c>
      <c r="E22">
        <v>2011</v>
      </c>
      <c r="F22" s="15">
        <f>IF(VLOOKUP(IF($A22&lt;1500,'BM011'!$D$5,IF($A22&lt;1800,'BM011'!$D$5,IF($A22&lt;2000,'BM011'!$D$5,$A22))),'BM011'!$D$5:$U$607,'BM011'!S$609,0)="BRUG KOM",VLOOKUP($C22,'BM010'!$C$5:$T$102,'BM010'!R$104,0),VLOOKUP(IF($A22&lt;1500,'BM011'!$D$5,IF($A22&lt;1800,'BM011'!$D$5,IF($A22&lt;2000,'BM011'!$D$5,$A22))),'BM011'!$D$5:$U$607,'BM011'!S$609,0))</f>
        <v>23794.75</v>
      </c>
      <c r="G22">
        <f>SUMIFS(Baggrundsvariable!D$3:D$296,Baggrundsvariable!$A$3:$A$296,Samlet!$C22,Baggrundsvariable!$C$3:$C$296,Samlet!$E22)</f>
        <v>189182</v>
      </c>
      <c r="H22" s="8">
        <f>SUMIFS(Baggrundsvariable!E$3:E$296,Baggrundsvariable!$A$3:$A$296,Samlet!$C22,Baggrundsvariable!$C$3:$C$296,Samlet!$E22)</f>
        <v>1.9666666666666666</v>
      </c>
      <c r="I22" s="8">
        <f>SUMIFS(Baggrundsvariable!F$3:F$296,Baggrundsvariable!$A$3:$A$296,Samlet!$C22,Baggrundsvariable!$C$3:$C$296,Samlet!$E22)</f>
        <v>4.8</v>
      </c>
      <c r="J22" s="8">
        <f>SUMIFS(Baggrundsvariable!G$3:G$296,Baggrundsvariable!$A$3:$A$296,Samlet!$C22,Baggrundsvariable!$C$3:$C$296,Samlet!$E22)</f>
        <v>36.700000000000003</v>
      </c>
      <c r="K22" s="8">
        <f>SUMIFS(Baggrundsvariable!H$3:H$296,Baggrundsvariable!$A$3:$A$296,Samlet!$C22,Baggrundsvariable!$C$3:$C$296,Samlet!$E22)</f>
        <v>21.8</v>
      </c>
      <c r="L22" s="8">
        <f>SUMIFS(Baggrundsvariable!I$3:I$296,Baggrundsvariable!$A$3:$A$296,Samlet!$C22,Baggrundsvariable!$C$3:$C$296,Samlet!$E22)</f>
        <v>14.729179800629325</v>
      </c>
    </row>
    <row r="23" spans="1:12">
      <c r="A23">
        <v>1070</v>
      </c>
      <c r="B23" t="s">
        <v>617</v>
      </c>
      <c r="C23">
        <v>101</v>
      </c>
      <c r="D23" t="s">
        <v>1232</v>
      </c>
      <c r="E23">
        <v>2011</v>
      </c>
      <c r="F23" s="15">
        <f>IF(VLOOKUP(IF($A23&lt;1500,'BM011'!$D$5,IF($A23&lt;1800,'BM011'!$D$5,IF($A23&lt;2000,'BM011'!$D$5,$A23))),'BM011'!$D$5:$U$607,'BM011'!S$609,0)="BRUG KOM",VLOOKUP($C23,'BM010'!$C$5:$T$102,'BM010'!R$104,0),VLOOKUP(IF($A23&lt;1500,'BM011'!$D$5,IF($A23&lt;1800,'BM011'!$D$5,IF($A23&lt;2000,'BM011'!$D$5,$A23))),'BM011'!$D$5:$U$607,'BM011'!S$609,0))</f>
        <v>23794.75</v>
      </c>
      <c r="G23">
        <f>SUMIFS(Baggrundsvariable!D$3:D$296,Baggrundsvariable!$A$3:$A$296,Samlet!$C23,Baggrundsvariable!$C$3:$C$296,Samlet!$E23)</f>
        <v>189182</v>
      </c>
      <c r="H23" s="8">
        <f>SUMIFS(Baggrundsvariable!E$3:E$296,Baggrundsvariable!$A$3:$A$296,Samlet!$C23,Baggrundsvariable!$C$3:$C$296,Samlet!$E23)</f>
        <v>1.9666666666666666</v>
      </c>
      <c r="I23" s="8">
        <f>SUMIFS(Baggrundsvariable!F$3:F$296,Baggrundsvariable!$A$3:$A$296,Samlet!$C23,Baggrundsvariable!$C$3:$C$296,Samlet!$E23)</f>
        <v>4.8</v>
      </c>
      <c r="J23" s="8">
        <f>SUMIFS(Baggrundsvariable!G$3:G$296,Baggrundsvariable!$A$3:$A$296,Samlet!$C23,Baggrundsvariable!$C$3:$C$296,Samlet!$E23)</f>
        <v>36.700000000000003</v>
      </c>
      <c r="K23" s="8">
        <f>SUMIFS(Baggrundsvariable!H$3:H$296,Baggrundsvariable!$A$3:$A$296,Samlet!$C23,Baggrundsvariable!$C$3:$C$296,Samlet!$E23)</f>
        <v>21.8</v>
      </c>
      <c r="L23" s="8">
        <f>SUMIFS(Baggrundsvariable!I$3:I$296,Baggrundsvariable!$A$3:$A$296,Samlet!$C23,Baggrundsvariable!$C$3:$C$296,Samlet!$E23)</f>
        <v>14.729179800629325</v>
      </c>
    </row>
    <row r="24" spans="1:12">
      <c r="A24">
        <v>1071</v>
      </c>
      <c r="B24" t="s">
        <v>617</v>
      </c>
      <c r="C24">
        <v>101</v>
      </c>
      <c r="D24" t="s">
        <v>1232</v>
      </c>
      <c r="E24">
        <v>2011</v>
      </c>
      <c r="F24" s="15">
        <f>IF(VLOOKUP(IF($A24&lt;1500,'BM011'!$D$5,IF($A24&lt;1800,'BM011'!$D$5,IF($A24&lt;2000,'BM011'!$D$5,$A24))),'BM011'!$D$5:$U$607,'BM011'!S$609,0)="BRUG KOM",VLOOKUP($C24,'BM010'!$C$5:$T$102,'BM010'!R$104,0),VLOOKUP(IF($A24&lt;1500,'BM011'!$D$5,IF($A24&lt;1800,'BM011'!$D$5,IF($A24&lt;2000,'BM011'!$D$5,$A24))),'BM011'!$D$5:$U$607,'BM011'!S$609,0))</f>
        <v>23794.75</v>
      </c>
      <c r="G24">
        <f>SUMIFS(Baggrundsvariable!D$3:D$296,Baggrundsvariable!$A$3:$A$296,Samlet!$C24,Baggrundsvariable!$C$3:$C$296,Samlet!$E24)</f>
        <v>189182</v>
      </c>
      <c r="H24" s="8">
        <f>SUMIFS(Baggrundsvariable!E$3:E$296,Baggrundsvariable!$A$3:$A$296,Samlet!$C24,Baggrundsvariable!$C$3:$C$296,Samlet!$E24)</f>
        <v>1.9666666666666666</v>
      </c>
      <c r="I24" s="8">
        <f>SUMIFS(Baggrundsvariable!F$3:F$296,Baggrundsvariable!$A$3:$A$296,Samlet!$C24,Baggrundsvariable!$C$3:$C$296,Samlet!$E24)</f>
        <v>4.8</v>
      </c>
      <c r="J24" s="8">
        <f>SUMIFS(Baggrundsvariable!G$3:G$296,Baggrundsvariable!$A$3:$A$296,Samlet!$C24,Baggrundsvariable!$C$3:$C$296,Samlet!$E24)</f>
        <v>36.700000000000003</v>
      </c>
      <c r="K24" s="8">
        <f>SUMIFS(Baggrundsvariable!H$3:H$296,Baggrundsvariable!$A$3:$A$296,Samlet!$C24,Baggrundsvariable!$C$3:$C$296,Samlet!$E24)</f>
        <v>21.8</v>
      </c>
      <c r="L24" s="8">
        <f>SUMIFS(Baggrundsvariable!I$3:I$296,Baggrundsvariable!$A$3:$A$296,Samlet!$C24,Baggrundsvariable!$C$3:$C$296,Samlet!$E24)</f>
        <v>14.729179800629325</v>
      </c>
    </row>
    <row r="25" spans="1:12">
      <c r="A25">
        <v>1072</v>
      </c>
      <c r="B25" t="s">
        <v>617</v>
      </c>
      <c r="C25">
        <v>101</v>
      </c>
      <c r="D25" t="s">
        <v>1232</v>
      </c>
      <c r="E25">
        <v>2011</v>
      </c>
      <c r="F25" s="15">
        <f>IF(VLOOKUP(IF($A25&lt;1500,'BM011'!$D$5,IF($A25&lt;1800,'BM011'!$D$5,IF($A25&lt;2000,'BM011'!$D$5,$A25))),'BM011'!$D$5:$U$607,'BM011'!S$609,0)="BRUG KOM",VLOOKUP($C25,'BM010'!$C$5:$T$102,'BM010'!R$104,0),VLOOKUP(IF($A25&lt;1500,'BM011'!$D$5,IF($A25&lt;1800,'BM011'!$D$5,IF($A25&lt;2000,'BM011'!$D$5,$A25))),'BM011'!$D$5:$U$607,'BM011'!S$609,0))</f>
        <v>23794.75</v>
      </c>
      <c r="G25">
        <f>SUMIFS(Baggrundsvariable!D$3:D$296,Baggrundsvariable!$A$3:$A$296,Samlet!$C25,Baggrundsvariable!$C$3:$C$296,Samlet!$E25)</f>
        <v>189182</v>
      </c>
      <c r="H25" s="8">
        <f>SUMIFS(Baggrundsvariable!E$3:E$296,Baggrundsvariable!$A$3:$A$296,Samlet!$C25,Baggrundsvariable!$C$3:$C$296,Samlet!$E25)</f>
        <v>1.9666666666666666</v>
      </c>
      <c r="I25" s="8">
        <f>SUMIFS(Baggrundsvariable!F$3:F$296,Baggrundsvariable!$A$3:$A$296,Samlet!$C25,Baggrundsvariable!$C$3:$C$296,Samlet!$E25)</f>
        <v>4.8</v>
      </c>
      <c r="J25" s="8">
        <f>SUMIFS(Baggrundsvariable!G$3:G$296,Baggrundsvariable!$A$3:$A$296,Samlet!$C25,Baggrundsvariable!$C$3:$C$296,Samlet!$E25)</f>
        <v>36.700000000000003</v>
      </c>
      <c r="K25" s="8">
        <f>SUMIFS(Baggrundsvariable!H$3:H$296,Baggrundsvariable!$A$3:$A$296,Samlet!$C25,Baggrundsvariable!$C$3:$C$296,Samlet!$E25)</f>
        <v>21.8</v>
      </c>
      <c r="L25" s="8">
        <f>SUMIFS(Baggrundsvariable!I$3:I$296,Baggrundsvariable!$A$3:$A$296,Samlet!$C25,Baggrundsvariable!$C$3:$C$296,Samlet!$E25)</f>
        <v>14.729179800629325</v>
      </c>
    </row>
    <row r="26" spans="1:12">
      <c r="A26">
        <v>1073</v>
      </c>
      <c r="B26" t="s">
        <v>617</v>
      </c>
      <c r="C26">
        <v>101</v>
      </c>
      <c r="D26" t="s">
        <v>1232</v>
      </c>
      <c r="E26">
        <v>2011</v>
      </c>
      <c r="F26" s="15">
        <f>IF(VLOOKUP(IF($A26&lt;1500,'BM011'!$D$5,IF($A26&lt;1800,'BM011'!$D$5,IF($A26&lt;2000,'BM011'!$D$5,$A26))),'BM011'!$D$5:$U$607,'BM011'!S$609,0)="BRUG KOM",VLOOKUP($C26,'BM010'!$C$5:$T$102,'BM010'!R$104,0),VLOOKUP(IF($A26&lt;1500,'BM011'!$D$5,IF($A26&lt;1800,'BM011'!$D$5,IF($A26&lt;2000,'BM011'!$D$5,$A26))),'BM011'!$D$5:$U$607,'BM011'!S$609,0))</f>
        <v>23794.75</v>
      </c>
      <c r="G26">
        <f>SUMIFS(Baggrundsvariable!D$3:D$296,Baggrundsvariable!$A$3:$A$296,Samlet!$C26,Baggrundsvariable!$C$3:$C$296,Samlet!$E26)</f>
        <v>189182</v>
      </c>
      <c r="H26" s="8">
        <f>SUMIFS(Baggrundsvariable!E$3:E$296,Baggrundsvariable!$A$3:$A$296,Samlet!$C26,Baggrundsvariable!$C$3:$C$296,Samlet!$E26)</f>
        <v>1.9666666666666666</v>
      </c>
      <c r="I26" s="8">
        <f>SUMIFS(Baggrundsvariable!F$3:F$296,Baggrundsvariable!$A$3:$A$296,Samlet!$C26,Baggrundsvariable!$C$3:$C$296,Samlet!$E26)</f>
        <v>4.8</v>
      </c>
      <c r="J26" s="8">
        <f>SUMIFS(Baggrundsvariable!G$3:G$296,Baggrundsvariable!$A$3:$A$296,Samlet!$C26,Baggrundsvariable!$C$3:$C$296,Samlet!$E26)</f>
        <v>36.700000000000003</v>
      </c>
      <c r="K26" s="8">
        <f>SUMIFS(Baggrundsvariable!H$3:H$296,Baggrundsvariable!$A$3:$A$296,Samlet!$C26,Baggrundsvariable!$C$3:$C$296,Samlet!$E26)</f>
        <v>21.8</v>
      </c>
      <c r="L26" s="8">
        <f>SUMIFS(Baggrundsvariable!I$3:I$296,Baggrundsvariable!$A$3:$A$296,Samlet!$C26,Baggrundsvariable!$C$3:$C$296,Samlet!$E26)</f>
        <v>14.729179800629325</v>
      </c>
    </row>
    <row r="27" spans="1:12">
      <c r="A27">
        <v>1074</v>
      </c>
      <c r="B27" t="s">
        <v>617</v>
      </c>
      <c r="C27">
        <v>101</v>
      </c>
      <c r="D27" t="s">
        <v>1232</v>
      </c>
      <c r="E27">
        <v>2011</v>
      </c>
      <c r="F27" s="15">
        <f>IF(VLOOKUP(IF($A27&lt;1500,'BM011'!$D$5,IF($A27&lt;1800,'BM011'!$D$5,IF($A27&lt;2000,'BM011'!$D$5,$A27))),'BM011'!$D$5:$U$607,'BM011'!S$609,0)="BRUG KOM",VLOOKUP($C27,'BM010'!$C$5:$T$102,'BM010'!R$104,0),VLOOKUP(IF($A27&lt;1500,'BM011'!$D$5,IF($A27&lt;1800,'BM011'!$D$5,IF($A27&lt;2000,'BM011'!$D$5,$A27))),'BM011'!$D$5:$U$607,'BM011'!S$609,0))</f>
        <v>23794.75</v>
      </c>
      <c r="G27">
        <f>SUMIFS(Baggrundsvariable!D$3:D$296,Baggrundsvariable!$A$3:$A$296,Samlet!$C27,Baggrundsvariable!$C$3:$C$296,Samlet!$E27)</f>
        <v>189182</v>
      </c>
      <c r="H27" s="8">
        <f>SUMIFS(Baggrundsvariable!E$3:E$296,Baggrundsvariable!$A$3:$A$296,Samlet!$C27,Baggrundsvariable!$C$3:$C$296,Samlet!$E27)</f>
        <v>1.9666666666666666</v>
      </c>
      <c r="I27" s="8">
        <f>SUMIFS(Baggrundsvariable!F$3:F$296,Baggrundsvariable!$A$3:$A$296,Samlet!$C27,Baggrundsvariable!$C$3:$C$296,Samlet!$E27)</f>
        <v>4.8</v>
      </c>
      <c r="J27" s="8">
        <f>SUMIFS(Baggrundsvariable!G$3:G$296,Baggrundsvariable!$A$3:$A$296,Samlet!$C27,Baggrundsvariable!$C$3:$C$296,Samlet!$E27)</f>
        <v>36.700000000000003</v>
      </c>
      <c r="K27" s="8">
        <f>SUMIFS(Baggrundsvariable!H$3:H$296,Baggrundsvariable!$A$3:$A$296,Samlet!$C27,Baggrundsvariable!$C$3:$C$296,Samlet!$E27)</f>
        <v>21.8</v>
      </c>
      <c r="L27" s="8">
        <f>SUMIFS(Baggrundsvariable!I$3:I$296,Baggrundsvariable!$A$3:$A$296,Samlet!$C27,Baggrundsvariable!$C$3:$C$296,Samlet!$E27)</f>
        <v>14.729179800629325</v>
      </c>
    </row>
    <row r="28" spans="1:12">
      <c r="A28">
        <v>1092</v>
      </c>
      <c r="B28" t="s">
        <v>617</v>
      </c>
      <c r="C28">
        <v>101</v>
      </c>
      <c r="D28" t="s">
        <v>1232</v>
      </c>
      <c r="E28">
        <v>2011</v>
      </c>
      <c r="F28" s="15">
        <f>IF(VLOOKUP(IF($A28&lt;1500,'BM011'!$D$5,IF($A28&lt;1800,'BM011'!$D$5,IF($A28&lt;2000,'BM011'!$D$5,$A28))),'BM011'!$D$5:$U$607,'BM011'!S$609,0)="BRUG KOM",VLOOKUP($C28,'BM010'!$C$5:$T$102,'BM010'!R$104,0),VLOOKUP(IF($A28&lt;1500,'BM011'!$D$5,IF($A28&lt;1800,'BM011'!$D$5,IF($A28&lt;2000,'BM011'!$D$5,$A28))),'BM011'!$D$5:$U$607,'BM011'!S$609,0))</f>
        <v>23794.75</v>
      </c>
      <c r="G28">
        <f>SUMIFS(Baggrundsvariable!D$3:D$296,Baggrundsvariable!$A$3:$A$296,Samlet!$C28,Baggrundsvariable!$C$3:$C$296,Samlet!$E28)</f>
        <v>189182</v>
      </c>
      <c r="H28" s="8">
        <f>SUMIFS(Baggrundsvariable!E$3:E$296,Baggrundsvariable!$A$3:$A$296,Samlet!$C28,Baggrundsvariable!$C$3:$C$296,Samlet!$E28)</f>
        <v>1.9666666666666666</v>
      </c>
      <c r="I28" s="8">
        <f>SUMIFS(Baggrundsvariable!F$3:F$296,Baggrundsvariable!$A$3:$A$296,Samlet!$C28,Baggrundsvariable!$C$3:$C$296,Samlet!$E28)</f>
        <v>4.8</v>
      </c>
      <c r="J28" s="8">
        <f>SUMIFS(Baggrundsvariable!G$3:G$296,Baggrundsvariable!$A$3:$A$296,Samlet!$C28,Baggrundsvariable!$C$3:$C$296,Samlet!$E28)</f>
        <v>36.700000000000003</v>
      </c>
      <c r="K28" s="8">
        <f>SUMIFS(Baggrundsvariable!H$3:H$296,Baggrundsvariable!$A$3:$A$296,Samlet!$C28,Baggrundsvariable!$C$3:$C$296,Samlet!$E28)</f>
        <v>21.8</v>
      </c>
      <c r="L28" s="8">
        <f>SUMIFS(Baggrundsvariable!I$3:I$296,Baggrundsvariable!$A$3:$A$296,Samlet!$C28,Baggrundsvariable!$C$3:$C$296,Samlet!$E28)</f>
        <v>14.729179800629325</v>
      </c>
    </row>
    <row r="29" spans="1:12">
      <c r="A29">
        <v>1093</v>
      </c>
      <c r="B29" t="s">
        <v>617</v>
      </c>
      <c r="C29">
        <v>101</v>
      </c>
      <c r="D29" t="s">
        <v>1232</v>
      </c>
      <c r="E29">
        <v>2011</v>
      </c>
      <c r="F29" s="15">
        <f>IF(VLOOKUP(IF($A29&lt;1500,'BM011'!$D$5,IF($A29&lt;1800,'BM011'!$D$5,IF($A29&lt;2000,'BM011'!$D$5,$A29))),'BM011'!$D$5:$U$607,'BM011'!S$609,0)="BRUG KOM",VLOOKUP($C29,'BM010'!$C$5:$T$102,'BM010'!R$104,0),VLOOKUP(IF($A29&lt;1500,'BM011'!$D$5,IF($A29&lt;1800,'BM011'!$D$5,IF($A29&lt;2000,'BM011'!$D$5,$A29))),'BM011'!$D$5:$U$607,'BM011'!S$609,0))</f>
        <v>23794.75</v>
      </c>
      <c r="G29">
        <f>SUMIFS(Baggrundsvariable!D$3:D$296,Baggrundsvariable!$A$3:$A$296,Samlet!$C29,Baggrundsvariable!$C$3:$C$296,Samlet!$E29)</f>
        <v>189182</v>
      </c>
      <c r="H29" s="8">
        <f>SUMIFS(Baggrundsvariable!E$3:E$296,Baggrundsvariable!$A$3:$A$296,Samlet!$C29,Baggrundsvariable!$C$3:$C$296,Samlet!$E29)</f>
        <v>1.9666666666666666</v>
      </c>
      <c r="I29" s="8">
        <f>SUMIFS(Baggrundsvariable!F$3:F$296,Baggrundsvariable!$A$3:$A$296,Samlet!$C29,Baggrundsvariable!$C$3:$C$296,Samlet!$E29)</f>
        <v>4.8</v>
      </c>
      <c r="J29" s="8">
        <f>SUMIFS(Baggrundsvariable!G$3:G$296,Baggrundsvariable!$A$3:$A$296,Samlet!$C29,Baggrundsvariable!$C$3:$C$296,Samlet!$E29)</f>
        <v>36.700000000000003</v>
      </c>
      <c r="K29" s="8">
        <f>SUMIFS(Baggrundsvariable!H$3:H$296,Baggrundsvariable!$A$3:$A$296,Samlet!$C29,Baggrundsvariable!$C$3:$C$296,Samlet!$E29)</f>
        <v>21.8</v>
      </c>
      <c r="L29" s="8">
        <f>SUMIFS(Baggrundsvariable!I$3:I$296,Baggrundsvariable!$A$3:$A$296,Samlet!$C29,Baggrundsvariable!$C$3:$C$296,Samlet!$E29)</f>
        <v>14.729179800629325</v>
      </c>
    </row>
    <row r="30" spans="1:12">
      <c r="A30">
        <v>1095</v>
      </c>
      <c r="B30" t="s">
        <v>617</v>
      </c>
      <c r="C30">
        <v>101</v>
      </c>
      <c r="D30" t="s">
        <v>1232</v>
      </c>
      <c r="E30">
        <v>2011</v>
      </c>
      <c r="F30" s="15">
        <f>IF(VLOOKUP(IF($A30&lt;1500,'BM011'!$D$5,IF($A30&lt;1800,'BM011'!$D$5,IF($A30&lt;2000,'BM011'!$D$5,$A30))),'BM011'!$D$5:$U$607,'BM011'!S$609,0)="BRUG KOM",VLOOKUP($C30,'BM010'!$C$5:$T$102,'BM010'!R$104,0),VLOOKUP(IF($A30&lt;1500,'BM011'!$D$5,IF($A30&lt;1800,'BM011'!$D$5,IF($A30&lt;2000,'BM011'!$D$5,$A30))),'BM011'!$D$5:$U$607,'BM011'!S$609,0))</f>
        <v>23794.75</v>
      </c>
      <c r="G30">
        <f>SUMIFS(Baggrundsvariable!D$3:D$296,Baggrundsvariable!$A$3:$A$296,Samlet!$C30,Baggrundsvariable!$C$3:$C$296,Samlet!$E30)</f>
        <v>189182</v>
      </c>
      <c r="H30" s="8">
        <f>SUMIFS(Baggrundsvariable!E$3:E$296,Baggrundsvariable!$A$3:$A$296,Samlet!$C30,Baggrundsvariable!$C$3:$C$296,Samlet!$E30)</f>
        <v>1.9666666666666666</v>
      </c>
      <c r="I30" s="8">
        <f>SUMIFS(Baggrundsvariable!F$3:F$296,Baggrundsvariable!$A$3:$A$296,Samlet!$C30,Baggrundsvariable!$C$3:$C$296,Samlet!$E30)</f>
        <v>4.8</v>
      </c>
      <c r="J30" s="8">
        <f>SUMIFS(Baggrundsvariable!G$3:G$296,Baggrundsvariable!$A$3:$A$296,Samlet!$C30,Baggrundsvariable!$C$3:$C$296,Samlet!$E30)</f>
        <v>36.700000000000003</v>
      </c>
      <c r="K30" s="8">
        <f>SUMIFS(Baggrundsvariable!H$3:H$296,Baggrundsvariable!$A$3:$A$296,Samlet!$C30,Baggrundsvariable!$C$3:$C$296,Samlet!$E30)</f>
        <v>21.8</v>
      </c>
      <c r="L30" s="8">
        <f>SUMIFS(Baggrundsvariable!I$3:I$296,Baggrundsvariable!$A$3:$A$296,Samlet!$C30,Baggrundsvariable!$C$3:$C$296,Samlet!$E30)</f>
        <v>14.729179800629325</v>
      </c>
    </row>
    <row r="31" spans="1:12">
      <c r="A31">
        <v>1098</v>
      </c>
      <c r="B31" t="s">
        <v>617</v>
      </c>
      <c r="C31">
        <v>101</v>
      </c>
      <c r="D31" t="s">
        <v>1232</v>
      </c>
      <c r="E31">
        <v>2011</v>
      </c>
      <c r="F31" s="15">
        <f>IF(VLOOKUP(IF($A31&lt;1500,'BM011'!$D$5,IF($A31&lt;1800,'BM011'!$D$5,IF($A31&lt;2000,'BM011'!$D$5,$A31))),'BM011'!$D$5:$U$607,'BM011'!S$609,0)="BRUG KOM",VLOOKUP($C31,'BM010'!$C$5:$T$102,'BM010'!R$104,0),VLOOKUP(IF($A31&lt;1500,'BM011'!$D$5,IF($A31&lt;1800,'BM011'!$D$5,IF($A31&lt;2000,'BM011'!$D$5,$A31))),'BM011'!$D$5:$U$607,'BM011'!S$609,0))</f>
        <v>23794.75</v>
      </c>
      <c r="G31">
        <f>SUMIFS(Baggrundsvariable!D$3:D$296,Baggrundsvariable!$A$3:$A$296,Samlet!$C31,Baggrundsvariable!$C$3:$C$296,Samlet!$E31)</f>
        <v>189182</v>
      </c>
      <c r="H31" s="8">
        <f>SUMIFS(Baggrundsvariable!E$3:E$296,Baggrundsvariable!$A$3:$A$296,Samlet!$C31,Baggrundsvariable!$C$3:$C$296,Samlet!$E31)</f>
        <v>1.9666666666666666</v>
      </c>
      <c r="I31" s="8">
        <f>SUMIFS(Baggrundsvariable!F$3:F$296,Baggrundsvariable!$A$3:$A$296,Samlet!$C31,Baggrundsvariable!$C$3:$C$296,Samlet!$E31)</f>
        <v>4.8</v>
      </c>
      <c r="J31" s="8">
        <f>SUMIFS(Baggrundsvariable!G$3:G$296,Baggrundsvariable!$A$3:$A$296,Samlet!$C31,Baggrundsvariable!$C$3:$C$296,Samlet!$E31)</f>
        <v>36.700000000000003</v>
      </c>
      <c r="K31" s="8">
        <f>SUMIFS(Baggrundsvariable!H$3:H$296,Baggrundsvariable!$A$3:$A$296,Samlet!$C31,Baggrundsvariable!$C$3:$C$296,Samlet!$E31)</f>
        <v>21.8</v>
      </c>
      <c r="L31" s="8">
        <f>SUMIFS(Baggrundsvariable!I$3:I$296,Baggrundsvariable!$A$3:$A$296,Samlet!$C31,Baggrundsvariable!$C$3:$C$296,Samlet!$E31)</f>
        <v>14.729179800629325</v>
      </c>
    </row>
    <row r="32" spans="1:12">
      <c r="A32">
        <v>1100</v>
      </c>
      <c r="B32" t="s">
        <v>617</v>
      </c>
      <c r="C32">
        <v>101</v>
      </c>
      <c r="D32" t="s">
        <v>1232</v>
      </c>
      <c r="E32">
        <v>2011</v>
      </c>
      <c r="F32" s="15">
        <f>IF(VLOOKUP(IF($A32&lt;1500,'BM011'!$D$5,IF($A32&lt;1800,'BM011'!$D$5,IF($A32&lt;2000,'BM011'!$D$5,$A32))),'BM011'!$D$5:$U$607,'BM011'!S$609,0)="BRUG KOM",VLOOKUP($C32,'BM010'!$C$5:$T$102,'BM010'!R$104,0),VLOOKUP(IF($A32&lt;1500,'BM011'!$D$5,IF($A32&lt;1800,'BM011'!$D$5,IF($A32&lt;2000,'BM011'!$D$5,$A32))),'BM011'!$D$5:$U$607,'BM011'!S$609,0))</f>
        <v>23794.75</v>
      </c>
      <c r="G32">
        <f>SUMIFS(Baggrundsvariable!D$3:D$296,Baggrundsvariable!$A$3:$A$296,Samlet!$C32,Baggrundsvariable!$C$3:$C$296,Samlet!$E32)</f>
        <v>189182</v>
      </c>
      <c r="H32" s="8">
        <f>SUMIFS(Baggrundsvariable!E$3:E$296,Baggrundsvariable!$A$3:$A$296,Samlet!$C32,Baggrundsvariable!$C$3:$C$296,Samlet!$E32)</f>
        <v>1.9666666666666666</v>
      </c>
      <c r="I32" s="8">
        <f>SUMIFS(Baggrundsvariable!F$3:F$296,Baggrundsvariable!$A$3:$A$296,Samlet!$C32,Baggrundsvariable!$C$3:$C$296,Samlet!$E32)</f>
        <v>4.8</v>
      </c>
      <c r="J32" s="8">
        <f>SUMIFS(Baggrundsvariable!G$3:G$296,Baggrundsvariable!$A$3:$A$296,Samlet!$C32,Baggrundsvariable!$C$3:$C$296,Samlet!$E32)</f>
        <v>36.700000000000003</v>
      </c>
      <c r="K32" s="8">
        <f>SUMIFS(Baggrundsvariable!H$3:H$296,Baggrundsvariable!$A$3:$A$296,Samlet!$C32,Baggrundsvariable!$C$3:$C$296,Samlet!$E32)</f>
        <v>21.8</v>
      </c>
      <c r="L32" s="8">
        <f>SUMIFS(Baggrundsvariable!I$3:I$296,Baggrundsvariable!$A$3:$A$296,Samlet!$C32,Baggrundsvariable!$C$3:$C$296,Samlet!$E32)</f>
        <v>14.729179800629325</v>
      </c>
    </row>
    <row r="33" spans="1:12">
      <c r="A33">
        <v>1101</v>
      </c>
      <c r="B33" t="s">
        <v>617</v>
      </c>
      <c r="C33">
        <v>101</v>
      </c>
      <c r="D33" t="s">
        <v>1232</v>
      </c>
      <c r="E33">
        <v>2011</v>
      </c>
      <c r="F33" s="15">
        <f>IF(VLOOKUP(IF($A33&lt;1500,'BM011'!$D$5,IF($A33&lt;1800,'BM011'!$D$5,IF($A33&lt;2000,'BM011'!$D$5,$A33))),'BM011'!$D$5:$U$607,'BM011'!S$609,0)="BRUG KOM",VLOOKUP($C33,'BM010'!$C$5:$T$102,'BM010'!R$104,0),VLOOKUP(IF($A33&lt;1500,'BM011'!$D$5,IF($A33&lt;1800,'BM011'!$D$5,IF($A33&lt;2000,'BM011'!$D$5,$A33))),'BM011'!$D$5:$U$607,'BM011'!S$609,0))</f>
        <v>23794.75</v>
      </c>
      <c r="G33">
        <f>SUMIFS(Baggrundsvariable!D$3:D$296,Baggrundsvariable!$A$3:$A$296,Samlet!$C33,Baggrundsvariable!$C$3:$C$296,Samlet!$E33)</f>
        <v>189182</v>
      </c>
      <c r="H33" s="8">
        <f>SUMIFS(Baggrundsvariable!E$3:E$296,Baggrundsvariable!$A$3:$A$296,Samlet!$C33,Baggrundsvariable!$C$3:$C$296,Samlet!$E33)</f>
        <v>1.9666666666666666</v>
      </c>
      <c r="I33" s="8">
        <f>SUMIFS(Baggrundsvariable!F$3:F$296,Baggrundsvariable!$A$3:$A$296,Samlet!$C33,Baggrundsvariable!$C$3:$C$296,Samlet!$E33)</f>
        <v>4.8</v>
      </c>
      <c r="J33" s="8">
        <f>SUMIFS(Baggrundsvariable!G$3:G$296,Baggrundsvariable!$A$3:$A$296,Samlet!$C33,Baggrundsvariable!$C$3:$C$296,Samlet!$E33)</f>
        <v>36.700000000000003</v>
      </c>
      <c r="K33" s="8">
        <f>SUMIFS(Baggrundsvariable!H$3:H$296,Baggrundsvariable!$A$3:$A$296,Samlet!$C33,Baggrundsvariable!$C$3:$C$296,Samlet!$E33)</f>
        <v>21.8</v>
      </c>
      <c r="L33" s="8">
        <f>SUMIFS(Baggrundsvariable!I$3:I$296,Baggrundsvariable!$A$3:$A$296,Samlet!$C33,Baggrundsvariable!$C$3:$C$296,Samlet!$E33)</f>
        <v>14.729179800629325</v>
      </c>
    </row>
    <row r="34" spans="1:12">
      <c r="A34">
        <v>1102</v>
      </c>
      <c r="B34" t="s">
        <v>617</v>
      </c>
      <c r="C34">
        <v>101</v>
      </c>
      <c r="D34" t="s">
        <v>1232</v>
      </c>
      <c r="E34">
        <v>2011</v>
      </c>
      <c r="F34" s="15">
        <f>IF(VLOOKUP(IF($A34&lt;1500,'BM011'!$D$5,IF($A34&lt;1800,'BM011'!$D$5,IF($A34&lt;2000,'BM011'!$D$5,$A34))),'BM011'!$D$5:$U$607,'BM011'!S$609,0)="BRUG KOM",VLOOKUP($C34,'BM010'!$C$5:$T$102,'BM010'!R$104,0),VLOOKUP(IF($A34&lt;1500,'BM011'!$D$5,IF($A34&lt;1800,'BM011'!$D$5,IF($A34&lt;2000,'BM011'!$D$5,$A34))),'BM011'!$D$5:$U$607,'BM011'!S$609,0))</f>
        <v>23794.75</v>
      </c>
      <c r="G34">
        <f>SUMIFS(Baggrundsvariable!D$3:D$296,Baggrundsvariable!$A$3:$A$296,Samlet!$C34,Baggrundsvariable!$C$3:$C$296,Samlet!$E34)</f>
        <v>189182</v>
      </c>
      <c r="H34" s="8">
        <f>SUMIFS(Baggrundsvariable!E$3:E$296,Baggrundsvariable!$A$3:$A$296,Samlet!$C34,Baggrundsvariable!$C$3:$C$296,Samlet!$E34)</f>
        <v>1.9666666666666666</v>
      </c>
      <c r="I34" s="8">
        <f>SUMIFS(Baggrundsvariable!F$3:F$296,Baggrundsvariable!$A$3:$A$296,Samlet!$C34,Baggrundsvariable!$C$3:$C$296,Samlet!$E34)</f>
        <v>4.8</v>
      </c>
      <c r="J34" s="8">
        <f>SUMIFS(Baggrundsvariable!G$3:G$296,Baggrundsvariable!$A$3:$A$296,Samlet!$C34,Baggrundsvariable!$C$3:$C$296,Samlet!$E34)</f>
        <v>36.700000000000003</v>
      </c>
      <c r="K34" s="8">
        <f>SUMIFS(Baggrundsvariable!H$3:H$296,Baggrundsvariable!$A$3:$A$296,Samlet!$C34,Baggrundsvariable!$C$3:$C$296,Samlet!$E34)</f>
        <v>21.8</v>
      </c>
      <c r="L34" s="8">
        <f>SUMIFS(Baggrundsvariable!I$3:I$296,Baggrundsvariable!$A$3:$A$296,Samlet!$C34,Baggrundsvariable!$C$3:$C$296,Samlet!$E34)</f>
        <v>14.729179800629325</v>
      </c>
    </row>
    <row r="35" spans="1:12">
      <c r="A35">
        <v>1103</v>
      </c>
      <c r="B35" t="s">
        <v>617</v>
      </c>
      <c r="C35">
        <v>101</v>
      </c>
      <c r="D35" t="s">
        <v>1232</v>
      </c>
      <c r="E35">
        <v>2011</v>
      </c>
      <c r="F35" s="15">
        <f>IF(VLOOKUP(IF($A35&lt;1500,'BM011'!$D$5,IF($A35&lt;1800,'BM011'!$D$5,IF($A35&lt;2000,'BM011'!$D$5,$A35))),'BM011'!$D$5:$U$607,'BM011'!S$609,0)="BRUG KOM",VLOOKUP($C35,'BM010'!$C$5:$T$102,'BM010'!R$104,0),VLOOKUP(IF($A35&lt;1500,'BM011'!$D$5,IF($A35&lt;1800,'BM011'!$D$5,IF($A35&lt;2000,'BM011'!$D$5,$A35))),'BM011'!$D$5:$U$607,'BM011'!S$609,0))</f>
        <v>23794.75</v>
      </c>
      <c r="G35">
        <f>SUMIFS(Baggrundsvariable!D$3:D$296,Baggrundsvariable!$A$3:$A$296,Samlet!$C35,Baggrundsvariable!$C$3:$C$296,Samlet!$E35)</f>
        <v>189182</v>
      </c>
      <c r="H35" s="8">
        <f>SUMIFS(Baggrundsvariable!E$3:E$296,Baggrundsvariable!$A$3:$A$296,Samlet!$C35,Baggrundsvariable!$C$3:$C$296,Samlet!$E35)</f>
        <v>1.9666666666666666</v>
      </c>
      <c r="I35" s="8">
        <f>SUMIFS(Baggrundsvariable!F$3:F$296,Baggrundsvariable!$A$3:$A$296,Samlet!$C35,Baggrundsvariable!$C$3:$C$296,Samlet!$E35)</f>
        <v>4.8</v>
      </c>
      <c r="J35" s="8">
        <f>SUMIFS(Baggrundsvariable!G$3:G$296,Baggrundsvariable!$A$3:$A$296,Samlet!$C35,Baggrundsvariable!$C$3:$C$296,Samlet!$E35)</f>
        <v>36.700000000000003</v>
      </c>
      <c r="K35" s="8">
        <f>SUMIFS(Baggrundsvariable!H$3:H$296,Baggrundsvariable!$A$3:$A$296,Samlet!$C35,Baggrundsvariable!$C$3:$C$296,Samlet!$E35)</f>
        <v>21.8</v>
      </c>
      <c r="L35" s="8">
        <f>SUMIFS(Baggrundsvariable!I$3:I$296,Baggrundsvariable!$A$3:$A$296,Samlet!$C35,Baggrundsvariable!$C$3:$C$296,Samlet!$E35)</f>
        <v>14.729179800629325</v>
      </c>
    </row>
    <row r="36" spans="1:12">
      <c r="A36">
        <v>1104</v>
      </c>
      <c r="B36" t="s">
        <v>617</v>
      </c>
      <c r="C36">
        <v>101</v>
      </c>
      <c r="D36" t="s">
        <v>1232</v>
      </c>
      <c r="E36">
        <v>2011</v>
      </c>
      <c r="F36" s="15">
        <f>IF(VLOOKUP(IF($A36&lt;1500,'BM011'!$D$5,IF($A36&lt;1800,'BM011'!$D$5,IF($A36&lt;2000,'BM011'!$D$5,$A36))),'BM011'!$D$5:$U$607,'BM011'!S$609,0)="BRUG KOM",VLOOKUP($C36,'BM010'!$C$5:$T$102,'BM010'!R$104,0),VLOOKUP(IF($A36&lt;1500,'BM011'!$D$5,IF($A36&lt;1800,'BM011'!$D$5,IF($A36&lt;2000,'BM011'!$D$5,$A36))),'BM011'!$D$5:$U$607,'BM011'!S$609,0))</f>
        <v>23794.75</v>
      </c>
      <c r="G36">
        <f>SUMIFS(Baggrundsvariable!D$3:D$296,Baggrundsvariable!$A$3:$A$296,Samlet!$C36,Baggrundsvariable!$C$3:$C$296,Samlet!$E36)</f>
        <v>189182</v>
      </c>
      <c r="H36" s="8">
        <f>SUMIFS(Baggrundsvariable!E$3:E$296,Baggrundsvariable!$A$3:$A$296,Samlet!$C36,Baggrundsvariable!$C$3:$C$296,Samlet!$E36)</f>
        <v>1.9666666666666666</v>
      </c>
      <c r="I36" s="8">
        <f>SUMIFS(Baggrundsvariable!F$3:F$296,Baggrundsvariable!$A$3:$A$296,Samlet!$C36,Baggrundsvariable!$C$3:$C$296,Samlet!$E36)</f>
        <v>4.8</v>
      </c>
      <c r="J36" s="8">
        <f>SUMIFS(Baggrundsvariable!G$3:G$296,Baggrundsvariable!$A$3:$A$296,Samlet!$C36,Baggrundsvariable!$C$3:$C$296,Samlet!$E36)</f>
        <v>36.700000000000003</v>
      </c>
      <c r="K36" s="8">
        <f>SUMIFS(Baggrundsvariable!H$3:H$296,Baggrundsvariable!$A$3:$A$296,Samlet!$C36,Baggrundsvariable!$C$3:$C$296,Samlet!$E36)</f>
        <v>21.8</v>
      </c>
      <c r="L36" s="8">
        <f>SUMIFS(Baggrundsvariable!I$3:I$296,Baggrundsvariable!$A$3:$A$296,Samlet!$C36,Baggrundsvariable!$C$3:$C$296,Samlet!$E36)</f>
        <v>14.729179800629325</v>
      </c>
    </row>
    <row r="37" spans="1:12">
      <c r="A37">
        <v>1105</v>
      </c>
      <c r="B37" t="s">
        <v>617</v>
      </c>
      <c r="C37">
        <v>101</v>
      </c>
      <c r="D37" t="s">
        <v>1232</v>
      </c>
      <c r="E37">
        <v>2011</v>
      </c>
      <c r="F37" s="15">
        <f>IF(VLOOKUP(IF($A37&lt;1500,'BM011'!$D$5,IF($A37&lt;1800,'BM011'!$D$5,IF($A37&lt;2000,'BM011'!$D$5,$A37))),'BM011'!$D$5:$U$607,'BM011'!S$609,0)="BRUG KOM",VLOOKUP($C37,'BM010'!$C$5:$T$102,'BM010'!R$104,0),VLOOKUP(IF($A37&lt;1500,'BM011'!$D$5,IF($A37&lt;1800,'BM011'!$D$5,IF($A37&lt;2000,'BM011'!$D$5,$A37))),'BM011'!$D$5:$U$607,'BM011'!S$609,0))</f>
        <v>23794.75</v>
      </c>
      <c r="G37">
        <f>SUMIFS(Baggrundsvariable!D$3:D$296,Baggrundsvariable!$A$3:$A$296,Samlet!$C37,Baggrundsvariable!$C$3:$C$296,Samlet!$E37)</f>
        <v>189182</v>
      </c>
      <c r="H37" s="8">
        <f>SUMIFS(Baggrundsvariable!E$3:E$296,Baggrundsvariable!$A$3:$A$296,Samlet!$C37,Baggrundsvariable!$C$3:$C$296,Samlet!$E37)</f>
        <v>1.9666666666666666</v>
      </c>
      <c r="I37" s="8">
        <f>SUMIFS(Baggrundsvariable!F$3:F$296,Baggrundsvariable!$A$3:$A$296,Samlet!$C37,Baggrundsvariable!$C$3:$C$296,Samlet!$E37)</f>
        <v>4.8</v>
      </c>
      <c r="J37" s="8">
        <f>SUMIFS(Baggrundsvariable!G$3:G$296,Baggrundsvariable!$A$3:$A$296,Samlet!$C37,Baggrundsvariable!$C$3:$C$296,Samlet!$E37)</f>
        <v>36.700000000000003</v>
      </c>
      <c r="K37" s="8">
        <f>SUMIFS(Baggrundsvariable!H$3:H$296,Baggrundsvariable!$A$3:$A$296,Samlet!$C37,Baggrundsvariable!$C$3:$C$296,Samlet!$E37)</f>
        <v>21.8</v>
      </c>
      <c r="L37" s="8">
        <f>SUMIFS(Baggrundsvariable!I$3:I$296,Baggrundsvariable!$A$3:$A$296,Samlet!$C37,Baggrundsvariable!$C$3:$C$296,Samlet!$E37)</f>
        <v>14.729179800629325</v>
      </c>
    </row>
    <row r="38" spans="1:12">
      <c r="A38">
        <v>1106</v>
      </c>
      <c r="B38" t="s">
        <v>617</v>
      </c>
      <c r="C38">
        <v>101</v>
      </c>
      <c r="D38" t="s">
        <v>1232</v>
      </c>
      <c r="E38">
        <v>2011</v>
      </c>
      <c r="F38" s="15">
        <f>IF(VLOOKUP(IF($A38&lt;1500,'BM011'!$D$5,IF($A38&lt;1800,'BM011'!$D$5,IF($A38&lt;2000,'BM011'!$D$5,$A38))),'BM011'!$D$5:$U$607,'BM011'!S$609,0)="BRUG KOM",VLOOKUP($C38,'BM010'!$C$5:$T$102,'BM010'!R$104,0),VLOOKUP(IF($A38&lt;1500,'BM011'!$D$5,IF($A38&lt;1800,'BM011'!$D$5,IF($A38&lt;2000,'BM011'!$D$5,$A38))),'BM011'!$D$5:$U$607,'BM011'!S$609,0))</f>
        <v>23794.75</v>
      </c>
      <c r="G38">
        <f>SUMIFS(Baggrundsvariable!D$3:D$296,Baggrundsvariable!$A$3:$A$296,Samlet!$C38,Baggrundsvariable!$C$3:$C$296,Samlet!$E38)</f>
        <v>189182</v>
      </c>
      <c r="H38" s="8">
        <f>SUMIFS(Baggrundsvariable!E$3:E$296,Baggrundsvariable!$A$3:$A$296,Samlet!$C38,Baggrundsvariable!$C$3:$C$296,Samlet!$E38)</f>
        <v>1.9666666666666666</v>
      </c>
      <c r="I38" s="8">
        <f>SUMIFS(Baggrundsvariable!F$3:F$296,Baggrundsvariable!$A$3:$A$296,Samlet!$C38,Baggrundsvariable!$C$3:$C$296,Samlet!$E38)</f>
        <v>4.8</v>
      </c>
      <c r="J38" s="8">
        <f>SUMIFS(Baggrundsvariable!G$3:G$296,Baggrundsvariable!$A$3:$A$296,Samlet!$C38,Baggrundsvariable!$C$3:$C$296,Samlet!$E38)</f>
        <v>36.700000000000003</v>
      </c>
      <c r="K38" s="8">
        <f>SUMIFS(Baggrundsvariable!H$3:H$296,Baggrundsvariable!$A$3:$A$296,Samlet!$C38,Baggrundsvariable!$C$3:$C$296,Samlet!$E38)</f>
        <v>21.8</v>
      </c>
      <c r="L38" s="8">
        <f>SUMIFS(Baggrundsvariable!I$3:I$296,Baggrundsvariable!$A$3:$A$296,Samlet!$C38,Baggrundsvariable!$C$3:$C$296,Samlet!$E38)</f>
        <v>14.729179800629325</v>
      </c>
    </row>
    <row r="39" spans="1:12">
      <c r="A39">
        <v>1107</v>
      </c>
      <c r="B39" t="s">
        <v>617</v>
      </c>
      <c r="C39">
        <v>101</v>
      </c>
      <c r="D39" t="s">
        <v>1232</v>
      </c>
      <c r="E39">
        <v>2011</v>
      </c>
      <c r="F39" s="15">
        <f>IF(VLOOKUP(IF($A39&lt;1500,'BM011'!$D$5,IF($A39&lt;1800,'BM011'!$D$5,IF($A39&lt;2000,'BM011'!$D$5,$A39))),'BM011'!$D$5:$U$607,'BM011'!S$609,0)="BRUG KOM",VLOOKUP($C39,'BM010'!$C$5:$T$102,'BM010'!R$104,0),VLOOKUP(IF($A39&lt;1500,'BM011'!$D$5,IF($A39&lt;1800,'BM011'!$D$5,IF($A39&lt;2000,'BM011'!$D$5,$A39))),'BM011'!$D$5:$U$607,'BM011'!S$609,0))</f>
        <v>23794.75</v>
      </c>
      <c r="G39">
        <f>SUMIFS(Baggrundsvariable!D$3:D$296,Baggrundsvariable!$A$3:$A$296,Samlet!$C39,Baggrundsvariable!$C$3:$C$296,Samlet!$E39)</f>
        <v>189182</v>
      </c>
      <c r="H39" s="8">
        <f>SUMIFS(Baggrundsvariable!E$3:E$296,Baggrundsvariable!$A$3:$A$296,Samlet!$C39,Baggrundsvariable!$C$3:$C$296,Samlet!$E39)</f>
        <v>1.9666666666666666</v>
      </c>
      <c r="I39" s="8">
        <f>SUMIFS(Baggrundsvariable!F$3:F$296,Baggrundsvariable!$A$3:$A$296,Samlet!$C39,Baggrundsvariable!$C$3:$C$296,Samlet!$E39)</f>
        <v>4.8</v>
      </c>
      <c r="J39" s="8">
        <f>SUMIFS(Baggrundsvariable!G$3:G$296,Baggrundsvariable!$A$3:$A$296,Samlet!$C39,Baggrundsvariable!$C$3:$C$296,Samlet!$E39)</f>
        <v>36.700000000000003</v>
      </c>
      <c r="K39" s="8">
        <f>SUMIFS(Baggrundsvariable!H$3:H$296,Baggrundsvariable!$A$3:$A$296,Samlet!$C39,Baggrundsvariable!$C$3:$C$296,Samlet!$E39)</f>
        <v>21.8</v>
      </c>
      <c r="L39" s="8">
        <f>SUMIFS(Baggrundsvariable!I$3:I$296,Baggrundsvariable!$A$3:$A$296,Samlet!$C39,Baggrundsvariable!$C$3:$C$296,Samlet!$E39)</f>
        <v>14.729179800629325</v>
      </c>
    </row>
    <row r="40" spans="1:12">
      <c r="A40">
        <v>1110</v>
      </c>
      <c r="B40" t="s">
        <v>617</v>
      </c>
      <c r="C40">
        <v>101</v>
      </c>
      <c r="D40" t="s">
        <v>1232</v>
      </c>
      <c r="E40">
        <v>2011</v>
      </c>
      <c r="F40" s="15">
        <f>IF(VLOOKUP(IF($A40&lt;1500,'BM011'!$D$5,IF($A40&lt;1800,'BM011'!$D$5,IF($A40&lt;2000,'BM011'!$D$5,$A40))),'BM011'!$D$5:$U$607,'BM011'!S$609,0)="BRUG KOM",VLOOKUP($C40,'BM010'!$C$5:$T$102,'BM010'!R$104,0),VLOOKUP(IF($A40&lt;1500,'BM011'!$D$5,IF($A40&lt;1800,'BM011'!$D$5,IF($A40&lt;2000,'BM011'!$D$5,$A40))),'BM011'!$D$5:$U$607,'BM011'!S$609,0))</f>
        <v>23794.75</v>
      </c>
      <c r="G40">
        <f>SUMIFS(Baggrundsvariable!D$3:D$296,Baggrundsvariable!$A$3:$A$296,Samlet!$C40,Baggrundsvariable!$C$3:$C$296,Samlet!$E40)</f>
        <v>189182</v>
      </c>
      <c r="H40" s="8">
        <f>SUMIFS(Baggrundsvariable!E$3:E$296,Baggrundsvariable!$A$3:$A$296,Samlet!$C40,Baggrundsvariable!$C$3:$C$296,Samlet!$E40)</f>
        <v>1.9666666666666666</v>
      </c>
      <c r="I40" s="8">
        <f>SUMIFS(Baggrundsvariable!F$3:F$296,Baggrundsvariable!$A$3:$A$296,Samlet!$C40,Baggrundsvariable!$C$3:$C$296,Samlet!$E40)</f>
        <v>4.8</v>
      </c>
      <c r="J40" s="8">
        <f>SUMIFS(Baggrundsvariable!G$3:G$296,Baggrundsvariable!$A$3:$A$296,Samlet!$C40,Baggrundsvariable!$C$3:$C$296,Samlet!$E40)</f>
        <v>36.700000000000003</v>
      </c>
      <c r="K40" s="8">
        <f>SUMIFS(Baggrundsvariable!H$3:H$296,Baggrundsvariable!$A$3:$A$296,Samlet!$C40,Baggrundsvariable!$C$3:$C$296,Samlet!$E40)</f>
        <v>21.8</v>
      </c>
      <c r="L40" s="8">
        <f>SUMIFS(Baggrundsvariable!I$3:I$296,Baggrundsvariable!$A$3:$A$296,Samlet!$C40,Baggrundsvariable!$C$3:$C$296,Samlet!$E40)</f>
        <v>14.729179800629325</v>
      </c>
    </row>
    <row r="41" spans="1:12">
      <c r="A41">
        <v>1111</v>
      </c>
      <c r="B41" t="s">
        <v>617</v>
      </c>
      <c r="C41">
        <v>101</v>
      </c>
      <c r="D41" t="s">
        <v>1232</v>
      </c>
      <c r="E41">
        <v>2011</v>
      </c>
      <c r="F41" s="15">
        <f>IF(VLOOKUP(IF($A41&lt;1500,'BM011'!$D$5,IF($A41&lt;1800,'BM011'!$D$5,IF($A41&lt;2000,'BM011'!$D$5,$A41))),'BM011'!$D$5:$U$607,'BM011'!S$609,0)="BRUG KOM",VLOOKUP($C41,'BM010'!$C$5:$T$102,'BM010'!R$104,0),VLOOKUP(IF($A41&lt;1500,'BM011'!$D$5,IF($A41&lt;1800,'BM011'!$D$5,IF($A41&lt;2000,'BM011'!$D$5,$A41))),'BM011'!$D$5:$U$607,'BM011'!S$609,0))</f>
        <v>23794.75</v>
      </c>
      <c r="G41">
        <f>SUMIFS(Baggrundsvariable!D$3:D$296,Baggrundsvariable!$A$3:$A$296,Samlet!$C41,Baggrundsvariable!$C$3:$C$296,Samlet!$E41)</f>
        <v>189182</v>
      </c>
      <c r="H41" s="8">
        <f>SUMIFS(Baggrundsvariable!E$3:E$296,Baggrundsvariable!$A$3:$A$296,Samlet!$C41,Baggrundsvariable!$C$3:$C$296,Samlet!$E41)</f>
        <v>1.9666666666666666</v>
      </c>
      <c r="I41" s="8">
        <f>SUMIFS(Baggrundsvariable!F$3:F$296,Baggrundsvariable!$A$3:$A$296,Samlet!$C41,Baggrundsvariable!$C$3:$C$296,Samlet!$E41)</f>
        <v>4.8</v>
      </c>
      <c r="J41" s="8">
        <f>SUMIFS(Baggrundsvariable!G$3:G$296,Baggrundsvariable!$A$3:$A$296,Samlet!$C41,Baggrundsvariable!$C$3:$C$296,Samlet!$E41)</f>
        <v>36.700000000000003</v>
      </c>
      <c r="K41" s="8">
        <f>SUMIFS(Baggrundsvariable!H$3:H$296,Baggrundsvariable!$A$3:$A$296,Samlet!$C41,Baggrundsvariable!$C$3:$C$296,Samlet!$E41)</f>
        <v>21.8</v>
      </c>
      <c r="L41" s="8">
        <f>SUMIFS(Baggrundsvariable!I$3:I$296,Baggrundsvariable!$A$3:$A$296,Samlet!$C41,Baggrundsvariable!$C$3:$C$296,Samlet!$E41)</f>
        <v>14.729179800629325</v>
      </c>
    </row>
    <row r="42" spans="1:12">
      <c r="A42">
        <v>1112</v>
      </c>
      <c r="B42" t="s">
        <v>617</v>
      </c>
      <c r="C42">
        <v>101</v>
      </c>
      <c r="D42" t="s">
        <v>1232</v>
      </c>
      <c r="E42">
        <v>2011</v>
      </c>
      <c r="F42" s="15">
        <f>IF(VLOOKUP(IF($A42&lt;1500,'BM011'!$D$5,IF($A42&lt;1800,'BM011'!$D$5,IF($A42&lt;2000,'BM011'!$D$5,$A42))),'BM011'!$D$5:$U$607,'BM011'!S$609,0)="BRUG KOM",VLOOKUP($C42,'BM010'!$C$5:$T$102,'BM010'!R$104,0),VLOOKUP(IF($A42&lt;1500,'BM011'!$D$5,IF($A42&lt;1800,'BM011'!$D$5,IF($A42&lt;2000,'BM011'!$D$5,$A42))),'BM011'!$D$5:$U$607,'BM011'!S$609,0))</f>
        <v>23794.75</v>
      </c>
      <c r="G42">
        <f>SUMIFS(Baggrundsvariable!D$3:D$296,Baggrundsvariable!$A$3:$A$296,Samlet!$C42,Baggrundsvariable!$C$3:$C$296,Samlet!$E42)</f>
        <v>189182</v>
      </c>
      <c r="H42" s="8">
        <f>SUMIFS(Baggrundsvariable!E$3:E$296,Baggrundsvariable!$A$3:$A$296,Samlet!$C42,Baggrundsvariable!$C$3:$C$296,Samlet!$E42)</f>
        <v>1.9666666666666666</v>
      </c>
      <c r="I42" s="8">
        <f>SUMIFS(Baggrundsvariable!F$3:F$296,Baggrundsvariable!$A$3:$A$296,Samlet!$C42,Baggrundsvariable!$C$3:$C$296,Samlet!$E42)</f>
        <v>4.8</v>
      </c>
      <c r="J42" s="8">
        <f>SUMIFS(Baggrundsvariable!G$3:G$296,Baggrundsvariable!$A$3:$A$296,Samlet!$C42,Baggrundsvariable!$C$3:$C$296,Samlet!$E42)</f>
        <v>36.700000000000003</v>
      </c>
      <c r="K42" s="8">
        <f>SUMIFS(Baggrundsvariable!H$3:H$296,Baggrundsvariable!$A$3:$A$296,Samlet!$C42,Baggrundsvariable!$C$3:$C$296,Samlet!$E42)</f>
        <v>21.8</v>
      </c>
      <c r="L42" s="8">
        <f>SUMIFS(Baggrundsvariable!I$3:I$296,Baggrundsvariable!$A$3:$A$296,Samlet!$C42,Baggrundsvariable!$C$3:$C$296,Samlet!$E42)</f>
        <v>14.729179800629325</v>
      </c>
    </row>
    <row r="43" spans="1:12">
      <c r="A43">
        <v>1113</v>
      </c>
      <c r="B43" t="s">
        <v>617</v>
      </c>
      <c r="C43">
        <v>101</v>
      </c>
      <c r="D43" t="s">
        <v>1232</v>
      </c>
      <c r="E43">
        <v>2011</v>
      </c>
      <c r="F43" s="15">
        <f>IF(VLOOKUP(IF($A43&lt;1500,'BM011'!$D$5,IF($A43&lt;1800,'BM011'!$D$5,IF($A43&lt;2000,'BM011'!$D$5,$A43))),'BM011'!$D$5:$U$607,'BM011'!S$609,0)="BRUG KOM",VLOOKUP($C43,'BM010'!$C$5:$T$102,'BM010'!R$104,0),VLOOKUP(IF($A43&lt;1500,'BM011'!$D$5,IF($A43&lt;1800,'BM011'!$D$5,IF($A43&lt;2000,'BM011'!$D$5,$A43))),'BM011'!$D$5:$U$607,'BM011'!S$609,0))</f>
        <v>23794.75</v>
      </c>
      <c r="G43">
        <f>SUMIFS(Baggrundsvariable!D$3:D$296,Baggrundsvariable!$A$3:$A$296,Samlet!$C43,Baggrundsvariable!$C$3:$C$296,Samlet!$E43)</f>
        <v>189182</v>
      </c>
      <c r="H43" s="8">
        <f>SUMIFS(Baggrundsvariable!E$3:E$296,Baggrundsvariable!$A$3:$A$296,Samlet!$C43,Baggrundsvariable!$C$3:$C$296,Samlet!$E43)</f>
        <v>1.9666666666666666</v>
      </c>
      <c r="I43" s="8">
        <f>SUMIFS(Baggrundsvariable!F$3:F$296,Baggrundsvariable!$A$3:$A$296,Samlet!$C43,Baggrundsvariable!$C$3:$C$296,Samlet!$E43)</f>
        <v>4.8</v>
      </c>
      <c r="J43" s="8">
        <f>SUMIFS(Baggrundsvariable!G$3:G$296,Baggrundsvariable!$A$3:$A$296,Samlet!$C43,Baggrundsvariable!$C$3:$C$296,Samlet!$E43)</f>
        <v>36.700000000000003</v>
      </c>
      <c r="K43" s="8">
        <f>SUMIFS(Baggrundsvariable!H$3:H$296,Baggrundsvariable!$A$3:$A$296,Samlet!$C43,Baggrundsvariable!$C$3:$C$296,Samlet!$E43)</f>
        <v>21.8</v>
      </c>
      <c r="L43" s="8">
        <f>SUMIFS(Baggrundsvariable!I$3:I$296,Baggrundsvariable!$A$3:$A$296,Samlet!$C43,Baggrundsvariable!$C$3:$C$296,Samlet!$E43)</f>
        <v>14.729179800629325</v>
      </c>
    </row>
    <row r="44" spans="1:12">
      <c r="A44">
        <v>1114</v>
      </c>
      <c r="B44" t="s">
        <v>617</v>
      </c>
      <c r="C44">
        <v>101</v>
      </c>
      <c r="D44" t="s">
        <v>1232</v>
      </c>
      <c r="E44">
        <v>2011</v>
      </c>
      <c r="F44" s="15">
        <f>IF(VLOOKUP(IF($A44&lt;1500,'BM011'!$D$5,IF($A44&lt;1800,'BM011'!$D$5,IF($A44&lt;2000,'BM011'!$D$5,$A44))),'BM011'!$D$5:$U$607,'BM011'!S$609,0)="BRUG KOM",VLOOKUP($C44,'BM010'!$C$5:$T$102,'BM010'!R$104,0),VLOOKUP(IF($A44&lt;1500,'BM011'!$D$5,IF($A44&lt;1800,'BM011'!$D$5,IF($A44&lt;2000,'BM011'!$D$5,$A44))),'BM011'!$D$5:$U$607,'BM011'!S$609,0))</f>
        <v>23794.75</v>
      </c>
      <c r="G44">
        <f>SUMIFS(Baggrundsvariable!D$3:D$296,Baggrundsvariable!$A$3:$A$296,Samlet!$C44,Baggrundsvariable!$C$3:$C$296,Samlet!$E44)</f>
        <v>189182</v>
      </c>
      <c r="H44" s="8">
        <f>SUMIFS(Baggrundsvariable!E$3:E$296,Baggrundsvariable!$A$3:$A$296,Samlet!$C44,Baggrundsvariable!$C$3:$C$296,Samlet!$E44)</f>
        <v>1.9666666666666666</v>
      </c>
      <c r="I44" s="8">
        <f>SUMIFS(Baggrundsvariable!F$3:F$296,Baggrundsvariable!$A$3:$A$296,Samlet!$C44,Baggrundsvariable!$C$3:$C$296,Samlet!$E44)</f>
        <v>4.8</v>
      </c>
      <c r="J44" s="8">
        <f>SUMIFS(Baggrundsvariable!G$3:G$296,Baggrundsvariable!$A$3:$A$296,Samlet!$C44,Baggrundsvariable!$C$3:$C$296,Samlet!$E44)</f>
        <v>36.700000000000003</v>
      </c>
      <c r="K44" s="8">
        <f>SUMIFS(Baggrundsvariable!H$3:H$296,Baggrundsvariable!$A$3:$A$296,Samlet!$C44,Baggrundsvariable!$C$3:$C$296,Samlet!$E44)</f>
        <v>21.8</v>
      </c>
      <c r="L44" s="8">
        <f>SUMIFS(Baggrundsvariable!I$3:I$296,Baggrundsvariable!$A$3:$A$296,Samlet!$C44,Baggrundsvariable!$C$3:$C$296,Samlet!$E44)</f>
        <v>14.729179800629325</v>
      </c>
    </row>
    <row r="45" spans="1:12">
      <c r="A45">
        <v>1115</v>
      </c>
      <c r="B45" t="s">
        <v>617</v>
      </c>
      <c r="C45">
        <v>101</v>
      </c>
      <c r="D45" t="s">
        <v>1232</v>
      </c>
      <c r="E45">
        <v>2011</v>
      </c>
      <c r="F45" s="15">
        <f>IF(VLOOKUP(IF($A45&lt;1500,'BM011'!$D$5,IF($A45&lt;1800,'BM011'!$D$5,IF($A45&lt;2000,'BM011'!$D$5,$A45))),'BM011'!$D$5:$U$607,'BM011'!S$609,0)="BRUG KOM",VLOOKUP($C45,'BM010'!$C$5:$T$102,'BM010'!R$104,0),VLOOKUP(IF($A45&lt;1500,'BM011'!$D$5,IF($A45&lt;1800,'BM011'!$D$5,IF($A45&lt;2000,'BM011'!$D$5,$A45))),'BM011'!$D$5:$U$607,'BM011'!S$609,0))</f>
        <v>23794.75</v>
      </c>
      <c r="G45">
        <f>SUMIFS(Baggrundsvariable!D$3:D$296,Baggrundsvariable!$A$3:$A$296,Samlet!$C45,Baggrundsvariable!$C$3:$C$296,Samlet!$E45)</f>
        <v>189182</v>
      </c>
      <c r="H45" s="8">
        <f>SUMIFS(Baggrundsvariable!E$3:E$296,Baggrundsvariable!$A$3:$A$296,Samlet!$C45,Baggrundsvariable!$C$3:$C$296,Samlet!$E45)</f>
        <v>1.9666666666666666</v>
      </c>
      <c r="I45" s="8">
        <f>SUMIFS(Baggrundsvariable!F$3:F$296,Baggrundsvariable!$A$3:$A$296,Samlet!$C45,Baggrundsvariable!$C$3:$C$296,Samlet!$E45)</f>
        <v>4.8</v>
      </c>
      <c r="J45" s="8">
        <f>SUMIFS(Baggrundsvariable!G$3:G$296,Baggrundsvariable!$A$3:$A$296,Samlet!$C45,Baggrundsvariable!$C$3:$C$296,Samlet!$E45)</f>
        <v>36.700000000000003</v>
      </c>
      <c r="K45" s="8">
        <f>SUMIFS(Baggrundsvariable!H$3:H$296,Baggrundsvariable!$A$3:$A$296,Samlet!$C45,Baggrundsvariable!$C$3:$C$296,Samlet!$E45)</f>
        <v>21.8</v>
      </c>
      <c r="L45" s="8">
        <f>SUMIFS(Baggrundsvariable!I$3:I$296,Baggrundsvariable!$A$3:$A$296,Samlet!$C45,Baggrundsvariable!$C$3:$C$296,Samlet!$E45)</f>
        <v>14.729179800629325</v>
      </c>
    </row>
    <row r="46" spans="1:12">
      <c r="A46">
        <v>1116</v>
      </c>
      <c r="B46" t="s">
        <v>617</v>
      </c>
      <c r="C46">
        <v>101</v>
      </c>
      <c r="D46" t="s">
        <v>1232</v>
      </c>
      <c r="E46">
        <v>2011</v>
      </c>
      <c r="F46" s="15">
        <f>IF(VLOOKUP(IF($A46&lt;1500,'BM011'!$D$5,IF($A46&lt;1800,'BM011'!$D$5,IF($A46&lt;2000,'BM011'!$D$5,$A46))),'BM011'!$D$5:$U$607,'BM011'!S$609,0)="BRUG KOM",VLOOKUP($C46,'BM010'!$C$5:$T$102,'BM010'!R$104,0),VLOOKUP(IF($A46&lt;1500,'BM011'!$D$5,IF($A46&lt;1800,'BM011'!$D$5,IF($A46&lt;2000,'BM011'!$D$5,$A46))),'BM011'!$D$5:$U$607,'BM011'!S$609,0))</f>
        <v>23794.75</v>
      </c>
      <c r="G46">
        <f>SUMIFS(Baggrundsvariable!D$3:D$296,Baggrundsvariable!$A$3:$A$296,Samlet!$C46,Baggrundsvariable!$C$3:$C$296,Samlet!$E46)</f>
        <v>189182</v>
      </c>
      <c r="H46" s="8">
        <f>SUMIFS(Baggrundsvariable!E$3:E$296,Baggrundsvariable!$A$3:$A$296,Samlet!$C46,Baggrundsvariable!$C$3:$C$296,Samlet!$E46)</f>
        <v>1.9666666666666666</v>
      </c>
      <c r="I46" s="8">
        <f>SUMIFS(Baggrundsvariable!F$3:F$296,Baggrundsvariable!$A$3:$A$296,Samlet!$C46,Baggrundsvariable!$C$3:$C$296,Samlet!$E46)</f>
        <v>4.8</v>
      </c>
      <c r="J46" s="8">
        <f>SUMIFS(Baggrundsvariable!G$3:G$296,Baggrundsvariable!$A$3:$A$296,Samlet!$C46,Baggrundsvariable!$C$3:$C$296,Samlet!$E46)</f>
        <v>36.700000000000003</v>
      </c>
      <c r="K46" s="8">
        <f>SUMIFS(Baggrundsvariable!H$3:H$296,Baggrundsvariable!$A$3:$A$296,Samlet!$C46,Baggrundsvariable!$C$3:$C$296,Samlet!$E46)</f>
        <v>21.8</v>
      </c>
      <c r="L46" s="8">
        <f>SUMIFS(Baggrundsvariable!I$3:I$296,Baggrundsvariable!$A$3:$A$296,Samlet!$C46,Baggrundsvariable!$C$3:$C$296,Samlet!$E46)</f>
        <v>14.729179800629325</v>
      </c>
    </row>
    <row r="47" spans="1:12">
      <c r="A47">
        <v>1117</v>
      </c>
      <c r="B47" t="s">
        <v>617</v>
      </c>
      <c r="C47">
        <v>101</v>
      </c>
      <c r="D47" t="s">
        <v>1232</v>
      </c>
      <c r="E47">
        <v>2011</v>
      </c>
      <c r="F47" s="15">
        <f>IF(VLOOKUP(IF($A47&lt;1500,'BM011'!$D$5,IF($A47&lt;1800,'BM011'!$D$5,IF($A47&lt;2000,'BM011'!$D$5,$A47))),'BM011'!$D$5:$U$607,'BM011'!S$609,0)="BRUG KOM",VLOOKUP($C47,'BM010'!$C$5:$T$102,'BM010'!R$104,0),VLOOKUP(IF($A47&lt;1500,'BM011'!$D$5,IF($A47&lt;1800,'BM011'!$D$5,IF($A47&lt;2000,'BM011'!$D$5,$A47))),'BM011'!$D$5:$U$607,'BM011'!S$609,0))</f>
        <v>23794.75</v>
      </c>
      <c r="G47">
        <f>SUMIFS(Baggrundsvariable!D$3:D$296,Baggrundsvariable!$A$3:$A$296,Samlet!$C47,Baggrundsvariable!$C$3:$C$296,Samlet!$E47)</f>
        <v>189182</v>
      </c>
      <c r="H47" s="8">
        <f>SUMIFS(Baggrundsvariable!E$3:E$296,Baggrundsvariable!$A$3:$A$296,Samlet!$C47,Baggrundsvariable!$C$3:$C$296,Samlet!$E47)</f>
        <v>1.9666666666666666</v>
      </c>
      <c r="I47" s="8">
        <f>SUMIFS(Baggrundsvariable!F$3:F$296,Baggrundsvariable!$A$3:$A$296,Samlet!$C47,Baggrundsvariable!$C$3:$C$296,Samlet!$E47)</f>
        <v>4.8</v>
      </c>
      <c r="J47" s="8">
        <f>SUMIFS(Baggrundsvariable!G$3:G$296,Baggrundsvariable!$A$3:$A$296,Samlet!$C47,Baggrundsvariable!$C$3:$C$296,Samlet!$E47)</f>
        <v>36.700000000000003</v>
      </c>
      <c r="K47" s="8">
        <f>SUMIFS(Baggrundsvariable!H$3:H$296,Baggrundsvariable!$A$3:$A$296,Samlet!$C47,Baggrundsvariable!$C$3:$C$296,Samlet!$E47)</f>
        <v>21.8</v>
      </c>
      <c r="L47" s="8">
        <f>SUMIFS(Baggrundsvariable!I$3:I$296,Baggrundsvariable!$A$3:$A$296,Samlet!$C47,Baggrundsvariable!$C$3:$C$296,Samlet!$E47)</f>
        <v>14.729179800629325</v>
      </c>
    </row>
    <row r="48" spans="1:12">
      <c r="A48">
        <v>1118</v>
      </c>
      <c r="B48" t="s">
        <v>617</v>
      </c>
      <c r="C48">
        <v>101</v>
      </c>
      <c r="D48" t="s">
        <v>1232</v>
      </c>
      <c r="E48">
        <v>2011</v>
      </c>
      <c r="F48" s="15">
        <f>IF(VLOOKUP(IF($A48&lt;1500,'BM011'!$D$5,IF($A48&lt;1800,'BM011'!$D$5,IF($A48&lt;2000,'BM011'!$D$5,$A48))),'BM011'!$D$5:$U$607,'BM011'!S$609,0)="BRUG KOM",VLOOKUP($C48,'BM010'!$C$5:$T$102,'BM010'!R$104,0),VLOOKUP(IF($A48&lt;1500,'BM011'!$D$5,IF($A48&lt;1800,'BM011'!$D$5,IF($A48&lt;2000,'BM011'!$D$5,$A48))),'BM011'!$D$5:$U$607,'BM011'!S$609,0))</f>
        <v>23794.75</v>
      </c>
      <c r="G48">
        <f>SUMIFS(Baggrundsvariable!D$3:D$296,Baggrundsvariable!$A$3:$A$296,Samlet!$C48,Baggrundsvariable!$C$3:$C$296,Samlet!$E48)</f>
        <v>189182</v>
      </c>
      <c r="H48" s="8">
        <f>SUMIFS(Baggrundsvariable!E$3:E$296,Baggrundsvariable!$A$3:$A$296,Samlet!$C48,Baggrundsvariable!$C$3:$C$296,Samlet!$E48)</f>
        <v>1.9666666666666666</v>
      </c>
      <c r="I48" s="8">
        <f>SUMIFS(Baggrundsvariable!F$3:F$296,Baggrundsvariable!$A$3:$A$296,Samlet!$C48,Baggrundsvariable!$C$3:$C$296,Samlet!$E48)</f>
        <v>4.8</v>
      </c>
      <c r="J48" s="8">
        <f>SUMIFS(Baggrundsvariable!G$3:G$296,Baggrundsvariable!$A$3:$A$296,Samlet!$C48,Baggrundsvariable!$C$3:$C$296,Samlet!$E48)</f>
        <v>36.700000000000003</v>
      </c>
      <c r="K48" s="8">
        <f>SUMIFS(Baggrundsvariable!H$3:H$296,Baggrundsvariable!$A$3:$A$296,Samlet!$C48,Baggrundsvariable!$C$3:$C$296,Samlet!$E48)</f>
        <v>21.8</v>
      </c>
      <c r="L48" s="8">
        <f>SUMIFS(Baggrundsvariable!I$3:I$296,Baggrundsvariable!$A$3:$A$296,Samlet!$C48,Baggrundsvariable!$C$3:$C$296,Samlet!$E48)</f>
        <v>14.729179800629325</v>
      </c>
    </row>
    <row r="49" spans="1:12">
      <c r="A49">
        <v>1119</v>
      </c>
      <c r="B49" t="s">
        <v>617</v>
      </c>
      <c r="C49">
        <v>101</v>
      </c>
      <c r="D49" t="s">
        <v>1232</v>
      </c>
      <c r="E49">
        <v>2011</v>
      </c>
      <c r="F49" s="15">
        <f>IF(VLOOKUP(IF($A49&lt;1500,'BM011'!$D$5,IF($A49&lt;1800,'BM011'!$D$5,IF($A49&lt;2000,'BM011'!$D$5,$A49))),'BM011'!$D$5:$U$607,'BM011'!S$609,0)="BRUG KOM",VLOOKUP($C49,'BM010'!$C$5:$T$102,'BM010'!R$104,0),VLOOKUP(IF($A49&lt;1500,'BM011'!$D$5,IF($A49&lt;1800,'BM011'!$D$5,IF($A49&lt;2000,'BM011'!$D$5,$A49))),'BM011'!$D$5:$U$607,'BM011'!S$609,0))</f>
        <v>23794.75</v>
      </c>
      <c r="G49">
        <f>SUMIFS(Baggrundsvariable!D$3:D$296,Baggrundsvariable!$A$3:$A$296,Samlet!$C49,Baggrundsvariable!$C$3:$C$296,Samlet!$E49)</f>
        <v>189182</v>
      </c>
      <c r="H49" s="8">
        <f>SUMIFS(Baggrundsvariable!E$3:E$296,Baggrundsvariable!$A$3:$A$296,Samlet!$C49,Baggrundsvariable!$C$3:$C$296,Samlet!$E49)</f>
        <v>1.9666666666666666</v>
      </c>
      <c r="I49" s="8">
        <f>SUMIFS(Baggrundsvariable!F$3:F$296,Baggrundsvariable!$A$3:$A$296,Samlet!$C49,Baggrundsvariable!$C$3:$C$296,Samlet!$E49)</f>
        <v>4.8</v>
      </c>
      <c r="J49" s="8">
        <f>SUMIFS(Baggrundsvariable!G$3:G$296,Baggrundsvariable!$A$3:$A$296,Samlet!$C49,Baggrundsvariable!$C$3:$C$296,Samlet!$E49)</f>
        <v>36.700000000000003</v>
      </c>
      <c r="K49" s="8">
        <f>SUMIFS(Baggrundsvariable!H$3:H$296,Baggrundsvariable!$A$3:$A$296,Samlet!$C49,Baggrundsvariable!$C$3:$C$296,Samlet!$E49)</f>
        <v>21.8</v>
      </c>
      <c r="L49" s="8">
        <f>SUMIFS(Baggrundsvariable!I$3:I$296,Baggrundsvariable!$A$3:$A$296,Samlet!$C49,Baggrundsvariable!$C$3:$C$296,Samlet!$E49)</f>
        <v>14.729179800629325</v>
      </c>
    </row>
    <row r="50" spans="1:12">
      <c r="A50">
        <v>1120</v>
      </c>
      <c r="B50" t="s">
        <v>617</v>
      </c>
      <c r="C50">
        <v>101</v>
      </c>
      <c r="D50" t="s">
        <v>1232</v>
      </c>
      <c r="E50">
        <v>2011</v>
      </c>
      <c r="F50" s="15">
        <f>IF(VLOOKUP(IF($A50&lt;1500,'BM011'!$D$5,IF($A50&lt;1800,'BM011'!$D$5,IF($A50&lt;2000,'BM011'!$D$5,$A50))),'BM011'!$D$5:$U$607,'BM011'!S$609,0)="BRUG KOM",VLOOKUP($C50,'BM010'!$C$5:$T$102,'BM010'!R$104,0),VLOOKUP(IF($A50&lt;1500,'BM011'!$D$5,IF($A50&lt;1800,'BM011'!$D$5,IF($A50&lt;2000,'BM011'!$D$5,$A50))),'BM011'!$D$5:$U$607,'BM011'!S$609,0))</f>
        <v>23794.75</v>
      </c>
      <c r="G50">
        <f>SUMIFS(Baggrundsvariable!D$3:D$296,Baggrundsvariable!$A$3:$A$296,Samlet!$C50,Baggrundsvariable!$C$3:$C$296,Samlet!$E50)</f>
        <v>189182</v>
      </c>
      <c r="H50" s="8">
        <f>SUMIFS(Baggrundsvariable!E$3:E$296,Baggrundsvariable!$A$3:$A$296,Samlet!$C50,Baggrundsvariable!$C$3:$C$296,Samlet!$E50)</f>
        <v>1.9666666666666666</v>
      </c>
      <c r="I50" s="8">
        <f>SUMIFS(Baggrundsvariable!F$3:F$296,Baggrundsvariable!$A$3:$A$296,Samlet!$C50,Baggrundsvariable!$C$3:$C$296,Samlet!$E50)</f>
        <v>4.8</v>
      </c>
      <c r="J50" s="8">
        <f>SUMIFS(Baggrundsvariable!G$3:G$296,Baggrundsvariable!$A$3:$A$296,Samlet!$C50,Baggrundsvariable!$C$3:$C$296,Samlet!$E50)</f>
        <v>36.700000000000003</v>
      </c>
      <c r="K50" s="8">
        <f>SUMIFS(Baggrundsvariable!H$3:H$296,Baggrundsvariable!$A$3:$A$296,Samlet!$C50,Baggrundsvariable!$C$3:$C$296,Samlet!$E50)</f>
        <v>21.8</v>
      </c>
      <c r="L50" s="8">
        <f>SUMIFS(Baggrundsvariable!I$3:I$296,Baggrundsvariable!$A$3:$A$296,Samlet!$C50,Baggrundsvariable!$C$3:$C$296,Samlet!$E50)</f>
        <v>14.729179800629325</v>
      </c>
    </row>
    <row r="51" spans="1:12">
      <c r="A51">
        <v>1121</v>
      </c>
      <c r="B51" t="s">
        <v>617</v>
      </c>
      <c r="C51">
        <v>101</v>
      </c>
      <c r="D51" t="s">
        <v>1232</v>
      </c>
      <c r="E51">
        <v>2011</v>
      </c>
      <c r="F51" s="15">
        <f>IF(VLOOKUP(IF($A51&lt;1500,'BM011'!$D$5,IF($A51&lt;1800,'BM011'!$D$5,IF($A51&lt;2000,'BM011'!$D$5,$A51))),'BM011'!$D$5:$U$607,'BM011'!S$609,0)="BRUG KOM",VLOOKUP($C51,'BM010'!$C$5:$T$102,'BM010'!R$104,0),VLOOKUP(IF($A51&lt;1500,'BM011'!$D$5,IF($A51&lt;1800,'BM011'!$D$5,IF($A51&lt;2000,'BM011'!$D$5,$A51))),'BM011'!$D$5:$U$607,'BM011'!S$609,0))</f>
        <v>23794.75</v>
      </c>
      <c r="G51">
        <f>SUMIFS(Baggrundsvariable!D$3:D$296,Baggrundsvariable!$A$3:$A$296,Samlet!$C51,Baggrundsvariable!$C$3:$C$296,Samlet!$E51)</f>
        <v>189182</v>
      </c>
      <c r="H51" s="8">
        <f>SUMIFS(Baggrundsvariable!E$3:E$296,Baggrundsvariable!$A$3:$A$296,Samlet!$C51,Baggrundsvariable!$C$3:$C$296,Samlet!$E51)</f>
        <v>1.9666666666666666</v>
      </c>
      <c r="I51" s="8">
        <f>SUMIFS(Baggrundsvariable!F$3:F$296,Baggrundsvariable!$A$3:$A$296,Samlet!$C51,Baggrundsvariable!$C$3:$C$296,Samlet!$E51)</f>
        <v>4.8</v>
      </c>
      <c r="J51" s="8">
        <f>SUMIFS(Baggrundsvariable!G$3:G$296,Baggrundsvariable!$A$3:$A$296,Samlet!$C51,Baggrundsvariable!$C$3:$C$296,Samlet!$E51)</f>
        <v>36.700000000000003</v>
      </c>
      <c r="K51" s="8">
        <f>SUMIFS(Baggrundsvariable!H$3:H$296,Baggrundsvariable!$A$3:$A$296,Samlet!$C51,Baggrundsvariable!$C$3:$C$296,Samlet!$E51)</f>
        <v>21.8</v>
      </c>
      <c r="L51" s="8">
        <f>SUMIFS(Baggrundsvariable!I$3:I$296,Baggrundsvariable!$A$3:$A$296,Samlet!$C51,Baggrundsvariable!$C$3:$C$296,Samlet!$E51)</f>
        <v>14.729179800629325</v>
      </c>
    </row>
    <row r="52" spans="1:12">
      <c r="A52">
        <v>1122</v>
      </c>
      <c r="B52" t="s">
        <v>617</v>
      </c>
      <c r="C52">
        <v>101</v>
      </c>
      <c r="D52" t="s">
        <v>1232</v>
      </c>
      <c r="E52">
        <v>2011</v>
      </c>
      <c r="F52" s="15">
        <f>IF(VLOOKUP(IF($A52&lt;1500,'BM011'!$D$5,IF($A52&lt;1800,'BM011'!$D$5,IF($A52&lt;2000,'BM011'!$D$5,$A52))),'BM011'!$D$5:$U$607,'BM011'!S$609,0)="BRUG KOM",VLOOKUP($C52,'BM010'!$C$5:$T$102,'BM010'!R$104,0),VLOOKUP(IF($A52&lt;1500,'BM011'!$D$5,IF($A52&lt;1800,'BM011'!$D$5,IF($A52&lt;2000,'BM011'!$D$5,$A52))),'BM011'!$D$5:$U$607,'BM011'!S$609,0))</f>
        <v>23794.75</v>
      </c>
      <c r="G52">
        <f>SUMIFS(Baggrundsvariable!D$3:D$296,Baggrundsvariable!$A$3:$A$296,Samlet!$C52,Baggrundsvariable!$C$3:$C$296,Samlet!$E52)</f>
        <v>189182</v>
      </c>
      <c r="H52" s="8">
        <f>SUMIFS(Baggrundsvariable!E$3:E$296,Baggrundsvariable!$A$3:$A$296,Samlet!$C52,Baggrundsvariable!$C$3:$C$296,Samlet!$E52)</f>
        <v>1.9666666666666666</v>
      </c>
      <c r="I52" s="8">
        <f>SUMIFS(Baggrundsvariable!F$3:F$296,Baggrundsvariable!$A$3:$A$296,Samlet!$C52,Baggrundsvariable!$C$3:$C$296,Samlet!$E52)</f>
        <v>4.8</v>
      </c>
      <c r="J52" s="8">
        <f>SUMIFS(Baggrundsvariable!G$3:G$296,Baggrundsvariable!$A$3:$A$296,Samlet!$C52,Baggrundsvariable!$C$3:$C$296,Samlet!$E52)</f>
        <v>36.700000000000003</v>
      </c>
      <c r="K52" s="8">
        <f>SUMIFS(Baggrundsvariable!H$3:H$296,Baggrundsvariable!$A$3:$A$296,Samlet!$C52,Baggrundsvariable!$C$3:$C$296,Samlet!$E52)</f>
        <v>21.8</v>
      </c>
      <c r="L52" s="8">
        <f>SUMIFS(Baggrundsvariable!I$3:I$296,Baggrundsvariable!$A$3:$A$296,Samlet!$C52,Baggrundsvariable!$C$3:$C$296,Samlet!$E52)</f>
        <v>14.729179800629325</v>
      </c>
    </row>
    <row r="53" spans="1:12">
      <c r="A53">
        <v>1123</v>
      </c>
      <c r="B53" t="s">
        <v>617</v>
      </c>
      <c r="C53">
        <v>101</v>
      </c>
      <c r="D53" t="s">
        <v>1232</v>
      </c>
      <c r="E53">
        <v>2011</v>
      </c>
      <c r="F53" s="15">
        <f>IF(VLOOKUP(IF($A53&lt;1500,'BM011'!$D$5,IF($A53&lt;1800,'BM011'!$D$5,IF($A53&lt;2000,'BM011'!$D$5,$A53))),'BM011'!$D$5:$U$607,'BM011'!S$609,0)="BRUG KOM",VLOOKUP($C53,'BM010'!$C$5:$T$102,'BM010'!R$104,0),VLOOKUP(IF($A53&lt;1500,'BM011'!$D$5,IF($A53&lt;1800,'BM011'!$D$5,IF($A53&lt;2000,'BM011'!$D$5,$A53))),'BM011'!$D$5:$U$607,'BM011'!S$609,0))</f>
        <v>23794.75</v>
      </c>
      <c r="G53">
        <f>SUMIFS(Baggrundsvariable!D$3:D$296,Baggrundsvariable!$A$3:$A$296,Samlet!$C53,Baggrundsvariable!$C$3:$C$296,Samlet!$E53)</f>
        <v>189182</v>
      </c>
      <c r="H53" s="8">
        <f>SUMIFS(Baggrundsvariable!E$3:E$296,Baggrundsvariable!$A$3:$A$296,Samlet!$C53,Baggrundsvariable!$C$3:$C$296,Samlet!$E53)</f>
        <v>1.9666666666666666</v>
      </c>
      <c r="I53" s="8">
        <f>SUMIFS(Baggrundsvariable!F$3:F$296,Baggrundsvariable!$A$3:$A$296,Samlet!$C53,Baggrundsvariable!$C$3:$C$296,Samlet!$E53)</f>
        <v>4.8</v>
      </c>
      <c r="J53" s="8">
        <f>SUMIFS(Baggrundsvariable!G$3:G$296,Baggrundsvariable!$A$3:$A$296,Samlet!$C53,Baggrundsvariable!$C$3:$C$296,Samlet!$E53)</f>
        <v>36.700000000000003</v>
      </c>
      <c r="K53" s="8">
        <f>SUMIFS(Baggrundsvariable!H$3:H$296,Baggrundsvariable!$A$3:$A$296,Samlet!$C53,Baggrundsvariable!$C$3:$C$296,Samlet!$E53)</f>
        <v>21.8</v>
      </c>
      <c r="L53" s="8">
        <f>SUMIFS(Baggrundsvariable!I$3:I$296,Baggrundsvariable!$A$3:$A$296,Samlet!$C53,Baggrundsvariable!$C$3:$C$296,Samlet!$E53)</f>
        <v>14.729179800629325</v>
      </c>
    </row>
    <row r="54" spans="1:12">
      <c r="A54">
        <v>1124</v>
      </c>
      <c r="B54" t="s">
        <v>617</v>
      </c>
      <c r="C54">
        <v>101</v>
      </c>
      <c r="D54" t="s">
        <v>1232</v>
      </c>
      <c r="E54">
        <v>2011</v>
      </c>
      <c r="F54" s="15">
        <f>IF(VLOOKUP(IF($A54&lt;1500,'BM011'!$D$5,IF($A54&lt;1800,'BM011'!$D$5,IF($A54&lt;2000,'BM011'!$D$5,$A54))),'BM011'!$D$5:$U$607,'BM011'!S$609,0)="BRUG KOM",VLOOKUP($C54,'BM010'!$C$5:$T$102,'BM010'!R$104,0),VLOOKUP(IF($A54&lt;1500,'BM011'!$D$5,IF($A54&lt;1800,'BM011'!$D$5,IF($A54&lt;2000,'BM011'!$D$5,$A54))),'BM011'!$D$5:$U$607,'BM011'!S$609,0))</f>
        <v>23794.75</v>
      </c>
      <c r="G54">
        <f>SUMIFS(Baggrundsvariable!D$3:D$296,Baggrundsvariable!$A$3:$A$296,Samlet!$C54,Baggrundsvariable!$C$3:$C$296,Samlet!$E54)</f>
        <v>189182</v>
      </c>
      <c r="H54" s="8">
        <f>SUMIFS(Baggrundsvariable!E$3:E$296,Baggrundsvariable!$A$3:$A$296,Samlet!$C54,Baggrundsvariable!$C$3:$C$296,Samlet!$E54)</f>
        <v>1.9666666666666666</v>
      </c>
      <c r="I54" s="8">
        <f>SUMIFS(Baggrundsvariable!F$3:F$296,Baggrundsvariable!$A$3:$A$296,Samlet!$C54,Baggrundsvariable!$C$3:$C$296,Samlet!$E54)</f>
        <v>4.8</v>
      </c>
      <c r="J54" s="8">
        <f>SUMIFS(Baggrundsvariable!G$3:G$296,Baggrundsvariable!$A$3:$A$296,Samlet!$C54,Baggrundsvariable!$C$3:$C$296,Samlet!$E54)</f>
        <v>36.700000000000003</v>
      </c>
      <c r="K54" s="8">
        <f>SUMIFS(Baggrundsvariable!H$3:H$296,Baggrundsvariable!$A$3:$A$296,Samlet!$C54,Baggrundsvariable!$C$3:$C$296,Samlet!$E54)</f>
        <v>21.8</v>
      </c>
      <c r="L54" s="8">
        <f>SUMIFS(Baggrundsvariable!I$3:I$296,Baggrundsvariable!$A$3:$A$296,Samlet!$C54,Baggrundsvariable!$C$3:$C$296,Samlet!$E54)</f>
        <v>14.729179800629325</v>
      </c>
    </row>
    <row r="55" spans="1:12">
      <c r="A55">
        <v>1125</v>
      </c>
      <c r="B55" t="s">
        <v>617</v>
      </c>
      <c r="C55">
        <v>101</v>
      </c>
      <c r="D55" t="s">
        <v>1232</v>
      </c>
      <c r="E55">
        <v>2011</v>
      </c>
      <c r="F55" s="15">
        <f>IF(VLOOKUP(IF($A55&lt;1500,'BM011'!$D$5,IF($A55&lt;1800,'BM011'!$D$5,IF($A55&lt;2000,'BM011'!$D$5,$A55))),'BM011'!$D$5:$U$607,'BM011'!S$609,0)="BRUG KOM",VLOOKUP($C55,'BM010'!$C$5:$T$102,'BM010'!R$104,0),VLOOKUP(IF($A55&lt;1500,'BM011'!$D$5,IF($A55&lt;1800,'BM011'!$D$5,IF($A55&lt;2000,'BM011'!$D$5,$A55))),'BM011'!$D$5:$U$607,'BM011'!S$609,0))</f>
        <v>23794.75</v>
      </c>
      <c r="G55">
        <f>SUMIFS(Baggrundsvariable!D$3:D$296,Baggrundsvariable!$A$3:$A$296,Samlet!$C55,Baggrundsvariable!$C$3:$C$296,Samlet!$E55)</f>
        <v>189182</v>
      </c>
      <c r="H55" s="8">
        <f>SUMIFS(Baggrundsvariable!E$3:E$296,Baggrundsvariable!$A$3:$A$296,Samlet!$C55,Baggrundsvariable!$C$3:$C$296,Samlet!$E55)</f>
        <v>1.9666666666666666</v>
      </c>
      <c r="I55" s="8">
        <f>SUMIFS(Baggrundsvariable!F$3:F$296,Baggrundsvariable!$A$3:$A$296,Samlet!$C55,Baggrundsvariable!$C$3:$C$296,Samlet!$E55)</f>
        <v>4.8</v>
      </c>
      <c r="J55" s="8">
        <f>SUMIFS(Baggrundsvariable!G$3:G$296,Baggrundsvariable!$A$3:$A$296,Samlet!$C55,Baggrundsvariable!$C$3:$C$296,Samlet!$E55)</f>
        <v>36.700000000000003</v>
      </c>
      <c r="K55" s="8">
        <f>SUMIFS(Baggrundsvariable!H$3:H$296,Baggrundsvariable!$A$3:$A$296,Samlet!$C55,Baggrundsvariable!$C$3:$C$296,Samlet!$E55)</f>
        <v>21.8</v>
      </c>
      <c r="L55" s="8">
        <f>SUMIFS(Baggrundsvariable!I$3:I$296,Baggrundsvariable!$A$3:$A$296,Samlet!$C55,Baggrundsvariable!$C$3:$C$296,Samlet!$E55)</f>
        <v>14.729179800629325</v>
      </c>
    </row>
    <row r="56" spans="1:12">
      <c r="A56">
        <v>1126</v>
      </c>
      <c r="B56" t="s">
        <v>617</v>
      </c>
      <c r="C56">
        <v>101</v>
      </c>
      <c r="D56" t="s">
        <v>1232</v>
      </c>
      <c r="E56">
        <v>2011</v>
      </c>
      <c r="F56" s="15">
        <f>IF(VLOOKUP(IF($A56&lt;1500,'BM011'!$D$5,IF($A56&lt;1800,'BM011'!$D$5,IF($A56&lt;2000,'BM011'!$D$5,$A56))),'BM011'!$D$5:$U$607,'BM011'!S$609,0)="BRUG KOM",VLOOKUP($C56,'BM010'!$C$5:$T$102,'BM010'!R$104,0),VLOOKUP(IF($A56&lt;1500,'BM011'!$D$5,IF($A56&lt;1800,'BM011'!$D$5,IF($A56&lt;2000,'BM011'!$D$5,$A56))),'BM011'!$D$5:$U$607,'BM011'!S$609,0))</f>
        <v>23794.75</v>
      </c>
      <c r="G56">
        <f>SUMIFS(Baggrundsvariable!D$3:D$296,Baggrundsvariable!$A$3:$A$296,Samlet!$C56,Baggrundsvariable!$C$3:$C$296,Samlet!$E56)</f>
        <v>189182</v>
      </c>
      <c r="H56" s="8">
        <f>SUMIFS(Baggrundsvariable!E$3:E$296,Baggrundsvariable!$A$3:$A$296,Samlet!$C56,Baggrundsvariable!$C$3:$C$296,Samlet!$E56)</f>
        <v>1.9666666666666666</v>
      </c>
      <c r="I56" s="8">
        <f>SUMIFS(Baggrundsvariable!F$3:F$296,Baggrundsvariable!$A$3:$A$296,Samlet!$C56,Baggrundsvariable!$C$3:$C$296,Samlet!$E56)</f>
        <v>4.8</v>
      </c>
      <c r="J56" s="8">
        <f>SUMIFS(Baggrundsvariable!G$3:G$296,Baggrundsvariable!$A$3:$A$296,Samlet!$C56,Baggrundsvariable!$C$3:$C$296,Samlet!$E56)</f>
        <v>36.700000000000003</v>
      </c>
      <c r="K56" s="8">
        <f>SUMIFS(Baggrundsvariable!H$3:H$296,Baggrundsvariable!$A$3:$A$296,Samlet!$C56,Baggrundsvariable!$C$3:$C$296,Samlet!$E56)</f>
        <v>21.8</v>
      </c>
      <c r="L56" s="8">
        <f>SUMIFS(Baggrundsvariable!I$3:I$296,Baggrundsvariable!$A$3:$A$296,Samlet!$C56,Baggrundsvariable!$C$3:$C$296,Samlet!$E56)</f>
        <v>14.729179800629325</v>
      </c>
    </row>
    <row r="57" spans="1:12">
      <c r="A57">
        <v>1127</v>
      </c>
      <c r="B57" t="s">
        <v>617</v>
      </c>
      <c r="C57">
        <v>101</v>
      </c>
      <c r="D57" t="s">
        <v>1232</v>
      </c>
      <c r="E57">
        <v>2011</v>
      </c>
      <c r="F57" s="15">
        <f>IF(VLOOKUP(IF($A57&lt;1500,'BM011'!$D$5,IF($A57&lt;1800,'BM011'!$D$5,IF($A57&lt;2000,'BM011'!$D$5,$A57))),'BM011'!$D$5:$U$607,'BM011'!S$609,0)="BRUG KOM",VLOOKUP($C57,'BM010'!$C$5:$T$102,'BM010'!R$104,0),VLOOKUP(IF($A57&lt;1500,'BM011'!$D$5,IF($A57&lt;1800,'BM011'!$D$5,IF($A57&lt;2000,'BM011'!$D$5,$A57))),'BM011'!$D$5:$U$607,'BM011'!S$609,0))</f>
        <v>23794.75</v>
      </c>
      <c r="G57">
        <f>SUMIFS(Baggrundsvariable!D$3:D$296,Baggrundsvariable!$A$3:$A$296,Samlet!$C57,Baggrundsvariable!$C$3:$C$296,Samlet!$E57)</f>
        <v>189182</v>
      </c>
      <c r="H57" s="8">
        <f>SUMIFS(Baggrundsvariable!E$3:E$296,Baggrundsvariable!$A$3:$A$296,Samlet!$C57,Baggrundsvariable!$C$3:$C$296,Samlet!$E57)</f>
        <v>1.9666666666666666</v>
      </c>
      <c r="I57" s="8">
        <f>SUMIFS(Baggrundsvariable!F$3:F$296,Baggrundsvariable!$A$3:$A$296,Samlet!$C57,Baggrundsvariable!$C$3:$C$296,Samlet!$E57)</f>
        <v>4.8</v>
      </c>
      <c r="J57" s="8">
        <f>SUMIFS(Baggrundsvariable!G$3:G$296,Baggrundsvariable!$A$3:$A$296,Samlet!$C57,Baggrundsvariable!$C$3:$C$296,Samlet!$E57)</f>
        <v>36.700000000000003</v>
      </c>
      <c r="K57" s="8">
        <f>SUMIFS(Baggrundsvariable!H$3:H$296,Baggrundsvariable!$A$3:$A$296,Samlet!$C57,Baggrundsvariable!$C$3:$C$296,Samlet!$E57)</f>
        <v>21.8</v>
      </c>
      <c r="L57" s="8">
        <f>SUMIFS(Baggrundsvariable!I$3:I$296,Baggrundsvariable!$A$3:$A$296,Samlet!$C57,Baggrundsvariable!$C$3:$C$296,Samlet!$E57)</f>
        <v>14.729179800629325</v>
      </c>
    </row>
    <row r="58" spans="1:12">
      <c r="A58">
        <v>1128</v>
      </c>
      <c r="B58" t="s">
        <v>617</v>
      </c>
      <c r="C58">
        <v>101</v>
      </c>
      <c r="D58" t="s">
        <v>1232</v>
      </c>
      <c r="E58">
        <v>2011</v>
      </c>
      <c r="F58" s="15">
        <f>IF(VLOOKUP(IF($A58&lt;1500,'BM011'!$D$5,IF($A58&lt;1800,'BM011'!$D$5,IF($A58&lt;2000,'BM011'!$D$5,$A58))),'BM011'!$D$5:$U$607,'BM011'!S$609,0)="BRUG KOM",VLOOKUP($C58,'BM010'!$C$5:$T$102,'BM010'!R$104,0),VLOOKUP(IF($A58&lt;1500,'BM011'!$D$5,IF($A58&lt;1800,'BM011'!$D$5,IF($A58&lt;2000,'BM011'!$D$5,$A58))),'BM011'!$D$5:$U$607,'BM011'!S$609,0))</f>
        <v>23794.75</v>
      </c>
      <c r="G58">
        <f>SUMIFS(Baggrundsvariable!D$3:D$296,Baggrundsvariable!$A$3:$A$296,Samlet!$C58,Baggrundsvariable!$C$3:$C$296,Samlet!$E58)</f>
        <v>189182</v>
      </c>
      <c r="H58" s="8">
        <f>SUMIFS(Baggrundsvariable!E$3:E$296,Baggrundsvariable!$A$3:$A$296,Samlet!$C58,Baggrundsvariable!$C$3:$C$296,Samlet!$E58)</f>
        <v>1.9666666666666666</v>
      </c>
      <c r="I58" s="8">
        <f>SUMIFS(Baggrundsvariable!F$3:F$296,Baggrundsvariable!$A$3:$A$296,Samlet!$C58,Baggrundsvariable!$C$3:$C$296,Samlet!$E58)</f>
        <v>4.8</v>
      </c>
      <c r="J58" s="8">
        <f>SUMIFS(Baggrundsvariable!G$3:G$296,Baggrundsvariable!$A$3:$A$296,Samlet!$C58,Baggrundsvariable!$C$3:$C$296,Samlet!$E58)</f>
        <v>36.700000000000003</v>
      </c>
      <c r="K58" s="8">
        <f>SUMIFS(Baggrundsvariable!H$3:H$296,Baggrundsvariable!$A$3:$A$296,Samlet!$C58,Baggrundsvariable!$C$3:$C$296,Samlet!$E58)</f>
        <v>21.8</v>
      </c>
      <c r="L58" s="8">
        <f>SUMIFS(Baggrundsvariable!I$3:I$296,Baggrundsvariable!$A$3:$A$296,Samlet!$C58,Baggrundsvariable!$C$3:$C$296,Samlet!$E58)</f>
        <v>14.729179800629325</v>
      </c>
    </row>
    <row r="59" spans="1:12">
      <c r="A59">
        <v>1129</v>
      </c>
      <c r="B59" t="s">
        <v>617</v>
      </c>
      <c r="C59">
        <v>101</v>
      </c>
      <c r="D59" t="s">
        <v>1232</v>
      </c>
      <c r="E59">
        <v>2011</v>
      </c>
      <c r="F59" s="15">
        <f>IF(VLOOKUP(IF($A59&lt;1500,'BM011'!$D$5,IF($A59&lt;1800,'BM011'!$D$5,IF($A59&lt;2000,'BM011'!$D$5,$A59))),'BM011'!$D$5:$U$607,'BM011'!S$609,0)="BRUG KOM",VLOOKUP($C59,'BM010'!$C$5:$T$102,'BM010'!R$104,0),VLOOKUP(IF($A59&lt;1500,'BM011'!$D$5,IF($A59&lt;1800,'BM011'!$D$5,IF($A59&lt;2000,'BM011'!$D$5,$A59))),'BM011'!$D$5:$U$607,'BM011'!S$609,0))</f>
        <v>23794.75</v>
      </c>
      <c r="G59">
        <f>SUMIFS(Baggrundsvariable!D$3:D$296,Baggrundsvariable!$A$3:$A$296,Samlet!$C59,Baggrundsvariable!$C$3:$C$296,Samlet!$E59)</f>
        <v>189182</v>
      </c>
      <c r="H59" s="8">
        <f>SUMIFS(Baggrundsvariable!E$3:E$296,Baggrundsvariable!$A$3:$A$296,Samlet!$C59,Baggrundsvariable!$C$3:$C$296,Samlet!$E59)</f>
        <v>1.9666666666666666</v>
      </c>
      <c r="I59" s="8">
        <f>SUMIFS(Baggrundsvariable!F$3:F$296,Baggrundsvariable!$A$3:$A$296,Samlet!$C59,Baggrundsvariable!$C$3:$C$296,Samlet!$E59)</f>
        <v>4.8</v>
      </c>
      <c r="J59" s="8">
        <f>SUMIFS(Baggrundsvariable!G$3:G$296,Baggrundsvariable!$A$3:$A$296,Samlet!$C59,Baggrundsvariable!$C$3:$C$296,Samlet!$E59)</f>
        <v>36.700000000000003</v>
      </c>
      <c r="K59" s="8">
        <f>SUMIFS(Baggrundsvariable!H$3:H$296,Baggrundsvariable!$A$3:$A$296,Samlet!$C59,Baggrundsvariable!$C$3:$C$296,Samlet!$E59)</f>
        <v>21.8</v>
      </c>
      <c r="L59" s="8">
        <f>SUMIFS(Baggrundsvariable!I$3:I$296,Baggrundsvariable!$A$3:$A$296,Samlet!$C59,Baggrundsvariable!$C$3:$C$296,Samlet!$E59)</f>
        <v>14.729179800629325</v>
      </c>
    </row>
    <row r="60" spans="1:12">
      <c r="A60">
        <v>1130</v>
      </c>
      <c r="B60" t="s">
        <v>617</v>
      </c>
      <c r="C60">
        <v>101</v>
      </c>
      <c r="D60" t="s">
        <v>1232</v>
      </c>
      <c r="E60">
        <v>2011</v>
      </c>
      <c r="F60" s="15">
        <f>IF(VLOOKUP(IF($A60&lt;1500,'BM011'!$D$5,IF($A60&lt;1800,'BM011'!$D$5,IF($A60&lt;2000,'BM011'!$D$5,$A60))),'BM011'!$D$5:$U$607,'BM011'!S$609,0)="BRUG KOM",VLOOKUP($C60,'BM010'!$C$5:$T$102,'BM010'!R$104,0),VLOOKUP(IF($A60&lt;1500,'BM011'!$D$5,IF($A60&lt;1800,'BM011'!$D$5,IF($A60&lt;2000,'BM011'!$D$5,$A60))),'BM011'!$D$5:$U$607,'BM011'!S$609,0))</f>
        <v>23794.75</v>
      </c>
      <c r="G60">
        <f>SUMIFS(Baggrundsvariable!D$3:D$296,Baggrundsvariable!$A$3:$A$296,Samlet!$C60,Baggrundsvariable!$C$3:$C$296,Samlet!$E60)</f>
        <v>189182</v>
      </c>
      <c r="H60" s="8">
        <f>SUMIFS(Baggrundsvariable!E$3:E$296,Baggrundsvariable!$A$3:$A$296,Samlet!$C60,Baggrundsvariable!$C$3:$C$296,Samlet!$E60)</f>
        <v>1.9666666666666666</v>
      </c>
      <c r="I60" s="8">
        <f>SUMIFS(Baggrundsvariable!F$3:F$296,Baggrundsvariable!$A$3:$A$296,Samlet!$C60,Baggrundsvariable!$C$3:$C$296,Samlet!$E60)</f>
        <v>4.8</v>
      </c>
      <c r="J60" s="8">
        <f>SUMIFS(Baggrundsvariable!G$3:G$296,Baggrundsvariable!$A$3:$A$296,Samlet!$C60,Baggrundsvariable!$C$3:$C$296,Samlet!$E60)</f>
        <v>36.700000000000003</v>
      </c>
      <c r="K60" s="8">
        <f>SUMIFS(Baggrundsvariable!H$3:H$296,Baggrundsvariable!$A$3:$A$296,Samlet!$C60,Baggrundsvariable!$C$3:$C$296,Samlet!$E60)</f>
        <v>21.8</v>
      </c>
      <c r="L60" s="8">
        <f>SUMIFS(Baggrundsvariable!I$3:I$296,Baggrundsvariable!$A$3:$A$296,Samlet!$C60,Baggrundsvariable!$C$3:$C$296,Samlet!$E60)</f>
        <v>14.729179800629325</v>
      </c>
    </row>
    <row r="61" spans="1:12">
      <c r="A61">
        <v>1131</v>
      </c>
      <c r="B61" t="s">
        <v>617</v>
      </c>
      <c r="C61">
        <v>101</v>
      </c>
      <c r="D61" t="s">
        <v>1232</v>
      </c>
      <c r="E61">
        <v>2011</v>
      </c>
      <c r="F61" s="15">
        <f>IF(VLOOKUP(IF($A61&lt;1500,'BM011'!$D$5,IF($A61&lt;1800,'BM011'!$D$5,IF($A61&lt;2000,'BM011'!$D$5,$A61))),'BM011'!$D$5:$U$607,'BM011'!S$609,0)="BRUG KOM",VLOOKUP($C61,'BM010'!$C$5:$T$102,'BM010'!R$104,0),VLOOKUP(IF($A61&lt;1500,'BM011'!$D$5,IF($A61&lt;1800,'BM011'!$D$5,IF($A61&lt;2000,'BM011'!$D$5,$A61))),'BM011'!$D$5:$U$607,'BM011'!S$609,0))</f>
        <v>23794.75</v>
      </c>
      <c r="G61">
        <f>SUMIFS(Baggrundsvariable!D$3:D$296,Baggrundsvariable!$A$3:$A$296,Samlet!$C61,Baggrundsvariable!$C$3:$C$296,Samlet!$E61)</f>
        <v>189182</v>
      </c>
      <c r="H61" s="8">
        <f>SUMIFS(Baggrundsvariable!E$3:E$296,Baggrundsvariable!$A$3:$A$296,Samlet!$C61,Baggrundsvariable!$C$3:$C$296,Samlet!$E61)</f>
        <v>1.9666666666666666</v>
      </c>
      <c r="I61" s="8">
        <f>SUMIFS(Baggrundsvariable!F$3:F$296,Baggrundsvariable!$A$3:$A$296,Samlet!$C61,Baggrundsvariable!$C$3:$C$296,Samlet!$E61)</f>
        <v>4.8</v>
      </c>
      <c r="J61" s="8">
        <f>SUMIFS(Baggrundsvariable!G$3:G$296,Baggrundsvariable!$A$3:$A$296,Samlet!$C61,Baggrundsvariable!$C$3:$C$296,Samlet!$E61)</f>
        <v>36.700000000000003</v>
      </c>
      <c r="K61" s="8">
        <f>SUMIFS(Baggrundsvariable!H$3:H$296,Baggrundsvariable!$A$3:$A$296,Samlet!$C61,Baggrundsvariable!$C$3:$C$296,Samlet!$E61)</f>
        <v>21.8</v>
      </c>
      <c r="L61" s="8">
        <f>SUMIFS(Baggrundsvariable!I$3:I$296,Baggrundsvariable!$A$3:$A$296,Samlet!$C61,Baggrundsvariable!$C$3:$C$296,Samlet!$E61)</f>
        <v>14.729179800629325</v>
      </c>
    </row>
    <row r="62" spans="1:12">
      <c r="A62">
        <v>1140</v>
      </c>
      <c r="B62" t="s">
        <v>617</v>
      </c>
      <c r="C62">
        <v>101</v>
      </c>
      <c r="D62" t="s">
        <v>1232</v>
      </c>
      <c r="E62">
        <v>2011</v>
      </c>
      <c r="F62" s="15">
        <f>IF(VLOOKUP(IF($A62&lt;1500,'BM011'!$D$5,IF($A62&lt;1800,'BM011'!$D$5,IF($A62&lt;2000,'BM011'!$D$5,$A62))),'BM011'!$D$5:$U$607,'BM011'!S$609,0)="BRUG KOM",VLOOKUP($C62,'BM010'!$C$5:$T$102,'BM010'!R$104,0),VLOOKUP(IF($A62&lt;1500,'BM011'!$D$5,IF($A62&lt;1800,'BM011'!$D$5,IF($A62&lt;2000,'BM011'!$D$5,$A62))),'BM011'!$D$5:$U$607,'BM011'!S$609,0))</f>
        <v>23794.75</v>
      </c>
      <c r="G62">
        <f>SUMIFS(Baggrundsvariable!D$3:D$296,Baggrundsvariable!$A$3:$A$296,Samlet!$C62,Baggrundsvariable!$C$3:$C$296,Samlet!$E62)</f>
        <v>189182</v>
      </c>
      <c r="H62" s="8">
        <f>SUMIFS(Baggrundsvariable!E$3:E$296,Baggrundsvariable!$A$3:$A$296,Samlet!$C62,Baggrundsvariable!$C$3:$C$296,Samlet!$E62)</f>
        <v>1.9666666666666666</v>
      </c>
      <c r="I62" s="8">
        <f>SUMIFS(Baggrundsvariable!F$3:F$296,Baggrundsvariable!$A$3:$A$296,Samlet!$C62,Baggrundsvariable!$C$3:$C$296,Samlet!$E62)</f>
        <v>4.8</v>
      </c>
      <c r="J62" s="8">
        <f>SUMIFS(Baggrundsvariable!G$3:G$296,Baggrundsvariable!$A$3:$A$296,Samlet!$C62,Baggrundsvariable!$C$3:$C$296,Samlet!$E62)</f>
        <v>36.700000000000003</v>
      </c>
      <c r="K62" s="8">
        <f>SUMIFS(Baggrundsvariable!H$3:H$296,Baggrundsvariable!$A$3:$A$296,Samlet!$C62,Baggrundsvariable!$C$3:$C$296,Samlet!$E62)</f>
        <v>21.8</v>
      </c>
      <c r="L62" s="8">
        <f>SUMIFS(Baggrundsvariable!I$3:I$296,Baggrundsvariable!$A$3:$A$296,Samlet!$C62,Baggrundsvariable!$C$3:$C$296,Samlet!$E62)</f>
        <v>14.729179800629325</v>
      </c>
    </row>
    <row r="63" spans="1:12">
      <c r="A63">
        <v>1147</v>
      </c>
      <c r="B63" t="s">
        <v>617</v>
      </c>
      <c r="C63">
        <v>101</v>
      </c>
      <c r="D63" t="s">
        <v>1232</v>
      </c>
      <c r="E63">
        <v>2011</v>
      </c>
      <c r="F63" s="15">
        <f>IF(VLOOKUP(IF($A63&lt;1500,'BM011'!$D$5,IF($A63&lt;1800,'BM011'!$D$5,IF($A63&lt;2000,'BM011'!$D$5,$A63))),'BM011'!$D$5:$U$607,'BM011'!S$609,0)="BRUG KOM",VLOOKUP($C63,'BM010'!$C$5:$T$102,'BM010'!R$104,0),VLOOKUP(IF($A63&lt;1500,'BM011'!$D$5,IF($A63&lt;1800,'BM011'!$D$5,IF($A63&lt;2000,'BM011'!$D$5,$A63))),'BM011'!$D$5:$U$607,'BM011'!S$609,0))</f>
        <v>23794.75</v>
      </c>
      <c r="G63">
        <f>SUMIFS(Baggrundsvariable!D$3:D$296,Baggrundsvariable!$A$3:$A$296,Samlet!$C63,Baggrundsvariable!$C$3:$C$296,Samlet!$E63)</f>
        <v>189182</v>
      </c>
      <c r="H63" s="8">
        <f>SUMIFS(Baggrundsvariable!E$3:E$296,Baggrundsvariable!$A$3:$A$296,Samlet!$C63,Baggrundsvariable!$C$3:$C$296,Samlet!$E63)</f>
        <v>1.9666666666666666</v>
      </c>
      <c r="I63" s="8">
        <f>SUMIFS(Baggrundsvariable!F$3:F$296,Baggrundsvariable!$A$3:$A$296,Samlet!$C63,Baggrundsvariable!$C$3:$C$296,Samlet!$E63)</f>
        <v>4.8</v>
      </c>
      <c r="J63" s="8">
        <f>SUMIFS(Baggrundsvariable!G$3:G$296,Baggrundsvariable!$A$3:$A$296,Samlet!$C63,Baggrundsvariable!$C$3:$C$296,Samlet!$E63)</f>
        <v>36.700000000000003</v>
      </c>
      <c r="K63" s="8">
        <f>SUMIFS(Baggrundsvariable!H$3:H$296,Baggrundsvariable!$A$3:$A$296,Samlet!$C63,Baggrundsvariable!$C$3:$C$296,Samlet!$E63)</f>
        <v>21.8</v>
      </c>
      <c r="L63" s="8">
        <f>SUMIFS(Baggrundsvariable!I$3:I$296,Baggrundsvariable!$A$3:$A$296,Samlet!$C63,Baggrundsvariable!$C$3:$C$296,Samlet!$E63)</f>
        <v>14.729179800629325</v>
      </c>
    </row>
    <row r="64" spans="1:12">
      <c r="A64">
        <v>1148</v>
      </c>
      <c r="B64" t="s">
        <v>617</v>
      </c>
      <c r="C64">
        <v>101</v>
      </c>
      <c r="D64" t="s">
        <v>1232</v>
      </c>
      <c r="E64">
        <v>2011</v>
      </c>
      <c r="F64" s="15">
        <f>IF(VLOOKUP(IF($A64&lt;1500,'BM011'!$D$5,IF($A64&lt;1800,'BM011'!$D$5,IF($A64&lt;2000,'BM011'!$D$5,$A64))),'BM011'!$D$5:$U$607,'BM011'!S$609,0)="BRUG KOM",VLOOKUP($C64,'BM010'!$C$5:$T$102,'BM010'!R$104,0),VLOOKUP(IF($A64&lt;1500,'BM011'!$D$5,IF($A64&lt;1800,'BM011'!$D$5,IF($A64&lt;2000,'BM011'!$D$5,$A64))),'BM011'!$D$5:$U$607,'BM011'!S$609,0))</f>
        <v>23794.75</v>
      </c>
      <c r="G64">
        <f>SUMIFS(Baggrundsvariable!D$3:D$296,Baggrundsvariable!$A$3:$A$296,Samlet!$C64,Baggrundsvariable!$C$3:$C$296,Samlet!$E64)</f>
        <v>189182</v>
      </c>
      <c r="H64" s="8">
        <f>SUMIFS(Baggrundsvariable!E$3:E$296,Baggrundsvariable!$A$3:$A$296,Samlet!$C64,Baggrundsvariable!$C$3:$C$296,Samlet!$E64)</f>
        <v>1.9666666666666666</v>
      </c>
      <c r="I64" s="8">
        <f>SUMIFS(Baggrundsvariable!F$3:F$296,Baggrundsvariable!$A$3:$A$296,Samlet!$C64,Baggrundsvariable!$C$3:$C$296,Samlet!$E64)</f>
        <v>4.8</v>
      </c>
      <c r="J64" s="8">
        <f>SUMIFS(Baggrundsvariable!G$3:G$296,Baggrundsvariable!$A$3:$A$296,Samlet!$C64,Baggrundsvariable!$C$3:$C$296,Samlet!$E64)</f>
        <v>36.700000000000003</v>
      </c>
      <c r="K64" s="8">
        <f>SUMIFS(Baggrundsvariable!H$3:H$296,Baggrundsvariable!$A$3:$A$296,Samlet!$C64,Baggrundsvariable!$C$3:$C$296,Samlet!$E64)</f>
        <v>21.8</v>
      </c>
      <c r="L64" s="8">
        <f>SUMIFS(Baggrundsvariable!I$3:I$296,Baggrundsvariable!$A$3:$A$296,Samlet!$C64,Baggrundsvariable!$C$3:$C$296,Samlet!$E64)</f>
        <v>14.729179800629325</v>
      </c>
    </row>
    <row r="65" spans="1:12">
      <c r="A65">
        <v>1150</v>
      </c>
      <c r="B65" t="s">
        <v>617</v>
      </c>
      <c r="C65">
        <v>101</v>
      </c>
      <c r="D65" t="s">
        <v>1232</v>
      </c>
      <c r="E65">
        <v>2011</v>
      </c>
      <c r="F65" s="15">
        <f>IF(VLOOKUP(IF($A65&lt;1500,'BM011'!$D$5,IF($A65&lt;1800,'BM011'!$D$5,IF($A65&lt;2000,'BM011'!$D$5,$A65))),'BM011'!$D$5:$U$607,'BM011'!S$609,0)="BRUG KOM",VLOOKUP($C65,'BM010'!$C$5:$T$102,'BM010'!R$104,0),VLOOKUP(IF($A65&lt;1500,'BM011'!$D$5,IF($A65&lt;1800,'BM011'!$D$5,IF($A65&lt;2000,'BM011'!$D$5,$A65))),'BM011'!$D$5:$U$607,'BM011'!S$609,0))</f>
        <v>23794.75</v>
      </c>
      <c r="G65">
        <f>SUMIFS(Baggrundsvariable!D$3:D$296,Baggrundsvariable!$A$3:$A$296,Samlet!$C65,Baggrundsvariable!$C$3:$C$296,Samlet!$E65)</f>
        <v>189182</v>
      </c>
      <c r="H65" s="8">
        <f>SUMIFS(Baggrundsvariable!E$3:E$296,Baggrundsvariable!$A$3:$A$296,Samlet!$C65,Baggrundsvariable!$C$3:$C$296,Samlet!$E65)</f>
        <v>1.9666666666666666</v>
      </c>
      <c r="I65" s="8">
        <f>SUMIFS(Baggrundsvariable!F$3:F$296,Baggrundsvariable!$A$3:$A$296,Samlet!$C65,Baggrundsvariable!$C$3:$C$296,Samlet!$E65)</f>
        <v>4.8</v>
      </c>
      <c r="J65" s="8">
        <f>SUMIFS(Baggrundsvariable!G$3:G$296,Baggrundsvariable!$A$3:$A$296,Samlet!$C65,Baggrundsvariable!$C$3:$C$296,Samlet!$E65)</f>
        <v>36.700000000000003</v>
      </c>
      <c r="K65" s="8">
        <f>SUMIFS(Baggrundsvariable!H$3:H$296,Baggrundsvariable!$A$3:$A$296,Samlet!$C65,Baggrundsvariable!$C$3:$C$296,Samlet!$E65)</f>
        <v>21.8</v>
      </c>
      <c r="L65" s="8">
        <f>SUMIFS(Baggrundsvariable!I$3:I$296,Baggrundsvariable!$A$3:$A$296,Samlet!$C65,Baggrundsvariable!$C$3:$C$296,Samlet!$E65)</f>
        <v>14.729179800629325</v>
      </c>
    </row>
    <row r="66" spans="1:12">
      <c r="A66">
        <v>1151</v>
      </c>
      <c r="B66" t="s">
        <v>617</v>
      </c>
      <c r="C66">
        <v>101</v>
      </c>
      <c r="D66" t="s">
        <v>1232</v>
      </c>
      <c r="E66">
        <v>2011</v>
      </c>
      <c r="F66" s="15">
        <f>IF(VLOOKUP(IF($A66&lt;1500,'BM011'!$D$5,IF($A66&lt;1800,'BM011'!$D$5,IF($A66&lt;2000,'BM011'!$D$5,$A66))),'BM011'!$D$5:$U$607,'BM011'!S$609,0)="BRUG KOM",VLOOKUP($C66,'BM010'!$C$5:$T$102,'BM010'!R$104,0),VLOOKUP(IF($A66&lt;1500,'BM011'!$D$5,IF($A66&lt;1800,'BM011'!$D$5,IF($A66&lt;2000,'BM011'!$D$5,$A66))),'BM011'!$D$5:$U$607,'BM011'!S$609,0))</f>
        <v>23794.75</v>
      </c>
      <c r="G66">
        <f>SUMIFS(Baggrundsvariable!D$3:D$296,Baggrundsvariable!$A$3:$A$296,Samlet!$C66,Baggrundsvariable!$C$3:$C$296,Samlet!$E66)</f>
        <v>189182</v>
      </c>
      <c r="H66" s="8">
        <f>SUMIFS(Baggrundsvariable!E$3:E$296,Baggrundsvariable!$A$3:$A$296,Samlet!$C66,Baggrundsvariable!$C$3:$C$296,Samlet!$E66)</f>
        <v>1.9666666666666666</v>
      </c>
      <c r="I66" s="8">
        <f>SUMIFS(Baggrundsvariable!F$3:F$296,Baggrundsvariable!$A$3:$A$296,Samlet!$C66,Baggrundsvariable!$C$3:$C$296,Samlet!$E66)</f>
        <v>4.8</v>
      </c>
      <c r="J66" s="8">
        <f>SUMIFS(Baggrundsvariable!G$3:G$296,Baggrundsvariable!$A$3:$A$296,Samlet!$C66,Baggrundsvariable!$C$3:$C$296,Samlet!$E66)</f>
        <v>36.700000000000003</v>
      </c>
      <c r="K66" s="8">
        <f>SUMIFS(Baggrundsvariable!H$3:H$296,Baggrundsvariable!$A$3:$A$296,Samlet!$C66,Baggrundsvariable!$C$3:$C$296,Samlet!$E66)</f>
        <v>21.8</v>
      </c>
      <c r="L66" s="8">
        <f>SUMIFS(Baggrundsvariable!I$3:I$296,Baggrundsvariable!$A$3:$A$296,Samlet!$C66,Baggrundsvariable!$C$3:$C$296,Samlet!$E66)</f>
        <v>14.729179800629325</v>
      </c>
    </row>
    <row r="67" spans="1:12">
      <c r="A67">
        <v>1152</v>
      </c>
      <c r="B67" t="s">
        <v>617</v>
      </c>
      <c r="C67">
        <v>101</v>
      </c>
      <c r="D67" t="s">
        <v>1232</v>
      </c>
      <c r="E67">
        <v>2011</v>
      </c>
      <c r="F67" s="15">
        <f>IF(VLOOKUP(IF($A67&lt;1500,'BM011'!$D$5,IF($A67&lt;1800,'BM011'!$D$5,IF($A67&lt;2000,'BM011'!$D$5,$A67))),'BM011'!$D$5:$U$607,'BM011'!S$609,0)="BRUG KOM",VLOOKUP($C67,'BM010'!$C$5:$T$102,'BM010'!R$104,0),VLOOKUP(IF($A67&lt;1500,'BM011'!$D$5,IF($A67&lt;1800,'BM011'!$D$5,IF($A67&lt;2000,'BM011'!$D$5,$A67))),'BM011'!$D$5:$U$607,'BM011'!S$609,0))</f>
        <v>23794.75</v>
      </c>
      <c r="G67">
        <f>SUMIFS(Baggrundsvariable!D$3:D$296,Baggrundsvariable!$A$3:$A$296,Samlet!$C67,Baggrundsvariable!$C$3:$C$296,Samlet!$E67)</f>
        <v>189182</v>
      </c>
      <c r="H67" s="8">
        <f>SUMIFS(Baggrundsvariable!E$3:E$296,Baggrundsvariable!$A$3:$A$296,Samlet!$C67,Baggrundsvariable!$C$3:$C$296,Samlet!$E67)</f>
        <v>1.9666666666666666</v>
      </c>
      <c r="I67" s="8">
        <f>SUMIFS(Baggrundsvariable!F$3:F$296,Baggrundsvariable!$A$3:$A$296,Samlet!$C67,Baggrundsvariable!$C$3:$C$296,Samlet!$E67)</f>
        <v>4.8</v>
      </c>
      <c r="J67" s="8">
        <f>SUMIFS(Baggrundsvariable!G$3:G$296,Baggrundsvariable!$A$3:$A$296,Samlet!$C67,Baggrundsvariable!$C$3:$C$296,Samlet!$E67)</f>
        <v>36.700000000000003</v>
      </c>
      <c r="K67" s="8">
        <f>SUMIFS(Baggrundsvariable!H$3:H$296,Baggrundsvariable!$A$3:$A$296,Samlet!$C67,Baggrundsvariable!$C$3:$C$296,Samlet!$E67)</f>
        <v>21.8</v>
      </c>
      <c r="L67" s="8">
        <f>SUMIFS(Baggrundsvariable!I$3:I$296,Baggrundsvariable!$A$3:$A$296,Samlet!$C67,Baggrundsvariable!$C$3:$C$296,Samlet!$E67)</f>
        <v>14.729179800629325</v>
      </c>
    </row>
    <row r="68" spans="1:12">
      <c r="A68">
        <v>1153</v>
      </c>
      <c r="B68" t="s">
        <v>617</v>
      </c>
      <c r="C68">
        <v>101</v>
      </c>
      <c r="D68" t="s">
        <v>1232</v>
      </c>
      <c r="E68">
        <v>2011</v>
      </c>
      <c r="F68" s="15">
        <f>IF(VLOOKUP(IF($A68&lt;1500,'BM011'!$D$5,IF($A68&lt;1800,'BM011'!$D$5,IF($A68&lt;2000,'BM011'!$D$5,$A68))),'BM011'!$D$5:$U$607,'BM011'!S$609,0)="BRUG KOM",VLOOKUP($C68,'BM010'!$C$5:$T$102,'BM010'!R$104,0),VLOOKUP(IF($A68&lt;1500,'BM011'!$D$5,IF($A68&lt;1800,'BM011'!$D$5,IF($A68&lt;2000,'BM011'!$D$5,$A68))),'BM011'!$D$5:$U$607,'BM011'!S$609,0))</f>
        <v>23794.75</v>
      </c>
      <c r="G68">
        <f>SUMIFS(Baggrundsvariable!D$3:D$296,Baggrundsvariable!$A$3:$A$296,Samlet!$C68,Baggrundsvariable!$C$3:$C$296,Samlet!$E68)</f>
        <v>189182</v>
      </c>
      <c r="H68" s="8">
        <f>SUMIFS(Baggrundsvariable!E$3:E$296,Baggrundsvariable!$A$3:$A$296,Samlet!$C68,Baggrundsvariable!$C$3:$C$296,Samlet!$E68)</f>
        <v>1.9666666666666666</v>
      </c>
      <c r="I68" s="8">
        <f>SUMIFS(Baggrundsvariable!F$3:F$296,Baggrundsvariable!$A$3:$A$296,Samlet!$C68,Baggrundsvariable!$C$3:$C$296,Samlet!$E68)</f>
        <v>4.8</v>
      </c>
      <c r="J68" s="8">
        <f>SUMIFS(Baggrundsvariable!G$3:G$296,Baggrundsvariable!$A$3:$A$296,Samlet!$C68,Baggrundsvariable!$C$3:$C$296,Samlet!$E68)</f>
        <v>36.700000000000003</v>
      </c>
      <c r="K68" s="8">
        <f>SUMIFS(Baggrundsvariable!H$3:H$296,Baggrundsvariable!$A$3:$A$296,Samlet!$C68,Baggrundsvariable!$C$3:$C$296,Samlet!$E68)</f>
        <v>21.8</v>
      </c>
      <c r="L68" s="8">
        <f>SUMIFS(Baggrundsvariable!I$3:I$296,Baggrundsvariable!$A$3:$A$296,Samlet!$C68,Baggrundsvariable!$C$3:$C$296,Samlet!$E68)</f>
        <v>14.729179800629325</v>
      </c>
    </row>
    <row r="69" spans="1:12">
      <c r="A69">
        <v>1154</v>
      </c>
      <c r="B69" t="s">
        <v>617</v>
      </c>
      <c r="C69">
        <v>101</v>
      </c>
      <c r="D69" t="s">
        <v>1232</v>
      </c>
      <c r="E69">
        <v>2011</v>
      </c>
      <c r="F69" s="15">
        <f>IF(VLOOKUP(IF($A69&lt;1500,'BM011'!$D$5,IF($A69&lt;1800,'BM011'!$D$5,IF($A69&lt;2000,'BM011'!$D$5,$A69))),'BM011'!$D$5:$U$607,'BM011'!S$609,0)="BRUG KOM",VLOOKUP($C69,'BM010'!$C$5:$T$102,'BM010'!R$104,0),VLOOKUP(IF($A69&lt;1500,'BM011'!$D$5,IF($A69&lt;1800,'BM011'!$D$5,IF($A69&lt;2000,'BM011'!$D$5,$A69))),'BM011'!$D$5:$U$607,'BM011'!S$609,0))</f>
        <v>23794.75</v>
      </c>
      <c r="G69">
        <f>SUMIFS(Baggrundsvariable!D$3:D$296,Baggrundsvariable!$A$3:$A$296,Samlet!$C69,Baggrundsvariable!$C$3:$C$296,Samlet!$E69)</f>
        <v>189182</v>
      </c>
      <c r="H69" s="8">
        <f>SUMIFS(Baggrundsvariable!E$3:E$296,Baggrundsvariable!$A$3:$A$296,Samlet!$C69,Baggrundsvariable!$C$3:$C$296,Samlet!$E69)</f>
        <v>1.9666666666666666</v>
      </c>
      <c r="I69" s="8">
        <f>SUMIFS(Baggrundsvariable!F$3:F$296,Baggrundsvariable!$A$3:$A$296,Samlet!$C69,Baggrundsvariable!$C$3:$C$296,Samlet!$E69)</f>
        <v>4.8</v>
      </c>
      <c r="J69" s="8">
        <f>SUMIFS(Baggrundsvariable!G$3:G$296,Baggrundsvariable!$A$3:$A$296,Samlet!$C69,Baggrundsvariable!$C$3:$C$296,Samlet!$E69)</f>
        <v>36.700000000000003</v>
      </c>
      <c r="K69" s="8">
        <f>SUMIFS(Baggrundsvariable!H$3:H$296,Baggrundsvariable!$A$3:$A$296,Samlet!$C69,Baggrundsvariable!$C$3:$C$296,Samlet!$E69)</f>
        <v>21.8</v>
      </c>
      <c r="L69" s="8">
        <f>SUMIFS(Baggrundsvariable!I$3:I$296,Baggrundsvariable!$A$3:$A$296,Samlet!$C69,Baggrundsvariable!$C$3:$C$296,Samlet!$E69)</f>
        <v>14.729179800629325</v>
      </c>
    </row>
    <row r="70" spans="1:12">
      <c r="A70">
        <v>1155</v>
      </c>
      <c r="B70" t="s">
        <v>617</v>
      </c>
      <c r="C70">
        <v>101</v>
      </c>
      <c r="D70" t="s">
        <v>1232</v>
      </c>
      <c r="E70">
        <v>2011</v>
      </c>
      <c r="F70" s="15">
        <f>IF(VLOOKUP(IF($A70&lt;1500,'BM011'!$D$5,IF($A70&lt;1800,'BM011'!$D$5,IF($A70&lt;2000,'BM011'!$D$5,$A70))),'BM011'!$D$5:$U$607,'BM011'!S$609,0)="BRUG KOM",VLOOKUP($C70,'BM010'!$C$5:$T$102,'BM010'!R$104,0),VLOOKUP(IF($A70&lt;1500,'BM011'!$D$5,IF($A70&lt;1800,'BM011'!$D$5,IF($A70&lt;2000,'BM011'!$D$5,$A70))),'BM011'!$D$5:$U$607,'BM011'!S$609,0))</f>
        <v>23794.75</v>
      </c>
      <c r="G70">
        <f>SUMIFS(Baggrundsvariable!D$3:D$296,Baggrundsvariable!$A$3:$A$296,Samlet!$C70,Baggrundsvariable!$C$3:$C$296,Samlet!$E70)</f>
        <v>189182</v>
      </c>
      <c r="H70" s="8">
        <f>SUMIFS(Baggrundsvariable!E$3:E$296,Baggrundsvariable!$A$3:$A$296,Samlet!$C70,Baggrundsvariable!$C$3:$C$296,Samlet!$E70)</f>
        <v>1.9666666666666666</v>
      </c>
      <c r="I70" s="8">
        <f>SUMIFS(Baggrundsvariable!F$3:F$296,Baggrundsvariable!$A$3:$A$296,Samlet!$C70,Baggrundsvariable!$C$3:$C$296,Samlet!$E70)</f>
        <v>4.8</v>
      </c>
      <c r="J70" s="8">
        <f>SUMIFS(Baggrundsvariable!G$3:G$296,Baggrundsvariable!$A$3:$A$296,Samlet!$C70,Baggrundsvariable!$C$3:$C$296,Samlet!$E70)</f>
        <v>36.700000000000003</v>
      </c>
      <c r="K70" s="8">
        <f>SUMIFS(Baggrundsvariable!H$3:H$296,Baggrundsvariable!$A$3:$A$296,Samlet!$C70,Baggrundsvariable!$C$3:$C$296,Samlet!$E70)</f>
        <v>21.8</v>
      </c>
      <c r="L70" s="8">
        <f>SUMIFS(Baggrundsvariable!I$3:I$296,Baggrundsvariable!$A$3:$A$296,Samlet!$C70,Baggrundsvariable!$C$3:$C$296,Samlet!$E70)</f>
        <v>14.729179800629325</v>
      </c>
    </row>
    <row r="71" spans="1:12">
      <c r="A71">
        <v>1156</v>
      </c>
      <c r="B71" t="s">
        <v>617</v>
      </c>
      <c r="C71">
        <v>101</v>
      </c>
      <c r="D71" t="s">
        <v>1232</v>
      </c>
      <c r="E71">
        <v>2011</v>
      </c>
      <c r="F71" s="15">
        <f>IF(VLOOKUP(IF($A71&lt;1500,'BM011'!$D$5,IF($A71&lt;1800,'BM011'!$D$5,IF($A71&lt;2000,'BM011'!$D$5,$A71))),'BM011'!$D$5:$U$607,'BM011'!S$609,0)="BRUG KOM",VLOOKUP($C71,'BM010'!$C$5:$T$102,'BM010'!R$104,0),VLOOKUP(IF($A71&lt;1500,'BM011'!$D$5,IF($A71&lt;1800,'BM011'!$D$5,IF($A71&lt;2000,'BM011'!$D$5,$A71))),'BM011'!$D$5:$U$607,'BM011'!S$609,0))</f>
        <v>23794.75</v>
      </c>
      <c r="G71">
        <f>SUMIFS(Baggrundsvariable!D$3:D$296,Baggrundsvariable!$A$3:$A$296,Samlet!$C71,Baggrundsvariable!$C$3:$C$296,Samlet!$E71)</f>
        <v>189182</v>
      </c>
      <c r="H71" s="8">
        <f>SUMIFS(Baggrundsvariable!E$3:E$296,Baggrundsvariable!$A$3:$A$296,Samlet!$C71,Baggrundsvariable!$C$3:$C$296,Samlet!$E71)</f>
        <v>1.9666666666666666</v>
      </c>
      <c r="I71" s="8">
        <f>SUMIFS(Baggrundsvariable!F$3:F$296,Baggrundsvariable!$A$3:$A$296,Samlet!$C71,Baggrundsvariable!$C$3:$C$296,Samlet!$E71)</f>
        <v>4.8</v>
      </c>
      <c r="J71" s="8">
        <f>SUMIFS(Baggrundsvariable!G$3:G$296,Baggrundsvariable!$A$3:$A$296,Samlet!$C71,Baggrundsvariable!$C$3:$C$296,Samlet!$E71)</f>
        <v>36.700000000000003</v>
      </c>
      <c r="K71" s="8">
        <f>SUMIFS(Baggrundsvariable!H$3:H$296,Baggrundsvariable!$A$3:$A$296,Samlet!$C71,Baggrundsvariable!$C$3:$C$296,Samlet!$E71)</f>
        <v>21.8</v>
      </c>
      <c r="L71" s="8">
        <f>SUMIFS(Baggrundsvariable!I$3:I$296,Baggrundsvariable!$A$3:$A$296,Samlet!$C71,Baggrundsvariable!$C$3:$C$296,Samlet!$E71)</f>
        <v>14.729179800629325</v>
      </c>
    </row>
    <row r="72" spans="1:12">
      <c r="A72">
        <v>1157</v>
      </c>
      <c r="B72" t="s">
        <v>617</v>
      </c>
      <c r="C72">
        <v>101</v>
      </c>
      <c r="D72" t="s">
        <v>1232</v>
      </c>
      <c r="E72">
        <v>2011</v>
      </c>
      <c r="F72" s="15">
        <f>IF(VLOOKUP(IF($A72&lt;1500,'BM011'!$D$5,IF($A72&lt;1800,'BM011'!$D$5,IF($A72&lt;2000,'BM011'!$D$5,$A72))),'BM011'!$D$5:$U$607,'BM011'!S$609,0)="BRUG KOM",VLOOKUP($C72,'BM010'!$C$5:$T$102,'BM010'!R$104,0),VLOOKUP(IF($A72&lt;1500,'BM011'!$D$5,IF($A72&lt;1800,'BM011'!$D$5,IF($A72&lt;2000,'BM011'!$D$5,$A72))),'BM011'!$D$5:$U$607,'BM011'!S$609,0))</f>
        <v>23794.75</v>
      </c>
      <c r="G72">
        <f>SUMIFS(Baggrundsvariable!D$3:D$296,Baggrundsvariable!$A$3:$A$296,Samlet!$C72,Baggrundsvariable!$C$3:$C$296,Samlet!$E72)</f>
        <v>189182</v>
      </c>
      <c r="H72" s="8">
        <f>SUMIFS(Baggrundsvariable!E$3:E$296,Baggrundsvariable!$A$3:$A$296,Samlet!$C72,Baggrundsvariable!$C$3:$C$296,Samlet!$E72)</f>
        <v>1.9666666666666666</v>
      </c>
      <c r="I72" s="8">
        <f>SUMIFS(Baggrundsvariable!F$3:F$296,Baggrundsvariable!$A$3:$A$296,Samlet!$C72,Baggrundsvariable!$C$3:$C$296,Samlet!$E72)</f>
        <v>4.8</v>
      </c>
      <c r="J72" s="8">
        <f>SUMIFS(Baggrundsvariable!G$3:G$296,Baggrundsvariable!$A$3:$A$296,Samlet!$C72,Baggrundsvariable!$C$3:$C$296,Samlet!$E72)</f>
        <v>36.700000000000003</v>
      </c>
      <c r="K72" s="8">
        <f>SUMIFS(Baggrundsvariable!H$3:H$296,Baggrundsvariable!$A$3:$A$296,Samlet!$C72,Baggrundsvariable!$C$3:$C$296,Samlet!$E72)</f>
        <v>21.8</v>
      </c>
      <c r="L72" s="8">
        <f>SUMIFS(Baggrundsvariable!I$3:I$296,Baggrundsvariable!$A$3:$A$296,Samlet!$C72,Baggrundsvariable!$C$3:$C$296,Samlet!$E72)</f>
        <v>14.729179800629325</v>
      </c>
    </row>
    <row r="73" spans="1:12">
      <c r="A73">
        <v>1158</v>
      </c>
      <c r="B73" t="s">
        <v>617</v>
      </c>
      <c r="C73">
        <v>101</v>
      </c>
      <c r="D73" t="s">
        <v>1232</v>
      </c>
      <c r="E73">
        <v>2011</v>
      </c>
      <c r="F73" s="15">
        <f>IF(VLOOKUP(IF($A73&lt;1500,'BM011'!$D$5,IF($A73&lt;1800,'BM011'!$D$5,IF($A73&lt;2000,'BM011'!$D$5,$A73))),'BM011'!$D$5:$U$607,'BM011'!S$609,0)="BRUG KOM",VLOOKUP($C73,'BM010'!$C$5:$T$102,'BM010'!R$104,0),VLOOKUP(IF($A73&lt;1500,'BM011'!$D$5,IF($A73&lt;1800,'BM011'!$D$5,IF($A73&lt;2000,'BM011'!$D$5,$A73))),'BM011'!$D$5:$U$607,'BM011'!S$609,0))</f>
        <v>23794.75</v>
      </c>
      <c r="G73">
        <f>SUMIFS(Baggrundsvariable!D$3:D$296,Baggrundsvariable!$A$3:$A$296,Samlet!$C73,Baggrundsvariable!$C$3:$C$296,Samlet!$E73)</f>
        <v>189182</v>
      </c>
      <c r="H73" s="8">
        <f>SUMIFS(Baggrundsvariable!E$3:E$296,Baggrundsvariable!$A$3:$A$296,Samlet!$C73,Baggrundsvariable!$C$3:$C$296,Samlet!$E73)</f>
        <v>1.9666666666666666</v>
      </c>
      <c r="I73" s="8">
        <f>SUMIFS(Baggrundsvariable!F$3:F$296,Baggrundsvariable!$A$3:$A$296,Samlet!$C73,Baggrundsvariable!$C$3:$C$296,Samlet!$E73)</f>
        <v>4.8</v>
      </c>
      <c r="J73" s="8">
        <f>SUMIFS(Baggrundsvariable!G$3:G$296,Baggrundsvariable!$A$3:$A$296,Samlet!$C73,Baggrundsvariable!$C$3:$C$296,Samlet!$E73)</f>
        <v>36.700000000000003</v>
      </c>
      <c r="K73" s="8">
        <f>SUMIFS(Baggrundsvariable!H$3:H$296,Baggrundsvariable!$A$3:$A$296,Samlet!$C73,Baggrundsvariable!$C$3:$C$296,Samlet!$E73)</f>
        <v>21.8</v>
      </c>
      <c r="L73" s="8">
        <f>SUMIFS(Baggrundsvariable!I$3:I$296,Baggrundsvariable!$A$3:$A$296,Samlet!$C73,Baggrundsvariable!$C$3:$C$296,Samlet!$E73)</f>
        <v>14.729179800629325</v>
      </c>
    </row>
    <row r="74" spans="1:12">
      <c r="A74">
        <v>1159</v>
      </c>
      <c r="B74" t="s">
        <v>617</v>
      </c>
      <c r="C74">
        <v>101</v>
      </c>
      <c r="D74" t="s">
        <v>1232</v>
      </c>
      <c r="E74">
        <v>2011</v>
      </c>
      <c r="F74" s="15">
        <f>IF(VLOOKUP(IF($A74&lt;1500,'BM011'!$D$5,IF($A74&lt;1800,'BM011'!$D$5,IF($A74&lt;2000,'BM011'!$D$5,$A74))),'BM011'!$D$5:$U$607,'BM011'!S$609,0)="BRUG KOM",VLOOKUP($C74,'BM010'!$C$5:$T$102,'BM010'!R$104,0),VLOOKUP(IF($A74&lt;1500,'BM011'!$D$5,IF($A74&lt;1800,'BM011'!$D$5,IF($A74&lt;2000,'BM011'!$D$5,$A74))),'BM011'!$D$5:$U$607,'BM011'!S$609,0))</f>
        <v>23794.75</v>
      </c>
      <c r="G74">
        <f>SUMIFS(Baggrundsvariable!D$3:D$296,Baggrundsvariable!$A$3:$A$296,Samlet!$C74,Baggrundsvariable!$C$3:$C$296,Samlet!$E74)</f>
        <v>189182</v>
      </c>
      <c r="H74" s="8">
        <f>SUMIFS(Baggrundsvariable!E$3:E$296,Baggrundsvariable!$A$3:$A$296,Samlet!$C74,Baggrundsvariable!$C$3:$C$296,Samlet!$E74)</f>
        <v>1.9666666666666666</v>
      </c>
      <c r="I74" s="8">
        <f>SUMIFS(Baggrundsvariable!F$3:F$296,Baggrundsvariable!$A$3:$A$296,Samlet!$C74,Baggrundsvariable!$C$3:$C$296,Samlet!$E74)</f>
        <v>4.8</v>
      </c>
      <c r="J74" s="8">
        <f>SUMIFS(Baggrundsvariable!G$3:G$296,Baggrundsvariable!$A$3:$A$296,Samlet!$C74,Baggrundsvariable!$C$3:$C$296,Samlet!$E74)</f>
        <v>36.700000000000003</v>
      </c>
      <c r="K74" s="8">
        <f>SUMIFS(Baggrundsvariable!H$3:H$296,Baggrundsvariable!$A$3:$A$296,Samlet!$C74,Baggrundsvariable!$C$3:$C$296,Samlet!$E74)</f>
        <v>21.8</v>
      </c>
      <c r="L74" s="8">
        <f>SUMIFS(Baggrundsvariable!I$3:I$296,Baggrundsvariable!$A$3:$A$296,Samlet!$C74,Baggrundsvariable!$C$3:$C$296,Samlet!$E74)</f>
        <v>14.729179800629325</v>
      </c>
    </row>
    <row r="75" spans="1:12">
      <c r="A75">
        <v>1160</v>
      </c>
      <c r="B75" t="s">
        <v>617</v>
      </c>
      <c r="C75">
        <v>101</v>
      </c>
      <c r="D75" t="s">
        <v>1232</v>
      </c>
      <c r="E75">
        <v>2011</v>
      </c>
      <c r="F75" s="15">
        <f>IF(VLOOKUP(IF($A75&lt;1500,'BM011'!$D$5,IF($A75&lt;1800,'BM011'!$D$5,IF($A75&lt;2000,'BM011'!$D$5,$A75))),'BM011'!$D$5:$U$607,'BM011'!S$609,0)="BRUG KOM",VLOOKUP($C75,'BM010'!$C$5:$T$102,'BM010'!R$104,0),VLOOKUP(IF($A75&lt;1500,'BM011'!$D$5,IF($A75&lt;1800,'BM011'!$D$5,IF($A75&lt;2000,'BM011'!$D$5,$A75))),'BM011'!$D$5:$U$607,'BM011'!S$609,0))</f>
        <v>23794.75</v>
      </c>
      <c r="G75">
        <f>SUMIFS(Baggrundsvariable!D$3:D$296,Baggrundsvariable!$A$3:$A$296,Samlet!$C75,Baggrundsvariable!$C$3:$C$296,Samlet!$E75)</f>
        <v>189182</v>
      </c>
      <c r="H75" s="8">
        <f>SUMIFS(Baggrundsvariable!E$3:E$296,Baggrundsvariable!$A$3:$A$296,Samlet!$C75,Baggrundsvariable!$C$3:$C$296,Samlet!$E75)</f>
        <v>1.9666666666666666</v>
      </c>
      <c r="I75" s="8">
        <f>SUMIFS(Baggrundsvariable!F$3:F$296,Baggrundsvariable!$A$3:$A$296,Samlet!$C75,Baggrundsvariable!$C$3:$C$296,Samlet!$E75)</f>
        <v>4.8</v>
      </c>
      <c r="J75" s="8">
        <f>SUMIFS(Baggrundsvariable!G$3:G$296,Baggrundsvariable!$A$3:$A$296,Samlet!$C75,Baggrundsvariable!$C$3:$C$296,Samlet!$E75)</f>
        <v>36.700000000000003</v>
      </c>
      <c r="K75" s="8">
        <f>SUMIFS(Baggrundsvariable!H$3:H$296,Baggrundsvariable!$A$3:$A$296,Samlet!$C75,Baggrundsvariable!$C$3:$C$296,Samlet!$E75)</f>
        <v>21.8</v>
      </c>
      <c r="L75" s="8">
        <f>SUMIFS(Baggrundsvariable!I$3:I$296,Baggrundsvariable!$A$3:$A$296,Samlet!$C75,Baggrundsvariable!$C$3:$C$296,Samlet!$E75)</f>
        <v>14.729179800629325</v>
      </c>
    </row>
    <row r="76" spans="1:12">
      <c r="A76">
        <v>1161</v>
      </c>
      <c r="B76" t="s">
        <v>617</v>
      </c>
      <c r="C76">
        <v>101</v>
      </c>
      <c r="D76" t="s">
        <v>1232</v>
      </c>
      <c r="E76">
        <v>2011</v>
      </c>
      <c r="F76" s="15">
        <f>IF(VLOOKUP(IF($A76&lt;1500,'BM011'!$D$5,IF($A76&lt;1800,'BM011'!$D$5,IF($A76&lt;2000,'BM011'!$D$5,$A76))),'BM011'!$D$5:$U$607,'BM011'!S$609,0)="BRUG KOM",VLOOKUP($C76,'BM010'!$C$5:$T$102,'BM010'!R$104,0),VLOOKUP(IF($A76&lt;1500,'BM011'!$D$5,IF($A76&lt;1800,'BM011'!$D$5,IF($A76&lt;2000,'BM011'!$D$5,$A76))),'BM011'!$D$5:$U$607,'BM011'!S$609,0))</f>
        <v>23794.75</v>
      </c>
      <c r="G76">
        <f>SUMIFS(Baggrundsvariable!D$3:D$296,Baggrundsvariable!$A$3:$A$296,Samlet!$C76,Baggrundsvariable!$C$3:$C$296,Samlet!$E76)</f>
        <v>189182</v>
      </c>
      <c r="H76" s="8">
        <f>SUMIFS(Baggrundsvariable!E$3:E$296,Baggrundsvariable!$A$3:$A$296,Samlet!$C76,Baggrundsvariable!$C$3:$C$296,Samlet!$E76)</f>
        <v>1.9666666666666666</v>
      </c>
      <c r="I76" s="8">
        <f>SUMIFS(Baggrundsvariable!F$3:F$296,Baggrundsvariable!$A$3:$A$296,Samlet!$C76,Baggrundsvariable!$C$3:$C$296,Samlet!$E76)</f>
        <v>4.8</v>
      </c>
      <c r="J76" s="8">
        <f>SUMIFS(Baggrundsvariable!G$3:G$296,Baggrundsvariable!$A$3:$A$296,Samlet!$C76,Baggrundsvariable!$C$3:$C$296,Samlet!$E76)</f>
        <v>36.700000000000003</v>
      </c>
      <c r="K76" s="8">
        <f>SUMIFS(Baggrundsvariable!H$3:H$296,Baggrundsvariable!$A$3:$A$296,Samlet!$C76,Baggrundsvariable!$C$3:$C$296,Samlet!$E76)</f>
        <v>21.8</v>
      </c>
      <c r="L76" s="8">
        <f>SUMIFS(Baggrundsvariable!I$3:I$296,Baggrundsvariable!$A$3:$A$296,Samlet!$C76,Baggrundsvariable!$C$3:$C$296,Samlet!$E76)</f>
        <v>14.729179800629325</v>
      </c>
    </row>
    <row r="77" spans="1:12">
      <c r="A77">
        <v>1162</v>
      </c>
      <c r="B77" t="s">
        <v>617</v>
      </c>
      <c r="C77">
        <v>101</v>
      </c>
      <c r="D77" t="s">
        <v>1232</v>
      </c>
      <c r="E77">
        <v>2011</v>
      </c>
      <c r="F77" s="15">
        <f>IF(VLOOKUP(IF($A77&lt;1500,'BM011'!$D$5,IF($A77&lt;1800,'BM011'!$D$5,IF($A77&lt;2000,'BM011'!$D$5,$A77))),'BM011'!$D$5:$U$607,'BM011'!S$609,0)="BRUG KOM",VLOOKUP($C77,'BM010'!$C$5:$T$102,'BM010'!R$104,0),VLOOKUP(IF($A77&lt;1500,'BM011'!$D$5,IF($A77&lt;1800,'BM011'!$D$5,IF($A77&lt;2000,'BM011'!$D$5,$A77))),'BM011'!$D$5:$U$607,'BM011'!S$609,0))</f>
        <v>23794.75</v>
      </c>
      <c r="G77">
        <f>SUMIFS(Baggrundsvariable!D$3:D$296,Baggrundsvariable!$A$3:$A$296,Samlet!$C77,Baggrundsvariable!$C$3:$C$296,Samlet!$E77)</f>
        <v>189182</v>
      </c>
      <c r="H77" s="8">
        <f>SUMIFS(Baggrundsvariable!E$3:E$296,Baggrundsvariable!$A$3:$A$296,Samlet!$C77,Baggrundsvariable!$C$3:$C$296,Samlet!$E77)</f>
        <v>1.9666666666666666</v>
      </c>
      <c r="I77" s="8">
        <f>SUMIFS(Baggrundsvariable!F$3:F$296,Baggrundsvariable!$A$3:$A$296,Samlet!$C77,Baggrundsvariable!$C$3:$C$296,Samlet!$E77)</f>
        <v>4.8</v>
      </c>
      <c r="J77" s="8">
        <f>SUMIFS(Baggrundsvariable!G$3:G$296,Baggrundsvariable!$A$3:$A$296,Samlet!$C77,Baggrundsvariable!$C$3:$C$296,Samlet!$E77)</f>
        <v>36.700000000000003</v>
      </c>
      <c r="K77" s="8">
        <f>SUMIFS(Baggrundsvariable!H$3:H$296,Baggrundsvariable!$A$3:$A$296,Samlet!$C77,Baggrundsvariable!$C$3:$C$296,Samlet!$E77)</f>
        <v>21.8</v>
      </c>
      <c r="L77" s="8">
        <f>SUMIFS(Baggrundsvariable!I$3:I$296,Baggrundsvariable!$A$3:$A$296,Samlet!$C77,Baggrundsvariable!$C$3:$C$296,Samlet!$E77)</f>
        <v>14.729179800629325</v>
      </c>
    </row>
    <row r="78" spans="1:12">
      <c r="A78">
        <v>1164</v>
      </c>
      <c r="B78" t="s">
        <v>617</v>
      </c>
      <c r="C78">
        <v>101</v>
      </c>
      <c r="D78" t="s">
        <v>1232</v>
      </c>
      <c r="E78">
        <v>2011</v>
      </c>
      <c r="F78" s="15">
        <f>IF(VLOOKUP(IF($A78&lt;1500,'BM011'!$D$5,IF($A78&lt;1800,'BM011'!$D$5,IF($A78&lt;2000,'BM011'!$D$5,$A78))),'BM011'!$D$5:$U$607,'BM011'!S$609,0)="BRUG KOM",VLOOKUP($C78,'BM010'!$C$5:$T$102,'BM010'!R$104,0),VLOOKUP(IF($A78&lt;1500,'BM011'!$D$5,IF($A78&lt;1800,'BM011'!$D$5,IF($A78&lt;2000,'BM011'!$D$5,$A78))),'BM011'!$D$5:$U$607,'BM011'!S$609,0))</f>
        <v>23794.75</v>
      </c>
      <c r="G78">
        <f>SUMIFS(Baggrundsvariable!D$3:D$296,Baggrundsvariable!$A$3:$A$296,Samlet!$C78,Baggrundsvariable!$C$3:$C$296,Samlet!$E78)</f>
        <v>189182</v>
      </c>
      <c r="H78" s="8">
        <f>SUMIFS(Baggrundsvariable!E$3:E$296,Baggrundsvariable!$A$3:$A$296,Samlet!$C78,Baggrundsvariable!$C$3:$C$296,Samlet!$E78)</f>
        <v>1.9666666666666666</v>
      </c>
      <c r="I78" s="8">
        <f>SUMIFS(Baggrundsvariable!F$3:F$296,Baggrundsvariable!$A$3:$A$296,Samlet!$C78,Baggrundsvariable!$C$3:$C$296,Samlet!$E78)</f>
        <v>4.8</v>
      </c>
      <c r="J78" s="8">
        <f>SUMIFS(Baggrundsvariable!G$3:G$296,Baggrundsvariable!$A$3:$A$296,Samlet!$C78,Baggrundsvariable!$C$3:$C$296,Samlet!$E78)</f>
        <v>36.700000000000003</v>
      </c>
      <c r="K78" s="8">
        <f>SUMIFS(Baggrundsvariable!H$3:H$296,Baggrundsvariable!$A$3:$A$296,Samlet!$C78,Baggrundsvariable!$C$3:$C$296,Samlet!$E78)</f>
        <v>21.8</v>
      </c>
      <c r="L78" s="8">
        <f>SUMIFS(Baggrundsvariable!I$3:I$296,Baggrundsvariable!$A$3:$A$296,Samlet!$C78,Baggrundsvariable!$C$3:$C$296,Samlet!$E78)</f>
        <v>14.729179800629325</v>
      </c>
    </row>
    <row r="79" spans="1:12">
      <c r="A79">
        <v>1165</v>
      </c>
      <c r="B79" t="s">
        <v>617</v>
      </c>
      <c r="C79">
        <v>101</v>
      </c>
      <c r="D79" t="s">
        <v>1232</v>
      </c>
      <c r="E79">
        <v>2011</v>
      </c>
      <c r="F79" s="15">
        <f>IF(VLOOKUP(IF($A79&lt;1500,'BM011'!$D$5,IF($A79&lt;1800,'BM011'!$D$5,IF($A79&lt;2000,'BM011'!$D$5,$A79))),'BM011'!$D$5:$U$607,'BM011'!S$609,0)="BRUG KOM",VLOOKUP($C79,'BM010'!$C$5:$T$102,'BM010'!R$104,0),VLOOKUP(IF($A79&lt;1500,'BM011'!$D$5,IF($A79&lt;1800,'BM011'!$D$5,IF($A79&lt;2000,'BM011'!$D$5,$A79))),'BM011'!$D$5:$U$607,'BM011'!S$609,0))</f>
        <v>23794.75</v>
      </c>
      <c r="G79">
        <f>SUMIFS(Baggrundsvariable!D$3:D$296,Baggrundsvariable!$A$3:$A$296,Samlet!$C79,Baggrundsvariable!$C$3:$C$296,Samlet!$E79)</f>
        <v>189182</v>
      </c>
      <c r="H79" s="8">
        <f>SUMIFS(Baggrundsvariable!E$3:E$296,Baggrundsvariable!$A$3:$A$296,Samlet!$C79,Baggrundsvariable!$C$3:$C$296,Samlet!$E79)</f>
        <v>1.9666666666666666</v>
      </c>
      <c r="I79" s="8">
        <f>SUMIFS(Baggrundsvariable!F$3:F$296,Baggrundsvariable!$A$3:$A$296,Samlet!$C79,Baggrundsvariable!$C$3:$C$296,Samlet!$E79)</f>
        <v>4.8</v>
      </c>
      <c r="J79" s="8">
        <f>SUMIFS(Baggrundsvariable!G$3:G$296,Baggrundsvariable!$A$3:$A$296,Samlet!$C79,Baggrundsvariable!$C$3:$C$296,Samlet!$E79)</f>
        <v>36.700000000000003</v>
      </c>
      <c r="K79" s="8">
        <f>SUMIFS(Baggrundsvariable!H$3:H$296,Baggrundsvariable!$A$3:$A$296,Samlet!$C79,Baggrundsvariable!$C$3:$C$296,Samlet!$E79)</f>
        <v>21.8</v>
      </c>
      <c r="L79" s="8">
        <f>SUMIFS(Baggrundsvariable!I$3:I$296,Baggrundsvariable!$A$3:$A$296,Samlet!$C79,Baggrundsvariable!$C$3:$C$296,Samlet!$E79)</f>
        <v>14.729179800629325</v>
      </c>
    </row>
    <row r="80" spans="1:12">
      <c r="A80">
        <v>1166</v>
      </c>
      <c r="B80" t="s">
        <v>617</v>
      </c>
      <c r="C80">
        <v>101</v>
      </c>
      <c r="D80" t="s">
        <v>1232</v>
      </c>
      <c r="E80">
        <v>2011</v>
      </c>
      <c r="F80" s="15">
        <f>IF(VLOOKUP(IF($A80&lt;1500,'BM011'!$D$5,IF($A80&lt;1800,'BM011'!$D$5,IF($A80&lt;2000,'BM011'!$D$5,$A80))),'BM011'!$D$5:$U$607,'BM011'!S$609,0)="BRUG KOM",VLOOKUP($C80,'BM010'!$C$5:$T$102,'BM010'!R$104,0),VLOOKUP(IF($A80&lt;1500,'BM011'!$D$5,IF($A80&lt;1800,'BM011'!$D$5,IF($A80&lt;2000,'BM011'!$D$5,$A80))),'BM011'!$D$5:$U$607,'BM011'!S$609,0))</f>
        <v>23794.75</v>
      </c>
      <c r="G80">
        <f>SUMIFS(Baggrundsvariable!D$3:D$296,Baggrundsvariable!$A$3:$A$296,Samlet!$C80,Baggrundsvariable!$C$3:$C$296,Samlet!$E80)</f>
        <v>189182</v>
      </c>
      <c r="H80" s="8">
        <f>SUMIFS(Baggrundsvariable!E$3:E$296,Baggrundsvariable!$A$3:$A$296,Samlet!$C80,Baggrundsvariable!$C$3:$C$296,Samlet!$E80)</f>
        <v>1.9666666666666666</v>
      </c>
      <c r="I80" s="8">
        <f>SUMIFS(Baggrundsvariable!F$3:F$296,Baggrundsvariable!$A$3:$A$296,Samlet!$C80,Baggrundsvariable!$C$3:$C$296,Samlet!$E80)</f>
        <v>4.8</v>
      </c>
      <c r="J80" s="8">
        <f>SUMIFS(Baggrundsvariable!G$3:G$296,Baggrundsvariable!$A$3:$A$296,Samlet!$C80,Baggrundsvariable!$C$3:$C$296,Samlet!$E80)</f>
        <v>36.700000000000003</v>
      </c>
      <c r="K80" s="8">
        <f>SUMIFS(Baggrundsvariable!H$3:H$296,Baggrundsvariable!$A$3:$A$296,Samlet!$C80,Baggrundsvariable!$C$3:$C$296,Samlet!$E80)</f>
        <v>21.8</v>
      </c>
      <c r="L80" s="8">
        <f>SUMIFS(Baggrundsvariable!I$3:I$296,Baggrundsvariable!$A$3:$A$296,Samlet!$C80,Baggrundsvariable!$C$3:$C$296,Samlet!$E80)</f>
        <v>14.729179800629325</v>
      </c>
    </row>
    <row r="81" spans="1:12">
      <c r="A81">
        <v>1167</v>
      </c>
      <c r="B81" t="s">
        <v>617</v>
      </c>
      <c r="C81">
        <v>101</v>
      </c>
      <c r="D81" t="s">
        <v>1232</v>
      </c>
      <c r="E81">
        <v>2011</v>
      </c>
      <c r="F81" s="15">
        <f>IF(VLOOKUP(IF($A81&lt;1500,'BM011'!$D$5,IF($A81&lt;1800,'BM011'!$D$5,IF($A81&lt;2000,'BM011'!$D$5,$A81))),'BM011'!$D$5:$U$607,'BM011'!S$609,0)="BRUG KOM",VLOOKUP($C81,'BM010'!$C$5:$T$102,'BM010'!R$104,0),VLOOKUP(IF($A81&lt;1500,'BM011'!$D$5,IF($A81&lt;1800,'BM011'!$D$5,IF($A81&lt;2000,'BM011'!$D$5,$A81))),'BM011'!$D$5:$U$607,'BM011'!S$609,0))</f>
        <v>23794.75</v>
      </c>
      <c r="G81">
        <f>SUMIFS(Baggrundsvariable!D$3:D$296,Baggrundsvariable!$A$3:$A$296,Samlet!$C81,Baggrundsvariable!$C$3:$C$296,Samlet!$E81)</f>
        <v>189182</v>
      </c>
      <c r="H81" s="8">
        <f>SUMIFS(Baggrundsvariable!E$3:E$296,Baggrundsvariable!$A$3:$A$296,Samlet!$C81,Baggrundsvariable!$C$3:$C$296,Samlet!$E81)</f>
        <v>1.9666666666666666</v>
      </c>
      <c r="I81" s="8">
        <f>SUMIFS(Baggrundsvariable!F$3:F$296,Baggrundsvariable!$A$3:$A$296,Samlet!$C81,Baggrundsvariable!$C$3:$C$296,Samlet!$E81)</f>
        <v>4.8</v>
      </c>
      <c r="J81" s="8">
        <f>SUMIFS(Baggrundsvariable!G$3:G$296,Baggrundsvariable!$A$3:$A$296,Samlet!$C81,Baggrundsvariable!$C$3:$C$296,Samlet!$E81)</f>
        <v>36.700000000000003</v>
      </c>
      <c r="K81" s="8">
        <f>SUMIFS(Baggrundsvariable!H$3:H$296,Baggrundsvariable!$A$3:$A$296,Samlet!$C81,Baggrundsvariable!$C$3:$C$296,Samlet!$E81)</f>
        <v>21.8</v>
      </c>
      <c r="L81" s="8">
        <f>SUMIFS(Baggrundsvariable!I$3:I$296,Baggrundsvariable!$A$3:$A$296,Samlet!$C81,Baggrundsvariable!$C$3:$C$296,Samlet!$E81)</f>
        <v>14.729179800629325</v>
      </c>
    </row>
    <row r="82" spans="1:12">
      <c r="A82">
        <v>1168</v>
      </c>
      <c r="B82" t="s">
        <v>617</v>
      </c>
      <c r="C82">
        <v>101</v>
      </c>
      <c r="D82" t="s">
        <v>1232</v>
      </c>
      <c r="E82">
        <v>2011</v>
      </c>
      <c r="F82" s="15">
        <f>IF(VLOOKUP(IF($A82&lt;1500,'BM011'!$D$5,IF($A82&lt;1800,'BM011'!$D$5,IF($A82&lt;2000,'BM011'!$D$5,$A82))),'BM011'!$D$5:$U$607,'BM011'!S$609,0)="BRUG KOM",VLOOKUP($C82,'BM010'!$C$5:$T$102,'BM010'!R$104,0),VLOOKUP(IF($A82&lt;1500,'BM011'!$D$5,IF($A82&lt;1800,'BM011'!$D$5,IF($A82&lt;2000,'BM011'!$D$5,$A82))),'BM011'!$D$5:$U$607,'BM011'!S$609,0))</f>
        <v>23794.75</v>
      </c>
      <c r="G82">
        <f>SUMIFS(Baggrundsvariable!D$3:D$296,Baggrundsvariable!$A$3:$A$296,Samlet!$C82,Baggrundsvariable!$C$3:$C$296,Samlet!$E82)</f>
        <v>189182</v>
      </c>
      <c r="H82" s="8">
        <f>SUMIFS(Baggrundsvariable!E$3:E$296,Baggrundsvariable!$A$3:$A$296,Samlet!$C82,Baggrundsvariable!$C$3:$C$296,Samlet!$E82)</f>
        <v>1.9666666666666666</v>
      </c>
      <c r="I82" s="8">
        <f>SUMIFS(Baggrundsvariable!F$3:F$296,Baggrundsvariable!$A$3:$A$296,Samlet!$C82,Baggrundsvariable!$C$3:$C$296,Samlet!$E82)</f>
        <v>4.8</v>
      </c>
      <c r="J82" s="8">
        <f>SUMIFS(Baggrundsvariable!G$3:G$296,Baggrundsvariable!$A$3:$A$296,Samlet!$C82,Baggrundsvariable!$C$3:$C$296,Samlet!$E82)</f>
        <v>36.700000000000003</v>
      </c>
      <c r="K82" s="8">
        <f>SUMIFS(Baggrundsvariable!H$3:H$296,Baggrundsvariable!$A$3:$A$296,Samlet!$C82,Baggrundsvariable!$C$3:$C$296,Samlet!$E82)</f>
        <v>21.8</v>
      </c>
      <c r="L82" s="8">
        <f>SUMIFS(Baggrundsvariable!I$3:I$296,Baggrundsvariable!$A$3:$A$296,Samlet!$C82,Baggrundsvariable!$C$3:$C$296,Samlet!$E82)</f>
        <v>14.729179800629325</v>
      </c>
    </row>
    <row r="83" spans="1:12">
      <c r="A83">
        <v>1169</v>
      </c>
      <c r="B83" t="s">
        <v>617</v>
      </c>
      <c r="C83">
        <v>101</v>
      </c>
      <c r="D83" t="s">
        <v>1232</v>
      </c>
      <c r="E83">
        <v>2011</v>
      </c>
      <c r="F83" s="15">
        <f>IF(VLOOKUP(IF($A83&lt;1500,'BM011'!$D$5,IF($A83&lt;1800,'BM011'!$D$5,IF($A83&lt;2000,'BM011'!$D$5,$A83))),'BM011'!$D$5:$U$607,'BM011'!S$609,0)="BRUG KOM",VLOOKUP($C83,'BM010'!$C$5:$T$102,'BM010'!R$104,0),VLOOKUP(IF($A83&lt;1500,'BM011'!$D$5,IF($A83&lt;1800,'BM011'!$D$5,IF($A83&lt;2000,'BM011'!$D$5,$A83))),'BM011'!$D$5:$U$607,'BM011'!S$609,0))</f>
        <v>23794.75</v>
      </c>
      <c r="G83">
        <f>SUMIFS(Baggrundsvariable!D$3:D$296,Baggrundsvariable!$A$3:$A$296,Samlet!$C83,Baggrundsvariable!$C$3:$C$296,Samlet!$E83)</f>
        <v>189182</v>
      </c>
      <c r="H83" s="8">
        <f>SUMIFS(Baggrundsvariable!E$3:E$296,Baggrundsvariable!$A$3:$A$296,Samlet!$C83,Baggrundsvariable!$C$3:$C$296,Samlet!$E83)</f>
        <v>1.9666666666666666</v>
      </c>
      <c r="I83" s="8">
        <f>SUMIFS(Baggrundsvariable!F$3:F$296,Baggrundsvariable!$A$3:$A$296,Samlet!$C83,Baggrundsvariable!$C$3:$C$296,Samlet!$E83)</f>
        <v>4.8</v>
      </c>
      <c r="J83" s="8">
        <f>SUMIFS(Baggrundsvariable!G$3:G$296,Baggrundsvariable!$A$3:$A$296,Samlet!$C83,Baggrundsvariable!$C$3:$C$296,Samlet!$E83)</f>
        <v>36.700000000000003</v>
      </c>
      <c r="K83" s="8">
        <f>SUMIFS(Baggrundsvariable!H$3:H$296,Baggrundsvariable!$A$3:$A$296,Samlet!$C83,Baggrundsvariable!$C$3:$C$296,Samlet!$E83)</f>
        <v>21.8</v>
      </c>
      <c r="L83" s="8">
        <f>SUMIFS(Baggrundsvariable!I$3:I$296,Baggrundsvariable!$A$3:$A$296,Samlet!$C83,Baggrundsvariable!$C$3:$C$296,Samlet!$E83)</f>
        <v>14.729179800629325</v>
      </c>
    </row>
    <row r="84" spans="1:12">
      <c r="A84">
        <v>1170</v>
      </c>
      <c r="B84" t="s">
        <v>617</v>
      </c>
      <c r="C84">
        <v>101</v>
      </c>
      <c r="D84" t="s">
        <v>1232</v>
      </c>
      <c r="E84">
        <v>2011</v>
      </c>
      <c r="F84" s="15">
        <f>IF(VLOOKUP(IF($A84&lt;1500,'BM011'!$D$5,IF($A84&lt;1800,'BM011'!$D$5,IF($A84&lt;2000,'BM011'!$D$5,$A84))),'BM011'!$D$5:$U$607,'BM011'!S$609,0)="BRUG KOM",VLOOKUP($C84,'BM010'!$C$5:$T$102,'BM010'!R$104,0),VLOOKUP(IF($A84&lt;1500,'BM011'!$D$5,IF($A84&lt;1800,'BM011'!$D$5,IF($A84&lt;2000,'BM011'!$D$5,$A84))),'BM011'!$D$5:$U$607,'BM011'!S$609,0))</f>
        <v>23794.75</v>
      </c>
      <c r="G84">
        <f>SUMIFS(Baggrundsvariable!D$3:D$296,Baggrundsvariable!$A$3:$A$296,Samlet!$C84,Baggrundsvariable!$C$3:$C$296,Samlet!$E84)</f>
        <v>189182</v>
      </c>
      <c r="H84" s="8">
        <f>SUMIFS(Baggrundsvariable!E$3:E$296,Baggrundsvariable!$A$3:$A$296,Samlet!$C84,Baggrundsvariable!$C$3:$C$296,Samlet!$E84)</f>
        <v>1.9666666666666666</v>
      </c>
      <c r="I84" s="8">
        <f>SUMIFS(Baggrundsvariable!F$3:F$296,Baggrundsvariable!$A$3:$A$296,Samlet!$C84,Baggrundsvariable!$C$3:$C$296,Samlet!$E84)</f>
        <v>4.8</v>
      </c>
      <c r="J84" s="8">
        <f>SUMIFS(Baggrundsvariable!G$3:G$296,Baggrundsvariable!$A$3:$A$296,Samlet!$C84,Baggrundsvariable!$C$3:$C$296,Samlet!$E84)</f>
        <v>36.700000000000003</v>
      </c>
      <c r="K84" s="8">
        <f>SUMIFS(Baggrundsvariable!H$3:H$296,Baggrundsvariable!$A$3:$A$296,Samlet!$C84,Baggrundsvariable!$C$3:$C$296,Samlet!$E84)</f>
        <v>21.8</v>
      </c>
      <c r="L84" s="8">
        <f>SUMIFS(Baggrundsvariable!I$3:I$296,Baggrundsvariable!$A$3:$A$296,Samlet!$C84,Baggrundsvariable!$C$3:$C$296,Samlet!$E84)</f>
        <v>14.729179800629325</v>
      </c>
    </row>
    <row r="85" spans="1:12">
      <c r="A85">
        <v>1171</v>
      </c>
      <c r="B85" t="s">
        <v>617</v>
      </c>
      <c r="C85">
        <v>101</v>
      </c>
      <c r="D85" t="s">
        <v>1232</v>
      </c>
      <c r="E85">
        <v>2011</v>
      </c>
      <c r="F85" s="15">
        <f>IF(VLOOKUP(IF($A85&lt;1500,'BM011'!$D$5,IF($A85&lt;1800,'BM011'!$D$5,IF($A85&lt;2000,'BM011'!$D$5,$A85))),'BM011'!$D$5:$U$607,'BM011'!S$609,0)="BRUG KOM",VLOOKUP($C85,'BM010'!$C$5:$T$102,'BM010'!R$104,0),VLOOKUP(IF($A85&lt;1500,'BM011'!$D$5,IF($A85&lt;1800,'BM011'!$D$5,IF($A85&lt;2000,'BM011'!$D$5,$A85))),'BM011'!$D$5:$U$607,'BM011'!S$609,0))</f>
        <v>23794.75</v>
      </c>
      <c r="G85">
        <f>SUMIFS(Baggrundsvariable!D$3:D$296,Baggrundsvariable!$A$3:$A$296,Samlet!$C85,Baggrundsvariable!$C$3:$C$296,Samlet!$E85)</f>
        <v>189182</v>
      </c>
      <c r="H85" s="8">
        <f>SUMIFS(Baggrundsvariable!E$3:E$296,Baggrundsvariable!$A$3:$A$296,Samlet!$C85,Baggrundsvariable!$C$3:$C$296,Samlet!$E85)</f>
        <v>1.9666666666666666</v>
      </c>
      <c r="I85" s="8">
        <f>SUMIFS(Baggrundsvariable!F$3:F$296,Baggrundsvariable!$A$3:$A$296,Samlet!$C85,Baggrundsvariable!$C$3:$C$296,Samlet!$E85)</f>
        <v>4.8</v>
      </c>
      <c r="J85" s="8">
        <f>SUMIFS(Baggrundsvariable!G$3:G$296,Baggrundsvariable!$A$3:$A$296,Samlet!$C85,Baggrundsvariable!$C$3:$C$296,Samlet!$E85)</f>
        <v>36.700000000000003</v>
      </c>
      <c r="K85" s="8">
        <f>SUMIFS(Baggrundsvariable!H$3:H$296,Baggrundsvariable!$A$3:$A$296,Samlet!$C85,Baggrundsvariable!$C$3:$C$296,Samlet!$E85)</f>
        <v>21.8</v>
      </c>
      <c r="L85" s="8">
        <f>SUMIFS(Baggrundsvariable!I$3:I$296,Baggrundsvariable!$A$3:$A$296,Samlet!$C85,Baggrundsvariable!$C$3:$C$296,Samlet!$E85)</f>
        <v>14.729179800629325</v>
      </c>
    </row>
    <row r="86" spans="1:12">
      <c r="A86">
        <v>1172</v>
      </c>
      <c r="B86" t="s">
        <v>617</v>
      </c>
      <c r="C86">
        <v>101</v>
      </c>
      <c r="D86" t="s">
        <v>1232</v>
      </c>
      <c r="E86">
        <v>2011</v>
      </c>
      <c r="F86" s="15">
        <f>IF(VLOOKUP(IF($A86&lt;1500,'BM011'!$D$5,IF($A86&lt;1800,'BM011'!$D$5,IF($A86&lt;2000,'BM011'!$D$5,$A86))),'BM011'!$D$5:$U$607,'BM011'!S$609,0)="BRUG KOM",VLOOKUP($C86,'BM010'!$C$5:$T$102,'BM010'!R$104,0),VLOOKUP(IF($A86&lt;1500,'BM011'!$D$5,IF($A86&lt;1800,'BM011'!$D$5,IF($A86&lt;2000,'BM011'!$D$5,$A86))),'BM011'!$D$5:$U$607,'BM011'!S$609,0))</f>
        <v>23794.75</v>
      </c>
      <c r="G86">
        <f>SUMIFS(Baggrundsvariable!D$3:D$296,Baggrundsvariable!$A$3:$A$296,Samlet!$C86,Baggrundsvariable!$C$3:$C$296,Samlet!$E86)</f>
        <v>189182</v>
      </c>
      <c r="H86" s="8">
        <f>SUMIFS(Baggrundsvariable!E$3:E$296,Baggrundsvariable!$A$3:$A$296,Samlet!$C86,Baggrundsvariable!$C$3:$C$296,Samlet!$E86)</f>
        <v>1.9666666666666666</v>
      </c>
      <c r="I86" s="8">
        <f>SUMIFS(Baggrundsvariable!F$3:F$296,Baggrundsvariable!$A$3:$A$296,Samlet!$C86,Baggrundsvariable!$C$3:$C$296,Samlet!$E86)</f>
        <v>4.8</v>
      </c>
      <c r="J86" s="8">
        <f>SUMIFS(Baggrundsvariable!G$3:G$296,Baggrundsvariable!$A$3:$A$296,Samlet!$C86,Baggrundsvariable!$C$3:$C$296,Samlet!$E86)</f>
        <v>36.700000000000003</v>
      </c>
      <c r="K86" s="8">
        <f>SUMIFS(Baggrundsvariable!H$3:H$296,Baggrundsvariable!$A$3:$A$296,Samlet!$C86,Baggrundsvariable!$C$3:$C$296,Samlet!$E86)</f>
        <v>21.8</v>
      </c>
      <c r="L86" s="8">
        <f>SUMIFS(Baggrundsvariable!I$3:I$296,Baggrundsvariable!$A$3:$A$296,Samlet!$C86,Baggrundsvariable!$C$3:$C$296,Samlet!$E86)</f>
        <v>14.729179800629325</v>
      </c>
    </row>
    <row r="87" spans="1:12">
      <c r="A87">
        <v>1173</v>
      </c>
      <c r="B87" t="s">
        <v>617</v>
      </c>
      <c r="C87">
        <v>101</v>
      </c>
      <c r="D87" t="s">
        <v>1232</v>
      </c>
      <c r="E87">
        <v>2011</v>
      </c>
      <c r="F87" s="15">
        <f>IF(VLOOKUP(IF($A87&lt;1500,'BM011'!$D$5,IF($A87&lt;1800,'BM011'!$D$5,IF($A87&lt;2000,'BM011'!$D$5,$A87))),'BM011'!$D$5:$U$607,'BM011'!S$609,0)="BRUG KOM",VLOOKUP($C87,'BM010'!$C$5:$T$102,'BM010'!R$104,0),VLOOKUP(IF($A87&lt;1500,'BM011'!$D$5,IF($A87&lt;1800,'BM011'!$D$5,IF($A87&lt;2000,'BM011'!$D$5,$A87))),'BM011'!$D$5:$U$607,'BM011'!S$609,0))</f>
        <v>23794.75</v>
      </c>
      <c r="G87">
        <f>SUMIFS(Baggrundsvariable!D$3:D$296,Baggrundsvariable!$A$3:$A$296,Samlet!$C87,Baggrundsvariable!$C$3:$C$296,Samlet!$E87)</f>
        <v>189182</v>
      </c>
      <c r="H87" s="8">
        <f>SUMIFS(Baggrundsvariable!E$3:E$296,Baggrundsvariable!$A$3:$A$296,Samlet!$C87,Baggrundsvariable!$C$3:$C$296,Samlet!$E87)</f>
        <v>1.9666666666666666</v>
      </c>
      <c r="I87" s="8">
        <f>SUMIFS(Baggrundsvariable!F$3:F$296,Baggrundsvariable!$A$3:$A$296,Samlet!$C87,Baggrundsvariable!$C$3:$C$296,Samlet!$E87)</f>
        <v>4.8</v>
      </c>
      <c r="J87" s="8">
        <f>SUMIFS(Baggrundsvariable!G$3:G$296,Baggrundsvariable!$A$3:$A$296,Samlet!$C87,Baggrundsvariable!$C$3:$C$296,Samlet!$E87)</f>
        <v>36.700000000000003</v>
      </c>
      <c r="K87" s="8">
        <f>SUMIFS(Baggrundsvariable!H$3:H$296,Baggrundsvariable!$A$3:$A$296,Samlet!$C87,Baggrundsvariable!$C$3:$C$296,Samlet!$E87)</f>
        <v>21.8</v>
      </c>
      <c r="L87" s="8">
        <f>SUMIFS(Baggrundsvariable!I$3:I$296,Baggrundsvariable!$A$3:$A$296,Samlet!$C87,Baggrundsvariable!$C$3:$C$296,Samlet!$E87)</f>
        <v>14.729179800629325</v>
      </c>
    </row>
    <row r="88" spans="1:12">
      <c r="A88">
        <v>1174</v>
      </c>
      <c r="B88" t="s">
        <v>617</v>
      </c>
      <c r="C88">
        <v>101</v>
      </c>
      <c r="D88" t="s">
        <v>1232</v>
      </c>
      <c r="E88">
        <v>2011</v>
      </c>
      <c r="F88" s="15">
        <f>IF(VLOOKUP(IF($A88&lt;1500,'BM011'!$D$5,IF($A88&lt;1800,'BM011'!$D$5,IF($A88&lt;2000,'BM011'!$D$5,$A88))),'BM011'!$D$5:$U$607,'BM011'!S$609,0)="BRUG KOM",VLOOKUP($C88,'BM010'!$C$5:$T$102,'BM010'!R$104,0),VLOOKUP(IF($A88&lt;1500,'BM011'!$D$5,IF($A88&lt;1800,'BM011'!$D$5,IF($A88&lt;2000,'BM011'!$D$5,$A88))),'BM011'!$D$5:$U$607,'BM011'!S$609,0))</f>
        <v>23794.75</v>
      </c>
      <c r="G88">
        <f>SUMIFS(Baggrundsvariable!D$3:D$296,Baggrundsvariable!$A$3:$A$296,Samlet!$C88,Baggrundsvariable!$C$3:$C$296,Samlet!$E88)</f>
        <v>189182</v>
      </c>
      <c r="H88" s="8">
        <f>SUMIFS(Baggrundsvariable!E$3:E$296,Baggrundsvariable!$A$3:$A$296,Samlet!$C88,Baggrundsvariable!$C$3:$C$296,Samlet!$E88)</f>
        <v>1.9666666666666666</v>
      </c>
      <c r="I88" s="8">
        <f>SUMIFS(Baggrundsvariable!F$3:F$296,Baggrundsvariable!$A$3:$A$296,Samlet!$C88,Baggrundsvariable!$C$3:$C$296,Samlet!$E88)</f>
        <v>4.8</v>
      </c>
      <c r="J88" s="8">
        <f>SUMIFS(Baggrundsvariable!G$3:G$296,Baggrundsvariable!$A$3:$A$296,Samlet!$C88,Baggrundsvariable!$C$3:$C$296,Samlet!$E88)</f>
        <v>36.700000000000003</v>
      </c>
      <c r="K88" s="8">
        <f>SUMIFS(Baggrundsvariable!H$3:H$296,Baggrundsvariable!$A$3:$A$296,Samlet!$C88,Baggrundsvariable!$C$3:$C$296,Samlet!$E88)</f>
        <v>21.8</v>
      </c>
      <c r="L88" s="8">
        <f>SUMIFS(Baggrundsvariable!I$3:I$296,Baggrundsvariable!$A$3:$A$296,Samlet!$C88,Baggrundsvariable!$C$3:$C$296,Samlet!$E88)</f>
        <v>14.729179800629325</v>
      </c>
    </row>
    <row r="89" spans="1:12">
      <c r="A89">
        <v>1175</v>
      </c>
      <c r="B89" t="s">
        <v>617</v>
      </c>
      <c r="C89">
        <v>101</v>
      </c>
      <c r="D89" t="s">
        <v>1232</v>
      </c>
      <c r="E89">
        <v>2011</v>
      </c>
      <c r="F89" s="15">
        <f>IF(VLOOKUP(IF($A89&lt;1500,'BM011'!$D$5,IF($A89&lt;1800,'BM011'!$D$5,IF($A89&lt;2000,'BM011'!$D$5,$A89))),'BM011'!$D$5:$U$607,'BM011'!S$609,0)="BRUG KOM",VLOOKUP($C89,'BM010'!$C$5:$T$102,'BM010'!R$104,0),VLOOKUP(IF($A89&lt;1500,'BM011'!$D$5,IF($A89&lt;1800,'BM011'!$D$5,IF($A89&lt;2000,'BM011'!$D$5,$A89))),'BM011'!$D$5:$U$607,'BM011'!S$609,0))</f>
        <v>23794.75</v>
      </c>
      <c r="G89">
        <f>SUMIFS(Baggrundsvariable!D$3:D$296,Baggrundsvariable!$A$3:$A$296,Samlet!$C89,Baggrundsvariable!$C$3:$C$296,Samlet!$E89)</f>
        <v>189182</v>
      </c>
      <c r="H89" s="8">
        <f>SUMIFS(Baggrundsvariable!E$3:E$296,Baggrundsvariable!$A$3:$A$296,Samlet!$C89,Baggrundsvariable!$C$3:$C$296,Samlet!$E89)</f>
        <v>1.9666666666666666</v>
      </c>
      <c r="I89" s="8">
        <f>SUMIFS(Baggrundsvariable!F$3:F$296,Baggrundsvariable!$A$3:$A$296,Samlet!$C89,Baggrundsvariable!$C$3:$C$296,Samlet!$E89)</f>
        <v>4.8</v>
      </c>
      <c r="J89" s="8">
        <f>SUMIFS(Baggrundsvariable!G$3:G$296,Baggrundsvariable!$A$3:$A$296,Samlet!$C89,Baggrundsvariable!$C$3:$C$296,Samlet!$E89)</f>
        <v>36.700000000000003</v>
      </c>
      <c r="K89" s="8">
        <f>SUMIFS(Baggrundsvariable!H$3:H$296,Baggrundsvariable!$A$3:$A$296,Samlet!$C89,Baggrundsvariable!$C$3:$C$296,Samlet!$E89)</f>
        <v>21.8</v>
      </c>
      <c r="L89" s="8">
        <f>SUMIFS(Baggrundsvariable!I$3:I$296,Baggrundsvariable!$A$3:$A$296,Samlet!$C89,Baggrundsvariable!$C$3:$C$296,Samlet!$E89)</f>
        <v>14.729179800629325</v>
      </c>
    </row>
    <row r="90" spans="1:12">
      <c r="A90">
        <v>1200</v>
      </c>
      <c r="B90" t="s">
        <v>617</v>
      </c>
      <c r="C90">
        <v>101</v>
      </c>
      <c r="D90" t="s">
        <v>1232</v>
      </c>
      <c r="E90">
        <v>2011</v>
      </c>
      <c r="F90" s="15">
        <f>IF(VLOOKUP(IF($A90&lt;1500,'BM011'!$D$5,IF($A90&lt;1800,'BM011'!$D$5,IF($A90&lt;2000,'BM011'!$D$5,$A90))),'BM011'!$D$5:$U$607,'BM011'!S$609,0)="BRUG KOM",VLOOKUP($C90,'BM010'!$C$5:$T$102,'BM010'!R$104,0),VLOOKUP(IF($A90&lt;1500,'BM011'!$D$5,IF($A90&lt;1800,'BM011'!$D$5,IF($A90&lt;2000,'BM011'!$D$5,$A90))),'BM011'!$D$5:$U$607,'BM011'!S$609,0))</f>
        <v>23794.75</v>
      </c>
      <c r="G90">
        <f>SUMIFS(Baggrundsvariable!D$3:D$296,Baggrundsvariable!$A$3:$A$296,Samlet!$C90,Baggrundsvariable!$C$3:$C$296,Samlet!$E90)</f>
        <v>189182</v>
      </c>
      <c r="H90" s="8">
        <f>SUMIFS(Baggrundsvariable!E$3:E$296,Baggrundsvariable!$A$3:$A$296,Samlet!$C90,Baggrundsvariable!$C$3:$C$296,Samlet!$E90)</f>
        <v>1.9666666666666666</v>
      </c>
      <c r="I90" s="8">
        <f>SUMIFS(Baggrundsvariable!F$3:F$296,Baggrundsvariable!$A$3:$A$296,Samlet!$C90,Baggrundsvariable!$C$3:$C$296,Samlet!$E90)</f>
        <v>4.8</v>
      </c>
      <c r="J90" s="8">
        <f>SUMIFS(Baggrundsvariable!G$3:G$296,Baggrundsvariable!$A$3:$A$296,Samlet!$C90,Baggrundsvariable!$C$3:$C$296,Samlet!$E90)</f>
        <v>36.700000000000003</v>
      </c>
      <c r="K90" s="8">
        <f>SUMIFS(Baggrundsvariable!H$3:H$296,Baggrundsvariable!$A$3:$A$296,Samlet!$C90,Baggrundsvariable!$C$3:$C$296,Samlet!$E90)</f>
        <v>21.8</v>
      </c>
      <c r="L90" s="8">
        <f>SUMIFS(Baggrundsvariable!I$3:I$296,Baggrundsvariable!$A$3:$A$296,Samlet!$C90,Baggrundsvariable!$C$3:$C$296,Samlet!$E90)</f>
        <v>14.729179800629325</v>
      </c>
    </row>
    <row r="91" spans="1:12">
      <c r="A91">
        <v>1201</v>
      </c>
      <c r="B91" t="s">
        <v>617</v>
      </c>
      <c r="C91">
        <v>101</v>
      </c>
      <c r="D91" t="s">
        <v>1232</v>
      </c>
      <c r="E91">
        <v>2011</v>
      </c>
      <c r="F91" s="15">
        <f>IF(VLOOKUP(IF($A91&lt;1500,'BM011'!$D$5,IF($A91&lt;1800,'BM011'!$D$5,IF($A91&lt;2000,'BM011'!$D$5,$A91))),'BM011'!$D$5:$U$607,'BM011'!S$609,0)="BRUG KOM",VLOOKUP($C91,'BM010'!$C$5:$T$102,'BM010'!R$104,0),VLOOKUP(IF($A91&lt;1500,'BM011'!$D$5,IF($A91&lt;1800,'BM011'!$D$5,IF($A91&lt;2000,'BM011'!$D$5,$A91))),'BM011'!$D$5:$U$607,'BM011'!S$609,0))</f>
        <v>23794.75</v>
      </c>
      <c r="G91">
        <f>SUMIFS(Baggrundsvariable!D$3:D$296,Baggrundsvariable!$A$3:$A$296,Samlet!$C91,Baggrundsvariable!$C$3:$C$296,Samlet!$E91)</f>
        <v>189182</v>
      </c>
      <c r="H91" s="8">
        <f>SUMIFS(Baggrundsvariable!E$3:E$296,Baggrundsvariable!$A$3:$A$296,Samlet!$C91,Baggrundsvariable!$C$3:$C$296,Samlet!$E91)</f>
        <v>1.9666666666666666</v>
      </c>
      <c r="I91" s="8">
        <f>SUMIFS(Baggrundsvariable!F$3:F$296,Baggrundsvariable!$A$3:$A$296,Samlet!$C91,Baggrundsvariable!$C$3:$C$296,Samlet!$E91)</f>
        <v>4.8</v>
      </c>
      <c r="J91" s="8">
        <f>SUMIFS(Baggrundsvariable!G$3:G$296,Baggrundsvariable!$A$3:$A$296,Samlet!$C91,Baggrundsvariable!$C$3:$C$296,Samlet!$E91)</f>
        <v>36.700000000000003</v>
      </c>
      <c r="K91" s="8">
        <f>SUMIFS(Baggrundsvariable!H$3:H$296,Baggrundsvariable!$A$3:$A$296,Samlet!$C91,Baggrundsvariable!$C$3:$C$296,Samlet!$E91)</f>
        <v>21.8</v>
      </c>
      <c r="L91" s="8">
        <f>SUMIFS(Baggrundsvariable!I$3:I$296,Baggrundsvariable!$A$3:$A$296,Samlet!$C91,Baggrundsvariable!$C$3:$C$296,Samlet!$E91)</f>
        <v>14.729179800629325</v>
      </c>
    </row>
    <row r="92" spans="1:12">
      <c r="A92">
        <v>1202</v>
      </c>
      <c r="B92" t="s">
        <v>617</v>
      </c>
      <c r="C92">
        <v>101</v>
      </c>
      <c r="D92" t="s">
        <v>1232</v>
      </c>
      <c r="E92">
        <v>2011</v>
      </c>
      <c r="F92" s="15">
        <f>IF(VLOOKUP(IF($A92&lt;1500,'BM011'!$D$5,IF($A92&lt;1800,'BM011'!$D$5,IF($A92&lt;2000,'BM011'!$D$5,$A92))),'BM011'!$D$5:$U$607,'BM011'!S$609,0)="BRUG KOM",VLOOKUP($C92,'BM010'!$C$5:$T$102,'BM010'!R$104,0),VLOOKUP(IF($A92&lt;1500,'BM011'!$D$5,IF($A92&lt;1800,'BM011'!$D$5,IF($A92&lt;2000,'BM011'!$D$5,$A92))),'BM011'!$D$5:$U$607,'BM011'!S$609,0))</f>
        <v>23794.75</v>
      </c>
      <c r="G92">
        <f>SUMIFS(Baggrundsvariable!D$3:D$296,Baggrundsvariable!$A$3:$A$296,Samlet!$C92,Baggrundsvariable!$C$3:$C$296,Samlet!$E92)</f>
        <v>189182</v>
      </c>
      <c r="H92" s="8">
        <f>SUMIFS(Baggrundsvariable!E$3:E$296,Baggrundsvariable!$A$3:$A$296,Samlet!$C92,Baggrundsvariable!$C$3:$C$296,Samlet!$E92)</f>
        <v>1.9666666666666666</v>
      </c>
      <c r="I92" s="8">
        <f>SUMIFS(Baggrundsvariable!F$3:F$296,Baggrundsvariable!$A$3:$A$296,Samlet!$C92,Baggrundsvariable!$C$3:$C$296,Samlet!$E92)</f>
        <v>4.8</v>
      </c>
      <c r="J92" s="8">
        <f>SUMIFS(Baggrundsvariable!G$3:G$296,Baggrundsvariable!$A$3:$A$296,Samlet!$C92,Baggrundsvariable!$C$3:$C$296,Samlet!$E92)</f>
        <v>36.700000000000003</v>
      </c>
      <c r="K92" s="8">
        <f>SUMIFS(Baggrundsvariable!H$3:H$296,Baggrundsvariable!$A$3:$A$296,Samlet!$C92,Baggrundsvariable!$C$3:$C$296,Samlet!$E92)</f>
        <v>21.8</v>
      </c>
      <c r="L92" s="8">
        <f>SUMIFS(Baggrundsvariable!I$3:I$296,Baggrundsvariable!$A$3:$A$296,Samlet!$C92,Baggrundsvariable!$C$3:$C$296,Samlet!$E92)</f>
        <v>14.729179800629325</v>
      </c>
    </row>
    <row r="93" spans="1:12">
      <c r="A93">
        <v>1203</v>
      </c>
      <c r="B93" t="s">
        <v>617</v>
      </c>
      <c r="C93">
        <v>101</v>
      </c>
      <c r="D93" t="s">
        <v>1232</v>
      </c>
      <c r="E93">
        <v>2011</v>
      </c>
      <c r="F93" s="15">
        <f>IF(VLOOKUP(IF($A93&lt;1500,'BM011'!$D$5,IF($A93&lt;1800,'BM011'!$D$5,IF($A93&lt;2000,'BM011'!$D$5,$A93))),'BM011'!$D$5:$U$607,'BM011'!S$609,0)="BRUG KOM",VLOOKUP($C93,'BM010'!$C$5:$T$102,'BM010'!R$104,0),VLOOKUP(IF($A93&lt;1500,'BM011'!$D$5,IF($A93&lt;1800,'BM011'!$D$5,IF($A93&lt;2000,'BM011'!$D$5,$A93))),'BM011'!$D$5:$U$607,'BM011'!S$609,0))</f>
        <v>23794.75</v>
      </c>
      <c r="G93">
        <f>SUMIFS(Baggrundsvariable!D$3:D$296,Baggrundsvariable!$A$3:$A$296,Samlet!$C93,Baggrundsvariable!$C$3:$C$296,Samlet!$E93)</f>
        <v>189182</v>
      </c>
      <c r="H93" s="8">
        <f>SUMIFS(Baggrundsvariable!E$3:E$296,Baggrundsvariable!$A$3:$A$296,Samlet!$C93,Baggrundsvariable!$C$3:$C$296,Samlet!$E93)</f>
        <v>1.9666666666666666</v>
      </c>
      <c r="I93" s="8">
        <f>SUMIFS(Baggrundsvariable!F$3:F$296,Baggrundsvariable!$A$3:$A$296,Samlet!$C93,Baggrundsvariable!$C$3:$C$296,Samlet!$E93)</f>
        <v>4.8</v>
      </c>
      <c r="J93" s="8">
        <f>SUMIFS(Baggrundsvariable!G$3:G$296,Baggrundsvariable!$A$3:$A$296,Samlet!$C93,Baggrundsvariable!$C$3:$C$296,Samlet!$E93)</f>
        <v>36.700000000000003</v>
      </c>
      <c r="K93" s="8">
        <f>SUMIFS(Baggrundsvariable!H$3:H$296,Baggrundsvariable!$A$3:$A$296,Samlet!$C93,Baggrundsvariable!$C$3:$C$296,Samlet!$E93)</f>
        <v>21.8</v>
      </c>
      <c r="L93" s="8">
        <f>SUMIFS(Baggrundsvariable!I$3:I$296,Baggrundsvariable!$A$3:$A$296,Samlet!$C93,Baggrundsvariable!$C$3:$C$296,Samlet!$E93)</f>
        <v>14.729179800629325</v>
      </c>
    </row>
    <row r="94" spans="1:12">
      <c r="A94">
        <v>1204</v>
      </c>
      <c r="B94" t="s">
        <v>617</v>
      </c>
      <c r="C94">
        <v>101</v>
      </c>
      <c r="D94" t="s">
        <v>1232</v>
      </c>
      <c r="E94">
        <v>2011</v>
      </c>
      <c r="F94" s="15">
        <f>IF(VLOOKUP(IF($A94&lt;1500,'BM011'!$D$5,IF($A94&lt;1800,'BM011'!$D$5,IF($A94&lt;2000,'BM011'!$D$5,$A94))),'BM011'!$D$5:$U$607,'BM011'!S$609,0)="BRUG KOM",VLOOKUP($C94,'BM010'!$C$5:$T$102,'BM010'!R$104,0),VLOOKUP(IF($A94&lt;1500,'BM011'!$D$5,IF($A94&lt;1800,'BM011'!$D$5,IF($A94&lt;2000,'BM011'!$D$5,$A94))),'BM011'!$D$5:$U$607,'BM011'!S$609,0))</f>
        <v>23794.75</v>
      </c>
      <c r="G94">
        <f>SUMIFS(Baggrundsvariable!D$3:D$296,Baggrundsvariable!$A$3:$A$296,Samlet!$C94,Baggrundsvariable!$C$3:$C$296,Samlet!$E94)</f>
        <v>189182</v>
      </c>
      <c r="H94" s="8">
        <f>SUMIFS(Baggrundsvariable!E$3:E$296,Baggrundsvariable!$A$3:$A$296,Samlet!$C94,Baggrundsvariable!$C$3:$C$296,Samlet!$E94)</f>
        <v>1.9666666666666666</v>
      </c>
      <c r="I94" s="8">
        <f>SUMIFS(Baggrundsvariable!F$3:F$296,Baggrundsvariable!$A$3:$A$296,Samlet!$C94,Baggrundsvariable!$C$3:$C$296,Samlet!$E94)</f>
        <v>4.8</v>
      </c>
      <c r="J94" s="8">
        <f>SUMIFS(Baggrundsvariable!G$3:G$296,Baggrundsvariable!$A$3:$A$296,Samlet!$C94,Baggrundsvariable!$C$3:$C$296,Samlet!$E94)</f>
        <v>36.700000000000003</v>
      </c>
      <c r="K94" s="8">
        <f>SUMIFS(Baggrundsvariable!H$3:H$296,Baggrundsvariable!$A$3:$A$296,Samlet!$C94,Baggrundsvariable!$C$3:$C$296,Samlet!$E94)</f>
        <v>21.8</v>
      </c>
      <c r="L94" s="8">
        <f>SUMIFS(Baggrundsvariable!I$3:I$296,Baggrundsvariable!$A$3:$A$296,Samlet!$C94,Baggrundsvariable!$C$3:$C$296,Samlet!$E94)</f>
        <v>14.729179800629325</v>
      </c>
    </row>
    <row r="95" spans="1:12">
      <c r="A95">
        <v>1205</v>
      </c>
      <c r="B95" t="s">
        <v>617</v>
      </c>
      <c r="C95">
        <v>101</v>
      </c>
      <c r="D95" t="s">
        <v>1232</v>
      </c>
      <c r="E95">
        <v>2011</v>
      </c>
      <c r="F95" s="15">
        <f>IF(VLOOKUP(IF($A95&lt;1500,'BM011'!$D$5,IF($A95&lt;1800,'BM011'!$D$5,IF($A95&lt;2000,'BM011'!$D$5,$A95))),'BM011'!$D$5:$U$607,'BM011'!S$609,0)="BRUG KOM",VLOOKUP($C95,'BM010'!$C$5:$T$102,'BM010'!R$104,0),VLOOKUP(IF($A95&lt;1500,'BM011'!$D$5,IF($A95&lt;1800,'BM011'!$D$5,IF($A95&lt;2000,'BM011'!$D$5,$A95))),'BM011'!$D$5:$U$607,'BM011'!S$609,0))</f>
        <v>23794.75</v>
      </c>
      <c r="G95">
        <f>SUMIFS(Baggrundsvariable!D$3:D$296,Baggrundsvariable!$A$3:$A$296,Samlet!$C95,Baggrundsvariable!$C$3:$C$296,Samlet!$E95)</f>
        <v>189182</v>
      </c>
      <c r="H95" s="8">
        <f>SUMIFS(Baggrundsvariable!E$3:E$296,Baggrundsvariable!$A$3:$A$296,Samlet!$C95,Baggrundsvariable!$C$3:$C$296,Samlet!$E95)</f>
        <v>1.9666666666666666</v>
      </c>
      <c r="I95" s="8">
        <f>SUMIFS(Baggrundsvariable!F$3:F$296,Baggrundsvariable!$A$3:$A$296,Samlet!$C95,Baggrundsvariable!$C$3:$C$296,Samlet!$E95)</f>
        <v>4.8</v>
      </c>
      <c r="J95" s="8">
        <f>SUMIFS(Baggrundsvariable!G$3:G$296,Baggrundsvariable!$A$3:$A$296,Samlet!$C95,Baggrundsvariable!$C$3:$C$296,Samlet!$E95)</f>
        <v>36.700000000000003</v>
      </c>
      <c r="K95" s="8">
        <f>SUMIFS(Baggrundsvariable!H$3:H$296,Baggrundsvariable!$A$3:$A$296,Samlet!$C95,Baggrundsvariable!$C$3:$C$296,Samlet!$E95)</f>
        <v>21.8</v>
      </c>
      <c r="L95" s="8">
        <f>SUMIFS(Baggrundsvariable!I$3:I$296,Baggrundsvariable!$A$3:$A$296,Samlet!$C95,Baggrundsvariable!$C$3:$C$296,Samlet!$E95)</f>
        <v>14.729179800629325</v>
      </c>
    </row>
    <row r="96" spans="1:12">
      <c r="A96">
        <v>1206</v>
      </c>
      <c r="B96" t="s">
        <v>617</v>
      </c>
      <c r="C96">
        <v>101</v>
      </c>
      <c r="D96" t="s">
        <v>1232</v>
      </c>
      <c r="E96">
        <v>2011</v>
      </c>
      <c r="F96" s="15">
        <f>IF(VLOOKUP(IF($A96&lt;1500,'BM011'!$D$5,IF($A96&lt;1800,'BM011'!$D$5,IF($A96&lt;2000,'BM011'!$D$5,$A96))),'BM011'!$D$5:$U$607,'BM011'!S$609,0)="BRUG KOM",VLOOKUP($C96,'BM010'!$C$5:$T$102,'BM010'!R$104,0),VLOOKUP(IF($A96&lt;1500,'BM011'!$D$5,IF($A96&lt;1800,'BM011'!$D$5,IF($A96&lt;2000,'BM011'!$D$5,$A96))),'BM011'!$D$5:$U$607,'BM011'!S$609,0))</f>
        <v>23794.75</v>
      </c>
      <c r="G96">
        <f>SUMIFS(Baggrundsvariable!D$3:D$296,Baggrundsvariable!$A$3:$A$296,Samlet!$C96,Baggrundsvariable!$C$3:$C$296,Samlet!$E96)</f>
        <v>189182</v>
      </c>
      <c r="H96" s="8">
        <f>SUMIFS(Baggrundsvariable!E$3:E$296,Baggrundsvariable!$A$3:$A$296,Samlet!$C96,Baggrundsvariable!$C$3:$C$296,Samlet!$E96)</f>
        <v>1.9666666666666666</v>
      </c>
      <c r="I96" s="8">
        <f>SUMIFS(Baggrundsvariable!F$3:F$296,Baggrundsvariable!$A$3:$A$296,Samlet!$C96,Baggrundsvariable!$C$3:$C$296,Samlet!$E96)</f>
        <v>4.8</v>
      </c>
      <c r="J96" s="8">
        <f>SUMIFS(Baggrundsvariable!G$3:G$296,Baggrundsvariable!$A$3:$A$296,Samlet!$C96,Baggrundsvariable!$C$3:$C$296,Samlet!$E96)</f>
        <v>36.700000000000003</v>
      </c>
      <c r="K96" s="8">
        <f>SUMIFS(Baggrundsvariable!H$3:H$296,Baggrundsvariable!$A$3:$A$296,Samlet!$C96,Baggrundsvariable!$C$3:$C$296,Samlet!$E96)</f>
        <v>21.8</v>
      </c>
      <c r="L96" s="8">
        <f>SUMIFS(Baggrundsvariable!I$3:I$296,Baggrundsvariable!$A$3:$A$296,Samlet!$C96,Baggrundsvariable!$C$3:$C$296,Samlet!$E96)</f>
        <v>14.729179800629325</v>
      </c>
    </row>
    <row r="97" spans="1:12">
      <c r="A97">
        <v>1207</v>
      </c>
      <c r="B97" t="s">
        <v>617</v>
      </c>
      <c r="C97">
        <v>101</v>
      </c>
      <c r="D97" t="s">
        <v>1232</v>
      </c>
      <c r="E97">
        <v>2011</v>
      </c>
      <c r="F97" s="15">
        <f>IF(VLOOKUP(IF($A97&lt;1500,'BM011'!$D$5,IF($A97&lt;1800,'BM011'!$D$5,IF($A97&lt;2000,'BM011'!$D$5,$A97))),'BM011'!$D$5:$U$607,'BM011'!S$609,0)="BRUG KOM",VLOOKUP($C97,'BM010'!$C$5:$T$102,'BM010'!R$104,0),VLOOKUP(IF($A97&lt;1500,'BM011'!$D$5,IF($A97&lt;1800,'BM011'!$D$5,IF($A97&lt;2000,'BM011'!$D$5,$A97))),'BM011'!$D$5:$U$607,'BM011'!S$609,0))</f>
        <v>23794.75</v>
      </c>
      <c r="G97">
        <f>SUMIFS(Baggrundsvariable!D$3:D$296,Baggrundsvariable!$A$3:$A$296,Samlet!$C97,Baggrundsvariable!$C$3:$C$296,Samlet!$E97)</f>
        <v>189182</v>
      </c>
      <c r="H97" s="8">
        <f>SUMIFS(Baggrundsvariable!E$3:E$296,Baggrundsvariable!$A$3:$A$296,Samlet!$C97,Baggrundsvariable!$C$3:$C$296,Samlet!$E97)</f>
        <v>1.9666666666666666</v>
      </c>
      <c r="I97" s="8">
        <f>SUMIFS(Baggrundsvariable!F$3:F$296,Baggrundsvariable!$A$3:$A$296,Samlet!$C97,Baggrundsvariable!$C$3:$C$296,Samlet!$E97)</f>
        <v>4.8</v>
      </c>
      <c r="J97" s="8">
        <f>SUMIFS(Baggrundsvariable!G$3:G$296,Baggrundsvariable!$A$3:$A$296,Samlet!$C97,Baggrundsvariable!$C$3:$C$296,Samlet!$E97)</f>
        <v>36.700000000000003</v>
      </c>
      <c r="K97" s="8">
        <f>SUMIFS(Baggrundsvariable!H$3:H$296,Baggrundsvariable!$A$3:$A$296,Samlet!$C97,Baggrundsvariable!$C$3:$C$296,Samlet!$E97)</f>
        <v>21.8</v>
      </c>
      <c r="L97" s="8">
        <f>SUMIFS(Baggrundsvariable!I$3:I$296,Baggrundsvariable!$A$3:$A$296,Samlet!$C97,Baggrundsvariable!$C$3:$C$296,Samlet!$E97)</f>
        <v>14.729179800629325</v>
      </c>
    </row>
    <row r="98" spans="1:12">
      <c r="A98">
        <v>1208</v>
      </c>
      <c r="B98" t="s">
        <v>617</v>
      </c>
      <c r="C98">
        <v>101</v>
      </c>
      <c r="D98" t="s">
        <v>1232</v>
      </c>
      <c r="E98">
        <v>2011</v>
      </c>
      <c r="F98" s="15">
        <f>IF(VLOOKUP(IF($A98&lt;1500,'BM011'!$D$5,IF($A98&lt;1800,'BM011'!$D$5,IF($A98&lt;2000,'BM011'!$D$5,$A98))),'BM011'!$D$5:$U$607,'BM011'!S$609,0)="BRUG KOM",VLOOKUP($C98,'BM010'!$C$5:$T$102,'BM010'!R$104,0),VLOOKUP(IF($A98&lt;1500,'BM011'!$D$5,IF($A98&lt;1800,'BM011'!$D$5,IF($A98&lt;2000,'BM011'!$D$5,$A98))),'BM011'!$D$5:$U$607,'BM011'!S$609,0))</f>
        <v>23794.75</v>
      </c>
      <c r="G98">
        <f>SUMIFS(Baggrundsvariable!D$3:D$296,Baggrundsvariable!$A$3:$A$296,Samlet!$C98,Baggrundsvariable!$C$3:$C$296,Samlet!$E98)</f>
        <v>189182</v>
      </c>
      <c r="H98" s="8">
        <f>SUMIFS(Baggrundsvariable!E$3:E$296,Baggrundsvariable!$A$3:$A$296,Samlet!$C98,Baggrundsvariable!$C$3:$C$296,Samlet!$E98)</f>
        <v>1.9666666666666666</v>
      </c>
      <c r="I98" s="8">
        <f>SUMIFS(Baggrundsvariable!F$3:F$296,Baggrundsvariable!$A$3:$A$296,Samlet!$C98,Baggrundsvariable!$C$3:$C$296,Samlet!$E98)</f>
        <v>4.8</v>
      </c>
      <c r="J98" s="8">
        <f>SUMIFS(Baggrundsvariable!G$3:G$296,Baggrundsvariable!$A$3:$A$296,Samlet!$C98,Baggrundsvariable!$C$3:$C$296,Samlet!$E98)</f>
        <v>36.700000000000003</v>
      </c>
      <c r="K98" s="8">
        <f>SUMIFS(Baggrundsvariable!H$3:H$296,Baggrundsvariable!$A$3:$A$296,Samlet!$C98,Baggrundsvariable!$C$3:$C$296,Samlet!$E98)</f>
        <v>21.8</v>
      </c>
      <c r="L98" s="8">
        <f>SUMIFS(Baggrundsvariable!I$3:I$296,Baggrundsvariable!$A$3:$A$296,Samlet!$C98,Baggrundsvariable!$C$3:$C$296,Samlet!$E98)</f>
        <v>14.729179800629325</v>
      </c>
    </row>
    <row r="99" spans="1:12">
      <c r="A99">
        <v>1209</v>
      </c>
      <c r="B99" t="s">
        <v>617</v>
      </c>
      <c r="C99">
        <v>101</v>
      </c>
      <c r="D99" t="s">
        <v>1232</v>
      </c>
      <c r="E99">
        <v>2011</v>
      </c>
      <c r="F99" s="15">
        <f>IF(VLOOKUP(IF($A99&lt;1500,'BM011'!$D$5,IF($A99&lt;1800,'BM011'!$D$5,IF($A99&lt;2000,'BM011'!$D$5,$A99))),'BM011'!$D$5:$U$607,'BM011'!S$609,0)="BRUG KOM",VLOOKUP($C99,'BM010'!$C$5:$T$102,'BM010'!R$104,0),VLOOKUP(IF($A99&lt;1500,'BM011'!$D$5,IF($A99&lt;1800,'BM011'!$D$5,IF($A99&lt;2000,'BM011'!$D$5,$A99))),'BM011'!$D$5:$U$607,'BM011'!S$609,0))</f>
        <v>23794.75</v>
      </c>
      <c r="G99">
        <f>SUMIFS(Baggrundsvariable!D$3:D$296,Baggrundsvariable!$A$3:$A$296,Samlet!$C99,Baggrundsvariable!$C$3:$C$296,Samlet!$E99)</f>
        <v>189182</v>
      </c>
      <c r="H99" s="8">
        <f>SUMIFS(Baggrundsvariable!E$3:E$296,Baggrundsvariable!$A$3:$A$296,Samlet!$C99,Baggrundsvariable!$C$3:$C$296,Samlet!$E99)</f>
        <v>1.9666666666666666</v>
      </c>
      <c r="I99" s="8">
        <f>SUMIFS(Baggrundsvariable!F$3:F$296,Baggrundsvariable!$A$3:$A$296,Samlet!$C99,Baggrundsvariable!$C$3:$C$296,Samlet!$E99)</f>
        <v>4.8</v>
      </c>
      <c r="J99" s="8">
        <f>SUMIFS(Baggrundsvariable!G$3:G$296,Baggrundsvariable!$A$3:$A$296,Samlet!$C99,Baggrundsvariable!$C$3:$C$296,Samlet!$E99)</f>
        <v>36.700000000000003</v>
      </c>
      <c r="K99" s="8">
        <f>SUMIFS(Baggrundsvariable!H$3:H$296,Baggrundsvariable!$A$3:$A$296,Samlet!$C99,Baggrundsvariable!$C$3:$C$296,Samlet!$E99)</f>
        <v>21.8</v>
      </c>
      <c r="L99" s="8">
        <f>SUMIFS(Baggrundsvariable!I$3:I$296,Baggrundsvariable!$A$3:$A$296,Samlet!$C99,Baggrundsvariable!$C$3:$C$296,Samlet!$E99)</f>
        <v>14.729179800629325</v>
      </c>
    </row>
    <row r="100" spans="1:12">
      <c r="A100">
        <v>1210</v>
      </c>
      <c r="B100" t="s">
        <v>617</v>
      </c>
      <c r="C100">
        <v>101</v>
      </c>
      <c r="D100" t="s">
        <v>1232</v>
      </c>
      <c r="E100">
        <v>2011</v>
      </c>
      <c r="F100" s="15">
        <f>IF(VLOOKUP(IF($A100&lt;1500,'BM011'!$D$5,IF($A100&lt;1800,'BM011'!$D$5,IF($A100&lt;2000,'BM011'!$D$5,$A100))),'BM011'!$D$5:$U$607,'BM011'!S$609,0)="BRUG KOM",VLOOKUP($C100,'BM010'!$C$5:$T$102,'BM010'!R$104,0),VLOOKUP(IF($A100&lt;1500,'BM011'!$D$5,IF($A100&lt;1800,'BM011'!$D$5,IF($A100&lt;2000,'BM011'!$D$5,$A100))),'BM011'!$D$5:$U$607,'BM011'!S$609,0))</f>
        <v>23794.75</v>
      </c>
      <c r="G100">
        <f>SUMIFS(Baggrundsvariable!D$3:D$296,Baggrundsvariable!$A$3:$A$296,Samlet!$C100,Baggrundsvariable!$C$3:$C$296,Samlet!$E100)</f>
        <v>189182</v>
      </c>
      <c r="H100" s="8">
        <f>SUMIFS(Baggrundsvariable!E$3:E$296,Baggrundsvariable!$A$3:$A$296,Samlet!$C100,Baggrundsvariable!$C$3:$C$296,Samlet!$E100)</f>
        <v>1.9666666666666666</v>
      </c>
      <c r="I100" s="8">
        <f>SUMIFS(Baggrundsvariable!F$3:F$296,Baggrundsvariable!$A$3:$A$296,Samlet!$C100,Baggrundsvariable!$C$3:$C$296,Samlet!$E100)</f>
        <v>4.8</v>
      </c>
      <c r="J100" s="8">
        <f>SUMIFS(Baggrundsvariable!G$3:G$296,Baggrundsvariable!$A$3:$A$296,Samlet!$C100,Baggrundsvariable!$C$3:$C$296,Samlet!$E100)</f>
        <v>36.700000000000003</v>
      </c>
      <c r="K100" s="8">
        <f>SUMIFS(Baggrundsvariable!H$3:H$296,Baggrundsvariable!$A$3:$A$296,Samlet!$C100,Baggrundsvariable!$C$3:$C$296,Samlet!$E100)</f>
        <v>21.8</v>
      </c>
      <c r="L100" s="8">
        <f>SUMIFS(Baggrundsvariable!I$3:I$296,Baggrundsvariable!$A$3:$A$296,Samlet!$C100,Baggrundsvariable!$C$3:$C$296,Samlet!$E100)</f>
        <v>14.729179800629325</v>
      </c>
    </row>
    <row r="101" spans="1:12">
      <c r="A101">
        <v>1211</v>
      </c>
      <c r="B101" t="s">
        <v>617</v>
      </c>
      <c r="C101">
        <v>101</v>
      </c>
      <c r="D101" t="s">
        <v>1232</v>
      </c>
      <c r="E101">
        <v>2011</v>
      </c>
      <c r="F101" s="15">
        <f>IF(VLOOKUP(IF($A101&lt;1500,'BM011'!$D$5,IF($A101&lt;1800,'BM011'!$D$5,IF($A101&lt;2000,'BM011'!$D$5,$A101))),'BM011'!$D$5:$U$607,'BM011'!S$609,0)="BRUG KOM",VLOOKUP($C101,'BM010'!$C$5:$T$102,'BM010'!R$104,0),VLOOKUP(IF($A101&lt;1500,'BM011'!$D$5,IF($A101&lt;1800,'BM011'!$D$5,IF($A101&lt;2000,'BM011'!$D$5,$A101))),'BM011'!$D$5:$U$607,'BM011'!S$609,0))</f>
        <v>23794.75</v>
      </c>
      <c r="G101">
        <f>SUMIFS(Baggrundsvariable!D$3:D$296,Baggrundsvariable!$A$3:$A$296,Samlet!$C101,Baggrundsvariable!$C$3:$C$296,Samlet!$E101)</f>
        <v>189182</v>
      </c>
      <c r="H101" s="8">
        <f>SUMIFS(Baggrundsvariable!E$3:E$296,Baggrundsvariable!$A$3:$A$296,Samlet!$C101,Baggrundsvariable!$C$3:$C$296,Samlet!$E101)</f>
        <v>1.9666666666666666</v>
      </c>
      <c r="I101" s="8">
        <f>SUMIFS(Baggrundsvariable!F$3:F$296,Baggrundsvariable!$A$3:$A$296,Samlet!$C101,Baggrundsvariable!$C$3:$C$296,Samlet!$E101)</f>
        <v>4.8</v>
      </c>
      <c r="J101" s="8">
        <f>SUMIFS(Baggrundsvariable!G$3:G$296,Baggrundsvariable!$A$3:$A$296,Samlet!$C101,Baggrundsvariable!$C$3:$C$296,Samlet!$E101)</f>
        <v>36.700000000000003</v>
      </c>
      <c r="K101" s="8">
        <f>SUMIFS(Baggrundsvariable!H$3:H$296,Baggrundsvariable!$A$3:$A$296,Samlet!$C101,Baggrundsvariable!$C$3:$C$296,Samlet!$E101)</f>
        <v>21.8</v>
      </c>
      <c r="L101" s="8">
        <f>SUMIFS(Baggrundsvariable!I$3:I$296,Baggrundsvariable!$A$3:$A$296,Samlet!$C101,Baggrundsvariable!$C$3:$C$296,Samlet!$E101)</f>
        <v>14.729179800629325</v>
      </c>
    </row>
    <row r="102" spans="1:12">
      <c r="A102">
        <v>1213</v>
      </c>
      <c r="B102" t="s">
        <v>617</v>
      </c>
      <c r="C102">
        <v>101</v>
      </c>
      <c r="D102" t="s">
        <v>1232</v>
      </c>
      <c r="E102">
        <v>2011</v>
      </c>
      <c r="F102" s="15">
        <f>IF(VLOOKUP(IF($A102&lt;1500,'BM011'!$D$5,IF($A102&lt;1800,'BM011'!$D$5,IF($A102&lt;2000,'BM011'!$D$5,$A102))),'BM011'!$D$5:$U$607,'BM011'!S$609,0)="BRUG KOM",VLOOKUP($C102,'BM010'!$C$5:$T$102,'BM010'!R$104,0),VLOOKUP(IF($A102&lt;1500,'BM011'!$D$5,IF($A102&lt;1800,'BM011'!$D$5,IF($A102&lt;2000,'BM011'!$D$5,$A102))),'BM011'!$D$5:$U$607,'BM011'!S$609,0))</f>
        <v>23794.75</v>
      </c>
      <c r="G102">
        <f>SUMIFS(Baggrundsvariable!D$3:D$296,Baggrundsvariable!$A$3:$A$296,Samlet!$C102,Baggrundsvariable!$C$3:$C$296,Samlet!$E102)</f>
        <v>189182</v>
      </c>
      <c r="H102" s="8">
        <f>SUMIFS(Baggrundsvariable!E$3:E$296,Baggrundsvariable!$A$3:$A$296,Samlet!$C102,Baggrundsvariable!$C$3:$C$296,Samlet!$E102)</f>
        <v>1.9666666666666666</v>
      </c>
      <c r="I102" s="8">
        <f>SUMIFS(Baggrundsvariable!F$3:F$296,Baggrundsvariable!$A$3:$A$296,Samlet!$C102,Baggrundsvariable!$C$3:$C$296,Samlet!$E102)</f>
        <v>4.8</v>
      </c>
      <c r="J102" s="8">
        <f>SUMIFS(Baggrundsvariable!G$3:G$296,Baggrundsvariable!$A$3:$A$296,Samlet!$C102,Baggrundsvariable!$C$3:$C$296,Samlet!$E102)</f>
        <v>36.700000000000003</v>
      </c>
      <c r="K102" s="8">
        <f>SUMIFS(Baggrundsvariable!H$3:H$296,Baggrundsvariable!$A$3:$A$296,Samlet!$C102,Baggrundsvariable!$C$3:$C$296,Samlet!$E102)</f>
        <v>21.8</v>
      </c>
      <c r="L102" s="8">
        <f>SUMIFS(Baggrundsvariable!I$3:I$296,Baggrundsvariable!$A$3:$A$296,Samlet!$C102,Baggrundsvariable!$C$3:$C$296,Samlet!$E102)</f>
        <v>14.729179800629325</v>
      </c>
    </row>
    <row r="103" spans="1:12">
      <c r="A103">
        <v>1214</v>
      </c>
      <c r="B103" t="s">
        <v>617</v>
      </c>
      <c r="C103">
        <v>101</v>
      </c>
      <c r="D103" t="s">
        <v>1232</v>
      </c>
      <c r="E103">
        <v>2011</v>
      </c>
      <c r="F103" s="15">
        <f>IF(VLOOKUP(IF($A103&lt;1500,'BM011'!$D$5,IF($A103&lt;1800,'BM011'!$D$5,IF($A103&lt;2000,'BM011'!$D$5,$A103))),'BM011'!$D$5:$U$607,'BM011'!S$609,0)="BRUG KOM",VLOOKUP($C103,'BM010'!$C$5:$T$102,'BM010'!R$104,0),VLOOKUP(IF($A103&lt;1500,'BM011'!$D$5,IF($A103&lt;1800,'BM011'!$D$5,IF($A103&lt;2000,'BM011'!$D$5,$A103))),'BM011'!$D$5:$U$607,'BM011'!S$609,0))</f>
        <v>23794.75</v>
      </c>
      <c r="G103">
        <f>SUMIFS(Baggrundsvariable!D$3:D$296,Baggrundsvariable!$A$3:$A$296,Samlet!$C103,Baggrundsvariable!$C$3:$C$296,Samlet!$E103)</f>
        <v>189182</v>
      </c>
      <c r="H103" s="8">
        <f>SUMIFS(Baggrundsvariable!E$3:E$296,Baggrundsvariable!$A$3:$A$296,Samlet!$C103,Baggrundsvariable!$C$3:$C$296,Samlet!$E103)</f>
        <v>1.9666666666666666</v>
      </c>
      <c r="I103" s="8">
        <f>SUMIFS(Baggrundsvariable!F$3:F$296,Baggrundsvariable!$A$3:$A$296,Samlet!$C103,Baggrundsvariable!$C$3:$C$296,Samlet!$E103)</f>
        <v>4.8</v>
      </c>
      <c r="J103" s="8">
        <f>SUMIFS(Baggrundsvariable!G$3:G$296,Baggrundsvariable!$A$3:$A$296,Samlet!$C103,Baggrundsvariable!$C$3:$C$296,Samlet!$E103)</f>
        <v>36.700000000000003</v>
      </c>
      <c r="K103" s="8">
        <f>SUMIFS(Baggrundsvariable!H$3:H$296,Baggrundsvariable!$A$3:$A$296,Samlet!$C103,Baggrundsvariable!$C$3:$C$296,Samlet!$E103)</f>
        <v>21.8</v>
      </c>
      <c r="L103" s="8">
        <f>SUMIFS(Baggrundsvariable!I$3:I$296,Baggrundsvariable!$A$3:$A$296,Samlet!$C103,Baggrundsvariable!$C$3:$C$296,Samlet!$E103)</f>
        <v>14.729179800629325</v>
      </c>
    </row>
    <row r="104" spans="1:12">
      <c r="A104">
        <v>1215</v>
      </c>
      <c r="B104" t="s">
        <v>617</v>
      </c>
      <c r="C104">
        <v>101</v>
      </c>
      <c r="D104" t="s">
        <v>1232</v>
      </c>
      <c r="E104">
        <v>2011</v>
      </c>
      <c r="F104" s="15">
        <f>IF(VLOOKUP(IF($A104&lt;1500,'BM011'!$D$5,IF($A104&lt;1800,'BM011'!$D$5,IF($A104&lt;2000,'BM011'!$D$5,$A104))),'BM011'!$D$5:$U$607,'BM011'!S$609,0)="BRUG KOM",VLOOKUP($C104,'BM010'!$C$5:$T$102,'BM010'!R$104,0),VLOOKUP(IF($A104&lt;1500,'BM011'!$D$5,IF($A104&lt;1800,'BM011'!$D$5,IF($A104&lt;2000,'BM011'!$D$5,$A104))),'BM011'!$D$5:$U$607,'BM011'!S$609,0))</f>
        <v>23794.75</v>
      </c>
      <c r="G104">
        <f>SUMIFS(Baggrundsvariable!D$3:D$296,Baggrundsvariable!$A$3:$A$296,Samlet!$C104,Baggrundsvariable!$C$3:$C$296,Samlet!$E104)</f>
        <v>189182</v>
      </c>
      <c r="H104" s="8">
        <f>SUMIFS(Baggrundsvariable!E$3:E$296,Baggrundsvariable!$A$3:$A$296,Samlet!$C104,Baggrundsvariable!$C$3:$C$296,Samlet!$E104)</f>
        <v>1.9666666666666666</v>
      </c>
      <c r="I104" s="8">
        <f>SUMIFS(Baggrundsvariable!F$3:F$296,Baggrundsvariable!$A$3:$A$296,Samlet!$C104,Baggrundsvariable!$C$3:$C$296,Samlet!$E104)</f>
        <v>4.8</v>
      </c>
      <c r="J104" s="8">
        <f>SUMIFS(Baggrundsvariable!G$3:G$296,Baggrundsvariable!$A$3:$A$296,Samlet!$C104,Baggrundsvariable!$C$3:$C$296,Samlet!$E104)</f>
        <v>36.700000000000003</v>
      </c>
      <c r="K104" s="8">
        <f>SUMIFS(Baggrundsvariable!H$3:H$296,Baggrundsvariable!$A$3:$A$296,Samlet!$C104,Baggrundsvariable!$C$3:$C$296,Samlet!$E104)</f>
        <v>21.8</v>
      </c>
      <c r="L104" s="8">
        <f>SUMIFS(Baggrundsvariable!I$3:I$296,Baggrundsvariable!$A$3:$A$296,Samlet!$C104,Baggrundsvariable!$C$3:$C$296,Samlet!$E104)</f>
        <v>14.729179800629325</v>
      </c>
    </row>
    <row r="105" spans="1:12">
      <c r="A105">
        <v>1216</v>
      </c>
      <c r="B105" t="s">
        <v>617</v>
      </c>
      <c r="C105">
        <v>101</v>
      </c>
      <c r="D105" t="s">
        <v>1232</v>
      </c>
      <c r="E105">
        <v>2011</v>
      </c>
      <c r="F105" s="15">
        <f>IF(VLOOKUP(IF($A105&lt;1500,'BM011'!$D$5,IF($A105&lt;1800,'BM011'!$D$5,IF($A105&lt;2000,'BM011'!$D$5,$A105))),'BM011'!$D$5:$U$607,'BM011'!S$609,0)="BRUG KOM",VLOOKUP($C105,'BM010'!$C$5:$T$102,'BM010'!R$104,0),VLOOKUP(IF($A105&lt;1500,'BM011'!$D$5,IF($A105&lt;1800,'BM011'!$D$5,IF($A105&lt;2000,'BM011'!$D$5,$A105))),'BM011'!$D$5:$U$607,'BM011'!S$609,0))</f>
        <v>23794.75</v>
      </c>
      <c r="G105">
        <f>SUMIFS(Baggrundsvariable!D$3:D$296,Baggrundsvariable!$A$3:$A$296,Samlet!$C105,Baggrundsvariable!$C$3:$C$296,Samlet!$E105)</f>
        <v>189182</v>
      </c>
      <c r="H105" s="8">
        <f>SUMIFS(Baggrundsvariable!E$3:E$296,Baggrundsvariable!$A$3:$A$296,Samlet!$C105,Baggrundsvariable!$C$3:$C$296,Samlet!$E105)</f>
        <v>1.9666666666666666</v>
      </c>
      <c r="I105" s="8">
        <f>SUMIFS(Baggrundsvariable!F$3:F$296,Baggrundsvariable!$A$3:$A$296,Samlet!$C105,Baggrundsvariable!$C$3:$C$296,Samlet!$E105)</f>
        <v>4.8</v>
      </c>
      <c r="J105" s="8">
        <f>SUMIFS(Baggrundsvariable!G$3:G$296,Baggrundsvariable!$A$3:$A$296,Samlet!$C105,Baggrundsvariable!$C$3:$C$296,Samlet!$E105)</f>
        <v>36.700000000000003</v>
      </c>
      <c r="K105" s="8">
        <f>SUMIFS(Baggrundsvariable!H$3:H$296,Baggrundsvariable!$A$3:$A$296,Samlet!$C105,Baggrundsvariable!$C$3:$C$296,Samlet!$E105)</f>
        <v>21.8</v>
      </c>
      <c r="L105" s="8">
        <f>SUMIFS(Baggrundsvariable!I$3:I$296,Baggrundsvariable!$A$3:$A$296,Samlet!$C105,Baggrundsvariable!$C$3:$C$296,Samlet!$E105)</f>
        <v>14.729179800629325</v>
      </c>
    </row>
    <row r="106" spans="1:12">
      <c r="A106">
        <v>1217</v>
      </c>
      <c r="B106" t="s">
        <v>617</v>
      </c>
      <c r="C106">
        <v>101</v>
      </c>
      <c r="D106" t="s">
        <v>1232</v>
      </c>
      <c r="E106">
        <v>2011</v>
      </c>
      <c r="F106" s="15">
        <f>IF(VLOOKUP(IF($A106&lt;1500,'BM011'!$D$5,IF($A106&lt;1800,'BM011'!$D$5,IF($A106&lt;2000,'BM011'!$D$5,$A106))),'BM011'!$D$5:$U$607,'BM011'!S$609,0)="BRUG KOM",VLOOKUP($C106,'BM010'!$C$5:$T$102,'BM010'!R$104,0),VLOOKUP(IF($A106&lt;1500,'BM011'!$D$5,IF($A106&lt;1800,'BM011'!$D$5,IF($A106&lt;2000,'BM011'!$D$5,$A106))),'BM011'!$D$5:$U$607,'BM011'!S$609,0))</f>
        <v>23794.75</v>
      </c>
      <c r="G106">
        <f>SUMIFS(Baggrundsvariable!D$3:D$296,Baggrundsvariable!$A$3:$A$296,Samlet!$C106,Baggrundsvariable!$C$3:$C$296,Samlet!$E106)</f>
        <v>189182</v>
      </c>
      <c r="H106" s="8">
        <f>SUMIFS(Baggrundsvariable!E$3:E$296,Baggrundsvariable!$A$3:$A$296,Samlet!$C106,Baggrundsvariable!$C$3:$C$296,Samlet!$E106)</f>
        <v>1.9666666666666666</v>
      </c>
      <c r="I106" s="8">
        <f>SUMIFS(Baggrundsvariable!F$3:F$296,Baggrundsvariable!$A$3:$A$296,Samlet!$C106,Baggrundsvariable!$C$3:$C$296,Samlet!$E106)</f>
        <v>4.8</v>
      </c>
      <c r="J106" s="8">
        <f>SUMIFS(Baggrundsvariable!G$3:G$296,Baggrundsvariable!$A$3:$A$296,Samlet!$C106,Baggrundsvariable!$C$3:$C$296,Samlet!$E106)</f>
        <v>36.700000000000003</v>
      </c>
      <c r="K106" s="8">
        <f>SUMIFS(Baggrundsvariable!H$3:H$296,Baggrundsvariable!$A$3:$A$296,Samlet!$C106,Baggrundsvariable!$C$3:$C$296,Samlet!$E106)</f>
        <v>21.8</v>
      </c>
      <c r="L106" s="8">
        <f>SUMIFS(Baggrundsvariable!I$3:I$296,Baggrundsvariable!$A$3:$A$296,Samlet!$C106,Baggrundsvariable!$C$3:$C$296,Samlet!$E106)</f>
        <v>14.729179800629325</v>
      </c>
    </row>
    <row r="107" spans="1:12">
      <c r="A107">
        <v>1218</v>
      </c>
      <c r="B107" t="s">
        <v>617</v>
      </c>
      <c r="C107">
        <v>101</v>
      </c>
      <c r="D107" t="s">
        <v>1232</v>
      </c>
      <c r="E107">
        <v>2011</v>
      </c>
      <c r="F107" s="15">
        <f>IF(VLOOKUP(IF($A107&lt;1500,'BM011'!$D$5,IF($A107&lt;1800,'BM011'!$D$5,IF($A107&lt;2000,'BM011'!$D$5,$A107))),'BM011'!$D$5:$U$607,'BM011'!S$609,0)="BRUG KOM",VLOOKUP($C107,'BM010'!$C$5:$T$102,'BM010'!R$104,0),VLOOKUP(IF($A107&lt;1500,'BM011'!$D$5,IF($A107&lt;1800,'BM011'!$D$5,IF($A107&lt;2000,'BM011'!$D$5,$A107))),'BM011'!$D$5:$U$607,'BM011'!S$609,0))</f>
        <v>23794.75</v>
      </c>
      <c r="G107">
        <f>SUMIFS(Baggrundsvariable!D$3:D$296,Baggrundsvariable!$A$3:$A$296,Samlet!$C107,Baggrundsvariable!$C$3:$C$296,Samlet!$E107)</f>
        <v>189182</v>
      </c>
      <c r="H107" s="8">
        <f>SUMIFS(Baggrundsvariable!E$3:E$296,Baggrundsvariable!$A$3:$A$296,Samlet!$C107,Baggrundsvariable!$C$3:$C$296,Samlet!$E107)</f>
        <v>1.9666666666666666</v>
      </c>
      <c r="I107" s="8">
        <f>SUMIFS(Baggrundsvariable!F$3:F$296,Baggrundsvariable!$A$3:$A$296,Samlet!$C107,Baggrundsvariable!$C$3:$C$296,Samlet!$E107)</f>
        <v>4.8</v>
      </c>
      <c r="J107" s="8">
        <f>SUMIFS(Baggrundsvariable!G$3:G$296,Baggrundsvariable!$A$3:$A$296,Samlet!$C107,Baggrundsvariable!$C$3:$C$296,Samlet!$E107)</f>
        <v>36.700000000000003</v>
      </c>
      <c r="K107" s="8">
        <f>SUMIFS(Baggrundsvariable!H$3:H$296,Baggrundsvariable!$A$3:$A$296,Samlet!$C107,Baggrundsvariable!$C$3:$C$296,Samlet!$E107)</f>
        <v>21.8</v>
      </c>
      <c r="L107" s="8">
        <f>SUMIFS(Baggrundsvariable!I$3:I$296,Baggrundsvariable!$A$3:$A$296,Samlet!$C107,Baggrundsvariable!$C$3:$C$296,Samlet!$E107)</f>
        <v>14.729179800629325</v>
      </c>
    </row>
    <row r="108" spans="1:12">
      <c r="A108">
        <v>1219</v>
      </c>
      <c r="B108" t="s">
        <v>617</v>
      </c>
      <c r="C108">
        <v>101</v>
      </c>
      <c r="D108" t="s">
        <v>1232</v>
      </c>
      <c r="E108">
        <v>2011</v>
      </c>
      <c r="F108" s="15">
        <f>IF(VLOOKUP(IF($A108&lt;1500,'BM011'!$D$5,IF($A108&lt;1800,'BM011'!$D$5,IF($A108&lt;2000,'BM011'!$D$5,$A108))),'BM011'!$D$5:$U$607,'BM011'!S$609,0)="BRUG KOM",VLOOKUP($C108,'BM010'!$C$5:$T$102,'BM010'!R$104,0),VLOOKUP(IF($A108&lt;1500,'BM011'!$D$5,IF($A108&lt;1800,'BM011'!$D$5,IF($A108&lt;2000,'BM011'!$D$5,$A108))),'BM011'!$D$5:$U$607,'BM011'!S$609,0))</f>
        <v>23794.75</v>
      </c>
      <c r="G108">
        <f>SUMIFS(Baggrundsvariable!D$3:D$296,Baggrundsvariable!$A$3:$A$296,Samlet!$C108,Baggrundsvariable!$C$3:$C$296,Samlet!$E108)</f>
        <v>189182</v>
      </c>
      <c r="H108" s="8">
        <f>SUMIFS(Baggrundsvariable!E$3:E$296,Baggrundsvariable!$A$3:$A$296,Samlet!$C108,Baggrundsvariable!$C$3:$C$296,Samlet!$E108)</f>
        <v>1.9666666666666666</v>
      </c>
      <c r="I108" s="8">
        <f>SUMIFS(Baggrundsvariable!F$3:F$296,Baggrundsvariable!$A$3:$A$296,Samlet!$C108,Baggrundsvariable!$C$3:$C$296,Samlet!$E108)</f>
        <v>4.8</v>
      </c>
      <c r="J108" s="8">
        <f>SUMIFS(Baggrundsvariable!G$3:G$296,Baggrundsvariable!$A$3:$A$296,Samlet!$C108,Baggrundsvariable!$C$3:$C$296,Samlet!$E108)</f>
        <v>36.700000000000003</v>
      </c>
      <c r="K108" s="8">
        <f>SUMIFS(Baggrundsvariable!H$3:H$296,Baggrundsvariable!$A$3:$A$296,Samlet!$C108,Baggrundsvariable!$C$3:$C$296,Samlet!$E108)</f>
        <v>21.8</v>
      </c>
      <c r="L108" s="8">
        <f>SUMIFS(Baggrundsvariable!I$3:I$296,Baggrundsvariable!$A$3:$A$296,Samlet!$C108,Baggrundsvariable!$C$3:$C$296,Samlet!$E108)</f>
        <v>14.729179800629325</v>
      </c>
    </row>
    <row r="109" spans="1:12">
      <c r="A109">
        <v>1220</v>
      </c>
      <c r="B109" t="s">
        <v>617</v>
      </c>
      <c r="C109">
        <v>101</v>
      </c>
      <c r="D109" t="s">
        <v>1232</v>
      </c>
      <c r="E109">
        <v>2011</v>
      </c>
      <c r="F109" s="15">
        <f>IF(VLOOKUP(IF($A109&lt;1500,'BM011'!$D$5,IF($A109&lt;1800,'BM011'!$D$5,IF($A109&lt;2000,'BM011'!$D$5,$A109))),'BM011'!$D$5:$U$607,'BM011'!S$609,0)="BRUG KOM",VLOOKUP($C109,'BM010'!$C$5:$T$102,'BM010'!R$104,0),VLOOKUP(IF($A109&lt;1500,'BM011'!$D$5,IF($A109&lt;1800,'BM011'!$D$5,IF($A109&lt;2000,'BM011'!$D$5,$A109))),'BM011'!$D$5:$U$607,'BM011'!S$609,0))</f>
        <v>23794.75</v>
      </c>
      <c r="G109">
        <f>SUMIFS(Baggrundsvariable!D$3:D$296,Baggrundsvariable!$A$3:$A$296,Samlet!$C109,Baggrundsvariable!$C$3:$C$296,Samlet!$E109)</f>
        <v>189182</v>
      </c>
      <c r="H109" s="8">
        <f>SUMIFS(Baggrundsvariable!E$3:E$296,Baggrundsvariable!$A$3:$A$296,Samlet!$C109,Baggrundsvariable!$C$3:$C$296,Samlet!$E109)</f>
        <v>1.9666666666666666</v>
      </c>
      <c r="I109" s="8">
        <f>SUMIFS(Baggrundsvariable!F$3:F$296,Baggrundsvariable!$A$3:$A$296,Samlet!$C109,Baggrundsvariable!$C$3:$C$296,Samlet!$E109)</f>
        <v>4.8</v>
      </c>
      <c r="J109" s="8">
        <f>SUMIFS(Baggrundsvariable!G$3:G$296,Baggrundsvariable!$A$3:$A$296,Samlet!$C109,Baggrundsvariable!$C$3:$C$296,Samlet!$E109)</f>
        <v>36.700000000000003</v>
      </c>
      <c r="K109" s="8">
        <f>SUMIFS(Baggrundsvariable!H$3:H$296,Baggrundsvariable!$A$3:$A$296,Samlet!$C109,Baggrundsvariable!$C$3:$C$296,Samlet!$E109)</f>
        <v>21.8</v>
      </c>
      <c r="L109" s="8">
        <f>SUMIFS(Baggrundsvariable!I$3:I$296,Baggrundsvariable!$A$3:$A$296,Samlet!$C109,Baggrundsvariable!$C$3:$C$296,Samlet!$E109)</f>
        <v>14.729179800629325</v>
      </c>
    </row>
    <row r="110" spans="1:12">
      <c r="A110">
        <v>1221</v>
      </c>
      <c r="B110" t="s">
        <v>617</v>
      </c>
      <c r="C110">
        <v>101</v>
      </c>
      <c r="D110" t="s">
        <v>1232</v>
      </c>
      <c r="E110">
        <v>2011</v>
      </c>
      <c r="F110" s="15">
        <f>IF(VLOOKUP(IF($A110&lt;1500,'BM011'!$D$5,IF($A110&lt;1800,'BM011'!$D$5,IF($A110&lt;2000,'BM011'!$D$5,$A110))),'BM011'!$D$5:$U$607,'BM011'!S$609,0)="BRUG KOM",VLOOKUP($C110,'BM010'!$C$5:$T$102,'BM010'!R$104,0),VLOOKUP(IF($A110&lt;1500,'BM011'!$D$5,IF($A110&lt;1800,'BM011'!$D$5,IF($A110&lt;2000,'BM011'!$D$5,$A110))),'BM011'!$D$5:$U$607,'BM011'!S$609,0))</f>
        <v>23794.75</v>
      </c>
      <c r="G110">
        <f>SUMIFS(Baggrundsvariable!D$3:D$296,Baggrundsvariable!$A$3:$A$296,Samlet!$C110,Baggrundsvariable!$C$3:$C$296,Samlet!$E110)</f>
        <v>189182</v>
      </c>
      <c r="H110" s="8">
        <f>SUMIFS(Baggrundsvariable!E$3:E$296,Baggrundsvariable!$A$3:$A$296,Samlet!$C110,Baggrundsvariable!$C$3:$C$296,Samlet!$E110)</f>
        <v>1.9666666666666666</v>
      </c>
      <c r="I110" s="8">
        <f>SUMIFS(Baggrundsvariable!F$3:F$296,Baggrundsvariable!$A$3:$A$296,Samlet!$C110,Baggrundsvariable!$C$3:$C$296,Samlet!$E110)</f>
        <v>4.8</v>
      </c>
      <c r="J110" s="8">
        <f>SUMIFS(Baggrundsvariable!G$3:G$296,Baggrundsvariable!$A$3:$A$296,Samlet!$C110,Baggrundsvariable!$C$3:$C$296,Samlet!$E110)</f>
        <v>36.700000000000003</v>
      </c>
      <c r="K110" s="8">
        <f>SUMIFS(Baggrundsvariable!H$3:H$296,Baggrundsvariable!$A$3:$A$296,Samlet!$C110,Baggrundsvariable!$C$3:$C$296,Samlet!$E110)</f>
        <v>21.8</v>
      </c>
      <c r="L110" s="8">
        <f>SUMIFS(Baggrundsvariable!I$3:I$296,Baggrundsvariable!$A$3:$A$296,Samlet!$C110,Baggrundsvariable!$C$3:$C$296,Samlet!$E110)</f>
        <v>14.729179800629325</v>
      </c>
    </row>
    <row r="111" spans="1:12">
      <c r="A111">
        <v>1240</v>
      </c>
      <c r="B111" t="s">
        <v>617</v>
      </c>
      <c r="C111">
        <v>101</v>
      </c>
      <c r="D111" t="s">
        <v>1232</v>
      </c>
      <c r="E111">
        <v>2011</v>
      </c>
      <c r="F111" s="15">
        <f>IF(VLOOKUP(IF($A111&lt;1500,'BM011'!$D$5,IF($A111&lt;1800,'BM011'!$D$5,IF($A111&lt;2000,'BM011'!$D$5,$A111))),'BM011'!$D$5:$U$607,'BM011'!S$609,0)="BRUG KOM",VLOOKUP($C111,'BM010'!$C$5:$T$102,'BM010'!R$104,0),VLOOKUP(IF($A111&lt;1500,'BM011'!$D$5,IF($A111&lt;1800,'BM011'!$D$5,IF($A111&lt;2000,'BM011'!$D$5,$A111))),'BM011'!$D$5:$U$607,'BM011'!S$609,0))</f>
        <v>23794.75</v>
      </c>
      <c r="G111">
        <f>SUMIFS(Baggrundsvariable!D$3:D$296,Baggrundsvariable!$A$3:$A$296,Samlet!$C111,Baggrundsvariable!$C$3:$C$296,Samlet!$E111)</f>
        <v>189182</v>
      </c>
      <c r="H111" s="8">
        <f>SUMIFS(Baggrundsvariable!E$3:E$296,Baggrundsvariable!$A$3:$A$296,Samlet!$C111,Baggrundsvariable!$C$3:$C$296,Samlet!$E111)</f>
        <v>1.9666666666666666</v>
      </c>
      <c r="I111" s="8">
        <f>SUMIFS(Baggrundsvariable!F$3:F$296,Baggrundsvariable!$A$3:$A$296,Samlet!$C111,Baggrundsvariable!$C$3:$C$296,Samlet!$E111)</f>
        <v>4.8</v>
      </c>
      <c r="J111" s="8">
        <f>SUMIFS(Baggrundsvariable!G$3:G$296,Baggrundsvariable!$A$3:$A$296,Samlet!$C111,Baggrundsvariable!$C$3:$C$296,Samlet!$E111)</f>
        <v>36.700000000000003</v>
      </c>
      <c r="K111" s="8">
        <f>SUMIFS(Baggrundsvariable!H$3:H$296,Baggrundsvariable!$A$3:$A$296,Samlet!$C111,Baggrundsvariable!$C$3:$C$296,Samlet!$E111)</f>
        <v>21.8</v>
      </c>
      <c r="L111" s="8">
        <f>SUMIFS(Baggrundsvariable!I$3:I$296,Baggrundsvariable!$A$3:$A$296,Samlet!$C111,Baggrundsvariable!$C$3:$C$296,Samlet!$E111)</f>
        <v>14.729179800629325</v>
      </c>
    </row>
    <row r="112" spans="1:12">
      <c r="A112">
        <v>1250</v>
      </c>
      <c r="B112" t="s">
        <v>617</v>
      </c>
      <c r="C112">
        <v>101</v>
      </c>
      <c r="D112" t="s">
        <v>1232</v>
      </c>
      <c r="E112">
        <v>2011</v>
      </c>
      <c r="F112" s="15">
        <f>IF(VLOOKUP(IF($A112&lt;1500,'BM011'!$D$5,IF($A112&lt;1800,'BM011'!$D$5,IF($A112&lt;2000,'BM011'!$D$5,$A112))),'BM011'!$D$5:$U$607,'BM011'!S$609,0)="BRUG KOM",VLOOKUP($C112,'BM010'!$C$5:$T$102,'BM010'!R$104,0),VLOOKUP(IF($A112&lt;1500,'BM011'!$D$5,IF($A112&lt;1800,'BM011'!$D$5,IF($A112&lt;2000,'BM011'!$D$5,$A112))),'BM011'!$D$5:$U$607,'BM011'!S$609,0))</f>
        <v>23794.75</v>
      </c>
      <c r="G112">
        <f>SUMIFS(Baggrundsvariable!D$3:D$296,Baggrundsvariable!$A$3:$A$296,Samlet!$C112,Baggrundsvariable!$C$3:$C$296,Samlet!$E112)</f>
        <v>189182</v>
      </c>
      <c r="H112" s="8">
        <f>SUMIFS(Baggrundsvariable!E$3:E$296,Baggrundsvariable!$A$3:$A$296,Samlet!$C112,Baggrundsvariable!$C$3:$C$296,Samlet!$E112)</f>
        <v>1.9666666666666666</v>
      </c>
      <c r="I112" s="8">
        <f>SUMIFS(Baggrundsvariable!F$3:F$296,Baggrundsvariable!$A$3:$A$296,Samlet!$C112,Baggrundsvariable!$C$3:$C$296,Samlet!$E112)</f>
        <v>4.8</v>
      </c>
      <c r="J112" s="8">
        <f>SUMIFS(Baggrundsvariable!G$3:G$296,Baggrundsvariable!$A$3:$A$296,Samlet!$C112,Baggrundsvariable!$C$3:$C$296,Samlet!$E112)</f>
        <v>36.700000000000003</v>
      </c>
      <c r="K112" s="8">
        <f>SUMIFS(Baggrundsvariable!H$3:H$296,Baggrundsvariable!$A$3:$A$296,Samlet!$C112,Baggrundsvariable!$C$3:$C$296,Samlet!$E112)</f>
        <v>21.8</v>
      </c>
      <c r="L112" s="8">
        <f>SUMIFS(Baggrundsvariable!I$3:I$296,Baggrundsvariable!$A$3:$A$296,Samlet!$C112,Baggrundsvariable!$C$3:$C$296,Samlet!$E112)</f>
        <v>14.729179800629325</v>
      </c>
    </row>
    <row r="113" spans="1:12">
      <c r="A113">
        <v>1251</v>
      </c>
      <c r="B113" t="s">
        <v>617</v>
      </c>
      <c r="C113">
        <v>101</v>
      </c>
      <c r="D113" t="s">
        <v>1232</v>
      </c>
      <c r="E113">
        <v>2011</v>
      </c>
      <c r="F113" s="15">
        <f>IF(VLOOKUP(IF($A113&lt;1500,'BM011'!$D$5,IF($A113&lt;1800,'BM011'!$D$5,IF($A113&lt;2000,'BM011'!$D$5,$A113))),'BM011'!$D$5:$U$607,'BM011'!S$609,0)="BRUG KOM",VLOOKUP($C113,'BM010'!$C$5:$T$102,'BM010'!R$104,0),VLOOKUP(IF($A113&lt;1500,'BM011'!$D$5,IF($A113&lt;1800,'BM011'!$D$5,IF($A113&lt;2000,'BM011'!$D$5,$A113))),'BM011'!$D$5:$U$607,'BM011'!S$609,0))</f>
        <v>23794.75</v>
      </c>
      <c r="G113">
        <f>SUMIFS(Baggrundsvariable!D$3:D$296,Baggrundsvariable!$A$3:$A$296,Samlet!$C113,Baggrundsvariable!$C$3:$C$296,Samlet!$E113)</f>
        <v>189182</v>
      </c>
      <c r="H113" s="8">
        <f>SUMIFS(Baggrundsvariable!E$3:E$296,Baggrundsvariable!$A$3:$A$296,Samlet!$C113,Baggrundsvariable!$C$3:$C$296,Samlet!$E113)</f>
        <v>1.9666666666666666</v>
      </c>
      <c r="I113" s="8">
        <f>SUMIFS(Baggrundsvariable!F$3:F$296,Baggrundsvariable!$A$3:$A$296,Samlet!$C113,Baggrundsvariable!$C$3:$C$296,Samlet!$E113)</f>
        <v>4.8</v>
      </c>
      <c r="J113" s="8">
        <f>SUMIFS(Baggrundsvariable!G$3:G$296,Baggrundsvariable!$A$3:$A$296,Samlet!$C113,Baggrundsvariable!$C$3:$C$296,Samlet!$E113)</f>
        <v>36.700000000000003</v>
      </c>
      <c r="K113" s="8">
        <f>SUMIFS(Baggrundsvariable!H$3:H$296,Baggrundsvariable!$A$3:$A$296,Samlet!$C113,Baggrundsvariable!$C$3:$C$296,Samlet!$E113)</f>
        <v>21.8</v>
      </c>
      <c r="L113" s="8">
        <f>SUMIFS(Baggrundsvariable!I$3:I$296,Baggrundsvariable!$A$3:$A$296,Samlet!$C113,Baggrundsvariable!$C$3:$C$296,Samlet!$E113)</f>
        <v>14.729179800629325</v>
      </c>
    </row>
    <row r="114" spans="1:12">
      <c r="A114">
        <v>1252</v>
      </c>
      <c r="B114" t="s">
        <v>617</v>
      </c>
      <c r="C114">
        <v>101</v>
      </c>
      <c r="D114" t="s">
        <v>1232</v>
      </c>
      <c r="E114">
        <v>2011</v>
      </c>
      <c r="F114" s="15">
        <f>IF(VLOOKUP(IF($A114&lt;1500,'BM011'!$D$5,IF($A114&lt;1800,'BM011'!$D$5,IF($A114&lt;2000,'BM011'!$D$5,$A114))),'BM011'!$D$5:$U$607,'BM011'!S$609,0)="BRUG KOM",VLOOKUP($C114,'BM010'!$C$5:$T$102,'BM010'!R$104,0),VLOOKUP(IF($A114&lt;1500,'BM011'!$D$5,IF($A114&lt;1800,'BM011'!$D$5,IF($A114&lt;2000,'BM011'!$D$5,$A114))),'BM011'!$D$5:$U$607,'BM011'!S$609,0))</f>
        <v>23794.75</v>
      </c>
      <c r="G114">
        <f>SUMIFS(Baggrundsvariable!D$3:D$296,Baggrundsvariable!$A$3:$A$296,Samlet!$C114,Baggrundsvariable!$C$3:$C$296,Samlet!$E114)</f>
        <v>189182</v>
      </c>
      <c r="H114" s="8">
        <f>SUMIFS(Baggrundsvariable!E$3:E$296,Baggrundsvariable!$A$3:$A$296,Samlet!$C114,Baggrundsvariable!$C$3:$C$296,Samlet!$E114)</f>
        <v>1.9666666666666666</v>
      </c>
      <c r="I114" s="8">
        <f>SUMIFS(Baggrundsvariable!F$3:F$296,Baggrundsvariable!$A$3:$A$296,Samlet!$C114,Baggrundsvariable!$C$3:$C$296,Samlet!$E114)</f>
        <v>4.8</v>
      </c>
      <c r="J114" s="8">
        <f>SUMIFS(Baggrundsvariable!G$3:G$296,Baggrundsvariable!$A$3:$A$296,Samlet!$C114,Baggrundsvariable!$C$3:$C$296,Samlet!$E114)</f>
        <v>36.700000000000003</v>
      </c>
      <c r="K114" s="8">
        <f>SUMIFS(Baggrundsvariable!H$3:H$296,Baggrundsvariable!$A$3:$A$296,Samlet!$C114,Baggrundsvariable!$C$3:$C$296,Samlet!$E114)</f>
        <v>21.8</v>
      </c>
      <c r="L114" s="8">
        <f>SUMIFS(Baggrundsvariable!I$3:I$296,Baggrundsvariable!$A$3:$A$296,Samlet!$C114,Baggrundsvariable!$C$3:$C$296,Samlet!$E114)</f>
        <v>14.729179800629325</v>
      </c>
    </row>
    <row r="115" spans="1:12">
      <c r="A115">
        <v>1253</v>
      </c>
      <c r="B115" t="s">
        <v>617</v>
      </c>
      <c r="C115">
        <v>101</v>
      </c>
      <c r="D115" t="s">
        <v>1232</v>
      </c>
      <c r="E115">
        <v>2011</v>
      </c>
      <c r="F115" s="15">
        <f>IF(VLOOKUP(IF($A115&lt;1500,'BM011'!$D$5,IF($A115&lt;1800,'BM011'!$D$5,IF($A115&lt;2000,'BM011'!$D$5,$A115))),'BM011'!$D$5:$U$607,'BM011'!S$609,0)="BRUG KOM",VLOOKUP($C115,'BM010'!$C$5:$T$102,'BM010'!R$104,0),VLOOKUP(IF($A115&lt;1500,'BM011'!$D$5,IF($A115&lt;1800,'BM011'!$D$5,IF($A115&lt;2000,'BM011'!$D$5,$A115))),'BM011'!$D$5:$U$607,'BM011'!S$609,0))</f>
        <v>23794.75</v>
      </c>
      <c r="G115">
        <f>SUMIFS(Baggrundsvariable!D$3:D$296,Baggrundsvariable!$A$3:$A$296,Samlet!$C115,Baggrundsvariable!$C$3:$C$296,Samlet!$E115)</f>
        <v>189182</v>
      </c>
      <c r="H115" s="8">
        <f>SUMIFS(Baggrundsvariable!E$3:E$296,Baggrundsvariable!$A$3:$A$296,Samlet!$C115,Baggrundsvariable!$C$3:$C$296,Samlet!$E115)</f>
        <v>1.9666666666666666</v>
      </c>
      <c r="I115" s="8">
        <f>SUMIFS(Baggrundsvariable!F$3:F$296,Baggrundsvariable!$A$3:$A$296,Samlet!$C115,Baggrundsvariable!$C$3:$C$296,Samlet!$E115)</f>
        <v>4.8</v>
      </c>
      <c r="J115" s="8">
        <f>SUMIFS(Baggrundsvariable!G$3:G$296,Baggrundsvariable!$A$3:$A$296,Samlet!$C115,Baggrundsvariable!$C$3:$C$296,Samlet!$E115)</f>
        <v>36.700000000000003</v>
      </c>
      <c r="K115" s="8">
        <f>SUMIFS(Baggrundsvariable!H$3:H$296,Baggrundsvariable!$A$3:$A$296,Samlet!$C115,Baggrundsvariable!$C$3:$C$296,Samlet!$E115)</f>
        <v>21.8</v>
      </c>
      <c r="L115" s="8">
        <f>SUMIFS(Baggrundsvariable!I$3:I$296,Baggrundsvariable!$A$3:$A$296,Samlet!$C115,Baggrundsvariable!$C$3:$C$296,Samlet!$E115)</f>
        <v>14.729179800629325</v>
      </c>
    </row>
    <row r="116" spans="1:12">
      <c r="A116">
        <v>1254</v>
      </c>
      <c r="B116" t="s">
        <v>617</v>
      </c>
      <c r="C116">
        <v>101</v>
      </c>
      <c r="D116" t="s">
        <v>1232</v>
      </c>
      <c r="E116">
        <v>2011</v>
      </c>
      <c r="F116" s="15">
        <f>IF(VLOOKUP(IF($A116&lt;1500,'BM011'!$D$5,IF($A116&lt;1800,'BM011'!$D$5,IF($A116&lt;2000,'BM011'!$D$5,$A116))),'BM011'!$D$5:$U$607,'BM011'!S$609,0)="BRUG KOM",VLOOKUP($C116,'BM010'!$C$5:$T$102,'BM010'!R$104,0),VLOOKUP(IF($A116&lt;1500,'BM011'!$D$5,IF($A116&lt;1800,'BM011'!$D$5,IF($A116&lt;2000,'BM011'!$D$5,$A116))),'BM011'!$D$5:$U$607,'BM011'!S$609,0))</f>
        <v>23794.75</v>
      </c>
      <c r="G116">
        <f>SUMIFS(Baggrundsvariable!D$3:D$296,Baggrundsvariable!$A$3:$A$296,Samlet!$C116,Baggrundsvariable!$C$3:$C$296,Samlet!$E116)</f>
        <v>189182</v>
      </c>
      <c r="H116" s="8">
        <f>SUMIFS(Baggrundsvariable!E$3:E$296,Baggrundsvariable!$A$3:$A$296,Samlet!$C116,Baggrundsvariable!$C$3:$C$296,Samlet!$E116)</f>
        <v>1.9666666666666666</v>
      </c>
      <c r="I116" s="8">
        <f>SUMIFS(Baggrundsvariable!F$3:F$296,Baggrundsvariable!$A$3:$A$296,Samlet!$C116,Baggrundsvariable!$C$3:$C$296,Samlet!$E116)</f>
        <v>4.8</v>
      </c>
      <c r="J116" s="8">
        <f>SUMIFS(Baggrundsvariable!G$3:G$296,Baggrundsvariable!$A$3:$A$296,Samlet!$C116,Baggrundsvariable!$C$3:$C$296,Samlet!$E116)</f>
        <v>36.700000000000003</v>
      </c>
      <c r="K116" s="8">
        <f>SUMIFS(Baggrundsvariable!H$3:H$296,Baggrundsvariable!$A$3:$A$296,Samlet!$C116,Baggrundsvariable!$C$3:$C$296,Samlet!$E116)</f>
        <v>21.8</v>
      </c>
      <c r="L116" s="8">
        <f>SUMIFS(Baggrundsvariable!I$3:I$296,Baggrundsvariable!$A$3:$A$296,Samlet!$C116,Baggrundsvariable!$C$3:$C$296,Samlet!$E116)</f>
        <v>14.729179800629325</v>
      </c>
    </row>
    <row r="117" spans="1:12">
      <c r="A117">
        <v>1255</v>
      </c>
      <c r="B117" t="s">
        <v>617</v>
      </c>
      <c r="C117">
        <v>101</v>
      </c>
      <c r="D117" t="s">
        <v>1232</v>
      </c>
      <c r="E117">
        <v>2011</v>
      </c>
      <c r="F117" s="15">
        <f>IF(VLOOKUP(IF($A117&lt;1500,'BM011'!$D$5,IF($A117&lt;1800,'BM011'!$D$5,IF($A117&lt;2000,'BM011'!$D$5,$A117))),'BM011'!$D$5:$U$607,'BM011'!S$609,0)="BRUG KOM",VLOOKUP($C117,'BM010'!$C$5:$T$102,'BM010'!R$104,0),VLOOKUP(IF($A117&lt;1500,'BM011'!$D$5,IF($A117&lt;1800,'BM011'!$D$5,IF($A117&lt;2000,'BM011'!$D$5,$A117))),'BM011'!$D$5:$U$607,'BM011'!S$609,0))</f>
        <v>23794.75</v>
      </c>
      <c r="G117">
        <f>SUMIFS(Baggrundsvariable!D$3:D$296,Baggrundsvariable!$A$3:$A$296,Samlet!$C117,Baggrundsvariable!$C$3:$C$296,Samlet!$E117)</f>
        <v>189182</v>
      </c>
      <c r="H117" s="8">
        <f>SUMIFS(Baggrundsvariable!E$3:E$296,Baggrundsvariable!$A$3:$A$296,Samlet!$C117,Baggrundsvariable!$C$3:$C$296,Samlet!$E117)</f>
        <v>1.9666666666666666</v>
      </c>
      <c r="I117" s="8">
        <f>SUMIFS(Baggrundsvariable!F$3:F$296,Baggrundsvariable!$A$3:$A$296,Samlet!$C117,Baggrundsvariable!$C$3:$C$296,Samlet!$E117)</f>
        <v>4.8</v>
      </c>
      <c r="J117" s="8">
        <f>SUMIFS(Baggrundsvariable!G$3:G$296,Baggrundsvariable!$A$3:$A$296,Samlet!$C117,Baggrundsvariable!$C$3:$C$296,Samlet!$E117)</f>
        <v>36.700000000000003</v>
      </c>
      <c r="K117" s="8">
        <f>SUMIFS(Baggrundsvariable!H$3:H$296,Baggrundsvariable!$A$3:$A$296,Samlet!$C117,Baggrundsvariable!$C$3:$C$296,Samlet!$E117)</f>
        <v>21.8</v>
      </c>
      <c r="L117" s="8">
        <f>SUMIFS(Baggrundsvariable!I$3:I$296,Baggrundsvariable!$A$3:$A$296,Samlet!$C117,Baggrundsvariable!$C$3:$C$296,Samlet!$E117)</f>
        <v>14.729179800629325</v>
      </c>
    </row>
    <row r="118" spans="1:12">
      <c r="A118">
        <v>1256</v>
      </c>
      <c r="B118" t="s">
        <v>617</v>
      </c>
      <c r="C118">
        <v>101</v>
      </c>
      <c r="D118" t="s">
        <v>1232</v>
      </c>
      <c r="E118">
        <v>2011</v>
      </c>
      <c r="F118" s="15">
        <f>IF(VLOOKUP(IF($A118&lt;1500,'BM011'!$D$5,IF($A118&lt;1800,'BM011'!$D$5,IF($A118&lt;2000,'BM011'!$D$5,$A118))),'BM011'!$D$5:$U$607,'BM011'!S$609,0)="BRUG KOM",VLOOKUP($C118,'BM010'!$C$5:$T$102,'BM010'!R$104,0),VLOOKUP(IF($A118&lt;1500,'BM011'!$D$5,IF($A118&lt;1800,'BM011'!$D$5,IF($A118&lt;2000,'BM011'!$D$5,$A118))),'BM011'!$D$5:$U$607,'BM011'!S$609,0))</f>
        <v>23794.75</v>
      </c>
      <c r="G118">
        <f>SUMIFS(Baggrundsvariable!D$3:D$296,Baggrundsvariable!$A$3:$A$296,Samlet!$C118,Baggrundsvariable!$C$3:$C$296,Samlet!$E118)</f>
        <v>189182</v>
      </c>
      <c r="H118" s="8">
        <f>SUMIFS(Baggrundsvariable!E$3:E$296,Baggrundsvariable!$A$3:$A$296,Samlet!$C118,Baggrundsvariable!$C$3:$C$296,Samlet!$E118)</f>
        <v>1.9666666666666666</v>
      </c>
      <c r="I118" s="8">
        <f>SUMIFS(Baggrundsvariable!F$3:F$296,Baggrundsvariable!$A$3:$A$296,Samlet!$C118,Baggrundsvariable!$C$3:$C$296,Samlet!$E118)</f>
        <v>4.8</v>
      </c>
      <c r="J118" s="8">
        <f>SUMIFS(Baggrundsvariable!G$3:G$296,Baggrundsvariable!$A$3:$A$296,Samlet!$C118,Baggrundsvariable!$C$3:$C$296,Samlet!$E118)</f>
        <v>36.700000000000003</v>
      </c>
      <c r="K118" s="8">
        <f>SUMIFS(Baggrundsvariable!H$3:H$296,Baggrundsvariable!$A$3:$A$296,Samlet!$C118,Baggrundsvariable!$C$3:$C$296,Samlet!$E118)</f>
        <v>21.8</v>
      </c>
      <c r="L118" s="8">
        <f>SUMIFS(Baggrundsvariable!I$3:I$296,Baggrundsvariable!$A$3:$A$296,Samlet!$C118,Baggrundsvariable!$C$3:$C$296,Samlet!$E118)</f>
        <v>14.729179800629325</v>
      </c>
    </row>
    <row r="119" spans="1:12">
      <c r="A119">
        <v>1257</v>
      </c>
      <c r="B119" t="s">
        <v>617</v>
      </c>
      <c r="C119">
        <v>101</v>
      </c>
      <c r="D119" t="s">
        <v>1232</v>
      </c>
      <c r="E119">
        <v>2011</v>
      </c>
      <c r="F119" s="15">
        <f>IF(VLOOKUP(IF($A119&lt;1500,'BM011'!$D$5,IF($A119&lt;1800,'BM011'!$D$5,IF($A119&lt;2000,'BM011'!$D$5,$A119))),'BM011'!$D$5:$U$607,'BM011'!S$609,0)="BRUG KOM",VLOOKUP($C119,'BM010'!$C$5:$T$102,'BM010'!R$104,0),VLOOKUP(IF($A119&lt;1500,'BM011'!$D$5,IF($A119&lt;1800,'BM011'!$D$5,IF($A119&lt;2000,'BM011'!$D$5,$A119))),'BM011'!$D$5:$U$607,'BM011'!S$609,0))</f>
        <v>23794.75</v>
      </c>
      <c r="G119">
        <f>SUMIFS(Baggrundsvariable!D$3:D$296,Baggrundsvariable!$A$3:$A$296,Samlet!$C119,Baggrundsvariable!$C$3:$C$296,Samlet!$E119)</f>
        <v>189182</v>
      </c>
      <c r="H119" s="8">
        <f>SUMIFS(Baggrundsvariable!E$3:E$296,Baggrundsvariable!$A$3:$A$296,Samlet!$C119,Baggrundsvariable!$C$3:$C$296,Samlet!$E119)</f>
        <v>1.9666666666666666</v>
      </c>
      <c r="I119" s="8">
        <f>SUMIFS(Baggrundsvariable!F$3:F$296,Baggrundsvariable!$A$3:$A$296,Samlet!$C119,Baggrundsvariable!$C$3:$C$296,Samlet!$E119)</f>
        <v>4.8</v>
      </c>
      <c r="J119" s="8">
        <f>SUMIFS(Baggrundsvariable!G$3:G$296,Baggrundsvariable!$A$3:$A$296,Samlet!$C119,Baggrundsvariable!$C$3:$C$296,Samlet!$E119)</f>
        <v>36.700000000000003</v>
      </c>
      <c r="K119" s="8">
        <f>SUMIFS(Baggrundsvariable!H$3:H$296,Baggrundsvariable!$A$3:$A$296,Samlet!$C119,Baggrundsvariable!$C$3:$C$296,Samlet!$E119)</f>
        <v>21.8</v>
      </c>
      <c r="L119" s="8">
        <f>SUMIFS(Baggrundsvariable!I$3:I$296,Baggrundsvariable!$A$3:$A$296,Samlet!$C119,Baggrundsvariable!$C$3:$C$296,Samlet!$E119)</f>
        <v>14.729179800629325</v>
      </c>
    </row>
    <row r="120" spans="1:12">
      <c r="A120">
        <v>1259</v>
      </c>
      <c r="B120" t="s">
        <v>617</v>
      </c>
      <c r="C120">
        <v>101</v>
      </c>
      <c r="D120" t="s">
        <v>1232</v>
      </c>
      <c r="E120">
        <v>2011</v>
      </c>
      <c r="F120" s="15">
        <f>IF(VLOOKUP(IF($A120&lt;1500,'BM011'!$D$5,IF($A120&lt;1800,'BM011'!$D$5,IF($A120&lt;2000,'BM011'!$D$5,$A120))),'BM011'!$D$5:$U$607,'BM011'!S$609,0)="BRUG KOM",VLOOKUP($C120,'BM010'!$C$5:$T$102,'BM010'!R$104,0),VLOOKUP(IF($A120&lt;1500,'BM011'!$D$5,IF($A120&lt;1800,'BM011'!$D$5,IF($A120&lt;2000,'BM011'!$D$5,$A120))),'BM011'!$D$5:$U$607,'BM011'!S$609,0))</f>
        <v>23794.75</v>
      </c>
      <c r="G120">
        <f>SUMIFS(Baggrundsvariable!D$3:D$296,Baggrundsvariable!$A$3:$A$296,Samlet!$C120,Baggrundsvariable!$C$3:$C$296,Samlet!$E120)</f>
        <v>189182</v>
      </c>
      <c r="H120" s="8">
        <f>SUMIFS(Baggrundsvariable!E$3:E$296,Baggrundsvariable!$A$3:$A$296,Samlet!$C120,Baggrundsvariable!$C$3:$C$296,Samlet!$E120)</f>
        <v>1.9666666666666666</v>
      </c>
      <c r="I120" s="8">
        <f>SUMIFS(Baggrundsvariable!F$3:F$296,Baggrundsvariable!$A$3:$A$296,Samlet!$C120,Baggrundsvariable!$C$3:$C$296,Samlet!$E120)</f>
        <v>4.8</v>
      </c>
      <c r="J120" s="8">
        <f>SUMIFS(Baggrundsvariable!G$3:G$296,Baggrundsvariable!$A$3:$A$296,Samlet!$C120,Baggrundsvariable!$C$3:$C$296,Samlet!$E120)</f>
        <v>36.700000000000003</v>
      </c>
      <c r="K120" s="8">
        <f>SUMIFS(Baggrundsvariable!H$3:H$296,Baggrundsvariable!$A$3:$A$296,Samlet!$C120,Baggrundsvariable!$C$3:$C$296,Samlet!$E120)</f>
        <v>21.8</v>
      </c>
      <c r="L120" s="8">
        <f>SUMIFS(Baggrundsvariable!I$3:I$296,Baggrundsvariable!$A$3:$A$296,Samlet!$C120,Baggrundsvariable!$C$3:$C$296,Samlet!$E120)</f>
        <v>14.729179800629325</v>
      </c>
    </row>
    <row r="121" spans="1:12">
      <c r="A121">
        <v>1260</v>
      </c>
      <c r="B121" t="s">
        <v>617</v>
      </c>
      <c r="C121">
        <v>101</v>
      </c>
      <c r="D121" t="s">
        <v>1232</v>
      </c>
      <c r="E121">
        <v>2011</v>
      </c>
      <c r="F121" s="15">
        <f>IF(VLOOKUP(IF($A121&lt;1500,'BM011'!$D$5,IF($A121&lt;1800,'BM011'!$D$5,IF($A121&lt;2000,'BM011'!$D$5,$A121))),'BM011'!$D$5:$U$607,'BM011'!S$609,0)="BRUG KOM",VLOOKUP($C121,'BM010'!$C$5:$T$102,'BM010'!R$104,0),VLOOKUP(IF($A121&lt;1500,'BM011'!$D$5,IF($A121&lt;1800,'BM011'!$D$5,IF($A121&lt;2000,'BM011'!$D$5,$A121))),'BM011'!$D$5:$U$607,'BM011'!S$609,0))</f>
        <v>23794.75</v>
      </c>
      <c r="G121">
        <f>SUMIFS(Baggrundsvariable!D$3:D$296,Baggrundsvariable!$A$3:$A$296,Samlet!$C121,Baggrundsvariable!$C$3:$C$296,Samlet!$E121)</f>
        <v>189182</v>
      </c>
      <c r="H121" s="8">
        <f>SUMIFS(Baggrundsvariable!E$3:E$296,Baggrundsvariable!$A$3:$A$296,Samlet!$C121,Baggrundsvariable!$C$3:$C$296,Samlet!$E121)</f>
        <v>1.9666666666666666</v>
      </c>
      <c r="I121" s="8">
        <f>SUMIFS(Baggrundsvariable!F$3:F$296,Baggrundsvariable!$A$3:$A$296,Samlet!$C121,Baggrundsvariable!$C$3:$C$296,Samlet!$E121)</f>
        <v>4.8</v>
      </c>
      <c r="J121" s="8">
        <f>SUMIFS(Baggrundsvariable!G$3:G$296,Baggrundsvariable!$A$3:$A$296,Samlet!$C121,Baggrundsvariable!$C$3:$C$296,Samlet!$E121)</f>
        <v>36.700000000000003</v>
      </c>
      <c r="K121" s="8">
        <f>SUMIFS(Baggrundsvariable!H$3:H$296,Baggrundsvariable!$A$3:$A$296,Samlet!$C121,Baggrundsvariable!$C$3:$C$296,Samlet!$E121)</f>
        <v>21.8</v>
      </c>
      <c r="L121" s="8">
        <f>SUMIFS(Baggrundsvariable!I$3:I$296,Baggrundsvariable!$A$3:$A$296,Samlet!$C121,Baggrundsvariable!$C$3:$C$296,Samlet!$E121)</f>
        <v>14.729179800629325</v>
      </c>
    </row>
    <row r="122" spans="1:12">
      <c r="A122">
        <v>1261</v>
      </c>
      <c r="B122" t="s">
        <v>617</v>
      </c>
      <c r="C122">
        <v>101</v>
      </c>
      <c r="D122" t="s">
        <v>1232</v>
      </c>
      <c r="E122">
        <v>2011</v>
      </c>
      <c r="F122" s="15">
        <f>IF(VLOOKUP(IF($A122&lt;1500,'BM011'!$D$5,IF($A122&lt;1800,'BM011'!$D$5,IF($A122&lt;2000,'BM011'!$D$5,$A122))),'BM011'!$D$5:$U$607,'BM011'!S$609,0)="BRUG KOM",VLOOKUP($C122,'BM010'!$C$5:$T$102,'BM010'!R$104,0),VLOOKUP(IF($A122&lt;1500,'BM011'!$D$5,IF($A122&lt;1800,'BM011'!$D$5,IF($A122&lt;2000,'BM011'!$D$5,$A122))),'BM011'!$D$5:$U$607,'BM011'!S$609,0))</f>
        <v>23794.75</v>
      </c>
      <c r="G122">
        <f>SUMIFS(Baggrundsvariable!D$3:D$296,Baggrundsvariable!$A$3:$A$296,Samlet!$C122,Baggrundsvariable!$C$3:$C$296,Samlet!$E122)</f>
        <v>189182</v>
      </c>
      <c r="H122" s="8">
        <f>SUMIFS(Baggrundsvariable!E$3:E$296,Baggrundsvariable!$A$3:$A$296,Samlet!$C122,Baggrundsvariable!$C$3:$C$296,Samlet!$E122)</f>
        <v>1.9666666666666666</v>
      </c>
      <c r="I122" s="8">
        <f>SUMIFS(Baggrundsvariable!F$3:F$296,Baggrundsvariable!$A$3:$A$296,Samlet!$C122,Baggrundsvariable!$C$3:$C$296,Samlet!$E122)</f>
        <v>4.8</v>
      </c>
      <c r="J122" s="8">
        <f>SUMIFS(Baggrundsvariable!G$3:G$296,Baggrundsvariable!$A$3:$A$296,Samlet!$C122,Baggrundsvariable!$C$3:$C$296,Samlet!$E122)</f>
        <v>36.700000000000003</v>
      </c>
      <c r="K122" s="8">
        <f>SUMIFS(Baggrundsvariable!H$3:H$296,Baggrundsvariable!$A$3:$A$296,Samlet!$C122,Baggrundsvariable!$C$3:$C$296,Samlet!$E122)</f>
        <v>21.8</v>
      </c>
      <c r="L122" s="8">
        <f>SUMIFS(Baggrundsvariable!I$3:I$296,Baggrundsvariable!$A$3:$A$296,Samlet!$C122,Baggrundsvariable!$C$3:$C$296,Samlet!$E122)</f>
        <v>14.729179800629325</v>
      </c>
    </row>
    <row r="123" spans="1:12">
      <c r="A123">
        <v>1263</v>
      </c>
      <c r="B123" t="s">
        <v>617</v>
      </c>
      <c r="C123">
        <v>101</v>
      </c>
      <c r="D123" t="s">
        <v>1232</v>
      </c>
      <c r="E123">
        <v>2011</v>
      </c>
      <c r="F123" s="15">
        <f>IF(VLOOKUP(IF($A123&lt;1500,'BM011'!$D$5,IF($A123&lt;1800,'BM011'!$D$5,IF($A123&lt;2000,'BM011'!$D$5,$A123))),'BM011'!$D$5:$U$607,'BM011'!S$609,0)="BRUG KOM",VLOOKUP($C123,'BM010'!$C$5:$T$102,'BM010'!R$104,0),VLOOKUP(IF($A123&lt;1500,'BM011'!$D$5,IF($A123&lt;1800,'BM011'!$D$5,IF($A123&lt;2000,'BM011'!$D$5,$A123))),'BM011'!$D$5:$U$607,'BM011'!S$609,0))</f>
        <v>23794.75</v>
      </c>
      <c r="G123">
        <f>SUMIFS(Baggrundsvariable!D$3:D$296,Baggrundsvariable!$A$3:$A$296,Samlet!$C123,Baggrundsvariable!$C$3:$C$296,Samlet!$E123)</f>
        <v>189182</v>
      </c>
      <c r="H123" s="8">
        <f>SUMIFS(Baggrundsvariable!E$3:E$296,Baggrundsvariable!$A$3:$A$296,Samlet!$C123,Baggrundsvariable!$C$3:$C$296,Samlet!$E123)</f>
        <v>1.9666666666666666</v>
      </c>
      <c r="I123" s="8">
        <f>SUMIFS(Baggrundsvariable!F$3:F$296,Baggrundsvariable!$A$3:$A$296,Samlet!$C123,Baggrundsvariable!$C$3:$C$296,Samlet!$E123)</f>
        <v>4.8</v>
      </c>
      <c r="J123" s="8">
        <f>SUMIFS(Baggrundsvariable!G$3:G$296,Baggrundsvariable!$A$3:$A$296,Samlet!$C123,Baggrundsvariable!$C$3:$C$296,Samlet!$E123)</f>
        <v>36.700000000000003</v>
      </c>
      <c r="K123" s="8">
        <f>SUMIFS(Baggrundsvariable!H$3:H$296,Baggrundsvariable!$A$3:$A$296,Samlet!$C123,Baggrundsvariable!$C$3:$C$296,Samlet!$E123)</f>
        <v>21.8</v>
      </c>
      <c r="L123" s="8">
        <f>SUMIFS(Baggrundsvariable!I$3:I$296,Baggrundsvariable!$A$3:$A$296,Samlet!$C123,Baggrundsvariable!$C$3:$C$296,Samlet!$E123)</f>
        <v>14.729179800629325</v>
      </c>
    </row>
    <row r="124" spans="1:12">
      <c r="A124">
        <v>1264</v>
      </c>
      <c r="B124" t="s">
        <v>617</v>
      </c>
      <c r="C124">
        <v>101</v>
      </c>
      <c r="D124" t="s">
        <v>1232</v>
      </c>
      <c r="E124">
        <v>2011</v>
      </c>
      <c r="F124" s="15">
        <f>IF(VLOOKUP(IF($A124&lt;1500,'BM011'!$D$5,IF($A124&lt;1800,'BM011'!$D$5,IF($A124&lt;2000,'BM011'!$D$5,$A124))),'BM011'!$D$5:$U$607,'BM011'!S$609,0)="BRUG KOM",VLOOKUP($C124,'BM010'!$C$5:$T$102,'BM010'!R$104,0),VLOOKUP(IF($A124&lt;1500,'BM011'!$D$5,IF($A124&lt;1800,'BM011'!$D$5,IF($A124&lt;2000,'BM011'!$D$5,$A124))),'BM011'!$D$5:$U$607,'BM011'!S$609,0))</f>
        <v>23794.75</v>
      </c>
      <c r="G124">
        <f>SUMIFS(Baggrundsvariable!D$3:D$296,Baggrundsvariable!$A$3:$A$296,Samlet!$C124,Baggrundsvariable!$C$3:$C$296,Samlet!$E124)</f>
        <v>189182</v>
      </c>
      <c r="H124" s="8">
        <f>SUMIFS(Baggrundsvariable!E$3:E$296,Baggrundsvariable!$A$3:$A$296,Samlet!$C124,Baggrundsvariable!$C$3:$C$296,Samlet!$E124)</f>
        <v>1.9666666666666666</v>
      </c>
      <c r="I124" s="8">
        <f>SUMIFS(Baggrundsvariable!F$3:F$296,Baggrundsvariable!$A$3:$A$296,Samlet!$C124,Baggrundsvariable!$C$3:$C$296,Samlet!$E124)</f>
        <v>4.8</v>
      </c>
      <c r="J124" s="8">
        <f>SUMIFS(Baggrundsvariable!G$3:G$296,Baggrundsvariable!$A$3:$A$296,Samlet!$C124,Baggrundsvariable!$C$3:$C$296,Samlet!$E124)</f>
        <v>36.700000000000003</v>
      </c>
      <c r="K124" s="8">
        <f>SUMIFS(Baggrundsvariable!H$3:H$296,Baggrundsvariable!$A$3:$A$296,Samlet!$C124,Baggrundsvariable!$C$3:$C$296,Samlet!$E124)</f>
        <v>21.8</v>
      </c>
      <c r="L124" s="8">
        <f>SUMIFS(Baggrundsvariable!I$3:I$296,Baggrundsvariable!$A$3:$A$296,Samlet!$C124,Baggrundsvariable!$C$3:$C$296,Samlet!$E124)</f>
        <v>14.729179800629325</v>
      </c>
    </row>
    <row r="125" spans="1:12">
      <c r="A125">
        <v>1265</v>
      </c>
      <c r="B125" t="s">
        <v>617</v>
      </c>
      <c r="C125">
        <v>101</v>
      </c>
      <c r="D125" t="s">
        <v>1232</v>
      </c>
      <c r="E125">
        <v>2011</v>
      </c>
      <c r="F125" s="15">
        <f>IF(VLOOKUP(IF($A125&lt;1500,'BM011'!$D$5,IF($A125&lt;1800,'BM011'!$D$5,IF($A125&lt;2000,'BM011'!$D$5,$A125))),'BM011'!$D$5:$U$607,'BM011'!S$609,0)="BRUG KOM",VLOOKUP($C125,'BM010'!$C$5:$T$102,'BM010'!R$104,0),VLOOKUP(IF($A125&lt;1500,'BM011'!$D$5,IF($A125&lt;1800,'BM011'!$D$5,IF($A125&lt;2000,'BM011'!$D$5,$A125))),'BM011'!$D$5:$U$607,'BM011'!S$609,0))</f>
        <v>23794.75</v>
      </c>
      <c r="G125">
        <f>SUMIFS(Baggrundsvariable!D$3:D$296,Baggrundsvariable!$A$3:$A$296,Samlet!$C125,Baggrundsvariable!$C$3:$C$296,Samlet!$E125)</f>
        <v>189182</v>
      </c>
      <c r="H125" s="8">
        <f>SUMIFS(Baggrundsvariable!E$3:E$296,Baggrundsvariable!$A$3:$A$296,Samlet!$C125,Baggrundsvariable!$C$3:$C$296,Samlet!$E125)</f>
        <v>1.9666666666666666</v>
      </c>
      <c r="I125" s="8">
        <f>SUMIFS(Baggrundsvariable!F$3:F$296,Baggrundsvariable!$A$3:$A$296,Samlet!$C125,Baggrundsvariable!$C$3:$C$296,Samlet!$E125)</f>
        <v>4.8</v>
      </c>
      <c r="J125" s="8">
        <f>SUMIFS(Baggrundsvariable!G$3:G$296,Baggrundsvariable!$A$3:$A$296,Samlet!$C125,Baggrundsvariable!$C$3:$C$296,Samlet!$E125)</f>
        <v>36.700000000000003</v>
      </c>
      <c r="K125" s="8">
        <f>SUMIFS(Baggrundsvariable!H$3:H$296,Baggrundsvariable!$A$3:$A$296,Samlet!$C125,Baggrundsvariable!$C$3:$C$296,Samlet!$E125)</f>
        <v>21.8</v>
      </c>
      <c r="L125" s="8">
        <f>SUMIFS(Baggrundsvariable!I$3:I$296,Baggrundsvariable!$A$3:$A$296,Samlet!$C125,Baggrundsvariable!$C$3:$C$296,Samlet!$E125)</f>
        <v>14.729179800629325</v>
      </c>
    </row>
    <row r="126" spans="1:12">
      <c r="A126">
        <v>1266</v>
      </c>
      <c r="B126" t="s">
        <v>617</v>
      </c>
      <c r="C126">
        <v>101</v>
      </c>
      <c r="D126" t="s">
        <v>1232</v>
      </c>
      <c r="E126">
        <v>2011</v>
      </c>
      <c r="F126" s="15">
        <f>IF(VLOOKUP(IF($A126&lt;1500,'BM011'!$D$5,IF($A126&lt;1800,'BM011'!$D$5,IF($A126&lt;2000,'BM011'!$D$5,$A126))),'BM011'!$D$5:$U$607,'BM011'!S$609,0)="BRUG KOM",VLOOKUP($C126,'BM010'!$C$5:$T$102,'BM010'!R$104,0),VLOOKUP(IF($A126&lt;1500,'BM011'!$D$5,IF($A126&lt;1800,'BM011'!$D$5,IF($A126&lt;2000,'BM011'!$D$5,$A126))),'BM011'!$D$5:$U$607,'BM011'!S$609,0))</f>
        <v>23794.75</v>
      </c>
      <c r="G126">
        <f>SUMIFS(Baggrundsvariable!D$3:D$296,Baggrundsvariable!$A$3:$A$296,Samlet!$C126,Baggrundsvariable!$C$3:$C$296,Samlet!$E126)</f>
        <v>189182</v>
      </c>
      <c r="H126" s="8">
        <f>SUMIFS(Baggrundsvariable!E$3:E$296,Baggrundsvariable!$A$3:$A$296,Samlet!$C126,Baggrundsvariable!$C$3:$C$296,Samlet!$E126)</f>
        <v>1.9666666666666666</v>
      </c>
      <c r="I126" s="8">
        <f>SUMIFS(Baggrundsvariable!F$3:F$296,Baggrundsvariable!$A$3:$A$296,Samlet!$C126,Baggrundsvariable!$C$3:$C$296,Samlet!$E126)</f>
        <v>4.8</v>
      </c>
      <c r="J126" s="8">
        <f>SUMIFS(Baggrundsvariable!G$3:G$296,Baggrundsvariable!$A$3:$A$296,Samlet!$C126,Baggrundsvariable!$C$3:$C$296,Samlet!$E126)</f>
        <v>36.700000000000003</v>
      </c>
      <c r="K126" s="8">
        <f>SUMIFS(Baggrundsvariable!H$3:H$296,Baggrundsvariable!$A$3:$A$296,Samlet!$C126,Baggrundsvariable!$C$3:$C$296,Samlet!$E126)</f>
        <v>21.8</v>
      </c>
      <c r="L126" s="8">
        <f>SUMIFS(Baggrundsvariable!I$3:I$296,Baggrundsvariable!$A$3:$A$296,Samlet!$C126,Baggrundsvariable!$C$3:$C$296,Samlet!$E126)</f>
        <v>14.729179800629325</v>
      </c>
    </row>
    <row r="127" spans="1:12">
      <c r="A127">
        <v>1267</v>
      </c>
      <c r="B127" t="s">
        <v>617</v>
      </c>
      <c r="C127">
        <v>101</v>
      </c>
      <c r="D127" t="s">
        <v>1232</v>
      </c>
      <c r="E127">
        <v>2011</v>
      </c>
      <c r="F127" s="15">
        <f>IF(VLOOKUP(IF($A127&lt;1500,'BM011'!$D$5,IF($A127&lt;1800,'BM011'!$D$5,IF($A127&lt;2000,'BM011'!$D$5,$A127))),'BM011'!$D$5:$U$607,'BM011'!S$609,0)="BRUG KOM",VLOOKUP($C127,'BM010'!$C$5:$T$102,'BM010'!R$104,0),VLOOKUP(IF($A127&lt;1500,'BM011'!$D$5,IF($A127&lt;1800,'BM011'!$D$5,IF($A127&lt;2000,'BM011'!$D$5,$A127))),'BM011'!$D$5:$U$607,'BM011'!S$609,0))</f>
        <v>23794.75</v>
      </c>
      <c r="G127">
        <f>SUMIFS(Baggrundsvariable!D$3:D$296,Baggrundsvariable!$A$3:$A$296,Samlet!$C127,Baggrundsvariable!$C$3:$C$296,Samlet!$E127)</f>
        <v>189182</v>
      </c>
      <c r="H127" s="8">
        <f>SUMIFS(Baggrundsvariable!E$3:E$296,Baggrundsvariable!$A$3:$A$296,Samlet!$C127,Baggrundsvariable!$C$3:$C$296,Samlet!$E127)</f>
        <v>1.9666666666666666</v>
      </c>
      <c r="I127" s="8">
        <f>SUMIFS(Baggrundsvariable!F$3:F$296,Baggrundsvariable!$A$3:$A$296,Samlet!$C127,Baggrundsvariable!$C$3:$C$296,Samlet!$E127)</f>
        <v>4.8</v>
      </c>
      <c r="J127" s="8">
        <f>SUMIFS(Baggrundsvariable!G$3:G$296,Baggrundsvariable!$A$3:$A$296,Samlet!$C127,Baggrundsvariable!$C$3:$C$296,Samlet!$E127)</f>
        <v>36.700000000000003</v>
      </c>
      <c r="K127" s="8">
        <f>SUMIFS(Baggrundsvariable!H$3:H$296,Baggrundsvariable!$A$3:$A$296,Samlet!$C127,Baggrundsvariable!$C$3:$C$296,Samlet!$E127)</f>
        <v>21.8</v>
      </c>
      <c r="L127" s="8">
        <f>SUMIFS(Baggrundsvariable!I$3:I$296,Baggrundsvariable!$A$3:$A$296,Samlet!$C127,Baggrundsvariable!$C$3:$C$296,Samlet!$E127)</f>
        <v>14.729179800629325</v>
      </c>
    </row>
    <row r="128" spans="1:12">
      <c r="A128">
        <v>1268</v>
      </c>
      <c r="B128" t="s">
        <v>617</v>
      </c>
      <c r="C128">
        <v>101</v>
      </c>
      <c r="D128" t="s">
        <v>1232</v>
      </c>
      <c r="E128">
        <v>2011</v>
      </c>
      <c r="F128" s="15">
        <f>IF(VLOOKUP(IF($A128&lt;1500,'BM011'!$D$5,IF($A128&lt;1800,'BM011'!$D$5,IF($A128&lt;2000,'BM011'!$D$5,$A128))),'BM011'!$D$5:$U$607,'BM011'!S$609,0)="BRUG KOM",VLOOKUP($C128,'BM010'!$C$5:$T$102,'BM010'!R$104,0),VLOOKUP(IF($A128&lt;1500,'BM011'!$D$5,IF($A128&lt;1800,'BM011'!$D$5,IF($A128&lt;2000,'BM011'!$D$5,$A128))),'BM011'!$D$5:$U$607,'BM011'!S$609,0))</f>
        <v>23794.75</v>
      </c>
      <c r="G128">
        <f>SUMIFS(Baggrundsvariable!D$3:D$296,Baggrundsvariable!$A$3:$A$296,Samlet!$C128,Baggrundsvariable!$C$3:$C$296,Samlet!$E128)</f>
        <v>189182</v>
      </c>
      <c r="H128" s="8">
        <f>SUMIFS(Baggrundsvariable!E$3:E$296,Baggrundsvariable!$A$3:$A$296,Samlet!$C128,Baggrundsvariable!$C$3:$C$296,Samlet!$E128)</f>
        <v>1.9666666666666666</v>
      </c>
      <c r="I128" s="8">
        <f>SUMIFS(Baggrundsvariable!F$3:F$296,Baggrundsvariable!$A$3:$A$296,Samlet!$C128,Baggrundsvariable!$C$3:$C$296,Samlet!$E128)</f>
        <v>4.8</v>
      </c>
      <c r="J128" s="8">
        <f>SUMIFS(Baggrundsvariable!G$3:G$296,Baggrundsvariable!$A$3:$A$296,Samlet!$C128,Baggrundsvariable!$C$3:$C$296,Samlet!$E128)</f>
        <v>36.700000000000003</v>
      </c>
      <c r="K128" s="8">
        <f>SUMIFS(Baggrundsvariable!H$3:H$296,Baggrundsvariable!$A$3:$A$296,Samlet!$C128,Baggrundsvariable!$C$3:$C$296,Samlet!$E128)</f>
        <v>21.8</v>
      </c>
      <c r="L128" s="8">
        <f>SUMIFS(Baggrundsvariable!I$3:I$296,Baggrundsvariable!$A$3:$A$296,Samlet!$C128,Baggrundsvariable!$C$3:$C$296,Samlet!$E128)</f>
        <v>14.729179800629325</v>
      </c>
    </row>
    <row r="129" spans="1:12">
      <c r="A129">
        <v>1270</v>
      </c>
      <c r="B129" t="s">
        <v>617</v>
      </c>
      <c r="C129">
        <v>101</v>
      </c>
      <c r="D129" t="s">
        <v>1232</v>
      </c>
      <c r="E129">
        <v>2011</v>
      </c>
      <c r="F129" s="15">
        <f>IF(VLOOKUP(IF($A129&lt;1500,'BM011'!$D$5,IF($A129&lt;1800,'BM011'!$D$5,IF($A129&lt;2000,'BM011'!$D$5,$A129))),'BM011'!$D$5:$U$607,'BM011'!S$609,0)="BRUG KOM",VLOOKUP($C129,'BM010'!$C$5:$T$102,'BM010'!R$104,0),VLOOKUP(IF($A129&lt;1500,'BM011'!$D$5,IF($A129&lt;1800,'BM011'!$D$5,IF($A129&lt;2000,'BM011'!$D$5,$A129))),'BM011'!$D$5:$U$607,'BM011'!S$609,0))</f>
        <v>23794.75</v>
      </c>
      <c r="G129">
        <f>SUMIFS(Baggrundsvariable!D$3:D$296,Baggrundsvariable!$A$3:$A$296,Samlet!$C129,Baggrundsvariable!$C$3:$C$296,Samlet!$E129)</f>
        <v>189182</v>
      </c>
      <c r="H129" s="8">
        <f>SUMIFS(Baggrundsvariable!E$3:E$296,Baggrundsvariable!$A$3:$A$296,Samlet!$C129,Baggrundsvariable!$C$3:$C$296,Samlet!$E129)</f>
        <v>1.9666666666666666</v>
      </c>
      <c r="I129" s="8">
        <f>SUMIFS(Baggrundsvariable!F$3:F$296,Baggrundsvariable!$A$3:$A$296,Samlet!$C129,Baggrundsvariable!$C$3:$C$296,Samlet!$E129)</f>
        <v>4.8</v>
      </c>
      <c r="J129" s="8">
        <f>SUMIFS(Baggrundsvariable!G$3:G$296,Baggrundsvariable!$A$3:$A$296,Samlet!$C129,Baggrundsvariable!$C$3:$C$296,Samlet!$E129)</f>
        <v>36.700000000000003</v>
      </c>
      <c r="K129" s="8">
        <f>SUMIFS(Baggrundsvariable!H$3:H$296,Baggrundsvariable!$A$3:$A$296,Samlet!$C129,Baggrundsvariable!$C$3:$C$296,Samlet!$E129)</f>
        <v>21.8</v>
      </c>
      <c r="L129" s="8">
        <f>SUMIFS(Baggrundsvariable!I$3:I$296,Baggrundsvariable!$A$3:$A$296,Samlet!$C129,Baggrundsvariable!$C$3:$C$296,Samlet!$E129)</f>
        <v>14.729179800629325</v>
      </c>
    </row>
    <row r="130" spans="1:12">
      <c r="A130">
        <v>1271</v>
      </c>
      <c r="B130" t="s">
        <v>617</v>
      </c>
      <c r="C130">
        <v>101</v>
      </c>
      <c r="D130" t="s">
        <v>1232</v>
      </c>
      <c r="E130">
        <v>2011</v>
      </c>
      <c r="F130" s="15">
        <f>IF(VLOOKUP(IF($A130&lt;1500,'BM011'!$D$5,IF($A130&lt;1800,'BM011'!$D$5,IF($A130&lt;2000,'BM011'!$D$5,$A130))),'BM011'!$D$5:$U$607,'BM011'!S$609,0)="BRUG KOM",VLOOKUP($C130,'BM010'!$C$5:$T$102,'BM010'!R$104,0),VLOOKUP(IF($A130&lt;1500,'BM011'!$D$5,IF($A130&lt;1800,'BM011'!$D$5,IF($A130&lt;2000,'BM011'!$D$5,$A130))),'BM011'!$D$5:$U$607,'BM011'!S$609,0))</f>
        <v>23794.75</v>
      </c>
      <c r="G130">
        <f>SUMIFS(Baggrundsvariable!D$3:D$296,Baggrundsvariable!$A$3:$A$296,Samlet!$C130,Baggrundsvariable!$C$3:$C$296,Samlet!$E130)</f>
        <v>189182</v>
      </c>
      <c r="H130" s="8">
        <f>SUMIFS(Baggrundsvariable!E$3:E$296,Baggrundsvariable!$A$3:$A$296,Samlet!$C130,Baggrundsvariable!$C$3:$C$296,Samlet!$E130)</f>
        <v>1.9666666666666666</v>
      </c>
      <c r="I130" s="8">
        <f>SUMIFS(Baggrundsvariable!F$3:F$296,Baggrundsvariable!$A$3:$A$296,Samlet!$C130,Baggrundsvariable!$C$3:$C$296,Samlet!$E130)</f>
        <v>4.8</v>
      </c>
      <c r="J130" s="8">
        <f>SUMIFS(Baggrundsvariable!G$3:G$296,Baggrundsvariable!$A$3:$A$296,Samlet!$C130,Baggrundsvariable!$C$3:$C$296,Samlet!$E130)</f>
        <v>36.700000000000003</v>
      </c>
      <c r="K130" s="8">
        <f>SUMIFS(Baggrundsvariable!H$3:H$296,Baggrundsvariable!$A$3:$A$296,Samlet!$C130,Baggrundsvariable!$C$3:$C$296,Samlet!$E130)</f>
        <v>21.8</v>
      </c>
      <c r="L130" s="8">
        <f>SUMIFS(Baggrundsvariable!I$3:I$296,Baggrundsvariable!$A$3:$A$296,Samlet!$C130,Baggrundsvariable!$C$3:$C$296,Samlet!$E130)</f>
        <v>14.729179800629325</v>
      </c>
    </row>
    <row r="131" spans="1:12">
      <c r="A131">
        <v>1300</v>
      </c>
      <c r="B131" t="s">
        <v>617</v>
      </c>
      <c r="C131">
        <v>101</v>
      </c>
      <c r="D131" t="s">
        <v>1232</v>
      </c>
      <c r="E131">
        <v>2011</v>
      </c>
      <c r="F131" s="15">
        <f>IF(VLOOKUP(IF($A131&lt;1500,'BM011'!$D$5,IF($A131&lt;1800,'BM011'!$D$5,IF($A131&lt;2000,'BM011'!$D$5,$A131))),'BM011'!$D$5:$U$607,'BM011'!S$609,0)="BRUG KOM",VLOOKUP($C131,'BM010'!$C$5:$T$102,'BM010'!R$104,0),VLOOKUP(IF($A131&lt;1500,'BM011'!$D$5,IF($A131&lt;1800,'BM011'!$D$5,IF($A131&lt;2000,'BM011'!$D$5,$A131))),'BM011'!$D$5:$U$607,'BM011'!S$609,0))</f>
        <v>23794.75</v>
      </c>
      <c r="G131">
        <f>SUMIFS(Baggrundsvariable!D$3:D$296,Baggrundsvariable!$A$3:$A$296,Samlet!$C131,Baggrundsvariable!$C$3:$C$296,Samlet!$E131)</f>
        <v>189182</v>
      </c>
      <c r="H131" s="8">
        <f>SUMIFS(Baggrundsvariable!E$3:E$296,Baggrundsvariable!$A$3:$A$296,Samlet!$C131,Baggrundsvariable!$C$3:$C$296,Samlet!$E131)</f>
        <v>1.9666666666666666</v>
      </c>
      <c r="I131" s="8">
        <f>SUMIFS(Baggrundsvariable!F$3:F$296,Baggrundsvariable!$A$3:$A$296,Samlet!$C131,Baggrundsvariable!$C$3:$C$296,Samlet!$E131)</f>
        <v>4.8</v>
      </c>
      <c r="J131" s="8">
        <f>SUMIFS(Baggrundsvariable!G$3:G$296,Baggrundsvariable!$A$3:$A$296,Samlet!$C131,Baggrundsvariable!$C$3:$C$296,Samlet!$E131)</f>
        <v>36.700000000000003</v>
      </c>
      <c r="K131" s="8">
        <f>SUMIFS(Baggrundsvariable!H$3:H$296,Baggrundsvariable!$A$3:$A$296,Samlet!$C131,Baggrundsvariable!$C$3:$C$296,Samlet!$E131)</f>
        <v>21.8</v>
      </c>
      <c r="L131" s="8">
        <f>SUMIFS(Baggrundsvariable!I$3:I$296,Baggrundsvariable!$A$3:$A$296,Samlet!$C131,Baggrundsvariable!$C$3:$C$296,Samlet!$E131)</f>
        <v>14.729179800629325</v>
      </c>
    </row>
    <row r="132" spans="1:12">
      <c r="A132">
        <v>1301</v>
      </c>
      <c r="B132" t="s">
        <v>617</v>
      </c>
      <c r="C132">
        <v>101</v>
      </c>
      <c r="D132" t="s">
        <v>1232</v>
      </c>
      <c r="E132">
        <v>2011</v>
      </c>
      <c r="F132" s="15">
        <f>IF(VLOOKUP(IF($A132&lt;1500,'BM011'!$D$5,IF($A132&lt;1800,'BM011'!$D$5,IF($A132&lt;2000,'BM011'!$D$5,$A132))),'BM011'!$D$5:$U$607,'BM011'!S$609,0)="BRUG KOM",VLOOKUP($C132,'BM010'!$C$5:$T$102,'BM010'!R$104,0),VLOOKUP(IF($A132&lt;1500,'BM011'!$D$5,IF($A132&lt;1800,'BM011'!$D$5,IF($A132&lt;2000,'BM011'!$D$5,$A132))),'BM011'!$D$5:$U$607,'BM011'!S$609,0))</f>
        <v>23794.75</v>
      </c>
      <c r="G132">
        <f>SUMIFS(Baggrundsvariable!D$3:D$296,Baggrundsvariable!$A$3:$A$296,Samlet!$C132,Baggrundsvariable!$C$3:$C$296,Samlet!$E132)</f>
        <v>189182</v>
      </c>
      <c r="H132" s="8">
        <f>SUMIFS(Baggrundsvariable!E$3:E$296,Baggrundsvariable!$A$3:$A$296,Samlet!$C132,Baggrundsvariable!$C$3:$C$296,Samlet!$E132)</f>
        <v>1.9666666666666666</v>
      </c>
      <c r="I132" s="8">
        <f>SUMIFS(Baggrundsvariable!F$3:F$296,Baggrundsvariable!$A$3:$A$296,Samlet!$C132,Baggrundsvariable!$C$3:$C$296,Samlet!$E132)</f>
        <v>4.8</v>
      </c>
      <c r="J132" s="8">
        <f>SUMIFS(Baggrundsvariable!G$3:G$296,Baggrundsvariable!$A$3:$A$296,Samlet!$C132,Baggrundsvariable!$C$3:$C$296,Samlet!$E132)</f>
        <v>36.700000000000003</v>
      </c>
      <c r="K132" s="8">
        <f>SUMIFS(Baggrundsvariable!H$3:H$296,Baggrundsvariable!$A$3:$A$296,Samlet!$C132,Baggrundsvariable!$C$3:$C$296,Samlet!$E132)</f>
        <v>21.8</v>
      </c>
      <c r="L132" s="8">
        <f>SUMIFS(Baggrundsvariable!I$3:I$296,Baggrundsvariable!$A$3:$A$296,Samlet!$C132,Baggrundsvariable!$C$3:$C$296,Samlet!$E132)</f>
        <v>14.729179800629325</v>
      </c>
    </row>
    <row r="133" spans="1:12">
      <c r="A133">
        <v>1302</v>
      </c>
      <c r="B133" t="s">
        <v>617</v>
      </c>
      <c r="C133">
        <v>101</v>
      </c>
      <c r="D133" t="s">
        <v>1232</v>
      </c>
      <c r="E133">
        <v>2011</v>
      </c>
      <c r="F133" s="15">
        <f>IF(VLOOKUP(IF($A133&lt;1500,'BM011'!$D$5,IF($A133&lt;1800,'BM011'!$D$5,IF($A133&lt;2000,'BM011'!$D$5,$A133))),'BM011'!$D$5:$U$607,'BM011'!S$609,0)="BRUG KOM",VLOOKUP($C133,'BM010'!$C$5:$T$102,'BM010'!R$104,0),VLOOKUP(IF($A133&lt;1500,'BM011'!$D$5,IF($A133&lt;1800,'BM011'!$D$5,IF($A133&lt;2000,'BM011'!$D$5,$A133))),'BM011'!$D$5:$U$607,'BM011'!S$609,0))</f>
        <v>23794.75</v>
      </c>
      <c r="G133">
        <f>SUMIFS(Baggrundsvariable!D$3:D$296,Baggrundsvariable!$A$3:$A$296,Samlet!$C133,Baggrundsvariable!$C$3:$C$296,Samlet!$E133)</f>
        <v>189182</v>
      </c>
      <c r="H133" s="8">
        <f>SUMIFS(Baggrundsvariable!E$3:E$296,Baggrundsvariable!$A$3:$A$296,Samlet!$C133,Baggrundsvariable!$C$3:$C$296,Samlet!$E133)</f>
        <v>1.9666666666666666</v>
      </c>
      <c r="I133" s="8">
        <f>SUMIFS(Baggrundsvariable!F$3:F$296,Baggrundsvariable!$A$3:$A$296,Samlet!$C133,Baggrundsvariable!$C$3:$C$296,Samlet!$E133)</f>
        <v>4.8</v>
      </c>
      <c r="J133" s="8">
        <f>SUMIFS(Baggrundsvariable!G$3:G$296,Baggrundsvariable!$A$3:$A$296,Samlet!$C133,Baggrundsvariable!$C$3:$C$296,Samlet!$E133)</f>
        <v>36.700000000000003</v>
      </c>
      <c r="K133" s="8">
        <f>SUMIFS(Baggrundsvariable!H$3:H$296,Baggrundsvariable!$A$3:$A$296,Samlet!$C133,Baggrundsvariable!$C$3:$C$296,Samlet!$E133)</f>
        <v>21.8</v>
      </c>
      <c r="L133" s="8">
        <f>SUMIFS(Baggrundsvariable!I$3:I$296,Baggrundsvariable!$A$3:$A$296,Samlet!$C133,Baggrundsvariable!$C$3:$C$296,Samlet!$E133)</f>
        <v>14.729179800629325</v>
      </c>
    </row>
    <row r="134" spans="1:12">
      <c r="A134">
        <v>1303</v>
      </c>
      <c r="B134" t="s">
        <v>617</v>
      </c>
      <c r="C134">
        <v>101</v>
      </c>
      <c r="D134" t="s">
        <v>1232</v>
      </c>
      <c r="E134">
        <v>2011</v>
      </c>
      <c r="F134" s="15">
        <f>IF(VLOOKUP(IF($A134&lt;1500,'BM011'!$D$5,IF($A134&lt;1800,'BM011'!$D$5,IF($A134&lt;2000,'BM011'!$D$5,$A134))),'BM011'!$D$5:$U$607,'BM011'!S$609,0)="BRUG KOM",VLOOKUP($C134,'BM010'!$C$5:$T$102,'BM010'!R$104,0),VLOOKUP(IF($A134&lt;1500,'BM011'!$D$5,IF($A134&lt;1800,'BM011'!$D$5,IF($A134&lt;2000,'BM011'!$D$5,$A134))),'BM011'!$D$5:$U$607,'BM011'!S$609,0))</f>
        <v>23794.75</v>
      </c>
      <c r="G134">
        <f>SUMIFS(Baggrundsvariable!D$3:D$296,Baggrundsvariable!$A$3:$A$296,Samlet!$C134,Baggrundsvariable!$C$3:$C$296,Samlet!$E134)</f>
        <v>189182</v>
      </c>
      <c r="H134" s="8">
        <f>SUMIFS(Baggrundsvariable!E$3:E$296,Baggrundsvariable!$A$3:$A$296,Samlet!$C134,Baggrundsvariable!$C$3:$C$296,Samlet!$E134)</f>
        <v>1.9666666666666666</v>
      </c>
      <c r="I134" s="8">
        <f>SUMIFS(Baggrundsvariable!F$3:F$296,Baggrundsvariable!$A$3:$A$296,Samlet!$C134,Baggrundsvariable!$C$3:$C$296,Samlet!$E134)</f>
        <v>4.8</v>
      </c>
      <c r="J134" s="8">
        <f>SUMIFS(Baggrundsvariable!G$3:G$296,Baggrundsvariable!$A$3:$A$296,Samlet!$C134,Baggrundsvariable!$C$3:$C$296,Samlet!$E134)</f>
        <v>36.700000000000003</v>
      </c>
      <c r="K134" s="8">
        <f>SUMIFS(Baggrundsvariable!H$3:H$296,Baggrundsvariable!$A$3:$A$296,Samlet!$C134,Baggrundsvariable!$C$3:$C$296,Samlet!$E134)</f>
        <v>21.8</v>
      </c>
      <c r="L134" s="8">
        <f>SUMIFS(Baggrundsvariable!I$3:I$296,Baggrundsvariable!$A$3:$A$296,Samlet!$C134,Baggrundsvariable!$C$3:$C$296,Samlet!$E134)</f>
        <v>14.729179800629325</v>
      </c>
    </row>
    <row r="135" spans="1:12">
      <c r="A135">
        <v>1304</v>
      </c>
      <c r="B135" t="s">
        <v>617</v>
      </c>
      <c r="C135">
        <v>101</v>
      </c>
      <c r="D135" t="s">
        <v>1232</v>
      </c>
      <c r="E135">
        <v>2011</v>
      </c>
      <c r="F135" s="15">
        <f>IF(VLOOKUP(IF($A135&lt;1500,'BM011'!$D$5,IF($A135&lt;1800,'BM011'!$D$5,IF($A135&lt;2000,'BM011'!$D$5,$A135))),'BM011'!$D$5:$U$607,'BM011'!S$609,0)="BRUG KOM",VLOOKUP($C135,'BM010'!$C$5:$T$102,'BM010'!R$104,0),VLOOKUP(IF($A135&lt;1500,'BM011'!$D$5,IF($A135&lt;1800,'BM011'!$D$5,IF($A135&lt;2000,'BM011'!$D$5,$A135))),'BM011'!$D$5:$U$607,'BM011'!S$609,0))</f>
        <v>23794.75</v>
      </c>
      <c r="G135">
        <f>SUMIFS(Baggrundsvariable!D$3:D$296,Baggrundsvariable!$A$3:$A$296,Samlet!$C135,Baggrundsvariable!$C$3:$C$296,Samlet!$E135)</f>
        <v>189182</v>
      </c>
      <c r="H135" s="8">
        <f>SUMIFS(Baggrundsvariable!E$3:E$296,Baggrundsvariable!$A$3:$A$296,Samlet!$C135,Baggrundsvariable!$C$3:$C$296,Samlet!$E135)</f>
        <v>1.9666666666666666</v>
      </c>
      <c r="I135" s="8">
        <f>SUMIFS(Baggrundsvariable!F$3:F$296,Baggrundsvariable!$A$3:$A$296,Samlet!$C135,Baggrundsvariable!$C$3:$C$296,Samlet!$E135)</f>
        <v>4.8</v>
      </c>
      <c r="J135" s="8">
        <f>SUMIFS(Baggrundsvariable!G$3:G$296,Baggrundsvariable!$A$3:$A$296,Samlet!$C135,Baggrundsvariable!$C$3:$C$296,Samlet!$E135)</f>
        <v>36.700000000000003</v>
      </c>
      <c r="K135" s="8">
        <f>SUMIFS(Baggrundsvariable!H$3:H$296,Baggrundsvariable!$A$3:$A$296,Samlet!$C135,Baggrundsvariable!$C$3:$C$296,Samlet!$E135)</f>
        <v>21.8</v>
      </c>
      <c r="L135" s="8">
        <f>SUMIFS(Baggrundsvariable!I$3:I$296,Baggrundsvariable!$A$3:$A$296,Samlet!$C135,Baggrundsvariable!$C$3:$C$296,Samlet!$E135)</f>
        <v>14.729179800629325</v>
      </c>
    </row>
    <row r="136" spans="1:12">
      <c r="A136">
        <v>1306</v>
      </c>
      <c r="B136" t="s">
        <v>617</v>
      </c>
      <c r="C136">
        <v>101</v>
      </c>
      <c r="D136" t="s">
        <v>1232</v>
      </c>
      <c r="E136">
        <v>2011</v>
      </c>
      <c r="F136" s="15">
        <f>IF(VLOOKUP(IF($A136&lt;1500,'BM011'!$D$5,IF($A136&lt;1800,'BM011'!$D$5,IF($A136&lt;2000,'BM011'!$D$5,$A136))),'BM011'!$D$5:$U$607,'BM011'!S$609,0)="BRUG KOM",VLOOKUP($C136,'BM010'!$C$5:$T$102,'BM010'!R$104,0),VLOOKUP(IF($A136&lt;1500,'BM011'!$D$5,IF($A136&lt;1800,'BM011'!$D$5,IF($A136&lt;2000,'BM011'!$D$5,$A136))),'BM011'!$D$5:$U$607,'BM011'!S$609,0))</f>
        <v>23794.75</v>
      </c>
      <c r="G136">
        <f>SUMIFS(Baggrundsvariable!D$3:D$296,Baggrundsvariable!$A$3:$A$296,Samlet!$C136,Baggrundsvariable!$C$3:$C$296,Samlet!$E136)</f>
        <v>189182</v>
      </c>
      <c r="H136" s="8">
        <f>SUMIFS(Baggrundsvariable!E$3:E$296,Baggrundsvariable!$A$3:$A$296,Samlet!$C136,Baggrundsvariable!$C$3:$C$296,Samlet!$E136)</f>
        <v>1.9666666666666666</v>
      </c>
      <c r="I136" s="8">
        <f>SUMIFS(Baggrundsvariable!F$3:F$296,Baggrundsvariable!$A$3:$A$296,Samlet!$C136,Baggrundsvariable!$C$3:$C$296,Samlet!$E136)</f>
        <v>4.8</v>
      </c>
      <c r="J136" s="8">
        <f>SUMIFS(Baggrundsvariable!G$3:G$296,Baggrundsvariable!$A$3:$A$296,Samlet!$C136,Baggrundsvariable!$C$3:$C$296,Samlet!$E136)</f>
        <v>36.700000000000003</v>
      </c>
      <c r="K136" s="8">
        <f>SUMIFS(Baggrundsvariable!H$3:H$296,Baggrundsvariable!$A$3:$A$296,Samlet!$C136,Baggrundsvariable!$C$3:$C$296,Samlet!$E136)</f>
        <v>21.8</v>
      </c>
      <c r="L136" s="8">
        <f>SUMIFS(Baggrundsvariable!I$3:I$296,Baggrundsvariable!$A$3:$A$296,Samlet!$C136,Baggrundsvariable!$C$3:$C$296,Samlet!$E136)</f>
        <v>14.729179800629325</v>
      </c>
    </row>
    <row r="137" spans="1:12">
      <c r="A137">
        <v>1307</v>
      </c>
      <c r="B137" t="s">
        <v>617</v>
      </c>
      <c r="C137">
        <v>101</v>
      </c>
      <c r="D137" t="s">
        <v>1232</v>
      </c>
      <c r="E137">
        <v>2011</v>
      </c>
      <c r="F137" s="15">
        <f>IF(VLOOKUP(IF($A137&lt;1500,'BM011'!$D$5,IF($A137&lt;1800,'BM011'!$D$5,IF($A137&lt;2000,'BM011'!$D$5,$A137))),'BM011'!$D$5:$U$607,'BM011'!S$609,0)="BRUG KOM",VLOOKUP($C137,'BM010'!$C$5:$T$102,'BM010'!R$104,0),VLOOKUP(IF($A137&lt;1500,'BM011'!$D$5,IF($A137&lt;1800,'BM011'!$D$5,IF($A137&lt;2000,'BM011'!$D$5,$A137))),'BM011'!$D$5:$U$607,'BM011'!S$609,0))</f>
        <v>23794.75</v>
      </c>
      <c r="G137">
        <f>SUMIFS(Baggrundsvariable!D$3:D$296,Baggrundsvariable!$A$3:$A$296,Samlet!$C137,Baggrundsvariable!$C$3:$C$296,Samlet!$E137)</f>
        <v>189182</v>
      </c>
      <c r="H137" s="8">
        <f>SUMIFS(Baggrundsvariable!E$3:E$296,Baggrundsvariable!$A$3:$A$296,Samlet!$C137,Baggrundsvariable!$C$3:$C$296,Samlet!$E137)</f>
        <v>1.9666666666666666</v>
      </c>
      <c r="I137" s="8">
        <f>SUMIFS(Baggrundsvariable!F$3:F$296,Baggrundsvariable!$A$3:$A$296,Samlet!$C137,Baggrundsvariable!$C$3:$C$296,Samlet!$E137)</f>
        <v>4.8</v>
      </c>
      <c r="J137" s="8">
        <f>SUMIFS(Baggrundsvariable!G$3:G$296,Baggrundsvariable!$A$3:$A$296,Samlet!$C137,Baggrundsvariable!$C$3:$C$296,Samlet!$E137)</f>
        <v>36.700000000000003</v>
      </c>
      <c r="K137" s="8">
        <f>SUMIFS(Baggrundsvariable!H$3:H$296,Baggrundsvariable!$A$3:$A$296,Samlet!$C137,Baggrundsvariable!$C$3:$C$296,Samlet!$E137)</f>
        <v>21.8</v>
      </c>
      <c r="L137" s="8">
        <f>SUMIFS(Baggrundsvariable!I$3:I$296,Baggrundsvariable!$A$3:$A$296,Samlet!$C137,Baggrundsvariable!$C$3:$C$296,Samlet!$E137)</f>
        <v>14.729179800629325</v>
      </c>
    </row>
    <row r="138" spans="1:12">
      <c r="A138">
        <v>1308</v>
      </c>
      <c r="B138" t="s">
        <v>617</v>
      </c>
      <c r="C138">
        <v>101</v>
      </c>
      <c r="D138" t="s">
        <v>1232</v>
      </c>
      <c r="E138">
        <v>2011</v>
      </c>
      <c r="F138" s="15">
        <f>IF(VLOOKUP(IF($A138&lt;1500,'BM011'!$D$5,IF($A138&lt;1800,'BM011'!$D$5,IF($A138&lt;2000,'BM011'!$D$5,$A138))),'BM011'!$D$5:$U$607,'BM011'!S$609,0)="BRUG KOM",VLOOKUP($C138,'BM010'!$C$5:$T$102,'BM010'!R$104,0),VLOOKUP(IF($A138&lt;1500,'BM011'!$D$5,IF($A138&lt;1800,'BM011'!$D$5,IF($A138&lt;2000,'BM011'!$D$5,$A138))),'BM011'!$D$5:$U$607,'BM011'!S$609,0))</f>
        <v>23794.75</v>
      </c>
      <c r="G138">
        <f>SUMIFS(Baggrundsvariable!D$3:D$296,Baggrundsvariable!$A$3:$A$296,Samlet!$C138,Baggrundsvariable!$C$3:$C$296,Samlet!$E138)</f>
        <v>189182</v>
      </c>
      <c r="H138" s="8">
        <f>SUMIFS(Baggrundsvariable!E$3:E$296,Baggrundsvariable!$A$3:$A$296,Samlet!$C138,Baggrundsvariable!$C$3:$C$296,Samlet!$E138)</f>
        <v>1.9666666666666666</v>
      </c>
      <c r="I138" s="8">
        <f>SUMIFS(Baggrundsvariable!F$3:F$296,Baggrundsvariable!$A$3:$A$296,Samlet!$C138,Baggrundsvariable!$C$3:$C$296,Samlet!$E138)</f>
        <v>4.8</v>
      </c>
      <c r="J138" s="8">
        <f>SUMIFS(Baggrundsvariable!G$3:G$296,Baggrundsvariable!$A$3:$A$296,Samlet!$C138,Baggrundsvariable!$C$3:$C$296,Samlet!$E138)</f>
        <v>36.700000000000003</v>
      </c>
      <c r="K138" s="8">
        <f>SUMIFS(Baggrundsvariable!H$3:H$296,Baggrundsvariable!$A$3:$A$296,Samlet!$C138,Baggrundsvariable!$C$3:$C$296,Samlet!$E138)</f>
        <v>21.8</v>
      </c>
      <c r="L138" s="8">
        <f>SUMIFS(Baggrundsvariable!I$3:I$296,Baggrundsvariable!$A$3:$A$296,Samlet!$C138,Baggrundsvariable!$C$3:$C$296,Samlet!$E138)</f>
        <v>14.729179800629325</v>
      </c>
    </row>
    <row r="139" spans="1:12">
      <c r="A139">
        <v>1309</v>
      </c>
      <c r="B139" t="s">
        <v>617</v>
      </c>
      <c r="C139">
        <v>101</v>
      </c>
      <c r="D139" t="s">
        <v>1232</v>
      </c>
      <c r="E139">
        <v>2011</v>
      </c>
      <c r="F139" s="15">
        <f>IF(VLOOKUP(IF($A139&lt;1500,'BM011'!$D$5,IF($A139&lt;1800,'BM011'!$D$5,IF($A139&lt;2000,'BM011'!$D$5,$A139))),'BM011'!$D$5:$U$607,'BM011'!S$609,0)="BRUG KOM",VLOOKUP($C139,'BM010'!$C$5:$T$102,'BM010'!R$104,0),VLOOKUP(IF($A139&lt;1500,'BM011'!$D$5,IF($A139&lt;1800,'BM011'!$D$5,IF($A139&lt;2000,'BM011'!$D$5,$A139))),'BM011'!$D$5:$U$607,'BM011'!S$609,0))</f>
        <v>23794.75</v>
      </c>
      <c r="G139">
        <f>SUMIFS(Baggrundsvariable!D$3:D$296,Baggrundsvariable!$A$3:$A$296,Samlet!$C139,Baggrundsvariable!$C$3:$C$296,Samlet!$E139)</f>
        <v>189182</v>
      </c>
      <c r="H139" s="8">
        <f>SUMIFS(Baggrundsvariable!E$3:E$296,Baggrundsvariable!$A$3:$A$296,Samlet!$C139,Baggrundsvariable!$C$3:$C$296,Samlet!$E139)</f>
        <v>1.9666666666666666</v>
      </c>
      <c r="I139" s="8">
        <f>SUMIFS(Baggrundsvariable!F$3:F$296,Baggrundsvariable!$A$3:$A$296,Samlet!$C139,Baggrundsvariable!$C$3:$C$296,Samlet!$E139)</f>
        <v>4.8</v>
      </c>
      <c r="J139" s="8">
        <f>SUMIFS(Baggrundsvariable!G$3:G$296,Baggrundsvariable!$A$3:$A$296,Samlet!$C139,Baggrundsvariable!$C$3:$C$296,Samlet!$E139)</f>
        <v>36.700000000000003</v>
      </c>
      <c r="K139" s="8">
        <f>SUMIFS(Baggrundsvariable!H$3:H$296,Baggrundsvariable!$A$3:$A$296,Samlet!$C139,Baggrundsvariable!$C$3:$C$296,Samlet!$E139)</f>
        <v>21.8</v>
      </c>
      <c r="L139" s="8">
        <f>SUMIFS(Baggrundsvariable!I$3:I$296,Baggrundsvariable!$A$3:$A$296,Samlet!$C139,Baggrundsvariable!$C$3:$C$296,Samlet!$E139)</f>
        <v>14.729179800629325</v>
      </c>
    </row>
    <row r="140" spans="1:12">
      <c r="A140">
        <v>1310</v>
      </c>
      <c r="B140" t="s">
        <v>617</v>
      </c>
      <c r="C140">
        <v>101</v>
      </c>
      <c r="D140" t="s">
        <v>1232</v>
      </c>
      <c r="E140">
        <v>2011</v>
      </c>
      <c r="F140" s="15">
        <f>IF(VLOOKUP(IF($A140&lt;1500,'BM011'!$D$5,IF($A140&lt;1800,'BM011'!$D$5,IF($A140&lt;2000,'BM011'!$D$5,$A140))),'BM011'!$D$5:$U$607,'BM011'!S$609,0)="BRUG KOM",VLOOKUP($C140,'BM010'!$C$5:$T$102,'BM010'!R$104,0),VLOOKUP(IF($A140&lt;1500,'BM011'!$D$5,IF($A140&lt;1800,'BM011'!$D$5,IF($A140&lt;2000,'BM011'!$D$5,$A140))),'BM011'!$D$5:$U$607,'BM011'!S$609,0))</f>
        <v>23794.75</v>
      </c>
      <c r="G140">
        <f>SUMIFS(Baggrundsvariable!D$3:D$296,Baggrundsvariable!$A$3:$A$296,Samlet!$C140,Baggrundsvariable!$C$3:$C$296,Samlet!$E140)</f>
        <v>189182</v>
      </c>
      <c r="H140" s="8">
        <f>SUMIFS(Baggrundsvariable!E$3:E$296,Baggrundsvariable!$A$3:$A$296,Samlet!$C140,Baggrundsvariable!$C$3:$C$296,Samlet!$E140)</f>
        <v>1.9666666666666666</v>
      </c>
      <c r="I140" s="8">
        <f>SUMIFS(Baggrundsvariable!F$3:F$296,Baggrundsvariable!$A$3:$A$296,Samlet!$C140,Baggrundsvariable!$C$3:$C$296,Samlet!$E140)</f>
        <v>4.8</v>
      </c>
      <c r="J140" s="8">
        <f>SUMIFS(Baggrundsvariable!G$3:G$296,Baggrundsvariable!$A$3:$A$296,Samlet!$C140,Baggrundsvariable!$C$3:$C$296,Samlet!$E140)</f>
        <v>36.700000000000003</v>
      </c>
      <c r="K140" s="8">
        <f>SUMIFS(Baggrundsvariable!H$3:H$296,Baggrundsvariable!$A$3:$A$296,Samlet!$C140,Baggrundsvariable!$C$3:$C$296,Samlet!$E140)</f>
        <v>21.8</v>
      </c>
      <c r="L140" s="8">
        <f>SUMIFS(Baggrundsvariable!I$3:I$296,Baggrundsvariable!$A$3:$A$296,Samlet!$C140,Baggrundsvariable!$C$3:$C$296,Samlet!$E140)</f>
        <v>14.729179800629325</v>
      </c>
    </row>
    <row r="141" spans="1:12">
      <c r="A141">
        <v>1311</v>
      </c>
      <c r="B141" t="s">
        <v>617</v>
      </c>
      <c r="C141">
        <v>101</v>
      </c>
      <c r="D141" t="s">
        <v>1232</v>
      </c>
      <c r="E141">
        <v>2011</v>
      </c>
      <c r="F141" s="15">
        <f>IF(VLOOKUP(IF($A141&lt;1500,'BM011'!$D$5,IF($A141&lt;1800,'BM011'!$D$5,IF($A141&lt;2000,'BM011'!$D$5,$A141))),'BM011'!$D$5:$U$607,'BM011'!S$609,0)="BRUG KOM",VLOOKUP($C141,'BM010'!$C$5:$T$102,'BM010'!R$104,0),VLOOKUP(IF($A141&lt;1500,'BM011'!$D$5,IF($A141&lt;1800,'BM011'!$D$5,IF($A141&lt;2000,'BM011'!$D$5,$A141))),'BM011'!$D$5:$U$607,'BM011'!S$609,0))</f>
        <v>23794.75</v>
      </c>
      <c r="G141">
        <f>SUMIFS(Baggrundsvariable!D$3:D$296,Baggrundsvariable!$A$3:$A$296,Samlet!$C141,Baggrundsvariable!$C$3:$C$296,Samlet!$E141)</f>
        <v>189182</v>
      </c>
      <c r="H141" s="8">
        <f>SUMIFS(Baggrundsvariable!E$3:E$296,Baggrundsvariable!$A$3:$A$296,Samlet!$C141,Baggrundsvariable!$C$3:$C$296,Samlet!$E141)</f>
        <v>1.9666666666666666</v>
      </c>
      <c r="I141" s="8">
        <f>SUMIFS(Baggrundsvariable!F$3:F$296,Baggrundsvariable!$A$3:$A$296,Samlet!$C141,Baggrundsvariable!$C$3:$C$296,Samlet!$E141)</f>
        <v>4.8</v>
      </c>
      <c r="J141" s="8">
        <f>SUMIFS(Baggrundsvariable!G$3:G$296,Baggrundsvariable!$A$3:$A$296,Samlet!$C141,Baggrundsvariable!$C$3:$C$296,Samlet!$E141)</f>
        <v>36.700000000000003</v>
      </c>
      <c r="K141" s="8">
        <f>SUMIFS(Baggrundsvariable!H$3:H$296,Baggrundsvariable!$A$3:$A$296,Samlet!$C141,Baggrundsvariable!$C$3:$C$296,Samlet!$E141)</f>
        <v>21.8</v>
      </c>
      <c r="L141" s="8">
        <f>SUMIFS(Baggrundsvariable!I$3:I$296,Baggrundsvariable!$A$3:$A$296,Samlet!$C141,Baggrundsvariable!$C$3:$C$296,Samlet!$E141)</f>
        <v>14.729179800629325</v>
      </c>
    </row>
    <row r="142" spans="1:12">
      <c r="A142">
        <v>1312</v>
      </c>
      <c r="B142" t="s">
        <v>617</v>
      </c>
      <c r="C142">
        <v>101</v>
      </c>
      <c r="D142" t="s">
        <v>1232</v>
      </c>
      <c r="E142">
        <v>2011</v>
      </c>
      <c r="F142" s="15">
        <f>IF(VLOOKUP(IF($A142&lt;1500,'BM011'!$D$5,IF($A142&lt;1800,'BM011'!$D$5,IF($A142&lt;2000,'BM011'!$D$5,$A142))),'BM011'!$D$5:$U$607,'BM011'!S$609,0)="BRUG KOM",VLOOKUP($C142,'BM010'!$C$5:$T$102,'BM010'!R$104,0),VLOOKUP(IF($A142&lt;1500,'BM011'!$D$5,IF($A142&lt;1800,'BM011'!$D$5,IF($A142&lt;2000,'BM011'!$D$5,$A142))),'BM011'!$D$5:$U$607,'BM011'!S$609,0))</f>
        <v>23794.75</v>
      </c>
      <c r="G142">
        <f>SUMIFS(Baggrundsvariable!D$3:D$296,Baggrundsvariable!$A$3:$A$296,Samlet!$C142,Baggrundsvariable!$C$3:$C$296,Samlet!$E142)</f>
        <v>189182</v>
      </c>
      <c r="H142" s="8">
        <f>SUMIFS(Baggrundsvariable!E$3:E$296,Baggrundsvariable!$A$3:$A$296,Samlet!$C142,Baggrundsvariable!$C$3:$C$296,Samlet!$E142)</f>
        <v>1.9666666666666666</v>
      </c>
      <c r="I142" s="8">
        <f>SUMIFS(Baggrundsvariable!F$3:F$296,Baggrundsvariable!$A$3:$A$296,Samlet!$C142,Baggrundsvariable!$C$3:$C$296,Samlet!$E142)</f>
        <v>4.8</v>
      </c>
      <c r="J142" s="8">
        <f>SUMIFS(Baggrundsvariable!G$3:G$296,Baggrundsvariable!$A$3:$A$296,Samlet!$C142,Baggrundsvariable!$C$3:$C$296,Samlet!$E142)</f>
        <v>36.700000000000003</v>
      </c>
      <c r="K142" s="8">
        <f>SUMIFS(Baggrundsvariable!H$3:H$296,Baggrundsvariable!$A$3:$A$296,Samlet!$C142,Baggrundsvariable!$C$3:$C$296,Samlet!$E142)</f>
        <v>21.8</v>
      </c>
      <c r="L142" s="8">
        <f>SUMIFS(Baggrundsvariable!I$3:I$296,Baggrundsvariable!$A$3:$A$296,Samlet!$C142,Baggrundsvariable!$C$3:$C$296,Samlet!$E142)</f>
        <v>14.729179800629325</v>
      </c>
    </row>
    <row r="143" spans="1:12">
      <c r="A143">
        <v>1313</v>
      </c>
      <c r="B143" t="s">
        <v>617</v>
      </c>
      <c r="C143">
        <v>101</v>
      </c>
      <c r="D143" t="s">
        <v>1232</v>
      </c>
      <c r="E143">
        <v>2011</v>
      </c>
      <c r="F143" s="15">
        <f>IF(VLOOKUP(IF($A143&lt;1500,'BM011'!$D$5,IF($A143&lt;1800,'BM011'!$D$5,IF($A143&lt;2000,'BM011'!$D$5,$A143))),'BM011'!$D$5:$U$607,'BM011'!S$609,0)="BRUG KOM",VLOOKUP($C143,'BM010'!$C$5:$T$102,'BM010'!R$104,0),VLOOKUP(IF($A143&lt;1500,'BM011'!$D$5,IF($A143&lt;1800,'BM011'!$D$5,IF($A143&lt;2000,'BM011'!$D$5,$A143))),'BM011'!$D$5:$U$607,'BM011'!S$609,0))</f>
        <v>23794.75</v>
      </c>
      <c r="G143">
        <f>SUMIFS(Baggrundsvariable!D$3:D$296,Baggrundsvariable!$A$3:$A$296,Samlet!$C143,Baggrundsvariable!$C$3:$C$296,Samlet!$E143)</f>
        <v>189182</v>
      </c>
      <c r="H143" s="8">
        <f>SUMIFS(Baggrundsvariable!E$3:E$296,Baggrundsvariable!$A$3:$A$296,Samlet!$C143,Baggrundsvariable!$C$3:$C$296,Samlet!$E143)</f>
        <v>1.9666666666666666</v>
      </c>
      <c r="I143" s="8">
        <f>SUMIFS(Baggrundsvariable!F$3:F$296,Baggrundsvariable!$A$3:$A$296,Samlet!$C143,Baggrundsvariable!$C$3:$C$296,Samlet!$E143)</f>
        <v>4.8</v>
      </c>
      <c r="J143" s="8">
        <f>SUMIFS(Baggrundsvariable!G$3:G$296,Baggrundsvariable!$A$3:$A$296,Samlet!$C143,Baggrundsvariable!$C$3:$C$296,Samlet!$E143)</f>
        <v>36.700000000000003</v>
      </c>
      <c r="K143" s="8">
        <f>SUMIFS(Baggrundsvariable!H$3:H$296,Baggrundsvariable!$A$3:$A$296,Samlet!$C143,Baggrundsvariable!$C$3:$C$296,Samlet!$E143)</f>
        <v>21.8</v>
      </c>
      <c r="L143" s="8">
        <f>SUMIFS(Baggrundsvariable!I$3:I$296,Baggrundsvariable!$A$3:$A$296,Samlet!$C143,Baggrundsvariable!$C$3:$C$296,Samlet!$E143)</f>
        <v>14.729179800629325</v>
      </c>
    </row>
    <row r="144" spans="1:12">
      <c r="A144">
        <v>1314</v>
      </c>
      <c r="B144" t="s">
        <v>617</v>
      </c>
      <c r="C144">
        <v>101</v>
      </c>
      <c r="D144" t="s">
        <v>1232</v>
      </c>
      <c r="E144">
        <v>2011</v>
      </c>
      <c r="F144" s="15">
        <f>IF(VLOOKUP(IF($A144&lt;1500,'BM011'!$D$5,IF($A144&lt;1800,'BM011'!$D$5,IF($A144&lt;2000,'BM011'!$D$5,$A144))),'BM011'!$D$5:$U$607,'BM011'!S$609,0)="BRUG KOM",VLOOKUP($C144,'BM010'!$C$5:$T$102,'BM010'!R$104,0),VLOOKUP(IF($A144&lt;1500,'BM011'!$D$5,IF($A144&lt;1800,'BM011'!$D$5,IF($A144&lt;2000,'BM011'!$D$5,$A144))),'BM011'!$D$5:$U$607,'BM011'!S$609,0))</f>
        <v>23794.75</v>
      </c>
      <c r="G144">
        <f>SUMIFS(Baggrundsvariable!D$3:D$296,Baggrundsvariable!$A$3:$A$296,Samlet!$C144,Baggrundsvariable!$C$3:$C$296,Samlet!$E144)</f>
        <v>189182</v>
      </c>
      <c r="H144" s="8">
        <f>SUMIFS(Baggrundsvariable!E$3:E$296,Baggrundsvariable!$A$3:$A$296,Samlet!$C144,Baggrundsvariable!$C$3:$C$296,Samlet!$E144)</f>
        <v>1.9666666666666666</v>
      </c>
      <c r="I144" s="8">
        <f>SUMIFS(Baggrundsvariable!F$3:F$296,Baggrundsvariable!$A$3:$A$296,Samlet!$C144,Baggrundsvariable!$C$3:$C$296,Samlet!$E144)</f>
        <v>4.8</v>
      </c>
      <c r="J144" s="8">
        <f>SUMIFS(Baggrundsvariable!G$3:G$296,Baggrundsvariable!$A$3:$A$296,Samlet!$C144,Baggrundsvariable!$C$3:$C$296,Samlet!$E144)</f>
        <v>36.700000000000003</v>
      </c>
      <c r="K144" s="8">
        <f>SUMIFS(Baggrundsvariable!H$3:H$296,Baggrundsvariable!$A$3:$A$296,Samlet!$C144,Baggrundsvariable!$C$3:$C$296,Samlet!$E144)</f>
        <v>21.8</v>
      </c>
      <c r="L144" s="8">
        <f>SUMIFS(Baggrundsvariable!I$3:I$296,Baggrundsvariable!$A$3:$A$296,Samlet!$C144,Baggrundsvariable!$C$3:$C$296,Samlet!$E144)</f>
        <v>14.729179800629325</v>
      </c>
    </row>
    <row r="145" spans="1:12">
      <c r="A145">
        <v>1315</v>
      </c>
      <c r="B145" t="s">
        <v>617</v>
      </c>
      <c r="C145">
        <v>101</v>
      </c>
      <c r="D145" t="s">
        <v>1232</v>
      </c>
      <c r="E145">
        <v>2011</v>
      </c>
      <c r="F145" s="15">
        <f>IF(VLOOKUP(IF($A145&lt;1500,'BM011'!$D$5,IF($A145&lt;1800,'BM011'!$D$5,IF($A145&lt;2000,'BM011'!$D$5,$A145))),'BM011'!$D$5:$U$607,'BM011'!S$609,0)="BRUG KOM",VLOOKUP($C145,'BM010'!$C$5:$T$102,'BM010'!R$104,0),VLOOKUP(IF($A145&lt;1500,'BM011'!$D$5,IF($A145&lt;1800,'BM011'!$D$5,IF($A145&lt;2000,'BM011'!$D$5,$A145))),'BM011'!$D$5:$U$607,'BM011'!S$609,0))</f>
        <v>23794.75</v>
      </c>
      <c r="G145">
        <f>SUMIFS(Baggrundsvariable!D$3:D$296,Baggrundsvariable!$A$3:$A$296,Samlet!$C145,Baggrundsvariable!$C$3:$C$296,Samlet!$E145)</f>
        <v>189182</v>
      </c>
      <c r="H145" s="8">
        <f>SUMIFS(Baggrundsvariable!E$3:E$296,Baggrundsvariable!$A$3:$A$296,Samlet!$C145,Baggrundsvariable!$C$3:$C$296,Samlet!$E145)</f>
        <v>1.9666666666666666</v>
      </c>
      <c r="I145" s="8">
        <f>SUMIFS(Baggrundsvariable!F$3:F$296,Baggrundsvariable!$A$3:$A$296,Samlet!$C145,Baggrundsvariable!$C$3:$C$296,Samlet!$E145)</f>
        <v>4.8</v>
      </c>
      <c r="J145" s="8">
        <f>SUMIFS(Baggrundsvariable!G$3:G$296,Baggrundsvariable!$A$3:$A$296,Samlet!$C145,Baggrundsvariable!$C$3:$C$296,Samlet!$E145)</f>
        <v>36.700000000000003</v>
      </c>
      <c r="K145" s="8">
        <f>SUMIFS(Baggrundsvariable!H$3:H$296,Baggrundsvariable!$A$3:$A$296,Samlet!$C145,Baggrundsvariable!$C$3:$C$296,Samlet!$E145)</f>
        <v>21.8</v>
      </c>
      <c r="L145" s="8">
        <f>SUMIFS(Baggrundsvariable!I$3:I$296,Baggrundsvariable!$A$3:$A$296,Samlet!$C145,Baggrundsvariable!$C$3:$C$296,Samlet!$E145)</f>
        <v>14.729179800629325</v>
      </c>
    </row>
    <row r="146" spans="1:12">
      <c r="A146">
        <v>1316</v>
      </c>
      <c r="B146" t="s">
        <v>617</v>
      </c>
      <c r="C146">
        <v>101</v>
      </c>
      <c r="D146" t="s">
        <v>1232</v>
      </c>
      <c r="E146">
        <v>2011</v>
      </c>
      <c r="F146" s="15">
        <f>IF(VLOOKUP(IF($A146&lt;1500,'BM011'!$D$5,IF($A146&lt;1800,'BM011'!$D$5,IF($A146&lt;2000,'BM011'!$D$5,$A146))),'BM011'!$D$5:$U$607,'BM011'!S$609,0)="BRUG KOM",VLOOKUP($C146,'BM010'!$C$5:$T$102,'BM010'!R$104,0),VLOOKUP(IF($A146&lt;1500,'BM011'!$D$5,IF($A146&lt;1800,'BM011'!$D$5,IF($A146&lt;2000,'BM011'!$D$5,$A146))),'BM011'!$D$5:$U$607,'BM011'!S$609,0))</f>
        <v>23794.75</v>
      </c>
      <c r="G146">
        <f>SUMIFS(Baggrundsvariable!D$3:D$296,Baggrundsvariable!$A$3:$A$296,Samlet!$C146,Baggrundsvariable!$C$3:$C$296,Samlet!$E146)</f>
        <v>189182</v>
      </c>
      <c r="H146" s="8">
        <f>SUMIFS(Baggrundsvariable!E$3:E$296,Baggrundsvariable!$A$3:$A$296,Samlet!$C146,Baggrundsvariable!$C$3:$C$296,Samlet!$E146)</f>
        <v>1.9666666666666666</v>
      </c>
      <c r="I146" s="8">
        <f>SUMIFS(Baggrundsvariable!F$3:F$296,Baggrundsvariable!$A$3:$A$296,Samlet!$C146,Baggrundsvariable!$C$3:$C$296,Samlet!$E146)</f>
        <v>4.8</v>
      </c>
      <c r="J146" s="8">
        <f>SUMIFS(Baggrundsvariable!G$3:G$296,Baggrundsvariable!$A$3:$A$296,Samlet!$C146,Baggrundsvariable!$C$3:$C$296,Samlet!$E146)</f>
        <v>36.700000000000003</v>
      </c>
      <c r="K146" s="8">
        <f>SUMIFS(Baggrundsvariable!H$3:H$296,Baggrundsvariable!$A$3:$A$296,Samlet!$C146,Baggrundsvariable!$C$3:$C$296,Samlet!$E146)</f>
        <v>21.8</v>
      </c>
      <c r="L146" s="8">
        <f>SUMIFS(Baggrundsvariable!I$3:I$296,Baggrundsvariable!$A$3:$A$296,Samlet!$C146,Baggrundsvariable!$C$3:$C$296,Samlet!$E146)</f>
        <v>14.729179800629325</v>
      </c>
    </row>
    <row r="147" spans="1:12">
      <c r="A147">
        <v>1317</v>
      </c>
      <c r="B147" t="s">
        <v>617</v>
      </c>
      <c r="C147">
        <v>101</v>
      </c>
      <c r="D147" t="s">
        <v>1232</v>
      </c>
      <c r="E147">
        <v>2011</v>
      </c>
      <c r="F147" s="15">
        <f>IF(VLOOKUP(IF($A147&lt;1500,'BM011'!$D$5,IF($A147&lt;1800,'BM011'!$D$5,IF($A147&lt;2000,'BM011'!$D$5,$A147))),'BM011'!$D$5:$U$607,'BM011'!S$609,0)="BRUG KOM",VLOOKUP($C147,'BM010'!$C$5:$T$102,'BM010'!R$104,0),VLOOKUP(IF($A147&lt;1500,'BM011'!$D$5,IF($A147&lt;1800,'BM011'!$D$5,IF($A147&lt;2000,'BM011'!$D$5,$A147))),'BM011'!$D$5:$U$607,'BM011'!S$609,0))</f>
        <v>23794.75</v>
      </c>
      <c r="G147">
        <f>SUMIFS(Baggrundsvariable!D$3:D$296,Baggrundsvariable!$A$3:$A$296,Samlet!$C147,Baggrundsvariable!$C$3:$C$296,Samlet!$E147)</f>
        <v>189182</v>
      </c>
      <c r="H147" s="8">
        <f>SUMIFS(Baggrundsvariable!E$3:E$296,Baggrundsvariable!$A$3:$A$296,Samlet!$C147,Baggrundsvariable!$C$3:$C$296,Samlet!$E147)</f>
        <v>1.9666666666666666</v>
      </c>
      <c r="I147" s="8">
        <f>SUMIFS(Baggrundsvariable!F$3:F$296,Baggrundsvariable!$A$3:$A$296,Samlet!$C147,Baggrundsvariable!$C$3:$C$296,Samlet!$E147)</f>
        <v>4.8</v>
      </c>
      <c r="J147" s="8">
        <f>SUMIFS(Baggrundsvariable!G$3:G$296,Baggrundsvariable!$A$3:$A$296,Samlet!$C147,Baggrundsvariable!$C$3:$C$296,Samlet!$E147)</f>
        <v>36.700000000000003</v>
      </c>
      <c r="K147" s="8">
        <f>SUMIFS(Baggrundsvariable!H$3:H$296,Baggrundsvariable!$A$3:$A$296,Samlet!$C147,Baggrundsvariable!$C$3:$C$296,Samlet!$E147)</f>
        <v>21.8</v>
      </c>
      <c r="L147" s="8">
        <f>SUMIFS(Baggrundsvariable!I$3:I$296,Baggrundsvariable!$A$3:$A$296,Samlet!$C147,Baggrundsvariable!$C$3:$C$296,Samlet!$E147)</f>
        <v>14.729179800629325</v>
      </c>
    </row>
    <row r="148" spans="1:12">
      <c r="A148">
        <v>1318</v>
      </c>
      <c r="B148" t="s">
        <v>617</v>
      </c>
      <c r="C148">
        <v>101</v>
      </c>
      <c r="D148" t="s">
        <v>1232</v>
      </c>
      <c r="E148">
        <v>2011</v>
      </c>
      <c r="F148" s="15">
        <f>IF(VLOOKUP(IF($A148&lt;1500,'BM011'!$D$5,IF($A148&lt;1800,'BM011'!$D$5,IF($A148&lt;2000,'BM011'!$D$5,$A148))),'BM011'!$D$5:$U$607,'BM011'!S$609,0)="BRUG KOM",VLOOKUP($C148,'BM010'!$C$5:$T$102,'BM010'!R$104,0),VLOOKUP(IF($A148&lt;1500,'BM011'!$D$5,IF($A148&lt;1800,'BM011'!$D$5,IF($A148&lt;2000,'BM011'!$D$5,$A148))),'BM011'!$D$5:$U$607,'BM011'!S$609,0))</f>
        <v>23794.75</v>
      </c>
      <c r="G148">
        <f>SUMIFS(Baggrundsvariable!D$3:D$296,Baggrundsvariable!$A$3:$A$296,Samlet!$C148,Baggrundsvariable!$C$3:$C$296,Samlet!$E148)</f>
        <v>189182</v>
      </c>
      <c r="H148" s="8">
        <f>SUMIFS(Baggrundsvariable!E$3:E$296,Baggrundsvariable!$A$3:$A$296,Samlet!$C148,Baggrundsvariable!$C$3:$C$296,Samlet!$E148)</f>
        <v>1.9666666666666666</v>
      </c>
      <c r="I148" s="8">
        <f>SUMIFS(Baggrundsvariable!F$3:F$296,Baggrundsvariable!$A$3:$A$296,Samlet!$C148,Baggrundsvariable!$C$3:$C$296,Samlet!$E148)</f>
        <v>4.8</v>
      </c>
      <c r="J148" s="8">
        <f>SUMIFS(Baggrundsvariable!G$3:G$296,Baggrundsvariable!$A$3:$A$296,Samlet!$C148,Baggrundsvariable!$C$3:$C$296,Samlet!$E148)</f>
        <v>36.700000000000003</v>
      </c>
      <c r="K148" s="8">
        <f>SUMIFS(Baggrundsvariable!H$3:H$296,Baggrundsvariable!$A$3:$A$296,Samlet!$C148,Baggrundsvariable!$C$3:$C$296,Samlet!$E148)</f>
        <v>21.8</v>
      </c>
      <c r="L148" s="8">
        <f>SUMIFS(Baggrundsvariable!I$3:I$296,Baggrundsvariable!$A$3:$A$296,Samlet!$C148,Baggrundsvariable!$C$3:$C$296,Samlet!$E148)</f>
        <v>14.729179800629325</v>
      </c>
    </row>
    <row r="149" spans="1:12">
      <c r="A149">
        <v>1319</v>
      </c>
      <c r="B149" t="s">
        <v>617</v>
      </c>
      <c r="C149">
        <v>101</v>
      </c>
      <c r="D149" t="s">
        <v>1232</v>
      </c>
      <c r="E149">
        <v>2011</v>
      </c>
      <c r="F149" s="15">
        <f>IF(VLOOKUP(IF($A149&lt;1500,'BM011'!$D$5,IF($A149&lt;1800,'BM011'!$D$5,IF($A149&lt;2000,'BM011'!$D$5,$A149))),'BM011'!$D$5:$U$607,'BM011'!S$609,0)="BRUG KOM",VLOOKUP($C149,'BM010'!$C$5:$T$102,'BM010'!R$104,0),VLOOKUP(IF($A149&lt;1500,'BM011'!$D$5,IF($A149&lt;1800,'BM011'!$D$5,IF($A149&lt;2000,'BM011'!$D$5,$A149))),'BM011'!$D$5:$U$607,'BM011'!S$609,0))</f>
        <v>23794.75</v>
      </c>
      <c r="G149">
        <f>SUMIFS(Baggrundsvariable!D$3:D$296,Baggrundsvariable!$A$3:$A$296,Samlet!$C149,Baggrundsvariable!$C$3:$C$296,Samlet!$E149)</f>
        <v>189182</v>
      </c>
      <c r="H149" s="8">
        <f>SUMIFS(Baggrundsvariable!E$3:E$296,Baggrundsvariable!$A$3:$A$296,Samlet!$C149,Baggrundsvariable!$C$3:$C$296,Samlet!$E149)</f>
        <v>1.9666666666666666</v>
      </c>
      <c r="I149" s="8">
        <f>SUMIFS(Baggrundsvariable!F$3:F$296,Baggrundsvariable!$A$3:$A$296,Samlet!$C149,Baggrundsvariable!$C$3:$C$296,Samlet!$E149)</f>
        <v>4.8</v>
      </c>
      <c r="J149" s="8">
        <f>SUMIFS(Baggrundsvariable!G$3:G$296,Baggrundsvariable!$A$3:$A$296,Samlet!$C149,Baggrundsvariable!$C$3:$C$296,Samlet!$E149)</f>
        <v>36.700000000000003</v>
      </c>
      <c r="K149" s="8">
        <f>SUMIFS(Baggrundsvariable!H$3:H$296,Baggrundsvariable!$A$3:$A$296,Samlet!$C149,Baggrundsvariable!$C$3:$C$296,Samlet!$E149)</f>
        <v>21.8</v>
      </c>
      <c r="L149" s="8">
        <f>SUMIFS(Baggrundsvariable!I$3:I$296,Baggrundsvariable!$A$3:$A$296,Samlet!$C149,Baggrundsvariable!$C$3:$C$296,Samlet!$E149)</f>
        <v>14.729179800629325</v>
      </c>
    </row>
    <row r="150" spans="1:12">
      <c r="A150">
        <v>1320</v>
      </c>
      <c r="B150" t="s">
        <v>617</v>
      </c>
      <c r="C150">
        <v>101</v>
      </c>
      <c r="D150" t="s">
        <v>1232</v>
      </c>
      <c r="E150">
        <v>2011</v>
      </c>
      <c r="F150" s="15">
        <f>IF(VLOOKUP(IF($A150&lt;1500,'BM011'!$D$5,IF($A150&lt;1800,'BM011'!$D$5,IF($A150&lt;2000,'BM011'!$D$5,$A150))),'BM011'!$D$5:$U$607,'BM011'!S$609,0)="BRUG KOM",VLOOKUP($C150,'BM010'!$C$5:$T$102,'BM010'!R$104,0),VLOOKUP(IF($A150&lt;1500,'BM011'!$D$5,IF($A150&lt;1800,'BM011'!$D$5,IF($A150&lt;2000,'BM011'!$D$5,$A150))),'BM011'!$D$5:$U$607,'BM011'!S$609,0))</f>
        <v>23794.75</v>
      </c>
      <c r="G150">
        <f>SUMIFS(Baggrundsvariable!D$3:D$296,Baggrundsvariable!$A$3:$A$296,Samlet!$C150,Baggrundsvariable!$C$3:$C$296,Samlet!$E150)</f>
        <v>189182</v>
      </c>
      <c r="H150" s="8">
        <f>SUMIFS(Baggrundsvariable!E$3:E$296,Baggrundsvariable!$A$3:$A$296,Samlet!$C150,Baggrundsvariable!$C$3:$C$296,Samlet!$E150)</f>
        <v>1.9666666666666666</v>
      </c>
      <c r="I150" s="8">
        <f>SUMIFS(Baggrundsvariable!F$3:F$296,Baggrundsvariable!$A$3:$A$296,Samlet!$C150,Baggrundsvariable!$C$3:$C$296,Samlet!$E150)</f>
        <v>4.8</v>
      </c>
      <c r="J150" s="8">
        <f>SUMIFS(Baggrundsvariable!G$3:G$296,Baggrundsvariable!$A$3:$A$296,Samlet!$C150,Baggrundsvariable!$C$3:$C$296,Samlet!$E150)</f>
        <v>36.700000000000003</v>
      </c>
      <c r="K150" s="8">
        <f>SUMIFS(Baggrundsvariable!H$3:H$296,Baggrundsvariable!$A$3:$A$296,Samlet!$C150,Baggrundsvariable!$C$3:$C$296,Samlet!$E150)</f>
        <v>21.8</v>
      </c>
      <c r="L150" s="8">
        <f>SUMIFS(Baggrundsvariable!I$3:I$296,Baggrundsvariable!$A$3:$A$296,Samlet!$C150,Baggrundsvariable!$C$3:$C$296,Samlet!$E150)</f>
        <v>14.729179800629325</v>
      </c>
    </row>
    <row r="151" spans="1:12">
      <c r="A151">
        <v>1321</v>
      </c>
      <c r="B151" t="s">
        <v>617</v>
      </c>
      <c r="C151">
        <v>101</v>
      </c>
      <c r="D151" t="s">
        <v>1232</v>
      </c>
      <c r="E151">
        <v>2011</v>
      </c>
      <c r="F151" s="15">
        <f>IF(VLOOKUP(IF($A151&lt;1500,'BM011'!$D$5,IF($A151&lt;1800,'BM011'!$D$5,IF($A151&lt;2000,'BM011'!$D$5,$A151))),'BM011'!$D$5:$U$607,'BM011'!S$609,0)="BRUG KOM",VLOOKUP($C151,'BM010'!$C$5:$T$102,'BM010'!R$104,0),VLOOKUP(IF($A151&lt;1500,'BM011'!$D$5,IF($A151&lt;1800,'BM011'!$D$5,IF($A151&lt;2000,'BM011'!$D$5,$A151))),'BM011'!$D$5:$U$607,'BM011'!S$609,0))</f>
        <v>23794.75</v>
      </c>
      <c r="G151">
        <f>SUMIFS(Baggrundsvariable!D$3:D$296,Baggrundsvariable!$A$3:$A$296,Samlet!$C151,Baggrundsvariable!$C$3:$C$296,Samlet!$E151)</f>
        <v>189182</v>
      </c>
      <c r="H151" s="8">
        <f>SUMIFS(Baggrundsvariable!E$3:E$296,Baggrundsvariable!$A$3:$A$296,Samlet!$C151,Baggrundsvariable!$C$3:$C$296,Samlet!$E151)</f>
        <v>1.9666666666666666</v>
      </c>
      <c r="I151" s="8">
        <f>SUMIFS(Baggrundsvariable!F$3:F$296,Baggrundsvariable!$A$3:$A$296,Samlet!$C151,Baggrundsvariable!$C$3:$C$296,Samlet!$E151)</f>
        <v>4.8</v>
      </c>
      <c r="J151" s="8">
        <f>SUMIFS(Baggrundsvariable!G$3:G$296,Baggrundsvariable!$A$3:$A$296,Samlet!$C151,Baggrundsvariable!$C$3:$C$296,Samlet!$E151)</f>
        <v>36.700000000000003</v>
      </c>
      <c r="K151" s="8">
        <f>SUMIFS(Baggrundsvariable!H$3:H$296,Baggrundsvariable!$A$3:$A$296,Samlet!$C151,Baggrundsvariable!$C$3:$C$296,Samlet!$E151)</f>
        <v>21.8</v>
      </c>
      <c r="L151" s="8">
        <f>SUMIFS(Baggrundsvariable!I$3:I$296,Baggrundsvariable!$A$3:$A$296,Samlet!$C151,Baggrundsvariable!$C$3:$C$296,Samlet!$E151)</f>
        <v>14.729179800629325</v>
      </c>
    </row>
    <row r="152" spans="1:12">
      <c r="A152">
        <v>1322</v>
      </c>
      <c r="B152" t="s">
        <v>617</v>
      </c>
      <c r="C152">
        <v>101</v>
      </c>
      <c r="D152" t="s">
        <v>1232</v>
      </c>
      <c r="E152">
        <v>2011</v>
      </c>
      <c r="F152" s="15">
        <f>IF(VLOOKUP(IF($A152&lt;1500,'BM011'!$D$5,IF($A152&lt;1800,'BM011'!$D$5,IF($A152&lt;2000,'BM011'!$D$5,$A152))),'BM011'!$D$5:$U$607,'BM011'!S$609,0)="BRUG KOM",VLOOKUP($C152,'BM010'!$C$5:$T$102,'BM010'!R$104,0),VLOOKUP(IF($A152&lt;1500,'BM011'!$D$5,IF($A152&lt;1800,'BM011'!$D$5,IF($A152&lt;2000,'BM011'!$D$5,$A152))),'BM011'!$D$5:$U$607,'BM011'!S$609,0))</f>
        <v>23794.75</v>
      </c>
      <c r="G152">
        <f>SUMIFS(Baggrundsvariable!D$3:D$296,Baggrundsvariable!$A$3:$A$296,Samlet!$C152,Baggrundsvariable!$C$3:$C$296,Samlet!$E152)</f>
        <v>189182</v>
      </c>
      <c r="H152" s="8">
        <f>SUMIFS(Baggrundsvariable!E$3:E$296,Baggrundsvariable!$A$3:$A$296,Samlet!$C152,Baggrundsvariable!$C$3:$C$296,Samlet!$E152)</f>
        <v>1.9666666666666666</v>
      </c>
      <c r="I152" s="8">
        <f>SUMIFS(Baggrundsvariable!F$3:F$296,Baggrundsvariable!$A$3:$A$296,Samlet!$C152,Baggrundsvariable!$C$3:$C$296,Samlet!$E152)</f>
        <v>4.8</v>
      </c>
      <c r="J152" s="8">
        <f>SUMIFS(Baggrundsvariable!G$3:G$296,Baggrundsvariable!$A$3:$A$296,Samlet!$C152,Baggrundsvariable!$C$3:$C$296,Samlet!$E152)</f>
        <v>36.700000000000003</v>
      </c>
      <c r="K152" s="8">
        <f>SUMIFS(Baggrundsvariable!H$3:H$296,Baggrundsvariable!$A$3:$A$296,Samlet!$C152,Baggrundsvariable!$C$3:$C$296,Samlet!$E152)</f>
        <v>21.8</v>
      </c>
      <c r="L152" s="8">
        <f>SUMIFS(Baggrundsvariable!I$3:I$296,Baggrundsvariable!$A$3:$A$296,Samlet!$C152,Baggrundsvariable!$C$3:$C$296,Samlet!$E152)</f>
        <v>14.729179800629325</v>
      </c>
    </row>
    <row r="153" spans="1:12">
      <c r="A153">
        <v>1323</v>
      </c>
      <c r="B153" t="s">
        <v>617</v>
      </c>
      <c r="C153">
        <v>101</v>
      </c>
      <c r="D153" t="s">
        <v>1232</v>
      </c>
      <c r="E153">
        <v>2011</v>
      </c>
      <c r="F153" s="15">
        <f>IF(VLOOKUP(IF($A153&lt;1500,'BM011'!$D$5,IF($A153&lt;1800,'BM011'!$D$5,IF($A153&lt;2000,'BM011'!$D$5,$A153))),'BM011'!$D$5:$U$607,'BM011'!S$609,0)="BRUG KOM",VLOOKUP($C153,'BM010'!$C$5:$T$102,'BM010'!R$104,0),VLOOKUP(IF($A153&lt;1500,'BM011'!$D$5,IF($A153&lt;1800,'BM011'!$D$5,IF($A153&lt;2000,'BM011'!$D$5,$A153))),'BM011'!$D$5:$U$607,'BM011'!S$609,0))</f>
        <v>23794.75</v>
      </c>
      <c r="G153">
        <f>SUMIFS(Baggrundsvariable!D$3:D$296,Baggrundsvariable!$A$3:$A$296,Samlet!$C153,Baggrundsvariable!$C$3:$C$296,Samlet!$E153)</f>
        <v>189182</v>
      </c>
      <c r="H153" s="8">
        <f>SUMIFS(Baggrundsvariable!E$3:E$296,Baggrundsvariable!$A$3:$A$296,Samlet!$C153,Baggrundsvariable!$C$3:$C$296,Samlet!$E153)</f>
        <v>1.9666666666666666</v>
      </c>
      <c r="I153" s="8">
        <f>SUMIFS(Baggrundsvariable!F$3:F$296,Baggrundsvariable!$A$3:$A$296,Samlet!$C153,Baggrundsvariable!$C$3:$C$296,Samlet!$E153)</f>
        <v>4.8</v>
      </c>
      <c r="J153" s="8">
        <f>SUMIFS(Baggrundsvariable!G$3:G$296,Baggrundsvariable!$A$3:$A$296,Samlet!$C153,Baggrundsvariable!$C$3:$C$296,Samlet!$E153)</f>
        <v>36.700000000000003</v>
      </c>
      <c r="K153" s="8">
        <f>SUMIFS(Baggrundsvariable!H$3:H$296,Baggrundsvariable!$A$3:$A$296,Samlet!$C153,Baggrundsvariable!$C$3:$C$296,Samlet!$E153)</f>
        <v>21.8</v>
      </c>
      <c r="L153" s="8">
        <f>SUMIFS(Baggrundsvariable!I$3:I$296,Baggrundsvariable!$A$3:$A$296,Samlet!$C153,Baggrundsvariable!$C$3:$C$296,Samlet!$E153)</f>
        <v>14.729179800629325</v>
      </c>
    </row>
    <row r="154" spans="1:12">
      <c r="A154">
        <v>1324</v>
      </c>
      <c r="B154" t="s">
        <v>617</v>
      </c>
      <c r="C154">
        <v>101</v>
      </c>
      <c r="D154" t="s">
        <v>1232</v>
      </c>
      <c r="E154">
        <v>2011</v>
      </c>
      <c r="F154" s="15">
        <f>IF(VLOOKUP(IF($A154&lt;1500,'BM011'!$D$5,IF($A154&lt;1800,'BM011'!$D$5,IF($A154&lt;2000,'BM011'!$D$5,$A154))),'BM011'!$D$5:$U$607,'BM011'!S$609,0)="BRUG KOM",VLOOKUP($C154,'BM010'!$C$5:$T$102,'BM010'!R$104,0),VLOOKUP(IF($A154&lt;1500,'BM011'!$D$5,IF($A154&lt;1800,'BM011'!$D$5,IF($A154&lt;2000,'BM011'!$D$5,$A154))),'BM011'!$D$5:$U$607,'BM011'!S$609,0))</f>
        <v>23794.75</v>
      </c>
      <c r="G154">
        <f>SUMIFS(Baggrundsvariable!D$3:D$296,Baggrundsvariable!$A$3:$A$296,Samlet!$C154,Baggrundsvariable!$C$3:$C$296,Samlet!$E154)</f>
        <v>189182</v>
      </c>
      <c r="H154" s="8">
        <f>SUMIFS(Baggrundsvariable!E$3:E$296,Baggrundsvariable!$A$3:$A$296,Samlet!$C154,Baggrundsvariable!$C$3:$C$296,Samlet!$E154)</f>
        <v>1.9666666666666666</v>
      </c>
      <c r="I154" s="8">
        <f>SUMIFS(Baggrundsvariable!F$3:F$296,Baggrundsvariable!$A$3:$A$296,Samlet!$C154,Baggrundsvariable!$C$3:$C$296,Samlet!$E154)</f>
        <v>4.8</v>
      </c>
      <c r="J154" s="8">
        <f>SUMIFS(Baggrundsvariable!G$3:G$296,Baggrundsvariable!$A$3:$A$296,Samlet!$C154,Baggrundsvariable!$C$3:$C$296,Samlet!$E154)</f>
        <v>36.700000000000003</v>
      </c>
      <c r="K154" s="8">
        <f>SUMIFS(Baggrundsvariable!H$3:H$296,Baggrundsvariable!$A$3:$A$296,Samlet!$C154,Baggrundsvariable!$C$3:$C$296,Samlet!$E154)</f>
        <v>21.8</v>
      </c>
      <c r="L154" s="8">
        <f>SUMIFS(Baggrundsvariable!I$3:I$296,Baggrundsvariable!$A$3:$A$296,Samlet!$C154,Baggrundsvariable!$C$3:$C$296,Samlet!$E154)</f>
        <v>14.729179800629325</v>
      </c>
    </row>
    <row r="155" spans="1:12">
      <c r="A155">
        <v>1325</v>
      </c>
      <c r="B155" t="s">
        <v>617</v>
      </c>
      <c r="C155">
        <v>101</v>
      </c>
      <c r="D155" t="s">
        <v>1232</v>
      </c>
      <c r="E155">
        <v>2011</v>
      </c>
      <c r="F155" s="15">
        <f>IF(VLOOKUP(IF($A155&lt;1500,'BM011'!$D$5,IF($A155&lt;1800,'BM011'!$D$5,IF($A155&lt;2000,'BM011'!$D$5,$A155))),'BM011'!$D$5:$U$607,'BM011'!S$609,0)="BRUG KOM",VLOOKUP($C155,'BM010'!$C$5:$T$102,'BM010'!R$104,0),VLOOKUP(IF($A155&lt;1500,'BM011'!$D$5,IF($A155&lt;1800,'BM011'!$D$5,IF($A155&lt;2000,'BM011'!$D$5,$A155))),'BM011'!$D$5:$U$607,'BM011'!S$609,0))</f>
        <v>23794.75</v>
      </c>
      <c r="G155">
        <f>SUMIFS(Baggrundsvariable!D$3:D$296,Baggrundsvariable!$A$3:$A$296,Samlet!$C155,Baggrundsvariable!$C$3:$C$296,Samlet!$E155)</f>
        <v>189182</v>
      </c>
      <c r="H155" s="8">
        <f>SUMIFS(Baggrundsvariable!E$3:E$296,Baggrundsvariable!$A$3:$A$296,Samlet!$C155,Baggrundsvariable!$C$3:$C$296,Samlet!$E155)</f>
        <v>1.9666666666666666</v>
      </c>
      <c r="I155" s="8">
        <f>SUMIFS(Baggrundsvariable!F$3:F$296,Baggrundsvariable!$A$3:$A$296,Samlet!$C155,Baggrundsvariable!$C$3:$C$296,Samlet!$E155)</f>
        <v>4.8</v>
      </c>
      <c r="J155" s="8">
        <f>SUMIFS(Baggrundsvariable!G$3:G$296,Baggrundsvariable!$A$3:$A$296,Samlet!$C155,Baggrundsvariable!$C$3:$C$296,Samlet!$E155)</f>
        <v>36.700000000000003</v>
      </c>
      <c r="K155" s="8">
        <f>SUMIFS(Baggrundsvariable!H$3:H$296,Baggrundsvariable!$A$3:$A$296,Samlet!$C155,Baggrundsvariable!$C$3:$C$296,Samlet!$E155)</f>
        <v>21.8</v>
      </c>
      <c r="L155" s="8">
        <f>SUMIFS(Baggrundsvariable!I$3:I$296,Baggrundsvariable!$A$3:$A$296,Samlet!$C155,Baggrundsvariable!$C$3:$C$296,Samlet!$E155)</f>
        <v>14.729179800629325</v>
      </c>
    </row>
    <row r="156" spans="1:12">
      <c r="A156">
        <v>1326</v>
      </c>
      <c r="B156" t="s">
        <v>617</v>
      </c>
      <c r="C156">
        <v>101</v>
      </c>
      <c r="D156" t="s">
        <v>1232</v>
      </c>
      <c r="E156">
        <v>2011</v>
      </c>
      <c r="F156" s="15">
        <f>IF(VLOOKUP(IF($A156&lt;1500,'BM011'!$D$5,IF($A156&lt;1800,'BM011'!$D$5,IF($A156&lt;2000,'BM011'!$D$5,$A156))),'BM011'!$D$5:$U$607,'BM011'!S$609,0)="BRUG KOM",VLOOKUP($C156,'BM010'!$C$5:$T$102,'BM010'!R$104,0),VLOOKUP(IF($A156&lt;1500,'BM011'!$D$5,IF($A156&lt;1800,'BM011'!$D$5,IF($A156&lt;2000,'BM011'!$D$5,$A156))),'BM011'!$D$5:$U$607,'BM011'!S$609,0))</f>
        <v>23794.75</v>
      </c>
      <c r="G156">
        <f>SUMIFS(Baggrundsvariable!D$3:D$296,Baggrundsvariable!$A$3:$A$296,Samlet!$C156,Baggrundsvariable!$C$3:$C$296,Samlet!$E156)</f>
        <v>189182</v>
      </c>
      <c r="H156" s="8">
        <f>SUMIFS(Baggrundsvariable!E$3:E$296,Baggrundsvariable!$A$3:$A$296,Samlet!$C156,Baggrundsvariable!$C$3:$C$296,Samlet!$E156)</f>
        <v>1.9666666666666666</v>
      </c>
      <c r="I156" s="8">
        <f>SUMIFS(Baggrundsvariable!F$3:F$296,Baggrundsvariable!$A$3:$A$296,Samlet!$C156,Baggrundsvariable!$C$3:$C$296,Samlet!$E156)</f>
        <v>4.8</v>
      </c>
      <c r="J156" s="8">
        <f>SUMIFS(Baggrundsvariable!G$3:G$296,Baggrundsvariable!$A$3:$A$296,Samlet!$C156,Baggrundsvariable!$C$3:$C$296,Samlet!$E156)</f>
        <v>36.700000000000003</v>
      </c>
      <c r="K156" s="8">
        <f>SUMIFS(Baggrundsvariable!H$3:H$296,Baggrundsvariable!$A$3:$A$296,Samlet!$C156,Baggrundsvariable!$C$3:$C$296,Samlet!$E156)</f>
        <v>21.8</v>
      </c>
      <c r="L156" s="8">
        <f>SUMIFS(Baggrundsvariable!I$3:I$296,Baggrundsvariable!$A$3:$A$296,Samlet!$C156,Baggrundsvariable!$C$3:$C$296,Samlet!$E156)</f>
        <v>14.729179800629325</v>
      </c>
    </row>
    <row r="157" spans="1:12">
      <c r="A157">
        <v>1327</v>
      </c>
      <c r="B157" t="s">
        <v>617</v>
      </c>
      <c r="C157">
        <v>101</v>
      </c>
      <c r="D157" t="s">
        <v>1232</v>
      </c>
      <c r="E157">
        <v>2011</v>
      </c>
      <c r="F157" s="15">
        <f>IF(VLOOKUP(IF($A157&lt;1500,'BM011'!$D$5,IF($A157&lt;1800,'BM011'!$D$5,IF($A157&lt;2000,'BM011'!$D$5,$A157))),'BM011'!$D$5:$U$607,'BM011'!S$609,0)="BRUG KOM",VLOOKUP($C157,'BM010'!$C$5:$T$102,'BM010'!R$104,0),VLOOKUP(IF($A157&lt;1500,'BM011'!$D$5,IF($A157&lt;1800,'BM011'!$D$5,IF($A157&lt;2000,'BM011'!$D$5,$A157))),'BM011'!$D$5:$U$607,'BM011'!S$609,0))</f>
        <v>23794.75</v>
      </c>
      <c r="G157">
        <f>SUMIFS(Baggrundsvariable!D$3:D$296,Baggrundsvariable!$A$3:$A$296,Samlet!$C157,Baggrundsvariable!$C$3:$C$296,Samlet!$E157)</f>
        <v>189182</v>
      </c>
      <c r="H157" s="8">
        <f>SUMIFS(Baggrundsvariable!E$3:E$296,Baggrundsvariable!$A$3:$A$296,Samlet!$C157,Baggrundsvariable!$C$3:$C$296,Samlet!$E157)</f>
        <v>1.9666666666666666</v>
      </c>
      <c r="I157" s="8">
        <f>SUMIFS(Baggrundsvariable!F$3:F$296,Baggrundsvariable!$A$3:$A$296,Samlet!$C157,Baggrundsvariable!$C$3:$C$296,Samlet!$E157)</f>
        <v>4.8</v>
      </c>
      <c r="J157" s="8">
        <f>SUMIFS(Baggrundsvariable!G$3:G$296,Baggrundsvariable!$A$3:$A$296,Samlet!$C157,Baggrundsvariable!$C$3:$C$296,Samlet!$E157)</f>
        <v>36.700000000000003</v>
      </c>
      <c r="K157" s="8">
        <f>SUMIFS(Baggrundsvariable!H$3:H$296,Baggrundsvariable!$A$3:$A$296,Samlet!$C157,Baggrundsvariable!$C$3:$C$296,Samlet!$E157)</f>
        <v>21.8</v>
      </c>
      <c r="L157" s="8">
        <f>SUMIFS(Baggrundsvariable!I$3:I$296,Baggrundsvariable!$A$3:$A$296,Samlet!$C157,Baggrundsvariable!$C$3:$C$296,Samlet!$E157)</f>
        <v>14.729179800629325</v>
      </c>
    </row>
    <row r="158" spans="1:12">
      <c r="A158">
        <v>1328</v>
      </c>
      <c r="B158" t="s">
        <v>617</v>
      </c>
      <c r="C158">
        <v>101</v>
      </c>
      <c r="D158" t="s">
        <v>1232</v>
      </c>
      <c r="E158">
        <v>2011</v>
      </c>
      <c r="F158" s="15">
        <f>IF(VLOOKUP(IF($A158&lt;1500,'BM011'!$D$5,IF($A158&lt;1800,'BM011'!$D$5,IF($A158&lt;2000,'BM011'!$D$5,$A158))),'BM011'!$D$5:$U$607,'BM011'!S$609,0)="BRUG KOM",VLOOKUP($C158,'BM010'!$C$5:$T$102,'BM010'!R$104,0),VLOOKUP(IF($A158&lt;1500,'BM011'!$D$5,IF($A158&lt;1800,'BM011'!$D$5,IF($A158&lt;2000,'BM011'!$D$5,$A158))),'BM011'!$D$5:$U$607,'BM011'!S$609,0))</f>
        <v>23794.75</v>
      </c>
      <c r="G158">
        <f>SUMIFS(Baggrundsvariable!D$3:D$296,Baggrundsvariable!$A$3:$A$296,Samlet!$C158,Baggrundsvariable!$C$3:$C$296,Samlet!$E158)</f>
        <v>189182</v>
      </c>
      <c r="H158" s="8">
        <f>SUMIFS(Baggrundsvariable!E$3:E$296,Baggrundsvariable!$A$3:$A$296,Samlet!$C158,Baggrundsvariable!$C$3:$C$296,Samlet!$E158)</f>
        <v>1.9666666666666666</v>
      </c>
      <c r="I158" s="8">
        <f>SUMIFS(Baggrundsvariable!F$3:F$296,Baggrundsvariable!$A$3:$A$296,Samlet!$C158,Baggrundsvariable!$C$3:$C$296,Samlet!$E158)</f>
        <v>4.8</v>
      </c>
      <c r="J158" s="8">
        <f>SUMIFS(Baggrundsvariable!G$3:G$296,Baggrundsvariable!$A$3:$A$296,Samlet!$C158,Baggrundsvariable!$C$3:$C$296,Samlet!$E158)</f>
        <v>36.700000000000003</v>
      </c>
      <c r="K158" s="8">
        <f>SUMIFS(Baggrundsvariable!H$3:H$296,Baggrundsvariable!$A$3:$A$296,Samlet!$C158,Baggrundsvariable!$C$3:$C$296,Samlet!$E158)</f>
        <v>21.8</v>
      </c>
      <c r="L158" s="8">
        <f>SUMIFS(Baggrundsvariable!I$3:I$296,Baggrundsvariable!$A$3:$A$296,Samlet!$C158,Baggrundsvariable!$C$3:$C$296,Samlet!$E158)</f>
        <v>14.729179800629325</v>
      </c>
    </row>
    <row r="159" spans="1:12">
      <c r="A159">
        <v>1329</v>
      </c>
      <c r="B159" t="s">
        <v>617</v>
      </c>
      <c r="C159">
        <v>101</v>
      </c>
      <c r="D159" t="s">
        <v>1232</v>
      </c>
      <c r="E159">
        <v>2011</v>
      </c>
      <c r="F159" s="15">
        <f>IF(VLOOKUP(IF($A159&lt;1500,'BM011'!$D$5,IF($A159&lt;1800,'BM011'!$D$5,IF($A159&lt;2000,'BM011'!$D$5,$A159))),'BM011'!$D$5:$U$607,'BM011'!S$609,0)="BRUG KOM",VLOOKUP($C159,'BM010'!$C$5:$T$102,'BM010'!R$104,0),VLOOKUP(IF($A159&lt;1500,'BM011'!$D$5,IF($A159&lt;1800,'BM011'!$D$5,IF($A159&lt;2000,'BM011'!$D$5,$A159))),'BM011'!$D$5:$U$607,'BM011'!S$609,0))</f>
        <v>23794.75</v>
      </c>
      <c r="G159">
        <f>SUMIFS(Baggrundsvariable!D$3:D$296,Baggrundsvariable!$A$3:$A$296,Samlet!$C159,Baggrundsvariable!$C$3:$C$296,Samlet!$E159)</f>
        <v>189182</v>
      </c>
      <c r="H159" s="8">
        <f>SUMIFS(Baggrundsvariable!E$3:E$296,Baggrundsvariable!$A$3:$A$296,Samlet!$C159,Baggrundsvariable!$C$3:$C$296,Samlet!$E159)</f>
        <v>1.9666666666666666</v>
      </c>
      <c r="I159" s="8">
        <f>SUMIFS(Baggrundsvariable!F$3:F$296,Baggrundsvariable!$A$3:$A$296,Samlet!$C159,Baggrundsvariable!$C$3:$C$296,Samlet!$E159)</f>
        <v>4.8</v>
      </c>
      <c r="J159" s="8">
        <f>SUMIFS(Baggrundsvariable!G$3:G$296,Baggrundsvariable!$A$3:$A$296,Samlet!$C159,Baggrundsvariable!$C$3:$C$296,Samlet!$E159)</f>
        <v>36.700000000000003</v>
      </c>
      <c r="K159" s="8">
        <f>SUMIFS(Baggrundsvariable!H$3:H$296,Baggrundsvariable!$A$3:$A$296,Samlet!$C159,Baggrundsvariable!$C$3:$C$296,Samlet!$E159)</f>
        <v>21.8</v>
      </c>
      <c r="L159" s="8">
        <f>SUMIFS(Baggrundsvariable!I$3:I$296,Baggrundsvariable!$A$3:$A$296,Samlet!$C159,Baggrundsvariable!$C$3:$C$296,Samlet!$E159)</f>
        <v>14.729179800629325</v>
      </c>
    </row>
    <row r="160" spans="1:12">
      <c r="A160">
        <v>1350</v>
      </c>
      <c r="B160" t="s">
        <v>617</v>
      </c>
      <c r="C160">
        <v>101</v>
      </c>
      <c r="D160" t="s">
        <v>1232</v>
      </c>
      <c r="E160">
        <v>2011</v>
      </c>
      <c r="F160" s="15">
        <f>IF(VLOOKUP(IF($A160&lt;1500,'BM011'!$D$5,IF($A160&lt;1800,'BM011'!$D$5,IF($A160&lt;2000,'BM011'!$D$5,$A160))),'BM011'!$D$5:$U$607,'BM011'!S$609,0)="BRUG KOM",VLOOKUP($C160,'BM010'!$C$5:$T$102,'BM010'!R$104,0),VLOOKUP(IF($A160&lt;1500,'BM011'!$D$5,IF($A160&lt;1800,'BM011'!$D$5,IF($A160&lt;2000,'BM011'!$D$5,$A160))),'BM011'!$D$5:$U$607,'BM011'!S$609,0))</f>
        <v>23794.75</v>
      </c>
      <c r="G160">
        <f>SUMIFS(Baggrundsvariable!D$3:D$296,Baggrundsvariable!$A$3:$A$296,Samlet!$C160,Baggrundsvariable!$C$3:$C$296,Samlet!$E160)</f>
        <v>189182</v>
      </c>
      <c r="H160" s="8">
        <f>SUMIFS(Baggrundsvariable!E$3:E$296,Baggrundsvariable!$A$3:$A$296,Samlet!$C160,Baggrundsvariable!$C$3:$C$296,Samlet!$E160)</f>
        <v>1.9666666666666666</v>
      </c>
      <c r="I160" s="8">
        <f>SUMIFS(Baggrundsvariable!F$3:F$296,Baggrundsvariable!$A$3:$A$296,Samlet!$C160,Baggrundsvariable!$C$3:$C$296,Samlet!$E160)</f>
        <v>4.8</v>
      </c>
      <c r="J160" s="8">
        <f>SUMIFS(Baggrundsvariable!G$3:G$296,Baggrundsvariable!$A$3:$A$296,Samlet!$C160,Baggrundsvariable!$C$3:$C$296,Samlet!$E160)</f>
        <v>36.700000000000003</v>
      </c>
      <c r="K160" s="8">
        <f>SUMIFS(Baggrundsvariable!H$3:H$296,Baggrundsvariable!$A$3:$A$296,Samlet!$C160,Baggrundsvariable!$C$3:$C$296,Samlet!$E160)</f>
        <v>21.8</v>
      </c>
      <c r="L160" s="8">
        <f>SUMIFS(Baggrundsvariable!I$3:I$296,Baggrundsvariable!$A$3:$A$296,Samlet!$C160,Baggrundsvariable!$C$3:$C$296,Samlet!$E160)</f>
        <v>14.729179800629325</v>
      </c>
    </row>
    <row r="161" spans="1:12">
      <c r="A161">
        <v>1352</v>
      </c>
      <c r="B161" t="s">
        <v>617</v>
      </c>
      <c r="C161">
        <v>101</v>
      </c>
      <c r="D161" t="s">
        <v>1232</v>
      </c>
      <c r="E161">
        <v>2011</v>
      </c>
      <c r="F161" s="15">
        <f>IF(VLOOKUP(IF($A161&lt;1500,'BM011'!$D$5,IF($A161&lt;1800,'BM011'!$D$5,IF($A161&lt;2000,'BM011'!$D$5,$A161))),'BM011'!$D$5:$U$607,'BM011'!S$609,0)="BRUG KOM",VLOOKUP($C161,'BM010'!$C$5:$T$102,'BM010'!R$104,0),VLOOKUP(IF($A161&lt;1500,'BM011'!$D$5,IF($A161&lt;1800,'BM011'!$D$5,IF($A161&lt;2000,'BM011'!$D$5,$A161))),'BM011'!$D$5:$U$607,'BM011'!S$609,0))</f>
        <v>23794.75</v>
      </c>
      <c r="G161">
        <f>SUMIFS(Baggrundsvariable!D$3:D$296,Baggrundsvariable!$A$3:$A$296,Samlet!$C161,Baggrundsvariable!$C$3:$C$296,Samlet!$E161)</f>
        <v>189182</v>
      </c>
      <c r="H161" s="8">
        <f>SUMIFS(Baggrundsvariable!E$3:E$296,Baggrundsvariable!$A$3:$A$296,Samlet!$C161,Baggrundsvariable!$C$3:$C$296,Samlet!$E161)</f>
        <v>1.9666666666666666</v>
      </c>
      <c r="I161" s="8">
        <f>SUMIFS(Baggrundsvariable!F$3:F$296,Baggrundsvariable!$A$3:$A$296,Samlet!$C161,Baggrundsvariable!$C$3:$C$296,Samlet!$E161)</f>
        <v>4.8</v>
      </c>
      <c r="J161" s="8">
        <f>SUMIFS(Baggrundsvariable!G$3:G$296,Baggrundsvariable!$A$3:$A$296,Samlet!$C161,Baggrundsvariable!$C$3:$C$296,Samlet!$E161)</f>
        <v>36.700000000000003</v>
      </c>
      <c r="K161" s="8">
        <f>SUMIFS(Baggrundsvariable!H$3:H$296,Baggrundsvariable!$A$3:$A$296,Samlet!$C161,Baggrundsvariable!$C$3:$C$296,Samlet!$E161)</f>
        <v>21.8</v>
      </c>
      <c r="L161" s="8">
        <f>SUMIFS(Baggrundsvariable!I$3:I$296,Baggrundsvariable!$A$3:$A$296,Samlet!$C161,Baggrundsvariable!$C$3:$C$296,Samlet!$E161)</f>
        <v>14.729179800629325</v>
      </c>
    </row>
    <row r="162" spans="1:12">
      <c r="A162">
        <v>1353</v>
      </c>
      <c r="B162" t="s">
        <v>617</v>
      </c>
      <c r="C162">
        <v>101</v>
      </c>
      <c r="D162" t="s">
        <v>1232</v>
      </c>
      <c r="E162">
        <v>2011</v>
      </c>
      <c r="F162" s="15">
        <f>IF(VLOOKUP(IF($A162&lt;1500,'BM011'!$D$5,IF($A162&lt;1800,'BM011'!$D$5,IF($A162&lt;2000,'BM011'!$D$5,$A162))),'BM011'!$D$5:$U$607,'BM011'!S$609,0)="BRUG KOM",VLOOKUP($C162,'BM010'!$C$5:$T$102,'BM010'!R$104,0),VLOOKUP(IF($A162&lt;1500,'BM011'!$D$5,IF($A162&lt;1800,'BM011'!$D$5,IF($A162&lt;2000,'BM011'!$D$5,$A162))),'BM011'!$D$5:$U$607,'BM011'!S$609,0))</f>
        <v>23794.75</v>
      </c>
      <c r="G162">
        <f>SUMIFS(Baggrundsvariable!D$3:D$296,Baggrundsvariable!$A$3:$A$296,Samlet!$C162,Baggrundsvariable!$C$3:$C$296,Samlet!$E162)</f>
        <v>189182</v>
      </c>
      <c r="H162" s="8">
        <f>SUMIFS(Baggrundsvariable!E$3:E$296,Baggrundsvariable!$A$3:$A$296,Samlet!$C162,Baggrundsvariable!$C$3:$C$296,Samlet!$E162)</f>
        <v>1.9666666666666666</v>
      </c>
      <c r="I162" s="8">
        <f>SUMIFS(Baggrundsvariable!F$3:F$296,Baggrundsvariable!$A$3:$A$296,Samlet!$C162,Baggrundsvariable!$C$3:$C$296,Samlet!$E162)</f>
        <v>4.8</v>
      </c>
      <c r="J162" s="8">
        <f>SUMIFS(Baggrundsvariable!G$3:G$296,Baggrundsvariable!$A$3:$A$296,Samlet!$C162,Baggrundsvariable!$C$3:$C$296,Samlet!$E162)</f>
        <v>36.700000000000003</v>
      </c>
      <c r="K162" s="8">
        <f>SUMIFS(Baggrundsvariable!H$3:H$296,Baggrundsvariable!$A$3:$A$296,Samlet!$C162,Baggrundsvariable!$C$3:$C$296,Samlet!$E162)</f>
        <v>21.8</v>
      </c>
      <c r="L162" s="8">
        <f>SUMIFS(Baggrundsvariable!I$3:I$296,Baggrundsvariable!$A$3:$A$296,Samlet!$C162,Baggrundsvariable!$C$3:$C$296,Samlet!$E162)</f>
        <v>14.729179800629325</v>
      </c>
    </row>
    <row r="163" spans="1:12">
      <c r="A163">
        <v>1354</v>
      </c>
      <c r="B163" t="s">
        <v>617</v>
      </c>
      <c r="C163">
        <v>101</v>
      </c>
      <c r="D163" t="s">
        <v>1232</v>
      </c>
      <c r="E163">
        <v>2011</v>
      </c>
      <c r="F163" s="15">
        <f>IF(VLOOKUP(IF($A163&lt;1500,'BM011'!$D$5,IF($A163&lt;1800,'BM011'!$D$5,IF($A163&lt;2000,'BM011'!$D$5,$A163))),'BM011'!$D$5:$U$607,'BM011'!S$609,0)="BRUG KOM",VLOOKUP($C163,'BM010'!$C$5:$T$102,'BM010'!R$104,0),VLOOKUP(IF($A163&lt;1500,'BM011'!$D$5,IF($A163&lt;1800,'BM011'!$D$5,IF($A163&lt;2000,'BM011'!$D$5,$A163))),'BM011'!$D$5:$U$607,'BM011'!S$609,0))</f>
        <v>23794.75</v>
      </c>
      <c r="G163">
        <f>SUMIFS(Baggrundsvariable!D$3:D$296,Baggrundsvariable!$A$3:$A$296,Samlet!$C163,Baggrundsvariable!$C$3:$C$296,Samlet!$E163)</f>
        <v>189182</v>
      </c>
      <c r="H163" s="8">
        <f>SUMIFS(Baggrundsvariable!E$3:E$296,Baggrundsvariable!$A$3:$A$296,Samlet!$C163,Baggrundsvariable!$C$3:$C$296,Samlet!$E163)</f>
        <v>1.9666666666666666</v>
      </c>
      <c r="I163" s="8">
        <f>SUMIFS(Baggrundsvariable!F$3:F$296,Baggrundsvariable!$A$3:$A$296,Samlet!$C163,Baggrundsvariable!$C$3:$C$296,Samlet!$E163)</f>
        <v>4.8</v>
      </c>
      <c r="J163" s="8">
        <f>SUMIFS(Baggrundsvariable!G$3:G$296,Baggrundsvariable!$A$3:$A$296,Samlet!$C163,Baggrundsvariable!$C$3:$C$296,Samlet!$E163)</f>
        <v>36.700000000000003</v>
      </c>
      <c r="K163" s="8">
        <f>SUMIFS(Baggrundsvariable!H$3:H$296,Baggrundsvariable!$A$3:$A$296,Samlet!$C163,Baggrundsvariable!$C$3:$C$296,Samlet!$E163)</f>
        <v>21.8</v>
      </c>
      <c r="L163" s="8">
        <f>SUMIFS(Baggrundsvariable!I$3:I$296,Baggrundsvariable!$A$3:$A$296,Samlet!$C163,Baggrundsvariable!$C$3:$C$296,Samlet!$E163)</f>
        <v>14.729179800629325</v>
      </c>
    </row>
    <row r="164" spans="1:12">
      <c r="A164">
        <v>1355</v>
      </c>
      <c r="B164" t="s">
        <v>617</v>
      </c>
      <c r="C164">
        <v>101</v>
      </c>
      <c r="D164" t="s">
        <v>1232</v>
      </c>
      <c r="E164">
        <v>2011</v>
      </c>
      <c r="F164" s="15">
        <f>IF(VLOOKUP(IF($A164&lt;1500,'BM011'!$D$5,IF($A164&lt;1800,'BM011'!$D$5,IF($A164&lt;2000,'BM011'!$D$5,$A164))),'BM011'!$D$5:$U$607,'BM011'!S$609,0)="BRUG KOM",VLOOKUP($C164,'BM010'!$C$5:$T$102,'BM010'!R$104,0),VLOOKUP(IF($A164&lt;1500,'BM011'!$D$5,IF($A164&lt;1800,'BM011'!$D$5,IF($A164&lt;2000,'BM011'!$D$5,$A164))),'BM011'!$D$5:$U$607,'BM011'!S$609,0))</f>
        <v>23794.75</v>
      </c>
      <c r="G164">
        <f>SUMIFS(Baggrundsvariable!D$3:D$296,Baggrundsvariable!$A$3:$A$296,Samlet!$C164,Baggrundsvariable!$C$3:$C$296,Samlet!$E164)</f>
        <v>189182</v>
      </c>
      <c r="H164" s="8">
        <f>SUMIFS(Baggrundsvariable!E$3:E$296,Baggrundsvariable!$A$3:$A$296,Samlet!$C164,Baggrundsvariable!$C$3:$C$296,Samlet!$E164)</f>
        <v>1.9666666666666666</v>
      </c>
      <c r="I164" s="8">
        <f>SUMIFS(Baggrundsvariable!F$3:F$296,Baggrundsvariable!$A$3:$A$296,Samlet!$C164,Baggrundsvariable!$C$3:$C$296,Samlet!$E164)</f>
        <v>4.8</v>
      </c>
      <c r="J164" s="8">
        <f>SUMIFS(Baggrundsvariable!G$3:G$296,Baggrundsvariable!$A$3:$A$296,Samlet!$C164,Baggrundsvariable!$C$3:$C$296,Samlet!$E164)</f>
        <v>36.700000000000003</v>
      </c>
      <c r="K164" s="8">
        <f>SUMIFS(Baggrundsvariable!H$3:H$296,Baggrundsvariable!$A$3:$A$296,Samlet!$C164,Baggrundsvariable!$C$3:$C$296,Samlet!$E164)</f>
        <v>21.8</v>
      </c>
      <c r="L164" s="8">
        <f>SUMIFS(Baggrundsvariable!I$3:I$296,Baggrundsvariable!$A$3:$A$296,Samlet!$C164,Baggrundsvariable!$C$3:$C$296,Samlet!$E164)</f>
        <v>14.729179800629325</v>
      </c>
    </row>
    <row r="165" spans="1:12">
      <c r="A165">
        <v>1356</v>
      </c>
      <c r="B165" t="s">
        <v>617</v>
      </c>
      <c r="C165">
        <v>101</v>
      </c>
      <c r="D165" t="s">
        <v>1232</v>
      </c>
      <c r="E165">
        <v>2011</v>
      </c>
      <c r="F165" s="15">
        <f>IF(VLOOKUP(IF($A165&lt;1500,'BM011'!$D$5,IF($A165&lt;1800,'BM011'!$D$5,IF($A165&lt;2000,'BM011'!$D$5,$A165))),'BM011'!$D$5:$U$607,'BM011'!S$609,0)="BRUG KOM",VLOOKUP($C165,'BM010'!$C$5:$T$102,'BM010'!R$104,0),VLOOKUP(IF($A165&lt;1500,'BM011'!$D$5,IF($A165&lt;1800,'BM011'!$D$5,IF($A165&lt;2000,'BM011'!$D$5,$A165))),'BM011'!$D$5:$U$607,'BM011'!S$609,0))</f>
        <v>23794.75</v>
      </c>
      <c r="G165">
        <f>SUMIFS(Baggrundsvariable!D$3:D$296,Baggrundsvariable!$A$3:$A$296,Samlet!$C165,Baggrundsvariable!$C$3:$C$296,Samlet!$E165)</f>
        <v>189182</v>
      </c>
      <c r="H165" s="8">
        <f>SUMIFS(Baggrundsvariable!E$3:E$296,Baggrundsvariable!$A$3:$A$296,Samlet!$C165,Baggrundsvariable!$C$3:$C$296,Samlet!$E165)</f>
        <v>1.9666666666666666</v>
      </c>
      <c r="I165" s="8">
        <f>SUMIFS(Baggrundsvariable!F$3:F$296,Baggrundsvariable!$A$3:$A$296,Samlet!$C165,Baggrundsvariable!$C$3:$C$296,Samlet!$E165)</f>
        <v>4.8</v>
      </c>
      <c r="J165" s="8">
        <f>SUMIFS(Baggrundsvariable!G$3:G$296,Baggrundsvariable!$A$3:$A$296,Samlet!$C165,Baggrundsvariable!$C$3:$C$296,Samlet!$E165)</f>
        <v>36.700000000000003</v>
      </c>
      <c r="K165" s="8">
        <f>SUMIFS(Baggrundsvariable!H$3:H$296,Baggrundsvariable!$A$3:$A$296,Samlet!$C165,Baggrundsvariable!$C$3:$C$296,Samlet!$E165)</f>
        <v>21.8</v>
      </c>
      <c r="L165" s="8">
        <f>SUMIFS(Baggrundsvariable!I$3:I$296,Baggrundsvariable!$A$3:$A$296,Samlet!$C165,Baggrundsvariable!$C$3:$C$296,Samlet!$E165)</f>
        <v>14.729179800629325</v>
      </c>
    </row>
    <row r="166" spans="1:12">
      <c r="A166">
        <v>1357</v>
      </c>
      <c r="B166" t="s">
        <v>617</v>
      </c>
      <c r="C166">
        <v>101</v>
      </c>
      <c r="D166" t="s">
        <v>1232</v>
      </c>
      <c r="E166">
        <v>2011</v>
      </c>
      <c r="F166" s="15">
        <f>IF(VLOOKUP(IF($A166&lt;1500,'BM011'!$D$5,IF($A166&lt;1800,'BM011'!$D$5,IF($A166&lt;2000,'BM011'!$D$5,$A166))),'BM011'!$D$5:$U$607,'BM011'!S$609,0)="BRUG KOM",VLOOKUP($C166,'BM010'!$C$5:$T$102,'BM010'!R$104,0),VLOOKUP(IF($A166&lt;1500,'BM011'!$D$5,IF($A166&lt;1800,'BM011'!$D$5,IF($A166&lt;2000,'BM011'!$D$5,$A166))),'BM011'!$D$5:$U$607,'BM011'!S$609,0))</f>
        <v>23794.75</v>
      </c>
      <c r="G166">
        <f>SUMIFS(Baggrundsvariable!D$3:D$296,Baggrundsvariable!$A$3:$A$296,Samlet!$C166,Baggrundsvariable!$C$3:$C$296,Samlet!$E166)</f>
        <v>189182</v>
      </c>
      <c r="H166" s="8">
        <f>SUMIFS(Baggrundsvariable!E$3:E$296,Baggrundsvariable!$A$3:$A$296,Samlet!$C166,Baggrundsvariable!$C$3:$C$296,Samlet!$E166)</f>
        <v>1.9666666666666666</v>
      </c>
      <c r="I166" s="8">
        <f>SUMIFS(Baggrundsvariable!F$3:F$296,Baggrundsvariable!$A$3:$A$296,Samlet!$C166,Baggrundsvariable!$C$3:$C$296,Samlet!$E166)</f>
        <v>4.8</v>
      </c>
      <c r="J166" s="8">
        <f>SUMIFS(Baggrundsvariable!G$3:G$296,Baggrundsvariable!$A$3:$A$296,Samlet!$C166,Baggrundsvariable!$C$3:$C$296,Samlet!$E166)</f>
        <v>36.700000000000003</v>
      </c>
      <c r="K166" s="8">
        <f>SUMIFS(Baggrundsvariable!H$3:H$296,Baggrundsvariable!$A$3:$A$296,Samlet!$C166,Baggrundsvariable!$C$3:$C$296,Samlet!$E166)</f>
        <v>21.8</v>
      </c>
      <c r="L166" s="8">
        <f>SUMIFS(Baggrundsvariable!I$3:I$296,Baggrundsvariable!$A$3:$A$296,Samlet!$C166,Baggrundsvariable!$C$3:$C$296,Samlet!$E166)</f>
        <v>14.729179800629325</v>
      </c>
    </row>
    <row r="167" spans="1:12">
      <c r="A167">
        <v>1358</v>
      </c>
      <c r="B167" t="s">
        <v>617</v>
      </c>
      <c r="C167">
        <v>101</v>
      </c>
      <c r="D167" t="s">
        <v>1232</v>
      </c>
      <c r="E167">
        <v>2011</v>
      </c>
      <c r="F167" s="15">
        <f>IF(VLOOKUP(IF($A167&lt;1500,'BM011'!$D$5,IF($A167&lt;1800,'BM011'!$D$5,IF($A167&lt;2000,'BM011'!$D$5,$A167))),'BM011'!$D$5:$U$607,'BM011'!S$609,0)="BRUG KOM",VLOOKUP($C167,'BM010'!$C$5:$T$102,'BM010'!R$104,0),VLOOKUP(IF($A167&lt;1500,'BM011'!$D$5,IF($A167&lt;1800,'BM011'!$D$5,IF($A167&lt;2000,'BM011'!$D$5,$A167))),'BM011'!$D$5:$U$607,'BM011'!S$609,0))</f>
        <v>23794.75</v>
      </c>
      <c r="G167">
        <f>SUMIFS(Baggrundsvariable!D$3:D$296,Baggrundsvariable!$A$3:$A$296,Samlet!$C167,Baggrundsvariable!$C$3:$C$296,Samlet!$E167)</f>
        <v>189182</v>
      </c>
      <c r="H167" s="8">
        <f>SUMIFS(Baggrundsvariable!E$3:E$296,Baggrundsvariable!$A$3:$A$296,Samlet!$C167,Baggrundsvariable!$C$3:$C$296,Samlet!$E167)</f>
        <v>1.9666666666666666</v>
      </c>
      <c r="I167" s="8">
        <f>SUMIFS(Baggrundsvariable!F$3:F$296,Baggrundsvariable!$A$3:$A$296,Samlet!$C167,Baggrundsvariable!$C$3:$C$296,Samlet!$E167)</f>
        <v>4.8</v>
      </c>
      <c r="J167" s="8">
        <f>SUMIFS(Baggrundsvariable!G$3:G$296,Baggrundsvariable!$A$3:$A$296,Samlet!$C167,Baggrundsvariable!$C$3:$C$296,Samlet!$E167)</f>
        <v>36.700000000000003</v>
      </c>
      <c r="K167" s="8">
        <f>SUMIFS(Baggrundsvariable!H$3:H$296,Baggrundsvariable!$A$3:$A$296,Samlet!$C167,Baggrundsvariable!$C$3:$C$296,Samlet!$E167)</f>
        <v>21.8</v>
      </c>
      <c r="L167" s="8">
        <f>SUMIFS(Baggrundsvariable!I$3:I$296,Baggrundsvariable!$A$3:$A$296,Samlet!$C167,Baggrundsvariable!$C$3:$C$296,Samlet!$E167)</f>
        <v>14.729179800629325</v>
      </c>
    </row>
    <row r="168" spans="1:12">
      <c r="A168">
        <v>1359</v>
      </c>
      <c r="B168" t="s">
        <v>617</v>
      </c>
      <c r="C168">
        <v>101</v>
      </c>
      <c r="D168" t="s">
        <v>1232</v>
      </c>
      <c r="E168">
        <v>2011</v>
      </c>
      <c r="F168" s="15">
        <f>IF(VLOOKUP(IF($A168&lt;1500,'BM011'!$D$5,IF($A168&lt;1800,'BM011'!$D$5,IF($A168&lt;2000,'BM011'!$D$5,$A168))),'BM011'!$D$5:$U$607,'BM011'!S$609,0)="BRUG KOM",VLOOKUP($C168,'BM010'!$C$5:$T$102,'BM010'!R$104,0),VLOOKUP(IF($A168&lt;1500,'BM011'!$D$5,IF($A168&lt;1800,'BM011'!$D$5,IF($A168&lt;2000,'BM011'!$D$5,$A168))),'BM011'!$D$5:$U$607,'BM011'!S$609,0))</f>
        <v>23794.75</v>
      </c>
      <c r="G168">
        <f>SUMIFS(Baggrundsvariable!D$3:D$296,Baggrundsvariable!$A$3:$A$296,Samlet!$C168,Baggrundsvariable!$C$3:$C$296,Samlet!$E168)</f>
        <v>189182</v>
      </c>
      <c r="H168" s="8">
        <f>SUMIFS(Baggrundsvariable!E$3:E$296,Baggrundsvariable!$A$3:$A$296,Samlet!$C168,Baggrundsvariable!$C$3:$C$296,Samlet!$E168)</f>
        <v>1.9666666666666666</v>
      </c>
      <c r="I168" s="8">
        <f>SUMIFS(Baggrundsvariable!F$3:F$296,Baggrundsvariable!$A$3:$A$296,Samlet!$C168,Baggrundsvariable!$C$3:$C$296,Samlet!$E168)</f>
        <v>4.8</v>
      </c>
      <c r="J168" s="8">
        <f>SUMIFS(Baggrundsvariable!G$3:G$296,Baggrundsvariable!$A$3:$A$296,Samlet!$C168,Baggrundsvariable!$C$3:$C$296,Samlet!$E168)</f>
        <v>36.700000000000003</v>
      </c>
      <c r="K168" s="8">
        <f>SUMIFS(Baggrundsvariable!H$3:H$296,Baggrundsvariable!$A$3:$A$296,Samlet!$C168,Baggrundsvariable!$C$3:$C$296,Samlet!$E168)</f>
        <v>21.8</v>
      </c>
      <c r="L168" s="8">
        <f>SUMIFS(Baggrundsvariable!I$3:I$296,Baggrundsvariable!$A$3:$A$296,Samlet!$C168,Baggrundsvariable!$C$3:$C$296,Samlet!$E168)</f>
        <v>14.729179800629325</v>
      </c>
    </row>
    <row r="169" spans="1:12">
      <c r="A169">
        <v>1360</v>
      </c>
      <c r="B169" t="s">
        <v>617</v>
      </c>
      <c r="C169">
        <v>101</v>
      </c>
      <c r="D169" t="s">
        <v>1232</v>
      </c>
      <c r="E169">
        <v>2011</v>
      </c>
      <c r="F169" s="15">
        <f>IF(VLOOKUP(IF($A169&lt;1500,'BM011'!$D$5,IF($A169&lt;1800,'BM011'!$D$5,IF($A169&lt;2000,'BM011'!$D$5,$A169))),'BM011'!$D$5:$U$607,'BM011'!S$609,0)="BRUG KOM",VLOOKUP($C169,'BM010'!$C$5:$T$102,'BM010'!R$104,0),VLOOKUP(IF($A169&lt;1500,'BM011'!$D$5,IF($A169&lt;1800,'BM011'!$D$5,IF($A169&lt;2000,'BM011'!$D$5,$A169))),'BM011'!$D$5:$U$607,'BM011'!S$609,0))</f>
        <v>23794.75</v>
      </c>
      <c r="G169">
        <f>SUMIFS(Baggrundsvariable!D$3:D$296,Baggrundsvariable!$A$3:$A$296,Samlet!$C169,Baggrundsvariable!$C$3:$C$296,Samlet!$E169)</f>
        <v>189182</v>
      </c>
      <c r="H169" s="8">
        <f>SUMIFS(Baggrundsvariable!E$3:E$296,Baggrundsvariable!$A$3:$A$296,Samlet!$C169,Baggrundsvariable!$C$3:$C$296,Samlet!$E169)</f>
        <v>1.9666666666666666</v>
      </c>
      <c r="I169" s="8">
        <f>SUMIFS(Baggrundsvariable!F$3:F$296,Baggrundsvariable!$A$3:$A$296,Samlet!$C169,Baggrundsvariable!$C$3:$C$296,Samlet!$E169)</f>
        <v>4.8</v>
      </c>
      <c r="J169" s="8">
        <f>SUMIFS(Baggrundsvariable!G$3:G$296,Baggrundsvariable!$A$3:$A$296,Samlet!$C169,Baggrundsvariable!$C$3:$C$296,Samlet!$E169)</f>
        <v>36.700000000000003</v>
      </c>
      <c r="K169" s="8">
        <f>SUMIFS(Baggrundsvariable!H$3:H$296,Baggrundsvariable!$A$3:$A$296,Samlet!$C169,Baggrundsvariable!$C$3:$C$296,Samlet!$E169)</f>
        <v>21.8</v>
      </c>
      <c r="L169" s="8">
        <f>SUMIFS(Baggrundsvariable!I$3:I$296,Baggrundsvariable!$A$3:$A$296,Samlet!$C169,Baggrundsvariable!$C$3:$C$296,Samlet!$E169)</f>
        <v>14.729179800629325</v>
      </c>
    </row>
    <row r="170" spans="1:12">
      <c r="A170">
        <v>1361</v>
      </c>
      <c r="B170" t="s">
        <v>617</v>
      </c>
      <c r="C170">
        <v>101</v>
      </c>
      <c r="D170" t="s">
        <v>1232</v>
      </c>
      <c r="E170">
        <v>2011</v>
      </c>
      <c r="F170" s="15">
        <f>IF(VLOOKUP(IF($A170&lt;1500,'BM011'!$D$5,IF($A170&lt;1800,'BM011'!$D$5,IF($A170&lt;2000,'BM011'!$D$5,$A170))),'BM011'!$D$5:$U$607,'BM011'!S$609,0)="BRUG KOM",VLOOKUP($C170,'BM010'!$C$5:$T$102,'BM010'!R$104,0),VLOOKUP(IF($A170&lt;1500,'BM011'!$D$5,IF($A170&lt;1800,'BM011'!$D$5,IF($A170&lt;2000,'BM011'!$D$5,$A170))),'BM011'!$D$5:$U$607,'BM011'!S$609,0))</f>
        <v>23794.75</v>
      </c>
      <c r="G170">
        <f>SUMIFS(Baggrundsvariable!D$3:D$296,Baggrundsvariable!$A$3:$A$296,Samlet!$C170,Baggrundsvariable!$C$3:$C$296,Samlet!$E170)</f>
        <v>189182</v>
      </c>
      <c r="H170" s="8">
        <f>SUMIFS(Baggrundsvariable!E$3:E$296,Baggrundsvariable!$A$3:$A$296,Samlet!$C170,Baggrundsvariable!$C$3:$C$296,Samlet!$E170)</f>
        <v>1.9666666666666666</v>
      </c>
      <c r="I170" s="8">
        <f>SUMIFS(Baggrundsvariable!F$3:F$296,Baggrundsvariable!$A$3:$A$296,Samlet!$C170,Baggrundsvariable!$C$3:$C$296,Samlet!$E170)</f>
        <v>4.8</v>
      </c>
      <c r="J170" s="8">
        <f>SUMIFS(Baggrundsvariable!G$3:G$296,Baggrundsvariable!$A$3:$A$296,Samlet!$C170,Baggrundsvariable!$C$3:$C$296,Samlet!$E170)</f>
        <v>36.700000000000003</v>
      </c>
      <c r="K170" s="8">
        <f>SUMIFS(Baggrundsvariable!H$3:H$296,Baggrundsvariable!$A$3:$A$296,Samlet!$C170,Baggrundsvariable!$C$3:$C$296,Samlet!$E170)</f>
        <v>21.8</v>
      </c>
      <c r="L170" s="8">
        <f>SUMIFS(Baggrundsvariable!I$3:I$296,Baggrundsvariable!$A$3:$A$296,Samlet!$C170,Baggrundsvariable!$C$3:$C$296,Samlet!$E170)</f>
        <v>14.729179800629325</v>
      </c>
    </row>
    <row r="171" spans="1:12">
      <c r="A171">
        <v>1362</v>
      </c>
      <c r="B171" t="s">
        <v>617</v>
      </c>
      <c r="C171">
        <v>101</v>
      </c>
      <c r="D171" t="s">
        <v>1232</v>
      </c>
      <c r="E171">
        <v>2011</v>
      </c>
      <c r="F171" s="15">
        <f>IF(VLOOKUP(IF($A171&lt;1500,'BM011'!$D$5,IF($A171&lt;1800,'BM011'!$D$5,IF($A171&lt;2000,'BM011'!$D$5,$A171))),'BM011'!$D$5:$U$607,'BM011'!S$609,0)="BRUG KOM",VLOOKUP($C171,'BM010'!$C$5:$T$102,'BM010'!R$104,0),VLOOKUP(IF($A171&lt;1500,'BM011'!$D$5,IF($A171&lt;1800,'BM011'!$D$5,IF($A171&lt;2000,'BM011'!$D$5,$A171))),'BM011'!$D$5:$U$607,'BM011'!S$609,0))</f>
        <v>23794.75</v>
      </c>
      <c r="G171">
        <f>SUMIFS(Baggrundsvariable!D$3:D$296,Baggrundsvariable!$A$3:$A$296,Samlet!$C171,Baggrundsvariable!$C$3:$C$296,Samlet!$E171)</f>
        <v>189182</v>
      </c>
      <c r="H171" s="8">
        <f>SUMIFS(Baggrundsvariable!E$3:E$296,Baggrundsvariable!$A$3:$A$296,Samlet!$C171,Baggrundsvariable!$C$3:$C$296,Samlet!$E171)</f>
        <v>1.9666666666666666</v>
      </c>
      <c r="I171" s="8">
        <f>SUMIFS(Baggrundsvariable!F$3:F$296,Baggrundsvariable!$A$3:$A$296,Samlet!$C171,Baggrundsvariable!$C$3:$C$296,Samlet!$E171)</f>
        <v>4.8</v>
      </c>
      <c r="J171" s="8">
        <f>SUMIFS(Baggrundsvariable!G$3:G$296,Baggrundsvariable!$A$3:$A$296,Samlet!$C171,Baggrundsvariable!$C$3:$C$296,Samlet!$E171)</f>
        <v>36.700000000000003</v>
      </c>
      <c r="K171" s="8">
        <f>SUMIFS(Baggrundsvariable!H$3:H$296,Baggrundsvariable!$A$3:$A$296,Samlet!$C171,Baggrundsvariable!$C$3:$C$296,Samlet!$E171)</f>
        <v>21.8</v>
      </c>
      <c r="L171" s="8">
        <f>SUMIFS(Baggrundsvariable!I$3:I$296,Baggrundsvariable!$A$3:$A$296,Samlet!$C171,Baggrundsvariable!$C$3:$C$296,Samlet!$E171)</f>
        <v>14.729179800629325</v>
      </c>
    </row>
    <row r="172" spans="1:12">
      <c r="A172">
        <v>1363</v>
      </c>
      <c r="B172" t="s">
        <v>617</v>
      </c>
      <c r="C172">
        <v>101</v>
      </c>
      <c r="D172" t="s">
        <v>1232</v>
      </c>
      <c r="E172">
        <v>2011</v>
      </c>
      <c r="F172" s="15">
        <f>IF(VLOOKUP(IF($A172&lt;1500,'BM011'!$D$5,IF($A172&lt;1800,'BM011'!$D$5,IF($A172&lt;2000,'BM011'!$D$5,$A172))),'BM011'!$D$5:$U$607,'BM011'!S$609,0)="BRUG KOM",VLOOKUP($C172,'BM010'!$C$5:$T$102,'BM010'!R$104,0),VLOOKUP(IF($A172&lt;1500,'BM011'!$D$5,IF($A172&lt;1800,'BM011'!$D$5,IF($A172&lt;2000,'BM011'!$D$5,$A172))),'BM011'!$D$5:$U$607,'BM011'!S$609,0))</f>
        <v>23794.75</v>
      </c>
      <c r="G172">
        <f>SUMIFS(Baggrundsvariable!D$3:D$296,Baggrundsvariable!$A$3:$A$296,Samlet!$C172,Baggrundsvariable!$C$3:$C$296,Samlet!$E172)</f>
        <v>189182</v>
      </c>
      <c r="H172" s="8">
        <f>SUMIFS(Baggrundsvariable!E$3:E$296,Baggrundsvariable!$A$3:$A$296,Samlet!$C172,Baggrundsvariable!$C$3:$C$296,Samlet!$E172)</f>
        <v>1.9666666666666666</v>
      </c>
      <c r="I172" s="8">
        <f>SUMIFS(Baggrundsvariable!F$3:F$296,Baggrundsvariable!$A$3:$A$296,Samlet!$C172,Baggrundsvariable!$C$3:$C$296,Samlet!$E172)</f>
        <v>4.8</v>
      </c>
      <c r="J172" s="8">
        <f>SUMIFS(Baggrundsvariable!G$3:G$296,Baggrundsvariable!$A$3:$A$296,Samlet!$C172,Baggrundsvariable!$C$3:$C$296,Samlet!$E172)</f>
        <v>36.700000000000003</v>
      </c>
      <c r="K172" s="8">
        <f>SUMIFS(Baggrundsvariable!H$3:H$296,Baggrundsvariable!$A$3:$A$296,Samlet!$C172,Baggrundsvariable!$C$3:$C$296,Samlet!$E172)</f>
        <v>21.8</v>
      </c>
      <c r="L172" s="8">
        <f>SUMIFS(Baggrundsvariable!I$3:I$296,Baggrundsvariable!$A$3:$A$296,Samlet!$C172,Baggrundsvariable!$C$3:$C$296,Samlet!$E172)</f>
        <v>14.729179800629325</v>
      </c>
    </row>
    <row r="173" spans="1:12">
      <c r="A173">
        <v>1364</v>
      </c>
      <c r="B173" t="s">
        <v>617</v>
      </c>
      <c r="C173">
        <v>101</v>
      </c>
      <c r="D173" t="s">
        <v>1232</v>
      </c>
      <c r="E173">
        <v>2011</v>
      </c>
      <c r="F173" s="15">
        <f>IF(VLOOKUP(IF($A173&lt;1500,'BM011'!$D$5,IF($A173&lt;1800,'BM011'!$D$5,IF($A173&lt;2000,'BM011'!$D$5,$A173))),'BM011'!$D$5:$U$607,'BM011'!S$609,0)="BRUG KOM",VLOOKUP($C173,'BM010'!$C$5:$T$102,'BM010'!R$104,0),VLOOKUP(IF($A173&lt;1500,'BM011'!$D$5,IF($A173&lt;1800,'BM011'!$D$5,IF($A173&lt;2000,'BM011'!$D$5,$A173))),'BM011'!$D$5:$U$607,'BM011'!S$609,0))</f>
        <v>23794.75</v>
      </c>
      <c r="G173">
        <f>SUMIFS(Baggrundsvariable!D$3:D$296,Baggrundsvariable!$A$3:$A$296,Samlet!$C173,Baggrundsvariable!$C$3:$C$296,Samlet!$E173)</f>
        <v>189182</v>
      </c>
      <c r="H173" s="8">
        <f>SUMIFS(Baggrundsvariable!E$3:E$296,Baggrundsvariable!$A$3:$A$296,Samlet!$C173,Baggrundsvariable!$C$3:$C$296,Samlet!$E173)</f>
        <v>1.9666666666666666</v>
      </c>
      <c r="I173" s="8">
        <f>SUMIFS(Baggrundsvariable!F$3:F$296,Baggrundsvariable!$A$3:$A$296,Samlet!$C173,Baggrundsvariable!$C$3:$C$296,Samlet!$E173)</f>
        <v>4.8</v>
      </c>
      <c r="J173" s="8">
        <f>SUMIFS(Baggrundsvariable!G$3:G$296,Baggrundsvariable!$A$3:$A$296,Samlet!$C173,Baggrundsvariable!$C$3:$C$296,Samlet!$E173)</f>
        <v>36.700000000000003</v>
      </c>
      <c r="K173" s="8">
        <f>SUMIFS(Baggrundsvariable!H$3:H$296,Baggrundsvariable!$A$3:$A$296,Samlet!$C173,Baggrundsvariable!$C$3:$C$296,Samlet!$E173)</f>
        <v>21.8</v>
      </c>
      <c r="L173" s="8">
        <f>SUMIFS(Baggrundsvariable!I$3:I$296,Baggrundsvariable!$A$3:$A$296,Samlet!$C173,Baggrundsvariable!$C$3:$C$296,Samlet!$E173)</f>
        <v>14.729179800629325</v>
      </c>
    </row>
    <row r="174" spans="1:12">
      <c r="A174">
        <v>1365</v>
      </c>
      <c r="B174" t="s">
        <v>617</v>
      </c>
      <c r="C174">
        <v>101</v>
      </c>
      <c r="D174" t="s">
        <v>1232</v>
      </c>
      <c r="E174">
        <v>2011</v>
      </c>
      <c r="F174" s="15">
        <f>IF(VLOOKUP(IF($A174&lt;1500,'BM011'!$D$5,IF($A174&lt;1800,'BM011'!$D$5,IF($A174&lt;2000,'BM011'!$D$5,$A174))),'BM011'!$D$5:$U$607,'BM011'!S$609,0)="BRUG KOM",VLOOKUP($C174,'BM010'!$C$5:$T$102,'BM010'!R$104,0),VLOOKUP(IF($A174&lt;1500,'BM011'!$D$5,IF($A174&lt;1800,'BM011'!$D$5,IF($A174&lt;2000,'BM011'!$D$5,$A174))),'BM011'!$D$5:$U$607,'BM011'!S$609,0))</f>
        <v>23794.75</v>
      </c>
      <c r="G174">
        <f>SUMIFS(Baggrundsvariable!D$3:D$296,Baggrundsvariable!$A$3:$A$296,Samlet!$C174,Baggrundsvariable!$C$3:$C$296,Samlet!$E174)</f>
        <v>189182</v>
      </c>
      <c r="H174" s="8">
        <f>SUMIFS(Baggrundsvariable!E$3:E$296,Baggrundsvariable!$A$3:$A$296,Samlet!$C174,Baggrundsvariable!$C$3:$C$296,Samlet!$E174)</f>
        <v>1.9666666666666666</v>
      </c>
      <c r="I174" s="8">
        <f>SUMIFS(Baggrundsvariable!F$3:F$296,Baggrundsvariable!$A$3:$A$296,Samlet!$C174,Baggrundsvariable!$C$3:$C$296,Samlet!$E174)</f>
        <v>4.8</v>
      </c>
      <c r="J174" s="8">
        <f>SUMIFS(Baggrundsvariable!G$3:G$296,Baggrundsvariable!$A$3:$A$296,Samlet!$C174,Baggrundsvariable!$C$3:$C$296,Samlet!$E174)</f>
        <v>36.700000000000003</v>
      </c>
      <c r="K174" s="8">
        <f>SUMIFS(Baggrundsvariable!H$3:H$296,Baggrundsvariable!$A$3:$A$296,Samlet!$C174,Baggrundsvariable!$C$3:$C$296,Samlet!$E174)</f>
        <v>21.8</v>
      </c>
      <c r="L174" s="8">
        <f>SUMIFS(Baggrundsvariable!I$3:I$296,Baggrundsvariable!$A$3:$A$296,Samlet!$C174,Baggrundsvariable!$C$3:$C$296,Samlet!$E174)</f>
        <v>14.729179800629325</v>
      </c>
    </row>
    <row r="175" spans="1:12">
      <c r="A175">
        <v>1366</v>
      </c>
      <c r="B175" t="s">
        <v>617</v>
      </c>
      <c r="C175">
        <v>101</v>
      </c>
      <c r="D175" t="s">
        <v>1232</v>
      </c>
      <c r="E175">
        <v>2011</v>
      </c>
      <c r="F175" s="15">
        <f>IF(VLOOKUP(IF($A175&lt;1500,'BM011'!$D$5,IF($A175&lt;1800,'BM011'!$D$5,IF($A175&lt;2000,'BM011'!$D$5,$A175))),'BM011'!$D$5:$U$607,'BM011'!S$609,0)="BRUG KOM",VLOOKUP($C175,'BM010'!$C$5:$T$102,'BM010'!R$104,0),VLOOKUP(IF($A175&lt;1500,'BM011'!$D$5,IF($A175&lt;1800,'BM011'!$D$5,IF($A175&lt;2000,'BM011'!$D$5,$A175))),'BM011'!$D$5:$U$607,'BM011'!S$609,0))</f>
        <v>23794.75</v>
      </c>
      <c r="G175">
        <f>SUMIFS(Baggrundsvariable!D$3:D$296,Baggrundsvariable!$A$3:$A$296,Samlet!$C175,Baggrundsvariable!$C$3:$C$296,Samlet!$E175)</f>
        <v>189182</v>
      </c>
      <c r="H175" s="8">
        <f>SUMIFS(Baggrundsvariable!E$3:E$296,Baggrundsvariable!$A$3:$A$296,Samlet!$C175,Baggrundsvariable!$C$3:$C$296,Samlet!$E175)</f>
        <v>1.9666666666666666</v>
      </c>
      <c r="I175" s="8">
        <f>SUMIFS(Baggrundsvariable!F$3:F$296,Baggrundsvariable!$A$3:$A$296,Samlet!$C175,Baggrundsvariable!$C$3:$C$296,Samlet!$E175)</f>
        <v>4.8</v>
      </c>
      <c r="J175" s="8">
        <f>SUMIFS(Baggrundsvariable!G$3:G$296,Baggrundsvariable!$A$3:$A$296,Samlet!$C175,Baggrundsvariable!$C$3:$C$296,Samlet!$E175)</f>
        <v>36.700000000000003</v>
      </c>
      <c r="K175" s="8">
        <f>SUMIFS(Baggrundsvariable!H$3:H$296,Baggrundsvariable!$A$3:$A$296,Samlet!$C175,Baggrundsvariable!$C$3:$C$296,Samlet!$E175)</f>
        <v>21.8</v>
      </c>
      <c r="L175" s="8">
        <f>SUMIFS(Baggrundsvariable!I$3:I$296,Baggrundsvariable!$A$3:$A$296,Samlet!$C175,Baggrundsvariable!$C$3:$C$296,Samlet!$E175)</f>
        <v>14.729179800629325</v>
      </c>
    </row>
    <row r="176" spans="1:12">
      <c r="A176">
        <v>1367</v>
      </c>
      <c r="B176" t="s">
        <v>617</v>
      </c>
      <c r="C176">
        <v>101</v>
      </c>
      <c r="D176" t="s">
        <v>1232</v>
      </c>
      <c r="E176">
        <v>2011</v>
      </c>
      <c r="F176" s="15">
        <f>IF(VLOOKUP(IF($A176&lt;1500,'BM011'!$D$5,IF($A176&lt;1800,'BM011'!$D$5,IF($A176&lt;2000,'BM011'!$D$5,$A176))),'BM011'!$D$5:$U$607,'BM011'!S$609,0)="BRUG KOM",VLOOKUP($C176,'BM010'!$C$5:$T$102,'BM010'!R$104,0),VLOOKUP(IF($A176&lt;1500,'BM011'!$D$5,IF($A176&lt;1800,'BM011'!$D$5,IF($A176&lt;2000,'BM011'!$D$5,$A176))),'BM011'!$D$5:$U$607,'BM011'!S$609,0))</f>
        <v>23794.75</v>
      </c>
      <c r="G176">
        <f>SUMIFS(Baggrundsvariable!D$3:D$296,Baggrundsvariable!$A$3:$A$296,Samlet!$C176,Baggrundsvariable!$C$3:$C$296,Samlet!$E176)</f>
        <v>189182</v>
      </c>
      <c r="H176" s="8">
        <f>SUMIFS(Baggrundsvariable!E$3:E$296,Baggrundsvariable!$A$3:$A$296,Samlet!$C176,Baggrundsvariable!$C$3:$C$296,Samlet!$E176)</f>
        <v>1.9666666666666666</v>
      </c>
      <c r="I176" s="8">
        <f>SUMIFS(Baggrundsvariable!F$3:F$296,Baggrundsvariable!$A$3:$A$296,Samlet!$C176,Baggrundsvariable!$C$3:$C$296,Samlet!$E176)</f>
        <v>4.8</v>
      </c>
      <c r="J176" s="8">
        <f>SUMIFS(Baggrundsvariable!G$3:G$296,Baggrundsvariable!$A$3:$A$296,Samlet!$C176,Baggrundsvariable!$C$3:$C$296,Samlet!$E176)</f>
        <v>36.700000000000003</v>
      </c>
      <c r="K176" s="8">
        <f>SUMIFS(Baggrundsvariable!H$3:H$296,Baggrundsvariable!$A$3:$A$296,Samlet!$C176,Baggrundsvariable!$C$3:$C$296,Samlet!$E176)</f>
        <v>21.8</v>
      </c>
      <c r="L176" s="8">
        <f>SUMIFS(Baggrundsvariable!I$3:I$296,Baggrundsvariable!$A$3:$A$296,Samlet!$C176,Baggrundsvariable!$C$3:$C$296,Samlet!$E176)</f>
        <v>14.729179800629325</v>
      </c>
    </row>
    <row r="177" spans="1:12">
      <c r="A177">
        <v>1368</v>
      </c>
      <c r="B177" t="s">
        <v>617</v>
      </c>
      <c r="C177">
        <v>101</v>
      </c>
      <c r="D177" t="s">
        <v>1232</v>
      </c>
      <c r="E177">
        <v>2011</v>
      </c>
      <c r="F177" s="15">
        <f>IF(VLOOKUP(IF($A177&lt;1500,'BM011'!$D$5,IF($A177&lt;1800,'BM011'!$D$5,IF($A177&lt;2000,'BM011'!$D$5,$A177))),'BM011'!$D$5:$U$607,'BM011'!S$609,0)="BRUG KOM",VLOOKUP($C177,'BM010'!$C$5:$T$102,'BM010'!R$104,0),VLOOKUP(IF($A177&lt;1500,'BM011'!$D$5,IF($A177&lt;1800,'BM011'!$D$5,IF($A177&lt;2000,'BM011'!$D$5,$A177))),'BM011'!$D$5:$U$607,'BM011'!S$609,0))</f>
        <v>23794.75</v>
      </c>
      <c r="G177">
        <f>SUMIFS(Baggrundsvariable!D$3:D$296,Baggrundsvariable!$A$3:$A$296,Samlet!$C177,Baggrundsvariable!$C$3:$C$296,Samlet!$E177)</f>
        <v>189182</v>
      </c>
      <c r="H177" s="8">
        <f>SUMIFS(Baggrundsvariable!E$3:E$296,Baggrundsvariable!$A$3:$A$296,Samlet!$C177,Baggrundsvariable!$C$3:$C$296,Samlet!$E177)</f>
        <v>1.9666666666666666</v>
      </c>
      <c r="I177" s="8">
        <f>SUMIFS(Baggrundsvariable!F$3:F$296,Baggrundsvariable!$A$3:$A$296,Samlet!$C177,Baggrundsvariable!$C$3:$C$296,Samlet!$E177)</f>
        <v>4.8</v>
      </c>
      <c r="J177" s="8">
        <f>SUMIFS(Baggrundsvariable!G$3:G$296,Baggrundsvariable!$A$3:$A$296,Samlet!$C177,Baggrundsvariable!$C$3:$C$296,Samlet!$E177)</f>
        <v>36.700000000000003</v>
      </c>
      <c r="K177" s="8">
        <f>SUMIFS(Baggrundsvariable!H$3:H$296,Baggrundsvariable!$A$3:$A$296,Samlet!$C177,Baggrundsvariable!$C$3:$C$296,Samlet!$E177)</f>
        <v>21.8</v>
      </c>
      <c r="L177" s="8">
        <f>SUMIFS(Baggrundsvariable!I$3:I$296,Baggrundsvariable!$A$3:$A$296,Samlet!$C177,Baggrundsvariable!$C$3:$C$296,Samlet!$E177)</f>
        <v>14.729179800629325</v>
      </c>
    </row>
    <row r="178" spans="1:12">
      <c r="A178">
        <v>1369</v>
      </c>
      <c r="B178" t="s">
        <v>617</v>
      </c>
      <c r="C178">
        <v>101</v>
      </c>
      <c r="D178" t="s">
        <v>1232</v>
      </c>
      <c r="E178">
        <v>2011</v>
      </c>
      <c r="F178" s="15">
        <f>IF(VLOOKUP(IF($A178&lt;1500,'BM011'!$D$5,IF($A178&lt;1800,'BM011'!$D$5,IF($A178&lt;2000,'BM011'!$D$5,$A178))),'BM011'!$D$5:$U$607,'BM011'!S$609,0)="BRUG KOM",VLOOKUP($C178,'BM010'!$C$5:$T$102,'BM010'!R$104,0),VLOOKUP(IF($A178&lt;1500,'BM011'!$D$5,IF($A178&lt;1800,'BM011'!$D$5,IF($A178&lt;2000,'BM011'!$D$5,$A178))),'BM011'!$D$5:$U$607,'BM011'!S$609,0))</f>
        <v>23794.75</v>
      </c>
      <c r="G178">
        <f>SUMIFS(Baggrundsvariable!D$3:D$296,Baggrundsvariable!$A$3:$A$296,Samlet!$C178,Baggrundsvariable!$C$3:$C$296,Samlet!$E178)</f>
        <v>189182</v>
      </c>
      <c r="H178" s="8">
        <f>SUMIFS(Baggrundsvariable!E$3:E$296,Baggrundsvariable!$A$3:$A$296,Samlet!$C178,Baggrundsvariable!$C$3:$C$296,Samlet!$E178)</f>
        <v>1.9666666666666666</v>
      </c>
      <c r="I178" s="8">
        <f>SUMIFS(Baggrundsvariable!F$3:F$296,Baggrundsvariable!$A$3:$A$296,Samlet!$C178,Baggrundsvariable!$C$3:$C$296,Samlet!$E178)</f>
        <v>4.8</v>
      </c>
      <c r="J178" s="8">
        <f>SUMIFS(Baggrundsvariable!G$3:G$296,Baggrundsvariable!$A$3:$A$296,Samlet!$C178,Baggrundsvariable!$C$3:$C$296,Samlet!$E178)</f>
        <v>36.700000000000003</v>
      </c>
      <c r="K178" s="8">
        <f>SUMIFS(Baggrundsvariable!H$3:H$296,Baggrundsvariable!$A$3:$A$296,Samlet!$C178,Baggrundsvariable!$C$3:$C$296,Samlet!$E178)</f>
        <v>21.8</v>
      </c>
      <c r="L178" s="8">
        <f>SUMIFS(Baggrundsvariable!I$3:I$296,Baggrundsvariable!$A$3:$A$296,Samlet!$C178,Baggrundsvariable!$C$3:$C$296,Samlet!$E178)</f>
        <v>14.729179800629325</v>
      </c>
    </row>
    <row r="179" spans="1:12">
      <c r="A179">
        <v>1370</v>
      </c>
      <c r="B179" t="s">
        <v>617</v>
      </c>
      <c r="C179">
        <v>101</v>
      </c>
      <c r="D179" t="s">
        <v>1232</v>
      </c>
      <c r="E179">
        <v>2011</v>
      </c>
      <c r="F179" s="15">
        <f>IF(VLOOKUP(IF($A179&lt;1500,'BM011'!$D$5,IF($A179&lt;1800,'BM011'!$D$5,IF($A179&lt;2000,'BM011'!$D$5,$A179))),'BM011'!$D$5:$U$607,'BM011'!S$609,0)="BRUG KOM",VLOOKUP($C179,'BM010'!$C$5:$T$102,'BM010'!R$104,0),VLOOKUP(IF($A179&lt;1500,'BM011'!$D$5,IF($A179&lt;1800,'BM011'!$D$5,IF($A179&lt;2000,'BM011'!$D$5,$A179))),'BM011'!$D$5:$U$607,'BM011'!S$609,0))</f>
        <v>23794.75</v>
      </c>
      <c r="G179">
        <f>SUMIFS(Baggrundsvariable!D$3:D$296,Baggrundsvariable!$A$3:$A$296,Samlet!$C179,Baggrundsvariable!$C$3:$C$296,Samlet!$E179)</f>
        <v>189182</v>
      </c>
      <c r="H179" s="8">
        <f>SUMIFS(Baggrundsvariable!E$3:E$296,Baggrundsvariable!$A$3:$A$296,Samlet!$C179,Baggrundsvariable!$C$3:$C$296,Samlet!$E179)</f>
        <v>1.9666666666666666</v>
      </c>
      <c r="I179" s="8">
        <f>SUMIFS(Baggrundsvariable!F$3:F$296,Baggrundsvariable!$A$3:$A$296,Samlet!$C179,Baggrundsvariable!$C$3:$C$296,Samlet!$E179)</f>
        <v>4.8</v>
      </c>
      <c r="J179" s="8">
        <f>SUMIFS(Baggrundsvariable!G$3:G$296,Baggrundsvariable!$A$3:$A$296,Samlet!$C179,Baggrundsvariable!$C$3:$C$296,Samlet!$E179)</f>
        <v>36.700000000000003</v>
      </c>
      <c r="K179" s="8">
        <f>SUMIFS(Baggrundsvariable!H$3:H$296,Baggrundsvariable!$A$3:$A$296,Samlet!$C179,Baggrundsvariable!$C$3:$C$296,Samlet!$E179)</f>
        <v>21.8</v>
      </c>
      <c r="L179" s="8">
        <f>SUMIFS(Baggrundsvariable!I$3:I$296,Baggrundsvariable!$A$3:$A$296,Samlet!$C179,Baggrundsvariable!$C$3:$C$296,Samlet!$E179)</f>
        <v>14.729179800629325</v>
      </c>
    </row>
    <row r="180" spans="1:12">
      <c r="A180">
        <v>1371</v>
      </c>
      <c r="B180" t="s">
        <v>617</v>
      </c>
      <c r="C180">
        <v>101</v>
      </c>
      <c r="D180" t="s">
        <v>1232</v>
      </c>
      <c r="E180">
        <v>2011</v>
      </c>
      <c r="F180" s="15">
        <f>IF(VLOOKUP(IF($A180&lt;1500,'BM011'!$D$5,IF($A180&lt;1800,'BM011'!$D$5,IF($A180&lt;2000,'BM011'!$D$5,$A180))),'BM011'!$D$5:$U$607,'BM011'!S$609,0)="BRUG KOM",VLOOKUP($C180,'BM010'!$C$5:$T$102,'BM010'!R$104,0),VLOOKUP(IF($A180&lt;1500,'BM011'!$D$5,IF($A180&lt;1800,'BM011'!$D$5,IF($A180&lt;2000,'BM011'!$D$5,$A180))),'BM011'!$D$5:$U$607,'BM011'!S$609,0))</f>
        <v>23794.75</v>
      </c>
      <c r="G180">
        <f>SUMIFS(Baggrundsvariable!D$3:D$296,Baggrundsvariable!$A$3:$A$296,Samlet!$C180,Baggrundsvariable!$C$3:$C$296,Samlet!$E180)</f>
        <v>189182</v>
      </c>
      <c r="H180" s="8">
        <f>SUMIFS(Baggrundsvariable!E$3:E$296,Baggrundsvariable!$A$3:$A$296,Samlet!$C180,Baggrundsvariable!$C$3:$C$296,Samlet!$E180)</f>
        <v>1.9666666666666666</v>
      </c>
      <c r="I180" s="8">
        <f>SUMIFS(Baggrundsvariable!F$3:F$296,Baggrundsvariable!$A$3:$A$296,Samlet!$C180,Baggrundsvariable!$C$3:$C$296,Samlet!$E180)</f>
        <v>4.8</v>
      </c>
      <c r="J180" s="8">
        <f>SUMIFS(Baggrundsvariable!G$3:G$296,Baggrundsvariable!$A$3:$A$296,Samlet!$C180,Baggrundsvariable!$C$3:$C$296,Samlet!$E180)</f>
        <v>36.700000000000003</v>
      </c>
      <c r="K180" s="8">
        <f>SUMIFS(Baggrundsvariable!H$3:H$296,Baggrundsvariable!$A$3:$A$296,Samlet!$C180,Baggrundsvariable!$C$3:$C$296,Samlet!$E180)</f>
        <v>21.8</v>
      </c>
      <c r="L180" s="8">
        <f>SUMIFS(Baggrundsvariable!I$3:I$296,Baggrundsvariable!$A$3:$A$296,Samlet!$C180,Baggrundsvariable!$C$3:$C$296,Samlet!$E180)</f>
        <v>14.729179800629325</v>
      </c>
    </row>
    <row r="181" spans="1:12">
      <c r="A181">
        <v>1400</v>
      </c>
      <c r="B181" t="s">
        <v>617</v>
      </c>
      <c r="C181">
        <v>101</v>
      </c>
      <c r="D181" t="s">
        <v>1232</v>
      </c>
      <c r="E181">
        <v>2011</v>
      </c>
      <c r="F181" s="15">
        <f>IF(VLOOKUP(IF($A181&lt;1500,'BM011'!$D$5,IF($A181&lt;1800,'BM011'!$D$5,IF($A181&lt;2000,'BM011'!$D$5,$A181))),'BM011'!$D$5:$U$607,'BM011'!S$609,0)="BRUG KOM",VLOOKUP($C181,'BM010'!$C$5:$T$102,'BM010'!R$104,0),VLOOKUP(IF($A181&lt;1500,'BM011'!$D$5,IF($A181&lt;1800,'BM011'!$D$5,IF($A181&lt;2000,'BM011'!$D$5,$A181))),'BM011'!$D$5:$U$607,'BM011'!S$609,0))</f>
        <v>23794.75</v>
      </c>
      <c r="G181">
        <f>SUMIFS(Baggrundsvariable!D$3:D$296,Baggrundsvariable!$A$3:$A$296,Samlet!$C181,Baggrundsvariable!$C$3:$C$296,Samlet!$E181)</f>
        <v>189182</v>
      </c>
      <c r="H181" s="8">
        <f>SUMIFS(Baggrundsvariable!E$3:E$296,Baggrundsvariable!$A$3:$A$296,Samlet!$C181,Baggrundsvariable!$C$3:$C$296,Samlet!$E181)</f>
        <v>1.9666666666666666</v>
      </c>
      <c r="I181" s="8">
        <f>SUMIFS(Baggrundsvariable!F$3:F$296,Baggrundsvariable!$A$3:$A$296,Samlet!$C181,Baggrundsvariable!$C$3:$C$296,Samlet!$E181)</f>
        <v>4.8</v>
      </c>
      <c r="J181" s="8">
        <f>SUMIFS(Baggrundsvariable!G$3:G$296,Baggrundsvariable!$A$3:$A$296,Samlet!$C181,Baggrundsvariable!$C$3:$C$296,Samlet!$E181)</f>
        <v>36.700000000000003</v>
      </c>
      <c r="K181" s="8">
        <f>SUMIFS(Baggrundsvariable!H$3:H$296,Baggrundsvariable!$A$3:$A$296,Samlet!$C181,Baggrundsvariable!$C$3:$C$296,Samlet!$E181)</f>
        <v>21.8</v>
      </c>
      <c r="L181" s="8">
        <f>SUMIFS(Baggrundsvariable!I$3:I$296,Baggrundsvariable!$A$3:$A$296,Samlet!$C181,Baggrundsvariable!$C$3:$C$296,Samlet!$E181)</f>
        <v>14.729179800629325</v>
      </c>
    </row>
    <row r="182" spans="1:12">
      <c r="A182">
        <v>1401</v>
      </c>
      <c r="B182" t="s">
        <v>617</v>
      </c>
      <c r="C182">
        <v>101</v>
      </c>
      <c r="D182" t="s">
        <v>1232</v>
      </c>
      <c r="E182">
        <v>2011</v>
      </c>
      <c r="F182" s="15">
        <f>IF(VLOOKUP(IF($A182&lt;1500,'BM011'!$D$5,IF($A182&lt;1800,'BM011'!$D$5,IF($A182&lt;2000,'BM011'!$D$5,$A182))),'BM011'!$D$5:$U$607,'BM011'!S$609,0)="BRUG KOM",VLOOKUP($C182,'BM010'!$C$5:$T$102,'BM010'!R$104,0),VLOOKUP(IF($A182&lt;1500,'BM011'!$D$5,IF($A182&lt;1800,'BM011'!$D$5,IF($A182&lt;2000,'BM011'!$D$5,$A182))),'BM011'!$D$5:$U$607,'BM011'!S$609,0))</f>
        <v>23794.75</v>
      </c>
      <c r="G182">
        <f>SUMIFS(Baggrundsvariable!D$3:D$296,Baggrundsvariable!$A$3:$A$296,Samlet!$C182,Baggrundsvariable!$C$3:$C$296,Samlet!$E182)</f>
        <v>189182</v>
      </c>
      <c r="H182" s="8">
        <f>SUMIFS(Baggrundsvariable!E$3:E$296,Baggrundsvariable!$A$3:$A$296,Samlet!$C182,Baggrundsvariable!$C$3:$C$296,Samlet!$E182)</f>
        <v>1.9666666666666666</v>
      </c>
      <c r="I182" s="8">
        <f>SUMIFS(Baggrundsvariable!F$3:F$296,Baggrundsvariable!$A$3:$A$296,Samlet!$C182,Baggrundsvariable!$C$3:$C$296,Samlet!$E182)</f>
        <v>4.8</v>
      </c>
      <c r="J182" s="8">
        <f>SUMIFS(Baggrundsvariable!G$3:G$296,Baggrundsvariable!$A$3:$A$296,Samlet!$C182,Baggrundsvariable!$C$3:$C$296,Samlet!$E182)</f>
        <v>36.700000000000003</v>
      </c>
      <c r="K182" s="8">
        <f>SUMIFS(Baggrundsvariable!H$3:H$296,Baggrundsvariable!$A$3:$A$296,Samlet!$C182,Baggrundsvariable!$C$3:$C$296,Samlet!$E182)</f>
        <v>21.8</v>
      </c>
      <c r="L182" s="8">
        <f>SUMIFS(Baggrundsvariable!I$3:I$296,Baggrundsvariable!$A$3:$A$296,Samlet!$C182,Baggrundsvariable!$C$3:$C$296,Samlet!$E182)</f>
        <v>14.729179800629325</v>
      </c>
    </row>
    <row r="183" spans="1:12">
      <c r="A183">
        <v>1402</v>
      </c>
      <c r="B183" t="s">
        <v>617</v>
      </c>
      <c r="C183">
        <v>101</v>
      </c>
      <c r="D183" t="s">
        <v>1232</v>
      </c>
      <c r="E183">
        <v>2011</v>
      </c>
      <c r="F183" s="15">
        <f>IF(VLOOKUP(IF($A183&lt;1500,'BM011'!$D$5,IF($A183&lt;1800,'BM011'!$D$5,IF($A183&lt;2000,'BM011'!$D$5,$A183))),'BM011'!$D$5:$U$607,'BM011'!S$609,0)="BRUG KOM",VLOOKUP($C183,'BM010'!$C$5:$T$102,'BM010'!R$104,0),VLOOKUP(IF($A183&lt;1500,'BM011'!$D$5,IF($A183&lt;1800,'BM011'!$D$5,IF($A183&lt;2000,'BM011'!$D$5,$A183))),'BM011'!$D$5:$U$607,'BM011'!S$609,0))</f>
        <v>23794.75</v>
      </c>
      <c r="G183">
        <f>SUMIFS(Baggrundsvariable!D$3:D$296,Baggrundsvariable!$A$3:$A$296,Samlet!$C183,Baggrundsvariable!$C$3:$C$296,Samlet!$E183)</f>
        <v>189182</v>
      </c>
      <c r="H183" s="8">
        <f>SUMIFS(Baggrundsvariable!E$3:E$296,Baggrundsvariable!$A$3:$A$296,Samlet!$C183,Baggrundsvariable!$C$3:$C$296,Samlet!$E183)</f>
        <v>1.9666666666666666</v>
      </c>
      <c r="I183" s="8">
        <f>SUMIFS(Baggrundsvariable!F$3:F$296,Baggrundsvariable!$A$3:$A$296,Samlet!$C183,Baggrundsvariable!$C$3:$C$296,Samlet!$E183)</f>
        <v>4.8</v>
      </c>
      <c r="J183" s="8">
        <f>SUMIFS(Baggrundsvariable!G$3:G$296,Baggrundsvariable!$A$3:$A$296,Samlet!$C183,Baggrundsvariable!$C$3:$C$296,Samlet!$E183)</f>
        <v>36.700000000000003</v>
      </c>
      <c r="K183" s="8">
        <f>SUMIFS(Baggrundsvariable!H$3:H$296,Baggrundsvariable!$A$3:$A$296,Samlet!$C183,Baggrundsvariable!$C$3:$C$296,Samlet!$E183)</f>
        <v>21.8</v>
      </c>
      <c r="L183" s="8">
        <f>SUMIFS(Baggrundsvariable!I$3:I$296,Baggrundsvariable!$A$3:$A$296,Samlet!$C183,Baggrundsvariable!$C$3:$C$296,Samlet!$E183)</f>
        <v>14.729179800629325</v>
      </c>
    </row>
    <row r="184" spans="1:12">
      <c r="A184">
        <v>1403</v>
      </c>
      <c r="B184" t="s">
        <v>617</v>
      </c>
      <c r="C184">
        <v>101</v>
      </c>
      <c r="D184" t="s">
        <v>1232</v>
      </c>
      <c r="E184">
        <v>2011</v>
      </c>
      <c r="F184" s="15">
        <f>IF(VLOOKUP(IF($A184&lt;1500,'BM011'!$D$5,IF($A184&lt;1800,'BM011'!$D$5,IF($A184&lt;2000,'BM011'!$D$5,$A184))),'BM011'!$D$5:$U$607,'BM011'!S$609,0)="BRUG KOM",VLOOKUP($C184,'BM010'!$C$5:$T$102,'BM010'!R$104,0),VLOOKUP(IF($A184&lt;1500,'BM011'!$D$5,IF($A184&lt;1800,'BM011'!$D$5,IF($A184&lt;2000,'BM011'!$D$5,$A184))),'BM011'!$D$5:$U$607,'BM011'!S$609,0))</f>
        <v>23794.75</v>
      </c>
      <c r="G184">
        <f>SUMIFS(Baggrundsvariable!D$3:D$296,Baggrundsvariable!$A$3:$A$296,Samlet!$C184,Baggrundsvariable!$C$3:$C$296,Samlet!$E184)</f>
        <v>189182</v>
      </c>
      <c r="H184" s="8">
        <f>SUMIFS(Baggrundsvariable!E$3:E$296,Baggrundsvariable!$A$3:$A$296,Samlet!$C184,Baggrundsvariable!$C$3:$C$296,Samlet!$E184)</f>
        <v>1.9666666666666666</v>
      </c>
      <c r="I184" s="8">
        <f>SUMIFS(Baggrundsvariable!F$3:F$296,Baggrundsvariable!$A$3:$A$296,Samlet!$C184,Baggrundsvariable!$C$3:$C$296,Samlet!$E184)</f>
        <v>4.8</v>
      </c>
      <c r="J184" s="8">
        <f>SUMIFS(Baggrundsvariable!G$3:G$296,Baggrundsvariable!$A$3:$A$296,Samlet!$C184,Baggrundsvariable!$C$3:$C$296,Samlet!$E184)</f>
        <v>36.700000000000003</v>
      </c>
      <c r="K184" s="8">
        <f>SUMIFS(Baggrundsvariable!H$3:H$296,Baggrundsvariable!$A$3:$A$296,Samlet!$C184,Baggrundsvariable!$C$3:$C$296,Samlet!$E184)</f>
        <v>21.8</v>
      </c>
      <c r="L184" s="8">
        <f>SUMIFS(Baggrundsvariable!I$3:I$296,Baggrundsvariable!$A$3:$A$296,Samlet!$C184,Baggrundsvariable!$C$3:$C$296,Samlet!$E184)</f>
        <v>14.729179800629325</v>
      </c>
    </row>
    <row r="185" spans="1:12">
      <c r="A185">
        <v>1406</v>
      </c>
      <c r="B185" t="s">
        <v>617</v>
      </c>
      <c r="C185">
        <v>101</v>
      </c>
      <c r="D185" t="s">
        <v>1232</v>
      </c>
      <c r="E185">
        <v>2011</v>
      </c>
      <c r="F185" s="15">
        <f>IF(VLOOKUP(IF($A185&lt;1500,'BM011'!$D$5,IF($A185&lt;1800,'BM011'!$D$5,IF($A185&lt;2000,'BM011'!$D$5,$A185))),'BM011'!$D$5:$U$607,'BM011'!S$609,0)="BRUG KOM",VLOOKUP($C185,'BM010'!$C$5:$T$102,'BM010'!R$104,0),VLOOKUP(IF($A185&lt;1500,'BM011'!$D$5,IF($A185&lt;1800,'BM011'!$D$5,IF($A185&lt;2000,'BM011'!$D$5,$A185))),'BM011'!$D$5:$U$607,'BM011'!S$609,0))</f>
        <v>23794.75</v>
      </c>
      <c r="G185">
        <f>SUMIFS(Baggrundsvariable!D$3:D$296,Baggrundsvariable!$A$3:$A$296,Samlet!$C185,Baggrundsvariable!$C$3:$C$296,Samlet!$E185)</f>
        <v>189182</v>
      </c>
      <c r="H185" s="8">
        <f>SUMIFS(Baggrundsvariable!E$3:E$296,Baggrundsvariable!$A$3:$A$296,Samlet!$C185,Baggrundsvariable!$C$3:$C$296,Samlet!$E185)</f>
        <v>1.9666666666666666</v>
      </c>
      <c r="I185" s="8">
        <f>SUMIFS(Baggrundsvariable!F$3:F$296,Baggrundsvariable!$A$3:$A$296,Samlet!$C185,Baggrundsvariable!$C$3:$C$296,Samlet!$E185)</f>
        <v>4.8</v>
      </c>
      <c r="J185" s="8">
        <f>SUMIFS(Baggrundsvariable!G$3:G$296,Baggrundsvariable!$A$3:$A$296,Samlet!$C185,Baggrundsvariable!$C$3:$C$296,Samlet!$E185)</f>
        <v>36.700000000000003</v>
      </c>
      <c r="K185" s="8">
        <f>SUMIFS(Baggrundsvariable!H$3:H$296,Baggrundsvariable!$A$3:$A$296,Samlet!$C185,Baggrundsvariable!$C$3:$C$296,Samlet!$E185)</f>
        <v>21.8</v>
      </c>
      <c r="L185" s="8">
        <f>SUMIFS(Baggrundsvariable!I$3:I$296,Baggrundsvariable!$A$3:$A$296,Samlet!$C185,Baggrundsvariable!$C$3:$C$296,Samlet!$E185)</f>
        <v>14.729179800629325</v>
      </c>
    </row>
    <row r="186" spans="1:12">
      <c r="A186">
        <v>1407</v>
      </c>
      <c r="B186" t="s">
        <v>617</v>
      </c>
      <c r="C186">
        <v>101</v>
      </c>
      <c r="D186" t="s">
        <v>1232</v>
      </c>
      <c r="E186">
        <v>2011</v>
      </c>
      <c r="F186" s="15">
        <f>IF(VLOOKUP(IF($A186&lt;1500,'BM011'!$D$5,IF($A186&lt;1800,'BM011'!$D$5,IF($A186&lt;2000,'BM011'!$D$5,$A186))),'BM011'!$D$5:$U$607,'BM011'!S$609,0)="BRUG KOM",VLOOKUP($C186,'BM010'!$C$5:$T$102,'BM010'!R$104,0),VLOOKUP(IF($A186&lt;1500,'BM011'!$D$5,IF($A186&lt;1800,'BM011'!$D$5,IF($A186&lt;2000,'BM011'!$D$5,$A186))),'BM011'!$D$5:$U$607,'BM011'!S$609,0))</f>
        <v>23794.75</v>
      </c>
      <c r="G186">
        <f>SUMIFS(Baggrundsvariable!D$3:D$296,Baggrundsvariable!$A$3:$A$296,Samlet!$C186,Baggrundsvariable!$C$3:$C$296,Samlet!$E186)</f>
        <v>189182</v>
      </c>
      <c r="H186" s="8">
        <f>SUMIFS(Baggrundsvariable!E$3:E$296,Baggrundsvariable!$A$3:$A$296,Samlet!$C186,Baggrundsvariable!$C$3:$C$296,Samlet!$E186)</f>
        <v>1.9666666666666666</v>
      </c>
      <c r="I186" s="8">
        <f>SUMIFS(Baggrundsvariable!F$3:F$296,Baggrundsvariable!$A$3:$A$296,Samlet!$C186,Baggrundsvariable!$C$3:$C$296,Samlet!$E186)</f>
        <v>4.8</v>
      </c>
      <c r="J186" s="8">
        <f>SUMIFS(Baggrundsvariable!G$3:G$296,Baggrundsvariable!$A$3:$A$296,Samlet!$C186,Baggrundsvariable!$C$3:$C$296,Samlet!$E186)</f>
        <v>36.700000000000003</v>
      </c>
      <c r="K186" s="8">
        <f>SUMIFS(Baggrundsvariable!H$3:H$296,Baggrundsvariable!$A$3:$A$296,Samlet!$C186,Baggrundsvariable!$C$3:$C$296,Samlet!$E186)</f>
        <v>21.8</v>
      </c>
      <c r="L186" s="8">
        <f>SUMIFS(Baggrundsvariable!I$3:I$296,Baggrundsvariable!$A$3:$A$296,Samlet!$C186,Baggrundsvariable!$C$3:$C$296,Samlet!$E186)</f>
        <v>14.729179800629325</v>
      </c>
    </row>
    <row r="187" spans="1:12">
      <c r="A187">
        <v>1408</v>
      </c>
      <c r="B187" t="s">
        <v>617</v>
      </c>
      <c r="C187">
        <v>101</v>
      </c>
      <c r="D187" t="s">
        <v>1232</v>
      </c>
      <c r="E187">
        <v>2011</v>
      </c>
      <c r="F187" s="15">
        <f>IF(VLOOKUP(IF($A187&lt;1500,'BM011'!$D$5,IF($A187&lt;1800,'BM011'!$D$5,IF($A187&lt;2000,'BM011'!$D$5,$A187))),'BM011'!$D$5:$U$607,'BM011'!S$609,0)="BRUG KOM",VLOOKUP($C187,'BM010'!$C$5:$T$102,'BM010'!R$104,0),VLOOKUP(IF($A187&lt;1500,'BM011'!$D$5,IF($A187&lt;1800,'BM011'!$D$5,IF($A187&lt;2000,'BM011'!$D$5,$A187))),'BM011'!$D$5:$U$607,'BM011'!S$609,0))</f>
        <v>23794.75</v>
      </c>
      <c r="G187">
        <f>SUMIFS(Baggrundsvariable!D$3:D$296,Baggrundsvariable!$A$3:$A$296,Samlet!$C187,Baggrundsvariable!$C$3:$C$296,Samlet!$E187)</f>
        <v>189182</v>
      </c>
      <c r="H187" s="8">
        <f>SUMIFS(Baggrundsvariable!E$3:E$296,Baggrundsvariable!$A$3:$A$296,Samlet!$C187,Baggrundsvariable!$C$3:$C$296,Samlet!$E187)</f>
        <v>1.9666666666666666</v>
      </c>
      <c r="I187" s="8">
        <f>SUMIFS(Baggrundsvariable!F$3:F$296,Baggrundsvariable!$A$3:$A$296,Samlet!$C187,Baggrundsvariable!$C$3:$C$296,Samlet!$E187)</f>
        <v>4.8</v>
      </c>
      <c r="J187" s="8">
        <f>SUMIFS(Baggrundsvariable!G$3:G$296,Baggrundsvariable!$A$3:$A$296,Samlet!$C187,Baggrundsvariable!$C$3:$C$296,Samlet!$E187)</f>
        <v>36.700000000000003</v>
      </c>
      <c r="K187" s="8">
        <f>SUMIFS(Baggrundsvariable!H$3:H$296,Baggrundsvariable!$A$3:$A$296,Samlet!$C187,Baggrundsvariable!$C$3:$C$296,Samlet!$E187)</f>
        <v>21.8</v>
      </c>
      <c r="L187" s="8">
        <f>SUMIFS(Baggrundsvariable!I$3:I$296,Baggrundsvariable!$A$3:$A$296,Samlet!$C187,Baggrundsvariable!$C$3:$C$296,Samlet!$E187)</f>
        <v>14.729179800629325</v>
      </c>
    </row>
    <row r="188" spans="1:12">
      <c r="A188">
        <v>1409</v>
      </c>
      <c r="B188" t="s">
        <v>617</v>
      </c>
      <c r="C188">
        <v>101</v>
      </c>
      <c r="D188" t="s">
        <v>1232</v>
      </c>
      <c r="E188">
        <v>2011</v>
      </c>
      <c r="F188" s="15">
        <f>IF(VLOOKUP(IF($A188&lt;1500,'BM011'!$D$5,IF($A188&lt;1800,'BM011'!$D$5,IF($A188&lt;2000,'BM011'!$D$5,$A188))),'BM011'!$D$5:$U$607,'BM011'!S$609,0)="BRUG KOM",VLOOKUP($C188,'BM010'!$C$5:$T$102,'BM010'!R$104,0),VLOOKUP(IF($A188&lt;1500,'BM011'!$D$5,IF($A188&lt;1800,'BM011'!$D$5,IF($A188&lt;2000,'BM011'!$D$5,$A188))),'BM011'!$D$5:$U$607,'BM011'!S$609,0))</f>
        <v>23794.75</v>
      </c>
      <c r="G188">
        <f>SUMIFS(Baggrundsvariable!D$3:D$296,Baggrundsvariable!$A$3:$A$296,Samlet!$C188,Baggrundsvariable!$C$3:$C$296,Samlet!$E188)</f>
        <v>189182</v>
      </c>
      <c r="H188" s="8">
        <f>SUMIFS(Baggrundsvariable!E$3:E$296,Baggrundsvariable!$A$3:$A$296,Samlet!$C188,Baggrundsvariable!$C$3:$C$296,Samlet!$E188)</f>
        <v>1.9666666666666666</v>
      </c>
      <c r="I188" s="8">
        <f>SUMIFS(Baggrundsvariable!F$3:F$296,Baggrundsvariable!$A$3:$A$296,Samlet!$C188,Baggrundsvariable!$C$3:$C$296,Samlet!$E188)</f>
        <v>4.8</v>
      </c>
      <c r="J188" s="8">
        <f>SUMIFS(Baggrundsvariable!G$3:G$296,Baggrundsvariable!$A$3:$A$296,Samlet!$C188,Baggrundsvariable!$C$3:$C$296,Samlet!$E188)</f>
        <v>36.700000000000003</v>
      </c>
      <c r="K188" s="8">
        <f>SUMIFS(Baggrundsvariable!H$3:H$296,Baggrundsvariable!$A$3:$A$296,Samlet!$C188,Baggrundsvariable!$C$3:$C$296,Samlet!$E188)</f>
        <v>21.8</v>
      </c>
      <c r="L188" s="8">
        <f>SUMIFS(Baggrundsvariable!I$3:I$296,Baggrundsvariable!$A$3:$A$296,Samlet!$C188,Baggrundsvariable!$C$3:$C$296,Samlet!$E188)</f>
        <v>14.729179800629325</v>
      </c>
    </row>
    <row r="189" spans="1:12">
      <c r="A189">
        <v>1410</v>
      </c>
      <c r="B189" t="s">
        <v>617</v>
      </c>
      <c r="C189">
        <v>101</v>
      </c>
      <c r="D189" t="s">
        <v>1232</v>
      </c>
      <c r="E189">
        <v>2011</v>
      </c>
      <c r="F189" s="15">
        <f>IF(VLOOKUP(IF($A189&lt;1500,'BM011'!$D$5,IF($A189&lt;1800,'BM011'!$D$5,IF($A189&lt;2000,'BM011'!$D$5,$A189))),'BM011'!$D$5:$U$607,'BM011'!S$609,0)="BRUG KOM",VLOOKUP($C189,'BM010'!$C$5:$T$102,'BM010'!R$104,0),VLOOKUP(IF($A189&lt;1500,'BM011'!$D$5,IF($A189&lt;1800,'BM011'!$D$5,IF($A189&lt;2000,'BM011'!$D$5,$A189))),'BM011'!$D$5:$U$607,'BM011'!S$609,0))</f>
        <v>23794.75</v>
      </c>
      <c r="G189">
        <f>SUMIFS(Baggrundsvariable!D$3:D$296,Baggrundsvariable!$A$3:$A$296,Samlet!$C189,Baggrundsvariable!$C$3:$C$296,Samlet!$E189)</f>
        <v>189182</v>
      </c>
      <c r="H189" s="8">
        <f>SUMIFS(Baggrundsvariable!E$3:E$296,Baggrundsvariable!$A$3:$A$296,Samlet!$C189,Baggrundsvariable!$C$3:$C$296,Samlet!$E189)</f>
        <v>1.9666666666666666</v>
      </c>
      <c r="I189" s="8">
        <f>SUMIFS(Baggrundsvariable!F$3:F$296,Baggrundsvariable!$A$3:$A$296,Samlet!$C189,Baggrundsvariable!$C$3:$C$296,Samlet!$E189)</f>
        <v>4.8</v>
      </c>
      <c r="J189" s="8">
        <f>SUMIFS(Baggrundsvariable!G$3:G$296,Baggrundsvariable!$A$3:$A$296,Samlet!$C189,Baggrundsvariable!$C$3:$C$296,Samlet!$E189)</f>
        <v>36.700000000000003</v>
      </c>
      <c r="K189" s="8">
        <f>SUMIFS(Baggrundsvariable!H$3:H$296,Baggrundsvariable!$A$3:$A$296,Samlet!$C189,Baggrundsvariable!$C$3:$C$296,Samlet!$E189)</f>
        <v>21.8</v>
      </c>
      <c r="L189" s="8">
        <f>SUMIFS(Baggrundsvariable!I$3:I$296,Baggrundsvariable!$A$3:$A$296,Samlet!$C189,Baggrundsvariable!$C$3:$C$296,Samlet!$E189)</f>
        <v>14.729179800629325</v>
      </c>
    </row>
    <row r="190" spans="1:12">
      <c r="A190">
        <v>1411</v>
      </c>
      <c r="B190" t="s">
        <v>617</v>
      </c>
      <c r="C190">
        <v>101</v>
      </c>
      <c r="D190" t="s">
        <v>1232</v>
      </c>
      <c r="E190">
        <v>2011</v>
      </c>
      <c r="F190" s="15">
        <f>IF(VLOOKUP(IF($A190&lt;1500,'BM011'!$D$5,IF($A190&lt;1800,'BM011'!$D$5,IF($A190&lt;2000,'BM011'!$D$5,$A190))),'BM011'!$D$5:$U$607,'BM011'!S$609,0)="BRUG KOM",VLOOKUP($C190,'BM010'!$C$5:$T$102,'BM010'!R$104,0),VLOOKUP(IF($A190&lt;1500,'BM011'!$D$5,IF($A190&lt;1800,'BM011'!$D$5,IF($A190&lt;2000,'BM011'!$D$5,$A190))),'BM011'!$D$5:$U$607,'BM011'!S$609,0))</f>
        <v>23794.75</v>
      </c>
      <c r="G190">
        <f>SUMIFS(Baggrundsvariable!D$3:D$296,Baggrundsvariable!$A$3:$A$296,Samlet!$C190,Baggrundsvariable!$C$3:$C$296,Samlet!$E190)</f>
        <v>189182</v>
      </c>
      <c r="H190" s="8">
        <f>SUMIFS(Baggrundsvariable!E$3:E$296,Baggrundsvariable!$A$3:$A$296,Samlet!$C190,Baggrundsvariable!$C$3:$C$296,Samlet!$E190)</f>
        <v>1.9666666666666666</v>
      </c>
      <c r="I190" s="8">
        <f>SUMIFS(Baggrundsvariable!F$3:F$296,Baggrundsvariable!$A$3:$A$296,Samlet!$C190,Baggrundsvariable!$C$3:$C$296,Samlet!$E190)</f>
        <v>4.8</v>
      </c>
      <c r="J190" s="8">
        <f>SUMIFS(Baggrundsvariable!G$3:G$296,Baggrundsvariable!$A$3:$A$296,Samlet!$C190,Baggrundsvariable!$C$3:$C$296,Samlet!$E190)</f>
        <v>36.700000000000003</v>
      </c>
      <c r="K190" s="8">
        <f>SUMIFS(Baggrundsvariable!H$3:H$296,Baggrundsvariable!$A$3:$A$296,Samlet!$C190,Baggrundsvariable!$C$3:$C$296,Samlet!$E190)</f>
        <v>21.8</v>
      </c>
      <c r="L190" s="8">
        <f>SUMIFS(Baggrundsvariable!I$3:I$296,Baggrundsvariable!$A$3:$A$296,Samlet!$C190,Baggrundsvariable!$C$3:$C$296,Samlet!$E190)</f>
        <v>14.729179800629325</v>
      </c>
    </row>
    <row r="191" spans="1:12">
      <c r="A191">
        <v>1412</v>
      </c>
      <c r="B191" t="s">
        <v>617</v>
      </c>
      <c r="C191">
        <v>101</v>
      </c>
      <c r="D191" t="s">
        <v>1232</v>
      </c>
      <c r="E191">
        <v>2011</v>
      </c>
      <c r="F191" s="15">
        <f>IF(VLOOKUP(IF($A191&lt;1500,'BM011'!$D$5,IF($A191&lt;1800,'BM011'!$D$5,IF($A191&lt;2000,'BM011'!$D$5,$A191))),'BM011'!$D$5:$U$607,'BM011'!S$609,0)="BRUG KOM",VLOOKUP($C191,'BM010'!$C$5:$T$102,'BM010'!R$104,0),VLOOKUP(IF($A191&lt;1500,'BM011'!$D$5,IF($A191&lt;1800,'BM011'!$D$5,IF($A191&lt;2000,'BM011'!$D$5,$A191))),'BM011'!$D$5:$U$607,'BM011'!S$609,0))</f>
        <v>23794.75</v>
      </c>
      <c r="G191">
        <f>SUMIFS(Baggrundsvariable!D$3:D$296,Baggrundsvariable!$A$3:$A$296,Samlet!$C191,Baggrundsvariable!$C$3:$C$296,Samlet!$E191)</f>
        <v>189182</v>
      </c>
      <c r="H191" s="8">
        <f>SUMIFS(Baggrundsvariable!E$3:E$296,Baggrundsvariable!$A$3:$A$296,Samlet!$C191,Baggrundsvariable!$C$3:$C$296,Samlet!$E191)</f>
        <v>1.9666666666666666</v>
      </c>
      <c r="I191" s="8">
        <f>SUMIFS(Baggrundsvariable!F$3:F$296,Baggrundsvariable!$A$3:$A$296,Samlet!$C191,Baggrundsvariable!$C$3:$C$296,Samlet!$E191)</f>
        <v>4.8</v>
      </c>
      <c r="J191" s="8">
        <f>SUMIFS(Baggrundsvariable!G$3:G$296,Baggrundsvariable!$A$3:$A$296,Samlet!$C191,Baggrundsvariable!$C$3:$C$296,Samlet!$E191)</f>
        <v>36.700000000000003</v>
      </c>
      <c r="K191" s="8">
        <f>SUMIFS(Baggrundsvariable!H$3:H$296,Baggrundsvariable!$A$3:$A$296,Samlet!$C191,Baggrundsvariable!$C$3:$C$296,Samlet!$E191)</f>
        <v>21.8</v>
      </c>
      <c r="L191" s="8">
        <f>SUMIFS(Baggrundsvariable!I$3:I$296,Baggrundsvariable!$A$3:$A$296,Samlet!$C191,Baggrundsvariable!$C$3:$C$296,Samlet!$E191)</f>
        <v>14.729179800629325</v>
      </c>
    </row>
    <row r="192" spans="1:12">
      <c r="A192">
        <v>1413</v>
      </c>
      <c r="B192" t="s">
        <v>617</v>
      </c>
      <c r="C192">
        <v>101</v>
      </c>
      <c r="D192" t="s">
        <v>1232</v>
      </c>
      <c r="E192">
        <v>2011</v>
      </c>
      <c r="F192" s="15">
        <f>IF(VLOOKUP(IF($A192&lt;1500,'BM011'!$D$5,IF($A192&lt;1800,'BM011'!$D$5,IF($A192&lt;2000,'BM011'!$D$5,$A192))),'BM011'!$D$5:$U$607,'BM011'!S$609,0)="BRUG KOM",VLOOKUP($C192,'BM010'!$C$5:$T$102,'BM010'!R$104,0),VLOOKUP(IF($A192&lt;1500,'BM011'!$D$5,IF($A192&lt;1800,'BM011'!$D$5,IF($A192&lt;2000,'BM011'!$D$5,$A192))),'BM011'!$D$5:$U$607,'BM011'!S$609,0))</f>
        <v>23794.75</v>
      </c>
      <c r="G192">
        <f>SUMIFS(Baggrundsvariable!D$3:D$296,Baggrundsvariable!$A$3:$A$296,Samlet!$C192,Baggrundsvariable!$C$3:$C$296,Samlet!$E192)</f>
        <v>189182</v>
      </c>
      <c r="H192" s="8">
        <f>SUMIFS(Baggrundsvariable!E$3:E$296,Baggrundsvariable!$A$3:$A$296,Samlet!$C192,Baggrundsvariable!$C$3:$C$296,Samlet!$E192)</f>
        <v>1.9666666666666666</v>
      </c>
      <c r="I192" s="8">
        <f>SUMIFS(Baggrundsvariable!F$3:F$296,Baggrundsvariable!$A$3:$A$296,Samlet!$C192,Baggrundsvariable!$C$3:$C$296,Samlet!$E192)</f>
        <v>4.8</v>
      </c>
      <c r="J192" s="8">
        <f>SUMIFS(Baggrundsvariable!G$3:G$296,Baggrundsvariable!$A$3:$A$296,Samlet!$C192,Baggrundsvariable!$C$3:$C$296,Samlet!$E192)</f>
        <v>36.700000000000003</v>
      </c>
      <c r="K192" s="8">
        <f>SUMIFS(Baggrundsvariable!H$3:H$296,Baggrundsvariable!$A$3:$A$296,Samlet!$C192,Baggrundsvariable!$C$3:$C$296,Samlet!$E192)</f>
        <v>21.8</v>
      </c>
      <c r="L192" s="8">
        <f>SUMIFS(Baggrundsvariable!I$3:I$296,Baggrundsvariable!$A$3:$A$296,Samlet!$C192,Baggrundsvariable!$C$3:$C$296,Samlet!$E192)</f>
        <v>14.729179800629325</v>
      </c>
    </row>
    <row r="193" spans="1:12">
      <c r="A193">
        <v>1414</v>
      </c>
      <c r="B193" t="s">
        <v>617</v>
      </c>
      <c r="C193">
        <v>101</v>
      </c>
      <c r="D193" t="s">
        <v>1232</v>
      </c>
      <c r="E193">
        <v>2011</v>
      </c>
      <c r="F193" s="15">
        <f>IF(VLOOKUP(IF($A193&lt;1500,'BM011'!$D$5,IF($A193&lt;1800,'BM011'!$D$5,IF($A193&lt;2000,'BM011'!$D$5,$A193))),'BM011'!$D$5:$U$607,'BM011'!S$609,0)="BRUG KOM",VLOOKUP($C193,'BM010'!$C$5:$T$102,'BM010'!R$104,0),VLOOKUP(IF($A193&lt;1500,'BM011'!$D$5,IF($A193&lt;1800,'BM011'!$D$5,IF($A193&lt;2000,'BM011'!$D$5,$A193))),'BM011'!$D$5:$U$607,'BM011'!S$609,0))</f>
        <v>23794.75</v>
      </c>
      <c r="G193">
        <f>SUMIFS(Baggrundsvariable!D$3:D$296,Baggrundsvariable!$A$3:$A$296,Samlet!$C193,Baggrundsvariable!$C$3:$C$296,Samlet!$E193)</f>
        <v>189182</v>
      </c>
      <c r="H193" s="8">
        <f>SUMIFS(Baggrundsvariable!E$3:E$296,Baggrundsvariable!$A$3:$A$296,Samlet!$C193,Baggrundsvariable!$C$3:$C$296,Samlet!$E193)</f>
        <v>1.9666666666666666</v>
      </c>
      <c r="I193" s="8">
        <f>SUMIFS(Baggrundsvariable!F$3:F$296,Baggrundsvariable!$A$3:$A$296,Samlet!$C193,Baggrundsvariable!$C$3:$C$296,Samlet!$E193)</f>
        <v>4.8</v>
      </c>
      <c r="J193" s="8">
        <f>SUMIFS(Baggrundsvariable!G$3:G$296,Baggrundsvariable!$A$3:$A$296,Samlet!$C193,Baggrundsvariable!$C$3:$C$296,Samlet!$E193)</f>
        <v>36.700000000000003</v>
      </c>
      <c r="K193" s="8">
        <f>SUMIFS(Baggrundsvariable!H$3:H$296,Baggrundsvariable!$A$3:$A$296,Samlet!$C193,Baggrundsvariable!$C$3:$C$296,Samlet!$E193)</f>
        <v>21.8</v>
      </c>
      <c r="L193" s="8">
        <f>SUMIFS(Baggrundsvariable!I$3:I$296,Baggrundsvariable!$A$3:$A$296,Samlet!$C193,Baggrundsvariable!$C$3:$C$296,Samlet!$E193)</f>
        <v>14.729179800629325</v>
      </c>
    </row>
    <row r="194" spans="1:12">
      <c r="A194">
        <v>1415</v>
      </c>
      <c r="B194" t="s">
        <v>617</v>
      </c>
      <c r="C194">
        <v>101</v>
      </c>
      <c r="D194" t="s">
        <v>1232</v>
      </c>
      <c r="E194">
        <v>2011</v>
      </c>
      <c r="F194" s="15">
        <f>IF(VLOOKUP(IF($A194&lt;1500,'BM011'!$D$5,IF($A194&lt;1800,'BM011'!$D$5,IF($A194&lt;2000,'BM011'!$D$5,$A194))),'BM011'!$D$5:$U$607,'BM011'!S$609,0)="BRUG KOM",VLOOKUP($C194,'BM010'!$C$5:$T$102,'BM010'!R$104,0),VLOOKUP(IF($A194&lt;1500,'BM011'!$D$5,IF($A194&lt;1800,'BM011'!$D$5,IF($A194&lt;2000,'BM011'!$D$5,$A194))),'BM011'!$D$5:$U$607,'BM011'!S$609,0))</f>
        <v>23794.75</v>
      </c>
      <c r="G194">
        <f>SUMIFS(Baggrundsvariable!D$3:D$296,Baggrundsvariable!$A$3:$A$296,Samlet!$C194,Baggrundsvariable!$C$3:$C$296,Samlet!$E194)</f>
        <v>189182</v>
      </c>
      <c r="H194" s="8">
        <f>SUMIFS(Baggrundsvariable!E$3:E$296,Baggrundsvariable!$A$3:$A$296,Samlet!$C194,Baggrundsvariable!$C$3:$C$296,Samlet!$E194)</f>
        <v>1.9666666666666666</v>
      </c>
      <c r="I194" s="8">
        <f>SUMIFS(Baggrundsvariable!F$3:F$296,Baggrundsvariable!$A$3:$A$296,Samlet!$C194,Baggrundsvariable!$C$3:$C$296,Samlet!$E194)</f>
        <v>4.8</v>
      </c>
      <c r="J194" s="8">
        <f>SUMIFS(Baggrundsvariable!G$3:G$296,Baggrundsvariable!$A$3:$A$296,Samlet!$C194,Baggrundsvariable!$C$3:$C$296,Samlet!$E194)</f>
        <v>36.700000000000003</v>
      </c>
      <c r="K194" s="8">
        <f>SUMIFS(Baggrundsvariable!H$3:H$296,Baggrundsvariable!$A$3:$A$296,Samlet!$C194,Baggrundsvariable!$C$3:$C$296,Samlet!$E194)</f>
        <v>21.8</v>
      </c>
      <c r="L194" s="8">
        <f>SUMIFS(Baggrundsvariable!I$3:I$296,Baggrundsvariable!$A$3:$A$296,Samlet!$C194,Baggrundsvariable!$C$3:$C$296,Samlet!$E194)</f>
        <v>14.729179800629325</v>
      </c>
    </row>
    <row r="195" spans="1:12">
      <c r="A195">
        <v>1416</v>
      </c>
      <c r="B195" t="s">
        <v>617</v>
      </c>
      <c r="C195">
        <v>101</v>
      </c>
      <c r="D195" t="s">
        <v>1232</v>
      </c>
      <c r="E195">
        <v>2011</v>
      </c>
      <c r="F195" s="15">
        <f>IF(VLOOKUP(IF($A195&lt;1500,'BM011'!$D$5,IF($A195&lt;1800,'BM011'!$D$5,IF($A195&lt;2000,'BM011'!$D$5,$A195))),'BM011'!$D$5:$U$607,'BM011'!S$609,0)="BRUG KOM",VLOOKUP($C195,'BM010'!$C$5:$T$102,'BM010'!R$104,0),VLOOKUP(IF($A195&lt;1500,'BM011'!$D$5,IF($A195&lt;1800,'BM011'!$D$5,IF($A195&lt;2000,'BM011'!$D$5,$A195))),'BM011'!$D$5:$U$607,'BM011'!S$609,0))</f>
        <v>23794.75</v>
      </c>
      <c r="G195">
        <f>SUMIFS(Baggrundsvariable!D$3:D$296,Baggrundsvariable!$A$3:$A$296,Samlet!$C195,Baggrundsvariable!$C$3:$C$296,Samlet!$E195)</f>
        <v>189182</v>
      </c>
      <c r="H195" s="8">
        <f>SUMIFS(Baggrundsvariable!E$3:E$296,Baggrundsvariable!$A$3:$A$296,Samlet!$C195,Baggrundsvariable!$C$3:$C$296,Samlet!$E195)</f>
        <v>1.9666666666666666</v>
      </c>
      <c r="I195" s="8">
        <f>SUMIFS(Baggrundsvariable!F$3:F$296,Baggrundsvariable!$A$3:$A$296,Samlet!$C195,Baggrundsvariable!$C$3:$C$296,Samlet!$E195)</f>
        <v>4.8</v>
      </c>
      <c r="J195" s="8">
        <f>SUMIFS(Baggrundsvariable!G$3:G$296,Baggrundsvariable!$A$3:$A$296,Samlet!$C195,Baggrundsvariable!$C$3:$C$296,Samlet!$E195)</f>
        <v>36.700000000000003</v>
      </c>
      <c r="K195" s="8">
        <f>SUMIFS(Baggrundsvariable!H$3:H$296,Baggrundsvariable!$A$3:$A$296,Samlet!$C195,Baggrundsvariable!$C$3:$C$296,Samlet!$E195)</f>
        <v>21.8</v>
      </c>
      <c r="L195" s="8">
        <f>SUMIFS(Baggrundsvariable!I$3:I$296,Baggrundsvariable!$A$3:$A$296,Samlet!$C195,Baggrundsvariable!$C$3:$C$296,Samlet!$E195)</f>
        <v>14.729179800629325</v>
      </c>
    </row>
    <row r="196" spans="1:12">
      <c r="A196">
        <v>1417</v>
      </c>
      <c r="B196" t="s">
        <v>617</v>
      </c>
      <c r="C196">
        <v>101</v>
      </c>
      <c r="D196" t="s">
        <v>1232</v>
      </c>
      <c r="E196">
        <v>2011</v>
      </c>
      <c r="F196" s="15">
        <f>IF(VLOOKUP(IF($A196&lt;1500,'BM011'!$D$5,IF($A196&lt;1800,'BM011'!$D$5,IF($A196&lt;2000,'BM011'!$D$5,$A196))),'BM011'!$D$5:$U$607,'BM011'!S$609,0)="BRUG KOM",VLOOKUP($C196,'BM010'!$C$5:$T$102,'BM010'!R$104,0),VLOOKUP(IF($A196&lt;1500,'BM011'!$D$5,IF($A196&lt;1800,'BM011'!$D$5,IF($A196&lt;2000,'BM011'!$D$5,$A196))),'BM011'!$D$5:$U$607,'BM011'!S$609,0))</f>
        <v>23794.75</v>
      </c>
      <c r="G196">
        <f>SUMIFS(Baggrundsvariable!D$3:D$296,Baggrundsvariable!$A$3:$A$296,Samlet!$C196,Baggrundsvariable!$C$3:$C$296,Samlet!$E196)</f>
        <v>189182</v>
      </c>
      <c r="H196" s="8">
        <f>SUMIFS(Baggrundsvariable!E$3:E$296,Baggrundsvariable!$A$3:$A$296,Samlet!$C196,Baggrundsvariable!$C$3:$C$296,Samlet!$E196)</f>
        <v>1.9666666666666666</v>
      </c>
      <c r="I196" s="8">
        <f>SUMIFS(Baggrundsvariable!F$3:F$296,Baggrundsvariable!$A$3:$A$296,Samlet!$C196,Baggrundsvariable!$C$3:$C$296,Samlet!$E196)</f>
        <v>4.8</v>
      </c>
      <c r="J196" s="8">
        <f>SUMIFS(Baggrundsvariable!G$3:G$296,Baggrundsvariable!$A$3:$A$296,Samlet!$C196,Baggrundsvariable!$C$3:$C$296,Samlet!$E196)</f>
        <v>36.700000000000003</v>
      </c>
      <c r="K196" s="8">
        <f>SUMIFS(Baggrundsvariable!H$3:H$296,Baggrundsvariable!$A$3:$A$296,Samlet!$C196,Baggrundsvariable!$C$3:$C$296,Samlet!$E196)</f>
        <v>21.8</v>
      </c>
      <c r="L196" s="8">
        <f>SUMIFS(Baggrundsvariable!I$3:I$296,Baggrundsvariable!$A$3:$A$296,Samlet!$C196,Baggrundsvariable!$C$3:$C$296,Samlet!$E196)</f>
        <v>14.729179800629325</v>
      </c>
    </row>
    <row r="197" spans="1:12">
      <c r="A197">
        <v>1418</v>
      </c>
      <c r="B197" t="s">
        <v>617</v>
      </c>
      <c r="C197">
        <v>101</v>
      </c>
      <c r="D197" t="s">
        <v>1232</v>
      </c>
      <c r="E197">
        <v>2011</v>
      </c>
      <c r="F197" s="15">
        <f>IF(VLOOKUP(IF($A197&lt;1500,'BM011'!$D$5,IF($A197&lt;1800,'BM011'!$D$5,IF($A197&lt;2000,'BM011'!$D$5,$A197))),'BM011'!$D$5:$U$607,'BM011'!S$609,0)="BRUG KOM",VLOOKUP($C197,'BM010'!$C$5:$T$102,'BM010'!R$104,0),VLOOKUP(IF($A197&lt;1500,'BM011'!$D$5,IF($A197&lt;1800,'BM011'!$D$5,IF($A197&lt;2000,'BM011'!$D$5,$A197))),'BM011'!$D$5:$U$607,'BM011'!S$609,0))</f>
        <v>23794.75</v>
      </c>
      <c r="G197">
        <f>SUMIFS(Baggrundsvariable!D$3:D$296,Baggrundsvariable!$A$3:$A$296,Samlet!$C197,Baggrundsvariable!$C$3:$C$296,Samlet!$E197)</f>
        <v>189182</v>
      </c>
      <c r="H197" s="8">
        <f>SUMIFS(Baggrundsvariable!E$3:E$296,Baggrundsvariable!$A$3:$A$296,Samlet!$C197,Baggrundsvariable!$C$3:$C$296,Samlet!$E197)</f>
        <v>1.9666666666666666</v>
      </c>
      <c r="I197" s="8">
        <f>SUMIFS(Baggrundsvariable!F$3:F$296,Baggrundsvariable!$A$3:$A$296,Samlet!$C197,Baggrundsvariable!$C$3:$C$296,Samlet!$E197)</f>
        <v>4.8</v>
      </c>
      <c r="J197" s="8">
        <f>SUMIFS(Baggrundsvariable!G$3:G$296,Baggrundsvariable!$A$3:$A$296,Samlet!$C197,Baggrundsvariable!$C$3:$C$296,Samlet!$E197)</f>
        <v>36.700000000000003</v>
      </c>
      <c r="K197" s="8">
        <f>SUMIFS(Baggrundsvariable!H$3:H$296,Baggrundsvariable!$A$3:$A$296,Samlet!$C197,Baggrundsvariable!$C$3:$C$296,Samlet!$E197)</f>
        <v>21.8</v>
      </c>
      <c r="L197" s="8">
        <f>SUMIFS(Baggrundsvariable!I$3:I$296,Baggrundsvariable!$A$3:$A$296,Samlet!$C197,Baggrundsvariable!$C$3:$C$296,Samlet!$E197)</f>
        <v>14.729179800629325</v>
      </c>
    </row>
    <row r="198" spans="1:12">
      <c r="A198">
        <v>1419</v>
      </c>
      <c r="B198" t="s">
        <v>617</v>
      </c>
      <c r="C198">
        <v>101</v>
      </c>
      <c r="D198" t="s">
        <v>1232</v>
      </c>
      <c r="E198">
        <v>2011</v>
      </c>
      <c r="F198" s="15">
        <f>IF(VLOOKUP(IF($A198&lt;1500,'BM011'!$D$5,IF($A198&lt;1800,'BM011'!$D$5,IF($A198&lt;2000,'BM011'!$D$5,$A198))),'BM011'!$D$5:$U$607,'BM011'!S$609,0)="BRUG KOM",VLOOKUP($C198,'BM010'!$C$5:$T$102,'BM010'!R$104,0),VLOOKUP(IF($A198&lt;1500,'BM011'!$D$5,IF($A198&lt;1800,'BM011'!$D$5,IF($A198&lt;2000,'BM011'!$D$5,$A198))),'BM011'!$D$5:$U$607,'BM011'!S$609,0))</f>
        <v>23794.75</v>
      </c>
      <c r="G198">
        <f>SUMIFS(Baggrundsvariable!D$3:D$296,Baggrundsvariable!$A$3:$A$296,Samlet!$C198,Baggrundsvariable!$C$3:$C$296,Samlet!$E198)</f>
        <v>189182</v>
      </c>
      <c r="H198" s="8">
        <f>SUMIFS(Baggrundsvariable!E$3:E$296,Baggrundsvariable!$A$3:$A$296,Samlet!$C198,Baggrundsvariable!$C$3:$C$296,Samlet!$E198)</f>
        <v>1.9666666666666666</v>
      </c>
      <c r="I198" s="8">
        <f>SUMIFS(Baggrundsvariable!F$3:F$296,Baggrundsvariable!$A$3:$A$296,Samlet!$C198,Baggrundsvariable!$C$3:$C$296,Samlet!$E198)</f>
        <v>4.8</v>
      </c>
      <c r="J198" s="8">
        <f>SUMIFS(Baggrundsvariable!G$3:G$296,Baggrundsvariable!$A$3:$A$296,Samlet!$C198,Baggrundsvariable!$C$3:$C$296,Samlet!$E198)</f>
        <v>36.700000000000003</v>
      </c>
      <c r="K198" s="8">
        <f>SUMIFS(Baggrundsvariable!H$3:H$296,Baggrundsvariable!$A$3:$A$296,Samlet!$C198,Baggrundsvariable!$C$3:$C$296,Samlet!$E198)</f>
        <v>21.8</v>
      </c>
      <c r="L198" s="8">
        <f>SUMIFS(Baggrundsvariable!I$3:I$296,Baggrundsvariable!$A$3:$A$296,Samlet!$C198,Baggrundsvariable!$C$3:$C$296,Samlet!$E198)</f>
        <v>14.729179800629325</v>
      </c>
    </row>
    <row r="199" spans="1:12">
      <c r="A199">
        <v>1420</v>
      </c>
      <c r="B199" t="s">
        <v>617</v>
      </c>
      <c r="C199">
        <v>101</v>
      </c>
      <c r="D199" t="s">
        <v>1232</v>
      </c>
      <c r="E199">
        <v>2011</v>
      </c>
      <c r="F199" s="15">
        <f>IF(VLOOKUP(IF($A199&lt;1500,'BM011'!$D$5,IF($A199&lt;1800,'BM011'!$D$5,IF($A199&lt;2000,'BM011'!$D$5,$A199))),'BM011'!$D$5:$U$607,'BM011'!S$609,0)="BRUG KOM",VLOOKUP($C199,'BM010'!$C$5:$T$102,'BM010'!R$104,0),VLOOKUP(IF($A199&lt;1500,'BM011'!$D$5,IF($A199&lt;1800,'BM011'!$D$5,IF($A199&lt;2000,'BM011'!$D$5,$A199))),'BM011'!$D$5:$U$607,'BM011'!S$609,0))</f>
        <v>23794.75</v>
      </c>
      <c r="G199">
        <f>SUMIFS(Baggrundsvariable!D$3:D$296,Baggrundsvariable!$A$3:$A$296,Samlet!$C199,Baggrundsvariable!$C$3:$C$296,Samlet!$E199)</f>
        <v>189182</v>
      </c>
      <c r="H199" s="8">
        <f>SUMIFS(Baggrundsvariable!E$3:E$296,Baggrundsvariable!$A$3:$A$296,Samlet!$C199,Baggrundsvariable!$C$3:$C$296,Samlet!$E199)</f>
        <v>1.9666666666666666</v>
      </c>
      <c r="I199" s="8">
        <f>SUMIFS(Baggrundsvariable!F$3:F$296,Baggrundsvariable!$A$3:$A$296,Samlet!$C199,Baggrundsvariable!$C$3:$C$296,Samlet!$E199)</f>
        <v>4.8</v>
      </c>
      <c r="J199" s="8">
        <f>SUMIFS(Baggrundsvariable!G$3:G$296,Baggrundsvariable!$A$3:$A$296,Samlet!$C199,Baggrundsvariable!$C$3:$C$296,Samlet!$E199)</f>
        <v>36.700000000000003</v>
      </c>
      <c r="K199" s="8">
        <f>SUMIFS(Baggrundsvariable!H$3:H$296,Baggrundsvariable!$A$3:$A$296,Samlet!$C199,Baggrundsvariable!$C$3:$C$296,Samlet!$E199)</f>
        <v>21.8</v>
      </c>
      <c r="L199" s="8">
        <f>SUMIFS(Baggrundsvariable!I$3:I$296,Baggrundsvariable!$A$3:$A$296,Samlet!$C199,Baggrundsvariable!$C$3:$C$296,Samlet!$E199)</f>
        <v>14.729179800629325</v>
      </c>
    </row>
    <row r="200" spans="1:12">
      <c r="A200">
        <v>1421</v>
      </c>
      <c r="B200" t="s">
        <v>617</v>
      </c>
      <c r="C200">
        <v>101</v>
      </c>
      <c r="D200" t="s">
        <v>1232</v>
      </c>
      <c r="E200">
        <v>2011</v>
      </c>
      <c r="F200" s="15">
        <f>IF(VLOOKUP(IF($A200&lt;1500,'BM011'!$D$5,IF($A200&lt;1800,'BM011'!$D$5,IF($A200&lt;2000,'BM011'!$D$5,$A200))),'BM011'!$D$5:$U$607,'BM011'!S$609,0)="BRUG KOM",VLOOKUP($C200,'BM010'!$C$5:$T$102,'BM010'!R$104,0),VLOOKUP(IF($A200&lt;1500,'BM011'!$D$5,IF($A200&lt;1800,'BM011'!$D$5,IF($A200&lt;2000,'BM011'!$D$5,$A200))),'BM011'!$D$5:$U$607,'BM011'!S$609,0))</f>
        <v>23794.75</v>
      </c>
      <c r="G200">
        <f>SUMIFS(Baggrundsvariable!D$3:D$296,Baggrundsvariable!$A$3:$A$296,Samlet!$C200,Baggrundsvariable!$C$3:$C$296,Samlet!$E200)</f>
        <v>189182</v>
      </c>
      <c r="H200" s="8">
        <f>SUMIFS(Baggrundsvariable!E$3:E$296,Baggrundsvariable!$A$3:$A$296,Samlet!$C200,Baggrundsvariable!$C$3:$C$296,Samlet!$E200)</f>
        <v>1.9666666666666666</v>
      </c>
      <c r="I200" s="8">
        <f>SUMIFS(Baggrundsvariable!F$3:F$296,Baggrundsvariable!$A$3:$A$296,Samlet!$C200,Baggrundsvariable!$C$3:$C$296,Samlet!$E200)</f>
        <v>4.8</v>
      </c>
      <c r="J200" s="8">
        <f>SUMIFS(Baggrundsvariable!G$3:G$296,Baggrundsvariable!$A$3:$A$296,Samlet!$C200,Baggrundsvariable!$C$3:$C$296,Samlet!$E200)</f>
        <v>36.700000000000003</v>
      </c>
      <c r="K200" s="8">
        <f>SUMIFS(Baggrundsvariable!H$3:H$296,Baggrundsvariable!$A$3:$A$296,Samlet!$C200,Baggrundsvariable!$C$3:$C$296,Samlet!$E200)</f>
        <v>21.8</v>
      </c>
      <c r="L200" s="8">
        <f>SUMIFS(Baggrundsvariable!I$3:I$296,Baggrundsvariable!$A$3:$A$296,Samlet!$C200,Baggrundsvariable!$C$3:$C$296,Samlet!$E200)</f>
        <v>14.729179800629325</v>
      </c>
    </row>
    <row r="201" spans="1:12">
      <c r="A201">
        <v>1422</v>
      </c>
      <c r="B201" t="s">
        <v>617</v>
      </c>
      <c r="C201">
        <v>101</v>
      </c>
      <c r="D201" t="s">
        <v>1232</v>
      </c>
      <c r="E201">
        <v>2011</v>
      </c>
      <c r="F201" s="15">
        <f>IF(VLOOKUP(IF($A201&lt;1500,'BM011'!$D$5,IF($A201&lt;1800,'BM011'!$D$5,IF($A201&lt;2000,'BM011'!$D$5,$A201))),'BM011'!$D$5:$U$607,'BM011'!S$609,0)="BRUG KOM",VLOOKUP($C201,'BM010'!$C$5:$T$102,'BM010'!R$104,0),VLOOKUP(IF($A201&lt;1500,'BM011'!$D$5,IF($A201&lt;1800,'BM011'!$D$5,IF($A201&lt;2000,'BM011'!$D$5,$A201))),'BM011'!$D$5:$U$607,'BM011'!S$609,0))</f>
        <v>23794.75</v>
      </c>
      <c r="G201">
        <f>SUMIFS(Baggrundsvariable!D$3:D$296,Baggrundsvariable!$A$3:$A$296,Samlet!$C201,Baggrundsvariable!$C$3:$C$296,Samlet!$E201)</f>
        <v>189182</v>
      </c>
      <c r="H201" s="8">
        <f>SUMIFS(Baggrundsvariable!E$3:E$296,Baggrundsvariable!$A$3:$A$296,Samlet!$C201,Baggrundsvariable!$C$3:$C$296,Samlet!$E201)</f>
        <v>1.9666666666666666</v>
      </c>
      <c r="I201" s="8">
        <f>SUMIFS(Baggrundsvariable!F$3:F$296,Baggrundsvariable!$A$3:$A$296,Samlet!$C201,Baggrundsvariable!$C$3:$C$296,Samlet!$E201)</f>
        <v>4.8</v>
      </c>
      <c r="J201" s="8">
        <f>SUMIFS(Baggrundsvariable!G$3:G$296,Baggrundsvariable!$A$3:$A$296,Samlet!$C201,Baggrundsvariable!$C$3:$C$296,Samlet!$E201)</f>
        <v>36.700000000000003</v>
      </c>
      <c r="K201" s="8">
        <f>SUMIFS(Baggrundsvariable!H$3:H$296,Baggrundsvariable!$A$3:$A$296,Samlet!$C201,Baggrundsvariable!$C$3:$C$296,Samlet!$E201)</f>
        <v>21.8</v>
      </c>
      <c r="L201" s="8">
        <f>SUMIFS(Baggrundsvariable!I$3:I$296,Baggrundsvariable!$A$3:$A$296,Samlet!$C201,Baggrundsvariable!$C$3:$C$296,Samlet!$E201)</f>
        <v>14.729179800629325</v>
      </c>
    </row>
    <row r="202" spans="1:12">
      <c r="A202">
        <v>1423</v>
      </c>
      <c r="B202" t="s">
        <v>617</v>
      </c>
      <c r="C202">
        <v>101</v>
      </c>
      <c r="D202" t="s">
        <v>1232</v>
      </c>
      <c r="E202">
        <v>2011</v>
      </c>
      <c r="F202" s="15">
        <f>IF(VLOOKUP(IF($A202&lt;1500,'BM011'!$D$5,IF($A202&lt;1800,'BM011'!$D$5,IF($A202&lt;2000,'BM011'!$D$5,$A202))),'BM011'!$D$5:$U$607,'BM011'!S$609,0)="BRUG KOM",VLOOKUP($C202,'BM010'!$C$5:$T$102,'BM010'!R$104,0),VLOOKUP(IF($A202&lt;1500,'BM011'!$D$5,IF($A202&lt;1800,'BM011'!$D$5,IF($A202&lt;2000,'BM011'!$D$5,$A202))),'BM011'!$D$5:$U$607,'BM011'!S$609,0))</f>
        <v>23794.75</v>
      </c>
      <c r="G202">
        <f>SUMIFS(Baggrundsvariable!D$3:D$296,Baggrundsvariable!$A$3:$A$296,Samlet!$C202,Baggrundsvariable!$C$3:$C$296,Samlet!$E202)</f>
        <v>189182</v>
      </c>
      <c r="H202" s="8">
        <f>SUMIFS(Baggrundsvariable!E$3:E$296,Baggrundsvariable!$A$3:$A$296,Samlet!$C202,Baggrundsvariable!$C$3:$C$296,Samlet!$E202)</f>
        <v>1.9666666666666666</v>
      </c>
      <c r="I202" s="8">
        <f>SUMIFS(Baggrundsvariable!F$3:F$296,Baggrundsvariable!$A$3:$A$296,Samlet!$C202,Baggrundsvariable!$C$3:$C$296,Samlet!$E202)</f>
        <v>4.8</v>
      </c>
      <c r="J202" s="8">
        <f>SUMIFS(Baggrundsvariable!G$3:G$296,Baggrundsvariable!$A$3:$A$296,Samlet!$C202,Baggrundsvariable!$C$3:$C$296,Samlet!$E202)</f>
        <v>36.700000000000003</v>
      </c>
      <c r="K202" s="8">
        <f>SUMIFS(Baggrundsvariable!H$3:H$296,Baggrundsvariable!$A$3:$A$296,Samlet!$C202,Baggrundsvariable!$C$3:$C$296,Samlet!$E202)</f>
        <v>21.8</v>
      </c>
      <c r="L202" s="8">
        <f>SUMIFS(Baggrundsvariable!I$3:I$296,Baggrundsvariable!$A$3:$A$296,Samlet!$C202,Baggrundsvariable!$C$3:$C$296,Samlet!$E202)</f>
        <v>14.729179800629325</v>
      </c>
    </row>
    <row r="203" spans="1:12">
      <c r="A203">
        <v>1424</v>
      </c>
      <c r="B203" t="s">
        <v>617</v>
      </c>
      <c r="C203">
        <v>101</v>
      </c>
      <c r="D203" t="s">
        <v>1232</v>
      </c>
      <c r="E203">
        <v>2011</v>
      </c>
      <c r="F203" s="15">
        <f>IF(VLOOKUP(IF($A203&lt;1500,'BM011'!$D$5,IF($A203&lt;1800,'BM011'!$D$5,IF($A203&lt;2000,'BM011'!$D$5,$A203))),'BM011'!$D$5:$U$607,'BM011'!S$609,0)="BRUG KOM",VLOOKUP($C203,'BM010'!$C$5:$T$102,'BM010'!R$104,0),VLOOKUP(IF($A203&lt;1500,'BM011'!$D$5,IF($A203&lt;1800,'BM011'!$D$5,IF($A203&lt;2000,'BM011'!$D$5,$A203))),'BM011'!$D$5:$U$607,'BM011'!S$609,0))</f>
        <v>23794.75</v>
      </c>
      <c r="G203">
        <f>SUMIFS(Baggrundsvariable!D$3:D$296,Baggrundsvariable!$A$3:$A$296,Samlet!$C203,Baggrundsvariable!$C$3:$C$296,Samlet!$E203)</f>
        <v>189182</v>
      </c>
      <c r="H203" s="8">
        <f>SUMIFS(Baggrundsvariable!E$3:E$296,Baggrundsvariable!$A$3:$A$296,Samlet!$C203,Baggrundsvariable!$C$3:$C$296,Samlet!$E203)</f>
        <v>1.9666666666666666</v>
      </c>
      <c r="I203" s="8">
        <f>SUMIFS(Baggrundsvariable!F$3:F$296,Baggrundsvariable!$A$3:$A$296,Samlet!$C203,Baggrundsvariable!$C$3:$C$296,Samlet!$E203)</f>
        <v>4.8</v>
      </c>
      <c r="J203" s="8">
        <f>SUMIFS(Baggrundsvariable!G$3:G$296,Baggrundsvariable!$A$3:$A$296,Samlet!$C203,Baggrundsvariable!$C$3:$C$296,Samlet!$E203)</f>
        <v>36.700000000000003</v>
      </c>
      <c r="K203" s="8">
        <f>SUMIFS(Baggrundsvariable!H$3:H$296,Baggrundsvariable!$A$3:$A$296,Samlet!$C203,Baggrundsvariable!$C$3:$C$296,Samlet!$E203)</f>
        <v>21.8</v>
      </c>
      <c r="L203" s="8">
        <f>SUMIFS(Baggrundsvariable!I$3:I$296,Baggrundsvariable!$A$3:$A$296,Samlet!$C203,Baggrundsvariable!$C$3:$C$296,Samlet!$E203)</f>
        <v>14.729179800629325</v>
      </c>
    </row>
    <row r="204" spans="1:12">
      <c r="A204">
        <v>1425</v>
      </c>
      <c r="B204" t="s">
        <v>617</v>
      </c>
      <c r="C204">
        <v>101</v>
      </c>
      <c r="D204" t="s">
        <v>1232</v>
      </c>
      <c r="E204">
        <v>2011</v>
      </c>
      <c r="F204" s="15">
        <f>IF(VLOOKUP(IF($A204&lt;1500,'BM011'!$D$5,IF($A204&lt;1800,'BM011'!$D$5,IF($A204&lt;2000,'BM011'!$D$5,$A204))),'BM011'!$D$5:$U$607,'BM011'!S$609,0)="BRUG KOM",VLOOKUP($C204,'BM010'!$C$5:$T$102,'BM010'!R$104,0),VLOOKUP(IF($A204&lt;1500,'BM011'!$D$5,IF($A204&lt;1800,'BM011'!$D$5,IF($A204&lt;2000,'BM011'!$D$5,$A204))),'BM011'!$D$5:$U$607,'BM011'!S$609,0))</f>
        <v>23794.75</v>
      </c>
      <c r="G204">
        <f>SUMIFS(Baggrundsvariable!D$3:D$296,Baggrundsvariable!$A$3:$A$296,Samlet!$C204,Baggrundsvariable!$C$3:$C$296,Samlet!$E204)</f>
        <v>189182</v>
      </c>
      <c r="H204" s="8">
        <f>SUMIFS(Baggrundsvariable!E$3:E$296,Baggrundsvariable!$A$3:$A$296,Samlet!$C204,Baggrundsvariable!$C$3:$C$296,Samlet!$E204)</f>
        <v>1.9666666666666666</v>
      </c>
      <c r="I204" s="8">
        <f>SUMIFS(Baggrundsvariable!F$3:F$296,Baggrundsvariable!$A$3:$A$296,Samlet!$C204,Baggrundsvariable!$C$3:$C$296,Samlet!$E204)</f>
        <v>4.8</v>
      </c>
      <c r="J204" s="8">
        <f>SUMIFS(Baggrundsvariable!G$3:G$296,Baggrundsvariable!$A$3:$A$296,Samlet!$C204,Baggrundsvariable!$C$3:$C$296,Samlet!$E204)</f>
        <v>36.700000000000003</v>
      </c>
      <c r="K204" s="8">
        <f>SUMIFS(Baggrundsvariable!H$3:H$296,Baggrundsvariable!$A$3:$A$296,Samlet!$C204,Baggrundsvariable!$C$3:$C$296,Samlet!$E204)</f>
        <v>21.8</v>
      </c>
      <c r="L204" s="8">
        <f>SUMIFS(Baggrundsvariable!I$3:I$296,Baggrundsvariable!$A$3:$A$296,Samlet!$C204,Baggrundsvariable!$C$3:$C$296,Samlet!$E204)</f>
        <v>14.729179800629325</v>
      </c>
    </row>
    <row r="205" spans="1:12">
      <c r="A205">
        <v>1426</v>
      </c>
      <c r="B205" t="s">
        <v>617</v>
      </c>
      <c r="C205">
        <v>101</v>
      </c>
      <c r="D205" t="s">
        <v>1232</v>
      </c>
      <c r="E205">
        <v>2011</v>
      </c>
      <c r="F205" s="15">
        <f>IF(VLOOKUP(IF($A205&lt;1500,'BM011'!$D$5,IF($A205&lt;1800,'BM011'!$D$5,IF($A205&lt;2000,'BM011'!$D$5,$A205))),'BM011'!$D$5:$U$607,'BM011'!S$609,0)="BRUG KOM",VLOOKUP($C205,'BM010'!$C$5:$T$102,'BM010'!R$104,0),VLOOKUP(IF($A205&lt;1500,'BM011'!$D$5,IF($A205&lt;1800,'BM011'!$D$5,IF($A205&lt;2000,'BM011'!$D$5,$A205))),'BM011'!$D$5:$U$607,'BM011'!S$609,0))</f>
        <v>23794.75</v>
      </c>
      <c r="G205">
        <f>SUMIFS(Baggrundsvariable!D$3:D$296,Baggrundsvariable!$A$3:$A$296,Samlet!$C205,Baggrundsvariable!$C$3:$C$296,Samlet!$E205)</f>
        <v>189182</v>
      </c>
      <c r="H205" s="8">
        <f>SUMIFS(Baggrundsvariable!E$3:E$296,Baggrundsvariable!$A$3:$A$296,Samlet!$C205,Baggrundsvariable!$C$3:$C$296,Samlet!$E205)</f>
        <v>1.9666666666666666</v>
      </c>
      <c r="I205" s="8">
        <f>SUMIFS(Baggrundsvariable!F$3:F$296,Baggrundsvariable!$A$3:$A$296,Samlet!$C205,Baggrundsvariable!$C$3:$C$296,Samlet!$E205)</f>
        <v>4.8</v>
      </c>
      <c r="J205" s="8">
        <f>SUMIFS(Baggrundsvariable!G$3:G$296,Baggrundsvariable!$A$3:$A$296,Samlet!$C205,Baggrundsvariable!$C$3:$C$296,Samlet!$E205)</f>
        <v>36.700000000000003</v>
      </c>
      <c r="K205" s="8">
        <f>SUMIFS(Baggrundsvariable!H$3:H$296,Baggrundsvariable!$A$3:$A$296,Samlet!$C205,Baggrundsvariable!$C$3:$C$296,Samlet!$E205)</f>
        <v>21.8</v>
      </c>
      <c r="L205" s="8">
        <f>SUMIFS(Baggrundsvariable!I$3:I$296,Baggrundsvariable!$A$3:$A$296,Samlet!$C205,Baggrundsvariable!$C$3:$C$296,Samlet!$E205)</f>
        <v>14.729179800629325</v>
      </c>
    </row>
    <row r="206" spans="1:12">
      <c r="A206">
        <v>1427</v>
      </c>
      <c r="B206" t="s">
        <v>617</v>
      </c>
      <c r="C206">
        <v>101</v>
      </c>
      <c r="D206" t="s">
        <v>1232</v>
      </c>
      <c r="E206">
        <v>2011</v>
      </c>
      <c r="F206" s="15">
        <f>IF(VLOOKUP(IF($A206&lt;1500,'BM011'!$D$5,IF($A206&lt;1800,'BM011'!$D$5,IF($A206&lt;2000,'BM011'!$D$5,$A206))),'BM011'!$D$5:$U$607,'BM011'!S$609,0)="BRUG KOM",VLOOKUP($C206,'BM010'!$C$5:$T$102,'BM010'!R$104,0),VLOOKUP(IF($A206&lt;1500,'BM011'!$D$5,IF($A206&lt;1800,'BM011'!$D$5,IF($A206&lt;2000,'BM011'!$D$5,$A206))),'BM011'!$D$5:$U$607,'BM011'!S$609,0))</f>
        <v>23794.75</v>
      </c>
      <c r="G206">
        <f>SUMIFS(Baggrundsvariable!D$3:D$296,Baggrundsvariable!$A$3:$A$296,Samlet!$C206,Baggrundsvariable!$C$3:$C$296,Samlet!$E206)</f>
        <v>189182</v>
      </c>
      <c r="H206" s="8">
        <f>SUMIFS(Baggrundsvariable!E$3:E$296,Baggrundsvariable!$A$3:$A$296,Samlet!$C206,Baggrundsvariable!$C$3:$C$296,Samlet!$E206)</f>
        <v>1.9666666666666666</v>
      </c>
      <c r="I206" s="8">
        <f>SUMIFS(Baggrundsvariable!F$3:F$296,Baggrundsvariable!$A$3:$A$296,Samlet!$C206,Baggrundsvariable!$C$3:$C$296,Samlet!$E206)</f>
        <v>4.8</v>
      </c>
      <c r="J206" s="8">
        <f>SUMIFS(Baggrundsvariable!G$3:G$296,Baggrundsvariable!$A$3:$A$296,Samlet!$C206,Baggrundsvariable!$C$3:$C$296,Samlet!$E206)</f>
        <v>36.700000000000003</v>
      </c>
      <c r="K206" s="8">
        <f>SUMIFS(Baggrundsvariable!H$3:H$296,Baggrundsvariable!$A$3:$A$296,Samlet!$C206,Baggrundsvariable!$C$3:$C$296,Samlet!$E206)</f>
        <v>21.8</v>
      </c>
      <c r="L206" s="8">
        <f>SUMIFS(Baggrundsvariable!I$3:I$296,Baggrundsvariable!$A$3:$A$296,Samlet!$C206,Baggrundsvariable!$C$3:$C$296,Samlet!$E206)</f>
        <v>14.729179800629325</v>
      </c>
    </row>
    <row r="207" spans="1:12">
      <c r="A207">
        <v>1428</v>
      </c>
      <c r="B207" t="s">
        <v>617</v>
      </c>
      <c r="C207">
        <v>101</v>
      </c>
      <c r="D207" t="s">
        <v>1232</v>
      </c>
      <c r="E207">
        <v>2011</v>
      </c>
      <c r="F207" s="15">
        <f>IF(VLOOKUP(IF($A207&lt;1500,'BM011'!$D$5,IF($A207&lt;1800,'BM011'!$D$5,IF($A207&lt;2000,'BM011'!$D$5,$A207))),'BM011'!$D$5:$U$607,'BM011'!S$609,0)="BRUG KOM",VLOOKUP($C207,'BM010'!$C$5:$T$102,'BM010'!R$104,0),VLOOKUP(IF($A207&lt;1500,'BM011'!$D$5,IF($A207&lt;1800,'BM011'!$D$5,IF($A207&lt;2000,'BM011'!$D$5,$A207))),'BM011'!$D$5:$U$607,'BM011'!S$609,0))</f>
        <v>23794.75</v>
      </c>
      <c r="G207">
        <f>SUMIFS(Baggrundsvariable!D$3:D$296,Baggrundsvariable!$A$3:$A$296,Samlet!$C207,Baggrundsvariable!$C$3:$C$296,Samlet!$E207)</f>
        <v>189182</v>
      </c>
      <c r="H207" s="8">
        <f>SUMIFS(Baggrundsvariable!E$3:E$296,Baggrundsvariable!$A$3:$A$296,Samlet!$C207,Baggrundsvariable!$C$3:$C$296,Samlet!$E207)</f>
        <v>1.9666666666666666</v>
      </c>
      <c r="I207" s="8">
        <f>SUMIFS(Baggrundsvariable!F$3:F$296,Baggrundsvariable!$A$3:$A$296,Samlet!$C207,Baggrundsvariable!$C$3:$C$296,Samlet!$E207)</f>
        <v>4.8</v>
      </c>
      <c r="J207" s="8">
        <f>SUMIFS(Baggrundsvariable!G$3:G$296,Baggrundsvariable!$A$3:$A$296,Samlet!$C207,Baggrundsvariable!$C$3:$C$296,Samlet!$E207)</f>
        <v>36.700000000000003</v>
      </c>
      <c r="K207" s="8">
        <f>SUMIFS(Baggrundsvariable!H$3:H$296,Baggrundsvariable!$A$3:$A$296,Samlet!$C207,Baggrundsvariable!$C$3:$C$296,Samlet!$E207)</f>
        <v>21.8</v>
      </c>
      <c r="L207" s="8">
        <f>SUMIFS(Baggrundsvariable!I$3:I$296,Baggrundsvariable!$A$3:$A$296,Samlet!$C207,Baggrundsvariable!$C$3:$C$296,Samlet!$E207)</f>
        <v>14.729179800629325</v>
      </c>
    </row>
    <row r="208" spans="1:12">
      <c r="A208">
        <v>1429</v>
      </c>
      <c r="B208" t="s">
        <v>617</v>
      </c>
      <c r="C208">
        <v>101</v>
      </c>
      <c r="D208" t="s">
        <v>1232</v>
      </c>
      <c r="E208">
        <v>2011</v>
      </c>
      <c r="F208" s="15">
        <f>IF(VLOOKUP(IF($A208&lt;1500,'BM011'!$D$5,IF($A208&lt;1800,'BM011'!$D$5,IF($A208&lt;2000,'BM011'!$D$5,$A208))),'BM011'!$D$5:$U$607,'BM011'!S$609,0)="BRUG KOM",VLOOKUP($C208,'BM010'!$C$5:$T$102,'BM010'!R$104,0),VLOOKUP(IF($A208&lt;1500,'BM011'!$D$5,IF($A208&lt;1800,'BM011'!$D$5,IF($A208&lt;2000,'BM011'!$D$5,$A208))),'BM011'!$D$5:$U$607,'BM011'!S$609,0))</f>
        <v>23794.75</v>
      </c>
      <c r="G208">
        <f>SUMIFS(Baggrundsvariable!D$3:D$296,Baggrundsvariable!$A$3:$A$296,Samlet!$C208,Baggrundsvariable!$C$3:$C$296,Samlet!$E208)</f>
        <v>189182</v>
      </c>
      <c r="H208" s="8">
        <f>SUMIFS(Baggrundsvariable!E$3:E$296,Baggrundsvariable!$A$3:$A$296,Samlet!$C208,Baggrundsvariable!$C$3:$C$296,Samlet!$E208)</f>
        <v>1.9666666666666666</v>
      </c>
      <c r="I208" s="8">
        <f>SUMIFS(Baggrundsvariable!F$3:F$296,Baggrundsvariable!$A$3:$A$296,Samlet!$C208,Baggrundsvariable!$C$3:$C$296,Samlet!$E208)</f>
        <v>4.8</v>
      </c>
      <c r="J208" s="8">
        <f>SUMIFS(Baggrundsvariable!G$3:G$296,Baggrundsvariable!$A$3:$A$296,Samlet!$C208,Baggrundsvariable!$C$3:$C$296,Samlet!$E208)</f>
        <v>36.700000000000003</v>
      </c>
      <c r="K208" s="8">
        <f>SUMIFS(Baggrundsvariable!H$3:H$296,Baggrundsvariable!$A$3:$A$296,Samlet!$C208,Baggrundsvariable!$C$3:$C$296,Samlet!$E208)</f>
        <v>21.8</v>
      </c>
      <c r="L208" s="8">
        <f>SUMIFS(Baggrundsvariable!I$3:I$296,Baggrundsvariable!$A$3:$A$296,Samlet!$C208,Baggrundsvariable!$C$3:$C$296,Samlet!$E208)</f>
        <v>14.729179800629325</v>
      </c>
    </row>
    <row r="209" spans="1:12">
      <c r="A209">
        <v>1430</v>
      </c>
      <c r="B209" t="s">
        <v>617</v>
      </c>
      <c r="C209">
        <v>101</v>
      </c>
      <c r="D209" t="s">
        <v>1232</v>
      </c>
      <c r="E209">
        <v>2011</v>
      </c>
      <c r="F209" s="15">
        <f>IF(VLOOKUP(IF($A209&lt;1500,'BM011'!$D$5,IF($A209&lt;1800,'BM011'!$D$5,IF($A209&lt;2000,'BM011'!$D$5,$A209))),'BM011'!$D$5:$U$607,'BM011'!S$609,0)="BRUG KOM",VLOOKUP($C209,'BM010'!$C$5:$T$102,'BM010'!R$104,0),VLOOKUP(IF($A209&lt;1500,'BM011'!$D$5,IF($A209&lt;1800,'BM011'!$D$5,IF($A209&lt;2000,'BM011'!$D$5,$A209))),'BM011'!$D$5:$U$607,'BM011'!S$609,0))</f>
        <v>23794.75</v>
      </c>
      <c r="G209">
        <f>SUMIFS(Baggrundsvariable!D$3:D$296,Baggrundsvariable!$A$3:$A$296,Samlet!$C209,Baggrundsvariable!$C$3:$C$296,Samlet!$E209)</f>
        <v>189182</v>
      </c>
      <c r="H209" s="8">
        <f>SUMIFS(Baggrundsvariable!E$3:E$296,Baggrundsvariable!$A$3:$A$296,Samlet!$C209,Baggrundsvariable!$C$3:$C$296,Samlet!$E209)</f>
        <v>1.9666666666666666</v>
      </c>
      <c r="I209" s="8">
        <f>SUMIFS(Baggrundsvariable!F$3:F$296,Baggrundsvariable!$A$3:$A$296,Samlet!$C209,Baggrundsvariable!$C$3:$C$296,Samlet!$E209)</f>
        <v>4.8</v>
      </c>
      <c r="J209" s="8">
        <f>SUMIFS(Baggrundsvariable!G$3:G$296,Baggrundsvariable!$A$3:$A$296,Samlet!$C209,Baggrundsvariable!$C$3:$C$296,Samlet!$E209)</f>
        <v>36.700000000000003</v>
      </c>
      <c r="K209" s="8">
        <f>SUMIFS(Baggrundsvariable!H$3:H$296,Baggrundsvariable!$A$3:$A$296,Samlet!$C209,Baggrundsvariable!$C$3:$C$296,Samlet!$E209)</f>
        <v>21.8</v>
      </c>
      <c r="L209" s="8">
        <f>SUMIFS(Baggrundsvariable!I$3:I$296,Baggrundsvariable!$A$3:$A$296,Samlet!$C209,Baggrundsvariable!$C$3:$C$296,Samlet!$E209)</f>
        <v>14.729179800629325</v>
      </c>
    </row>
    <row r="210" spans="1:12">
      <c r="A210">
        <v>1432</v>
      </c>
      <c r="B210" t="s">
        <v>617</v>
      </c>
      <c r="C210">
        <v>101</v>
      </c>
      <c r="D210" t="s">
        <v>1232</v>
      </c>
      <c r="E210">
        <v>2011</v>
      </c>
      <c r="F210" s="15">
        <f>IF(VLOOKUP(IF($A210&lt;1500,'BM011'!$D$5,IF($A210&lt;1800,'BM011'!$D$5,IF($A210&lt;2000,'BM011'!$D$5,$A210))),'BM011'!$D$5:$U$607,'BM011'!S$609,0)="BRUG KOM",VLOOKUP($C210,'BM010'!$C$5:$T$102,'BM010'!R$104,0),VLOOKUP(IF($A210&lt;1500,'BM011'!$D$5,IF($A210&lt;1800,'BM011'!$D$5,IF($A210&lt;2000,'BM011'!$D$5,$A210))),'BM011'!$D$5:$U$607,'BM011'!S$609,0))</f>
        <v>23794.75</v>
      </c>
      <c r="G210">
        <f>SUMIFS(Baggrundsvariable!D$3:D$296,Baggrundsvariable!$A$3:$A$296,Samlet!$C210,Baggrundsvariable!$C$3:$C$296,Samlet!$E210)</f>
        <v>189182</v>
      </c>
      <c r="H210" s="8">
        <f>SUMIFS(Baggrundsvariable!E$3:E$296,Baggrundsvariable!$A$3:$A$296,Samlet!$C210,Baggrundsvariable!$C$3:$C$296,Samlet!$E210)</f>
        <v>1.9666666666666666</v>
      </c>
      <c r="I210" s="8">
        <f>SUMIFS(Baggrundsvariable!F$3:F$296,Baggrundsvariable!$A$3:$A$296,Samlet!$C210,Baggrundsvariable!$C$3:$C$296,Samlet!$E210)</f>
        <v>4.8</v>
      </c>
      <c r="J210" s="8">
        <f>SUMIFS(Baggrundsvariable!G$3:G$296,Baggrundsvariable!$A$3:$A$296,Samlet!$C210,Baggrundsvariable!$C$3:$C$296,Samlet!$E210)</f>
        <v>36.700000000000003</v>
      </c>
      <c r="K210" s="8">
        <f>SUMIFS(Baggrundsvariable!H$3:H$296,Baggrundsvariable!$A$3:$A$296,Samlet!$C210,Baggrundsvariable!$C$3:$C$296,Samlet!$E210)</f>
        <v>21.8</v>
      </c>
      <c r="L210" s="8">
        <f>SUMIFS(Baggrundsvariable!I$3:I$296,Baggrundsvariable!$A$3:$A$296,Samlet!$C210,Baggrundsvariable!$C$3:$C$296,Samlet!$E210)</f>
        <v>14.729179800629325</v>
      </c>
    </row>
    <row r="211" spans="1:12">
      <c r="A211">
        <v>1433</v>
      </c>
      <c r="B211" t="s">
        <v>617</v>
      </c>
      <c r="C211">
        <v>101</v>
      </c>
      <c r="D211" t="s">
        <v>1232</v>
      </c>
      <c r="E211">
        <v>2011</v>
      </c>
      <c r="F211" s="15">
        <f>IF(VLOOKUP(IF($A211&lt;1500,'BM011'!$D$5,IF($A211&lt;1800,'BM011'!$D$5,IF($A211&lt;2000,'BM011'!$D$5,$A211))),'BM011'!$D$5:$U$607,'BM011'!S$609,0)="BRUG KOM",VLOOKUP($C211,'BM010'!$C$5:$T$102,'BM010'!R$104,0),VLOOKUP(IF($A211&lt;1500,'BM011'!$D$5,IF($A211&lt;1800,'BM011'!$D$5,IF($A211&lt;2000,'BM011'!$D$5,$A211))),'BM011'!$D$5:$U$607,'BM011'!S$609,0))</f>
        <v>23794.75</v>
      </c>
      <c r="G211">
        <f>SUMIFS(Baggrundsvariable!D$3:D$296,Baggrundsvariable!$A$3:$A$296,Samlet!$C211,Baggrundsvariable!$C$3:$C$296,Samlet!$E211)</f>
        <v>189182</v>
      </c>
      <c r="H211" s="8">
        <f>SUMIFS(Baggrundsvariable!E$3:E$296,Baggrundsvariable!$A$3:$A$296,Samlet!$C211,Baggrundsvariable!$C$3:$C$296,Samlet!$E211)</f>
        <v>1.9666666666666666</v>
      </c>
      <c r="I211" s="8">
        <f>SUMIFS(Baggrundsvariable!F$3:F$296,Baggrundsvariable!$A$3:$A$296,Samlet!$C211,Baggrundsvariable!$C$3:$C$296,Samlet!$E211)</f>
        <v>4.8</v>
      </c>
      <c r="J211" s="8">
        <f>SUMIFS(Baggrundsvariable!G$3:G$296,Baggrundsvariable!$A$3:$A$296,Samlet!$C211,Baggrundsvariable!$C$3:$C$296,Samlet!$E211)</f>
        <v>36.700000000000003</v>
      </c>
      <c r="K211" s="8">
        <f>SUMIFS(Baggrundsvariable!H$3:H$296,Baggrundsvariable!$A$3:$A$296,Samlet!$C211,Baggrundsvariable!$C$3:$C$296,Samlet!$E211)</f>
        <v>21.8</v>
      </c>
      <c r="L211" s="8">
        <f>SUMIFS(Baggrundsvariable!I$3:I$296,Baggrundsvariable!$A$3:$A$296,Samlet!$C211,Baggrundsvariable!$C$3:$C$296,Samlet!$E211)</f>
        <v>14.729179800629325</v>
      </c>
    </row>
    <row r="212" spans="1:12">
      <c r="A212">
        <v>1434</v>
      </c>
      <c r="B212" t="s">
        <v>617</v>
      </c>
      <c r="C212">
        <v>101</v>
      </c>
      <c r="D212" t="s">
        <v>1232</v>
      </c>
      <c r="E212">
        <v>2011</v>
      </c>
      <c r="F212" s="15">
        <f>IF(VLOOKUP(IF($A212&lt;1500,'BM011'!$D$5,IF($A212&lt;1800,'BM011'!$D$5,IF($A212&lt;2000,'BM011'!$D$5,$A212))),'BM011'!$D$5:$U$607,'BM011'!S$609,0)="BRUG KOM",VLOOKUP($C212,'BM010'!$C$5:$T$102,'BM010'!R$104,0),VLOOKUP(IF($A212&lt;1500,'BM011'!$D$5,IF($A212&lt;1800,'BM011'!$D$5,IF($A212&lt;2000,'BM011'!$D$5,$A212))),'BM011'!$D$5:$U$607,'BM011'!S$609,0))</f>
        <v>23794.75</v>
      </c>
      <c r="G212">
        <f>SUMIFS(Baggrundsvariable!D$3:D$296,Baggrundsvariable!$A$3:$A$296,Samlet!$C212,Baggrundsvariable!$C$3:$C$296,Samlet!$E212)</f>
        <v>189182</v>
      </c>
      <c r="H212" s="8">
        <f>SUMIFS(Baggrundsvariable!E$3:E$296,Baggrundsvariable!$A$3:$A$296,Samlet!$C212,Baggrundsvariable!$C$3:$C$296,Samlet!$E212)</f>
        <v>1.9666666666666666</v>
      </c>
      <c r="I212" s="8">
        <f>SUMIFS(Baggrundsvariable!F$3:F$296,Baggrundsvariable!$A$3:$A$296,Samlet!$C212,Baggrundsvariable!$C$3:$C$296,Samlet!$E212)</f>
        <v>4.8</v>
      </c>
      <c r="J212" s="8">
        <f>SUMIFS(Baggrundsvariable!G$3:G$296,Baggrundsvariable!$A$3:$A$296,Samlet!$C212,Baggrundsvariable!$C$3:$C$296,Samlet!$E212)</f>
        <v>36.700000000000003</v>
      </c>
      <c r="K212" s="8">
        <f>SUMIFS(Baggrundsvariable!H$3:H$296,Baggrundsvariable!$A$3:$A$296,Samlet!$C212,Baggrundsvariable!$C$3:$C$296,Samlet!$E212)</f>
        <v>21.8</v>
      </c>
      <c r="L212" s="8">
        <f>SUMIFS(Baggrundsvariable!I$3:I$296,Baggrundsvariable!$A$3:$A$296,Samlet!$C212,Baggrundsvariable!$C$3:$C$296,Samlet!$E212)</f>
        <v>14.729179800629325</v>
      </c>
    </row>
    <row r="213" spans="1:12">
      <c r="A213">
        <v>1435</v>
      </c>
      <c r="B213" t="s">
        <v>617</v>
      </c>
      <c r="C213">
        <v>101</v>
      </c>
      <c r="D213" t="s">
        <v>1232</v>
      </c>
      <c r="E213">
        <v>2011</v>
      </c>
      <c r="F213" s="15">
        <f>IF(VLOOKUP(IF($A213&lt;1500,'BM011'!$D$5,IF($A213&lt;1800,'BM011'!$D$5,IF($A213&lt;2000,'BM011'!$D$5,$A213))),'BM011'!$D$5:$U$607,'BM011'!S$609,0)="BRUG KOM",VLOOKUP($C213,'BM010'!$C$5:$T$102,'BM010'!R$104,0),VLOOKUP(IF($A213&lt;1500,'BM011'!$D$5,IF($A213&lt;1800,'BM011'!$D$5,IF($A213&lt;2000,'BM011'!$D$5,$A213))),'BM011'!$D$5:$U$607,'BM011'!S$609,0))</f>
        <v>23794.75</v>
      </c>
      <c r="G213">
        <f>SUMIFS(Baggrundsvariable!D$3:D$296,Baggrundsvariable!$A$3:$A$296,Samlet!$C213,Baggrundsvariable!$C$3:$C$296,Samlet!$E213)</f>
        <v>189182</v>
      </c>
      <c r="H213" s="8">
        <f>SUMIFS(Baggrundsvariable!E$3:E$296,Baggrundsvariable!$A$3:$A$296,Samlet!$C213,Baggrundsvariable!$C$3:$C$296,Samlet!$E213)</f>
        <v>1.9666666666666666</v>
      </c>
      <c r="I213" s="8">
        <f>SUMIFS(Baggrundsvariable!F$3:F$296,Baggrundsvariable!$A$3:$A$296,Samlet!$C213,Baggrundsvariable!$C$3:$C$296,Samlet!$E213)</f>
        <v>4.8</v>
      </c>
      <c r="J213" s="8">
        <f>SUMIFS(Baggrundsvariable!G$3:G$296,Baggrundsvariable!$A$3:$A$296,Samlet!$C213,Baggrundsvariable!$C$3:$C$296,Samlet!$E213)</f>
        <v>36.700000000000003</v>
      </c>
      <c r="K213" s="8">
        <f>SUMIFS(Baggrundsvariable!H$3:H$296,Baggrundsvariable!$A$3:$A$296,Samlet!$C213,Baggrundsvariable!$C$3:$C$296,Samlet!$E213)</f>
        <v>21.8</v>
      </c>
      <c r="L213" s="8">
        <f>SUMIFS(Baggrundsvariable!I$3:I$296,Baggrundsvariable!$A$3:$A$296,Samlet!$C213,Baggrundsvariable!$C$3:$C$296,Samlet!$E213)</f>
        <v>14.729179800629325</v>
      </c>
    </row>
    <row r="214" spans="1:12">
      <c r="A214">
        <v>1436</v>
      </c>
      <c r="B214" t="s">
        <v>617</v>
      </c>
      <c r="C214">
        <v>101</v>
      </c>
      <c r="D214" t="s">
        <v>1232</v>
      </c>
      <c r="E214">
        <v>2011</v>
      </c>
      <c r="F214" s="15">
        <f>IF(VLOOKUP(IF($A214&lt;1500,'BM011'!$D$5,IF($A214&lt;1800,'BM011'!$D$5,IF($A214&lt;2000,'BM011'!$D$5,$A214))),'BM011'!$D$5:$U$607,'BM011'!S$609,0)="BRUG KOM",VLOOKUP($C214,'BM010'!$C$5:$T$102,'BM010'!R$104,0),VLOOKUP(IF($A214&lt;1500,'BM011'!$D$5,IF($A214&lt;1800,'BM011'!$D$5,IF($A214&lt;2000,'BM011'!$D$5,$A214))),'BM011'!$D$5:$U$607,'BM011'!S$609,0))</f>
        <v>23794.75</v>
      </c>
      <c r="G214">
        <f>SUMIFS(Baggrundsvariable!D$3:D$296,Baggrundsvariable!$A$3:$A$296,Samlet!$C214,Baggrundsvariable!$C$3:$C$296,Samlet!$E214)</f>
        <v>189182</v>
      </c>
      <c r="H214" s="8">
        <f>SUMIFS(Baggrundsvariable!E$3:E$296,Baggrundsvariable!$A$3:$A$296,Samlet!$C214,Baggrundsvariable!$C$3:$C$296,Samlet!$E214)</f>
        <v>1.9666666666666666</v>
      </c>
      <c r="I214" s="8">
        <f>SUMIFS(Baggrundsvariable!F$3:F$296,Baggrundsvariable!$A$3:$A$296,Samlet!$C214,Baggrundsvariable!$C$3:$C$296,Samlet!$E214)</f>
        <v>4.8</v>
      </c>
      <c r="J214" s="8">
        <f>SUMIFS(Baggrundsvariable!G$3:G$296,Baggrundsvariable!$A$3:$A$296,Samlet!$C214,Baggrundsvariable!$C$3:$C$296,Samlet!$E214)</f>
        <v>36.700000000000003</v>
      </c>
      <c r="K214" s="8">
        <f>SUMIFS(Baggrundsvariable!H$3:H$296,Baggrundsvariable!$A$3:$A$296,Samlet!$C214,Baggrundsvariable!$C$3:$C$296,Samlet!$E214)</f>
        <v>21.8</v>
      </c>
      <c r="L214" s="8">
        <f>SUMIFS(Baggrundsvariable!I$3:I$296,Baggrundsvariable!$A$3:$A$296,Samlet!$C214,Baggrundsvariable!$C$3:$C$296,Samlet!$E214)</f>
        <v>14.729179800629325</v>
      </c>
    </row>
    <row r="215" spans="1:12">
      <c r="A215">
        <v>1437</v>
      </c>
      <c r="B215" t="s">
        <v>617</v>
      </c>
      <c r="C215">
        <v>101</v>
      </c>
      <c r="D215" t="s">
        <v>1232</v>
      </c>
      <c r="E215">
        <v>2011</v>
      </c>
      <c r="F215" s="15">
        <f>IF(VLOOKUP(IF($A215&lt;1500,'BM011'!$D$5,IF($A215&lt;1800,'BM011'!$D$5,IF($A215&lt;2000,'BM011'!$D$5,$A215))),'BM011'!$D$5:$U$607,'BM011'!S$609,0)="BRUG KOM",VLOOKUP($C215,'BM010'!$C$5:$T$102,'BM010'!R$104,0),VLOOKUP(IF($A215&lt;1500,'BM011'!$D$5,IF($A215&lt;1800,'BM011'!$D$5,IF($A215&lt;2000,'BM011'!$D$5,$A215))),'BM011'!$D$5:$U$607,'BM011'!S$609,0))</f>
        <v>23794.75</v>
      </c>
      <c r="G215">
        <f>SUMIFS(Baggrundsvariable!D$3:D$296,Baggrundsvariable!$A$3:$A$296,Samlet!$C215,Baggrundsvariable!$C$3:$C$296,Samlet!$E215)</f>
        <v>189182</v>
      </c>
      <c r="H215" s="8">
        <f>SUMIFS(Baggrundsvariable!E$3:E$296,Baggrundsvariable!$A$3:$A$296,Samlet!$C215,Baggrundsvariable!$C$3:$C$296,Samlet!$E215)</f>
        <v>1.9666666666666666</v>
      </c>
      <c r="I215" s="8">
        <f>SUMIFS(Baggrundsvariable!F$3:F$296,Baggrundsvariable!$A$3:$A$296,Samlet!$C215,Baggrundsvariable!$C$3:$C$296,Samlet!$E215)</f>
        <v>4.8</v>
      </c>
      <c r="J215" s="8">
        <f>SUMIFS(Baggrundsvariable!G$3:G$296,Baggrundsvariable!$A$3:$A$296,Samlet!$C215,Baggrundsvariable!$C$3:$C$296,Samlet!$E215)</f>
        <v>36.700000000000003</v>
      </c>
      <c r="K215" s="8">
        <f>SUMIFS(Baggrundsvariable!H$3:H$296,Baggrundsvariable!$A$3:$A$296,Samlet!$C215,Baggrundsvariable!$C$3:$C$296,Samlet!$E215)</f>
        <v>21.8</v>
      </c>
      <c r="L215" s="8">
        <f>SUMIFS(Baggrundsvariable!I$3:I$296,Baggrundsvariable!$A$3:$A$296,Samlet!$C215,Baggrundsvariable!$C$3:$C$296,Samlet!$E215)</f>
        <v>14.729179800629325</v>
      </c>
    </row>
    <row r="216" spans="1:12">
      <c r="A216">
        <v>1438</v>
      </c>
      <c r="B216" t="s">
        <v>617</v>
      </c>
      <c r="C216">
        <v>101</v>
      </c>
      <c r="D216" t="s">
        <v>1232</v>
      </c>
      <c r="E216">
        <v>2011</v>
      </c>
      <c r="F216" s="15">
        <f>IF(VLOOKUP(IF($A216&lt;1500,'BM011'!$D$5,IF($A216&lt;1800,'BM011'!$D$5,IF($A216&lt;2000,'BM011'!$D$5,$A216))),'BM011'!$D$5:$U$607,'BM011'!S$609,0)="BRUG KOM",VLOOKUP($C216,'BM010'!$C$5:$T$102,'BM010'!R$104,0),VLOOKUP(IF($A216&lt;1500,'BM011'!$D$5,IF($A216&lt;1800,'BM011'!$D$5,IF($A216&lt;2000,'BM011'!$D$5,$A216))),'BM011'!$D$5:$U$607,'BM011'!S$609,0))</f>
        <v>23794.75</v>
      </c>
      <c r="G216">
        <f>SUMIFS(Baggrundsvariable!D$3:D$296,Baggrundsvariable!$A$3:$A$296,Samlet!$C216,Baggrundsvariable!$C$3:$C$296,Samlet!$E216)</f>
        <v>189182</v>
      </c>
      <c r="H216" s="8">
        <f>SUMIFS(Baggrundsvariable!E$3:E$296,Baggrundsvariable!$A$3:$A$296,Samlet!$C216,Baggrundsvariable!$C$3:$C$296,Samlet!$E216)</f>
        <v>1.9666666666666666</v>
      </c>
      <c r="I216" s="8">
        <f>SUMIFS(Baggrundsvariable!F$3:F$296,Baggrundsvariable!$A$3:$A$296,Samlet!$C216,Baggrundsvariable!$C$3:$C$296,Samlet!$E216)</f>
        <v>4.8</v>
      </c>
      <c r="J216" s="8">
        <f>SUMIFS(Baggrundsvariable!G$3:G$296,Baggrundsvariable!$A$3:$A$296,Samlet!$C216,Baggrundsvariable!$C$3:$C$296,Samlet!$E216)</f>
        <v>36.700000000000003</v>
      </c>
      <c r="K216" s="8">
        <f>SUMIFS(Baggrundsvariable!H$3:H$296,Baggrundsvariable!$A$3:$A$296,Samlet!$C216,Baggrundsvariable!$C$3:$C$296,Samlet!$E216)</f>
        <v>21.8</v>
      </c>
      <c r="L216" s="8">
        <f>SUMIFS(Baggrundsvariable!I$3:I$296,Baggrundsvariable!$A$3:$A$296,Samlet!$C216,Baggrundsvariable!$C$3:$C$296,Samlet!$E216)</f>
        <v>14.729179800629325</v>
      </c>
    </row>
    <row r="217" spans="1:12">
      <c r="A217">
        <v>1439</v>
      </c>
      <c r="B217" t="s">
        <v>617</v>
      </c>
      <c r="C217">
        <v>101</v>
      </c>
      <c r="D217" t="s">
        <v>1232</v>
      </c>
      <c r="E217">
        <v>2011</v>
      </c>
      <c r="F217" s="15">
        <f>IF(VLOOKUP(IF($A217&lt;1500,'BM011'!$D$5,IF($A217&lt;1800,'BM011'!$D$5,IF($A217&lt;2000,'BM011'!$D$5,$A217))),'BM011'!$D$5:$U$607,'BM011'!S$609,0)="BRUG KOM",VLOOKUP($C217,'BM010'!$C$5:$T$102,'BM010'!R$104,0),VLOOKUP(IF($A217&lt;1500,'BM011'!$D$5,IF($A217&lt;1800,'BM011'!$D$5,IF($A217&lt;2000,'BM011'!$D$5,$A217))),'BM011'!$D$5:$U$607,'BM011'!S$609,0))</f>
        <v>23794.75</v>
      </c>
      <c r="G217">
        <f>SUMIFS(Baggrundsvariable!D$3:D$296,Baggrundsvariable!$A$3:$A$296,Samlet!$C217,Baggrundsvariable!$C$3:$C$296,Samlet!$E217)</f>
        <v>189182</v>
      </c>
      <c r="H217" s="8">
        <f>SUMIFS(Baggrundsvariable!E$3:E$296,Baggrundsvariable!$A$3:$A$296,Samlet!$C217,Baggrundsvariable!$C$3:$C$296,Samlet!$E217)</f>
        <v>1.9666666666666666</v>
      </c>
      <c r="I217" s="8">
        <f>SUMIFS(Baggrundsvariable!F$3:F$296,Baggrundsvariable!$A$3:$A$296,Samlet!$C217,Baggrundsvariable!$C$3:$C$296,Samlet!$E217)</f>
        <v>4.8</v>
      </c>
      <c r="J217" s="8">
        <f>SUMIFS(Baggrundsvariable!G$3:G$296,Baggrundsvariable!$A$3:$A$296,Samlet!$C217,Baggrundsvariable!$C$3:$C$296,Samlet!$E217)</f>
        <v>36.700000000000003</v>
      </c>
      <c r="K217" s="8">
        <f>SUMIFS(Baggrundsvariable!H$3:H$296,Baggrundsvariable!$A$3:$A$296,Samlet!$C217,Baggrundsvariable!$C$3:$C$296,Samlet!$E217)</f>
        <v>21.8</v>
      </c>
      <c r="L217" s="8">
        <f>SUMIFS(Baggrundsvariable!I$3:I$296,Baggrundsvariable!$A$3:$A$296,Samlet!$C217,Baggrundsvariable!$C$3:$C$296,Samlet!$E217)</f>
        <v>14.729179800629325</v>
      </c>
    </row>
    <row r="218" spans="1:12">
      <c r="A218">
        <v>1440</v>
      </c>
      <c r="B218" t="s">
        <v>617</v>
      </c>
      <c r="C218">
        <v>101</v>
      </c>
      <c r="D218" t="s">
        <v>1232</v>
      </c>
      <c r="E218">
        <v>2011</v>
      </c>
      <c r="F218" s="15">
        <f>IF(VLOOKUP(IF($A218&lt;1500,'BM011'!$D$5,IF($A218&lt;1800,'BM011'!$D$5,IF($A218&lt;2000,'BM011'!$D$5,$A218))),'BM011'!$D$5:$U$607,'BM011'!S$609,0)="BRUG KOM",VLOOKUP($C218,'BM010'!$C$5:$T$102,'BM010'!R$104,0),VLOOKUP(IF($A218&lt;1500,'BM011'!$D$5,IF($A218&lt;1800,'BM011'!$D$5,IF($A218&lt;2000,'BM011'!$D$5,$A218))),'BM011'!$D$5:$U$607,'BM011'!S$609,0))</f>
        <v>23794.75</v>
      </c>
      <c r="G218">
        <f>SUMIFS(Baggrundsvariable!D$3:D$296,Baggrundsvariable!$A$3:$A$296,Samlet!$C218,Baggrundsvariable!$C$3:$C$296,Samlet!$E218)</f>
        <v>189182</v>
      </c>
      <c r="H218" s="8">
        <f>SUMIFS(Baggrundsvariable!E$3:E$296,Baggrundsvariable!$A$3:$A$296,Samlet!$C218,Baggrundsvariable!$C$3:$C$296,Samlet!$E218)</f>
        <v>1.9666666666666666</v>
      </c>
      <c r="I218" s="8">
        <f>SUMIFS(Baggrundsvariable!F$3:F$296,Baggrundsvariable!$A$3:$A$296,Samlet!$C218,Baggrundsvariable!$C$3:$C$296,Samlet!$E218)</f>
        <v>4.8</v>
      </c>
      <c r="J218" s="8">
        <f>SUMIFS(Baggrundsvariable!G$3:G$296,Baggrundsvariable!$A$3:$A$296,Samlet!$C218,Baggrundsvariable!$C$3:$C$296,Samlet!$E218)</f>
        <v>36.700000000000003</v>
      </c>
      <c r="K218" s="8">
        <f>SUMIFS(Baggrundsvariable!H$3:H$296,Baggrundsvariable!$A$3:$A$296,Samlet!$C218,Baggrundsvariable!$C$3:$C$296,Samlet!$E218)</f>
        <v>21.8</v>
      </c>
      <c r="L218" s="8">
        <f>SUMIFS(Baggrundsvariable!I$3:I$296,Baggrundsvariable!$A$3:$A$296,Samlet!$C218,Baggrundsvariable!$C$3:$C$296,Samlet!$E218)</f>
        <v>14.729179800629325</v>
      </c>
    </row>
    <row r="219" spans="1:12">
      <c r="A219">
        <v>1441</v>
      </c>
      <c r="B219" t="s">
        <v>617</v>
      </c>
      <c r="C219">
        <v>101</v>
      </c>
      <c r="D219" t="s">
        <v>1232</v>
      </c>
      <c r="E219">
        <v>2011</v>
      </c>
      <c r="F219" s="15">
        <f>IF(VLOOKUP(IF($A219&lt;1500,'BM011'!$D$5,IF($A219&lt;1800,'BM011'!$D$5,IF($A219&lt;2000,'BM011'!$D$5,$A219))),'BM011'!$D$5:$U$607,'BM011'!S$609,0)="BRUG KOM",VLOOKUP($C219,'BM010'!$C$5:$T$102,'BM010'!R$104,0),VLOOKUP(IF($A219&lt;1500,'BM011'!$D$5,IF($A219&lt;1800,'BM011'!$D$5,IF($A219&lt;2000,'BM011'!$D$5,$A219))),'BM011'!$D$5:$U$607,'BM011'!S$609,0))</f>
        <v>23794.75</v>
      </c>
      <c r="G219">
        <f>SUMIFS(Baggrundsvariable!D$3:D$296,Baggrundsvariable!$A$3:$A$296,Samlet!$C219,Baggrundsvariable!$C$3:$C$296,Samlet!$E219)</f>
        <v>189182</v>
      </c>
      <c r="H219" s="8">
        <f>SUMIFS(Baggrundsvariable!E$3:E$296,Baggrundsvariable!$A$3:$A$296,Samlet!$C219,Baggrundsvariable!$C$3:$C$296,Samlet!$E219)</f>
        <v>1.9666666666666666</v>
      </c>
      <c r="I219" s="8">
        <f>SUMIFS(Baggrundsvariable!F$3:F$296,Baggrundsvariable!$A$3:$A$296,Samlet!$C219,Baggrundsvariable!$C$3:$C$296,Samlet!$E219)</f>
        <v>4.8</v>
      </c>
      <c r="J219" s="8">
        <f>SUMIFS(Baggrundsvariable!G$3:G$296,Baggrundsvariable!$A$3:$A$296,Samlet!$C219,Baggrundsvariable!$C$3:$C$296,Samlet!$E219)</f>
        <v>36.700000000000003</v>
      </c>
      <c r="K219" s="8">
        <f>SUMIFS(Baggrundsvariable!H$3:H$296,Baggrundsvariable!$A$3:$A$296,Samlet!$C219,Baggrundsvariable!$C$3:$C$296,Samlet!$E219)</f>
        <v>21.8</v>
      </c>
      <c r="L219" s="8">
        <f>SUMIFS(Baggrundsvariable!I$3:I$296,Baggrundsvariable!$A$3:$A$296,Samlet!$C219,Baggrundsvariable!$C$3:$C$296,Samlet!$E219)</f>
        <v>14.729179800629325</v>
      </c>
    </row>
    <row r="220" spans="1:12">
      <c r="A220">
        <v>1448</v>
      </c>
      <c r="B220" t="s">
        <v>617</v>
      </c>
      <c r="C220">
        <v>101</v>
      </c>
      <c r="D220" t="s">
        <v>1232</v>
      </c>
      <c r="E220">
        <v>2011</v>
      </c>
      <c r="F220" s="15">
        <f>IF(VLOOKUP(IF($A220&lt;1500,'BM011'!$D$5,IF($A220&lt;1800,'BM011'!$D$5,IF($A220&lt;2000,'BM011'!$D$5,$A220))),'BM011'!$D$5:$U$607,'BM011'!S$609,0)="BRUG KOM",VLOOKUP($C220,'BM010'!$C$5:$T$102,'BM010'!R$104,0),VLOOKUP(IF($A220&lt;1500,'BM011'!$D$5,IF($A220&lt;1800,'BM011'!$D$5,IF($A220&lt;2000,'BM011'!$D$5,$A220))),'BM011'!$D$5:$U$607,'BM011'!S$609,0))</f>
        <v>23794.75</v>
      </c>
      <c r="G220">
        <f>SUMIFS(Baggrundsvariable!D$3:D$296,Baggrundsvariable!$A$3:$A$296,Samlet!$C220,Baggrundsvariable!$C$3:$C$296,Samlet!$E220)</f>
        <v>189182</v>
      </c>
      <c r="H220" s="8">
        <f>SUMIFS(Baggrundsvariable!E$3:E$296,Baggrundsvariable!$A$3:$A$296,Samlet!$C220,Baggrundsvariable!$C$3:$C$296,Samlet!$E220)</f>
        <v>1.9666666666666666</v>
      </c>
      <c r="I220" s="8">
        <f>SUMIFS(Baggrundsvariable!F$3:F$296,Baggrundsvariable!$A$3:$A$296,Samlet!$C220,Baggrundsvariable!$C$3:$C$296,Samlet!$E220)</f>
        <v>4.8</v>
      </c>
      <c r="J220" s="8">
        <f>SUMIFS(Baggrundsvariable!G$3:G$296,Baggrundsvariable!$A$3:$A$296,Samlet!$C220,Baggrundsvariable!$C$3:$C$296,Samlet!$E220)</f>
        <v>36.700000000000003</v>
      </c>
      <c r="K220" s="8">
        <f>SUMIFS(Baggrundsvariable!H$3:H$296,Baggrundsvariable!$A$3:$A$296,Samlet!$C220,Baggrundsvariable!$C$3:$C$296,Samlet!$E220)</f>
        <v>21.8</v>
      </c>
      <c r="L220" s="8">
        <f>SUMIFS(Baggrundsvariable!I$3:I$296,Baggrundsvariable!$A$3:$A$296,Samlet!$C220,Baggrundsvariable!$C$3:$C$296,Samlet!$E220)</f>
        <v>14.729179800629325</v>
      </c>
    </row>
    <row r="221" spans="1:12">
      <c r="A221">
        <v>1450</v>
      </c>
      <c r="B221" t="s">
        <v>617</v>
      </c>
      <c r="C221">
        <v>101</v>
      </c>
      <c r="D221" t="s">
        <v>1232</v>
      </c>
      <c r="E221">
        <v>2011</v>
      </c>
      <c r="F221" s="15">
        <f>IF(VLOOKUP(IF($A221&lt;1500,'BM011'!$D$5,IF($A221&lt;1800,'BM011'!$D$5,IF($A221&lt;2000,'BM011'!$D$5,$A221))),'BM011'!$D$5:$U$607,'BM011'!S$609,0)="BRUG KOM",VLOOKUP($C221,'BM010'!$C$5:$T$102,'BM010'!R$104,0),VLOOKUP(IF($A221&lt;1500,'BM011'!$D$5,IF($A221&lt;1800,'BM011'!$D$5,IF($A221&lt;2000,'BM011'!$D$5,$A221))),'BM011'!$D$5:$U$607,'BM011'!S$609,0))</f>
        <v>23794.75</v>
      </c>
      <c r="G221">
        <f>SUMIFS(Baggrundsvariable!D$3:D$296,Baggrundsvariable!$A$3:$A$296,Samlet!$C221,Baggrundsvariable!$C$3:$C$296,Samlet!$E221)</f>
        <v>189182</v>
      </c>
      <c r="H221" s="8">
        <f>SUMIFS(Baggrundsvariable!E$3:E$296,Baggrundsvariable!$A$3:$A$296,Samlet!$C221,Baggrundsvariable!$C$3:$C$296,Samlet!$E221)</f>
        <v>1.9666666666666666</v>
      </c>
      <c r="I221" s="8">
        <f>SUMIFS(Baggrundsvariable!F$3:F$296,Baggrundsvariable!$A$3:$A$296,Samlet!$C221,Baggrundsvariable!$C$3:$C$296,Samlet!$E221)</f>
        <v>4.8</v>
      </c>
      <c r="J221" s="8">
        <f>SUMIFS(Baggrundsvariable!G$3:G$296,Baggrundsvariable!$A$3:$A$296,Samlet!$C221,Baggrundsvariable!$C$3:$C$296,Samlet!$E221)</f>
        <v>36.700000000000003</v>
      </c>
      <c r="K221" s="8">
        <f>SUMIFS(Baggrundsvariable!H$3:H$296,Baggrundsvariable!$A$3:$A$296,Samlet!$C221,Baggrundsvariable!$C$3:$C$296,Samlet!$E221)</f>
        <v>21.8</v>
      </c>
      <c r="L221" s="8">
        <f>SUMIFS(Baggrundsvariable!I$3:I$296,Baggrundsvariable!$A$3:$A$296,Samlet!$C221,Baggrundsvariable!$C$3:$C$296,Samlet!$E221)</f>
        <v>14.729179800629325</v>
      </c>
    </row>
    <row r="222" spans="1:12">
      <c r="A222">
        <v>1451</v>
      </c>
      <c r="B222" t="s">
        <v>617</v>
      </c>
      <c r="C222">
        <v>101</v>
      </c>
      <c r="D222" t="s">
        <v>1232</v>
      </c>
      <c r="E222">
        <v>2011</v>
      </c>
      <c r="F222" s="15">
        <f>IF(VLOOKUP(IF($A222&lt;1500,'BM011'!$D$5,IF($A222&lt;1800,'BM011'!$D$5,IF($A222&lt;2000,'BM011'!$D$5,$A222))),'BM011'!$D$5:$U$607,'BM011'!S$609,0)="BRUG KOM",VLOOKUP($C222,'BM010'!$C$5:$T$102,'BM010'!R$104,0),VLOOKUP(IF($A222&lt;1500,'BM011'!$D$5,IF($A222&lt;1800,'BM011'!$D$5,IF($A222&lt;2000,'BM011'!$D$5,$A222))),'BM011'!$D$5:$U$607,'BM011'!S$609,0))</f>
        <v>23794.75</v>
      </c>
      <c r="G222">
        <f>SUMIFS(Baggrundsvariable!D$3:D$296,Baggrundsvariable!$A$3:$A$296,Samlet!$C222,Baggrundsvariable!$C$3:$C$296,Samlet!$E222)</f>
        <v>189182</v>
      </c>
      <c r="H222" s="8">
        <f>SUMIFS(Baggrundsvariable!E$3:E$296,Baggrundsvariable!$A$3:$A$296,Samlet!$C222,Baggrundsvariable!$C$3:$C$296,Samlet!$E222)</f>
        <v>1.9666666666666666</v>
      </c>
      <c r="I222" s="8">
        <f>SUMIFS(Baggrundsvariable!F$3:F$296,Baggrundsvariable!$A$3:$A$296,Samlet!$C222,Baggrundsvariable!$C$3:$C$296,Samlet!$E222)</f>
        <v>4.8</v>
      </c>
      <c r="J222" s="8">
        <f>SUMIFS(Baggrundsvariable!G$3:G$296,Baggrundsvariable!$A$3:$A$296,Samlet!$C222,Baggrundsvariable!$C$3:$C$296,Samlet!$E222)</f>
        <v>36.700000000000003</v>
      </c>
      <c r="K222" s="8">
        <f>SUMIFS(Baggrundsvariable!H$3:H$296,Baggrundsvariable!$A$3:$A$296,Samlet!$C222,Baggrundsvariable!$C$3:$C$296,Samlet!$E222)</f>
        <v>21.8</v>
      </c>
      <c r="L222" s="8">
        <f>SUMIFS(Baggrundsvariable!I$3:I$296,Baggrundsvariable!$A$3:$A$296,Samlet!$C222,Baggrundsvariable!$C$3:$C$296,Samlet!$E222)</f>
        <v>14.729179800629325</v>
      </c>
    </row>
    <row r="223" spans="1:12">
      <c r="A223">
        <v>1452</v>
      </c>
      <c r="B223" t="s">
        <v>617</v>
      </c>
      <c r="C223">
        <v>101</v>
      </c>
      <c r="D223" t="s">
        <v>1232</v>
      </c>
      <c r="E223">
        <v>2011</v>
      </c>
      <c r="F223" s="15">
        <f>IF(VLOOKUP(IF($A223&lt;1500,'BM011'!$D$5,IF($A223&lt;1800,'BM011'!$D$5,IF($A223&lt;2000,'BM011'!$D$5,$A223))),'BM011'!$D$5:$U$607,'BM011'!S$609,0)="BRUG KOM",VLOOKUP($C223,'BM010'!$C$5:$T$102,'BM010'!R$104,0),VLOOKUP(IF($A223&lt;1500,'BM011'!$D$5,IF($A223&lt;1800,'BM011'!$D$5,IF($A223&lt;2000,'BM011'!$D$5,$A223))),'BM011'!$D$5:$U$607,'BM011'!S$609,0))</f>
        <v>23794.75</v>
      </c>
      <c r="G223">
        <f>SUMIFS(Baggrundsvariable!D$3:D$296,Baggrundsvariable!$A$3:$A$296,Samlet!$C223,Baggrundsvariable!$C$3:$C$296,Samlet!$E223)</f>
        <v>189182</v>
      </c>
      <c r="H223" s="8">
        <f>SUMIFS(Baggrundsvariable!E$3:E$296,Baggrundsvariable!$A$3:$A$296,Samlet!$C223,Baggrundsvariable!$C$3:$C$296,Samlet!$E223)</f>
        <v>1.9666666666666666</v>
      </c>
      <c r="I223" s="8">
        <f>SUMIFS(Baggrundsvariable!F$3:F$296,Baggrundsvariable!$A$3:$A$296,Samlet!$C223,Baggrundsvariable!$C$3:$C$296,Samlet!$E223)</f>
        <v>4.8</v>
      </c>
      <c r="J223" s="8">
        <f>SUMIFS(Baggrundsvariable!G$3:G$296,Baggrundsvariable!$A$3:$A$296,Samlet!$C223,Baggrundsvariable!$C$3:$C$296,Samlet!$E223)</f>
        <v>36.700000000000003</v>
      </c>
      <c r="K223" s="8">
        <f>SUMIFS(Baggrundsvariable!H$3:H$296,Baggrundsvariable!$A$3:$A$296,Samlet!$C223,Baggrundsvariable!$C$3:$C$296,Samlet!$E223)</f>
        <v>21.8</v>
      </c>
      <c r="L223" s="8">
        <f>SUMIFS(Baggrundsvariable!I$3:I$296,Baggrundsvariable!$A$3:$A$296,Samlet!$C223,Baggrundsvariable!$C$3:$C$296,Samlet!$E223)</f>
        <v>14.729179800629325</v>
      </c>
    </row>
    <row r="224" spans="1:12">
      <c r="A224">
        <v>1453</v>
      </c>
      <c r="B224" t="s">
        <v>617</v>
      </c>
      <c r="C224">
        <v>101</v>
      </c>
      <c r="D224" t="s">
        <v>1232</v>
      </c>
      <c r="E224">
        <v>2011</v>
      </c>
      <c r="F224" s="15">
        <f>IF(VLOOKUP(IF($A224&lt;1500,'BM011'!$D$5,IF($A224&lt;1800,'BM011'!$D$5,IF($A224&lt;2000,'BM011'!$D$5,$A224))),'BM011'!$D$5:$U$607,'BM011'!S$609,0)="BRUG KOM",VLOOKUP($C224,'BM010'!$C$5:$T$102,'BM010'!R$104,0),VLOOKUP(IF($A224&lt;1500,'BM011'!$D$5,IF($A224&lt;1800,'BM011'!$D$5,IF($A224&lt;2000,'BM011'!$D$5,$A224))),'BM011'!$D$5:$U$607,'BM011'!S$609,0))</f>
        <v>23794.75</v>
      </c>
      <c r="G224">
        <f>SUMIFS(Baggrundsvariable!D$3:D$296,Baggrundsvariable!$A$3:$A$296,Samlet!$C224,Baggrundsvariable!$C$3:$C$296,Samlet!$E224)</f>
        <v>189182</v>
      </c>
      <c r="H224" s="8">
        <f>SUMIFS(Baggrundsvariable!E$3:E$296,Baggrundsvariable!$A$3:$A$296,Samlet!$C224,Baggrundsvariable!$C$3:$C$296,Samlet!$E224)</f>
        <v>1.9666666666666666</v>
      </c>
      <c r="I224" s="8">
        <f>SUMIFS(Baggrundsvariable!F$3:F$296,Baggrundsvariable!$A$3:$A$296,Samlet!$C224,Baggrundsvariable!$C$3:$C$296,Samlet!$E224)</f>
        <v>4.8</v>
      </c>
      <c r="J224" s="8">
        <f>SUMIFS(Baggrundsvariable!G$3:G$296,Baggrundsvariable!$A$3:$A$296,Samlet!$C224,Baggrundsvariable!$C$3:$C$296,Samlet!$E224)</f>
        <v>36.700000000000003</v>
      </c>
      <c r="K224" s="8">
        <f>SUMIFS(Baggrundsvariable!H$3:H$296,Baggrundsvariable!$A$3:$A$296,Samlet!$C224,Baggrundsvariable!$C$3:$C$296,Samlet!$E224)</f>
        <v>21.8</v>
      </c>
      <c r="L224" s="8">
        <f>SUMIFS(Baggrundsvariable!I$3:I$296,Baggrundsvariable!$A$3:$A$296,Samlet!$C224,Baggrundsvariable!$C$3:$C$296,Samlet!$E224)</f>
        <v>14.729179800629325</v>
      </c>
    </row>
    <row r="225" spans="1:12">
      <c r="A225">
        <v>1454</v>
      </c>
      <c r="B225" t="s">
        <v>617</v>
      </c>
      <c r="C225">
        <v>101</v>
      </c>
      <c r="D225" t="s">
        <v>1232</v>
      </c>
      <c r="E225">
        <v>2011</v>
      </c>
      <c r="F225" s="15">
        <f>IF(VLOOKUP(IF($A225&lt;1500,'BM011'!$D$5,IF($A225&lt;1800,'BM011'!$D$5,IF($A225&lt;2000,'BM011'!$D$5,$A225))),'BM011'!$D$5:$U$607,'BM011'!S$609,0)="BRUG KOM",VLOOKUP($C225,'BM010'!$C$5:$T$102,'BM010'!R$104,0),VLOOKUP(IF($A225&lt;1500,'BM011'!$D$5,IF($A225&lt;1800,'BM011'!$D$5,IF($A225&lt;2000,'BM011'!$D$5,$A225))),'BM011'!$D$5:$U$607,'BM011'!S$609,0))</f>
        <v>23794.75</v>
      </c>
      <c r="G225">
        <f>SUMIFS(Baggrundsvariable!D$3:D$296,Baggrundsvariable!$A$3:$A$296,Samlet!$C225,Baggrundsvariable!$C$3:$C$296,Samlet!$E225)</f>
        <v>189182</v>
      </c>
      <c r="H225" s="8">
        <f>SUMIFS(Baggrundsvariable!E$3:E$296,Baggrundsvariable!$A$3:$A$296,Samlet!$C225,Baggrundsvariable!$C$3:$C$296,Samlet!$E225)</f>
        <v>1.9666666666666666</v>
      </c>
      <c r="I225" s="8">
        <f>SUMIFS(Baggrundsvariable!F$3:F$296,Baggrundsvariable!$A$3:$A$296,Samlet!$C225,Baggrundsvariable!$C$3:$C$296,Samlet!$E225)</f>
        <v>4.8</v>
      </c>
      <c r="J225" s="8">
        <f>SUMIFS(Baggrundsvariable!G$3:G$296,Baggrundsvariable!$A$3:$A$296,Samlet!$C225,Baggrundsvariable!$C$3:$C$296,Samlet!$E225)</f>
        <v>36.700000000000003</v>
      </c>
      <c r="K225" s="8">
        <f>SUMIFS(Baggrundsvariable!H$3:H$296,Baggrundsvariable!$A$3:$A$296,Samlet!$C225,Baggrundsvariable!$C$3:$C$296,Samlet!$E225)</f>
        <v>21.8</v>
      </c>
      <c r="L225" s="8">
        <f>SUMIFS(Baggrundsvariable!I$3:I$296,Baggrundsvariable!$A$3:$A$296,Samlet!$C225,Baggrundsvariable!$C$3:$C$296,Samlet!$E225)</f>
        <v>14.729179800629325</v>
      </c>
    </row>
    <row r="226" spans="1:12">
      <c r="A226">
        <v>1455</v>
      </c>
      <c r="B226" t="s">
        <v>617</v>
      </c>
      <c r="C226">
        <v>101</v>
      </c>
      <c r="D226" t="s">
        <v>1232</v>
      </c>
      <c r="E226">
        <v>2011</v>
      </c>
      <c r="F226" s="15">
        <f>IF(VLOOKUP(IF($A226&lt;1500,'BM011'!$D$5,IF($A226&lt;1800,'BM011'!$D$5,IF($A226&lt;2000,'BM011'!$D$5,$A226))),'BM011'!$D$5:$U$607,'BM011'!S$609,0)="BRUG KOM",VLOOKUP($C226,'BM010'!$C$5:$T$102,'BM010'!R$104,0),VLOOKUP(IF($A226&lt;1500,'BM011'!$D$5,IF($A226&lt;1800,'BM011'!$D$5,IF($A226&lt;2000,'BM011'!$D$5,$A226))),'BM011'!$D$5:$U$607,'BM011'!S$609,0))</f>
        <v>23794.75</v>
      </c>
      <c r="G226">
        <f>SUMIFS(Baggrundsvariable!D$3:D$296,Baggrundsvariable!$A$3:$A$296,Samlet!$C226,Baggrundsvariable!$C$3:$C$296,Samlet!$E226)</f>
        <v>189182</v>
      </c>
      <c r="H226" s="8">
        <f>SUMIFS(Baggrundsvariable!E$3:E$296,Baggrundsvariable!$A$3:$A$296,Samlet!$C226,Baggrundsvariable!$C$3:$C$296,Samlet!$E226)</f>
        <v>1.9666666666666666</v>
      </c>
      <c r="I226" s="8">
        <f>SUMIFS(Baggrundsvariable!F$3:F$296,Baggrundsvariable!$A$3:$A$296,Samlet!$C226,Baggrundsvariable!$C$3:$C$296,Samlet!$E226)</f>
        <v>4.8</v>
      </c>
      <c r="J226" s="8">
        <f>SUMIFS(Baggrundsvariable!G$3:G$296,Baggrundsvariable!$A$3:$A$296,Samlet!$C226,Baggrundsvariable!$C$3:$C$296,Samlet!$E226)</f>
        <v>36.700000000000003</v>
      </c>
      <c r="K226" s="8">
        <f>SUMIFS(Baggrundsvariable!H$3:H$296,Baggrundsvariable!$A$3:$A$296,Samlet!$C226,Baggrundsvariable!$C$3:$C$296,Samlet!$E226)</f>
        <v>21.8</v>
      </c>
      <c r="L226" s="8">
        <f>SUMIFS(Baggrundsvariable!I$3:I$296,Baggrundsvariable!$A$3:$A$296,Samlet!$C226,Baggrundsvariable!$C$3:$C$296,Samlet!$E226)</f>
        <v>14.729179800629325</v>
      </c>
    </row>
    <row r="227" spans="1:12">
      <c r="A227">
        <v>1456</v>
      </c>
      <c r="B227" t="s">
        <v>617</v>
      </c>
      <c r="C227">
        <v>101</v>
      </c>
      <c r="D227" t="s">
        <v>1232</v>
      </c>
      <c r="E227">
        <v>2011</v>
      </c>
      <c r="F227" s="15">
        <f>IF(VLOOKUP(IF($A227&lt;1500,'BM011'!$D$5,IF($A227&lt;1800,'BM011'!$D$5,IF($A227&lt;2000,'BM011'!$D$5,$A227))),'BM011'!$D$5:$U$607,'BM011'!S$609,0)="BRUG KOM",VLOOKUP($C227,'BM010'!$C$5:$T$102,'BM010'!R$104,0),VLOOKUP(IF($A227&lt;1500,'BM011'!$D$5,IF($A227&lt;1800,'BM011'!$D$5,IF($A227&lt;2000,'BM011'!$D$5,$A227))),'BM011'!$D$5:$U$607,'BM011'!S$609,0))</f>
        <v>23794.75</v>
      </c>
      <c r="G227">
        <f>SUMIFS(Baggrundsvariable!D$3:D$296,Baggrundsvariable!$A$3:$A$296,Samlet!$C227,Baggrundsvariable!$C$3:$C$296,Samlet!$E227)</f>
        <v>189182</v>
      </c>
      <c r="H227" s="8">
        <f>SUMIFS(Baggrundsvariable!E$3:E$296,Baggrundsvariable!$A$3:$A$296,Samlet!$C227,Baggrundsvariable!$C$3:$C$296,Samlet!$E227)</f>
        <v>1.9666666666666666</v>
      </c>
      <c r="I227" s="8">
        <f>SUMIFS(Baggrundsvariable!F$3:F$296,Baggrundsvariable!$A$3:$A$296,Samlet!$C227,Baggrundsvariable!$C$3:$C$296,Samlet!$E227)</f>
        <v>4.8</v>
      </c>
      <c r="J227" s="8">
        <f>SUMIFS(Baggrundsvariable!G$3:G$296,Baggrundsvariable!$A$3:$A$296,Samlet!$C227,Baggrundsvariable!$C$3:$C$296,Samlet!$E227)</f>
        <v>36.700000000000003</v>
      </c>
      <c r="K227" s="8">
        <f>SUMIFS(Baggrundsvariable!H$3:H$296,Baggrundsvariable!$A$3:$A$296,Samlet!$C227,Baggrundsvariable!$C$3:$C$296,Samlet!$E227)</f>
        <v>21.8</v>
      </c>
      <c r="L227" s="8">
        <f>SUMIFS(Baggrundsvariable!I$3:I$296,Baggrundsvariable!$A$3:$A$296,Samlet!$C227,Baggrundsvariable!$C$3:$C$296,Samlet!$E227)</f>
        <v>14.729179800629325</v>
      </c>
    </row>
    <row r="228" spans="1:12">
      <c r="A228">
        <v>1457</v>
      </c>
      <c r="B228" t="s">
        <v>617</v>
      </c>
      <c r="C228">
        <v>101</v>
      </c>
      <c r="D228" t="s">
        <v>1232</v>
      </c>
      <c r="E228">
        <v>2011</v>
      </c>
      <c r="F228" s="15">
        <f>IF(VLOOKUP(IF($A228&lt;1500,'BM011'!$D$5,IF($A228&lt;1800,'BM011'!$D$5,IF($A228&lt;2000,'BM011'!$D$5,$A228))),'BM011'!$D$5:$U$607,'BM011'!S$609,0)="BRUG KOM",VLOOKUP($C228,'BM010'!$C$5:$T$102,'BM010'!R$104,0),VLOOKUP(IF($A228&lt;1500,'BM011'!$D$5,IF($A228&lt;1800,'BM011'!$D$5,IF($A228&lt;2000,'BM011'!$D$5,$A228))),'BM011'!$D$5:$U$607,'BM011'!S$609,0))</f>
        <v>23794.75</v>
      </c>
      <c r="G228">
        <f>SUMIFS(Baggrundsvariable!D$3:D$296,Baggrundsvariable!$A$3:$A$296,Samlet!$C228,Baggrundsvariable!$C$3:$C$296,Samlet!$E228)</f>
        <v>189182</v>
      </c>
      <c r="H228" s="8">
        <f>SUMIFS(Baggrundsvariable!E$3:E$296,Baggrundsvariable!$A$3:$A$296,Samlet!$C228,Baggrundsvariable!$C$3:$C$296,Samlet!$E228)</f>
        <v>1.9666666666666666</v>
      </c>
      <c r="I228" s="8">
        <f>SUMIFS(Baggrundsvariable!F$3:F$296,Baggrundsvariable!$A$3:$A$296,Samlet!$C228,Baggrundsvariable!$C$3:$C$296,Samlet!$E228)</f>
        <v>4.8</v>
      </c>
      <c r="J228" s="8">
        <f>SUMIFS(Baggrundsvariable!G$3:G$296,Baggrundsvariable!$A$3:$A$296,Samlet!$C228,Baggrundsvariable!$C$3:$C$296,Samlet!$E228)</f>
        <v>36.700000000000003</v>
      </c>
      <c r="K228" s="8">
        <f>SUMIFS(Baggrundsvariable!H$3:H$296,Baggrundsvariable!$A$3:$A$296,Samlet!$C228,Baggrundsvariable!$C$3:$C$296,Samlet!$E228)</f>
        <v>21.8</v>
      </c>
      <c r="L228" s="8">
        <f>SUMIFS(Baggrundsvariable!I$3:I$296,Baggrundsvariable!$A$3:$A$296,Samlet!$C228,Baggrundsvariable!$C$3:$C$296,Samlet!$E228)</f>
        <v>14.729179800629325</v>
      </c>
    </row>
    <row r="229" spans="1:12">
      <c r="A229">
        <v>1458</v>
      </c>
      <c r="B229" t="s">
        <v>617</v>
      </c>
      <c r="C229">
        <v>101</v>
      </c>
      <c r="D229" t="s">
        <v>1232</v>
      </c>
      <c r="E229">
        <v>2011</v>
      </c>
      <c r="F229" s="15">
        <f>IF(VLOOKUP(IF($A229&lt;1500,'BM011'!$D$5,IF($A229&lt;1800,'BM011'!$D$5,IF($A229&lt;2000,'BM011'!$D$5,$A229))),'BM011'!$D$5:$U$607,'BM011'!S$609,0)="BRUG KOM",VLOOKUP($C229,'BM010'!$C$5:$T$102,'BM010'!R$104,0),VLOOKUP(IF($A229&lt;1500,'BM011'!$D$5,IF($A229&lt;1800,'BM011'!$D$5,IF($A229&lt;2000,'BM011'!$D$5,$A229))),'BM011'!$D$5:$U$607,'BM011'!S$609,0))</f>
        <v>23794.75</v>
      </c>
      <c r="G229">
        <f>SUMIFS(Baggrundsvariable!D$3:D$296,Baggrundsvariable!$A$3:$A$296,Samlet!$C229,Baggrundsvariable!$C$3:$C$296,Samlet!$E229)</f>
        <v>189182</v>
      </c>
      <c r="H229" s="8">
        <f>SUMIFS(Baggrundsvariable!E$3:E$296,Baggrundsvariable!$A$3:$A$296,Samlet!$C229,Baggrundsvariable!$C$3:$C$296,Samlet!$E229)</f>
        <v>1.9666666666666666</v>
      </c>
      <c r="I229" s="8">
        <f>SUMIFS(Baggrundsvariable!F$3:F$296,Baggrundsvariable!$A$3:$A$296,Samlet!$C229,Baggrundsvariable!$C$3:$C$296,Samlet!$E229)</f>
        <v>4.8</v>
      </c>
      <c r="J229" s="8">
        <f>SUMIFS(Baggrundsvariable!G$3:G$296,Baggrundsvariable!$A$3:$A$296,Samlet!$C229,Baggrundsvariable!$C$3:$C$296,Samlet!$E229)</f>
        <v>36.700000000000003</v>
      </c>
      <c r="K229" s="8">
        <f>SUMIFS(Baggrundsvariable!H$3:H$296,Baggrundsvariable!$A$3:$A$296,Samlet!$C229,Baggrundsvariable!$C$3:$C$296,Samlet!$E229)</f>
        <v>21.8</v>
      </c>
      <c r="L229" s="8">
        <f>SUMIFS(Baggrundsvariable!I$3:I$296,Baggrundsvariable!$A$3:$A$296,Samlet!$C229,Baggrundsvariable!$C$3:$C$296,Samlet!$E229)</f>
        <v>14.729179800629325</v>
      </c>
    </row>
    <row r="230" spans="1:12">
      <c r="A230">
        <v>1459</v>
      </c>
      <c r="B230" t="s">
        <v>617</v>
      </c>
      <c r="C230">
        <v>101</v>
      </c>
      <c r="D230" t="s">
        <v>1232</v>
      </c>
      <c r="E230">
        <v>2011</v>
      </c>
      <c r="F230" s="15">
        <f>IF(VLOOKUP(IF($A230&lt;1500,'BM011'!$D$5,IF($A230&lt;1800,'BM011'!$D$5,IF($A230&lt;2000,'BM011'!$D$5,$A230))),'BM011'!$D$5:$U$607,'BM011'!S$609,0)="BRUG KOM",VLOOKUP($C230,'BM010'!$C$5:$T$102,'BM010'!R$104,0),VLOOKUP(IF($A230&lt;1500,'BM011'!$D$5,IF($A230&lt;1800,'BM011'!$D$5,IF($A230&lt;2000,'BM011'!$D$5,$A230))),'BM011'!$D$5:$U$607,'BM011'!S$609,0))</f>
        <v>23794.75</v>
      </c>
      <c r="G230">
        <f>SUMIFS(Baggrundsvariable!D$3:D$296,Baggrundsvariable!$A$3:$A$296,Samlet!$C230,Baggrundsvariable!$C$3:$C$296,Samlet!$E230)</f>
        <v>189182</v>
      </c>
      <c r="H230" s="8">
        <f>SUMIFS(Baggrundsvariable!E$3:E$296,Baggrundsvariable!$A$3:$A$296,Samlet!$C230,Baggrundsvariable!$C$3:$C$296,Samlet!$E230)</f>
        <v>1.9666666666666666</v>
      </c>
      <c r="I230" s="8">
        <f>SUMIFS(Baggrundsvariable!F$3:F$296,Baggrundsvariable!$A$3:$A$296,Samlet!$C230,Baggrundsvariable!$C$3:$C$296,Samlet!$E230)</f>
        <v>4.8</v>
      </c>
      <c r="J230" s="8">
        <f>SUMIFS(Baggrundsvariable!G$3:G$296,Baggrundsvariable!$A$3:$A$296,Samlet!$C230,Baggrundsvariable!$C$3:$C$296,Samlet!$E230)</f>
        <v>36.700000000000003</v>
      </c>
      <c r="K230" s="8">
        <f>SUMIFS(Baggrundsvariable!H$3:H$296,Baggrundsvariable!$A$3:$A$296,Samlet!$C230,Baggrundsvariable!$C$3:$C$296,Samlet!$E230)</f>
        <v>21.8</v>
      </c>
      <c r="L230" s="8">
        <f>SUMIFS(Baggrundsvariable!I$3:I$296,Baggrundsvariable!$A$3:$A$296,Samlet!$C230,Baggrundsvariable!$C$3:$C$296,Samlet!$E230)</f>
        <v>14.729179800629325</v>
      </c>
    </row>
    <row r="231" spans="1:12">
      <c r="A231">
        <v>1460</v>
      </c>
      <c r="B231" t="s">
        <v>617</v>
      </c>
      <c r="C231">
        <v>101</v>
      </c>
      <c r="D231" t="s">
        <v>1232</v>
      </c>
      <c r="E231">
        <v>2011</v>
      </c>
      <c r="F231" s="15">
        <f>IF(VLOOKUP(IF($A231&lt;1500,'BM011'!$D$5,IF($A231&lt;1800,'BM011'!$D$5,IF($A231&lt;2000,'BM011'!$D$5,$A231))),'BM011'!$D$5:$U$607,'BM011'!S$609,0)="BRUG KOM",VLOOKUP($C231,'BM010'!$C$5:$T$102,'BM010'!R$104,0),VLOOKUP(IF($A231&lt;1500,'BM011'!$D$5,IF($A231&lt;1800,'BM011'!$D$5,IF($A231&lt;2000,'BM011'!$D$5,$A231))),'BM011'!$D$5:$U$607,'BM011'!S$609,0))</f>
        <v>23794.75</v>
      </c>
      <c r="G231">
        <f>SUMIFS(Baggrundsvariable!D$3:D$296,Baggrundsvariable!$A$3:$A$296,Samlet!$C231,Baggrundsvariable!$C$3:$C$296,Samlet!$E231)</f>
        <v>189182</v>
      </c>
      <c r="H231" s="8">
        <f>SUMIFS(Baggrundsvariable!E$3:E$296,Baggrundsvariable!$A$3:$A$296,Samlet!$C231,Baggrundsvariable!$C$3:$C$296,Samlet!$E231)</f>
        <v>1.9666666666666666</v>
      </c>
      <c r="I231" s="8">
        <f>SUMIFS(Baggrundsvariable!F$3:F$296,Baggrundsvariable!$A$3:$A$296,Samlet!$C231,Baggrundsvariable!$C$3:$C$296,Samlet!$E231)</f>
        <v>4.8</v>
      </c>
      <c r="J231" s="8">
        <f>SUMIFS(Baggrundsvariable!G$3:G$296,Baggrundsvariable!$A$3:$A$296,Samlet!$C231,Baggrundsvariable!$C$3:$C$296,Samlet!$E231)</f>
        <v>36.700000000000003</v>
      </c>
      <c r="K231" s="8">
        <f>SUMIFS(Baggrundsvariable!H$3:H$296,Baggrundsvariable!$A$3:$A$296,Samlet!$C231,Baggrundsvariable!$C$3:$C$296,Samlet!$E231)</f>
        <v>21.8</v>
      </c>
      <c r="L231" s="8">
        <f>SUMIFS(Baggrundsvariable!I$3:I$296,Baggrundsvariable!$A$3:$A$296,Samlet!$C231,Baggrundsvariable!$C$3:$C$296,Samlet!$E231)</f>
        <v>14.729179800629325</v>
      </c>
    </row>
    <row r="232" spans="1:12">
      <c r="A232">
        <v>1462</v>
      </c>
      <c r="B232" t="s">
        <v>617</v>
      </c>
      <c r="C232">
        <v>101</v>
      </c>
      <c r="D232" t="s">
        <v>1232</v>
      </c>
      <c r="E232">
        <v>2011</v>
      </c>
      <c r="F232" s="15">
        <f>IF(VLOOKUP(IF($A232&lt;1500,'BM011'!$D$5,IF($A232&lt;1800,'BM011'!$D$5,IF($A232&lt;2000,'BM011'!$D$5,$A232))),'BM011'!$D$5:$U$607,'BM011'!S$609,0)="BRUG KOM",VLOOKUP($C232,'BM010'!$C$5:$T$102,'BM010'!R$104,0),VLOOKUP(IF($A232&lt;1500,'BM011'!$D$5,IF($A232&lt;1800,'BM011'!$D$5,IF($A232&lt;2000,'BM011'!$D$5,$A232))),'BM011'!$D$5:$U$607,'BM011'!S$609,0))</f>
        <v>23794.75</v>
      </c>
      <c r="G232">
        <f>SUMIFS(Baggrundsvariable!D$3:D$296,Baggrundsvariable!$A$3:$A$296,Samlet!$C232,Baggrundsvariable!$C$3:$C$296,Samlet!$E232)</f>
        <v>189182</v>
      </c>
      <c r="H232" s="8">
        <f>SUMIFS(Baggrundsvariable!E$3:E$296,Baggrundsvariable!$A$3:$A$296,Samlet!$C232,Baggrundsvariable!$C$3:$C$296,Samlet!$E232)</f>
        <v>1.9666666666666666</v>
      </c>
      <c r="I232" s="8">
        <f>SUMIFS(Baggrundsvariable!F$3:F$296,Baggrundsvariable!$A$3:$A$296,Samlet!$C232,Baggrundsvariable!$C$3:$C$296,Samlet!$E232)</f>
        <v>4.8</v>
      </c>
      <c r="J232" s="8">
        <f>SUMIFS(Baggrundsvariable!G$3:G$296,Baggrundsvariable!$A$3:$A$296,Samlet!$C232,Baggrundsvariable!$C$3:$C$296,Samlet!$E232)</f>
        <v>36.700000000000003</v>
      </c>
      <c r="K232" s="8">
        <f>SUMIFS(Baggrundsvariable!H$3:H$296,Baggrundsvariable!$A$3:$A$296,Samlet!$C232,Baggrundsvariable!$C$3:$C$296,Samlet!$E232)</f>
        <v>21.8</v>
      </c>
      <c r="L232" s="8">
        <f>SUMIFS(Baggrundsvariable!I$3:I$296,Baggrundsvariable!$A$3:$A$296,Samlet!$C232,Baggrundsvariable!$C$3:$C$296,Samlet!$E232)</f>
        <v>14.729179800629325</v>
      </c>
    </row>
    <row r="233" spans="1:12">
      <c r="A233">
        <v>1463</v>
      </c>
      <c r="B233" t="s">
        <v>617</v>
      </c>
      <c r="C233">
        <v>101</v>
      </c>
      <c r="D233" t="s">
        <v>1232</v>
      </c>
      <c r="E233">
        <v>2011</v>
      </c>
      <c r="F233" s="15">
        <f>IF(VLOOKUP(IF($A233&lt;1500,'BM011'!$D$5,IF($A233&lt;1800,'BM011'!$D$5,IF($A233&lt;2000,'BM011'!$D$5,$A233))),'BM011'!$D$5:$U$607,'BM011'!S$609,0)="BRUG KOM",VLOOKUP($C233,'BM010'!$C$5:$T$102,'BM010'!R$104,0),VLOOKUP(IF($A233&lt;1500,'BM011'!$D$5,IF($A233&lt;1800,'BM011'!$D$5,IF($A233&lt;2000,'BM011'!$D$5,$A233))),'BM011'!$D$5:$U$607,'BM011'!S$609,0))</f>
        <v>23794.75</v>
      </c>
      <c r="G233">
        <f>SUMIFS(Baggrundsvariable!D$3:D$296,Baggrundsvariable!$A$3:$A$296,Samlet!$C233,Baggrundsvariable!$C$3:$C$296,Samlet!$E233)</f>
        <v>189182</v>
      </c>
      <c r="H233" s="8">
        <f>SUMIFS(Baggrundsvariable!E$3:E$296,Baggrundsvariable!$A$3:$A$296,Samlet!$C233,Baggrundsvariable!$C$3:$C$296,Samlet!$E233)</f>
        <v>1.9666666666666666</v>
      </c>
      <c r="I233" s="8">
        <f>SUMIFS(Baggrundsvariable!F$3:F$296,Baggrundsvariable!$A$3:$A$296,Samlet!$C233,Baggrundsvariable!$C$3:$C$296,Samlet!$E233)</f>
        <v>4.8</v>
      </c>
      <c r="J233" s="8">
        <f>SUMIFS(Baggrundsvariable!G$3:G$296,Baggrundsvariable!$A$3:$A$296,Samlet!$C233,Baggrundsvariable!$C$3:$C$296,Samlet!$E233)</f>
        <v>36.700000000000003</v>
      </c>
      <c r="K233" s="8">
        <f>SUMIFS(Baggrundsvariable!H$3:H$296,Baggrundsvariable!$A$3:$A$296,Samlet!$C233,Baggrundsvariable!$C$3:$C$296,Samlet!$E233)</f>
        <v>21.8</v>
      </c>
      <c r="L233" s="8">
        <f>SUMIFS(Baggrundsvariable!I$3:I$296,Baggrundsvariable!$A$3:$A$296,Samlet!$C233,Baggrundsvariable!$C$3:$C$296,Samlet!$E233)</f>
        <v>14.729179800629325</v>
      </c>
    </row>
    <row r="234" spans="1:12">
      <c r="A234">
        <v>1464</v>
      </c>
      <c r="B234" t="s">
        <v>617</v>
      </c>
      <c r="C234">
        <v>101</v>
      </c>
      <c r="D234" t="s">
        <v>1232</v>
      </c>
      <c r="E234">
        <v>2011</v>
      </c>
      <c r="F234" s="15">
        <f>IF(VLOOKUP(IF($A234&lt;1500,'BM011'!$D$5,IF($A234&lt;1800,'BM011'!$D$5,IF($A234&lt;2000,'BM011'!$D$5,$A234))),'BM011'!$D$5:$U$607,'BM011'!S$609,0)="BRUG KOM",VLOOKUP($C234,'BM010'!$C$5:$T$102,'BM010'!R$104,0),VLOOKUP(IF($A234&lt;1500,'BM011'!$D$5,IF($A234&lt;1800,'BM011'!$D$5,IF($A234&lt;2000,'BM011'!$D$5,$A234))),'BM011'!$D$5:$U$607,'BM011'!S$609,0))</f>
        <v>23794.75</v>
      </c>
      <c r="G234">
        <f>SUMIFS(Baggrundsvariable!D$3:D$296,Baggrundsvariable!$A$3:$A$296,Samlet!$C234,Baggrundsvariable!$C$3:$C$296,Samlet!$E234)</f>
        <v>189182</v>
      </c>
      <c r="H234" s="8">
        <f>SUMIFS(Baggrundsvariable!E$3:E$296,Baggrundsvariable!$A$3:$A$296,Samlet!$C234,Baggrundsvariable!$C$3:$C$296,Samlet!$E234)</f>
        <v>1.9666666666666666</v>
      </c>
      <c r="I234" s="8">
        <f>SUMIFS(Baggrundsvariable!F$3:F$296,Baggrundsvariable!$A$3:$A$296,Samlet!$C234,Baggrundsvariable!$C$3:$C$296,Samlet!$E234)</f>
        <v>4.8</v>
      </c>
      <c r="J234" s="8">
        <f>SUMIFS(Baggrundsvariable!G$3:G$296,Baggrundsvariable!$A$3:$A$296,Samlet!$C234,Baggrundsvariable!$C$3:$C$296,Samlet!$E234)</f>
        <v>36.700000000000003</v>
      </c>
      <c r="K234" s="8">
        <f>SUMIFS(Baggrundsvariable!H$3:H$296,Baggrundsvariable!$A$3:$A$296,Samlet!$C234,Baggrundsvariable!$C$3:$C$296,Samlet!$E234)</f>
        <v>21.8</v>
      </c>
      <c r="L234" s="8">
        <f>SUMIFS(Baggrundsvariable!I$3:I$296,Baggrundsvariable!$A$3:$A$296,Samlet!$C234,Baggrundsvariable!$C$3:$C$296,Samlet!$E234)</f>
        <v>14.729179800629325</v>
      </c>
    </row>
    <row r="235" spans="1:12">
      <c r="A235">
        <v>1466</v>
      </c>
      <c r="B235" t="s">
        <v>617</v>
      </c>
      <c r="C235">
        <v>101</v>
      </c>
      <c r="D235" t="s">
        <v>1232</v>
      </c>
      <c r="E235">
        <v>2011</v>
      </c>
      <c r="F235" s="15">
        <f>IF(VLOOKUP(IF($A235&lt;1500,'BM011'!$D$5,IF($A235&lt;1800,'BM011'!$D$5,IF($A235&lt;2000,'BM011'!$D$5,$A235))),'BM011'!$D$5:$U$607,'BM011'!S$609,0)="BRUG KOM",VLOOKUP($C235,'BM010'!$C$5:$T$102,'BM010'!R$104,0),VLOOKUP(IF($A235&lt;1500,'BM011'!$D$5,IF($A235&lt;1800,'BM011'!$D$5,IF($A235&lt;2000,'BM011'!$D$5,$A235))),'BM011'!$D$5:$U$607,'BM011'!S$609,0))</f>
        <v>23794.75</v>
      </c>
      <c r="G235">
        <f>SUMIFS(Baggrundsvariable!D$3:D$296,Baggrundsvariable!$A$3:$A$296,Samlet!$C235,Baggrundsvariable!$C$3:$C$296,Samlet!$E235)</f>
        <v>189182</v>
      </c>
      <c r="H235" s="8">
        <f>SUMIFS(Baggrundsvariable!E$3:E$296,Baggrundsvariable!$A$3:$A$296,Samlet!$C235,Baggrundsvariable!$C$3:$C$296,Samlet!$E235)</f>
        <v>1.9666666666666666</v>
      </c>
      <c r="I235" s="8">
        <f>SUMIFS(Baggrundsvariable!F$3:F$296,Baggrundsvariable!$A$3:$A$296,Samlet!$C235,Baggrundsvariable!$C$3:$C$296,Samlet!$E235)</f>
        <v>4.8</v>
      </c>
      <c r="J235" s="8">
        <f>SUMIFS(Baggrundsvariable!G$3:G$296,Baggrundsvariable!$A$3:$A$296,Samlet!$C235,Baggrundsvariable!$C$3:$C$296,Samlet!$E235)</f>
        <v>36.700000000000003</v>
      </c>
      <c r="K235" s="8">
        <f>SUMIFS(Baggrundsvariable!H$3:H$296,Baggrundsvariable!$A$3:$A$296,Samlet!$C235,Baggrundsvariable!$C$3:$C$296,Samlet!$E235)</f>
        <v>21.8</v>
      </c>
      <c r="L235" s="8">
        <f>SUMIFS(Baggrundsvariable!I$3:I$296,Baggrundsvariable!$A$3:$A$296,Samlet!$C235,Baggrundsvariable!$C$3:$C$296,Samlet!$E235)</f>
        <v>14.729179800629325</v>
      </c>
    </row>
    <row r="236" spans="1:12">
      <c r="A236">
        <v>1467</v>
      </c>
      <c r="B236" t="s">
        <v>617</v>
      </c>
      <c r="C236">
        <v>101</v>
      </c>
      <c r="D236" t="s">
        <v>1232</v>
      </c>
      <c r="E236">
        <v>2011</v>
      </c>
      <c r="F236" s="15">
        <f>IF(VLOOKUP(IF($A236&lt;1500,'BM011'!$D$5,IF($A236&lt;1800,'BM011'!$D$5,IF($A236&lt;2000,'BM011'!$D$5,$A236))),'BM011'!$D$5:$U$607,'BM011'!S$609,0)="BRUG KOM",VLOOKUP($C236,'BM010'!$C$5:$T$102,'BM010'!R$104,0),VLOOKUP(IF($A236&lt;1500,'BM011'!$D$5,IF($A236&lt;1800,'BM011'!$D$5,IF($A236&lt;2000,'BM011'!$D$5,$A236))),'BM011'!$D$5:$U$607,'BM011'!S$609,0))</f>
        <v>23794.75</v>
      </c>
      <c r="G236">
        <f>SUMIFS(Baggrundsvariable!D$3:D$296,Baggrundsvariable!$A$3:$A$296,Samlet!$C236,Baggrundsvariable!$C$3:$C$296,Samlet!$E236)</f>
        <v>189182</v>
      </c>
      <c r="H236" s="8">
        <f>SUMIFS(Baggrundsvariable!E$3:E$296,Baggrundsvariable!$A$3:$A$296,Samlet!$C236,Baggrundsvariable!$C$3:$C$296,Samlet!$E236)</f>
        <v>1.9666666666666666</v>
      </c>
      <c r="I236" s="8">
        <f>SUMIFS(Baggrundsvariable!F$3:F$296,Baggrundsvariable!$A$3:$A$296,Samlet!$C236,Baggrundsvariable!$C$3:$C$296,Samlet!$E236)</f>
        <v>4.8</v>
      </c>
      <c r="J236" s="8">
        <f>SUMIFS(Baggrundsvariable!G$3:G$296,Baggrundsvariable!$A$3:$A$296,Samlet!$C236,Baggrundsvariable!$C$3:$C$296,Samlet!$E236)</f>
        <v>36.700000000000003</v>
      </c>
      <c r="K236" s="8">
        <f>SUMIFS(Baggrundsvariable!H$3:H$296,Baggrundsvariable!$A$3:$A$296,Samlet!$C236,Baggrundsvariable!$C$3:$C$296,Samlet!$E236)</f>
        <v>21.8</v>
      </c>
      <c r="L236" s="8">
        <f>SUMIFS(Baggrundsvariable!I$3:I$296,Baggrundsvariable!$A$3:$A$296,Samlet!$C236,Baggrundsvariable!$C$3:$C$296,Samlet!$E236)</f>
        <v>14.729179800629325</v>
      </c>
    </row>
    <row r="237" spans="1:12">
      <c r="A237">
        <v>1468</v>
      </c>
      <c r="B237" t="s">
        <v>617</v>
      </c>
      <c r="C237">
        <v>101</v>
      </c>
      <c r="D237" t="s">
        <v>1232</v>
      </c>
      <c r="E237">
        <v>2011</v>
      </c>
      <c r="F237" s="15">
        <f>IF(VLOOKUP(IF($A237&lt;1500,'BM011'!$D$5,IF($A237&lt;1800,'BM011'!$D$5,IF($A237&lt;2000,'BM011'!$D$5,$A237))),'BM011'!$D$5:$U$607,'BM011'!S$609,0)="BRUG KOM",VLOOKUP($C237,'BM010'!$C$5:$T$102,'BM010'!R$104,0),VLOOKUP(IF($A237&lt;1500,'BM011'!$D$5,IF($A237&lt;1800,'BM011'!$D$5,IF($A237&lt;2000,'BM011'!$D$5,$A237))),'BM011'!$D$5:$U$607,'BM011'!S$609,0))</f>
        <v>23794.75</v>
      </c>
      <c r="G237">
        <f>SUMIFS(Baggrundsvariable!D$3:D$296,Baggrundsvariable!$A$3:$A$296,Samlet!$C237,Baggrundsvariable!$C$3:$C$296,Samlet!$E237)</f>
        <v>189182</v>
      </c>
      <c r="H237" s="8">
        <f>SUMIFS(Baggrundsvariable!E$3:E$296,Baggrundsvariable!$A$3:$A$296,Samlet!$C237,Baggrundsvariable!$C$3:$C$296,Samlet!$E237)</f>
        <v>1.9666666666666666</v>
      </c>
      <c r="I237" s="8">
        <f>SUMIFS(Baggrundsvariable!F$3:F$296,Baggrundsvariable!$A$3:$A$296,Samlet!$C237,Baggrundsvariable!$C$3:$C$296,Samlet!$E237)</f>
        <v>4.8</v>
      </c>
      <c r="J237" s="8">
        <f>SUMIFS(Baggrundsvariable!G$3:G$296,Baggrundsvariable!$A$3:$A$296,Samlet!$C237,Baggrundsvariable!$C$3:$C$296,Samlet!$E237)</f>
        <v>36.700000000000003</v>
      </c>
      <c r="K237" s="8">
        <f>SUMIFS(Baggrundsvariable!H$3:H$296,Baggrundsvariable!$A$3:$A$296,Samlet!$C237,Baggrundsvariable!$C$3:$C$296,Samlet!$E237)</f>
        <v>21.8</v>
      </c>
      <c r="L237" s="8">
        <f>SUMIFS(Baggrundsvariable!I$3:I$296,Baggrundsvariable!$A$3:$A$296,Samlet!$C237,Baggrundsvariable!$C$3:$C$296,Samlet!$E237)</f>
        <v>14.729179800629325</v>
      </c>
    </row>
    <row r="238" spans="1:12">
      <c r="A238">
        <v>1470</v>
      </c>
      <c r="B238" t="s">
        <v>617</v>
      </c>
      <c r="C238">
        <v>101</v>
      </c>
      <c r="D238" t="s">
        <v>1232</v>
      </c>
      <c r="E238">
        <v>2011</v>
      </c>
      <c r="F238" s="15">
        <f>IF(VLOOKUP(IF($A238&lt;1500,'BM011'!$D$5,IF($A238&lt;1800,'BM011'!$D$5,IF($A238&lt;2000,'BM011'!$D$5,$A238))),'BM011'!$D$5:$U$607,'BM011'!S$609,0)="BRUG KOM",VLOOKUP($C238,'BM010'!$C$5:$T$102,'BM010'!R$104,0),VLOOKUP(IF($A238&lt;1500,'BM011'!$D$5,IF($A238&lt;1800,'BM011'!$D$5,IF($A238&lt;2000,'BM011'!$D$5,$A238))),'BM011'!$D$5:$U$607,'BM011'!S$609,0))</f>
        <v>23794.75</v>
      </c>
      <c r="G238">
        <f>SUMIFS(Baggrundsvariable!D$3:D$296,Baggrundsvariable!$A$3:$A$296,Samlet!$C238,Baggrundsvariable!$C$3:$C$296,Samlet!$E238)</f>
        <v>189182</v>
      </c>
      <c r="H238" s="8">
        <f>SUMIFS(Baggrundsvariable!E$3:E$296,Baggrundsvariable!$A$3:$A$296,Samlet!$C238,Baggrundsvariable!$C$3:$C$296,Samlet!$E238)</f>
        <v>1.9666666666666666</v>
      </c>
      <c r="I238" s="8">
        <f>SUMIFS(Baggrundsvariable!F$3:F$296,Baggrundsvariable!$A$3:$A$296,Samlet!$C238,Baggrundsvariable!$C$3:$C$296,Samlet!$E238)</f>
        <v>4.8</v>
      </c>
      <c r="J238" s="8">
        <f>SUMIFS(Baggrundsvariable!G$3:G$296,Baggrundsvariable!$A$3:$A$296,Samlet!$C238,Baggrundsvariable!$C$3:$C$296,Samlet!$E238)</f>
        <v>36.700000000000003</v>
      </c>
      <c r="K238" s="8">
        <f>SUMIFS(Baggrundsvariable!H$3:H$296,Baggrundsvariable!$A$3:$A$296,Samlet!$C238,Baggrundsvariable!$C$3:$C$296,Samlet!$E238)</f>
        <v>21.8</v>
      </c>
      <c r="L238" s="8">
        <f>SUMIFS(Baggrundsvariable!I$3:I$296,Baggrundsvariable!$A$3:$A$296,Samlet!$C238,Baggrundsvariable!$C$3:$C$296,Samlet!$E238)</f>
        <v>14.729179800629325</v>
      </c>
    </row>
    <row r="239" spans="1:12">
      <c r="A239">
        <v>1471</v>
      </c>
      <c r="B239" t="s">
        <v>617</v>
      </c>
      <c r="C239">
        <v>101</v>
      </c>
      <c r="D239" t="s">
        <v>1232</v>
      </c>
      <c r="E239">
        <v>2011</v>
      </c>
      <c r="F239" s="15">
        <f>IF(VLOOKUP(IF($A239&lt;1500,'BM011'!$D$5,IF($A239&lt;1800,'BM011'!$D$5,IF($A239&lt;2000,'BM011'!$D$5,$A239))),'BM011'!$D$5:$U$607,'BM011'!S$609,0)="BRUG KOM",VLOOKUP($C239,'BM010'!$C$5:$T$102,'BM010'!R$104,0),VLOOKUP(IF($A239&lt;1500,'BM011'!$D$5,IF($A239&lt;1800,'BM011'!$D$5,IF($A239&lt;2000,'BM011'!$D$5,$A239))),'BM011'!$D$5:$U$607,'BM011'!S$609,0))</f>
        <v>23794.75</v>
      </c>
      <c r="G239">
        <f>SUMIFS(Baggrundsvariable!D$3:D$296,Baggrundsvariable!$A$3:$A$296,Samlet!$C239,Baggrundsvariable!$C$3:$C$296,Samlet!$E239)</f>
        <v>189182</v>
      </c>
      <c r="H239" s="8">
        <f>SUMIFS(Baggrundsvariable!E$3:E$296,Baggrundsvariable!$A$3:$A$296,Samlet!$C239,Baggrundsvariable!$C$3:$C$296,Samlet!$E239)</f>
        <v>1.9666666666666666</v>
      </c>
      <c r="I239" s="8">
        <f>SUMIFS(Baggrundsvariable!F$3:F$296,Baggrundsvariable!$A$3:$A$296,Samlet!$C239,Baggrundsvariable!$C$3:$C$296,Samlet!$E239)</f>
        <v>4.8</v>
      </c>
      <c r="J239" s="8">
        <f>SUMIFS(Baggrundsvariable!G$3:G$296,Baggrundsvariable!$A$3:$A$296,Samlet!$C239,Baggrundsvariable!$C$3:$C$296,Samlet!$E239)</f>
        <v>36.700000000000003</v>
      </c>
      <c r="K239" s="8">
        <f>SUMIFS(Baggrundsvariable!H$3:H$296,Baggrundsvariable!$A$3:$A$296,Samlet!$C239,Baggrundsvariable!$C$3:$C$296,Samlet!$E239)</f>
        <v>21.8</v>
      </c>
      <c r="L239" s="8">
        <f>SUMIFS(Baggrundsvariable!I$3:I$296,Baggrundsvariable!$A$3:$A$296,Samlet!$C239,Baggrundsvariable!$C$3:$C$296,Samlet!$E239)</f>
        <v>14.729179800629325</v>
      </c>
    </row>
    <row r="240" spans="1:12">
      <c r="A240">
        <v>1472</v>
      </c>
      <c r="B240" t="s">
        <v>617</v>
      </c>
      <c r="C240">
        <v>101</v>
      </c>
      <c r="D240" t="s">
        <v>1232</v>
      </c>
      <c r="E240">
        <v>2011</v>
      </c>
      <c r="F240" s="15">
        <f>IF(VLOOKUP(IF($A240&lt;1500,'BM011'!$D$5,IF($A240&lt;1800,'BM011'!$D$5,IF($A240&lt;2000,'BM011'!$D$5,$A240))),'BM011'!$D$5:$U$607,'BM011'!S$609,0)="BRUG KOM",VLOOKUP($C240,'BM010'!$C$5:$T$102,'BM010'!R$104,0),VLOOKUP(IF($A240&lt;1500,'BM011'!$D$5,IF($A240&lt;1800,'BM011'!$D$5,IF($A240&lt;2000,'BM011'!$D$5,$A240))),'BM011'!$D$5:$U$607,'BM011'!S$609,0))</f>
        <v>23794.75</v>
      </c>
      <c r="G240">
        <f>SUMIFS(Baggrundsvariable!D$3:D$296,Baggrundsvariable!$A$3:$A$296,Samlet!$C240,Baggrundsvariable!$C$3:$C$296,Samlet!$E240)</f>
        <v>189182</v>
      </c>
      <c r="H240" s="8">
        <f>SUMIFS(Baggrundsvariable!E$3:E$296,Baggrundsvariable!$A$3:$A$296,Samlet!$C240,Baggrundsvariable!$C$3:$C$296,Samlet!$E240)</f>
        <v>1.9666666666666666</v>
      </c>
      <c r="I240" s="8">
        <f>SUMIFS(Baggrundsvariable!F$3:F$296,Baggrundsvariable!$A$3:$A$296,Samlet!$C240,Baggrundsvariable!$C$3:$C$296,Samlet!$E240)</f>
        <v>4.8</v>
      </c>
      <c r="J240" s="8">
        <f>SUMIFS(Baggrundsvariable!G$3:G$296,Baggrundsvariable!$A$3:$A$296,Samlet!$C240,Baggrundsvariable!$C$3:$C$296,Samlet!$E240)</f>
        <v>36.700000000000003</v>
      </c>
      <c r="K240" s="8">
        <f>SUMIFS(Baggrundsvariable!H$3:H$296,Baggrundsvariable!$A$3:$A$296,Samlet!$C240,Baggrundsvariable!$C$3:$C$296,Samlet!$E240)</f>
        <v>21.8</v>
      </c>
      <c r="L240" s="8">
        <f>SUMIFS(Baggrundsvariable!I$3:I$296,Baggrundsvariable!$A$3:$A$296,Samlet!$C240,Baggrundsvariable!$C$3:$C$296,Samlet!$E240)</f>
        <v>14.729179800629325</v>
      </c>
    </row>
    <row r="241" spans="1:12">
      <c r="A241">
        <v>1473</v>
      </c>
      <c r="B241" t="s">
        <v>617</v>
      </c>
      <c r="C241">
        <v>101</v>
      </c>
      <c r="D241" t="s">
        <v>1232</v>
      </c>
      <c r="E241">
        <v>2011</v>
      </c>
      <c r="F241" s="15">
        <f>IF(VLOOKUP(IF($A241&lt;1500,'BM011'!$D$5,IF($A241&lt;1800,'BM011'!$D$5,IF($A241&lt;2000,'BM011'!$D$5,$A241))),'BM011'!$D$5:$U$607,'BM011'!S$609,0)="BRUG KOM",VLOOKUP($C241,'BM010'!$C$5:$T$102,'BM010'!R$104,0),VLOOKUP(IF($A241&lt;1500,'BM011'!$D$5,IF($A241&lt;1800,'BM011'!$D$5,IF($A241&lt;2000,'BM011'!$D$5,$A241))),'BM011'!$D$5:$U$607,'BM011'!S$609,0))</f>
        <v>23794.75</v>
      </c>
      <c r="G241">
        <f>SUMIFS(Baggrundsvariable!D$3:D$296,Baggrundsvariable!$A$3:$A$296,Samlet!$C241,Baggrundsvariable!$C$3:$C$296,Samlet!$E241)</f>
        <v>189182</v>
      </c>
      <c r="H241" s="8">
        <f>SUMIFS(Baggrundsvariable!E$3:E$296,Baggrundsvariable!$A$3:$A$296,Samlet!$C241,Baggrundsvariable!$C$3:$C$296,Samlet!$E241)</f>
        <v>1.9666666666666666</v>
      </c>
      <c r="I241" s="8">
        <f>SUMIFS(Baggrundsvariable!F$3:F$296,Baggrundsvariable!$A$3:$A$296,Samlet!$C241,Baggrundsvariable!$C$3:$C$296,Samlet!$E241)</f>
        <v>4.8</v>
      </c>
      <c r="J241" s="8">
        <f>SUMIFS(Baggrundsvariable!G$3:G$296,Baggrundsvariable!$A$3:$A$296,Samlet!$C241,Baggrundsvariable!$C$3:$C$296,Samlet!$E241)</f>
        <v>36.700000000000003</v>
      </c>
      <c r="K241" s="8">
        <f>SUMIFS(Baggrundsvariable!H$3:H$296,Baggrundsvariable!$A$3:$A$296,Samlet!$C241,Baggrundsvariable!$C$3:$C$296,Samlet!$E241)</f>
        <v>21.8</v>
      </c>
      <c r="L241" s="8">
        <f>SUMIFS(Baggrundsvariable!I$3:I$296,Baggrundsvariable!$A$3:$A$296,Samlet!$C241,Baggrundsvariable!$C$3:$C$296,Samlet!$E241)</f>
        <v>14.729179800629325</v>
      </c>
    </row>
    <row r="242" spans="1:12">
      <c r="A242">
        <v>1500</v>
      </c>
      <c r="B242" t="s">
        <v>618</v>
      </c>
      <c r="C242">
        <v>101</v>
      </c>
      <c r="D242" t="s">
        <v>1232</v>
      </c>
      <c r="E242">
        <v>2011</v>
      </c>
      <c r="F242" s="15">
        <f>IF(VLOOKUP(IF($A242&lt;1500,'BM011'!$D$5,IF($A242&lt;1800,'BM011'!$D$5,IF($A242&lt;2000,'BM011'!$D$5,$A242))),'BM011'!$D$5:$U$607,'BM011'!S$609,0)="BRUG KOM",VLOOKUP($C242,'BM010'!$C$5:$T$102,'BM010'!R$104,0),VLOOKUP(IF($A242&lt;1500,'BM011'!$D$5,IF($A242&lt;1800,'BM011'!$D$5,IF($A242&lt;2000,'BM011'!$D$5,$A242))),'BM011'!$D$5:$U$607,'BM011'!S$609,0))</f>
        <v>23794.75</v>
      </c>
      <c r="G242">
        <f>SUMIFS(Baggrundsvariable!D$3:D$296,Baggrundsvariable!$A$3:$A$296,Samlet!$C242,Baggrundsvariable!$C$3:$C$296,Samlet!$E242)</f>
        <v>189182</v>
      </c>
      <c r="H242" s="8">
        <f>SUMIFS(Baggrundsvariable!E$3:E$296,Baggrundsvariable!$A$3:$A$296,Samlet!$C242,Baggrundsvariable!$C$3:$C$296,Samlet!$E242)</f>
        <v>1.9666666666666666</v>
      </c>
      <c r="I242" s="8">
        <f>SUMIFS(Baggrundsvariable!F$3:F$296,Baggrundsvariable!$A$3:$A$296,Samlet!$C242,Baggrundsvariable!$C$3:$C$296,Samlet!$E242)</f>
        <v>4.8</v>
      </c>
      <c r="J242" s="8">
        <f>SUMIFS(Baggrundsvariable!G$3:G$296,Baggrundsvariable!$A$3:$A$296,Samlet!$C242,Baggrundsvariable!$C$3:$C$296,Samlet!$E242)</f>
        <v>36.700000000000003</v>
      </c>
      <c r="K242" s="8">
        <f>SUMIFS(Baggrundsvariable!H$3:H$296,Baggrundsvariable!$A$3:$A$296,Samlet!$C242,Baggrundsvariable!$C$3:$C$296,Samlet!$E242)</f>
        <v>21.8</v>
      </c>
      <c r="L242" s="8">
        <f>SUMIFS(Baggrundsvariable!I$3:I$296,Baggrundsvariable!$A$3:$A$296,Samlet!$C242,Baggrundsvariable!$C$3:$C$296,Samlet!$E242)</f>
        <v>14.729179800629325</v>
      </c>
    </row>
    <row r="243" spans="1:12">
      <c r="A243">
        <v>1532</v>
      </c>
      <c r="B243" t="s">
        <v>618</v>
      </c>
      <c r="C243">
        <v>185</v>
      </c>
      <c r="D243" t="s">
        <v>1235</v>
      </c>
      <c r="E243">
        <v>2011</v>
      </c>
      <c r="F243" s="15">
        <f>IF(VLOOKUP(IF($A243&lt;1500,'BM011'!$D$5,IF($A243&lt;1800,'BM011'!$D$5,IF($A243&lt;2000,'BM011'!$D$5,$A243))),'BM011'!$D$5:$U$607,'BM011'!S$609,0)="BRUG KOM",VLOOKUP($C243,'BM010'!$C$5:$T$102,'BM010'!R$104,0),VLOOKUP(IF($A243&lt;1500,'BM011'!$D$5,IF($A243&lt;1800,'BM011'!$D$5,IF($A243&lt;2000,'BM011'!$D$5,$A243))),'BM011'!$D$5:$U$607,'BM011'!S$609,0))</f>
        <v>19184.25</v>
      </c>
      <c r="G243">
        <f>SUMIFS(Baggrundsvariable!D$3:D$296,Baggrundsvariable!$A$3:$A$296,Samlet!$C243,Baggrundsvariable!$C$3:$C$296,Samlet!$E243)</f>
        <v>209500</v>
      </c>
      <c r="H243" s="8">
        <f>SUMIFS(Baggrundsvariable!E$3:E$296,Baggrundsvariable!$A$3:$A$296,Samlet!$C243,Baggrundsvariable!$C$3:$C$296,Samlet!$E243)</f>
        <v>1.625</v>
      </c>
      <c r="I243" s="8">
        <f>SUMIFS(Baggrundsvariable!F$3:F$296,Baggrundsvariable!$A$3:$A$296,Samlet!$C243,Baggrundsvariable!$C$3:$C$296,Samlet!$E243)</f>
        <v>3.5</v>
      </c>
      <c r="J243" s="8">
        <f>SUMIFS(Baggrundsvariable!G$3:G$296,Baggrundsvariable!$A$3:$A$296,Samlet!$C243,Baggrundsvariable!$C$3:$C$296,Samlet!$E243)</f>
        <v>13.8</v>
      </c>
      <c r="K243" s="8">
        <f>SUMIFS(Baggrundsvariable!H$3:H$296,Baggrundsvariable!$A$3:$A$296,Samlet!$C243,Baggrundsvariable!$C$3:$C$296,Samlet!$E243)</f>
        <v>12.8</v>
      </c>
      <c r="L243" s="8">
        <f>SUMIFS(Baggrundsvariable!I$3:I$296,Baggrundsvariable!$A$3:$A$296,Samlet!$C243,Baggrundsvariable!$C$3:$C$296,Samlet!$E243)</f>
        <v>7.0846016360342334</v>
      </c>
    </row>
    <row r="244" spans="1:12">
      <c r="A244">
        <v>1533</v>
      </c>
      <c r="B244" t="s">
        <v>618</v>
      </c>
      <c r="C244">
        <v>185</v>
      </c>
      <c r="D244" t="s">
        <v>1235</v>
      </c>
      <c r="E244">
        <v>2011</v>
      </c>
      <c r="F244" s="15">
        <f>IF(VLOOKUP(IF($A244&lt;1500,'BM011'!$D$5,IF($A244&lt;1800,'BM011'!$D$5,IF($A244&lt;2000,'BM011'!$D$5,$A244))),'BM011'!$D$5:$U$607,'BM011'!S$609,0)="BRUG KOM",VLOOKUP($C244,'BM010'!$C$5:$T$102,'BM010'!R$104,0),VLOOKUP(IF($A244&lt;1500,'BM011'!$D$5,IF($A244&lt;1800,'BM011'!$D$5,IF($A244&lt;2000,'BM011'!$D$5,$A244))),'BM011'!$D$5:$U$607,'BM011'!S$609,0))</f>
        <v>19184.25</v>
      </c>
      <c r="G244">
        <f>SUMIFS(Baggrundsvariable!D$3:D$296,Baggrundsvariable!$A$3:$A$296,Samlet!$C244,Baggrundsvariable!$C$3:$C$296,Samlet!$E244)</f>
        <v>209500</v>
      </c>
      <c r="H244" s="8">
        <f>SUMIFS(Baggrundsvariable!E$3:E$296,Baggrundsvariable!$A$3:$A$296,Samlet!$C244,Baggrundsvariable!$C$3:$C$296,Samlet!$E244)</f>
        <v>1.625</v>
      </c>
      <c r="I244" s="8">
        <f>SUMIFS(Baggrundsvariable!F$3:F$296,Baggrundsvariable!$A$3:$A$296,Samlet!$C244,Baggrundsvariable!$C$3:$C$296,Samlet!$E244)</f>
        <v>3.5</v>
      </c>
      <c r="J244" s="8">
        <f>SUMIFS(Baggrundsvariable!G$3:G$296,Baggrundsvariable!$A$3:$A$296,Samlet!$C244,Baggrundsvariable!$C$3:$C$296,Samlet!$E244)</f>
        <v>13.8</v>
      </c>
      <c r="K244" s="8">
        <f>SUMIFS(Baggrundsvariable!H$3:H$296,Baggrundsvariable!$A$3:$A$296,Samlet!$C244,Baggrundsvariable!$C$3:$C$296,Samlet!$E244)</f>
        <v>12.8</v>
      </c>
      <c r="L244" s="8">
        <f>SUMIFS(Baggrundsvariable!I$3:I$296,Baggrundsvariable!$A$3:$A$296,Samlet!$C244,Baggrundsvariable!$C$3:$C$296,Samlet!$E244)</f>
        <v>7.0846016360342334</v>
      </c>
    </row>
    <row r="245" spans="1:12">
      <c r="A245">
        <v>1550</v>
      </c>
      <c r="B245" t="s">
        <v>618</v>
      </c>
      <c r="C245">
        <v>101</v>
      </c>
      <c r="D245" t="s">
        <v>1232</v>
      </c>
      <c r="E245">
        <v>2011</v>
      </c>
      <c r="F245" s="15">
        <f>IF(VLOOKUP(IF($A245&lt;1500,'BM011'!$D$5,IF($A245&lt;1800,'BM011'!$D$5,IF($A245&lt;2000,'BM011'!$D$5,$A245))),'BM011'!$D$5:$U$607,'BM011'!S$609,0)="BRUG KOM",VLOOKUP($C245,'BM010'!$C$5:$T$102,'BM010'!R$104,0),VLOOKUP(IF($A245&lt;1500,'BM011'!$D$5,IF($A245&lt;1800,'BM011'!$D$5,IF($A245&lt;2000,'BM011'!$D$5,$A245))),'BM011'!$D$5:$U$607,'BM011'!S$609,0))</f>
        <v>23794.75</v>
      </c>
      <c r="G245">
        <f>SUMIFS(Baggrundsvariable!D$3:D$296,Baggrundsvariable!$A$3:$A$296,Samlet!$C245,Baggrundsvariable!$C$3:$C$296,Samlet!$E245)</f>
        <v>189182</v>
      </c>
      <c r="H245" s="8">
        <f>SUMIFS(Baggrundsvariable!E$3:E$296,Baggrundsvariable!$A$3:$A$296,Samlet!$C245,Baggrundsvariable!$C$3:$C$296,Samlet!$E245)</f>
        <v>1.9666666666666666</v>
      </c>
      <c r="I245" s="8">
        <f>SUMIFS(Baggrundsvariable!F$3:F$296,Baggrundsvariable!$A$3:$A$296,Samlet!$C245,Baggrundsvariable!$C$3:$C$296,Samlet!$E245)</f>
        <v>4.8</v>
      </c>
      <c r="J245" s="8">
        <f>SUMIFS(Baggrundsvariable!G$3:G$296,Baggrundsvariable!$A$3:$A$296,Samlet!$C245,Baggrundsvariable!$C$3:$C$296,Samlet!$E245)</f>
        <v>36.700000000000003</v>
      </c>
      <c r="K245" s="8">
        <f>SUMIFS(Baggrundsvariable!H$3:H$296,Baggrundsvariable!$A$3:$A$296,Samlet!$C245,Baggrundsvariable!$C$3:$C$296,Samlet!$E245)</f>
        <v>21.8</v>
      </c>
      <c r="L245" s="8">
        <f>SUMIFS(Baggrundsvariable!I$3:I$296,Baggrundsvariable!$A$3:$A$296,Samlet!$C245,Baggrundsvariable!$C$3:$C$296,Samlet!$E245)</f>
        <v>14.729179800629325</v>
      </c>
    </row>
    <row r="246" spans="1:12">
      <c r="A246">
        <v>1551</v>
      </c>
      <c r="B246" t="s">
        <v>618</v>
      </c>
      <c r="C246">
        <v>101</v>
      </c>
      <c r="D246" t="s">
        <v>1232</v>
      </c>
      <c r="E246">
        <v>2011</v>
      </c>
      <c r="F246" s="15">
        <f>IF(VLOOKUP(IF($A246&lt;1500,'BM011'!$D$5,IF($A246&lt;1800,'BM011'!$D$5,IF($A246&lt;2000,'BM011'!$D$5,$A246))),'BM011'!$D$5:$U$607,'BM011'!S$609,0)="BRUG KOM",VLOOKUP($C246,'BM010'!$C$5:$T$102,'BM010'!R$104,0),VLOOKUP(IF($A246&lt;1500,'BM011'!$D$5,IF($A246&lt;1800,'BM011'!$D$5,IF($A246&lt;2000,'BM011'!$D$5,$A246))),'BM011'!$D$5:$U$607,'BM011'!S$609,0))</f>
        <v>23794.75</v>
      </c>
      <c r="G246">
        <f>SUMIFS(Baggrundsvariable!D$3:D$296,Baggrundsvariable!$A$3:$A$296,Samlet!$C246,Baggrundsvariable!$C$3:$C$296,Samlet!$E246)</f>
        <v>189182</v>
      </c>
      <c r="H246" s="8">
        <f>SUMIFS(Baggrundsvariable!E$3:E$296,Baggrundsvariable!$A$3:$A$296,Samlet!$C246,Baggrundsvariable!$C$3:$C$296,Samlet!$E246)</f>
        <v>1.9666666666666666</v>
      </c>
      <c r="I246" s="8">
        <f>SUMIFS(Baggrundsvariable!F$3:F$296,Baggrundsvariable!$A$3:$A$296,Samlet!$C246,Baggrundsvariable!$C$3:$C$296,Samlet!$E246)</f>
        <v>4.8</v>
      </c>
      <c r="J246" s="8">
        <f>SUMIFS(Baggrundsvariable!G$3:G$296,Baggrundsvariable!$A$3:$A$296,Samlet!$C246,Baggrundsvariable!$C$3:$C$296,Samlet!$E246)</f>
        <v>36.700000000000003</v>
      </c>
      <c r="K246" s="8">
        <f>SUMIFS(Baggrundsvariable!H$3:H$296,Baggrundsvariable!$A$3:$A$296,Samlet!$C246,Baggrundsvariable!$C$3:$C$296,Samlet!$E246)</f>
        <v>21.8</v>
      </c>
      <c r="L246" s="8">
        <f>SUMIFS(Baggrundsvariable!I$3:I$296,Baggrundsvariable!$A$3:$A$296,Samlet!$C246,Baggrundsvariable!$C$3:$C$296,Samlet!$E246)</f>
        <v>14.729179800629325</v>
      </c>
    </row>
    <row r="247" spans="1:12">
      <c r="A247">
        <v>1552</v>
      </c>
      <c r="B247" t="s">
        <v>618</v>
      </c>
      <c r="C247">
        <v>101</v>
      </c>
      <c r="D247" t="s">
        <v>1232</v>
      </c>
      <c r="E247">
        <v>2011</v>
      </c>
      <c r="F247" s="15">
        <f>IF(VLOOKUP(IF($A247&lt;1500,'BM011'!$D$5,IF($A247&lt;1800,'BM011'!$D$5,IF($A247&lt;2000,'BM011'!$D$5,$A247))),'BM011'!$D$5:$U$607,'BM011'!S$609,0)="BRUG KOM",VLOOKUP($C247,'BM010'!$C$5:$T$102,'BM010'!R$104,0),VLOOKUP(IF($A247&lt;1500,'BM011'!$D$5,IF($A247&lt;1800,'BM011'!$D$5,IF($A247&lt;2000,'BM011'!$D$5,$A247))),'BM011'!$D$5:$U$607,'BM011'!S$609,0))</f>
        <v>23794.75</v>
      </c>
      <c r="G247">
        <f>SUMIFS(Baggrundsvariable!D$3:D$296,Baggrundsvariable!$A$3:$A$296,Samlet!$C247,Baggrundsvariable!$C$3:$C$296,Samlet!$E247)</f>
        <v>189182</v>
      </c>
      <c r="H247" s="8">
        <f>SUMIFS(Baggrundsvariable!E$3:E$296,Baggrundsvariable!$A$3:$A$296,Samlet!$C247,Baggrundsvariable!$C$3:$C$296,Samlet!$E247)</f>
        <v>1.9666666666666666</v>
      </c>
      <c r="I247" s="8">
        <f>SUMIFS(Baggrundsvariable!F$3:F$296,Baggrundsvariable!$A$3:$A$296,Samlet!$C247,Baggrundsvariable!$C$3:$C$296,Samlet!$E247)</f>
        <v>4.8</v>
      </c>
      <c r="J247" s="8">
        <f>SUMIFS(Baggrundsvariable!G$3:G$296,Baggrundsvariable!$A$3:$A$296,Samlet!$C247,Baggrundsvariable!$C$3:$C$296,Samlet!$E247)</f>
        <v>36.700000000000003</v>
      </c>
      <c r="K247" s="8">
        <f>SUMIFS(Baggrundsvariable!H$3:H$296,Baggrundsvariable!$A$3:$A$296,Samlet!$C247,Baggrundsvariable!$C$3:$C$296,Samlet!$E247)</f>
        <v>21.8</v>
      </c>
      <c r="L247" s="8">
        <f>SUMIFS(Baggrundsvariable!I$3:I$296,Baggrundsvariable!$A$3:$A$296,Samlet!$C247,Baggrundsvariable!$C$3:$C$296,Samlet!$E247)</f>
        <v>14.729179800629325</v>
      </c>
    </row>
    <row r="248" spans="1:12">
      <c r="A248">
        <v>1553</v>
      </c>
      <c r="B248" t="s">
        <v>618</v>
      </c>
      <c r="C248">
        <v>101</v>
      </c>
      <c r="D248" t="s">
        <v>1232</v>
      </c>
      <c r="E248">
        <v>2011</v>
      </c>
      <c r="F248" s="15">
        <f>IF(VLOOKUP(IF($A248&lt;1500,'BM011'!$D$5,IF($A248&lt;1800,'BM011'!$D$5,IF($A248&lt;2000,'BM011'!$D$5,$A248))),'BM011'!$D$5:$U$607,'BM011'!S$609,0)="BRUG KOM",VLOOKUP($C248,'BM010'!$C$5:$T$102,'BM010'!R$104,0),VLOOKUP(IF($A248&lt;1500,'BM011'!$D$5,IF($A248&lt;1800,'BM011'!$D$5,IF($A248&lt;2000,'BM011'!$D$5,$A248))),'BM011'!$D$5:$U$607,'BM011'!S$609,0))</f>
        <v>23794.75</v>
      </c>
      <c r="G248">
        <f>SUMIFS(Baggrundsvariable!D$3:D$296,Baggrundsvariable!$A$3:$A$296,Samlet!$C248,Baggrundsvariable!$C$3:$C$296,Samlet!$E248)</f>
        <v>189182</v>
      </c>
      <c r="H248" s="8">
        <f>SUMIFS(Baggrundsvariable!E$3:E$296,Baggrundsvariable!$A$3:$A$296,Samlet!$C248,Baggrundsvariable!$C$3:$C$296,Samlet!$E248)</f>
        <v>1.9666666666666666</v>
      </c>
      <c r="I248" s="8">
        <f>SUMIFS(Baggrundsvariable!F$3:F$296,Baggrundsvariable!$A$3:$A$296,Samlet!$C248,Baggrundsvariable!$C$3:$C$296,Samlet!$E248)</f>
        <v>4.8</v>
      </c>
      <c r="J248" s="8">
        <f>SUMIFS(Baggrundsvariable!G$3:G$296,Baggrundsvariable!$A$3:$A$296,Samlet!$C248,Baggrundsvariable!$C$3:$C$296,Samlet!$E248)</f>
        <v>36.700000000000003</v>
      </c>
      <c r="K248" s="8">
        <f>SUMIFS(Baggrundsvariable!H$3:H$296,Baggrundsvariable!$A$3:$A$296,Samlet!$C248,Baggrundsvariable!$C$3:$C$296,Samlet!$E248)</f>
        <v>21.8</v>
      </c>
      <c r="L248" s="8">
        <f>SUMIFS(Baggrundsvariable!I$3:I$296,Baggrundsvariable!$A$3:$A$296,Samlet!$C248,Baggrundsvariable!$C$3:$C$296,Samlet!$E248)</f>
        <v>14.729179800629325</v>
      </c>
    </row>
    <row r="249" spans="1:12">
      <c r="A249">
        <v>1554</v>
      </c>
      <c r="B249" t="s">
        <v>618</v>
      </c>
      <c r="C249">
        <v>101</v>
      </c>
      <c r="D249" t="s">
        <v>1232</v>
      </c>
      <c r="E249">
        <v>2011</v>
      </c>
      <c r="F249" s="15">
        <f>IF(VLOOKUP(IF($A249&lt;1500,'BM011'!$D$5,IF($A249&lt;1800,'BM011'!$D$5,IF($A249&lt;2000,'BM011'!$D$5,$A249))),'BM011'!$D$5:$U$607,'BM011'!S$609,0)="BRUG KOM",VLOOKUP($C249,'BM010'!$C$5:$T$102,'BM010'!R$104,0),VLOOKUP(IF($A249&lt;1500,'BM011'!$D$5,IF($A249&lt;1800,'BM011'!$D$5,IF($A249&lt;2000,'BM011'!$D$5,$A249))),'BM011'!$D$5:$U$607,'BM011'!S$609,0))</f>
        <v>23794.75</v>
      </c>
      <c r="G249">
        <f>SUMIFS(Baggrundsvariable!D$3:D$296,Baggrundsvariable!$A$3:$A$296,Samlet!$C249,Baggrundsvariable!$C$3:$C$296,Samlet!$E249)</f>
        <v>189182</v>
      </c>
      <c r="H249" s="8">
        <f>SUMIFS(Baggrundsvariable!E$3:E$296,Baggrundsvariable!$A$3:$A$296,Samlet!$C249,Baggrundsvariable!$C$3:$C$296,Samlet!$E249)</f>
        <v>1.9666666666666666</v>
      </c>
      <c r="I249" s="8">
        <f>SUMIFS(Baggrundsvariable!F$3:F$296,Baggrundsvariable!$A$3:$A$296,Samlet!$C249,Baggrundsvariable!$C$3:$C$296,Samlet!$E249)</f>
        <v>4.8</v>
      </c>
      <c r="J249" s="8">
        <f>SUMIFS(Baggrundsvariable!G$3:G$296,Baggrundsvariable!$A$3:$A$296,Samlet!$C249,Baggrundsvariable!$C$3:$C$296,Samlet!$E249)</f>
        <v>36.700000000000003</v>
      </c>
      <c r="K249" s="8">
        <f>SUMIFS(Baggrundsvariable!H$3:H$296,Baggrundsvariable!$A$3:$A$296,Samlet!$C249,Baggrundsvariable!$C$3:$C$296,Samlet!$E249)</f>
        <v>21.8</v>
      </c>
      <c r="L249" s="8">
        <f>SUMIFS(Baggrundsvariable!I$3:I$296,Baggrundsvariable!$A$3:$A$296,Samlet!$C249,Baggrundsvariable!$C$3:$C$296,Samlet!$E249)</f>
        <v>14.729179800629325</v>
      </c>
    </row>
    <row r="250" spans="1:12">
      <c r="A250">
        <v>1555</v>
      </c>
      <c r="B250" t="s">
        <v>618</v>
      </c>
      <c r="C250">
        <v>101</v>
      </c>
      <c r="D250" t="s">
        <v>1232</v>
      </c>
      <c r="E250">
        <v>2011</v>
      </c>
      <c r="F250" s="15">
        <f>IF(VLOOKUP(IF($A250&lt;1500,'BM011'!$D$5,IF($A250&lt;1800,'BM011'!$D$5,IF($A250&lt;2000,'BM011'!$D$5,$A250))),'BM011'!$D$5:$U$607,'BM011'!S$609,0)="BRUG KOM",VLOOKUP($C250,'BM010'!$C$5:$T$102,'BM010'!R$104,0),VLOOKUP(IF($A250&lt;1500,'BM011'!$D$5,IF($A250&lt;1800,'BM011'!$D$5,IF($A250&lt;2000,'BM011'!$D$5,$A250))),'BM011'!$D$5:$U$607,'BM011'!S$609,0))</f>
        <v>23794.75</v>
      </c>
      <c r="G250">
        <f>SUMIFS(Baggrundsvariable!D$3:D$296,Baggrundsvariable!$A$3:$A$296,Samlet!$C250,Baggrundsvariable!$C$3:$C$296,Samlet!$E250)</f>
        <v>189182</v>
      </c>
      <c r="H250" s="8">
        <f>SUMIFS(Baggrundsvariable!E$3:E$296,Baggrundsvariable!$A$3:$A$296,Samlet!$C250,Baggrundsvariable!$C$3:$C$296,Samlet!$E250)</f>
        <v>1.9666666666666666</v>
      </c>
      <c r="I250" s="8">
        <f>SUMIFS(Baggrundsvariable!F$3:F$296,Baggrundsvariable!$A$3:$A$296,Samlet!$C250,Baggrundsvariable!$C$3:$C$296,Samlet!$E250)</f>
        <v>4.8</v>
      </c>
      <c r="J250" s="8">
        <f>SUMIFS(Baggrundsvariable!G$3:G$296,Baggrundsvariable!$A$3:$A$296,Samlet!$C250,Baggrundsvariable!$C$3:$C$296,Samlet!$E250)</f>
        <v>36.700000000000003</v>
      </c>
      <c r="K250" s="8">
        <f>SUMIFS(Baggrundsvariable!H$3:H$296,Baggrundsvariable!$A$3:$A$296,Samlet!$C250,Baggrundsvariable!$C$3:$C$296,Samlet!$E250)</f>
        <v>21.8</v>
      </c>
      <c r="L250" s="8">
        <f>SUMIFS(Baggrundsvariable!I$3:I$296,Baggrundsvariable!$A$3:$A$296,Samlet!$C250,Baggrundsvariable!$C$3:$C$296,Samlet!$E250)</f>
        <v>14.729179800629325</v>
      </c>
    </row>
    <row r="251" spans="1:12">
      <c r="A251">
        <v>1556</v>
      </c>
      <c r="B251" t="s">
        <v>618</v>
      </c>
      <c r="C251">
        <v>101</v>
      </c>
      <c r="D251" t="s">
        <v>1232</v>
      </c>
      <c r="E251">
        <v>2011</v>
      </c>
      <c r="F251" s="15">
        <f>IF(VLOOKUP(IF($A251&lt;1500,'BM011'!$D$5,IF($A251&lt;1800,'BM011'!$D$5,IF($A251&lt;2000,'BM011'!$D$5,$A251))),'BM011'!$D$5:$U$607,'BM011'!S$609,0)="BRUG KOM",VLOOKUP($C251,'BM010'!$C$5:$T$102,'BM010'!R$104,0),VLOOKUP(IF($A251&lt;1500,'BM011'!$D$5,IF($A251&lt;1800,'BM011'!$D$5,IF($A251&lt;2000,'BM011'!$D$5,$A251))),'BM011'!$D$5:$U$607,'BM011'!S$609,0))</f>
        <v>23794.75</v>
      </c>
      <c r="G251">
        <f>SUMIFS(Baggrundsvariable!D$3:D$296,Baggrundsvariable!$A$3:$A$296,Samlet!$C251,Baggrundsvariable!$C$3:$C$296,Samlet!$E251)</f>
        <v>189182</v>
      </c>
      <c r="H251" s="8">
        <f>SUMIFS(Baggrundsvariable!E$3:E$296,Baggrundsvariable!$A$3:$A$296,Samlet!$C251,Baggrundsvariable!$C$3:$C$296,Samlet!$E251)</f>
        <v>1.9666666666666666</v>
      </c>
      <c r="I251" s="8">
        <f>SUMIFS(Baggrundsvariable!F$3:F$296,Baggrundsvariable!$A$3:$A$296,Samlet!$C251,Baggrundsvariable!$C$3:$C$296,Samlet!$E251)</f>
        <v>4.8</v>
      </c>
      <c r="J251" s="8">
        <f>SUMIFS(Baggrundsvariable!G$3:G$296,Baggrundsvariable!$A$3:$A$296,Samlet!$C251,Baggrundsvariable!$C$3:$C$296,Samlet!$E251)</f>
        <v>36.700000000000003</v>
      </c>
      <c r="K251" s="8">
        <f>SUMIFS(Baggrundsvariable!H$3:H$296,Baggrundsvariable!$A$3:$A$296,Samlet!$C251,Baggrundsvariable!$C$3:$C$296,Samlet!$E251)</f>
        <v>21.8</v>
      </c>
      <c r="L251" s="8">
        <f>SUMIFS(Baggrundsvariable!I$3:I$296,Baggrundsvariable!$A$3:$A$296,Samlet!$C251,Baggrundsvariable!$C$3:$C$296,Samlet!$E251)</f>
        <v>14.729179800629325</v>
      </c>
    </row>
    <row r="252" spans="1:12">
      <c r="A252">
        <v>1557</v>
      </c>
      <c r="B252" t="s">
        <v>618</v>
      </c>
      <c r="C252">
        <v>101</v>
      </c>
      <c r="D252" t="s">
        <v>1232</v>
      </c>
      <c r="E252">
        <v>2011</v>
      </c>
      <c r="F252" s="15">
        <f>IF(VLOOKUP(IF($A252&lt;1500,'BM011'!$D$5,IF($A252&lt;1800,'BM011'!$D$5,IF($A252&lt;2000,'BM011'!$D$5,$A252))),'BM011'!$D$5:$U$607,'BM011'!S$609,0)="BRUG KOM",VLOOKUP($C252,'BM010'!$C$5:$T$102,'BM010'!R$104,0),VLOOKUP(IF($A252&lt;1500,'BM011'!$D$5,IF($A252&lt;1800,'BM011'!$D$5,IF($A252&lt;2000,'BM011'!$D$5,$A252))),'BM011'!$D$5:$U$607,'BM011'!S$609,0))</f>
        <v>23794.75</v>
      </c>
      <c r="G252">
        <f>SUMIFS(Baggrundsvariable!D$3:D$296,Baggrundsvariable!$A$3:$A$296,Samlet!$C252,Baggrundsvariable!$C$3:$C$296,Samlet!$E252)</f>
        <v>189182</v>
      </c>
      <c r="H252" s="8">
        <f>SUMIFS(Baggrundsvariable!E$3:E$296,Baggrundsvariable!$A$3:$A$296,Samlet!$C252,Baggrundsvariable!$C$3:$C$296,Samlet!$E252)</f>
        <v>1.9666666666666666</v>
      </c>
      <c r="I252" s="8">
        <f>SUMIFS(Baggrundsvariable!F$3:F$296,Baggrundsvariable!$A$3:$A$296,Samlet!$C252,Baggrundsvariable!$C$3:$C$296,Samlet!$E252)</f>
        <v>4.8</v>
      </c>
      <c r="J252" s="8">
        <f>SUMIFS(Baggrundsvariable!G$3:G$296,Baggrundsvariable!$A$3:$A$296,Samlet!$C252,Baggrundsvariable!$C$3:$C$296,Samlet!$E252)</f>
        <v>36.700000000000003</v>
      </c>
      <c r="K252" s="8">
        <f>SUMIFS(Baggrundsvariable!H$3:H$296,Baggrundsvariable!$A$3:$A$296,Samlet!$C252,Baggrundsvariable!$C$3:$C$296,Samlet!$E252)</f>
        <v>21.8</v>
      </c>
      <c r="L252" s="8">
        <f>SUMIFS(Baggrundsvariable!I$3:I$296,Baggrundsvariable!$A$3:$A$296,Samlet!$C252,Baggrundsvariable!$C$3:$C$296,Samlet!$E252)</f>
        <v>14.729179800629325</v>
      </c>
    </row>
    <row r="253" spans="1:12">
      <c r="A253">
        <v>1558</v>
      </c>
      <c r="B253" t="s">
        <v>618</v>
      </c>
      <c r="C253">
        <v>101</v>
      </c>
      <c r="D253" t="s">
        <v>1232</v>
      </c>
      <c r="E253">
        <v>2011</v>
      </c>
      <c r="F253" s="15">
        <f>IF(VLOOKUP(IF($A253&lt;1500,'BM011'!$D$5,IF($A253&lt;1800,'BM011'!$D$5,IF($A253&lt;2000,'BM011'!$D$5,$A253))),'BM011'!$D$5:$U$607,'BM011'!S$609,0)="BRUG KOM",VLOOKUP($C253,'BM010'!$C$5:$T$102,'BM010'!R$104,0),VLOOKUP(IF($A253&lt;1500,'BM011'!$D$5,IF($A253&lt;1800,'BM011'!$D$5,IF($A253&lt;2000,'BM011'!$D$5,$A253))),'BM011'!$D$5:$U$607,'BM011'!S$609,0))</f>
        <v>23794.75</v>
      </c>
      <c r="G253">
        <f>SUMIFS(Baggrundsvariable!D$3:D$296,Baggrundsvariable!$A$3:$A$296,Samlet!$C253,Baggrundsvariable!$C$3:$C$296,Samlet!$E253)</f>
        <v>189182</v>
      </c>
      <c r="H253" s="8">
        <f>SUMIFS(Baggrundsvariable!E$3:E$296,Baggrundsvariable!$A$3:$A$296,Samlet!$C253,Baggrundsvariable!$C$3:$C$296,Samlet!$E253)</f>
        <v>1.9666666666666666</v>
      </c>
      <c r="I253" s="8">
        <f>SUMIFS(Baggrundsvariable!F$3:F$296,Baggrundsvariable!$A$3:$A$296,Samlet!$C253,Baggrundsvariable!$C$3:$C$296,Samlet!$E253)</f>
        <v>4.8</v>
      </c>
      <c r="J253" s="8">
        <f>SUMIFS(Baggrundsvariable!G$3:G$296,Baggrundsvariable!$A$3:$A$296,Samlet!$C253,Baggrundsvariable!$C$3:$C$296,Samlet!$E253)</f>
        <v>36.700000000000003</v>
      </c>
      <c r="K253" s="8">
        <f>SUMIFS(Baggrundsvariable!H$3:H$296,Baggrundsvariable!$A$3:$A$296,Samlet!$C253,Baggrundsvariable!$C$3:$C$296,Samlet!$E253)</f>
        <v>21.8</v>
      </c>
      <c r="L253" s="8">
        <f>SUMIFS(Baggrundsvariable!I$3:I$296,Baggrundsvariable!$A$3:$A$296,Samlet!$C253,Baggrundsvariable!$C$3:$C$296,Samlet!$E253)</f>
        <v>14.729179800629325</v>
      </c>
    </row>
    <row r="254" spans="1:12">
      <c r="A254">
        <v>1559</v>
      </c>
      <c r="B254" t="s">
        <v>618</v>
      </c>
      <c r="C254">
        <v>101</v>
      </c>
      <c r="D254" t="s">
        <v>1232</v>
      </c>
      <c r="E254">
        <v>2011</v>
      </c>
      <c r="F254" s="15">
        <f>IF(VLOOKUP(IF($A254&lt;1500,'BM011'!$D$5,IF($A254&lt;1800,'BM011'!$D$5,IF($A254&lt;2000,'BM011'!$D$5,$A254))),'BM011'!$D$5:$U$607,'BM011'!S$609,0)="BRUG KOM",VLOOKUP($C254,'BM010'!$C$5:$T$102,'BM010'!R$104,0),VLOOKUP(IF($A254&lt;1500,'BM011'!$D$5,IF($A254&lt;1800,'BM011'!$D$5,IF($A254&lt;2000,'BM011'!$D$5,$A254))),'BM011'!$D$5:$U$607,'BM011'!S$609,0))</f>
        <v>23794.75</v>
      </c>
      <c r="G254">
        <f>SUMIFS(Baggrundsvariable!D$3:D$296,Baggrundsvariable!$A$3:$A$296,Samlet!$C254,Baggrundsvariable!$C$3:$C$296,Samlet!$E254)</f>
        <v>189182</v>
      </c>
      <c r="H254" s="8">
        <f>SUMIFS(Baggrundsvariable!E$3:E$296,Baggrundsvariable!$A$3:$A$296,Samlet!$C254,Baggrundsvariable!$C$3:$C$296,Samlet!$E254)</f>
        <v>1.9666666666666666</v>
      </c>
      <c r="I254" s="8">
        <f>SUMIFS(Baggrundsvariable!F$3:F$296,Baggrundsvariable!$A$3:$A$296,Samlet!$C254,Baggrundsvariable!$C$3:$C$296,Samlet!$E254)</f>
        <v>4.8</v>
      </c>
      <c r="J254" s="8">
        <f>SUMIFS(Baggrundsvariable!G$3:G$296,Baggrundsvariable!$A$3:$A$296,Samlet!$C254,Baggrundsvariable!$C$3:$C$296,Samlet!$E254)</f>
        <v>36.700000000000003</v>
      </c>
      <c r="K254" s="8">
        <f>SUMIFS(Baggrundsvariable!H$3:H$296,Baggrundsvariable!$A$3:$A$296,Samlet!$C254,Baggrundsvariable!$C$3:$C$296,Samlet!$E254)</f>
        <v>21.8</v>
      </c>
      <c r="L254" s="8">
        <f>SUMIFS(Baggrundsvariable!I$3:I$296,Baggrundsvariable!$A$3:$A$296,Samlet!$C254,Baggrundsvariable!$C$3:$C$296,Samlet!$E254)</f>
        <v>14.729179800629325</v>
      </c>
    </row>
    <row r="255" spans="1:12">
      <c r="A255">
        <v>1560</v>
      </c>
      <c r="B255" t="s">
        <v>618</v>
      </c>
      <c r="C255">
        <v>101</v>
      </c>
      <c r="D255" t="s">
        <v>1232</v>
      </c>
      <c r="E255">
        <v>2011</v>
      </c>
      <c r="F255" s="15">
        <f>IF(VLOOKUP(IF($A255&lt;1500,'BM011'!$D$5,IF($A255&lt;1800,'BM011'!$D$5,IF($A255&lt;2000,'BM011'!$D$5,$A255))),'BM011'!$D$5:$U$607,'BM011'!S$609,0)="BRUG KOM",VLOOKUP($C255,'BM010'!$C$5:$T$102,'BM010'!R$104,0),VLOOKUP(IF($A255&lt;1500,'BM011'!$D$5,IF($A255&lt;1800,'BM011'!$D$5,IF($A255&lt;2000,'BM011'!$D$5,$A255))),'BM011'!$D$5:$U$607,'BM011'!S$609,0))</f>
        <v>23794.75</v>
      </c>
      <c r="G255">
        <f>SUMIFS(Baggrundsvariable!D$3:D$296,Baggrundsvariable!$A$3:$A$296,Samlet!$C255,Baggrundsvariable!$C$3:$C$296,Samlet!$E255)</f>
        <v>189182</v>
      </c>
      <c r="H255" s="8">
        <f>SUMIFS(Baggrundsvariable!E$3:E$296,Baggrundsvariable!$A$3:$A$296,Samlet!$C255,Baggrundsvariable!$C$3:$C$296,Samlet!$E255)</f>
        <v>1.9666666666666666</v>
      </c>
      <c r="I255" s="8">
        <f>SUMIFS(Baggrundsvariable!F$3:F$296,Baggrundsvariable!$A$3:$A$296,Samlet!$C255,Baggrundsvariable!$C$3:$C$296,Samlet!$E255)</f>
        <v>4.8</v>
      </c>
      <c r="J255" s="8">
        <f>SUMIFS(Baggrundsvariable!G$3:G$296,Baggrundsvariable!$A$3:$A$296,Samlet!$C255,Baggrundsvariable!$C$3:$C$296,Samlet!$E255)</f>
        <v>36.700000000000003</v>
      </c>
      <c r="K255" s="8">
        <f>SUMIFS(Baggrundsvariable!H$3:H$296,Baggrundsvariable!$A$3:$A$296,Samlet!$C255,Baggrundsvariable!$C$3:$C$296,Samlet!$E255)</f>
        <v>21.8</v>
      </c>
      <c r="L255" s="8">
        <f>SUMIFS(Baggrundsvariable!I$3:I$296,Baggrundsvariable!$A$3:$A$296,Samlet!$C255,Baggrundsvariable!$C$3:$C$296,Samlet!$E255)</f>
        <v>14.729179800629325</v>
      </c>
    </row>
    <row r="256" spans="1:12">
      <c r="A256">
        <v>1561</v>
      </c>
      <c r="B256" t="s">
        <v>618</v>
      </c>
      <c r="C256">
        <v>101</v>
      </c>
      <c r="D256" t="s">
        <v>1232</v>
      </c>
      <c r="E256">
        <v>2011</v>
      </c>
      <c r="F256" s="15">
        <f>IF(VLOOKUP(IF($A256&lt;1500,'BM011'!$D$5,IF($A256&lt;1800,'BM011'!$D$5,IF($A256&lt;2000,'BM011'!$D$5,$A256))),'BM011'!$D$5:$U$607,'BM011'!S$609,0)="BRUG KOM",VLOOKUP($C256,'BM010'!$C$5:$T$102,'BM010'!R$104,0),VLOOKUP(IF($A256&lt;1500,'BM011'!$D$5,IF($A256&lt;1800,'BM011'!$D$5,IF($A256&lt;2000,'BM011'!$D$5,$A256))),'BM011'!$D$5:$U$607,'BM011'!S$609,0))</f>
        <v>23794.75</v>
      </c>
      <c r="G256">
        <f>SUMIFS(Baggrundsvariable!D$3:D$296,Baggrundsvariable!$A$3:$A$296,Samlet!$C256,Baggrundsvariable!$C$3:$C$296,Samlet!$E256)</f>
        <v>189182</v>
      </c>
      <c r="H256" s="8">
        <f>SUMIFS(Baggrundsvariable!E$3:E$296,Baggrundsvariable!$A$3:$A$296,Samlet!$C256,Baggrundsvariable!$C$3:$C$296,Samlet!$E256)</f>
        <v>1.9666666666666666</v>
      </c>
      <c r="I256" s="8">
        <f>SUMIFS(Baggrundsvariable!F$3:F$296,Baggrundsvariable!$A$3:$A$296,Samlet!$C256,Baggrundsvariable!$C$3:$C$296,Samlet!$E256)</f>
        <v>4.8</v>
      </c>
      <c r="J256" s="8">
        <f>SUMIFS(Baggrundsvariable!G$3:G$296,Baggrundsvariable!$A$3:$A$296,Samlet!$C256,Baggrundsvariable!$C$3:$C$296,Samlet!$E256)</f>
        <v>36.700000000000003</v>
      </c>
      <c r="K256" s="8">
        <f>SUMIFS(Baggrundsvariable!H$3:H$296,Baggrundsvariable!$A$3:$A$296,Samlet!$C256,Baggrundsvariable!$C$3:$C$296,Samlet!$E256)</f>
        <v>21.8</v>
      </c>
      <c r="L256" s="8">
        <f>SUMIFS(Baggrundsvariable!I$3:I$296,Baggrundsvariable!$A$3:$A$296,Samlet!$C256,Baggrundsvariable!$C$3:$C$296,Samlet!$E256)</f>
        <v>14.729179800629325</v>
      </c>
    </row>
    <row r="257" spans="1:12">
      <c r="A257">
        <v>1562</v>
      </c>
      <c r="B257" t="s">
        <v>618</v>
      </c>
      <c r="C257">
        <v>101</v>
      </c>
      <c r="D257" t="s">
        <v>1232</v>
      </c>
      <c r="E257">
        <v>2011</v>
      </c>
      <c r="F257" s="15">
        <f>IF(VLOOKUP(IF($A257&lt;1500,'BM011'!$D$5,IF($A257&lt;1800,'BM011'!$D$5,IF($A257&lt;2000,'BM011'!$D$5,$A257))),'BM011'!$D$5:$U$607,'BM011'!S$609,0)="BRUG KOM",VLOOKUP($C257,'BM010'!$C$5:$T$102,'BM010'!R$104,0),VLOOKUP(IF($A257&lt;1500,'BM011'!$D$5,IF($A257&lt;1800,'BM011'!$D$5,IF($A257&lt;2000,'BM011'!$D$5,$A257))),'BM011'!$D$5:$U$607,'BM011'!S$609,0))</f>
        <v>23794.75</v>
      </c>
      <c r="G257">
        <f>SUMIFS(Baggrundsvariable!D$3:D$296,Baggrundsvariable!$A$3:$A$296,Samlet!$C257,Baggrundsvariable!$C$3:$C$296,Samlet!$E257)</f>
        <v>189182</v>
      </c>
      <c r="H257" s="8">
        <f>SUMIFS(Baggrundsvariable!E$3:E$296,Baggrundsvariable!$A$3:$A$296,Samlet!$C257,Baggrundsvariable!$C$3:$C$296,Samlet!$E257)</f>
        <v>1.9666666666666666</v>
      </c>
      <c r="I257" s="8">
        <f>SUMIFS(Baggrundsvariable!F$3:F$296,Baggrundsvariable!$A$3:$A$296,Samlet!$C257,Baggrundsvariable!$C$3:$C$296,Samlet!$E257)</f>
        <v>4.8</v>
      </c>
      <c r="J257" s="8">
        <f>SUMIFS(Baggrundsvariable!G$3:G$296,Baggrundsvariable!$A$3:$A$296,Samlet!$C257,Baggrundsvariable!$C$3:$C$296,Samlet!$E257)</f>
        <v>36.700000000000003</v>
      </c>
      <c r="K257" s="8">
        <f>SUMIFS(Baggrundsvariable!H$3:H$296,Baggrundsvariable!$A$3:$A$296,Samlet!$C257,Baggrundsvariable!$C$3:$C$296,Samlet!$E257)</f>
        <v>21.8</v>
      </c>
      <c r="L257" s="8">
        <f>SUMIFS(Baggrundsvariable!I$3:I$296,Baggrundsvariable!$A$3:$A$296,Samlet!$C257,Baggrundsvariable!$C$3:$C$296,Samlet!$E257)</f>
        <v>14.729179800629325</v>
      </c>
    </row>
    <row r="258" spans="1:12">
      <c r="A258">
        <v>1563</v>
      </c>
      <c r="B258" t="s">
        <v>618</v>
      </c>
      <c r="C258">
        <v>101</v>
      </c>
      <c r="D258" t="s">
        <v>1232</v>
      </c>
      <c r="E258">
        <v>2011</v>
      </c>
      <c r="F258" s="15">
        <f>IF(VLOOKUP(IF($A258&lt;1500,'BM011'!$D$5,IF($A258&lt;1800,'BM011'!$D$5,IF($A258&lt;2000,'BM011'!$D$5,$A258))),'BM011'!$D$5:$U$607,'BM011'!S$609,0)="BRUG KOM",VLOOKUP($C258,'BM010'!$C$5:$T$102,'BM010'!R$104,0),VLOOKUP(IF($A258&lt;1500,'BM011'!$D$5,IF($A258&lt;1800,'BM011'!$D$5,IF($A258&lt;2000,'BM011'!$D$5,$A258))),'BM011'!$D$5:$U$607,'BM011'!S$609,0))</f>
        <v>23794.75</v>
      </c>
      <c r="G258">
        <f>SUMIFS(Baggrundsvariable!D$3:D$296,Baggrundsvariable!$A$3:$A$296,Samlet!$C258,Baggrundsvariable!$C$3:$C$296,Samlet!$E258)</f>
        <v>189182</v>
      </c>
      <c r="H258" s="8">
        <f>SUMIFS(Baggrundsvariable!E$3:E$296,Baggrundsvariable!$A$3:$A$296,Samlet!$C258,Baggrundsvariable!$C$3:$C$296,Samlet!$E258)</f>
        <v>1.9666666666666666</v>
      </c>
      <c r="I258" s="8">
        <f>SUMIFS(Baggrundsvariable!F$3:F$296,Baggrundsvariable!$A$3:$A$296,Samlet!$C258,Baggrundsvariable!$C$3:$C$296,Samlet!$E258)</f>
        <v>4.8</v>
      </c>
      <c r="J258" s="8">
        <f>SUMIFS(Baggrundsvariable!G$3:G$296,Baggrundsvariable!$A$3:$A$296,Samlet!$C258,Baggrundsvariable!$C$3:$C$296,Samlet!$E258)</f>
        <v>36.700000000000003</v>
      </c>
      <c r="K258" s="8">
        <f>SUMIFS(Baggrundsvariable!H$3:H$296,Baggrundsvariable!$A$3:$A$296,Samlet!$C258,Baggrundsvariable!$C$3:$C$296,Samlet!$E258)</f>
        <v>21.8</v>
      </c>
      <c r="L258" s="8">
        <f>SUMIFS(Baggrundsvariable!I$3:I$296,Baggrundsvariable!$A$3:$A$296,Samlet!$C258,Baggrundsvariable!$C$3:$C$296,Samlet!$E258)</f>
        <v>14.729179800629325</v>
      </c>
    </row>
    <row r="259" spans="1:12">
      <c r="A259">
        <v>1564</v>
      </c>
      <c r="B259" t="s">
        <v>618</v>
      </c>
      <c r="C259">
        <v>101</v>
      </c>
      <c r="D259" t="s">
        <v>1232</v>
      </c>
      <c r="E259">
        <v>2011</v>
      </c>
      <c r="F259" s="15">
        <f>IF(VLOOKUP(IF($A259&lt;1500,'BM011'!$D$5,IF($A259&lt;1800,'BM011'!$D$5,IF($A259&lt;2000,'BM011'!$D$5,$A259))),'BM011'!$D$5:$U$607,'BM011'!S$609,0)="BRUG KOM",VLOOKUP($C259,'BM010'!$C$5:$T$102,'BM010'!R$104,0),VLOOKUP(IF($A259&lt;1500,'BM011'!$D$5,IF($A259&lt;1800,'BM011'!$D$5,IF($A259&lt;2000,'BM011'!$D$5,$A259))),'BM011'!$D$5:$U$607,'BM011'!S$609,0))</f>
        <v>23794.75</v>
      </c>
      <c r="G259">
        <f>SUMIFS(Baggrundsvariable!D$3:D$296,Baggrundsvariable!$A$3:$A$296,Samlet!$C259,Baggrundsvariable!$C$3:$C$296,Samlet!$E259)</f>
        <v>189182</v>
      </c>
      <c r="H259" s="8">
        <f>SUMIFS(Baggrundsvariable!E$3:E$296,Baggrundsvariable!$A$3:$A$296,Samlet!$C259,Baggrundsvariable!$C$3:$C$296,Samlet!$E259)</f>
        <v>1.9666666666666666</v>
      </c>
      <c r="I259" s="8">
        <f>SUMIFS(Baggrundsvariable!F$3:F$296,Baggrundsvariable!$A$3:$A$296,Samlet!$C259,Baggrundsvariable!$C$3:$C$296,Samlet!$E259)</f>
        <v>4.8</v>
      </c>
      <c r="J259" s="8">
        <f>SUMIFS(Baggrundsvariable!G$3:G$296,Baggrundsvariable!$A$3:$A$296,Samlet!$C259,Baggrundsvariable!$C$3:$C$296,Samlet!$E259)</f>
        <v>36.700000000000003</v>
      </c>
      <c r="K259" s="8">
        <f>SUMIFS(Baggrundsvariable!H$3:H$296,Baggrundsvariable!$A$3:$A$296,Samlet!$C259,Baggrundsvariable!$C$3:$C$296,Samlet!$E259)</f>
        <v>21.8</v>
      </c>
      <c r="L259" s="8">
        <f>SUMIFS(Baggrundsvariable!I$3:I$296,Baggrundsvariable!$A$3:$A$296,Samlet!$C259,Baggrundsvariable!$C$3:$C$296,Samlet!$E259)</f>
        <v>14.729179800629325</v>
      </c>
    </row>
    <row r="260" spans="1:12">
      <c r="A260">
        <v>1566</v>
      </c>
      <c r="B260" t="s">
        <v>618</v>
      </c>
      <c r="C260">
        <v>101</v>
      </c>
      <c r="D260" t="s">
        <v>1232</v>
      </c>
      <c r="E260">
        <v>2011</v>
      </c>
      <c r="F260" s="15">
        <f>IF(VLOOKUP(IF($A260&lt;1500,'BM011'!$D$5,IF($A260&lt;1800,'BM011'!$D$5,IF($A260&lt;2000,'BM011'!$D$5,$A260))),'BM011'!$D$5:$U$607,'BM011'!S$609,0)="BRUG KOM",VLOOKUP($C260,'BM010'!$C$5:$T$102,'BM010'!R$104,0),VLOOKUP(IF($A260&lt;1500,'BM011'!$D$5,IF($A260&lt;1800,'BM011'!$D$5,IF($A260&lt;2000,'BM011'!$D$5,$A260))),'BM011'!$D$5:$U$607,'BM011'!S$609,0))</f>
        <v>23794.75</v>
      </c>
      <c r="G260">
        <f>SUMIFS(Baggrundsvariable!D$3:D$296,Baggrundsvariable!$A$3:$A$296,Samlet!$C260,Baggrundsvariable!$C$3:$C$296,Samlet!$E260)</f>
        <v>189182</v>
      </c>
      <c r="H260" s="8">
        <f>SUMIFS(Baggrundsvariable!E$3:E$296,Baggrundsvariable!$A$3:$A$296,Samlet!$C260,Baggrundsvariable!$C$3:$C$296,Samlet!$E260)</f>
        <v>1.9666666666666666</v>
      </c>
      <c r="I260" s="8">
        <f>SUMIFS(Baggrundsvariable!F$3:F$296,Baggrundsvariable!$A$3:$A$296,Samlet!$C260,Baggrundsvariable!$C$3:$C$296,Samlet!$E260)</f>
        <v>4.8</v>
      </c>
      <c r="J260" s="8">
        <f>SUMIFS(Baggrundsvariable!G$3:G$296,Baggrundsvariable!$A$3:$A$296,Samlet!$C260,Baggrundsvariable!$C$3:$C$296,Samlet!$E260)</f>
        <v>36.700000000000003</v>
      </c>
      <c r="K260" s="8">
        <f>SUMIFS(Baggrundsvariable!H$3:H$296,Baggrundsvariable!$A$3:$A$296,Samlet!$C260,Baggrundsvariable!$C$3:$C$296,Samlet!$E260)</f>
        <v>21.8</v>
      </c>
      <c r="L260" s="8">
        <f>SUMIFS(Baggrundsvariable!I$3:I$296,Baggrundsvariable!$A$3:$A$296,Samlet!$C260,Baggrundsvariable!$C$3:$C$296,Samlet!$E260)</f>
        <v>14.729179800629325</v>
      </c>
    </row>
    <row r="261" spans="1:12">
      <c r="A261">
        <v>1567</v>
      </c>
      <c r="B261" t="s">
        <v>618</v>
      </c>
      <c r="C261">
        <v>101</v>
      </c>
      <c r="D261" t="s">
        <v>1232</v>
      </c>
      <c r="E261">
        <v>2011</v>
      </c>
      <c r="F261" s="15">
        <f>IF(VLOOKUP(IF($A261&lt;1500,'BM011'!$D$5,IF($A261&lt;1800,'BM011'!$D$5,IF($A261&lt;2000,'BM011'!$D$5,$A261))),'BM011'!$D$5:$U$607,'BM011'!S$609,0)="BRUG KOM",VLOOKUP($C261,'BM010'!$C$5:$T$102,'BM010'!R$104,0),VLOOKUP(IF($A261&lt;1500,'BM011'!$D$5,IF($A261&lt;1800,'BM011'!$D$5,IF($A261&lt;2000,'BM011'!$D$5,$A261))),'BM011'!$D$5:$U$607,'BM011'!S$609,0))</f>
        <v>23794.75</v>
      </c>
      <c r="G261">
        <f>SUMIFS(Baggrundsvariable!D$3:D$296,Baggrundsvariable!$A$3:$A$296,Samlet!$C261,Baggrundsvariable!$C$3:$C$296,Samlet!$E261)</f>
        <v>189182</v>
      </c>
      <c r="H261" s="8">
        <f>SUMIFS(Baggrundsvariable!E$3:E$296,Baggrundsvariable!$A$3:$A$296,Samlet!$C261,Baggrundsvariable!$C$3:$C$296,Samlet!$E261)</f>
        <v>1.9666666666666666</v>
      </c>
      <c r="I261" s="8">
        <f>SUMIFS(Baggrundsvariable!F$3:F$296,Baggrundsvariable!$A$3:$A$296,Samlet!$C261,Baggrundsvariable!$C$3:$C$296,Samlet!$E261)</f>
        <v>4.8</v>
      </c>
      <c r="J261" s="8">
        <f>SUMIFS(Baggrundsvariable!G$3:G$296,Baggrundsvariable!$A$3:$A$296,Samlet!$C261,Baggrundsvariable!$C$3:$C$296,Samlet!$E261)</f>
        <v>36.700000000000003</v>
      </c>
      <c r="K261" s="8">
        <f>SUMIFS(Baggrundsvariable!H$3:H$296,Baggrundsvariable!$A$3:$A$296,Samlet!$C261,Baggrundsvariable!$C$3:$C$296,Samlet!$E261)</f>
        <v>21.8</v>
      </c>
      <c r="L261" s="8">
        <f>SUMIFS(Baggrundsvariable!I$3:I$296,Baggrundsvariable!$A$3:$A$296,Samlet!$C261,Baggrundsvariable!$C$3:$C$296,Samlet!$E261)</f>
        <v>14.729179800629325</v>
      </c>
    </row>
    <row r="262" spans="1:12">
      <c r="A262">
        <v>1568</v>
      </c>
      <c r="B262" t="s">
        <v>618</v>
      </c>
      <c r="C262">
        <v>101</v>
      </c>
      <c r="D262" t="s">
        <v>1232</v>
      </c>
      <c r="E262">
        <v>2011</v>
      </c>
      <c r="F262" s="15">
        <f>IF(VLOOKUP(IF($A262&lt;1500,'BM011'!$D$5,IF($A262&lt;1800,'BM011'!$D$5,IF($A262&lt;2000,'BM011'!$D$5,$A262))),'BM011'!$D$5:$U$607,'BM011'!S$609,0)="BRUG KOM",VLOOKUP($C262,'BM010'!$C$5:$T$102,'BM010'!R$104,0),VLOOKUP(IF($A262&lt;1500,'BM011'!$D$5,IF($A262&lt;1800,'BM011'!$D$5,IF($A262&lt;2000,'BM011'!$D$5,$A262))),'BM011'!$D$5:$U$607,'BM011'!S$609,0))</f>
        <v>23794.75</v>
      </c>
      <c r="G262">
        <f>SUMIFS(Baggrundsvariable!D$3:D$296,Baggrundsvariable!$A$3:$A$296,Samlet!$C262,Baggrundsvariable!$C$3:$C$296,Samlet!$E262)</f>
        <v>189182</v>
      </c>
      <c r="H262" s="8">
        <f>SUMIFS(Baggrundsvariable!E$3:E$296,Baggrundsvariable!$A$3:$A$296,Samlet!$C262,Baggrundsvariable!$C$3:$C$296,Samlet!$E262)</f>
        <v>1.9666666666666666</v>
      </c>
      <c r="I262" s="8">
        <f>SUMIFS(Baggrundsvariable!F$3:F$296,Baggrundsvariable!$A$3:$A$296,Samlet!$C262,Baggrundsvariable!$C$3:$C$296,Samlet!$E262)</f>
        <v>4.8</v>
      </c>
      <c r="J262" s="8">
        <f>SUMIFS(Baggrundsvariable!G$3:G$296,Baggrundsvariable!$A$3:$A$296,Samlet!$C262,Baggrundsvariable!$C$3:$C$296,Samlet!$E262)</f>
        <v>36.700000000000003</v>
      </c>
      <c r="K262" s="8">
        <f>SUMIFS(Baggrundsvariable!H$3:H$296,Baggrundsvariable!$A$3:$A$296,Samlet!$C262,Baggrundsvariable!$C$3:$C$296,Samlet!$E262)</f>
        <v>21.8</v>
      </c>
      <c r="L262" s="8">
        <f>SUMIFS(Baggrundsvariable!I$3:I$296,Baggrundsvariable!$A$3:$A$296,Samlet!$C262,Baggrundsvariable!$C$3:$C$296,Samlet!$E262)</f>
        <v>14.729179800629325</v>
      </c>
    </row>
    <row r="263" spans="1:12">
      <c r="A263">
        <v>1569</v>
      </c>
      <c r="B263" t="s">
        <v>618</v>
      </c>
      <c r="C263">
        <v>101</v>
      </c>
      <c r="D263" t="s">
        <v>1232</v>
      </c>
      <c r="E263">
        <v>2011</v>
      </c>
      <c r="F263" s="15">
        <f>IF(VLOOKUP(IF($A263&lt;1500,'BM011'!$D$5,IF($A263&lt;1800,'BM011'!$D$5,IF($A263&lt;2000,'BM011'!$D$5,$A263))),'BM011'!$D$5:$U$607,'BM011'!S$609,0)="BRUG KOM",VLOOKUP($C263,'BM010'!$C$5:$T$102,'BM010'!R$104,0),VLOOKUP(IF($A263&lt;1500,'BM011'!$D$5,IF($A263&lt;1800,'BM011'!$D$5,IF($A263&lt;2000,'BM011'!$D$5,$A263))),'BM011'!$D$5:$U$607,'BM011'!S$609,0))</f>
        <v>23794.75</v>
      </c>
      <c r="G263">
        <f>SUMIFS(Baggrundsvariable!D$3:D$296,Baggrundsvariable!$A$3:$A$296,Samlet!$C263,Baggrundsvariable!$C$3:$C$296,Samlet!$E263)</f>
        <v>189182</v>
      </c>
      <c r="H263" s="8">
        <f>SUMIFS(Baggrundsvariable!E$3:E$296,Baggrundsvariable!$A$3:$A$296,Samlet!$C263,Baggrundsvariable!$C$3:$C$296,Samlet!$E263)</f>
        <v>1.9666666666666666</v>
      </c>
      <c r="I263" s="8">
        <f>SUMIFS(Baggrundsvariable!F$3:F$296,Baggrundsvariable!$A$3:$A$296,Samlet!$C263,Baggrundsvariable!$C$3:$C$296,Samlet!$E263)</f>
        <v>4.8</v>
      </c>
      <c r="J263" s="8">
        <f>SUMIFS(Baggrundsvariable!G$3:G$296,Baggrundsvariable!$A$3:$A$296,Samlet!$C263,Baggrundsvariable!$C$3:$C$296,Samlet!$E263)</f>
        <v>36.700000000000003</v>
      </c>
      <c r="K263" s="8">
        <f>SUMIFS(Baggrundsvariable!H$3:H$296,Baggrundsvariable!$A$3:$A$296,Samlet!$C263,Baggrundsvariable!$C$3:$C$296,Samlet!$E263)</f>
        <v>21.8</v>
      </c>
      <c r="L263" s="8">
        <f>SUMIFS(Baggrundsvariable!I$3:I$296,Baggrundsvariable!$A$3:$A$296,Samlet!$C263,Baggrundsvariable!$C$3:$C$296,Samlet!$E263)</f>
        <v>14.729179800629325</v>
      </c>
    </row>
    <row r="264" spans="1:12">
      <c r="A264">
        <v>1570</v>
      </c>
      <c r="B264" t="s">
        <v>618</v>
      </c>
      <c r="C264">
        <v>101</v>
      </c>
      <c r="D264" t="s">
        <v>1232</v>
      </c>
      <c r="E264">
        <v>2011</v>
      </c>
      <c r="F264" s="15">
        <f>IF(VLOOKUP(IF($A264&lt;1500,'BM011'!$D$5,IF($A264&lt;1800,'BM011'!$D$5,IF($A264&lt;2000,'BM011'!$D$5,$A264))),'BM011'!$D$5:$U$607,'BM011'!S$609,0)="BRUG KOM",VLOOKUP($C264,'BM010'!$C$5:$T$102,'BM010'!R$104,0),VLOOKUP(IF($A264&lt;1500,'BM011'!$D$5,IF($A264&lt;1800,'BM011'!$D$5,IF($A264&lt;2000,'BM011'!$D$5,$A264))),'BM011'!$D$5:$U$607,'BM011'!S$609,0))</f>
        <v>23794.75</v>
      </c>
      <c r="G264">
        <f>SUMIFS(Baggrundsvariable!D$3:D$296,Baggrundsvariable!$A$3:$A$296,Samlet!$C264,Baggrundsvariable!$C$3:$C$296,Samlet!$E264)</f>
        <v>189182</v>
      </c>
      <c r="H264" s="8">
        <f>SUMIFS(Baggrundsvariable!E$3:E$296,Baggrundsvariable!$A$3:$A$296,Samlet!$C264,Baggrundsvariable!$C$3:$C$296,Samlet!$E264)</f>
        <v>1.9666666666666666</v>
      </c>
      <c r="I264" s="8">
        <f>SUMIFS(Baggrundsvariable!F$3:F$296,Baggrundsvariable!$A$3:$A$296,Samlet!$C264,Baggrundsvariable!$C$3:$C$296,Samlet!$E264)</f>
        <v>4.8</v>
      </c>
      <c r="J264" s="8">
        <f>SUMIFS(Baggrundsvariable!G$3:G$296,Baggrundsvariable!$A$3:$A$296,Samlet!$C264,Baggrundsvariable!$C$3:$C$296,Samlet!$E264)</f>
        <v>36.700000000000003</v>
      </c>
      <c r="K264" s="8">
        <f>SUMIFS(Baggrundsvariable!H$3:H$296,Baggrundsvariable!$A$3:$A$296,Samlet!$C264,Baggrundsvariable!$C$3:$C$296,Samlet!$E264)</f>
        <v>21.8</v>
      </c>
      <c r="L264" s="8">
        <f>SUMIFS(Baggrundsvariable!I$3:I$296,Baggrundsvariable!$A$3:$A$296,Samlet!$C264,Baggrundsvariable!$C$3:$C$296,Samlet!$E264)</f>
        <v>14.729179800629325</v>
      </c>
    </row>
    <row r="265" spans="1:12">
      <c r="A265">
        <v>1571</v>
      </c>
      <c r="B265" t="s">
        <v>618</v>
      </c>
      <c r="C265">
        <v>101</v>
      </c>
      <c r="D265" t="s">
        <v>1232</v>
      </c>
      <c r="E265">
        <v>2011</v>
      </c>
      <c r="F265" s="15">
        <f>IF(VLOOKUP(IF($A265&lt;1500,'BM011'!$D$5,IF($A265&lt;1800,'BM011'!$D$5,IF($A265&lt;2000,'BM011'!$D$5,$A265))),'BM011'!$D$5:$U$607,'BM011'!S$609,0)="BRUG KOM",VLOOKUP($C265,'BM010'!$C$5:$T$102,'BM010'!R$104,0),VLOOKUP(IF($A265&lt;1500,'BM011'!$D$5,IF($A265&lt;1800,'BM011'!$D$5,IF($A265&lt;2000,'BM011'!$D$5,$A265))),'BM011'!$D$5:$U$607,'BM011'!S$609,0))</f>
        <v>23794.75</v>
      </c>
      <c r="G265">
        <f>SUMIFS(Baggrundsvariable!D$3:D$296,Baggrundsvariable!$A$3:$A$296,Samlet!$C265,Baggrundsvariable!$C$3:$C$296,Samlet!$E265)</f>
        <v>189182</v>
      </c>
      <c r="H265" s="8">
        <f>SUMIFS(Baggrundsvariable!E$3:E$296,Baggrundsvariable!$A$3:$A$296,Samlet!$C265,Baggrundsvariable!$C$3:$C$296,Samlet!$E265)</f>
        <v>1.9666666666666666</v>
      </c>
      <c r="I265" s="8">
        <f>SUMIFS(Baggrundsvariable!F$3:F$296,Baggrundsvariable!$A$3:$A$296,Samlet!$C265,Baggrundsvariable!$C$3:$C$296,Samlet!$E265)</f>
        <v>4.8</v>
      </c>
      <c r="J265" s="8">
        <f>SUMIFS(Baggrundsvariable!G$3:G$296,Baggrundsvariable!$A$3:$A$296,Samlet!$C265,Baggrundsvariable!$C$3:$C$296,Samlet!$E265)</f>
        <v>36.700000000000003</v>
      </c>
      <c r="K265" s="8">
        <f>SUMIFS(Baggrundsvariable!H$3:H$296,Baggrundsvariable!$A$3:$A$296,Samlet!$C265,Baggrundsvariable!$C$3:$C$296,Samlet!$E265)</f>
        <v>21.8</v>
      </c>
      <c r="L265" s="8">
        <f>SUMIFS(Baggrundsvariable!I$3:I$296,Baggrundsvariable!$A$3:$A$296,Samlet!$C265,Baggrundsvariable!$C$3:$C$296,Samlet!$E265)</f>
        <v>14.729179800629325</v>
      </c>
    </row>
    <row r="266" spans="1:12">
      <c r="A266">
        <v>1572</v>
      </c>
      <c r="B266" t="s">
        <v>618</v>
      </c>
      <c r="C266">
        <v>101</v>
      </c>
      <c r="D266" t="s">
        <v>1232</v>
      </c>
      <c r="E266">
        <v>2011</v>
      </c>
      <c r="F266" s="15">
        <f>IF(VLOOKUP(IF($A266&lt;1500,'BM011'!$D$5,IF($A266&lt;1800,'BM011'!$D$5,IF($A266&lt;2000,'BM011'!$D$5,$A266))),'BM011'!$D$5:$U$607,'BM011'!S$609,0)="BRUG KOM",VLOOKUP($C266,'BM010'!$C$5:$T$102,'BM010'!R$104,0),VLOOKUP(IF($A266&lt;1500,'BM011'!$D$5,IF($A266&lt;1800,'BM011'!$D$5,IF($A266&lt;2000,'BM011'!$D$5,$A266))),'BM011'!$D$5:$U$607,'BM011'!S$609,0))</f>
        <v>23794.75</v>
      </c>
      <c r="G266">
        <f>SUMIFS(Baggrundsvariable!D$3:D$296,Baggrundsvariable!$A$3:$A$296,Samlet!$C266,Baggrundsvariable!$C$3:$C$296,Samlet!$E266)</f>
        <v>189182</v>
      </c>
      <c r="H266" s="8">
        <f>SUMIFS(Baggrundsvariable!E$3:E$296,Baggrundsvariable!$A$3:$A$296,Samlet!$C266,Baggrundsvariable!$C$3:$C$296,Samlet!$E266)</f>
        <v>1.9666666666666666</v>
      </c>
      <c r="I266" s="8">
        <f>SUMIFS(Baggrundsvariable!F$3:F$296,Baggrundsvariable!$A$3:$A$296,Samlet!$C266,Baggrundsvariable!$C$3:$C$296,Samlet!$E266)</f>
        <v>4.8</v>
      </c>
      <c r="J266" s="8">
        <f>SUMIFS(Baggrundsvariable!G$3:G$296,Baggrundsvariable!$A$3:$A$296,Samlet!$C266,Baggrundsvariable!$C$3:$C$296,Samlet!$E266)</f>
        <v>36.700000000000003</v>
      </c>
      <c r="K266" s="8">
        <f>SUMIFS(Baggrundsvariable!H$3:H$296,Baggrundsvariable!$A$3:$A$296,Samlet!$C266,Baggrundsvariable!$C$3:$C$296,Samlet!$E266)</f>
        <v>21.8</v>
      </c>
      <c r="L266" s="8">
        <f>SUMIFS(Baggrundsvariable!I$3:I$296,Baggrundsvariable!$A$3:$A$296,Samlet!$C266,Baggrundsvariable!$C$3:$C$296,Samlet!$E266)</f>
        <v>14.729179800629325</v>
      </c>
    </row>
    <row r="267" spans="1:12">
      <c r="A267">
        <v>1573</v>
      </c>
      <c r="B267" t="s">
        <v>618</v>
      </c>
      <c r="C267">
        <v>101</v>
      </c>
      <c r="D267" t="s">
        <v>1232</v>
      </c>
      <c r="E267">
        <v>2011</v>
      </c>
      <c r="F267" s="15">
        <f>IF(VLOOKUP(IF($A267&lt;1500,'BM011'!$D$5,IF($A267&lt;1800,'BM011'!$D$5,IF($A267&lt;2000,'BM011'!$D$5,$A267))),'BM011'!$D$5:$U$607,'BM011'!S$609,0)="BRUG KOM",VLOOKUP($C267,'BM010'!$C$5:$T$102,'BM010'!R$104,0),VLOOKUP(IF($A267&lt;1500,'BM011'!$D$5,IF($A267&lt;1800,'BM011'!$D$5,IF($A267&lt;2000,'BM011'!$D$5,$A267))),'BM011'!$D$5:$U$607,'BM011'!S$609,0))</f>
        <v>23794.75</v>
      </c>
      <c r="G267">
        <f>SUMIFS(Baggrundsvariable!D$3:D$296,Baggrundsvariable!$A$3:$A$296,Samlet!$C267,Baggrundsvariable!$C$3:$C$296,Samlet!$E267)</f>
        <v>189182</v>
      </c>
      <c r="H267" s="8">
        <f>SUMIFS(Baggrundsvariable!E$3:E$296,Baggrundsvariable!$A$3:$A$296,Samlet!$C267,Baggrundsvariable!$C$3:$C$296,Samlet!$E267)</f>
        <v>1.9666666666666666</v>
      </c>
      <c r="I267" s="8">
        <f>SUMIFS(Baggrundsvariable!F$3:F$296,Baggrundsvariable!$A$3:$A$296,Samlet!$C267,Baggrundsvariable!$C$3:$C$296,Samlet!$E267)</f>
        <v>4.8</v>
      </c>
      <c r="J267" s="8">
        <f>SUMIFS(Baggrundsvariable!G$3:G$296,Baggrundsvariable!$A$3:$A$296,Samlet!$C267,Baggrundsvariable!$C$3:$C$296,Samlet!$E267)</f>
        <v>36.700000000000003</v>
      </c>
      <c r="K267" s="8">
        <f>SUMIFS(Baggrundsvariable!H$3:H$296,Baggrundsvariable!$A$3:$A$296,Samlet!$C267,Baggrundsvariable!$C$3:$C$296,Samlet!$E267)</f>
        <v>21.8</v>
      </c>
      <c r="L267" s="8">
        <f>SUMIFS(Baggrundsvariable!I$3:I$296,Baggrundsvariable!$A$3:$A$296,Samlet!$C267,Baggrundsvariable!$C$3:$C$296,Samlet!$E267)</f>
        <v>14.729179800629325</v>
      </c>
    </row>
    <row r="268" spans="1:12">
      <c r="A268">
        <v>1574</v>
      </c>
      <c r="B268" t="s">
        <v>618</v>
      </c>
      <c r="C268">
        <v>101</v>
      </c>
      <c r="D268" t="s">
        <v>1232</v>
      </c>
      <c r="E268">
        <v>2011</v>
      </c>
      <c r="F268" s="15">
        <f>IF(VLOOKUP(IF($A268&lt;1500,'BM011'!$D$5,IF($A268&lt;1800,'BM011'!$D$5,IF($A268&lt;2000,'BM011'!$D$5,$A268))),'BM011'!$D$5:$U$607,'BM011'!S$609,0)="BRUG KOM",VLOOKUP($C268,'BM010'!$C$5:$T$102,'BM010'!R$104,0),VLOOKUP(IF($A268&lt;1500,'BM011'!$D$5,IF($A268&lt;1800,'BM011'!$D$5,IF($A268&lt;2000,'BM011'!$D$5,$A268))),'BM011'!$D$5:$U$607,'BM011'!S$609,0))</f>
        <v>23794.75</v>
      </c>
      <c r="G268">
        <f>SUMIFS(Baggrundsvariable!D$3:D$296,Baggrundsvariable!$A$3:$A$296,Samlet!$C268,Baggrundsvariable!$C$3:$C$296,Samlet!$E268)</f>
        <v>189182</v>
      </c>
      <c r="H268" s="8">
        <f>SUMIFS(Baggrundsvariable!E$3:E$296,Baggrundsvariable!$A$3:$A$296,Samlet!$C268,Baggrundsvariable!$C$3:$C$296,Samlet!$E268)</f>
        <v>1.9666666666666666</v>
      </c>
      <c r="I268" s="8">
        <f>SUMIFS(Baggrundsvariable!F$3:F$296,Baggrundsvariable!$A$3:$A$296,Samlet!$C268,Baggrundsvariable!$C$3:$C$296,Samlet!$E268)</f>
        <v>4.8</v>
      </c>
      <c r="J268" s="8">
        <f>SUMIFS(Baggrundsvariable!G$3:G$296,Baggrundsvariable!$A$3:$A$296,Samlet!$C268,Baggrundsvariable!$C$3:$C$296,Samlet!$E268)</f>
        <v>36.700000000000003</v>
      </c>
      <c r="K268" s="8">
        <f>SUMIFS(Baggrundsvariable!H$3:H$296,Baggrundsvariable!$A$3:$A$296,Samlet!$C268,Baggrundsvariable!$C$3:$C$296,Samlet!$E268)</f>
        <v>21.8</v>
      </c>
      <c r="L268" s="8">
        <f>SUMIFS(Baggrundsvariable!I$3:I$296,Baggrundsvariable!$A$3:$A$296,Samlet!$C268,Baggrundsvariable!$C$3:$C$296,Samlet!$E268)</f>
        <v>14.729179800629325</v>
      </c>
    </row>
    <row r="269" spans="1:12">
      <c r="A269">
        <v>1575</v>
      </c>
      <c r="B269" t="s">
        <v>618</v>
      </c>
      <c r="C269">
        <v>101</v>
      </c>
      <c r="D269" t="s">
        <v>1232</v>
      </c>
      <c r="E269">
        <v>2011</v>
      </c>
      <c r="F269" s="15">
        <f>IF(VLOOKUP(IF($A269&lt;1500,'BM011'!$D$5,IF($A269&lt;1800,'BM011'!$D$5,IF($A269&lt;2000,'BM011'!$D$5,$A269))),'BM011'!$D$5:$U$607,'BM011'!S$609,0)="BRUG KOM",VLOOKUP($C269,'BM010'!$C$5:$T$102,'BM010'!R$104,0),VLOOKUP(IF($A269&lt;1500,'BM011'!$D$5,IF($A269&lt;1800,'BM011'!$D$5,IF($A269&lt;2000,'BM011'!$D$5,$A269))),'BM011'!$D$5:$U$607,'BM011'!S$609,0))</f>
        <v>23794.75</v>
      </c>
      <c r="G269">
        <f>SUMIFS(Baggrundsvariable!D$3:D$296,Baggrundsvariable!$A$3:$A$296,Samlet!$C269,Baggrundsvariable!$C$3:$C$296,Samlet!$E269)</f>
        <v>189182</v>
      </c>
      <c r="H269" s="8">
        <f>SUMIFS(Baggrundsvariable!E$3:E$296,Baggrundsvariable!$A$3:$A$296,Samlet!$C269,Baggrundsvariable!$C$3:$C$296,Samlet!$E269)</f>
        <v>1.9666666666666666</v>
      </c>
      <c r="I269" s="8">
        <f>SUMIFS(Baggrundsvariable!F$3:F$296,Baggrundsvariable!$A$3:$A$296,Samlet!$C269,Baggrundsvariable!$C$3:$C$296,Samlet!$E269)</f>
        <v>4.8</v>
      </c>
      <c r="J269" s="8">
        <f>SUMIFS(Baggrundsvariable!G$3:G$296,Baggrundsvariable!$A$3:$A$296,Samlet!$C269,Baggrundsvariable!$C$3:$C$296,Samlet!$E269)</f>
        <v>36.700000000000003</v>
      </c>
      <c r="K269" s="8">
        <f>SUMIFS(Baggrundsvariable!H$3:H$296,Baggrundsvariable!$A$3:$A$296,Samlet!$C269,Baggrundsvariable!$C$3:$C$296,Samlet!$E269)</f>
        <v>21.8</v>
      </c>
      <c r="L269" s="8">
        <f>SUMIFS(Baggrundsvariable!I$3:I$296,Baggrundsvariable!$A$3:$A$296,Samlet!$C269,Baggrundsvariable!$C$3:$C$296,Samlet!$E269)</f>
        <v>14.729179800629325</v>
      </c>
    </row>
    <row r="270" spans="1:12">
      <c r="A270">
        <v>1576</v>
      </c>
      <c r="B270" t="s">
        <v>618</v>
      </c>
      <c r="C270">
        <v>101</v>
      </c>
      <c r="D270" t="s">
        <v>1232</v>
      </c>
      <c r="E270">
        <v>2011</v>
      </c>
      <c r="F270" s="15">
        <f>IF(VLOOKUP(IF($A270&lt;1500,'BM011'!$D$5,IF($A270&lt;1800,'BM011'!$D$5,IF($A270&lt;2000,'BM011'!$D$5,$A270))),'BM011'!$D$5:$U$607,'BM011'!S$609,0)="BRUG KOM",VLOOKUP($C270,'BM010'!$C$5:$T$102,'BM010'!R$104,0),VLOOKUP(IF($A270&lt;1500,'BM011'!$D$5,IF($A270&lt;1800,'BM011'!$D$5,IF($A270&lt;2000,'BM011'!$D$5,$A270))),'BM011'!$D$5:$U$607,'BM011'!S$609,0))</f>
        <v>23794.75</v>
      </c>
      <c r="G270">
        <f>SUMIFS(Baggrundsvariable!D$3:D$296,Baggrundsvariable!$A$3:$A$296,Samlet!$C270,Baggrundsvariable!$C$3:$C$296,Samlet!$E270)</f>
        <v>189182</v>
      </c>
      <c r="H270" s="8">
        <f>SUMIFS(Baggrundsvariable!E$3:E$296,Baggrundsvariable!$A$3:$A$296,Samlet!$C270,Baggrundsvariable!$C$3:$C$296,Samlet!$E270)</f>
        <v>1.9666666666666666</v>
      </c>
      <c r="I270" s="8">
        <f>SUMIFS(Baggrundsvariable!F$3:F$296,Baggrundsvariable!$A$3:$A$296,Samlet!$C270,Baggrundsvariable!$C$3:$C$296,Samlet!$E270)</f>
        <v>4.8</v>
      </c>
      <c r="J270" s="8">
        <f>SUMIFS(Baggrundsvariable!G$3:G$296,Baggrundsvariable!$A$3:$A$296,Samlet!$C270,Baggrundsvariable!$C$3:$C$296,Samlet!$E270)</f>
        <v>36.700000000000003</v>
      </c>
      <c r="K270" s="8">
        <f>SUMIFS(Baggrundsvariable!H$3:H$296,Baggrundsvariable!$A$3:$A$296,Samlet!$C270,Baggrundsvariable!$C$3:$C$296,Samlet!$E270)</f>
        <v>21.8</v>
      </c>
      <c r="L270" s="8">
        <f>SUMIFS(Baggrundsvariable!I$3:I$296,Baggrundsvariable!$A$3:$A$296,Samlet!$C270,Baggrundsvariable!$C$3:$C$296,Samlet!$E270)</f>
        <v>14.729179800629325</v>
      </c>
    </row>
    <row r="271" spans="1:12">
      <c r="A271">
        <v>1577</v>
      </c>
      <c r="B271" t="s">
        <v>618</v>
      </c>
      <c r="C271">
        <v>101</v>
      </c>
      <c r="D271" t="s">
        <v>1232</v>
      </c>
      <c r="E271">
        <v>2011</v>
      </c>
      <c r="F271" s="15">
        <f>IF(VLOOKUP(IF($A271&lt;1500,'BM011'!$D$5,IF($A271&lt;1800,'BM011'!$D$5,IF($A271&lt;2000,'BM011'!$D$5,$A271))),'BM011'!$D$5:$U$607,'BM011'!S$609,0)="BRUG KOM",VLOOKUP($C271,'BM010'!$C$5:$T$102,'BM010'!R$104,0),VLOOKUP(IF($A271&lt;1500,'BM011'!$D$5,IF($A271&lt;1800,'BM011'!$D$5,IF($A271&lt;2000,'BM011'!$D$5,$A271))),'BM011'!$D$5:$U$607,'BM011'!S$609,0))</f>
        <v>23794.75</v>
      </c>
      <c r="G271">
        <f>SUMIFS(Baggrundsvariable!D$3:D$296,Baggrundsvariable!$A$3:$A$296,Samlet!$C271,Baggrundsvariable!$C$3:$C$296,Samlet!$E271)</f>
        <v>189182</v>
      </c>
      <c r="H271" s="8">
        <f>SUMIFS(Baggrundsvariable!E$3:E$296,Baggrundsvariable!$A$3:$A$296,Samlet!$C271,Baggrundsvariable!$C$3:$C$296,Samlet!$E271)</f>
        <v>1.9666666666666666</v>
      </c>
      <c r="I271" s="8">
        <f>SUMIFS(Baggrundsvariable!F$3:F$296,Baggrundsvariable!$A$3:$A$296,Samlet!$C271,Baggrundsvariable!$C$3:$C$296,Samlet!$E271)</f>
        <v>4.8</v>
      </c>
      <c r="J271" s="8">
        <f>SUMIFS(Baggrundsvariable!G$3:G$296,Baggrundsvariable!$A$3:$A$296,Samlet!$C271,Baggrundsvariable!$C$3:$C$296,Samlet!$E271)</f>
        <v>36.700000000000003</v>
      </c>
      <c r="K271" s="8">
        <f>SUMIFS(Baggrundsvariable!H$3:H$296,Baggrundsvariable!$A$3:$A$296,Samlet!$C271,Baggrundsvariable!$C$3:$C$296,Samlet!$E271)</f>
        <v>21.8</v>
      </c>
      <c r="L271" s="8">
        <f>SUMIFS(Baggrundsvariable!I$3:I$296,Baggrundsvariable!$A$3:$A$296,Samlet!$C271,Baggrundsvariable!$C$3:$C$296,Samlet!$E271)</f>
        <v>14.729179800629325</v>
      </c>
    </row>
    <row r="272" spans="1:12">
      <c r="A272">
        <v>1592</v>
      </c>
      <c r="B272" t="s">
        <v>618</v>
      </c>
      <c r="C272">
        <v>101</v>
      </c>
      <c r="D272" t="s">
        <v>1232</v>
      </c>
      <c r="E272">
        <v>2011</v>
      </c>
      <c r="F272" s="15">
        <f>IF(VLOOKUP(IF($A272&lt;1500,'BM011'!$D$5,IF($A272&lt;1800,'BM011'!$D$5,IF($A272&lt;2000,'BM011'!$D$5,$A272))),'BM011'!$D$5:$U$607,'BM011'!S$609,0)="BRUG KOM",VLOOKUP($C272,'BM010'!$C$5:$T$102,'BM010'!R$104,0),VLOOKUP(IF($A272&lt;1500,'BM011'!$D$5,IF($A272&lt;1800,'BM011'!$D$5,IF($A272&lt;2000,'BM011'!$D$5,$A272))),'BM011'!$D$5:$U$607,'BM011'!S$609,0))</f>
        <v>23794.75</v>
      </c>
      <c r="G272">
        <f>SUMIFS(Baggrundsvariable!D$3:D$296,Baggrundsvariable!$A$3:$A$296,Samlet!$C272,Baggrundsvariable!$C$3:$C$296,Samlet!$E272)</f>
        <v>189182</v>
      </c>
      <c r="H272" s="8">
        <f>SUMIFS(Baggrundsvariable!E$3:E$296,Baggrundsvariable!$A$3:$A$296,Samlet!$C272,Baggrundsvariable!$C$3:$C$296,Samlet!$E272)</f>
        <v>1.9666666666666666</v>
      </c>
      <c r="I272" s="8">
        <f>SUMIFS(Baggrundsvariable!F$3:F$296,Baggrundsvariable!$A$3:$A$296,Samlet!$C272,Baggrundsvariable!$C$3:$C$296,Samlet!$E272)</f>
        <v>4.8</v>
      </c>
      <c r="J272" s="8">
        <f>SUMIFS(Baggrundsvariable!G$3:G$296,Baggrundsvariable!$A$3:$A$296,Samlet!$C272,Baggrundsvariable!$C$3:$C$296,Samlet!$E272)</f>
        <v>36.700000000000003</v>
      </c>
      <c r="K272" s="8">
        <f>SUMIFS(Baggrundsvariable!H$3:H$296,Baggrundsvariable!$A$3:$A$296,Samlet!$C272,Baggrundsvariable!$C$3:$C$296,Samlet!$E272)</f>
        <v>21.8</v>
      </c>
      <c r="L272" s="8">
        <f>SUMIFS(Baggrundsvariable!I$3:I$296,Baggrundsvariable!$A$3:$A$296,Samlet!$C272,Baggrundsvariable!$C$3:$C$296,Samlet!$E272)</f>
        <v>14.729179800629325</v>
      </c>
    </row>
    <row r="273" spans="1:12">
      <c r="A273">
        <v>1599</v>
      </c>
      <c r="B273" t="s">
        <v>618</v>
      </c>
      <c r="C273">
        <v>101</v>
      </c>
      <c r="D273" t="s">
        <v>1232</v>
      </c>
      <c r="E273">
        <v>2011</v>
      </c>
      <c r="F273" s="15">
        <f>IF(VLOOKUP(IF($A273&lt;1500,'BM011'!$D$5,IF($A273&lt;1800,'BM011'!$D$5,IF($A273&lt;2000,'BM011'!$D$5,$A273))),'BM011'!$D$5:$U$607,'BM011'!S$609,0)="BRUG KOM",VLOOKUP($C273,'BM010'!$C$5:$T$102,'BM010'!R$104,0),VLOOKUP(IF($A273&lt;1500,'BM011'!$D$5,IF($A273&lt;1800,'BM011'!$D$5,IF($A273&lt;2000,'BM011'!$D$5,$A273))),'BM011'!$D$5:$U$607,'BM011'!S$609,0))</f>
        <v>23794.75</v>
      </c>
      <c r="G273">
        <f>SUMIFS(Baggrundsvariable!D$3:D$296,Baggrundsvariable!$A$3:$A$296,Samlet!$C273,Baggrundsvariable!$C$3:$C$296,Samlet!$E273)</f>
        <v>189182</v>
      </c>
      <c r="H273" s="8">
        <f>SUMIFS(Baggrundsvariable!E$3:E$296,Baggrundsvariable!$A$3:$A$296,Samlet!$C273,Baggrundsvariable!$C$3:$C$296,Samlet!$E273)</f>
        <v>1.9666666666666666</v>
      </c>
      <c r="I273" s="8">
        <f>SUMIFS(Baggrundsvariable!F$3:F$296,Baggrundsvariable!$A$3:$A$296,Samlet!$C273,Baggrundsvariable!$C$3:$C$296,Samlet!$E273)</f>
        <v>4.8</v>
      </c>
      <c r="J273" s="8">
        <f>SUMIFS(Baggrundsvariable!G$3:G$296,Baggrundsvariable!$A$3:$A$296,Samlet!$C273,Baggrundsvariable!$C$3:$C$296,Samlet!$E273)</f>
        <v>36.700000000000003</v>
      </c>
      <c r="K273" s="8">
        <f>SUMIFS(Baggrundsvariable!H$3:H$296,Baggrundsvariable!$A$3:$A$296,Samlet!$C273,Baggrundsvariable!$C$3:$C$296,Samlet!$E273)</f>
        <v>21.8</v>
      </c>
      <c r="L273" s="8">
        <f>SUMIFS(Baggrundsvariable!I$3:I$296,Baggrundsvariable!$A$3:$A$296,Samlet!$C273,Baggrundsvariable!$C$3:$C$296,Samlet!$E273)</f>
        <v>14.729179800629325</v>
      </c>
    </row>
    <row r="274" spans="1:12">
      <c r="A274">
        <v>1600</v>
      </c>
      <c r="B274" t="s">
        <v>618</v>
      </c>
      <c r="C274">
        <v>101</v>
      </c>
      <c r="D274" t="s">
        <v>1232</v>
      </c>
      <c r="E274">
        <v>2011</v>
      </c>
      <c r="F274" s="15">
        <f>IF(VLOOKUP(IF($A274&lt;1500,'BM011'!$D$5,IF($A274&lt;1800,'BM011'!$D$5,IF($A274&lt;2000,'BM011'!$D$5,$A274))),'BM011'!$D$5:$U$607,'BM011'!S$609,0)="BRUG KOM",VLOOKUP($C274,'BM010'!$C$5:$T$102,'BM010'!R$104,0),VLOOKUP(IF($A274&lt;1500,'BM011'!$D$5,IF($A274&lt;1800,'BM011'!$D$5,IF($A274&lt;2000,'BM011'!$D$5,$A274))),'BM011'!$D$5:$U$607,'BM011'!S$609,0))</f>
        <v>23794.75</v>
      </c>
      <c r="G274">
        <f>SUMIFS(Baggrundsvariable!D$3:D$296,Baggrundsvariable!$A$3:$A$296,Samlet!$C274,Baggrundsvariable!$C$3:$C$296,Samlet!$E274)</f>
        <v>189182</v>
      </c>
      <c r="H274" s="8">
        <f>SUMIFS(Baggrundsvariable!E$3:E$296,Baggrundsvariable!$A$3:$A$296,Samlet!$C274,Baggrundsvariable!$C$3:$C$296,Samlet!$E274)</f>
        <v>1.9666666666666666</v>
      </c>
      <c r="I274" s="8">
        <f>SUMIFS(Baggrundsvariable!F$3:F$296,Baggrundsvariable!$A$3:$A$296,Samlet!$C274,Baggrundsvariable!$C$3:$C$296,Samlet!$E274)</f>
        <v>4.8</v>
      </c>
      <c r="J274" s="8">
        <f>SUMIFS(Baggrundsvariable!G$3:G$296,Baggrundsvariable!$A$3:$A$296,Samlet!$C274,Baggrundsvariable!$C$3:$C$296,Samlet!$E274)</f>
        <v>36.700000000000003</v>
      </c>
      <c r="K274" s="8">
        <f>SUMIFS(Baggrundsvariable!H$3:H$296,Baggrundsvariable!$A$3:$A$296,Samlet!$C274,Baggrundsvariable!$C$3:$C$296,Samlet!$E274)</f>
        <v>21.8</v>
      </c>
      <c r="L274" s="8">
        <f>SUMIFS(Baggrundsvariable!I$3:I$296,Baggrundsvariable!$A$3:$A$296,Samlet!$C274,Baggrundsvariable!$C$3:$C$296,Samlet!$E274)</f>
        <v>14.729179800629325</v>
      </c>
    </row>
    <row r="275" spans="1:12">
      <c r="A275">
        <v>1601</v>
      </c>
      <c r="B275" t="s">
        <v>618</v>
      </c>
      <c r="C275">
        <v>101</v>
      </c>
      <c r="D275" t="s">
        <v>1232</v>
      </c>
      <c r="E275">
        <v>2011</v>
      </c>
      <c r="F275" s="15">
        <f>IF(VLOOKUP(IF($A275&lt;1500,'BM011'!$D$5,IF($A275&lt;1800,'BM011'!$D$5,IF($A275&lt;2000,'BM011'!$D$5,$A275))),'BM011'!$D$5:$U$607,'BM011'!S$609,0)="BRUG KOM",VLOOKUP($C275,'BM010'!$C$5:$T$102,'BM010'!R$104,0),VLOOKUP(IF($A275&lt;1500,'BM011'!$D$5,IF($A275&lt;1800,'BM011'!$D$5,IF($A275&lt;2000,'BM011'!$D$5,$A275))),'BM011'!$D$5:$U$607,'BM011'!S$609,0))</f>
        <v>23794.75</v>
      </c>
      <c r="G275">
        <f>SUMIFS(Baggrundsvariable!D$3:D$296,Baggrundsvariable!$A$3:$A$296,Samlet!$C275,Baggrundsvariable!$C$3:$C$296,Samlet!$E275)</f>
        <v>189182</v>
      </c>
      <c r="H275" s="8">
        <f>SUMIFS(Baggrundsvariable!E$3:E$296,Baggrundsvariable!$A$3:$A$296,Samlet!$C275,Baggrundsvariable!$C$3:$C$296,Samlet!$E275)</f>
        <v>1.9666666666666666</v>
      </c>
      <c r="I275" s="8">
        <f>SUMIFS(Baggrundsvariable!F$3:F$296,Baggrundsvariable!$A$3:$A$296,Samlet!$C275,Baggrundsvariable!$C$3:$C$296,Samlet!$E275)</f>
        <v>4.8</v>
      </c>
      <c r="J275" s="8">
        <f>SUMIFS(Baggrundsvariable!G$3:G$296,Baggrundsvariable!$A$3:$A$296,Samlet!$C275,Baggrundsvariable!$C$3:$C$296,Samlet!$E275)</f>
        <v>36.700000000000003</v>
      </c>
      <c r="K275" s="8">
        <f>SUMIFS(Baggrundsvariable!H$3:H$296,Baggrundsvariable!$A$3:$A$296,Samlet!$C275,Baggrundsvariable!$C$3:$C$296,Samlet!$E275)</f>
        <v>21.8</v>
      </c>
      <c r="L275" s="8">
        <f>SUMIFS(Baggrundsvariable!I$3:I$296,Baggrundsvariable!$A$3:$A$296,Samlet!$C275,Baggrundsvariable!$C$3:$C$296,Samlet!$E275)</f>
        <v>14.729179800629325</v>
      </c>
    </row>
    <row r="276" spans="1:12">
      <c r="A276">
        <v>1602</v>
      </c>
      <c r="B276" t="s">
        <v>618</v>
      </c>
      <c r="C276">
        <v>101</v>
      </c>
      <c r="D276" t="s">
        <v>1232</v>
      </c>
      <c r="E276">
        <v>2011</v>
      </c>
      <c r="F276" s="15">
        <f>IF(VLOOKUP(IF($A276&lt;1500,'BM011'!$D$5,IF($A276&lt;1800,'BM011'!$D$5,IF($A276&lt;2000,'BM011'!$D$5,$A276))),'BM011'!$D$5:$U$607,'BM011'!S$609,0)="BRUG KOM",VLOOKUP($C276,'BM010'!$C$5:$T$102,'BM010'!R$104,0),VLOOKUP(IF($A276&lt;1500,'BM011'!$D$5,IF($A276&lt;1800,'BM011'!$D$5,IF($A276&lt;2000,'BM011'!$D$5,$A276))),'BM011'!$D$5:$U$607,'BM011'!S$609,0))</f>
        <v>23794.75</v>
      </c>
      <c r="G276">
        <f>SUMIFS(Baggrundsvariable!D$3:D$296,Baggrundsvariable!$A$3:$A$296,Samlet!$C276,Baggrundsvariable!$C$3:$C$296,Samlet!$E276)</f>
        <v>189182</v>
      </c>
      <c r="H276" s="8">
        <f>SUMIFS(Baggrundsvariable!E$3:E$296,Baggrundsvariable!$A$3:$A$296,Samlet!$C276,Baggrundsvariable!$C$3:$C$296,Samlet!$E276)</f>
        <v>1.9666666666666666</v>
      </c>
      <c r="I276" s="8">
        <f>SUMIFS(Baggrundsvariable!F$3:F$296,Baggrundsvariable!$A$3:$A$296,Samlet!$C276,Baggrundsvariable!$C$3:$C$296,Samlet!$E276)</f>
        <v>4.8</v>
      </c>
      <c r="J276" s="8">
        <f>SUMIFS(Baggrundsvariable!G$3:G$296,Baggrundsvariable!$A$3:$A$296,Samlet!$C276,Baggrundsvariable!$C$3:$C$296,Samlet!$E276)</f>
        <v>36.700000000000003</v>
      </c>
      <c r="K276" s="8">
        <f>SUMIFS(Baggrundsvariable!H$3:H$296,Baggrundsvariable!$A$3:$A$296,Samlet!$C276,Baggrundsvariable!$C$3:$C$296,Samlet!$E276)</f>
        <v>21.8</v>
      </c>
      <c r="L276" s="8">
        <f>SUMIFS(Baggrundsvariable!I$3:I$296,Baggrundsvariable!$A$3:$A$296,Samlet!$C276,Baggrundsvariable!$C$3:$C$296,Samlet!$E276)</f>
        <v>14.729179800629325</v>
      </c>
    </row>
    <row r="277" spans="1:12">
      <c r="A277">
        <v>1603</v>
      </c>
      <c r="B277" t="s">
        <v>618</v>
      </c>
      <c r="C277">
        <v>101</v>
      </c>
      <c r="D277" t="s">
        <v>1232</v>
      </c>
      <c r="E277">
        <v>2011</v>
      </c>
      <c r="F277" s="15">
        <f>IF(VLOOKUP(IF($A277&lt;1500,'BM011'!$D$5,IF($A277&lt;1800,'BM011'!$D$5,IF($A277&lt;2000,'BM011'!$D$5,$A277))),'BM011'!$D$5:$U$607,'BM011'!S$609,0)="BRUG KOM",VLOOKUP($C277,'BM010'!$C$5:$T$102,'BM010'!R$104,0),VLOOKUP(IF($A277&lt;1500,'BM011'!$D$5,IF($A277&lt;1800,'BM011'!$D$5,IF($A277&lt;2000,'BM011'!$D$5,$A277))),'BM011'!$D$5:$U$607,'BM011'!S$609,0))</f>
        <v>23794.75</v>
      </c>
      <c r="G277">
        <f>SUMIFS(Baggrundsvariable!D$3:D$296,Baggrundsvariable!$A$3:$A$296,Samlet!$C277,Baggrundsvariable!$C$3:$C$296,Samlet!$E277)</f>
        <v>189182</v>
      </c>
      <c r="H277" s="8">
        <f>SUMIFS(Baggrundsvariable!E$3:E$296,Baggrundsvariable!$A$3:$A$296,Samlet!$C277,Baggrundsvariable!$C$3:$C$296,Samlet!$E277)</f>
        <v>1.9666666666666666</v>
      </c>
      <c r="I277" s="8">
        <f>SUMIFS(Baggrundsvariable!F$3:F$296,Baggrundsvariable!$A$3:$A$296,Samlet!$C277,Baggrundsvariable!$C$3:$C$296,Samlet!$E277)</f>
        <v>4.8</v>
      </c>
      <c r="J277" s="8">
        <f>SUMIFS(Baggrundsvariable!G$3:G$296,Baggrundsvariable!$A$3:$A$296,Samlet!$C277,Baggrundsvariable!$C$3:$C$296,Samlet!$E277)</f>
        <v>36.700000000000003</v>
      </c>
      <c r="K277" s="8">
        <f>SUMIFS(Baggrundsvariable!H$3:H$296,Baggrundsvariable!$A$3:$A$296,Samlet!$C277,Baggrundsvariable!$C$3:$C$296,Samlet!$E277)</f>
        <v>21.8</v>
      </c>
      <c r="L277" s="8">
        <f>SUMIFS(Baggrundsvariable!I$3:I$296,Baggrundsvariable!$A$3:$A$296,Samlet!$C277,Baggrundsvariable!$C$3:$C$296,Samlet!$E277)</f>
        <v>14.729179800629325</v>
      </c>
    </row>
    <row r="278" spans="1:12">
      <c r="A278">
        <v>1604</v>
      </c>
      <c r="B278" t="s">
        <v>618</v>
      </c>
      <c r="C278">
        <v>101</v>
      </c>
      <c r="D278" t="s">
        <v>1232</v>
      </c>
      <c r="E278">
        <v>2011</v>
      </c>
      <c r="F278" s="15">
        <f>IF(VLOOKUP(IF($A278&lt;1500,'BM011'!$D$5,IF($A278&lt;1800,'BM011'!$D$5,IF($A278&lt;2000,'BM011'!$D$5,$A278))),'BM011'!$D$5:$U$607,'BM011'!S$609,0)="BRUG KOM",VLOOKUP($C278,'BM010'!$C$5:$T$102,'BM010'!R$104,0),VLOOKUP(IF($A278&lt;1500,'BM011'!$D$5,IF($A278&lt;1800,'BM011'!$D$5,IF($A278&lt;2000,'BM011'!$D$5,$A278))),'BM011'!$D$5:$U$607,'BM011'!S$609,0))</f>
        <v>23794.75</v>
      </c>
      <c r="G278">
        <f>SUMIFS(Baggrundsvariable!D$3:D$296,Baggrundsvariable!$A$3:$A$296,Samlet!$C278,Baggrundsvariable!$C$3:$C$296,Samlet!$E278)</f>
        <v>189182</v>
      </c>
      <c r="H278" s="8">
        <f>SUMIFS(Baggrundsvariable!E$3:E$296,Baggrundsvariable!$A$3:$A$296,Samlet!$C278,Baggrundsvariable!$C$3:$C$296,Samlet!$E278)</f>
        <v>1.9666666666666666</v>
      </c>
      <c r="I278" s="8">
        <f>SUMIFS(Baggrundsvariable!F$3:F$296,Baggrundsvariable!$A$3:$A$296,Samlet!$C278,Baggrundsvariable!$C$3:$C$296,Samlet!$E278)</f>
        <v>4.8</v>
      </c>
      <c r="J278" s="8">
        <f>SUMIFS(Baggrundsvariable!G$3:G$296,Baggrundsvariable!$A$3:$A$296,Samlet!$C278,Baggrundsvariable!$C$3:$C$296,Samlet!$E278)</f>
        <v>36.700000000000003</v>
      </c>
      <c r="K278" s="8">
        <f>SUMIFS(Baggrundsvariable!H$3:H$296,Baggrundsvariable!$A$3:$A$296,Samlet!$C278,Baggrundsvariable!$C$3:$C$296,Samlet!$E278)</f>
        <v>21.8</v>
      </c>
      <c r="L278" s="8">
        <f>SUMIFS(Baggrundsvariable!I$3:I$296,Baggrundsvariable!$A$3:$A$296,Samlet!$C278,Baggrundsvariable!$C$3:$C$296,Samlet!$E278)</f>
        <v>14.729179800629325</v>
      </c>
    </row>
    <row r="279" spans="1:12">
      <c r="A279">
        <v>1605</v>
      </c>
      <c r="B279" t="s">
        <v>618</v>
      </c>
      <c r="C279">
        <v>101</v>
      </c>
      <c r="D279" t="s">
        <v>1232</v>
      </c>
      <c r="E279">
        <v>2011</v>
      </c>
      <c r="F279" s="15">
        <f>IF(VLOOKUP(IF($A279&lt;1500,'BM011'!$D$5,IF($A279&lt;1800,'BM011'!$D$5,IF($A279&lt;2000,'BM011'!$D$5,$A279))),'BM011'!$D$5:$U$607,'BM011'!S$609,0)="BRUG KOM",VLOOKUP($C279,'BM010'!$C$5:$T$102,'BM010'!R$104,0),VLOOKUP(IF($A279&lt;1500,'BM011'!$D$5,IF($A279&lt;1800,'BM011'!$D$5,IF($A279&lt;2000,'BM011'!$D$5,$A279))),'BM011'!$D$5:$U$607,'BM011'!S$609,0))</f>
        <v>23794.75</v>
      </c>
      <c r="G279">
        <f>SUMIFS(Baggrundsvariable!D$3:D$296,Baggrundsvariable!$A$3:$A$296,Samlet!$C279,Baggrundsvariable!$C$3:$C$296,Samlet!$E279)</f>
        <v>189182</v>
      </c>
      <c r="H279" s="8">
        <f>SUMIFS(Baggrundsvariable!E$3:E$296,Baggrundsvariable!$A$3:$A$296,Samlet!$C279,Baggrundsvariable!$C$3:$C$296,Samlet!$E279)</f>
        <v>1.9666666666666666</v>
      </c>
      <c r="I279" s="8">
        <f>SUMIFS(Baggrundsvariable!F$3:F$296,Baggrundsvariable!$A$3:$A$296,Samlet!$C279,Baggrundsvariable!$C$3:$C$296,Samlet!$E279)</f>
        <v>4.8</v>
      </c>
      <c r="J279" s="8">
        <f>SUMIFS(Baggrundsvariable!G$3:G$296,Baggrundsvariable!$A$3:$A$296,Samlet!$C279,Baggrundsvariable!$C$3:$C$296,Samlet!$E279)</f>
        <v>36.700000000000003</v>
      </c>
      <c r="K279" s="8">
        <f>SUMIFS(Baggrundsvariable!H$3:H$296,Baggrundsvariable!$A$3:$A$296,Samlet!$C279,Baggrundsvariable!$C$3:$C$296,Samlet!$E279)</f>
        <v>21.8</v>
      </c>
      <c r="L279" s="8">
        <f>SUMIFS(Baggrundsvariable!I$3:I$296,Baggrundsvariable!$A$3:$A$296,Samlet!$C279,Baggrundsvariable!$C$3:$C$296,Samlet!$E279)</f>
        <v>14.729179800629325</v>
      </c>
    </row>
    <row r="280" spans="1:12">
      <c r="A280">
        <v>1606</v>
      </c>
      <c r="B280" t="s">
        <v>618</v>
      </c>
      <c r="C280">
        <v>101</v>
      </c>
      <c r="D280" t="s">
        <v>1232</v>
      </c>
      <c r="E280">
        <v>2011</v>
      </c>
      <c r="F280" s="15">
        <f>IF(VLOOKUP(IF($A280&lt;1500,'BM011'!$D$5,IF($A280&lt;1800,'BM011'!$D$5,IF($A280&lt;2000,'BM011'!$D$5,$A280))),'BM011'!$D$5:$U$607,'BM011'!S$609,0)="BRUG KOM",VLOOKUP($C280,'BM010'!$C$5:$T$102,'BM010'!R$104,0),VLOOKUP(IF($A280&lt;1500,'BM011'!$D$5,IF($A280&lt;1800,'BM011'!$D$5,IF($A280&lt;2000,'BM011'!$D$5,$A280))),'BM011'!$D$5:$U$607,'BM011'!S$609,0))</f>
        <v>23794.75</v>
      </c>
      <c r="G280">
        <f>SUMIFS(Baggrundsvariable!D$3:D$296,Baggrundsvariable!$A$3:$A$296,Samlet!$C280,Baggrundsvariable!$C$3:$C$296,Samlet!$E280)</f>
        <v>189182</v>
      </c>
      <c r="H280" s="8">
        <f>SUMIFS(Baggrundsvariable!E$3:E$296,Baggrundsvariable!$A$3:$A$296,Samlet!$C280,Baggrundsvariable!$C$3:$C$296,Samlet!$E280)</f>
        <v>1.9666666666666666</v>
      </c>
      <c r="I280" s="8">
        <f>SUMIFS(Baggrundsvariable!F$3:F$296,Baggrundsvariable!$A$3:$A$296,Samlet!$C280,Baggrundsvariable!$C$3:$C$296,Samlet!$E280)</f>
        <v>4.8</v>
      </c>
      <c r="J280" s="8">
        <f>SUMIFS(Baggrundsvariable!G$3:G$296,Baggrundsvariable!$A$3:$A$296,Samlet!$C280,Baggrundsvariable!$C$3:$C$296,Samlet!$E280)</f>
        <v>36.700000000000003</v>
      </c>
      <c r="K280" s="8">
        <f>SUMIFS(Baggrundsvariable!H$3:H$296,Baggrundsvariable!$A$3:$A$296,Samlet!$C280,Baggrundsvariable!$C$3:$C$296,Samlet!$E280)</f>
        <v>21.8</v>
      </c>
      <c r="L280" s="8">
        <f>SUMIFS(Baggrundsvariable!I$3:I$296,Baggrundsvariable!$A$3:$A$296,Samlet!$C280,Baggrundsvariable!$C$3:$C$296,Samlet!$E280)</f>
        <v>14.729179800629325</v>
      </c>
    </row>
    <row r="281" spans="1:12">
      <c r="A281">
        <v>1607</v>
      </c>
      <c r="B281" t="s">
        <v>618</v>
      </c>
      <c r="C281">
        <v>101</v>
      </c>
      <c r="D281" t="s">
        <v>1232</v>
      </c>
      <c r="E281">
        <v>2011</v>
      </c>
      <c r="F281" s="15">
        <f>IF(VLOOKUP(IF($A281&lt;1500,'BM011'!$D$5,IF($A281&lt;1800,'BM011'!$D$5,IF($A281&lt;2000,'BM011'!$D$5,$A281))),'BM011'!$D$5:$U$607,'BM011'!S$609,0)="BRUG KOM",VLOOKUP($C281,'BM010'!$C$5:$T$102,'BM010'!R$104,0),VLOOKUP(IF($A281&lt;1500,'BM011'!$D$5,IF($A281&lt;1800,'BM011'!$D$5,IF($A281&lt;2000,'BM011'!$D$5,$A281))),'BM011'!$D$5:$U$607,'BM011'!S$609,0))</f>
        <v>23794.75</v>
      </c>
      <c r="G281">
        <f>SUMIFS(Baggrundsvariable!D$3:D$296,Baggrundsvariable!$A$3:$A$296,Samlet!$C281,Baggrundsvariable!$C$3:$C$296,Samlet!$E281)</f>
        <v>189182</v>
      </c>
      <c r="H281" s="8">
        <f>SUMIFS(Baggrundsvariable!E$3:E$296,Baggrundsvariable!$A$3:$A$296,Samlet!$C281,Baggrundsvariable!$C$3:$C$296,Samlet!$E281)</f>
        <v>1.9666666666666666</v>
      </c>
      <c r="I281" s="8">
        <f>SUMIFS(Baggrundsvariable!F$3:F$296,Baggrundsvariable!$A$3:$A$296,Samlet!$C281,Baggrundsvariable!$C$3:$C$296,Samlet!$E281)</f>
        <v>4.8</v>
      </c>
      <c r="J281" s="8">
        <f>SUMIFS(Baggrundsvariable!G$3:G$296,Baggrundsvariable!$A$3:$A$296,Samlet!$C281,Baggrundsvariable!$C$3:$C$296,Samlet!$E281)</f>
        <v>36.700000000000003</v>
      </c>
      <c r="K281" s="8">
        <f>SUMIFS(Baggrundsvariable!H$3:H$296,Baggrundsvariable!$A$3:$A$296,Samlet!$C281,Baggrundsvariable!$C$3:$C$296,Samlet!$E281)</f>
        <v>21.8</v>
      </c>
      <c r="L281" s="8">
        <f>SUMIFS(Baggrundsvariable!I$3:I$296,Baggrundsvariable!$A$3:$A$296,Samlet!$C281,Baggrundsvariable!$C$3:$C$296,Samlet!$E281)</f>
        <v>14.729179800629325</v>
      </c>
    </row>
    <row r="282" spans="1:12">
      <c r="A282">
        <v>1608</v>
      </c>
      <c r="B282" t="s">
        <v>618</v>
      </c>
      <c r="C282">
        <v>101</v>
      </c>
      <c r="D282" t="s">
        <v>1232</v>
      </c>
      <c r="E282">
        <v>2011</v>
      </c>
      <c r="F282" s="15">
        <f>IF(VLOOKUP(IF($A282&lt;1500,'BM011'!$D$5,IF($A282&lt;1800,'BM011'!$D$5,IF($A282&lt;2000,'BM011'!$D$5,$A282))),'BM011'!$D$5:$U$607,'BM011'!S$609,0)="BRUG KOM",VLOOKUP($C282,'BM010'!$C$5:$T$102,'BM010'!R$104,0),VLOOKUP(IF($A282&lt;1500,'BM011'!$D$5,IF($A282&lt;1800,'BM011'!$D$5,IF($A282&lt;2000,'BM011'!$D$5,$A282))),'BM011'!$D$5:$U$607,'BM011'!S$609,0))</f>
        <v>23794.75</v>
      </c>
      <c r="G282">
        <f>SUMIFS(Baggrundsvariable!D$3:D$296,Baggrundsvariable!$A$3:$A$296,Samlet!$C282,Baggrundsvariable!$C$3:$C$296,Samlet!$E282)</f>
        <v>189182</v>
      </c>
      <c r="H282" s="8">
        <f>SUMIFS(Baggrundsvariable!E$3:E$296,Baggrundsvariable!$A$3:$A$296,Samlet!$C282,Baggrundsvariable!$C$3:$C$296,Samlet!$E282)</f>
        <v>1.9666666666666666</v>
      </c>
      <c r="I282" s="8">
        <f>SUMIFS(Baggrundsvariable!F$3:F$296,Baggrundsvariable!$A$3:$A$296,Samlet!$C282,Baggrundsvariable!$C$3:$C$296,Samlet!$E282)</f>
        <v>4.8</v>
      </c>
      <c r="J282" s="8">
        <f>SUMIFS(Baggrundsvariable!G$3:G$296,Baggrundsvariable!$A$3:$A$296,Samlet!$C282,Baggrundsvariable!$C$3:$C$296,Samlet!$E282)</f>
        <v>36.700000000000003</v>
      </c>
      <c r="K282" s="8">
        <f>SUMIFS(Baggrundsvariable!H$3:H$296,Baggrundsvariable!$A$3:$A$296,Samlet!$C282,Baggrundsvariable!$C$3:$C$296,Samlet!$E282)</f>
        <v>21.8</v>
      </c>
      <c r="L282" s="8">
        <f>SUMIFS(Baggrundsvariable!I$3:I$296,Baggrundsvariable!$A$3:$A$296,Samlet!$C282,Baggrundsvariable!$C$3:$C$296,Samlet!$E282)</f>
        <v>14.729179800629325</v>
      </c>
    </row>
    <row r="283" spans="1:12">
      <c r="A283">
        <v>1609</v>
      </c>
      <c r="B283" t="s">
        <v>618</v>
      </c>
      <c r="C283">
        <v>101</v>
      </c>
      <c r="D283" t="s">
        <v>1232</v>
      </c>
      <c r="E283">
        <v>2011</v>
      </c>
      <c r="F283" s="15">
        <f>IF(VLOOKUP(IF($A283&lt;1500,'BM011'!$D$5,IF($A283&lt;1800,'BM011'!$D$5,IF($A283&lt;2000,'BM011'!$D$5,$A283))),'BM011'!$D$5:$U$607,'BM011'!S$609,0)="BRUG KOM",VLOOKUP($C283,'BM010'!$C$5:$T$102,'BM010'!R$104,0),VLOOKUP(IF($A283&lt;1500,'BM011'!$D$5,IF($A283&lt;1800,'BM011'!$D$5,IF($A283&lt;2000,'BM011'!$D$5,$A283))),'BM011'!$D$5:$U$607,'BM011'!S$609,0))</f>
        <v>23794.75</v>
      </c>
      <c r="G283">
        <f>SUMIFS(Baggrundsvariable!D$3:D$296,Baggrundsvariable!$A$3:$A$296,Samlet!$C283,Baggrundsvariable!$C$3:$C$296,Samlet!$E283)</f>
        <v>189182</v>
      </c>
      <c r="H283" s="8">
        <f>SUMIFS(Baggrundsvariable!E$3:E$296,Baggrundsvariable!$A$3:$A$296,Samlet!$C283,Baggrundsvariable!$C$3:$C$296,Samlet!$E283)</f>
        <v>1.9666666666666666</v>
      </c>
      <c r="I283" s="8">
        <f>SUMIFS(Baggrundsvariable!F$3:F$296,Baggrundsvariable!$A$3:$A$296,Samlet!$C283,Baggrundsvariable!$C$3:$C$296,Samlet!$E283)</f>
        <v>4.8</v>
      </c>
      <c r="J283" s="8">
        <f>SUMIFS(Baggrundsvariable!G$3:G$296,Baggrundsvariable!$A$3:$A$296,Samlet!$C283,Baggrundsvariable!$C$3:$C$296,Samlet!$E283)</f>
        <v>36.700000000000003</v>
      </c>
      <c r="K283" s="8">
        <f>SUMIFS(Baggrundsvariable!H$3:H$296,Baggrundsvariable!$A$3:$A$296,Samlet!$C283,Baggrundsvariable!$C$3:$C$296,Samlet!$E283)</f>
        <v>21.8</v>
      </c>
      <c r="L283" s="8">
        <f>SUMIFS(Baggrundsvariable!I$3:I$296,Baggrundsvariable!$A$3:$A$296,Samlet!$C283,Baggrundsvariable!$C$3:$C$296,Samlet!$E283)</f>
        <v>14.729179800629325</v>
      </c>
    </row>
    <row r="284" spans="1:12">
      <c r="A284">
        <v>1610</v>
      </c>
      <c r="B284" t="s">
        <v>618</v>
      </c>
      <c r="C284">
        <v>101</v>
      </c>
      <c r="D284" t="s">
        <v>1232</v>
      </c>
      <c r="E284">
        <v>2011</v>
      </c>
      <c r="F284" s="15">
        <f>IF(VLOOKUP(IF($A284&lt;1500,'BM011'!$D$5,IF($A284&lt;1800,'BM011'!$D$5,IF($A284&lt;2000,'BM011'!$D$5,$A284))),'BM011'!$D$5:$U$607,'BM011'!S$609,0)="BRUG KOM",VLOOKUP($C284,'BM010'!$C$5:$T$102,'BM010'!R$104,0),VLOOKUP(IF($A284&lt;1500,'BM011'!$D$5,IF($A284&lt;1800,'BM011'!$D$5,IF($A284&lt;2000,'BM011'!$D$5,$A284))),'BM011'!$D$5:$U$607,'BM011'!S$609,0))</f>
        <v>23794.75</v>
      </c>
      <c r="G284">
        <f>SUMIFS(Baggrundsvariable!D$3:D$296,Baggrundsvariable!$A$3:$A$296,Samlet!$C284,Baggrundsvariable!$C$3:$C$296,Samlet!$E284)</f>
        <v>189182</v>
      </c>
      <c r="H284" s="8">
        <f>SUMIFS(Baggrundsvariable!E$3:E$296,Baggrundsvariable!$A$3:$A$296,Samlet!$C284,Baggrundsvariable!$C$3:$C$296,Samlet!$E284)</f>
        <v>1.9666666666666666</v>
      </c>
      <c r="I284" s="8">
        <f>SUMIFS(Baggrundsvariable!F$3:F$296,Baggrundsvariable!$A$3:$A$296,Samlet!$C284,Baggrundsvariable!$C$3:$C$296,Samlet!$E284)</f>
        <v>4.8</v>
      </c>
      <c r="J284" s="8">
        <f>SUMIFS(Baggrundsvariable!G$3:G$296,Baggrundsvariable!$A$3:$A$296,Samlet!$C284,Baggrundsvariable!$C$3:$C$296,Samlet!$E284)</f>
        <v>36.700000000000003</v>
      </c>
      <c r="K284" s="8">
        <f>SUMIFS(Baggrundsvariable!H$3:H$296,Baggrundsvariable!$A$3:$A$296,Samlet!$C284,Baggrundsvariable!$C$3:$C$296,Samlet!$E284)</f>
        <v>21.8</v>
      </c>
      <c r="L284" s="8">
        <f>SUMIFS(Baggrundsvariable!I$3:I$296,Baggrundsvariable!$A$3:$A$296,Samlet!$C284,Baggrundsvariable!$C$3:$C$296,Samlet!$E284)</f>
        <v>14.729179800629325</v>
      </c>
    </row>
    <row r="285" spans="1:12">
      <c r="A285">
        <v>1611</v>
      </c>
      <c r="B285" t="s">
        <v>618</v>
      </c>
      <c r="C285">
        <v>101</v>
      </c>
      <c r="D285" t="s">
        <v>1232</v>
      </c>
      <c r="E285">
        <v>2011</v>
      </c>
      <c r="F285" s="15">
        <f>IF(VLOOKUP(IF($A285&lt;1500,'BM011'!$D$5,IF($A285&lt;1800,'BM011'!$D$5,IF($A285&lt;2000,'BM011'!$D$5,$A285))),'BM011'!$D$5:$U$607,'BM011'!S$609,0)="BRUG KOM",VLOOKUP($C285,'BM010'!$C$5:$T$102,'BM010'!R$104,0),VLOOKUP(IF($A285&lt;1500,'BM011'!$D$5,IF($A285&lt;1800,'BM011'!$D$5,IF($A285&lt;2000,'BM011'!$D$5,$A285))),'BM011'!$D$5:$U$607,'BM011'!S$609,0))</f>
        <v>23794.75</v>
      </c>
      <c r="G285">
        <f>SUMIFS(Baggrundsvariable!D$3:D$296,Baggrundsvariable!$A$3:$A$296,Samlet!$C285,Baggrundsvariable!$C$3:$C$296,Samlet!$E285)</f>
        <v>189182</v>
      </c>
      <c r="H285" s="8">
        <f>SUMIFS(Baggrundsvariable!E$3:E$296,Baggrundsvariable!$A$3:$A$296,Samlet!$C285,Baggrundsvariable!$C$3:$C$296,Samlet!$E285)</f>
        <v>1.9666666666666666</v>
      </c>
      <c r="I285" s="8">
        <f>SUMIFS(Baggrundsvariable!F$3:F$296,Baggrundsvariable!$A$3:$A$296,Samlet!$C285,Baggrundsvariable!$C$3:$C$296,Samlet!$E285)</f>
        <v>4.8</v>
      </c>
      <c r="J285" s="8">
        <f>SUMIFS(Baggrundsvariable!G$3:G$296,Baggrundsvariable!$A$3:$A$296,Samlet!$C285,Baggrundsvariable!$C$3:$C$296,Samlet!$E285)</f>
        <v>36.700000000000003</v>
      </c>
      <c r="K285" s="8">
        <f>SUMIFS(Baggrundsvariable!H$3:H$296,Baggrundsvariable!$A$3:$A$296,Samlet!$C285,Baggrundsvariable!$C$3:$C$296,Samlet!$E285)</f>
        <v>21.8</v>
      </c>
      <c r="L285" s="8">
        <f>SUMIFS(Baggrundsvariable!I$3:I$296,Baggrundsvariable!$A$3:$A$296,Samlet!$C285,Baggrundsvariable!$C$3:$C$296,Samlet!$E285)</f>
        <v>14.729179800629325</v>
      </c>
    </row>
    <row r="286" spans="1:12">
      <c r="A286">
        <v>1612</v>
      </c>
      <c r="B286" t="s">
        <v>618</v>
      </c>
      <c r="C286">
        <v>101</v>
      </c>
      <c r="D286" t="s">
        <v>1232</v>
      </c>
      <c r="E286">
        <v>2011</v>
      </c>
      <c r="F286" s="15">
        <f>IF(VLOOKUP(IF($A286&lt;1500,'BM011'!$D$5,IF($A286&lt;1800,'BM011'!$D$5,IF($A286&lt;2000,'BM011'!$D$5,$A286))),'BM011'!$D$5:$U$607,'BM011'!S$609,0)="BRUG KOM",VLOOKUP($C286,'BM010'!$C$5:$T$102,'BM010'!R$104,0),VLOOKUP(IF($A286&lt;1500,'BM011'!$D$5,IF($A286&lt;1800,'BM011'!$D$5,IF($A286&lt;2000,'BM011'!$D$5,$A286))),'BM011'!$D$5:$U$607,'BM011'!S$609,0))</f>
        <v>23794.75</v>
      </c>
      <c r="G286">
        <f>SUMIFS(Baggrundsvariable!D$3:D$296,Baggrundsvariable!$A$3:$A$296,Samlet!$C286,Baggrundsvariable!$C$3:$C$296,Samlet!$E286)</f>
        <v>189182</v>
      </c>
      <c r="H286" s="8">
        <f>SUMIFS(Baggrundsvariable!E$3:E$296,Baggrundsvariable!$A$3:$A$296,Samlet!$C286,Baggrundsvariable!$C$3:$C$296,Samlet!$E286)</f>
        <v>1.9666666666666666</v>
      </c>
      <c r="I286" s="8">
        <f>SUMIFS(Baggrundsvariable!F$3:F$296,Baggrundsvariable!$A$3:$A$296,Samlet!$C286,Baggrundsvariable!$C$3:$C$296,Samlet!$E286)</f>
        <v>4.8</v>
      </c>
      <c r="J286" s="8">
        <f>SUMIFS(Baggrundsvariable!G$3:G$296,Baggrundsvariable!$A$3:$A$296,Samlet!$C286,Baggrundsvariable!$C$3:$C$296,Samlet!$E286)</f>
        <v>36.700000000000003</v>
      </c>
      <c r="K286" s="8">
        <f>SUMIFS(Baggrundsvariable!H$3:H$296,Baggrundsvariable!$A$3:$A$296,Samlet!$C286,Baggrundsvariable!$C$3:$C$296,Samlet!$E286)</f>
        <v>21.8</v>
      </c>
      <c r="L286" s="8">
        <f>SUMIFS(Baggrundsvariable!I$3:I$296,Baggrundsvariable!$A$3:$A$296,Samlet!$C286,Baggrundsvariable!$C$3:$C$296,Samlet!$E286)</f>
        <v>14.729179800629325</v>
      </c>
    </row>
    <row r="287" spans="1:12">
      <c r="A287">
        <v>1613</v>
      </c>
      <c r="B287" t="s">
        <v>618</v>
      </c>
      <c r="C287">
        <v>101</v>
      </c>
      <c r="D287" t="s">
        <v>1232</v>
      </c>
      <c r="E287">
        <v>2011</v>
      </c>
      <c r="F287" s="15">
        <f>IF(VLOOKUP(IF($A287&lt;1500,'BM011'!$D$5,IF($A287&lt;1800,'BM011'!$D$5,IF($A287&lt;2000,'BM011'!$D$5,$A287))),'BM011'!$D$5:$U$607,'BM011'!S$609,0)="BRUG KOM",VLOOKUP($C287,'BM010'!$C$5:$T$102,'BM010'!R$104,0),VLOOKUP(IF($A287&lt;1500,'BM011'!$D$5,IF($A287&lt;1800,'BM011'!$D$5,IF($A287&lt;2000,'BM011'!$D$5,$A287))),'BM011'!$D$5:$U$607,'BM011'!S$609,0))</f>
        <v>23794.75</v>
      </c>
      <c r="G287">
        <f>SUMIFS(Baggrundsvariable!D$3:D$296,Baggrundsvariable!$A$3:$A$296,Samlet!$C287,Baggrundsvariable!$C$3:$C$296,Samlet!$E287)</f>
        <v>189182</v>
      </c>
      <c r="H287" s="8">
        <f>SUMIFS(Baggrundsvariable!E$3:E$296,Baggrundsvariable!$A$3:$A$296,Samlet!$C287,Baggrundsvariable!$C$3:$C$296,Samlet!$E287)</f>
        <v>1.9666666666666666</v>
      </c>
      <c r="I287" s="8">
        <f>SUMIFS(Baggrundsvariable!F$3:F$296,Baggrundsvariable!$A$3:$A$296,Samlet!$C287,Baggrundsvariable!$C$3:$C$296,Samlet!$E287)</f>
        <v>4.8</v>
      </c>
      <c r="J287" s="8">
        <f>SUMIFS(Baggrundsvariable!G$3:G$296,Baggrundsvariable!$A$3:$A$296,Samlet!$C287,Baggrundsvariable!$C$3:$C$296,Samlet!$E287)</f>
        <v>36.700000000000003</v>
      </c>
      <c r="K287" s="8">
        <f>SUMIFS(Baggrundsvariable!H$3:H$296,Baggrundsvariable!$A$3:$A$296,Samlet!$C287,Baggrundsvariable!$C$3:$C$296,Samlet!$E287)</f>
        <v>21.8</v>
      </c>
      <c r="L287" s="8">
        <f>SUMIFS(Baggrundsvariable!I$3:I$296,Baggrundsvariable!$A$3:$A$296,Samlet!$C287,Baggrundsvariable!$C$3:$C$296,Samlet!$E287)</f>
        <v>14.729179800629325</v>
      </c>
    </row>
    <row r="288" spans="1:12">
      <c r="A288">
        <v>1614</v>
      </c>
      <c r="B288" t="s">
        <v>618</v>
      </c>
      <c r="C288">
        <v>101</v>
      </c>
      <c r="D288" t="s">
        <v>1232</v>
      </c>
      <c r="E288">
        <v>2011</v>
      </c>
      <c r="F288" s="15">
        <f>IF(VLOOKUP(IF($A288&lt;1500,'BM011'!$D$5,IF($A288&lt;1800,'BM011'!$D$5,IF($A288&lt;2000,'BM011'!$D$5,$A288))),'BM011'!$D$5:$U$607,'BM011'!S$609,0)="BRUG KOM",VLOOKUP($C288,'BM010'!$C$5:$T$102,'BM010'!R$104,0),VLOOKUP(IF($A288&lt;1500,'BM011'!$D$5,IF($A288&lt;1800,'BM011'!$D$5,IF($A288&lt;2000,'BM011'!$D$5,$A288))),'BM011'!$D$5:$U$607,'BM011'!S$609,0))</f>
        <v>23794.75</v>
      </c>
      <c r="G288">
        <f>SUMIFS(Baggrundsvariable!D$3:D$296,Baggrundsvariable!$A$3:$A$296,Samlet!$C288,Baggrundsvariable!$C$3:$C$296,Samlet!$E288)</f>
        <v>189182</v>
      </c>
      <c r="H288" s="8">
        <f>SUMIFS(Baggrundsvariable!E$3:E$296,Baggrundsvariable!$A$3:$A$296,Samlet!$C288,Baggrundsvariable!$C$3:$C$296,Samlet!$E288)</f>
        <v>1.9666666666666666</v>
      </c>
      <c r="I288" s="8">
        <f>SUMIFS(Baggrundsvariable!F$3:F$296,Baggrundsvariable!$A$3:$A$296,Samlet!$C288,Baggrundsvariable!$C$3:$C$296,Samlet!$E288)</f>
        <v>4.8</v>
      </c>
      <c r="J288" s="8">
        <f>SUMIFS(Baggrundsvariable!G$3:G$296,Baggrundsvariable!$A$3:$A$296,Samlet!$C288,Baggrundsvariable!$C$3:$C$296,Samlet!$E288)</f>
        <v>36.700000000000003</v>
      </c>
      <c r="K288" s="8">
        <f>SUMIFS(Baggrundsvariable!H$3:H$296,Baggrundsvariable!$A$3:$A$296,Samlet!$C288,Baggrundsvariable!$C$3:$C$296,Samlet!$E288)</f>
        <v>21.8</v>
      </c>
      <c r="L288" s="8">
        <f>SUMIFS(Baggrundsvariable!I$3:I$296,Baggrundsvariable!$A$3:$A$296,Samlet!$C288,Baggrundsvariable!$C$3:$C$296,Samlet!$E288)</f>
        <v>14.729179800629325</v>
      </c>
    </row>
    <row r="289" spans="1:12">
      <c r="A289">
        <v>1615</v>
      </c>
      <c r="B289" t="s">
        <v>618</v>
      </c>
      <c r="C289">
        <v>101</v>
      </c>
      <c r="D289" t="s">
        <v>1232</v>
      </c>
      <c r="E289">
        <v>2011</v>
      </c>
      <c r="F289" s="15">
        <f>IF(VLOOKUP(IF($A289&lt;1500,'BM011'!$D$5,IF($A289&lt;1800,'BM011'!$D$5,IF($A289&lt;2000,'BM011'!$D$5,$A289))),'BM011'!$D$5:$U$607,'BM011'!S$609,0)="BRUG KOM",VLOOKUP($C289,'BM010'!$C$5:$T$102,'BM010'!R$104,0),VLOOKUP(IF($A289&lt;1500,'BM011'!$D$5,IF($A289&lt;1800,'BM011'!$D$5,IF($A289&lt;2000,'BM011'!$D$5,$A289))),'BM011'!$D$5:$U$607,'BM011'!S$609,0))</f>
        <v>23794.75</v>
      </c>
      <c r="G289">
        <f>SUMIFS(Baggrundsvariable!D$3:D$296,Baggrundsvariable!$A$3:$A$296,Samlet!$C289,Baggrundsvariable!$C$3:$C$296,Samlet!$E289)</f>
        <v>189182</v>
      </c>
      <c r="H289" s="8">
        <f>SUMIFS(Baggrundsvariable!E$3:E$296,Baggrundsvariable!$A$3:$A$296,Samlet!$C289,Baggrundsvariable!$C$3:$C$296,Samlet!$E289)</f>
        <v>1.9666666666666666</v>
      </c>
      <c r="I289" s="8">
        <f>SUMIFS(Baggrundsvariable!F$3:F$296,Baggrundsvariable!$A$3:$A$296,Samlet!$C289,Baggrundsvariable!$C$3:$C$296,Samlet!$E289)</f>
        <v>4.8</v>
      </c>
      <c r="J289" s="8">
        <f>SUMIFS(Baggrundsvariable!G$3:G$296,Baggrundsvariable!$A$3:$A$296,Samlet!$C289,Baggrundsvariable!$C$3:$C$296,Samlet!$E289)</f>
        <v>36.700000000000003</v>
      </c>
      <c r="K289" s="8">
        <f>SUMIFS(Baggrundsvariable!H$3:H$296,Baggrundsvariable!$A$3:$A$296,Samlet!$C289,Baggrundsvariable!$C$3:$C$296,Samlet!$E289)</f>
        <v>21.8</v>
      </c>
      <c r="L289" s="8">
        <f>SUMIFS(Baggrundsvariable!I$3:I$296,Baggrundsvariable!$A$3:$A$296,Samlet!$C289,Baggrundsvariable!$C$3:$C$296,Samlet!$E289)</f>
        <v>14.729179800629325</v>
      </c>
    </row>
    <row r="290" spans="1:12">
      <c r="A290">
        <v>1616</v>
      </c>
      <c r="B290" t="s">
        <v>618</v>
      </c>
      <c r="C290">
        <v>101</v>
      </c>
      <c r="D290" t="s">
        <v>1232</v>
      </c>
      <c r="E290">
        <v>2011</v>
      </c>
      <c r="F290" s="15">
        <f>IF(VLOOKUP(IF($A290&lt;1500,'BM011'!$D$5,IF($A290&lt;1800,'BM011'!$D$5,IF($A290&lt;2000,'BM011'!$D$5,$A290))),'BM011'!$D$5:$U$607,'BM011'!S$609,0)="BRUG KOM",VLOOKUP($C290,'BM010'!$C$5:$T$102,'BM010'!R$104,0),VLOOKUP(IF($A290&lt;1500,'BM011'!$D$5,IF($A290&lt;1800,'BM011'!$D$5,IF($A290&lt;2000,'BM011'!$D$5,$A290))),'BM011'!$D$5:$U$607,'BM011'!S$609,0))</f>
        <v>23794.75</v>
      </c>
      <c r="G290">
        <f>SUMIFS(Baggrundsvariable!D$3:D$296,Baggrundsvariable!$A$3:$A$296,Samlet!$C290,Baggrundsvariable!$C$3:$C$296,Samlet!$E290)</f>
        <v>189182</v>
      </c>
      <c r="H290" s="8">
        <f>SUMIFS(Baggrundsvariable!E$3:E$296,Baggrundsvariable!$A$3:$A$296,Samlet!$C290,Baggrundsvariable!$C$3:$C$296,Samlet!$E290)</f>
        <v>1.9666666666666666</v>
      </c>
      <c r="I290" s="8">
        <f>SUMIFS(Baggrundsvariable!F$3:F$296,Baggrundsvariable!$A$3:$A$296,Samlet!$C290,Baggrundsvariable!$C$3:$C$296,Samlet!$E290)</f>
        <v>4.8</v>
      </c>
      <c r="J290" s="8">
        <f>SUMIFS(Baggrundsvariable!G$3:G$296,Baggrundsvariable!$A$3:$A$296,Samlet!$C290,Baggrundsvariable!$C$3:$C$296,Samlet!$E290)</f>
        <v>36.700000000000003</v>
      </c>
      <c r="K290" s="8">
        <f>SUMIFS(Baggrundsvariable!H$3:H$296,Baggrundsvariable!$A$3:$A$296,Samlet!$C290,Baggrundsvariable!$C$3:$C$296,Samlet!$E290)</f>
        <v>21.8</v>
      </c>
      <c r="L290" s="8">
        <f>SUMIFS(Baggrundsvariable!I$3:I$296,Baggrundsvariable!$A$3:$A$296,Samlet!$C290,Baggrundsvariable!$C$3:$C$296,Samlet!$E290)</f>
        <v>14.729179800629325</v>
      </c>
    </row>
    <row r="291" spans="1:12">
      <c r="A291">
        <v>1617</v>
      </c>
      <c r="B291" t="s">
        <v>618</v>
      </c>
      <c r="C291">
        <v>101</v>
      </c>
      <c r="D291" t="s">
        <v>1232</v>
      </c>
      <c r="E291">
        <v>2011</v>
      </c>
      <c r="F291" s="15">
        <f>IF(VLOOKUP(IF($A291&lt;1500,'BM011'!$D$5,IF($A291&lt;1800,'BM011'!$D$5,IF($A291&lt;2000,'BM011'!$D$5,$A291))),'BM011'!$D$5:$U$607,'BM011'!S$609,0)="BRUG KOM",VLOOKUP($C291,'BM010'!$C$5:$T$102,'BM010'!R$104,0),VLOOKUP(IF($A291&lt;1500,'BM011'!$D$5,IF($A291&lt;1800,'BM011'!$D$5,IF($A291&lt;2000,'BM011'!$D$5,$A291))),'BM011'!$D$5:$U$607,'BM011'!S$609,0))</f>
        <v>23794.75</v>
      </c>
      <c r="G291">
        <f>SUMIFS(Baggrundsvariable!D$3:D$296,Baggrundsvariable!$A$3:$A$296,Samlet!$C291,Baggrundsvariable!$C$3:$C$296,Samlet!$E291)</f>
        <v>189182</v>
      </c>
      <c r="H291" s="8">
        <f>SUMIFS(Baggrundsvariable!E$3:E$296,Baggrundsvariable!$A$3:$A$296,Samlet!$C291,Baggrundsvariable!$C$3:$C$296,Samlet!$E291)</f>
        <v>1.9666666666666666</v>
      </c>
      <c r="I291" s="8">
        <f>SUMIFS(Baggrundsvariable!F$3:F$296,Baggrundsvariable!$A$3:$A$296,Samlet!$C291,Baggrundsvariable!$C$3:$C$296,Samlet!$E291)</f>
        <v>4.8</v>
      </c>
      <c r="J291" s="8">
        <f>SUMIFS(Baggrundsvariable!G$3:G$296,Baggrundsvariable!$A$3:$A$296,Samlet!$C291,Baggrundsvariable!$C$3:$C$296,Samlet!$E291)</f>
        <v>36.700000000000003</v>
      </c>
      <c r="K291" s="8">
        <f>SUMIFS(Baggrundsvariable!H$3:H$296,Baggrundsvariable!$A$3:$A$296,Samlet!$C291,Baggrundsvariable!$C$3:$C$296,Samlet!$E291)</f>
        <v>21.8</v>
      </c>
      <c r="L291" s="8">
        <f>SUMIFS(Baggrundsvariable!I$3:I$296,Baggrundsvariable!$A$3:$A$296,Samlet!$C291,Baggrundsvariable!$C$3:$C$296,Samlet!$E291)</f>
        <v>14.729179800629325</v>
      </c>
    </row>
    <row r="292" spans="1:12">
      <c r="A292">
        <v>1618</v>
      </c>
      <c r="B292" t="s">
        <v>618</v>
      </c>
      <c r="C292">
        <v>101</v>
      </c>
      <c r="D292" t="s">
        <v>1232</v>
      </c>
      <c r="E292">
        <v>2011</v>
      </c>
      <c r="F292" s="15">
        <f>IF(VLOOKUP(IF($A292&lt;1500,'BM011'!$D$5,IF($A292&lt;1800,'BM011'!$D$5,IF($A292&lt;2000,'BM011'!$D$5,$A292))),'BM011'!$D$5:$U$607,'BM011'!S$609,0)="BRUG KOM",VLOOKUP($C292,'BM010'!$C$5:$T$102,'BM010'!R$104,0),VLOOKUP(IF($A292&lt;1500,'BM011'!$D$5,IF($A292&lt;1800,'BM011'!$D$5,IF($A292&lt;2000,'BM011'!$D$5,$A292))),'BM011'!$D$5:$U$607,'BM011'!S$609,0))</f>
        <v>23794.75</v>
      </c>
      <c r="G292">
        <f>SUMIFS(Baggrundsvariable!D$3:D$296,Baggrundsvariable!$A$3:$A$296,Samlet!$C292,Baggrundsvariable!$C$3:$C$296,Samlet!$E292)</f>
        <v>189182</v>
      </c>
      <c r="H292" s="8">
        <f>SUMIFS(Baggrundsvariable!E$3:E$296,Baggrundsvariable!$A$3:$A$296,Samlet!$C292,Baggrundsvariable!$C$3:$C$296,Samlet!$E292)</f>
        <v>1.9666666666666666</v>
      </c>
      <c r="I292" s="8">
        <f>SUMIFS(Baggrundsvariable!F$3:F$296,Baggrundsvariable!$A$3:$A$296,Samlet!$C292,Baggrundsvariable!$C$3:$C$296,Samlet!$E292)</f>
        <v>4.8</v>
      </c>
      <c r="J292" s="8">
        <f>SUMIFS(Baggrundsvariable!G$3:G$296,Baggrundsvariable!$A$3:$A$296,Samlet!$C292,Baggrundsvariable!$C$3:$C$296,Samlet!$E292)</f>
        <v>36.700000000000003</v>
      </c>
      <c r="K292" s="8">
        <f>SUMIFS(Baggrundsvariable!H$3:H$296,Baggrundsvariable!$A$3:$A$296,Samlet!$C292,Baggrundsvariable!$C$3:$C$296,Samlet!$E292)</f>
        <v>21.8</v>
      </c>
      <c r="L292" s="8">
        <f>SUMIFS(Baggrundsvariable!I$3:I$296,Baggrundsvariable!$A$3:$A$296,Samlet!$C292,Baggrundsvariable!$C$3:$C$296,Samlet!$E292)</f>
        <v>14.729179800629325</v>
      </c>
    </row>
    <row r="293" spans="1:12">
      <c r="A293">
        <v>1619</v>
      </c>
      <c r="B293" t="s">
        <v>618</v>
      </c>
      <c r="C293">
        <v>101</v>
      </c>
      <c r="D293" t="s">
        <v>1232</v>
      </c>
      <c r="E293">
        <v>2011</v>
      </c>
      <c r="F293" s="15">
        <f>IF(VLOOKUP(IF($A293&lt;1500,'BM011'!$D$5,IF($A293&lt;1800,'BM011'!$D$5,IF($A293&lt;2000,'BM011'!$D$5,$A293))),'BM011'!$D$5:$U$607,'BM011'!S$609,0)="BRUG KOM",VLOOKUP($C293,'BM010'!$C$5:$T$102,'BM010'!R$104,0),VLOOKUP(IF($A293&lt;1500,'BM011'!$D$5,IF($A293&lt;1800,'BM011'!$D$5,IF($A293&lt;2000,'BM011'!$D$5,$A293))),'BM011'!$D$5:$U$607,'BM011'!S$609,0))</f>
        <v>23794.75</v>
      </c>
      <c r="G293">
        <f>SUMIFS(Baggrundsvariable!D$3:D$296,Baggrundsvariable!$A$3:$A$296,Samlet!$C293,Baggrundsvariable!$C$3:$C$296,Samlet!$E293)</f>
        <v>189182</v>
      </c>
      <c r="H293" s="8">
        <f>SUMIFS(Baggrundsvariable!E$3:E$296,Baggrundsvariable!$A$3:$A$296,Samlet!$C293,Baggrundsvariable!$C$3:$C$296,Samlet!$E293)</f>
        <v>1.9666666666666666</v>
      </c>
      <c r="I293" s="8">
        <f>SUMIFS(Baggrundsvariable!F$3:F$296,Baggrundsvariable!$A$3:$A$296,Samlet!$C293,Baggrundsvariable!$C$3:$C$296,Samlet!$E293)</f>
        <v>4.8</v>
      </c>
      <c r="J293" s="8">
        <f>SUMIFS(Baggrundsvariable!G$3:G$296,Baggrundsvariable!$A$3:$A$296,Samlet!$C293,Baggrundsvariable!$C$3:$C$296,Samlet!$E293)</f>
        <v>36.700000000000003</v>
      </c>
      <c r="K293" s="8">
        <f>SUMIFS(Baggrundsvariable!H$3:H$296,Baggrundsvariable!$A$3:$A$296,Samlet!$C293,Baggrundsvariable!$C$3:$C$296,Samlet!$E293)</f>
        <v>21.8</v>
      </c>
      <c r="L293" s="8">
        <f>SUMIFS(Baggrundsvariable!I$3:I$296,Baggrundsvariable!$A$3:$A$296,Samlet!$C293,Baggrundsvariable!$C$3:$C$296,Samlet!$E293)</f>
        <v>14.729179800629325</v>
      </c>
    </row>
    <row r="294" spans="1:12">
      <c r="A294">
        <v>1620</v>
      </c>
      <c r="B294" t="s">
        <v>618</v>
      </c>
      <c r="C294">
        <v>101</v>
      </c>
      <c r="D294" t="s">
        <v>1232</v>
      </c>
      <c r="E294">
        <v>2011</v>
      </c>
      <c r="F294" s="15">
        <f>IF(VLOOKUP(IF($A294&lt;1500,'BM011'!$D$5,IF($A294&lt;1800,'BM011'!$D$5,IF($A294&lt;2000,'BM011'!$D$5,$A294))),'BM011'!$D$5:$U$607,'BM011'!S$609,0)="BRUG KOM",VLOOKUP($C294,'BM010'!$C$5:$T$102,'BM010'!R$104,0),VLOOKUP(IF($A294&lt;1500,'BM011'!$D$5,IF($A294&lt;1800,'BM011'!$D$5,IF($A294&lt;2000,'BM011'!$D$5,$A294))),'BM011'!$D$5:$U$607,'BM011'!S$609,0))</f>
        <v>23794.75</v>
      </c>
      <c r="G294">
        <f>SUMIFS(Baggrundsvariable!D$3:D$296,Baggrundsvariable!$A$3:$A$296,Samlet!$C294,Baggrundsvariable!$C$3:$C$296,Samlet!$E294)</f>
        <v>189182</v>
      </c>
      <c r="H294" s="8">
        <f>SUMIFS(Baggrundsvariable!E$3:E$296,Baggrundsvariable!$A$3:$A$296,Samlet!$C294,Baggrundsvariable!$C$3:$C$296,Samlet!$E294)</f>
        <v>1.9666666666666666</v>
      </c>
      <c r="I294" s="8">
        <f>SUMIFS(Baggrundsvariable!F$3:F$296,Baggrundsvariable!$A$3:$A$296,Samlet!$C294,Baggrundsvariable!$C$3:$C$296,Samlet!$E294)</f>
        <v>4.8</v>
      </c>
      <c r="J294" s="8">
        <f>SUMIFS(Baggrundsvariable!G$3:G$296,Baggrundsvariable!$A$3:$A$296,Samlet!$C294,Baggrundsvariable!$C$3:$C$296,Samlet!$E294)</f>
        <v>36.700000000000003</v>
      </c>
      <c r="K294" s="8">
        <f>SUMIFS(Baggrundsvariable!H$3:H$296,Baggrundsvariable!$A$3:$A$296,Samlet!$C294,Baggrundsvariable!$C$3:$C$296,Samlet!$E294)</f>
        <v>21.8</v>
      </c>
      <c r="L294" s="8">
        <f>SUMIFS(Baggrundsvariable!I$3:I$296,Baggrundsvariable!$A$3:$A$296,Samlet!$C294,Baggrundsvariable!$C$3:$C$296,Samlet!$E294)</f>
        <v>14.729179800629325</v>
      </c>
    </row>
    <row r="295" spans="1:12">
      <c r="A295">
        <v>1621</v>
      </c>
      <c r="B295" t="s">
        <v>618</v>
      </c>
      <c r="C295">
        <v>101</v>
      </c>
      <c r="D295" t="s">
        <v>1232</v>
      </c>
      <c r="E295">
        <v>2011</v>
      </c>
      <c r="F295" s="15">
        <f>IF(VLOOKUP(IF($A295&lt;1500,'BM011'!$D$5,IF($A295&lt;1800,'BM011'!$D$5,IF($A295&lt;2000,'BM011'!$D$5,$A295))),'BM011'!$D$5:$U$607,'BM011'!S$609,0)="BRUG KOM",VLOOKUP($C295,'BM010'!$C$5:$T$102,'BM010'!R$104,0),VLOOKUP(IF($A295&lt;1500,'BM011'!$D$5,IF($A295&lt;1800,'BM011'!$D$5,IF($A295&lt;2000,'BM011'!$D$5,$A295))),'BM011'!$D$5:$U$607,'BM011'!S$609,0))</f>
        <v>23794.75</v>
      </c>
      <c r="G295">
        <f>SUMIFS(Baggrundsvariable!D$3:D$296,Baggrundsvariable!$A$3:$A$296,Samlet!$C295,Baggrundsvariable!$C$3:$C$296,Samlet!$E295)</f>
        <v>189182</v>
      </c>
      <c r="H295" s="8">
        <f>SUMIFS(Baggrundsvariable!E$3:E$296,Baggrundsvariable!$A$3:$A$296,Samlet!$C295,Baggrundsvariable!$C$3:$C$296,Samlet!$E295)</f>
        <v>1.9666666666666666</v>
      </c>
      <c r="I295" s="8">
        <f>SUMIFS(Baggrundsvariable!F$3:F$296,Baggrundsvariable!$A$3:$A$296,Samlet!$C295,Baggrundsvariable!$C$3:$C$296,Samlet!$E295)</f>
        <v>4.8</v>
      </c>
      <c r="J295" s="8">
        <f>SUMIFS(Baggrundsvariable!G$3:G$296,Baggrundsvariable!$A$3:$A$296,Samlet!$C295,Baggrundsvariable!$C$3:$C$296,Samlet!$E295)</f>
        <v>36.700000000000003</v>
      </c>
      <c r="K295" s="8">
        <f>SUMIFS(Baggrundsvariable!H$3:H$296,Baggrundsvariable!$A$3:$A$296,Samlet!$C295,Baggrundsvariable!$C$3:$C$296,Samlet!$E295)</f>
        <v>21.8</v>
      </c>
      <c r="L295" s="8">
        <f>SUMIFS(Baggrundsvariable!I$3:I$296,Baggrundsvariable!$A$3:$A$296,Samlet!$C295,Baggrundsvariable!$C$3:$C$296,Samlet!$E295)</f>
        <v>14.729179800629325</v>
      </c>
    </row>
    <row r="296" spans="1:12">
      <c r="A296">
        <v>1622</v>
      </c>
      <c r="B296" t="s">
        <v>618</v>
      </c>
      <c r="C296">
        <v>101</v>
      </c>
      <c r="D296" t="s">
        <v>1232</v>
      </c>
      <c r="E296">
        <v>2011</v>
      </c>
      <c r="F296" s="15">
        <f>IF(VLOOKUP(IF($A296&lt;1500,'BM011'!$D$5,IF($A296&lt;1800,'BM011'!$D$5,IF($A296&lt;2000,'BM011'!$D$5,$A296))),'BM011'!$D$5:$U$607,'BM011'!S$609,0)="BRUG KOM",VLOOKUP($C296,'BM010'!$C$5:$T$102,'BM010'!R$104,0),VLOOKUP(IF($A296&lt;1500,'BM011'!$D$5,IF($A296&lt;1800,'BM011'!$D$5,IF($A296&lt;2000,'BM011'!$D$5,$A296))),'BM011'!$D$5:$U$607,'BM011'!S$609,0))</f>
        <v>23794.75</v>
      </c>
      <c r="G296">
        <f>SUMIFS(Baggrundsvariable!D$3:D$296,Baggrundsvariable!$A$3:$A$296,Samlet!$C296,Baggrundsvariable!$C$3:$C$296,Samlet!$E296)</f>
        <v>189182</v>
      </c>
      <c r="H296" s="8">
        <f>SUMIFS(Baggrundsvariable!E$3:E$296,Baggrundsvariable!$A$3:$A$296,Samlet!$C296,Baggrundsvariable!$C$3:$C$296,Samlet!$E296)</f>
        <v>1.9666666666666666</v>
      </c>
      <c r="I296" s="8">
        <f>SUMIFS(Baggrundsvariable!F$3:F$296,Baggrundsvariable!$A$3:$A$296,Samlet!$C296,Baggrundsvariable!$C$3:$C$296,Samlet!$E296)</f>
        <v>4.8</v>
      </c>
      <c r="J296" s="8">
        <f>SUMIFS(Baggrundsvariable!G$3:G$296,Baggrundsvariable!$A$3:$A$296,Samlet!$C296,Baggrundsvariable!$C$3:$C$296,Samlet!$E296)</f>
        <v>36.700000000000003</v>
      </c>
      <c r="K296" s="8">
        <f>SUMIFS(Baggrundsvariable!H$3:H$296,Baggrundsvariable!$A$3:$A$296,Samlet!$C296,Baggrundsvariable!$C$3:$C$296,Samlet!$E296)</f>
        <v>21.8</v>
      </c>
      <c r="L296" s="8">
        <f>SUMIFS(Baggrundsvariable!I$3:I$296,Baggrundsvariable!$A$3:$A$296,Samlet!$C296,Baggrundsvariable!$C$3:$C$296,Samlet!$E296)</f>
        <v>14.729179800629325</v>
      </c>
    </row>
    <row r="297" spans="1:12">
      <c r="A297">
        <v>1623</v>
      </c>
      <c r="B297" t="s">
        <v>618</v>
      </c>
      <c r="C297">
        <v>101</v>
      </c>
      <c r="D297" t="s">
        <v>1232</v>
      </c>
      <c r="E297">
        <v>2011</v>
      </c>
      <c r="F297" s="15">
        <f>IF(VLOOKUP(IF($A297&lt;1500,'BM011'!$D$5,IF($A297&lt;1800,'BM011'!$D$5,IF($A297&lt;2000,'BM011'!$D$5,$A297))),'BM011'!$D$5:$U$607,'BM011'!S$609,0)="BRUG KOM",VLOOKUP($C297,'BM010'!$C$5:$T$102,'BM010'!R$104,0),VLOOKUP(IF($A297&lt;1500,'BM011'!$D$5,IF($A297&lt;1800,'BM011'!$D$5,IF($A297&lt;2000,'BM011'!$D$5,$A297))),'BM011'!$D$5:$U$607,'BM011'!S$609,0))</f>
        <v>23794.75</v>
      </c>
      <c r="G297">
        <f>SUMIFS(Baggrundsvariable!D$3:D$296,Baggrundsvariable!$A$3:$A$296,Samlet!$C297,Baggrundsvariable!$C$3:$C$296,Samlet!$E297)</f>
        <v>189182</v>
      </c>
      <c r="H297" s="8">
        <f>SUMIFS(Baggrundsvariable!E$3:E$296,Baggrundsvariable!$A$3:$A$296,Samlet!$C297,Baggrundsvariable!$C$3:$C$296,Samlet!$E297)</f>
        <v>1.9666666666666666</v>
      </c>
      <c r="I297" s="8">
        <f>SUMIFS(Baggrundsvariable!F$3:F$296,Baggrundsvariable!$A$3:$A$296,Samlet!$C297,Baggrundsvariable!$C$3:$C$296,Samlet!$E297)</f>
        <v>4.8</v>
      </c>
      <c r="J297" s="8">
        <f>SUMIFS(Baggrundsvariable!G$3:G$296,Baggrundsvariable!$A$3:$A$296,Samlet!$C297,Baggrundsvariable!$C$3:$C$296,Samlet!$E297)</f>
        <v>36.700000000000003</v>
      </c>
      <c r="K297" s="8">
        <f>SUMIFS(Baggrundsvariable!H$3:H$296,Baggrundsvariable!$A$3:$A$296,Samlet!$C297,Baggrundsvariable!$C$3:$C$296,Samlet!$E297)</f>
        <v>21.8</v>
      </c>
      <c r="L297" s="8">
        <f>SUMIFS(Baggrundsvariable!I$3:I$296,Baggrundsvariable!$A$3:$A$296,Samlet!$C297,Baggrundsvariable!$C$3:$C$296,Samlet!$E297)</f>
        <v>14.729179800629325</v>
      </c>
    </row>
    <row r="298" spans="1:12">
      <c r="A298">
        <v>1624</v>
      </c>
      <c r="B298" t="s">
        <v>618</v>
      </c>
      <c r="C298">
        <v>101</v>
      </c>
      <c r="D298" t="s">
        <v>1232</v>
      </c>
      <c r="E298">
        <v>2011</v>
      </c>
      <c r="F298" s="15">
        <f>IF(VLOOKUP(IF($A298&lt;1500,'BM011'!$D$5,IF($A298&lt;1800,'BM011'!$D$5,IF($A298&lt;2000,'BM011'!$D$5,$A298))),'BM011'!$D$5:$U$607,'BM011'!S$609,0)="BRUG KOM",VLOOKUP($C298,'BM010'!$C$5:$T$102,'BM010'!R$104,0),VLOOKUP(IF($A298&lt;1500,'BM011'!$D$5,IF($A298&lt;1800,'BM011'!$D$5,IF($A298&lt;2000,'BM011'!$D$5,$A298))),'BM011'!$D$5:$U$607,'BM011'!S$609,0))</f>
        <v>23794.75</v>
      </c>
      <c r="G298">
        <f>SUMIFS(Baggrundsvariable!D$3:D$296,Baggrundsvariable!$A$3:$A$296,Samlet!$C298,Baggrundsvariable!$C$3:$C$296,Samlet!$E298)</f>
        <v>189182</v>
      </c>
      <c r="H298" s="8">
        <f>SUMIFS(Baggrundsvariable!E$3:E$296,Baggrundsvariable!$A$3:$A$296,Samlet!$C298,Baggrundsvariable!$C$3:$C$296,Samlet!$E298)</f>
        <v>1.9666666666666666</v>
      </c>
      <c r="I298" s="8">
        <f>SUMIFS(Baggrundsvariable!F$3:F$296,Baggrundsvariable!$A$3:$A$296,Samlet!$C298,Baggrundsvariable!$C$3:$C$296,Samlet!$E298)</f>
        <v>4.8</v>
      </c>
      <c r="J298" s="8">
        <f>SUMIFS(Baggrundsvariable!G$3:G$296,Baggrundsvariable!$A$3:$A$296,Samlet!$C298,Baggrundsvariable!$C$3:$C$296,Samlet!$E298)</f>
        <v>36.700000000000003</v>
      </c>
      <c r="K298" s="8">
        <f>SUMIFS(Baggrundsvariable!H$3:H$296,Baggrundsvariable!$A$3:$A$296,Samlet!$C298,Baggrundsvariable!$C$3:$C$296,Samlet!$E298)</f>
        <v>21.8</v>
      </c>
      <c r="L298" s="8">
        <f>SUMIFS(Baggrundsvariable!I$3:I$296,Baggrundsvariable!$A$3:$A$296,Samlet!$C298,Baggrundsvariable!$C$3:$C$296,Samlet!$E298)</f>
        <v>14.729179800629325</v>
      </c>
    </row>
    <row r="299" spans="1:12">
      <c r="A299">
        <v>1630</v>
      </c>
      <c r="B299" t="s">
        <v>618</v>
      </c>
      <c r="C299">
        <v>101</v>
      </c>
      <c r="D299" t="s">
        <v>1232</v>
      </c>
      <c r="E299">
        <v>2011</v>
      </c>
      <c r="F299" s="15">
        <f>IF(VLOOKUP(IF($A299&lt;1500,'BM011'!$D$5,IF($A299&lt;1800,'BM011'!$D$5,IF($A299&lt;2000,'BM011'!$D$5,$A299))),'BM011'!$D$5:$U$607,'BM011'!S$609,0)="BRUG KOM",VLOOKUP($C299,'BM010'!$C$5:$T$102,'BM010'!R$104,0),VLOOKUP(IF($A299&lt;1500,'BM011'!$D$5,IF($A299&lt;1800,'BM011'!$D$5,IF($A299&lt;2000,'BM011'!$D$5,$A299))),'BM011'!$D$5:$U$607,'BM011'!S$609,0))</f>
        <v>23794.75</v>
      </c>
      <c r="G299">
        <f>SUMIFS(Baggrundsvariable!D$3:D$296,Baggrundsvariable!$A$3:$A$296,Samlet!$C299,Baggrundsvariable!$C$3:$C$296,Samlet!$E299)</f>
        <v>189182</v>
      </c>
      <c r="H299" s="8">
        <f>SUMIFS(Baggrundsvariable!E$3:E$296,Baggrundsvariable!$A$3:$A$296,Samlet!$C299,Baggrundsvariable!$C$3:$C$296,Samlet!$E299)</f>
        <v>1.9666666666666666</v>
      </c>
      <c r="I299" s="8">
        <f>SUMIFS(Baggrundsvariable!F$3:F$296,Baggrundsvariable!$A$3:$A$296,Samlet!$C299,Baggrundsvariable!$C$3:$C$296,Samlet!$E299)</f>
        <v>4.8</v>
      </c>
      <c r="J299" s="8">
        <f>SUMIFS(Baggrundsvariable!G$3:G$296,Baggrundsvariable!$A$3:$A$296,Samlet!$C299,Baggrundsvariable!$C$3:$C$296,Samlet!$E299)</f>
        <v>36.700000000000003</v>
      </c>
      <c r="K299" s="8">
        <f>SUMIFS(Baggrundsvariable!H$3:H$296,Baggrundsvariable!$A$3:$A$296,Samlet!$C299,Baggrundsvariable!$C$3:$C$296,Samlet!$E299)</f>
        <v>21.8</v>
      </c>
      <c r="L299" s="8">
        <f>SUMIFS(Baggrundsvariable!I$3:I$296,Baggrundsvariable!$A$3:$A$296,Samlet!$C299,Baggrundsvariable!$C$3:$C$296,Samlet!$E299)</f>
        <v>14.729179800629325</v>
      </c>
    </row>
    <row r="300" spans="1:12">
      <c r="A300">
        <v>1631</v>
      </c>
      <c r="B300" t="s">
        <v>618</v>
      </c>
      <c r="C300">
        <v>101</v>
      </c>
      <c r="D300" t="s">
        <v>1232</v>
      </c>
      <c r="E300">
        <v>2011</v>
      </c>
      <c r="F300" s="15">
        <f>IF(VLOOKUP(IF($A300&lt;1500,'BM011'!$D$5,IF($A300&lt;1800,'BM011'!$D$5,IF($A300&lt;2000,'BM011'!$D$5,$A300))),'BM011'!$D$5:$U$607,'BM011'!S$609,0)="BRUG KOM",VLOOKUP($C300,'BM010'!$C$5:$T$102,'BM010'!R$104,0),VLOOKUP(IF($A300&lt;1500,'BM011'!$D$5,IF($A300&lt;1800,'BM011'!$D$5,IF($A300&lt;2000,'BM011'!$D$5,$A300))),'BM011'!$D$5:$U$607,'BM011'!S$609,0))</f>
        <v>23794.75</v>
      </c>
      <c r="G300">
        <f>SUMIFS(Baggrundsvariable!D$3:D$296,Baggrundsvariable!$A$3:$A$296,Samlet!$C300,Baggrundsvariable!$C$3:$C$296,Samlet!$E300)</f>
        <v>189182</v>
      </c>
      <c r="H300" s="8">
        <f>SUMIFS(Baggrundsvariable!E$3:E$296,Baggrundsvariable!$A$3:$A$296,Samlet!$C300,Baggrundsvariable!$C$3:$C$296,Samlet!$E300)</f>
        <v>1.9666666666666666</v>
      </c>
      <c r="I300" s="8">
        <f>SUMIFS(Baggrundsvariable!F$3:F$296,Baggrundsvariable!$A$3:$A$296,Samlet!$C300,Baggrundsvariable!$C$3:$C$296,Samlet!$E300)</f>
        <v>4.8</v>
      </c>
      <c r="J300" s="8">
        <f>SUMIFS(Baggrundsvariable!G$3:G$296,Baggrundsvariable!$A$3:$A$296,Samlet!$C300,Baggrundsvariable!$C$3:$C$296,Samlet!$E300)</f>
        <v>36.700000000000003</v>
      </c>
      <c r="K300" s="8">
        <f>SUMIFS(Baggrundsvariable!H$3:H$296,Baggrundsvariable!$A$3:$A$296,Samlet!$C300,Baggrundsvariable!$C$3:$C$296,Samlet!$E300)</f>
        <v>21.8</v>
      </c>
      <c r="L300" s="8">
        <f>SUMIFS(Baggrundsvariable!I$3:I$296,Baggrundsvariable!$A$3:$A$296,Samlet!$C300,Baggrundsvariable!$C$3:$C$296,Samlet!$E300)</f>
        <v>14.729179800629325</v>
      </c>
    </row>
    <row r="301" spans="1:12">
      <c r="A301">
        <v>1632</v>
      </c>
      <c r="B301" t="s">
        <v>618</v>
      </c>
      <c r="C301">
        <v>101</v>
      </c>
      <c r="D301" t="s">
        <v>1232</v>
      </c>
      <c r="E301">
        <v>2011</v>
      </c>
      <c r="F301" s="15">
        <f>IF(VLOOKUP(IF($A301&lt;1500,'BM011'!$D$5,IF($A301&lt;1800,'BM011'!$D$5,IF($A301&lt;2000,'BM011'!$D$5,$A301))),'BM011'!$D$5:$U$607,'BM011'!S$609,0)="BRUG KOM",VLOOKUP($C301,'BM010'!$C$5:$T$102,'BM010'!R$104,0),VLOOKUP(IF($A301&lt;1500,'BM011'!$D$5,IF($A301&lt;1800,'BM011'!$D$5,IF($A301&lt;2000,'BM011'!$D$5,$A301))),'BM011'!$D$5:$U$607,'BM011'!S$609,0))</f>
        <v>23794.75</v>
      </c>
      <c r="G301">
        <f>SUMIFS(Baggrundsvariable!D$3:D$296,Baggrundsvariable!$A$3:$A$296,Samlet!$C301,Baggrundsvariable!$C$3:$C$296,Samlet!$E301)</f>
        <v>189182</v>
      </c>
      <c r="H301" s="8">
        <f>SUMIFS(Baggrundsvariable!E$3:E$296,Baggrundsvariable!$A$3:$A$296,Samlet!$C301,Baggrundsvariable!$C$3:$C$296,Samlet!$E301)</f>
        <v>1.9666666666666666</v>
      </c>
      <c r="I301" s="8">
        <f>SUMIFS(Baggrundsvariable!F$3:F$296,Baggrundsvariable!$A$3:$A$296,Samlet!$C301,Baggrundsvariable!$C$3:$C$296,Samlet!$E301)</f>
        <v>4.8</v>
      </c>
      <c r="J301" s="8">
        <f>SUMIFS(Baggrundsvariable!G$3:G$296,Baggrundsvariable!$A$3:$A$296,Samlet!$C301,Baggrundsvariable!$C$3:$C$296,Samlet!$E301)</f>
        <v>36.700000000000003</v>
      </c>
      <c r="K301" s="8">
        <f>SUMIFS(Baggrundsvariable!H$3:H$296,Baggrundsvariable!$A$3:$A$296,Samlet!$C301,Baggrundsvariable!$C$3:$C$296,Samlet!$E301)</f>
        <v>21.8</v>
      </c>
      <c r="L301" s="8">
        <f>SUMIFS(Baggrundsvariable!I$3:I$296,Baggrundsvariable!$A$3:$A$296,Samlet!$C301,Baggrundsvariable!$C$3:$C$296,Samlet!$E301)</f>
        <v>14.729179800629325</v>
      </c>
    </row>
    <row r="302" spans="1:12">
      <c r="A302">
        <v>1633</v>
      </c>
      <c r="B302" t="s">
        <v>618</v>
      </c>
      <c r="C302">
        <v>101</v>
      </c>
      <c r="D302" t="s">
        <v>1232</v>
      </c>
      <c r="E302">
        <v>2011</v>
      </c>
      <c r="F302" s="15">
        <f>IF(VLOOKUP(IF($A302&lt;1500,'BM011'!$D$5,IF($A302&lt;1800,'BM011'!$D$5,IF($A302&lt;2000,'BM011'!$D$5,$A302))),'BM011'!$D$5:$U$607,'BM011'!S$609,0)="BRUG KOM",VLOOKUP($C302,'BM010'!$C$5:$T$102,'BM010'!R$104,0),VLOOKUP(IF($A302&lt;1500,'BM011'!$D$5,IF($A302&lt;1800,'BM011'!$D$5,IF($A302&lt;2000,'BM011'!$D$5,$A302))),'BM011'!$D$5:$U$607,'BM011'!S$609,0))</f>
        <v>23794.75</v>
      </c>
      <c r="G302">
        <f>SUMIFS(Baggrundsvariable!D$3:D$296,Baggrundsvariable!$A$3:$A$296,Samlet!$C302,Baggrundsvariable!$C$3:$C$296,Samlet!$E302)</f>
        <v>189182</v>
      </c>
      <c r="H302" s="8">
        <f>SUMIFS(Baggrundsvariable!E$3:E$296,Baggrundsvariable!$A$3:$A$296,Samlet!$C302,Baggrundsvariable!$C$3:$C$296,Samlet!$E302)</f>
        <v>1.9666666666666666</v>
      </c>
      <c r="I302" s="8">
        <f>SUMIFS(Baggrundsvariable!F$3:F$296,Baggrundsvariable!$A$3:$A$296,Samlet!$C302,Baggrundsvariable!$C$3:$C$296,Samlet!$E302)</f>
        <v>4.8</v>
      </c>
      <c r="J302" s="8">
        <f>SUMIFS(Baggrundsvariable!G$3:G$296,Baggrundsvariable!$A$3:$A$296,Samlet!$C302,Baggrundsvariable!$C$3:$C$296,Samlet!$E302)</f>
        <v>36.700000000000003</v>
      </c>
      <c r="K302" s="8">
        <f>SUMIFS(Baggrundsvariable!H$3:H$296,Baggrundsvariable!$A$3:$A$296,Samlet!$C302,Baggrundsvariable!$C$3:$C$296,Samlet!$E302)</f>
        <v>21.8</v>
      </c>
      <c r="L302" s="8">
        <f>SUMIFS(Baggrundsvariable!I$3:I$296,Baggrundsvariable!$A$3:$A$296,Samlet!$C302,Baggrundsvariable!$C$3:$C$296,Samlet!$E302)</f>
        <v>14.729179800629325</v>
      </c>
    </row>
    <row r="303" spans="1:12">
      <c r="A303">
        <v>1634</v>
      </c>
      <c r="B303" t="s">
        <v>618</v>
      </c>
      <c r="C303">
        <v>101</v>
      </c>
      <c r="D303" t="s">
        <v>1232</v>
      </c>
      <c r="E303">
        <v>2011</v>
      </c>
      <c r="F303" s="15">
        <f>IF(VLOOKUP(IF($A303&lt;1500,'BM011'!$D$5,IF($A303&lt;1800,'BM011'!$D$5,IF($A303&lt;2000,'BM011'!$D$5,$A303))),'BM011'!$D$5:$U$607,'BM011'!S$609,0)="BRUG KOM",VLOOKUP($C303,'BM010'!$C$5:$T$102,'BM010'!R$104,0),VLOOKUP(IF($A303&lt;1500,'BM011'!$D$5,IF($A303&lt;1800,'BM011'!$D$5,IF($A303&lt;2000,'BM011'!$D$5,$A303))),'BM011'!$D$5:$U$607,'BM011'!S$609,0))</f>
        <v>23794.75</v>
      </c>
      <c r="G303">
        <f>SUMIFS(Baggrundsvariable!D$3:D$296,Baggrundsvariable!$A$3:$A$296,Samlet!$C303,Baggrundsvariable!$C$3:$C$296,Samlet!$E303)</f>
        <v>189182</v>
      </c>
      <c r="H303" s="8">
        <f>SUMIFS(Baggrundsvariable!E$3:E$296,Baggrundsvariable!$A$3:$A$296,Samlet!$C303,Baggrundsvariable!$C$3:$C$296,Samlet!$E303)</f>
        <v>1.9666666666666666</v>
      </c>
      <c r="I303" s="8">
        <f>SUMIFS(Baggrundsvariable!F$3:F$296,Baggrundsvariable!$A$3:$A$296,Samlet!$C303,Baggrundsvariable!$C$3:$C$296,Samlet!$E303)</f>
        <v>4.8</v>
      </c>
      <c r="J303" s="8">
        <f>SUMIFS(Baggrundsvariable!G$3:G$296,Baggrundsvariable!$A$3:$A$296,Samlet!$C303,Baggrundsvariable!$C$3:$C$296,Samlet!$E303)</f>
        <v>36.700000000000003</v>
      </c>
      <c r="K303" s="8">
        <f>SUMIFS(Baggrundsvariable!H$3:H$296,Baggrundsvariable!$A$3:$A$296,Samlet!$C303,Baggrundsvariable!$C$3:$C$296,Samlet!$E303)</f>
        <v>21.8</v>
      </c>
      <c r="L303" s="8">
        <f>SUMIFS(Baggrundsvariable!I$3:I$296,Baggrundsvariable!$A$3:$A$296,Samlet!$C303,Baggrundsvariable!$C$3:$C$296,Samlet!$E303)</f>
        <v>14.729179800629325</v>
      </c>
    </row>
    <row r="304" spans="1:12">
      <c r="A304">
        <v>1635</v>
      </c>
      <c r="B304" t="s">
        <v>618</v>
      </c>
      <c r="C304">
        <v>101</v>
      </c>
      <c r="D304" t="s">
        <v>1232</v>
      </c>
      <c r="E304">
        <v>2011</v>
      </c>
      <c r="F304" s="15">
        <f>IF(VLOOKUP(IF($A304&lt;1500,'BM011'!$D$5,IF($A304&lt;1800,'BM011'!$D$5,IF($A304&lt;2000,'BM011'!$D$5,$A304))),'BM011'!$D$5:$U$607,'BM011'!S$609,0)="BRUG KOM",VLOOKUP($C304,'BM010'!$C$5:$T$102,'BM010'!R$104,0),VLOOKUP(IF($A304&lt;1500,'BM011'!$D$5,IF($A304&lt;1800,'BM011'!$D$5,IF($A304&lt;2000,'BM011'!$D$5,$A304))),'BM011'!$D$5:$U$607,'BM011'!S$609,0))</f>
        <v>23794.75</v>
      </c>
      <c r="G304">
        <f>SUMIFS(Baggrundsvariable!D$3:D$296,Baggrundsvariable!$A$3:$A$296,Samlet!$C304,Baggrundsvariable!$C$3:$C$296,Samlet!$E304)</f>
        <v>189182</v>
      </c>
      <c r="H304" s="8">
        <f>SUMIFS(Baggrundsvariable!E$3:E$296,Baggrundsvariable!$A$3:$A$296,Samlet!$C304,Baggrundsvariable!$C$3:$C$296,Samlet!$E304)</f>
        <v>1.9666666666666666</v>
      </c>
      <c r="I304" s="8">
        <f>SUMIFS(Baggrundsvariable!F$3:F$296,Baggrundsvariable!$A$3:$A$296,Samlet!$C304,Baggrundsvariable!$C$3:$C$296,Samlet!$E304)</f>
        <v>4.8</v>
      </c>
      <c r="J304" s="8">
        <f>SUMIFS(Baggrundsvariable!G$3:G$296,Baggrundsvariable!$A$3:$A$296,Samlet!$C304,Baggrundsvariable!$C$3:$C$296,Samlet!$E304)</f>
        <v>36.700000000000003</v>
      </c>
      <c r="K304" s="8">
        <f>SUMIFS(Baggrundsvariable!H$3:H$296,Baggrundsvariable!$A$3:$A$296,Samlet!$C304,Baggrundsvariable!$C$3:$C$296,Samlet!$E304)</f>
        <v>21.8</v>
      </c>
      <c r="L304" s="8">
        <f>SUMIFS(Baggrundsvariable!I$3:I$296,Baggrundsvariable!$A$3:$A$296,Samlet!$C304,Baggrundsvariable!$C$3:$C$296,Samlet!$E304)</f>
        <v>14.729179800629325</v>
      </c>
    </row>
    <row r="305" spans="1:12">
      <c r="A305">
        <v>1650</v>
      </c>
      <c r="B305" t="s">
        <v>618</v>
      </c>
      <c r="C305">
        <v>101</v>
      </c>
      <c r="D305" t="s">
        <v>1232</v>
      </c>
      <c r="E305">
        <v>2011</v>
      </c>
      <c r="F305" s="15">
        <f>IF(VLOOKUP(IF($A305&lt;1500,'BM011'!$D$5,IF($A305&lt;1800,'BM011'!$D$5,IF($A305&lt;2000,'BM011'!$D$5,$A305))),'BM011'!$D$5:$U$607,'BM011'!S$609,0)="BRUG KOM",VLOOKUP($C305,'BM010'!$C$5:$T$102,'BM010'!R$104,0),VLOOKUP(IF($A305&lt;1500,'BM011'!$D$5,IF($A305&lt;1800,'BM011'!$D$5,IF($A305&lt;2000,'BM011'!$D$5,$A305))),'BM011'!$D$5:$U$607,'BM011'!S$609,0))</f>
        <v>23794.75</v>
      </c>
      <c r="G305">
        <f>SUMIFS(Baggrundsvariable!D$3:D$296,Baggrundsvariable!$A$3:$A$296,Samlet!$C305,Baggrundsvariable!$C$3:$C$296,Samlet!$E305)</f>
        <v>189182</v>
      </c>
      <c r="H305" s="8">
        <f>SUMIFS(Baggrundsvariable!E$3:E$296,Baggrundsvariable!$A$3:$A$296,Samlet!$C305,Baggrundsvariable!$C$3:$C$296,Samlet!$E305)</f>
        <v>1.9666666666666666</v>
      </c>
      <c r="I305" s="8">
        <f>SUMIFS(Baggrundsvariable!F$3:F$296,Baggrundsvariable!$A$3:$A$296,Samlet!$C305,Baggrundsvariable!$C$3:$C$296,Samlet!$E305)</f>
        <v>4.8</v>
      </c>
      <c r="J305" s="8">
        <f>SUMIFS(Baggrundsvariable!G$3:G$296,Baggrundsvariable!$A$3:$A$296,Samlet!$C305,Baggrundsvariable!$C$3:$C$296,Samlet!$E305)</f>
        <v>36.700000000000003</v>
      </c>
      <c r="K305" s="8">
        <f>SUMIFS(Baggrundsvariable!H$3:H$296,Baggrundsvariable!$A$3:$A$296,Samlet!$C305,Baggrundsvariable!$C$3:$C$296,Samlet!$E305)</f>
        <v>21.8</v>
      </c>
      <c r="L305" s="8">
        <f>SUMIFS(Baggrundsvariable!I$3:I$296,Baggrundsvariable!$A$3:$A$296,Samlet!$C305,Baggrundsvariable!$C$3:$C$296,Samlet!$E305)</f>
        <v>14.729179800629325</v>
      </c>
    </row>
    <row r="306" spans="1:12">
      <c r="A306">
        <v>1651</v>
      </c>
      <c r="B306" t="s">
        <v>618</v>
      </c>
      <c r="C306">
        <v>101</v>
      </c>
      <c r="D306" t="s">
        <v>1232</v>
      </c>
      <c r="E306">
        <v>2011</v>
      </c>
      <c r="F306" s="15">
        <f>IF(VLOOKUP(IF($A306&lt;1500,'BM011'!$D$5,IF($A306&lt;1800,'BM011'!$D$5,IF($A306&lt;2000,'BM011'!$D$5,$A306))),'BM011'!$D$5:$U$607,'BM011'!S$609,0)="BRUG KOM",VLOOKUP($C306,'BM010'!$C$5:$T$102,'BM010'!R$104,0),VLOOKUP(IF($A306&lt;1500,'BM011'!$D$5,IF($A306&lt;1800,'BM011'!$D$5,IF($A306&lt;2000,'BM011'!$D$5,$A306))),'BM011'!$D$5:$U$607,'BM011'!S$609,0))</f>
        <v>23794.75</v>
      </c>
      <c r="G306">
        <f>SUMIFS(Baggrundsvariable!D$3:D$296,Baggrundsvariable!$A$3:$A$296,Samlet!$C306,Baggrundsvariable!$C$3:$C$296,Samlet!$E306)</f>
        <v>189182</v>
      </c>
      <c r="H306" s="8">
        <f>SUMIFS(Baggrundsvariable!E$3:E$296,Baggrundsvariable!$A$3:$A$296,Samlet!$C306,Baggrundsvariable!$C$3:$C$296,Samlet!$E306)</f>
        <v>1.9666666666666666</v>
      </c>
      <c r="I306" s="8">
        <f>SUMIFS(Baggrundsvariable!F$3:F$296,Baggrundsvariable!$A$3:$A$296,Samlet!$C306,Baggrundsvariable!$C$3:$C$296,Samlet!$E306)</f>
        <v>4.8</v>
      </c>
      <c r="J306" s="8">
        <f>SUMIFS(Baggrundsvariable!G$3:G$296,Baggrundsvariable!$A$3:$A$296,Samlet!$C306,Baggrundsvariable!$C$3:$C$296,Samlet!$E306)</f>
        <v>36.700000000000003</v>
      </c>
      <c r="K306" s="8">
        <f>SUMIFS(Baggrundsvariable!H$3:H$296,Baggrundsvariable!$A$3:$A$296,Samlet!$C306,Baggrundsvariable!$C$3:$C$296,Samlet!$E306)</f>
        <v>21.8</v>
      </c>
      <c r="L306" s="8">
        <f>SUMIFS(Baggrundsvariable!I$3:I$296,Baggrundsvariable!$A$3:$A$296,Samlet!$C306,Baggrundsvariable!$C$3:$C$296,Samlet!$E306)</f>
        <v>14.729179800629325</v>
      </c>
    </row>
    <row r="307" spans="1:12">
      <c r="A307">
        <v>1652</v>
      </c>
      <c r="B307" t="s">
        <v>618</v>
      </c>
      <c r="C307">
        <v>101</v>
      </c>
      <c r="D307" t="s">
        <v>1232</v>
      </c>
      <c r="E307">
        <v>2011</v>
      </c>
      <c r="F307" s="15">
        <f>IF(VLOOKUP(IF($A307&lt;1500,'BM011'!$D$5,IF($A307&lt;1800,'BM011'!$D$5,IF($A307&lt;2000,'BM011'!$D$5,$A307))),'BM011'!$D$5:$U$607,'BM011'!S$609,0)="BRUG KOM",VLOOKUP($C307,'BM010'!$C$5:$T$102,'BM010'!R$104,0),VLOOKUP(IF($A307&lt;1500,'BM011'!$D$5,IF($A307&lt;1800,'BM011'!$D$5,IF($A307&lt;2000,'BM011'!$D$5,$A307))),'BM011'!$D$5:$U$607,'BM011'!S$609,0))</f>
        <v>23794.75</v>
      </c>
      <c r="G307">
        <f>SUMIFS(Baggrundsvariable!D$3:D$296,Baggrundsvariable!$A$3:$A$296,Samlet!$C307,Baggrundsvariable!$C$3:$C$296,Samlet!$E307)</f>
        <v>189182</v>
      </c>
      <c r="H307" s="8">
        <f>SUMIFS(Baggrundsvariable!E$3:E$296,Baggrundsvariable!$A$3:$A$296,Samlet!$C307,Baggrundsvariable!$C$3:$C$296,Samlet!$E307)</f>
        <v>1.9666666666666666</v>
      </c>
      <c r="I307" s="8">
        <f>SUMIFS(Baggrundsvariable!F$3:F$296,Baggrundsvariable!$A$3:$A$296,Samlet!$C307,Baggrundsvariable!$C$3:$C$296,Samlet!$E307)</f>
        <v>4.8</v>
      </c>
      <c r="J307" s="8">
        <f>SUMIFS(Baggrundsvariable!G$3:G$296,Baggrundsvariable!$A$3:$A$296,Samlet!$C307,Baggrundsvariable!$C$3:$C$296,Samlet!$E307)</f>
        <v>36.700000000000003</v>
      </c>
      <c r="K307" s="8">
        <f>SUMIFS(Baggrundsvariable!H$3:H$296,Baggrundsvariable!$A$3:$A$296,Samlet!$C307,Baggrundsvariable!$C$3:$C$296,Samlet!$E307)</f>
        <v>21.8</v>
      </c>
      <c r="L307" s="8">
        <f>SUMIFS(Baggrundsvariable!I$3:I$296,Baggrundsvariable!$A$3:$A$296,Samlet!$C307,Baggrundsvariable!$C$3:$C$296,Samlet!$E307)</f>
        <v>14.729179800629325</v>
      </c>
    </row>
    <row r="308" spans="1:12">
      <c r="A308">
        <v>1653</v>
      </c>
      <c r="B308" t="s">
        <v>618</v>
      </c>
      <c r="C308">
        <v>101</v>
      </c>
      <c r="D308" t="s">
        <v>1232</v>
      </c>
      <c r="E308">
        <v>2011</v>
      </c>
      <c r="F308" s="15">
        <f>IF(VLOOKUP(IF($A308&lt;1500,'BM011'!$D$5,IF($A308&lt;1800,'BM011'!$D$5,IF($A308&lt;2000,'BM011'!$D$5,$A308))),'BM011'!$D$5:$U$607,'BM011'!S$609,0)="BRUG KOM",VLOOKUP($C308,'BM010'!$C$5:$T$102,'BM010'!R$104,0),VLOOKUP(IF($A308&lt;1500,'BM011'!$D$5,IF($A308&lt;1800,'BM011'!$D$5,IF($A308&lt;2000,'BM011'!$D$5,$A308))),'BM011'!$D$5:$U$607,'BM011'!S$609,0))</f>
        <v>23794.75</v>
      </c>
      <c r="G308">
        <f>SUMIFS(Baggrundsvariable!D$3:D$296,Baggrundsvariable!$A$3:$A$296,Samlet!$C308,Baggrundsvariable!$C$3:$C$296,Samlet!$E308)</f>
        <v>189182</v>
      </c>
      <c r="H308" s="8">
        <f>SUMIFS(Baggrundsvariable!E$3:E$296,Baggrundsvariable!$A$3:$A$296,Samlet!$C308,Baggrundsvariable!$C$3:$C$296,Samlet!$E308)</f>
        <v>1.9666666666666666</v>
      </c>
      <c r="I308" s="8">
        <f>SUMIFS(Baggrundsvariable!F$3:F$296,Baggrundsvariable!$A$3:$A$296,Samlet!$C308,Baggrundsvariable!$C$3:$C$296,Samlet!$E308)</f>
        <v>4.8</v>
      </c>
      <c r="J308" s="8">
        <f>SUMIFS(Baggrundsvariable!G$3:G$296,Baggrundsvariable!$A$3:$A$296,Samlet!$C308,Baggrundsvariable!$C$3:$C$296,Samlet!$E308)</f>
        <v>36.700000000000003</v>
      </c>
      <c r="K308" s="8">
        <f>SUMIFS(Baggrundsvariable!H$3:H$296,Baggrundsvariable!$A$3:$A$296,Samlet!$C308,Baggrundsvariable!$C$3:$C$296,Samlet!$E308)</f>
        <v>21.8</v>
      </c>
      <c r="L308" s="8">
        <f>SUMIFS(Baggrundsvariable!I$3:I$296,Baggrundsvariable!$A$3:$A$296,Samlet!$C308,Baggrundsvariable!$C$3:$C$296,Samlet!$E308)</f>
        <v>14.729179800629325</v>
      </c>
    </row>
    <row r="309" spans="1:12">
      <c r="A309">
        <v>1654</v>
      </c>
      <c r="B309" t="s">
        <v>618</v>
      </c>
      <c r="C309">
        <v>101</v>
      </c>
      <c r="D309" t="s">
        <v>1232</v>
      </c>
      <c r="E309">
        <v>2011</v>
      </c>
      <c r="F309" s="15">
        <f>IF(VLOOKUP(IF($A309&lt;1500,'BM011'!$D$5,IF($A309&lt;1800,'BM011'!$D$5,IF($A309&lt;2000,'BM011'!$D$5,$A309))),'BM011'!$D$5:$U$607,'BM011'!S$609,0)="BRUG KOM",VLOOKUP($C309,'BM010'!$C$5:$T$102,'BM010'!R$104,0),VLOOKUP(IF($A309&lt;1500,'BM011'!$D$5,IF($A309&lt;1800,'BM011'!$D$5,IF($A309&lt;2000,'BM011'!$D$5,$A309))),'BM011'!$D$5:$U$607,'BM011'!S$609,0))</f>
        <v>23794.75</v>
      </c>
      <c r="G309">
        <f>SUMIFS(Baggrundsvariable!D$3:D$296,Baggrundsvariable!$A$3:$A$296,Samlet!$C309,Baggrundsvariable!$C$3:$C$296,Samlet!$E309)</f>
        <v>189182</v>
      </c>
      <c r="H309" s="8">
        <f>SUMIFS(Baggrundsvariable!E$3:E$296,Baggrundsvariable!$A$3:$A$296,Samlet!$C309,Baggrundsvariable!$C$3:$C$296,Samlet!$E309)</f>
        <v>1.9666666666666666</v>
      </c>
      <c r="I309" s="8">
        <f>SUMIFS(Baggrundsvariable!F$3:F$296,Baggrundsvariable!$A$3:$A$296,Samlet!$C309,Baggrundsvariable!$C$3:$C$296,Samlet!$E309)</f>
        <v>4.8</v>
      </c>
      <c r="J309" s="8">
        <f>SUMIFS(Baggrundsvariable!G$3:G$296,Baggrundsvariable!$A$3:$A$296,Samlet!$C309,Baggrundsvariable!$C$3:$C$296,Samlet!$E309)</f>
        <v>36.700000000000003</v>
      </c>
      <c r="K309" s="8">
        <f>SUMIFS(Baggrundsvariable!H$3:H$296,Baggrundsvariable!$A$3:$A$296,Samlet!$C309,Baggrundsvariable!$C$3:$C$296,Samlet!$E309)</f>
        <v>21.8</v>
      </c>
      <c r="L309" s="8">
        <f>SUMIFS(Baggrundsvariable!I$3:I$296,Baggrundsvariable!$A$3:$A$296,Samlet!$C309,Baggrundsvariable!$C$3:$C$296,Samlet!$E309)</f>
        <v>14.729179800629325</v>
      </c>
    </row>
    <row r="310" spans="1:12">
      <c r="A310">
        <v>1655</v>
      </c>
      <c r="B310" t="s">
        <v>618</v>
      </c>
      <c r="C310">
        <v>101</v>
      </c>
      <c r="D310" t="s">
        <v>1232</v>
      </c>
      <c r="E310">
        <v>2011</v>
      </c>
      <c r="F310" s="15">
        <f>IF(VLOOKUP(IF($A310&lt;1500,'BM011'!$D$5,IF($A310&lt;1800,'BM011'!$D$5,IF($A310&lt;2000,'BM011'!$D$5,$A310))),'BM011'!$D$5:$U$607,'BM011'!S$609,0)="BRUG KOM",VLOOKUP($C310,'BM010'!$C$5:$T$102,'BM010'!R$104,0),VLOOKUP(IF($A310&lt;1500,'BM011'!$D$5,IF($A310&lt;1800,'BM011'!$D$5,IF($A310&lt;2000,'BM011'!$D$5,$A310))),'BM011'!$D$5:$U$607,'BM011'!S$609,0))</f>
        <v>23794.75</v>
      </c>
      <c r="G310">
        <f>SUMIFS(Baggrundsvariable!D$3:D$296,Baggrundsvariable!$A$3:$A$296,Samlet!$C310,Baggrundsvariable!$C$3:$C$296,Samlet!$E310)</f>
        <v>189182</v>
      </c>
      <c r="H310" s="8">
        <f>SUMIFS(Baggrundsvariable!E$3:E$296,Baggrundsvariable!$A$3:$A$296,Samlet!$C310,Baggrundsvariable!$C$3:$C$296,Samlet!$E310)</f>
        <v>1.9666666666666666</v>
      </c>
      <c r="I310" s="8">
        <f>SUMIFS(Baggrundsvariable!F$3:F$296,Baggrundsvariable!$A$3:$A$296,Samlet!$C310,Baggrundsvariable!$C$3:$C$296,Samlet!$E310)</f>
        <v>4.8</v>
      </c>
      <c r="J310" s="8">
        <f>SUMIFS(Baggrundsvariable!G$3:G$296,Baggrundsvariable!$A$3:$A$296,Samlet!$C310,Baggrundsvariable!$C$3:$C$296,Samlet!$E310)</f>
        <v>36.700000000000003</v>
      </c>
      <c r="K310" s="8">
        <f>SUMIFS(Baggrundsvariable!H$3:H$296,Baggrundsvariable!$A$3:$A$296,Samlet!$C310,Baggrundsvariable!$C$3:$C$296,Samlet!$E310)</f>
        <v>21.8</v>
      </c>
      <c r="L310" s="8">
        <f>SUMIFS(Baggrundsvariable!I$3:I$296,Baggrundsvariable!$A$3:$A$296,Samlet!$C310,Baggrundsvariable!$C$3:$C$296,Samlet!$E310)</f>
        <v>14.729179800629325</v>
      </c>
    </row>
    <row r="311" spans="1:12">
      <c r="A311">
        <v>1656</v>
      </c>
      <c r="B311" t="s">
        <v>618</v>
      </c>
      <c r="C311">
        <v>101</v>
      </c>
      <c r="D311" t="s">
        <v>1232</v>
      </c>
      <c r="E311">
        <v>2011</v>
      </c>
      <c r="F311" s="15">
        <f>IF(VLOOKUP(IF($A311&lt;1500,'BM011'!$D$5,IF($A311&lt;1800,'BM011'!$D$5,IF($A311&lt;2000,'BM011'!$D$5,$A311))),'BM011'!$D$5:$U$607,'BM011'!S$609,0)="BRUG KOM",VLOOKUP($C311,'BM010'!$C$5:$T$102,'BM010'!R$104,0),VLOOKUP(IF($A311&lt;1500,'BM011'!$D$5,IF($A311&lt;1800,'BM011'!$D$5,IF($A311&lt;2000,'BM011'!$D$5,$A311))),'BM011'!$D$5:$U$607,'BM011'!S$609,0))</f>
        <v>23794.75</v>
      </c>
      <c r="G311">
        <f>SUMIFS(Baggrundsvariable!D$3:D$296,Baggrundsvariable!$A$3:$A$296,Samlet!$C311,Baggrundsvariable!$C$3:$C$296,Samlet!$E311)</f>
        <v>189182</v>
      </c>
      <c r="H311" s="8">
        <f>SUMIFS(Baggrundsvariable!E$3:E$296,Baggrundsvariable!$A$3:$A$296,Samlet!$C311,Baggrundsvariable!$C$3:$C$296,Samlet!$E311)</f>
        <v>1.9666666666666666</v>
      </c>
      <c r="I311" s="8">
        <f>SUMIFS(Baggrundsvariable!F$3:F$296,Baggrundsvariable!$A$3:$A$296,Samlet!$C311,Baggrundsvariable!$C$3:$C$296,Samlet!$E311)</f>
        <v>4.8</v>
      </c>
      <c r="J311" s="8">
        <f>SUMIFS(Baggrundsvariable!G$3:G$296,Baggrundsvariable!$A$3:$A$296,Samlet!$C311,Baggrundsvariable!$C$3:$C$296,Samlet!$E311)</f>
        <v>36.700000000000003</v>
      </c>
      <c r="K311" s="8">
        <f>SUMIFS(Baggrundsvariable!H$3:H$296,Baggrundsvariable!$A$3:$A$296,Samlet!$C311,Baggrundsvariable!$C$3:$C$296,Samlet!$E311)</f>
        <v>21.8</v>
      </c>
      <c r="L311" s="8">
        <f>SUMIFS(Baggrundsvariable!I$3:I$296,Baggrundsvariable!$A$3:$A$296,Samlet!$C311,Baggrundsvariable!$C$3:$C$296,Samlet!$E311)</f>
        <v>14.729179800629325</v>
      </c>
    </row>
    <row r="312" spans="1:12">
      <c r="A312">
        <v>1657</v>
      </c>
      <c r="B312" t="s">
        <v>618</v>
      </c>
      <c r="C312">
        <v>101</v>
      </c>
      <c r="D312" t="s">
        <v>1232</v>
      </c>
      <c r="E312">
        <v>2011</v>
      </c>
      <c r="F312" s="15">
        <f>IF(VLOOKUP(IF($A312&lt;1500,'BM011'!$D$5,IF($A312&lt;1800,'BM011'!$D$5,IF($A312&lt;2000,'BM011'!$D$5,$A312))),'BM011'!$D$5:$U$607,'BM011'!S$609,0)="BRUG KOM",VLOOKUP($C312,'BM010'!$C$5:$T$102,'BM010'!R$104,0),VLOOKUP(IF($A312&lt;1500,'BM011'!$D$5,IF($A312&lt;1800,'BM011'!$D$5,IF($A312&lt;2000,'BM011'!$D$5,$A312))),'BM011'!$D$5:$U$607,'BM011'!S$609,0))</f>
        <v>23794.75</v>
      </c>
      <c r="G312">
        <f>SUMIFS(Baggrundsvariable!D$3:D$296,Baggrundsvariable!$A$3:$A$296,Samlet!$C312,Baggrundsvariable!$C$3:$C$296,Samlet!$E312)</f>
        <v>189182</v>
      </c>
      <c r="H312" s="8">
        <f>SUMIFS(Baggrundsvariable!E$3:E$296,Baggrundsvariable!$A$3:$A$296,Samlet!$C312,Baggrundsvariable!$C$3:$C$296,Samlet!$E312)</f>
        <v>1.9666666666666666</v>
      </c>
      <c r="I312" s="8">
        <f>SUMIFS(Baggrundsvariable!F$3:F$296,Baggrundsvariable!$A$3:$A$296,Samlet!$C312,Baggrundsvariable!$C$3:$C$296,Samlet!$E312)</f>
        <v>4.8</v>
      </c>
      <c r="J312" s="8">
        <f>SUMIFS(Baggrundsvariable!G$3:G$296,Baggrundsvariable!$A$3:$A$296,Samlet!$C312,Baggrundsvariable!$C$3:$C$296,Samlet!$E312)</f>
        <v>36.700000000000003</v>
      </c>
      <c r="K312" s="8">
        <f>SUMIFS(Baggrundsvariable!H$3:H$296,Baggrundsvariable!$A$3:$A$296,Samlet!$C312,Baggrundsvariable!$C$3:$C$296,Samlet!$E312)</f>
        <v>21.8</v>
      </c>
      <c r="L312" s="8">
        <f>SUMIFS(Baggrundsvariable!I$3:I$296,Baggrundsvariable!$A$3:$A$296,Samlet!$C312,Baggrundsvariable!$C$3:$C$296,Samlet!$E312)</f>
        <v>14.729179800629325</v>
      </c>
    </row>
    <row r="313" spans="1:12">
      <c r="A313">
        <v>1658</v>
      </c>
      <c r="B313" t="s">
        <v>618</v>
      </c>
      <c r="C313">
        <v>101</v>
      </c>
      <c r="D313" t="s">
        <v>1232</v>
      </c>
      <c r="E313">
        <v>2011</v>
      </c>
      <c r="F313" s="15">
        <f>IF(VLOOKUP(IF($A313&lt;1500,'BM011'!$D$5,IF($A313&lt;1800,'BM011'!$D$5,IF($A313&lt;2000,'BM011'!$D$5,$A313))),'BM011'!$D$5:$U$607,'BM011'!S$609,0)="BRUG KOM",VLOOKUP($C313,'BM010'!$C$5:$T$102,'BM010'!R$104,0),VLOOKUP(IF($A313&lt;1500,'BM011'!$D$5,IF($A313&lt;1800,'BM011'!$D$5,IF($A313&lt;2000,'BM011'!$D$5,$A313))),'BM011'!$D$5:$U$607,'BM011'!S$609,0))</f>
        <v>23794.75</v>
      </c>
      <c r="G313">
        <f>SUMIFS(Baggrundsvariable!D$3:D$296,Baggrundsvariable!$A$3:$A$296,Samlet!$C313,Baggrundsvariable!$C$3:$C$296,Samlet!$E313)</f>
        <v>189182</v>
      </c>
      <c r="H313" s="8">
        <f>SUMIFS(Baggrundsvariable!E$3:E$296,Baggrundsvariable!$A$3:$A$296,Samlet!$C313,Baggrundsvariable!$C$3:$C$296,Samlet!$E313)</f>
        <v>1.9666666666666666</v>
      </c>
      <c r="I313" s="8">
        <f>SUMIFS(Baggrundsvariable!F$3:F$296,Baggrundsvariable!$A$3:$A$296,Samlet!$C313,Baggrundsvariable!$C$3:$C$296,Samlet!$E313)</f>
        <v>4.8</v>
      </c>
      <c r="J313" s="8">
        <f>SUMIFS(Baggrundsvariable!G$3:G$296,Baggrundsvariable!$A$3:$A$296,Samlet!$C313,Baggrundsvariable!$C$3:$C$296,Samlet!$E313)</f>
        <v>36.700000000000003</v>
      </c>
      <c r="K313" s="8">
        <f>SUMIFS(Baggrundsvariable!H$3:H$296,Baggrundsvariable!$A$3:$A$296,Samlet!$C313,Baggrundsvariable!$C$3:$C$296,Samlet!$E313)</f>
        <v>21.8</v>
      </c>
      <c r="L313" s="8">
        <f>SUMIFS(Baggrundsvariable!I$3:I$296,Baggrundsvariable!$A$3:$A$296,Samlet!$C313,Baggrundsvariable!$C$3:$C$296,Samlet!$E313)</f>
        <v>14.729179800629325</v>
      </c>
    </row>
    <row r="314" spans="1:12">
      <c r="A314">
        <v>1659</v>
      </c>
      <c r="B314" t="s">
        <v>618</v>
      </c>
      <c r="C314">
        <v>101</v>
      </c>
      <c r="D314" t="s">
        <v>1232</v>
      </c>
      <c r="E314">
        <v>2011</v>
      </c>
      <c r="F314" s="15">
        <f>IF(VLOOKUP(IF($A314&lt;1500,'BM011'!$D$5,IF($A314&lt;1800,'BM011'!$D$5,IF($A314&lt;2000,'BM011'!$D$5,$A314))),'BM011'!$D$5:$U$607,'BM011'!S$609,0)="BRUG KOM",VLOOKUP($C314,'BM010'!$C$5:$T$102,'BM010'!R$104,0),VLOOKUP(IF($A314&lt;1500,'BM011'!$D$5,IF($A314&lt;1800,'BM011'!$D$5,IF($A314&lt;2000,'BM011'!$D$5,$A314))),'BM011'!$D$5:$U$607,'BM011'!S$609,0))</f>
        <v>23794.75</v>
      </c>
      <c r="G314">
        <f>SUMIFS(Baggrundsvariable!D$3:D$296,Baggrundsvariable!$A$3:$A$296,Samlet!$C314,Baggrundsvariable!$C$3:$C$296,Samlet!$E314)</f>
        <v>189182</v>
      </c>
      <c r="H314" s="8">
        <f>SUMIFS(Baggrundsvariable!E$3:E$296,Baggrundsvariable!$A$3:$A$296,Samlet!$C314,Baggrundsvariable!$C$3:$C$296,Samlet!$E314)</f>
        <v>1.9666666666666666</v>
      </c>
      <c r="I314" s="8">
        <f>SUMIFS(Baggrundsvariable!F$3:F$296,Baggrundsvariable!$A$3:$A$296,Samlet!$C314,Baggrundsvariable!$C$3:$C$296,Samlet!$E314)</f>
        <v>4.8</v>
      </c>
      <c r="J314" s="8">
        <f>SUMIFS(Baggrundsvariable!G$3:G$296,Baggrundsvariable!$A$3:$A$296,Samlet!$C314,Baggrundsvariable!$C$3:$C$296,Samlet!$E314)</f>
        <v>36.700000000000003</v>
      </c>
      <c r="K314" s="8">
        <f>SUMIFS(Baggrundsvariable!H$3:H$296,Baggrundsvariable!$A$3:$A$296,Samlet!$C314,Baggrundsvariable!$C$3:$C$296,Samlet!$E314)</f>
        <v>21.8</v>
      </c>
      <c r="L314" s="8">
        <f>SUMIFS(Baggrundsvariable!I$3:I$296,Baggrundsvariable!$A$3:$A$296,Samlet!$C314,Baggrundsvariable!$C$3:$C$296,Samlet!$E314)</f>
        <v>14.729179800629325</v>
      </c>
    </row>
    <row r="315" spans="1:12">
      <c r="A315">
        <v>1660</v>
      </c>
      <c r="B315" t="s">
        <v>618</v>
      </c>
      <c r="C315">
        <v>101</v>
      </c>
      <c r="D315" t="s">
        <v>1232</v>
      </c>
      <c r="E315">
        <v>2011</v>
      </c>
      <c r="F315" s="15">
        <f>IF(VLOOKUP(IF($A315&lt;1500,'BM011'!$D$5,IF($A315&lt;1800,'BM011'!$D$5,IF($A315&lt;2000,'BM011'!$D$5,$A315))),'BM011'!$D$5:$U$607,'BM011'!S$609,0)="BRUG KOM",VLOOKUP($C315,'BM010'!$C$5:$T$102,'BM010'!R$104,0),VLOOKUP(IF($A315&lt;1500,'BM011'!$D$5,IF($A315&lt;1800,'BM011'!$D$5,IF($A315&lt;2000,'BM011'!$D$5,$A315))),'BM011'!$D$5:$U$607,'BM011'!S$609,0))</f>
        <v>23794.75</v>
      </c>
      <c r="G315">
        <f>SUMIFS(Baggrundsvariable!D$3:D$296,Baggrundsvariable!$A$3:$A$296,Samlet!$C315,Baggrundsvariable!$C$3:$C$296,Samlet!$E315)</f>
        <v>189182</v>
      </c>
      <c r="H315" s="8">
        <f>SUMIFS(Baggrundsvariable!E$3:E$296,Baggrundsvariable!$A$3:$A$296,Samlet!$C315,Baggrundsvariable!$C$3:$C$296,Samlet!$E315)</f>
        <v>1.9666666666666666</v>
      </c>
      <c r="I315" s="8">
        <f>SUMIFS(Baggrundsvariable!F$3:F$296,Baggrundsvariable!$A$3:$A$296,Samlet!$C315,Baggrundsvariable!$C$3:$C$296,Samlet!$E315)</f>
        <v>4.8</v>
      </c>
      <c r="J315" s="8">
        <f>SUMIFS(Baggrundsvariable!G$3:G$296,Baggrundsvariable!$A$3:$A$296,Samlet!$C315,Baggrundsvariable!$C$3:$C$296,Samlet!$E315)</f>
        <v>36.700000000000003</v>
      </c>
      <c r="K315" s="8">
        <f>SUMIFS(Baggrundsvariable!H$3:H$296,Baggrundsvariable!$A$3:$A$296,Samlet!$C315,Baggrundsvariable!$C$3:$C$296,Samlet!$E315)</f>
        <v>21.8</v>
      </c>
      <c r="L315" s="8">
        <f>SUMIFS(Baggrundsvariable!I$3:I$296,Baggrundsvariable!$A$3:$A$296,Samlet!$C315,Baggrundsvariable!$C$3:$C$296,Samlet!$E315)</f>
        <v>14.729179800629325</v>
      </c>
    </row>
    <row r="316" spans="1:12">
      <c r="A316">
        <v>1661</v>
      </c>
      <c r="B316" t="s">
        <v>618</v>
      </c>
      <c r="C316">
        <v>101</v>
      </c>
      <c r="D316" t="s">
        <v>1232</v>
      </c>
      <c r="E316">
        <v>2011</v>
      </c>
      <c r="F316" s="15">
        <f>IF(VLOOKUP(IF($A316&lt;1500,'BM011'!$D$5,IF($A316&lt;1800,'BM011'!$D$5,IF($A316&lt;2000,'BM011'!$D$5,$A316))),'BM011'!$D$5:$U$607,'BM011'!S$609,0)="BRUG KOM",VLOOKUP($C316,'BM010'!$C$5:$T$102,'BM010'!R$104,0),VLOOKUP(IF($A316&lt;1500,'BM011'!$D$5,IF($A316&lt;1800,'BM011'!$D$5,IF($A316&lt;2000,'BM011'!$D$5,$A316))),'BM011'!$D$5:$U$607,'BM011'!S$609,0))</f>
        <v>23794.75</v>
      </c>
      <c r="G316">
        <f>SUMIFS(Baggrundsvariable!D$3:D$296,Baggrundsvariable!$A$3:$A$296,Samlet!$C316,Baggrundsvariable!$C$3:$C$296,Samlet!$E316)</f>
        <v>189182</v>
      </c>
      <c r="H316" s="8">
        <f>SUMIFS(Baggrundsvariable!E$3:E$296,Baggrundsvariable!$A$3:$A$296,Samlet!$C316,Baggrundsvariable!$C$3:$C$296,Samlet!$E316)</f>
        <v>1.9666666666666666</v>
      </c>
      <c r="I316" s="8">
        <f>SUMIFS(Baggrundsvariable!F$3:F$296,Baggrundsvariable!$A$3:$A$296,Samlet!$C316,Baggrundsvariable!$C$3:$C$296,Samlet!$E316)</f>
        <v>4.8</v>
      </c>
      <c r="J316" s="8">
        <f>SUMIFS(Baggrundsvariable!G$3:G$296,Baggrundsvariable!$A$3:$A$296,Samlet!$C316,Baggrundsvariable!$C$3:$C$296,Samlet!$E316)</f>
        <v>36.700000000000003</v>
      </c>
      <c r="K316" s="8">
        <f>SUMIFS(Baggrundsvariable!H$3:H$296,Baggrundsvariable!$A$3:$A$296,Samlet!$C316,Baggrundsvariable!$C$3:$C$296,Samlet!$E316)</f>
        <v>21.8</v>
      </c>
      <c r="L316" s="8">
        <f>SUMIFS(Baggrundsvariable!I$3:I$296,Baggrundsvariable!$A$3:$A$296,Samlet!$C316,Baggrundsvariable!$C$3:$C$296,Samlet!$E316)</f>
        <v>14.729179800629325</v>
      </c>
    </row>
    <row r="317" spans="1:12">
      <c r="A317">
        <v>1662</v>
      </c>
      <c r="B317" t="s">
        <v>618</v>
      </c>
      <c r="C317">
        <v>101</v>
      </c>
      <c r="D317" t="s">
        <v>1232</v>
      </c>
      <c r="E317">
        <v>2011</v>
      </c>
      <c r="F317" s="15">
        <f>IF(VLOOKUP(IF($A317&lt;1500,'BM011'!$D$5,IF($A317&lt;1800,'BM011'!$D$5,IF($A317&lt;2000,'BM011'!$D$5,$A317))),'BM011'!$D$5:$U$607,'BM011'!S$609,0)="BRUG KOM",VLOOKUP($C317,'BM010'!$C$5:$T$102,'BM010'!R$104,0),VLOOKUP(IF($A317&lt;1500,'BM011'!$D$5,IF($A317&lt;1800,'BM011'!$D$5,IF($A317&lt;2000,'BM011'!$D$5,$A317))),'BM011'!$D$5:$U$607,'BM011'!S$609,0))</f>
        <v>23794.75</v>
      </c>
      <c r="G317">
        <f>SUMIFS(Baggrundsvariable!D$3:D$296,Baggrundsvariable!$A$3:$A$296,Samlet!$C317,Baggrundsvariable!$C$3:$C$296,Samlet!$E317)</f>
        <v>189182</v>
      </c>
      <c r="H317" s="8">
        <f>SUMIFS(Baggrundsvariable!E$3:E$296,Baggrundsvariable!$A$3:$A$296,Samlet!$C317,Baggrundsvariable!$C$3:$C$296,Samlet!$E317)</f>
        <v>1.9666666666666666</v>
      </c>
      <c r="I317" s="8">
        <f>SUMIFS(Baggrundsvariable!F$3:F$296,Baggrundsvariable!$A$3:$A$296,Samlet!$C317,Baggrundsvariable!$C$3:$C$296,Samlet!$E317)</f>
        <v>4.8</v>
      </c>
      <c r="J317" s="8">
        <f>SUMIFS(Baggrundsvariable!G$3:G$296,Baggrundsvariable!$A$3:$A$296,Samlet!$C317,Baggrundsvariable!$C$3:$C$296,Samlet!$E317)</f>
        <v>36.700000000000003</v>
      </c>
      <c r="K317" s="8">
        <f>SUMIFS(Baggrundsvariable!H$3:H$296,Baggrundsvariable!$A$3:$A$296,Samlet!$C317,Baggrundsvariable!$C$3:$C$296,Samlet!$E317)</f>
        <v>21.8</v>
      </c>
      <c r="L317" s="8">
        <f>SUMIFS(Baggrundsvariable!I$3:I$296,Baggrundsvariable!$A$3:$A$296,Samlet!$C317,Baggrundsvariable!$C$3:$C$296,Samlet!$E317)</f>
        <v>14.729179800629325</v>
      </c>
    </row>
    <row r="318" spans="1:12">
      <c r="A318">
        <v>1663</v>
      </c>
      <c r="B318" t="s">
        <v>618</v>
      </c>
      <c r="C318">
        <v>101</v>
      </c>
      <c r="D318" t="s">
        <v>1232</v>
      </c>
      <c r="E318">
        <v>2011</v>
      </c>
      <c r="F318" s="15">
        <f>IF(VLOOKUP(IF($A318&lt;1500,'BM011'!$D$5,IF($A318&lt;1800,'BM011'!$D$5,IF($A318&lt;2000,'BM011'!$D$5,$A318))),'BM011'!$D$5:$U$607,'BM011'!S$609,0)="BRUG KOM",VLOOKUP($C318,'BM010'!$C$5:$T$102,'BM010'!R$104,0),VLOOKUP(IF($A318&lt;1500,'BM011'!$D$5,IF($A318&lt;1800,'BM011'!$D$5,IF($A318&lt;2000,'BM011'!$D$5,$A318))),'BM011'!$D$5:$U$607,'BM011'!S$609,0))</f>
        <v>23794.75</v>
      </c>
      <c r="G318">
        <f>SUMIFS(Baggrundsvariable!D$3:D$296,Baggrundsvariable!$A$3:$A$296,Samlet!$C318,Baggrundsvariable!$C$3:$C$296,Samlet!$E318)</f>
        <v>189182</v>
      </c>
      <c r="H318" s="8">
        <f>SUMIFS(Baggrundsvariable!E$3:E$296,Baggrundsvariable!$A$3:$A$296,Samlet!$C318,Baggrundsvariable!$C$3:$C$296,Samlet!$E318)</f>
        <v>1.9666666666666666</v>
      </c>
      <c r="I318" s="8">
        <f>SUMIFS(Baggrundsvariable!F$3:F$296,Baggrundsvariable!$A$3:$A$296,Samlet!$C318,Baggrundsvariable!$C$3:$C$296,Samlet!$E318)</f>
        <v>4.8</v>
      </c>
      <c r="J318" s="8">
        <f>SUMIFS(Baggrundsvariable!G$3:G$296,Baggrundsvariable!$A$3:$A$296,Samlet!$C318,Baggrundsvariable!$C$3:$C$296,Samlet!$E318)</f>
        <v>36.700000000000003</v>
      </c>
      <c r="K318" s="8">
        <f>SUMIFS(Baggrundsvariable!H$3:H$296,Baggrundsvariable!$A$3:$A$296,Samlet!$C318,Baggrundsvariable!$C$3:$C$296,Samlet!$E318)</f>
        <v>21.8</v>
      </c>
      <c r="L318" s="8">
        <f>SUMIFS(Baggrundsvariable!I$3:I$296,Baggrundsvariable!$A$3:$A$296,Samlet!$C318,Baggrundsvariable!$C$3:$C$296,Samlet!$E318)</f>
        <v>14.729179800629325</v>
      </c>
    </row>
    <row r="319" spans="1:12">
      <c r="A319">
        <v>1664</v>
      </c>
      <c r="B319" t="s">
        <v>618</v>
      </c>
      <c r="C319">
        <v>101</v>
      </c>
      <c r="D319" t="s">
        <v>1232</v>
      </c>
      <c r="E319">
        <v>2011</v>
      </c>
      <c r="F319" s="15">
        <f>IF(VLOOKUP(IF($A319&lt;1500,'BM011'!$D$5,IF($A319&lt;1800,'BM011'!$D$5,IF($A319&lt;2000,'BM011'!$D$5,$A319))),'BM011'!$D$5:$U$607,'BM011'!S$609,0)="BRUG KOM",VLOOKUP($C319,'BM010'!$C$5:$T$102,'BM010'!R$104,0),VLOOKUP(IF($A319&lt;1500,'BM011'!$D$5,IF($A319&lt;1800,'BM011'!$D$5,IF($A319&lt;2000,'BM011'!$D$5,$A319))),'BM011'!$D$5:$U$607,'BM011'!S$609,0))</f>
        <v>23794.75</v>
      </c>
      <c r="G319">
        <f>SUMIFS(Baggrundsvariable!D$3:D$296,Baggrundsvariable!$A$3:$A$296,Samlet!$C319,Baggrundsvariable!$C$3:$C$296,Samlet!$E319)</f>
        <v>189182</v>
      </c>
      <c r="H319" s="8">
        <f>SUMIFS(Baggrundsvariable!E$3:E$296,Baggrundsvariable!$A$3:$A$296,Samlet!$C319,Baggrundsvariable!$C$3:$C$296,Samlet!$E319)</f>
        <v>1.9666666666666666</v>
      </c>
      <c r="I319" s="8">
        <f>SUMIFS(Baggrundsvariable!F$3:F$296,Baggrundsvariable!$A$3:$A$296,Samlet!$C319,Baggrundsvariable!$C$3:$C$296,Samlet!$E319)</f>
        <v>4.8</v>
      </c>
      <c r="J319" s="8">
        <f>SUMIFS(Baggrundsvariable!G$3:G$296,Baggrundsvariable!$A$3:$A$296,Samlet!$C319,Baggrundsvariable!$C$3:$C$296,Samlet!$E319)</f>
        <v>36.700000000000003</v>
      </c>
      <c r="K319" s="8">
        <f>SUMIFS(Baggrundsvariable!H$3:H$296,Baggrundsvariable!$A$3:$A$296,Samlet!$C319,Baggrundsvariable!$C$3:$C$296,Samlet!$E319)</f>
        <v>21.8</v>
      </c>
      <c r="L319" s="8">
        <f>SUMIFS(Baggrundsvariable!I$3:I$296,Baggrundsvariable!$A$3:$A$296,Samlet!$C319,Baggrundsvariable!$C$3:$C$296,Samlet!$E319)</f>
        <v>14.729179800629325</v>
      </c>
    </row>
    <row r="320" spans="1:12">
      <c r="A320">
        <v>1665</v>
      </c>
      <c r="B320" t="s">
        <v>618</v>
      </c>
      <c r="C320">
        <v>101</v>
      </c>
      <c r="D320" t="s">
        <v>1232</v>
      </c>
      <c r="E320">
        <v>2011</v>
      </c>
      <c r="F320" s="15">
        <f>IF(VLOOKUP(IF($A320&lt;1500,'BM011'!$D$5,IF($A320&lt;1800,'BM011'!$D$5,IF($A320&lt;2000,'BM011'!$D$5,$A320))),'BM011'!$D$5:$U$607,'BM011'!S$609,0)="BRUG KOM",VLOOKUP($C320,'BM010'!$C$5:$T$102,'BM010'!R$104,0),VLOOKUP(IF($A320&lt;1500,'BM011'!$D$5,IF($A320&lt;1800,'BM011'!$D$5,IF($A320&lt;2000,'BM011'!$D$5,$A320))),'BM011'!$D$5:$U$607,'BM011'!S$609,0))</f>
        <v>23794.75</v>
      </c>
      <c r="G320">
        <f>SUMIFS(Baggrundsvariable!D$3:D$296,Baggrundsvariable!$A$3:$A$296,Samlet!$C320,Baggrundsvariable!$C$3:$C$296,Samlet!$E320)</f>
        <v>189182</v>
      </c>
      <c r="H320" s="8">
        <f>SUMIFS(Baggrundsvariable!E$3:E$296,Baggrundsvariable!$A$3:$A$296,Samlet!$C320,Baggrundsvariable!$C$3:$C$296,Samlet!$E320)</f>
        <v>1.9666666666666666</v>
      </c>
      <c r="I320" s="8">
        <f>SUMIFS(Baggrundsvariable!F$3:F$296,Baggrundsvariable!$A$3:$A$296,Samlet!$C320,Baggrundsvariable!$C$3:$C$296,Samlet!$E320)</f>
        <v>4.8</v>
      </c>
      <c r="J320" s="8">
        <f>SUMIFS(Baggrundsvariable!G$3:G$296,Baggrundsvariable!$A$3:$A$296,Samlet!$C320,Baggrundsvariable!$C$3:$C$296,Samlet!$E320)</f>
        <v>36.700000000000003</v>
      </c>
      <c r="K320" s="8">
        <f>SUMIFS(Baggrundsvariable!H$3:H$296,Baggrundsvariable!$A$3:$A$296,Samlet!$C320,Baggrundsvariable!$C$3:$C$296,Samlet!$E320)</f>
        <v>21.8</v>
      </c>
      <c r="L320" s="8">
        <f>SUMIFS(Baggrundsvariable!I$3:I$296,Baggrundsvariable!$A$3:$A$296,Samlet!$C320,Baggrundsvariable!$C$3:$C$296,Samlet!$E320)</f>
        <v>14.729179800629325</v>
      </c>
    </row>
    <row r="321" spans="1:12">
      <c r="A321">
        <v>1666</v>
      </c>
      <c r="B321" t="s">
        <v>618</v>
      </c>
      <c r="C321">
        <v>101</v>
      </c>
      <c r="D321" t="s">
        <v>1232</v>
      </c>
      <c r="E321">
        <v>2011</v>
      </c>
      <c r="F321" s="15">
        <f>IF(VLOOKUP(IF($A321&lt;1500,'BM011'!$D$5,IF($A321&lt;1800,'BM011'!$D$5,IF($A321&lt;2000,'BM011'!$D$5,$A321))),'BM011'!$D$5:$U$607,'BM011'!S$609,0)="BRUG KOM",VLOOKUP($C321,'BM010'!$C$5:$T$102,'BM010'!R$104,0),VLOOKUP(IF($A321&lt;1500,'BM011'!$D$5,IF($A321&lt;1800,'BM011'!$D$5,IF($A321&lt;2000,'BM011'!$D$5,$A321))),'BM011'!$D$5:$U$607,'BM011'!S$609,0))</f>
        <v>23794.75</v>
      </c>
      <c r="G321">
        <f>SUMIFS(Baggrundsvariable!D$3:D$296,Baggrundsvariable!$A$3:$A$296,Samlet!$C321,Baggrundsvariable!$C$3:$C$296,Samlet!$E321)</f>
        <v>189182</v>
      </c>
      <c r="H321" s="8">
        <f>SUMIFS(Baggrundsvariable!E$3:E$296,Baggrundsvariable!$A$3:$A$296,Samlet!$C321,Baggrundsvariable!$C$3:$C$296,Samlet!$E321)</f>
        <v>1.9666666666666666</v>
      </c>
      <c r="I321" s="8">
        <f>SUMIFS(Baggrundsvariable!F$3:F$296,Baggrundsvariable!$A$3:$A$296,Samlet!$C321,Baggrundsvariable!$C$3:$C$296,Samlet!$E321)</f>
        <v>4.8</v>
      </c>
      <c r="J321" s="8">
        <f>SUMIFS(Baggrundsvariable!G$3:G$296,Baggrundsvariable!$A$3:$A$296,Samlet!$C321,Baggrundsvariable!$C$3:$C$296,Samlet!$E321)</f>
        <v>36.700000000000003</v>
      </c>
      <c r="K321" s="8">
        <f>SUMIFS(Baggrundsvariable!H$3:H$296,Baggrundsvariable!$A$3:$A$296,Samlet!$C321,Baggrundsvariable!$C$3:$C$296,Samlet!$E321)</f>
        <v>21.8</v>
      </c>
      <c r="L321" s="8">
        <f>SUMIFS(Baggrundsvariable!I$3:I$296,Baggrundsvariable!$A$3:$A$296,Samlet!$C321,Baggrundsvariable!$C$3:$C$296,Samlet!$E321)</f>
        <v>14.729179800629325</v>
      </c>
    </row>
    <row r="322" spans="1:12">
      <c r="A322">
        <v>1667</v>
      </c>
      <c r="B322" t="s">
        <v>618</v>
      </c>
      <c r="C322">
        <v>101</v>
      </c>
      <c r="D322" t="s">
        <v>1232</v>
      </c>
      <c r="E322">
        <v>2011</v>
      </c>
      <c r="F322" s="15">
        <f>IF(VLOOKUP(IF($A322&lt;1500,'BM011'!$D$5,IF($A322&lt;1800,'BM011'!$D$5,IF($A322&lt;2000,'BM011'!$D$5,$A322))),'BM011'!$D$5:$U$607,'BM011'!S$609,0)="BRUG KOM",VLOOKUP($C322,'BM010'!$C$5:$T$102,'BM010'!R$104,0),VLOOKUP(IF($A322&lt;1500,'BM011'!$D$5,IF($A322&lt;1800,'BM011'!$D$5,IF($A322&lt;2000,'BM011'!$D$5,$A322))),'BM011'!$D$5:$U$607,'BM011'!S$609,0))</f>
        <v>23794.75</v>
      </c>
      <c r="G322">
        <f>SUMIFS(Baggrundsvariable!D$3:D$296,Baggrundsvariable!$A$3:$A$296,Samlet!$C322,Baggrundsvariable!$C$3:$C$296,Samlet!$E322)</f>
        <v>189182</v>
      </c>
      <c r="H322" s="8">
        <f>SUMIFS(Baggrundsvariable!E$3:E$296,Baggrundsvariable!$A$3:$A$296,Samlet!$C322,Baggrundsvariable!$C$3:$C$296,Samlet!$E322)</f>
        <v>1.9666666666666666</v>
      </c>
      <c r="I322" s="8">
        <f>SUMIFS(Baggrundsvariable!F$3:F$296,Baggrundsvariable!$A$3:$A$296,Samlet!$C322,Baggrundsvariable!$C$3:$C$296,Samlet!$E322)</f>
        <v>4.8</v>
      </c>
      <c r="J322" s="8">
        <f>SUMIFS(Baggrundsvariable!G$3:G$296,Baggrundsvariable!$A$3:$A$296,Samlet!$C322,Baggrundsvariable!$C$3:$C$296,Samlet!$E322)</f>
        <v>36.700000000000003</v>
      </c>
      <c r="K322" s="8">
        <f>SUMIFS(Baggrundsvariable!H$3:H$296,Baggrundsvariable!$A$3:$A$296,Samlet!$C322,Baggrundsvariable!$C$3:$C$296,Samlet!$E322)</f>
        <v>21.8</v>
      </c>
      <c r="L322" s="8">
        <f>SUMIFS(Baggrundsvariable!I$3:I$296,Baggrundsvariable!$A$3:$A$296,Samlet!$C322,Baggrundsvariable!$C$3:$C$296,Samlet!$E322)</f>
        <v>14.729179800629325</v>
      </c>
    </row>
    <row r="323" spans="1:12">
      <c r="A323">
        <v>1668</v>
      </c>
      <c r="B323" t="s">
        <v>618</v>
      </c>
      <c r="C323">
        <v>101</v>
      </c>
      <c r="D323" t="s">
        <v>1232</v>
      </c>
      <c r="E323">
        <v>2011</v>
      </c>
      <c r="F323" s="15">
        <f>IF(VLOOKUP(IF($A323&lt;1500,'BM011'!$D$5,IF($A323&lt;1800,'BM011'!$D$5,IF($A323&lt;2000,'BM011'!$D$5,$A323))),'BM011'!$D$5:$U$607,'BM011'!S$609,0)="BRUG KOM",VLOOKUP($C323,'BM010'!$C$5:$T$102,'BM010'!R$104,0),VLOOKUP(IF($A323&lt;1500,'BM011'!$D$5,IF($A323&lt;1800,'BM011'!$D$5,IF($A323&lt;2000,'BM011'!$D$5,$A323))),'BM011'!$D$5:$U$607,'BM011'!S$609,0))</f>
        <v>23794.75</v>
      </c>
      <c r="G323">
        <f>SUMIFS(Baggrundsvariable!D$3:D$296,Baggrundsvariable!$A$3:$A$296,Samlet!$C323,Baggrundsvariable!$C$3:$C$296,Samlet!$E323)</f>
        <v>189182</v>
      </c>
      <c r="H323" s="8">
        <f>SUMIFS(Baggrundsvariable!E$3:E$296,Baggrundsvariable!$A$3:$A$296,Samlet!$C323,Baggrundsvariable!$C$3:$C$296,Samlet!$E323)</f>
        <v>1.9666666666666666</v>
      </c>
      <c r="I323" s="8">
        <f>SUMIFS(Baggrundsvariable!F$3:F$296,Baggrundsvariable!$A$3:$A$296,Samlet!$C323,Baggrundsvariable!$C$3:$C$296,Samlet!$E323)</f>
        <v>4.8</v>
      </c>
      <c r="J323" s="8">
        <f>SUMIFS(Baggrundsvariable!G$3:G$296,Baggrundsvariable!$A$3:$A$296,Samlet!$C323,Baggrundsvariable!$C$3:$C$296,Samlet!$E323)</f>
        <v>36.700000000000003</v>
      </c>
      <c r="K323" s="8">
        <f>SUMIFS(Baggrundsvariable!H$3:H$296,Baggrundsvariable!$A$3:$A$296,Samlet!$C323,Baggrundsvariable!$C$3:$C$296,Samlet!$E323)</f>
        <v>21.8</v>
      </c>
      <c r="L323" s="8">
        <f>SUMIFS(Baggrundsvariable!I$3:I$296,Baggrundsvariable!$A$3:$A$296,Samlet!$C323,Baggrundsvariable!$C$3:$C$296,Samlet!$E323)</f>
        <v>14.729179800629325</v>
      </c>
    </row>
    <row r="324" spans="1:12">
      <c r="A324">
        <v>1669</v>
      </c>
      <c r="B324" t="s">
        <v>618</v>
      </c>
      <c r="C324">
        <v>101</v>
      </c>
      <c r="D324" t="s">
        <v>1232</v>
      </c>
      <c r="E324">
        <v>2011</v>
      </c>
      <c r="F324" s="15">
        <f>IF(VLOOKUP(IF($A324&lt;1500,'BM011'!$D$5,IF($A324&lt;1800,'BM011'!$D$5,IF($A324&lt;2000,'BM011'!$D$5,$A324))),'BM011'!$D$5:$U$607,'BM011'!S$609,0)="BRUG KOM",VLOOKUP($C324,'BM010'!$C$5:$T$102,'BM010'!R$104,0),VLOOKUP(IF($A324&lt;1500,'BM011'!$D$5,IF($A324&lt;1800,'BM011'!$D$5,IF($A324&lt;2000,'BM011'!$D$5,$A324))),'BM011'!$D$5:$U$607,'BM011'!S$609,0))</f>
        <v>23794.75</v>
      </c>
      <c r="G324">
        <f>SUMIFS(Baggrundsvariable!D$3:D$296,Baggrundsvariable!$A$3:$A$296,Samlet!$C324,Baggrundsvariable!$C$3:$C$296,Samlet!$E324)</f>
        <v>189182</v>
      </c>
      <c r="H324" s="8">
        <f>SUMIFS(Baggrundsvariable!E$3:E$296,Baggrundsvariable!$A$3:$A$296,Samlet!$C324,Baggrundsvariable!$C$3:$C$296,Samlet!$E324)</f>
        <v>1.9666666666666666</v>
      </c>
      <c r="I324" s="8">
        <f>SUMIFS(Baggrundsvariable!F$3:F$296,Baggrundsvariable!$A$3:$A$296,Samlet!$C324,Baggrundsvariable!$C$3:$C$296,Samlet!$E324)</f>
        <v>4.8</v>
      </c>
      <c r="J324" s="8">
        <f>SUMIFS(Baggrundsvariable!G$3:G$296,Baggrundsvariable!$A$3:$A$296,Samlet!$C324,Baggrundsvariable!$C$3:$C$296,Samlet!$E324)</f>
        <v>36.700000000000003</v>
      </c>
      <c r="K324" s="8">
        <f>SUMIFS(Baggrundsvariable!H$3:H$296,Baggrundsvariable!$A$3:$A$296,Samlet!$C324,Baggrundsvariable!$C$3:$C$296,Samlet!$E324)</f>
        <v>21.8</v>
      </c>
      <c r="L324" s="8">
        <f>SUMIFS(Baggrundsvariable!I$3:I$296,Baggrundsvariable!$A$3:$A$296,Samlet!$C324,Baggrundsvariable!$C$3:$C$296,Samlet!$E324)</f>
        <v>14.729179800629325</v>
      </c>
    </row>
    <row r="325" spans="1:12">
      <c r="A325">
        <v>1670</v>
      </c>
      <c r="B325" t="s">
        <v>618</v>
      </c>
      <c r="C325">
        <v>101</v>
      </c>
      <c r="D325" t="s">
        <v>1232</v>
      </c>
      <c r="E325">
        <v>2011</v>
      </c>
      <c r="F325" s="15">
        <f>IF(VLOOKUP(IF($A325&lt;1500,'BM011'!$D$5,IF($A325&lt;1800,'BM011'!$D$5,IF($A325&lt;2000,'BM011'!$D$5,$A325))),'BM011'!$D$5:$U$607,'BM011'!S$609,0)="BRUG KOM",VLOOKUP($C325,'BM010'!$C$5:$T$102,'BM010'!R$104,0),VLOOKUP(IF($A325&lt;1500,'BM011'!$D$5,IF($A325&lt;1800,'BM011'!$D$5,IF($A325&lt;2000,'BM011'!$D$5,$A325))),'BM011'!$D$5:$U$607,'BM011'!S$609,0))</f>
        <v>23794.75</v>
      </c>
      <c r="G325">
        <f>SUMIFS(Baggrundsvariable!D$3:D$296,Baggrundsvariable!$A$3:$A$296,Samlet!$C325,Baggrundsvariable!$C$3:$C$296,Samlet!$E325)</f>
        <v>189182</v>
      </c>
      <c r="H325" s="8">
        <f>SUMIFS(Baggrundsvariable!E$3:E$296,Baggrundsvariable!$A$3:$A$296,Samlet!$C325,Baggrundsvariable!$C$3:$C$296,Samlet!$E325)</f>
        <v>1.9666666666666666</v>
      </c>
      <c r="I325" s="8">
        <f>SUMIFS(Baggrundsvariable!F$3:F$296,Baggrundsvariable!$A$3:$A$296,Samlet!$C325,Baggrundsvariable!$C$3:$C$296,Samlet!$E325)</f>
        <v>4.8</v>
      </c>
      <c r="J325" s="8">
        <f>SUMIFS(Baggrundsvariable!G$3:G$296,Baggrundsvariable!$A$3:$A$296,Samlet!$C325,Baggrundsvariable!$C$3:$C$296,Samlet!$E325)</f>
        <v>36.700000000000003</v>
      </c>
      <c r="K325" s="8">
        <f>SUMIFS(Baggrundsvariable!H$3:H$296,Baggrundsvariable!$A$3:$A$296,Samlet!$C325,Baggrundsvariable!$C$3:$C$296,Samlet!$E325)</f>
        <v>21.8</v>
      </c>
      <c r="L325" s="8">
        <f>SUMIFS(Baggrundsvariable!I$3:I$296,Baggrundsvariable!$A$3:$A$296,Samlet!$C325,Baggrundsvariable!$C$3:$C$296,Samlet!$E325)</f>
        <v>14.729179800629325</v>
      </c>
    </row>
    <row r="326" spans="1:12">
      <c r="A326">
        <v>1671</v>
      </c>
      <c r="B326" t="s">
        <v>618</v>
      </c>
      <c r="C326">
        <v>101</v>
      </c>
      <c r="D326" t="s">
        <v>1232</v>
      </c>
      <c r="E326">
        <v>2011</v>
      </c>
      <c r="F326" s="15">
        <f>IF(VLOOKUP(IF($A326&lt;1500,'BM011'!$D$5,IF($A326&lt;1800,'BM011'!$D$5,IF($A326&lt;2000,'BM011'!$D$5,$A326))),'BM011'!$D$5:$U$607,'BM011'!S$609,0)="BRUG KOM",VLOOKUP($C326,'BM010'!$C$5:$T$102,'BM010'!R$104,0),VLOOKUP(IF($A326&lt;1500,'BM011'!$D$5,IF($A326&lt;1800,'BM011'!$D$5,IF($A326&lt;2000,'BM011'!$D$5,$A326))),'BM011'!$D$5:$U$607,'BM011'!S$609,0))</f>
        <v>23794.75</v>
      </c>
      <c r="G326">
        <f>SUMIFS(Baggrundsvariable!D$3:D$296,Baggrundsvariable!$A$3:$A$296,Samlet!$C326,Baggrundsvariable!$C$3:$C$296,Samlet!$E326)</f>
        <v>189182</v>
      </c>
      <c r="H326" s="8">
        <f>SUMIFS(Baggrundsvariable!E$3:E$296,Baggrundsvariable!$A$3:$A$296,Samlet!$C326,Baggrundsvariable!$C$3:$C$296,Samlet!$E326)</f>
        <v>1.9666666666666666</v>
      </c>
      <c r="I326" s="8">
        <f>SUMIFS(Baggrundsvariable!F$3:F$296,Baggrundsvariable!$A$3:$A$296,Samlet!$C326,Baggrundsvariable!$C$3:$C$296,Samlet!$E326)</f>
        <v>4.8</v>
      </c>
      <c r="J326" s="8">
        <f>SUMIFS(Baggrundsvariable!G$3:G$296,Baggrundsvariable!$A$3:$A$296,Samlet!$C326,Baggrundsvariable!$C$3:$C$296,Samlet!$E326)</f>
        <v>36.700000000000003</v>
      </c>
      <c r="K326" s="8">
        <f>SUMIFS(Baggrundsvariable!H$3:H$296,Baggrundsvariable!$A$3:$A$296,Samlet!$C326,Baggrundsvariable!$C$3:$C$296,Samlet!$E326)</f>
        <v>21.8</v>
      </c>
      <c r="L326" s="8">
        <f>SUMIFS(Baggrundsvariable!I$3:I$296,Baggrundsvariable!$A$3:$A$296,Samlet!$C326,Baggrundsvariable!$C$3:$C$296,Samlet!$E326)</f>
        <v>14.729179800629325</v>
      </c>
    </row>
    <row r="327" spans="1:12">
      <c r="A327">
        <v>1672</v>
      </c>
      <c r="B327" t="s">
        <v>618</v>
      </c>
      <c r="C327">
        <v>101</v>
      </c>
      <c r="D327" t="s">
        <v>1232</v>
      </c>
      <c r="E327">
        <v>2011</v>
      </c>
      <c r="F327" s="15">
        <f>IF(VLOOKUP(IF($A327&lt;1500,'BM011'!$D$5,IF($A327&lt;1800,'BM011'!$D$5,IF($A327&lt;2000,'BM011'!$D$5,$A327))),'BM011'!$D$5:$U$607,'BM011'!S$609,0)="BRUG KOM",VLOOKUP($C327,'BM010'!$C$5:$T$102,'BM010'!R$104,0),VLOOKUP(IF($A327&lt;1500,'BM011'!$D$5,IF($A327&lt;1800,'BM011'!$D$5,IF($A327&lt;2000,'BM011'!$D$5,$A327))),'BM011'!$D$5:$U$607,'BM011'!S$609,0))</f>
        <v>23794.75</v>
      </c>
      <c r="G327">
        <f>SUMIFS(Baggrundsvariable!D$3:D$296,Baggrundsvariable!$A$3:$A$296,Samlet!$C327,Baggrundsvariable!$C$3:$C$296,Samlet!$E327)</f>
        <v>189182</v>
      </c>
      <c r="H327" s="8">
        <f>SUMIFS(Baggrundsvariable!E$3:E$296,Baggrundsvariable!$A$3:$A$296,Samlet!$C327,Baggrundsvariable!$C$3:$C$296,Samlet!$E327)</f>
        <v>1.9666666666666666</v>
      </c>
      <c r="I327" s="8">
        <f>SUMIFS(Baggrundsvariable!F$3:F$296,Baggrundsvariable!$A$3:$A$296,Samlet!$C327,Baggrundsvariable!$C$3:$C$296,Samlet!$E327)</f>
        <v>4.8</v>
      </c>
      <c r="J327" s="8">
        <f>SUMIFS(Baggrundsvariable!G$3:G$296,Baggrundsvariable!$A$3:$A$296,Samlet!$C327,Baggrundsvariable!$C$3:$C$296,Samlet!$E327)</f>
        <v>36.700000000000003</v>
      </c>
      <c r="K327" s="8">
        <f>SUMIFS(Baggrundsvariable!H$3:H$296,Baggrundsvariable!$A$3:$A$296,Samlet!$C327,Baggrundsvariable!$C$3:$C$296,Samlet!$E327)</f>
        <v>21.8</v>
      </c>
      <c r="L327" s="8">
        <f>SUMIFS(Baggrundsvariable!I$3:I$296,Baggrundsvariable!$A$3:$A$296,Samlet!$C327,Baggrundsvariable!$C$3:$C$296,Samlet!$E327)</f>
        <v>14.729179800629325</v>
      </c>
    </row>
    <row r="328" spans="1:12">
      <c r="A328">
        <v>1673</v>
      </c>
      <c r="B328" t="s">
        <v>618</v>
      </c>
      <c r="C328">
        <v>101</v>
      </c>
      <c r="D328" t="s">
        <v>1232</v>
      </c>
      <c r="E328">
        <v>2011</v>
      </c>
      <c r="F328" s="15">
        <f>IF(VLOOKUP(IF($A328&lt;1500,'BM011'!$D$5,IF($A328&lt;1800,'BM011'!$D$5,IF($A328&lt;2000,'BM011'!$D$5,$A328))),'BM011'!$D$5:$U$607,'BM011'!S$609,0)="BRUG KOM",VLOOKUP($C328,'BM010'!$C$5:$T$102,'BM010'!R$104,0),VLOOKUP(IF($A328&lt;1500,'BM011'!$D$5,IF($A328&lt;1800,'BM011'!$D$5,IF($A328&lt;2000,'BM011'!$D$5,$A328))),'BM011'!$D$5:$U$607,'BM011'!S$609,0))</f>
        <v>23794.75</v>
      </c>
      <c r="G328">
        <f>SUMIFS(Baggrundsvariable!D$3:D$296,Baggrundsvariable!$A$3:$A$296,Samlet!$C328,Baggrundsvariable!$C$3:$C$296,Samlet!$E328)</f>
        <v>189182</v>
      </c>
      <c r="H328" s="8">
        <f>SUMIFS(Baggrundsvariable!E$3:E$296,Baggrundsvariable!$A$3:$A$296,Samlet!$C328,Baggrundsvariable!$C$3:$C$296,Samlet!$E328)</f>
        <v>1.9666666666666666</v>
      </c>
      <c r="I328" s="8">
        <f>SUMIFS(Baggrundsvariable!F$3:F$296,Baggrundsvariable!$A$3:$A$296,Samlet!$C328,Baggrundsvariable!$C$3:$C$296,Samlet!$E328)</f>
        <v>4.8</v>
      </c>
      <c r="J328" s="8">
        <f>SUMIFS(Baggrundsvariable!G$3:G$296,Baggrundsvariable!$A$3:$A$296,Samlet!$C328,Baggrundsvariable!$C$3:$C$296,Samlet!$E328)</f>
        <v>36.700000000000003</v>
      </c>
      <c r="K328" s="8">
        <f>SUMIFS(Baggrundsvariable!H$3:H$296,Baggrundsvariable!$A$3:$A$296,Samlet!$C328,Baggrundsvariable!$C$3:$C$296,Samlet!$E328)</f>
        <v>21.8</v>
      </c>
      <c r="L328" s="8">
        <f>SUMIFS(Baggrundsvariable!I$3:I$296,Baggrundsvariable!$A$3:$A$296,Samlet!$C328,Baggrundsvariable!$C$3:$C$296,Samlet!$E328)</f>
        <v>14.729179800629325</v>
      </c>
    </row>
    <row r="329" spans="1:12">
      <c r="A329">
        <v>1674</v>
      </c>
      <c r="B329" t="s">
        <v>618</v>
      </c>
      <c r="C329">
        <v>101</v>
      </c>
      <c r="D329" t="s">
        <v>1232</v>
      </c>
      <c r="E329">
        <v>2011</v>
      </c>
      <c r="F329" s="15">
        <f>IF(VLOOKUP(IF($A329&lt;1500,'BM011'!$D$5,IF($A329&lt;1800,'BM011'!$D$5,IF($A329&lt;2000,'BM011'!$D$5,$A329))),'BM011'!$D$5:$U$607,'BM011'!S$609,0)="BRUG KOM",VLOOKUP($C329,'BM010'!$C$5:$T$102,'BM010'!R$104,0),VLOOKUP(IF($A329&lt;1500,'BM011'!$D$5,IF($A329&lt;1800,'BM011'!$D$5,IF($A329&lt;2000,'BM011'!$D$5,$A329))),'BM011'!$D$5:$U$607,'BM011'!S$609,0))</f>
        <v>23794.75</v>
      </c>
      <c r="G329">
        <f>SUMIFS(Baggrundsvariable!D$3:D$296,Baggrundsvariable!$A$3:$A$296,Samlet!$C329,Baggrundsvariable!$C$3:$C$296,Samlet!$E329)</f>
        <v>189182</v>
      </c>
      <c r="H329" s="8">
        <f>SUMIFS(Baggrundsvariable!E$3:E$296,Baggrundsvariable!$A$3:$A$296,Samlet!$C329,Baggrundsvariable!$C$3:$C$296,Samlet!$E329)</f>
        <v>1.9666666666666666</v>
      </c>
      <c r="I329" s="8">
        <f>SUMIFS(Baggrundsvariable!F$3:F$296,Baggrundsvariable!$A$3:$A$296,Samlet!$C329,Baggrundsvariable!$C$3:$C$296,Samlet!$E329)</f>
        <v>4.8</v>
      </c>
      <c r="J329" s="8">
        <f>SUMIFS(Baggrundsvariable!G$3:G$296,Baggrundsvariable!$A$3:$A$296,Samlet!$C329,Baggrundsvariable!$C$3:$C$296,Samlet!$E329)</f>
        <v>36.700000000000003</v>
      </c>
      <c r="K329" s="8">
        <f>SUMIFS(Baggrundsvariable!H$3:H$296,Baggrundsvariable!$A$3:$A$296,Samlet!$C329,Baggrundsvariable!$C$3:$C$296,Samlet!$E329)</f>
        <v>21.8</v>
      </c>
      <c r="L329" s="8">
        <f>SUMIFS(Baggrundsvariable!I$3:I$296,Baggrundsvariable!$A$3:$A$296,Samlet!$C329,Baggrundsvariable!$C$3:$C$296,Samlet!$E329)</f>
        <v>14.729179800629325</v>
      </c>
    </row>
    <row r="330" spans="1:12">
      <c r="A330">
        <v>1675</v>
      </c>
      <c r="B330" t="s">
        <v>618</v>
      </c>
      <c r="C330">
        <v>101</v>
      </c>
      <c r="D330" t="s">
        <v>1232</v>
      </c>
      <c r="E330">
        <v>2011</v>
      </c>
      <c r="F330" s="15">
        <f>IF(VLOOKUP(IF($A330&lt;1500,'BM011'!$D$5,IF($A330&lt;1800,'BM011'!$D$5,IF($A330&lt;2000,'BM011'!$D$5,$A330))),'BM011'!$D$5:$U$607,'BM011'!S$609,0)="BRUG KOM",VLOOKUP($C330,'BM010'!$C$5:$T$102,'BM010'!R$104,0),VLOOKUP(IF($A330&lt;1500,'BM011'!$D$5,IF($A330&lt;1800,'BM011'!$D$5,IF($A330&lt;2000,'BM011'!$D$5,$A330))),'BM011'!$D$5:$U$607,'BM011'!S$609,0))</f>
        <v>23794.75</v>
      </c>
      <c r="G330">
        <f>SUMIFS(Baggrundsvariable!D$3:D$296,Baggrundsvariable!$A$3:$A$296,Samlet!$C330,Baggrundsvariable!$C$3:$C$296,Samlet!$E330)</f>
        <v>189182</v>
      </c>
      <c r="H330" s="8">
        <f>SUMIFS(Baggrundsvariable!E$3:E$296,Baggrundsvariable!$A$3:$A$296,Samlet!$C330,Baggrundsvariable!$C$3:$C$296,Samlet!$E330)</f>
        <v>1.9666666666666666</v>
      </c>
      <c r="I330" s="8">
        <f>SUMIFS(Baggrundsvariable!F$3:F$296,Baggrundsvariable!$A$3:$A$296,Samlet!$C330,Baggrundsvariable!$C$3:$C$296,Samlet!$E330)</f>
        <v>4.8</v>
      </c>
      <c r="J330" s="8">
        <f>SUMIFS(Baggrundsvariable!G$3:G$296,Baggrundsvariable!$A$3:$A$296,Samlet!$C330,Baggrundsvariable!$C$3:$C$296,Samlet!$E330)</f>
        <v>36.700000000000003</v>
      </c>
      <c r="K330" s="8">
        <f>SUMIFS(Baggrundsvariable!H$3:H$296,Baggrundsvariable!$A$3:$A$296,Samlet!$C330,Baggrundsvariable!$C$3:$C$296,Samlet!$E330)</f>
        <v>21.8</v>
      </c>
      <c r="L330" s="8">
        <f>SUMIFS(Baggrundsvariable!I$3:I$296,Baggrundsvariable!$A$3:$A$296,Samlet!$C330,Baggrundsvariable!$C$3:$C$296,Samlet!$E330)</f>
        <v>14.729179800629325</v>
      </c>
    </row>
    <row r="331" spans="1:12">
      <c r="A331">
        <v>1676</v>
      </c>
      <c r="B331" t="s">
        <v>618</v>
      </c>
      <c r="C331">
        <v>101</v>
      </c>
      <c r="D331" t="s">
        <v>1232</v>
      </c>
      <c r="E331">
        <v>2011</v>
      </c>
      <c r="F331" s="15">
        <f>IF(VLOOKUP(IF($A331&lt;1500,'BM011'!$D$5,IF($A331&lt;1800,'BM011'!$D$5,IF($A331&lt;2000,'BM011'!$D$5,$A331))),'BM011'!$D$5:$U$607,'BM011'!S$609,0)="BRUG KOM",VLOOKUP($C331,'BM010'!$C$5:$T$102,'BM010'!R$104,0),VLOOKUP(IF($A331&lt;1500,'BM011'!$D$5,IF($A331&lt;1800,'BM011'!$D$5,IF($A331&lt;2000,'BM011'!$D$5,$A331))),'BM011'!$D$5:$U$607,'BM011'!S$609,0))</f>
        <v>23794.75</v>
      </c>
      <c r="G331">
        <f>SUMIFS(Baggrundsvariable!D$3:D$296,Baggrundsvariable!$A$3:$A$296,Samlet!$C331,Baggrundsvariable!$C$3:$C$296,Samlet!$E331)</f>
        <v>189182</v>
      </c>
      <c r="H331" s="8">
        <f>SUMIFS(Baggrundsvariable!E$3:E$296,Baggrundsvariable!$A$3:$A$296,Samlet!$C331,Baggrundsvariable!$C$3:$C$296,Samlet!$E331)</f>
        <v>1.9666666666666666</v>
      </c>
      <c r="I331" s="8">
        <f>SUMIFS(Baggrundsvariable!F$3:F$296,Baggrundsvariable!$A$3:$A$296,Samlet!$C331,Baggrundsvariable!$C$3:$C$296,Samlet!$E331)</f>
        <v>4.8</v>
      </c>
      <c r="J331" s="8">
        <f>SUMIFS(Baggrundsvariable!G$3:G$296,Baggrundsvariable!$A$3:$A$296,Samlet!$C331,Baggrundsvariable!$C$3:$C$296,Samlet!$E331)</f>
        <v>36.700000000000003</v>
      </c>
      <c r="K331" s="8">
        <f>SUMIFS(Baggrundsvariable!H$3:H$296,Baggrundsvariable!$A$3:$A$296,Samlet!$C331,Baggrundsvariable!$C$3:$C$296,Samlet!$E331)</f>
        <v>21.8</v>
      </c>
      <c r="L331" s="8">
        <f>SUMIFS(Baggrundsvariable!I$3:I$296,Baggrundsvariable!$A$3:$A$296,Samlet!$C331,Baggrundsvariable!$C$3:$C$296,Samlet!$E331)</f>
        <v>14.729179800629325</v>
      </c>
    </row>
    <row r="332" spans="1:12">
      <c r="A332">
        <v>1677</v>
      </c>
      <c r="B332" t="s">
        <v>618</v>
      </c>
      <c r="C332">
        <v>101</v>
      </c>
      <c r="D332" t="s">
        <v>1232</v>
      </c>
      <c r="E332">
        <v>2011</v>
      </c>
      <c r="F332" s="15">
        <f>IF(VLOOKUP(IF($A332&lt;1500,'BM011'!$D$5,IF($A332&lt;1800,'BM011'!$D$5,IF($A332&lt;2000,'BM011'!$D$5,$A332))),'BM011'!$D$5:$U$607,'BM011'!S$609,0)="BRUG KOM",VLOOKUP($C332,'BM010'!$C$5:$T$102,'BM010'!R$104,0),VLOOKUP(IF($A332&lt;1500,'BM011'!$D$5,IF($A332&lt;1800,'BM011'!$D$5,IF($A332&lt;2000,'BM011'!$D$5,$A332))),'BM011'!$D$5:$U$607,'BM011'!S$609,0))</f>
        <v>23794.75</v>
      </c>
      <c r="G332">
        <f>SUMIFS(Baggrundsvariable!D$3:D$296,Baggrundsvariable!$A$3:$A$296,Samlet!$C332,Baggrundsvariable!$C$3:$C$296,Samlet!$E332)</f>
        <v>189182</v>
      </c>
      <c r="H332" s="8">
        <f>SUMIFS(Baggrundsvariable!E$3:E$296,Baggrundsvariable!$A$3:$A$296,Samlet!$C332,Baggrundsvariable!$C$3:$C$296,Samlet!$E332)</f>
        <v>1.9666666666666666</v>
      </c>
      <c r="I332" s="8">
        <f>SUMIFS(Baggrundsvariable!F$3:F$296,Baggrundsvariable!$A$3:$A$296,Samlet!$C332,Baggrundsvariable!$C$3:$C$296,Samlet!$E332)</f>
        <v>4.8</v>
      </c>
      <c r="J332" s="8">
        <f>SUMIFS(Baggrundsvariable!G$3:G$296,Baggrundsvariable!$A$3:$A$296,Samlet!$C332,Baggrundsvariable!$C$3:$C$296,Samlet!$E332)</f>
        <v>36.700000000000003</v>
      </c>
      <c r="K332" s="8">
        <f>SUMIFS(Baggrundsvariable!H$3:H$296,Baggrundsvariable!$A$3:$A$296,Samlet!$C332,Baggrundsvariable!$C$3:$C$296,Samlet!$E332)</f>
        <v>21.8</v>
      </c>
      <c r="L332" s="8">
        <f>SUMIFS(Baggrundsvariable!I$3:I$296,Baggrundsvariable!$A$3:$A$296,Samlet!$C332,Baggrundsvariable!$C$3:$C$296,Samlet!$E332)</f>
        <v>14.729179800629325</v>
      </c>
    </row>
    <row r="333" spans="1:12">
      <c r="A333">
        <v>1699</v>
      </c>
      <c r="B333" t="s">
        <v>618</v>
      </c>
      <c r="C333">
        <v>101</v>
      </c>
      <c r="D333" t="s">
        <v>1232</v>
      </c>
      <c r="E333">
        <v>2011</v>
      </c>
      <c r="F333" s="15">
        <f>IF(VLOOKUP(IF($A333&lt;1500,'BM011'!$D$5,IF($A333&lt;1800,'BM011'!$D$5,IF($A333&lt;2000,'BM011'!$D$5,$A333))),'BM011'!$D$5:$U$607,'BM011'!S$609,0)="BRUG KOM",VLOOKUP($C333,'BM010'!$C$5:$T$102,'BM010'!R$104,0),VLOOKUP(IF($A333&lt;1500,'BM011'!$D$5,IF($A333&lt;1800,'BM011'!$D$5,IF($A333&lt;2000,'BM011'!$D$5,$A333))),'BM011'!$D$5:$U$607,'BM011'!S$609,0))</f>
        <v>23794.75</v>
      </c>
      <c r="G333">
        <f>SUMIFS(Baggrundsvariable!D$3:D$296,Baggrundsvariable!$A$3:$A$296,Samlet!$C333,Baggrundsvariable!$C$3:$C$296,Samlet!$E333)</f>
        <v>189182</v>
      </c>
      <c r="H333" s="8">
        <f>SUMIFS(Baggrundsvariable!E$3:E$296,Baggrundsvariable!$A$3:$A$296,Samlet!$C333,Baggrundsvariable!$C$3:$C$296,Samlet!$E333)</f>
        <v>1.9666666666666666</v>
      </c>
      <c r="I333" s="8">
        <f>SUMIFS(Baggrundsvariable!F$3:F$296,Baggrundsvariable!$A$3:$A$296,Samlet!$C333,Baggrundsvariable!$C$3:$C$296,Samlet!$E333)</f>
        <v>4.8</v>
      </c>
      <c r="J333" s="8">
        <f>SUMIFS(Baggrundsvariable!G$3:G$296,Baggrundsvariable!$A$3:$A$296,Samlet!$C333,Baggrundsvariable!$C$3:$C$296,Samlet!$E333)</f>
        <v>36.700000000000003</v>
      </c>
      <c r="K333" s="8">
        <f>SUMIFS(Baggrundsvariable!H$3:H$296,Baggrundsvariable!$A$3:$A$296,Samlet!$C333,Baggrundsvariable!$C$3:$C$296,Samlet!$E333)</f>
        <v>21.8</v>
      </c>
      <c r="L333" s="8">
        <f>SUMIFS(Baggrundsvariable!I$3:I$296,Baggrundsvariable!$A$3:$A$296,Samlet!$C333,Baggrundsvariable!$C$3:$C$296,Samlet!$E333)</f>
        <v>14.729179800629325</v>
      </c>
    </row>
    <row r="334" spans="1:12">
      <c r="A334">
        <v>1700</v>
      </c>
      <c r="B334" t="s">
        <v>618</v>
      </c>
      <c r="C334">
        <v>101</v>
      </c>
      <c r="D334" t="s">
        <v>1232</v>
      </c>
      <c r="E334">
        <v>2011</v>
      </c>
      <c r="F334" s="15">
        <f>IF(VLOOKUP(IF($A334&lt;1500,'BM011'!$D$5,IF($A334&lt;1800,'BM011'!$D$5,IF($A334&lt;2000,'BM011'!$D$5,$A334))),'BM011'!$D$5:$U$607,'BM011'!S$609,0)="BRUG KOM",VLOOKUP($C334,'BM010'!$C$5:$T$102,'BM010'!R$104,0),VLOOKUP(IF($A334&lt;1500,'BM011'!$D$5,IF($A334&lt;1800,'BM011'!$D$5,IF($A334&lt;2000,'BM011'!$D$5,$A334))),'BM011'!$D$5:$U$607,'BM011'!S$609,0))</f>
        <v>23794.75</v>
      </c>
      <c r="G334">
        <f>SUMIFS(Baggrundsvariable!D$3:D$296,Baggrundsvariable!$A$3:$A$296,Samlet!$C334,Baggrundsvariable!$C$3:$C$296,Samlet!$E334)</f>
        <v>189182</v>
      </c>
      <c r="H334" s="8">
        <f>SUMIFS(Baggrundsvariable!E$3:E$296,Baggrundsvariable!$A$3:$A$296,Samlet!$C334,Baggrundsvariable!$C$3:$C$296,Samlet!$E334)</f>
        <v>1.9666666666666666</v>
      </c>
      <c r="I334" s="8">
        <f>SUMIFS(Baggrundsvariable!F$3:F$296,Baggrundsvariable!$A$3:$A$296,Samlet!$C334,Baggrundsvariable!$C$3:$C$296,Samlet!$E334)</f>
        <v>4.8</v>
      </c>
      <c r="J334" s="8">
        <f>SUMIFS(Baggrundsvariable!G$3:G$296,Baggrundsvariable!$A$3:$A$296,Samlet!$C334,Baggrundsvariable!$C$3:$C$296,Samlet!$E334)</f>
        <v>36.700000000000003</v>
      </c>
      <c r="K334" s="8">
        <f>SUMIFS(Baggrundsvariable!H$3:H$296,Baggrundsvariable!$A$3:$A$296,Samlet!$C334,Baggrundsvariable!$C$3:$C$296,Samlet!$E334)</f>
        <v>21.8</v>
      </c>
      <c r="L334" s="8">
        <f>SUMIFS(Baggrundsvariable!I$3:I$296,Baggrundsvariable!$A$3:$A$296,Samlet!$C334,Baggrundsvariable!$C$3:$C$296,Samlet!$E334)</f>
        <v>14.729179800629325</v>
      </c>
    </row>
    <row r="335" spans="1:12">
      <c r="A335">
        <v>1701</v>
      </c>
      <c r="B335" t="s">
        <v>618</v>
      </c>
      <c r="C335">
        <v>101</v>
      </c>
      <c r="D335" t="s">
        <v>1232</v>
      </c>
      <c r="E335">
        <v>2011</v>
      </c>
      <c r="F335" s="15">
        <f>IF(VLOOKUP(IF($A335&lt;1500,'BM011'!$D$5,IF($A335&lt;1800,'BM011'!$D$5,IF($A335&lt;2000,'BM011'!$D$5,$A335))),'BM011'!$D$5:$U$607,'BM011'!S$609,0)="BRUG KOM",VLOOKUP($C335,'BM010'!$C$5:$T$102,'BM010'!R$104,0),VLOOKUP(IF($A335&lt;1500,'BM011'!$D$5,IF($A335&lt;1800,'BM011'!$D$5,IF($A335&lt;2000,'BM011'!$D$5,$A335))),'BM011'!$D$5:$U$607,'BM011'!S$609,0))</f>
        <v>23794.75</v>
      </c>
      <c r="G335">
        <f>SUMIFS(Baggrundsvariable!D$3:D$296,Baggrundsvariable!$A$3:$A$296,Samlet!$C335,Baggrundsvariable!$C$3:$C$296,Samlet!$E335)</f>
        <v>189182</v>
      </c>
      <c r="H335" s="8">
        <f>SUMIFS(Baggrundsvariable!E$3:E$296,Baggrundsvariable!$A$3:$A$296,Samlet!$C335,Baggrundsvariable!$C$3:$C$296,Samlet!$E335)</f>
        <v>1.9666666666666666</v>
      </c>
      <c r="I335" s="8">
        <f>SUMIFS(Baggrundsvariable!F$3:F$296,Baggrundsvariable!$A$3:$A$296,Samlet!$C335,Baggrundsvariable!$C$3:$C$296,Samlet!$E335)</f>
        <v>4.8</v>
      </c>
      <c r="J335" s="8">
        <f>SUMIFS(Baggrundsvariable!G$3:G$296,Baggrundsvariable!$A$3:$A$296,Samlet!$C335,Baggrundsvariable!$C$3:$C$296,Samlet!$E335)</f>
        <v>36.700000000000003</v>
      </c>
      <c r="K335" s="8">
        <f>SUMIFS(Baggrundsvariable!H$3:H$296,Baggrundsvariable!$A$3:$A$296,Samlet!$C335,Baggrundsvariable!$C$3:$C$296,Samlet!$E335)</f>
        <v>21.8</v>
      </c>
      <c r="L335" s="8">
        <f>SUMIFS(Baggrundsvariable!I$3:I$296,Baggrundsvariable!$A$3:$A$296,Samlet!$C335,Baggrundsvariable!$C$3:$C$296,Samlet!$E335)</f>
        <v>14.729179800629325</v>
      </c>
    </row>
    <row r="336" spans="1:12">
      <c r="A336">
        <v>1702</v>
      </c>
      <c r="B336" t="s">
        <v>618</v>
      </c>
      <c r="C336">
        <v>101</v>
      </c>
      <c r="D336" t="s">
        <v>1232</v>
      </c>
      <c r="E336">
        <v>2011</v>
      </c>
      <c r="F336" s="15">
        <f>IF(VLOOKUP(IF($A336&lt;1500,'BM011'!$D$5,IF($A336&lt;1800,'BM011'!$D$5,IF($A336&lt;2000,'BM011'!$D$5,$A336))),'BM011'!$D$5:$U$607,'BM011'!S$609,0)="BRUG KOM",VLOOKUP($C336,'BM010'!$C$5:$T$102,'BM010'!R$104,0),VLOOKUP(IF($A336&lt;1500,'BM011'!$D$5,IF($A336&lt;1800,'BM011'!$D$5,IF($A336&lt;2000,'BM011'!$D$5,$A336))),'BM011'!$D$5:$U$607,'BM011'!S$609,0))</f>
        <v>23794.75</v>
      </c>
      <c r="G336">
        <f>SUMIFS(Baggrundsvariable!D$3:D$296,Baggrundsvariable!$A$3:$A$296,Samlet!$C336,Baggrundsvariable!$C$3:$C$296,Samlet!$E336)</f>
        <v>189182</v>
      </c>
      <c r="H336" s="8">
        <f>SUMIFS(Baggrundsvariable!E$3:E$296,Baggrundsvariable!$A$3:$A$296,Samlet!$C336,Baggrundsvariable!$C$3:$C$296,Samlet!$E336)</f>
        <v>1.9666666666666666</v>
      </c>
      <c r="I336" s="8">
        <f>SUMIFS(Baggrundsvariable!F$3:F$296,Baggrundsvariable!$A$3:$A$296,Samlet!$C336,Baggrundsvariable!$C$3:$C$296,Samlet!$E336)</f>
        <v>4.8</v>
      </c>
      <c r="J336" s="8">
        <f>SUMIFS(Baggrundsvariable!G$3:G$296,Baggrundsvariable!$A$3:$A$296,Samlet!$C336,Baggrundsvariable!$C$3:$C$296,Samlet!$E336)</f>
        <v>36.700000000000003</v>
      </c>
      <c r="K336" s="8">
        <f>SUMIFS(Baggrundsvariable!H$3:H$296,Baggrundsvariable!$A$3:$A$296,Samlet!$C336,Baggrundsvariable!$C$3:$C$296,Samlet!$E336)</f>
        <v>21.8</v>
      </c>
      <c r="L336" s="8">
        <f>SUMIFS(Baggrundsvariable!I$3:I$296,Baggrundsvariable!$A$3:$A$296,Samlet!$C336,Baggrundsvariable!$C$3:$C$296,Samlet!$E336)</f>
        <v>14.729179800629325</v>
      </c>
    </row>
    <row r="337" spans="1:12">
      <c r="A337">
        <v>1703</v>
      </c>
      <c r="B337" t="s">
        <v>618</v>
      </c>
      <c r="C337">
        <v>101</v>
      </c>
      <c r="D337" t="s">
        <v>1232</v>
      </c>
      <c r="E337">
        <v>2011</v>
      </c>
      <c r="F337" s="15">
        <f>IF(VLOOKUP(IF($A337&lt;1500,'BM011'!$D$5,IF($A337&lt;1800,'BM011'!$D$5,IF($A337&lt;2000,'BM011'!$D$5,$A337))),'BM011'!$D$5:$U$607,'BM011'!S$609,0)="BRUG KOM",VLOOKUP($C337,'BM010'!$C$5:$T$102,'BM010'!R$104,0),VLOOKUP(IF($A337&lt;1500,'BM011'!$D$5,IF($A337&lt;1800,'BM011'!$D$5,IF($A337&lt;2000,'BM011'!$D$5,$A337))),'BM011'!$D$5:$U$607,'BM011'!S$609,0))</f>
        <v>23794.75</v>
      </c>
      <c r="G337">
        <f>SUMIFS(Baggrundsvariable!D$3:D$296,Baggrundsvariable!$A$3:$A$296,Samlet!$C337,Baggrundsvariable!$C$3:$C$296,Samlet!$E337)</f>
        <v>189182</v>
      </c>
      <c r="H337" s="8">
        <f>SUMIFS(Baggrundsvariable!E$3:E$296,Baggrundsvariable!$A$3:$A$296,Samlet!$C337,Baggrundsvariable!$C$3:$C$296,Samlet!$E337)</f>
        <v>1.9666666666666666</v>
      </c>
      <c r="I337" s="8">
        <f>SUMIFS(Baggrundsvariable!F$3:F$296,Baggrundsvariable!$A$3:$A$296,Samlet!$C337,Baggrundsvariable!$C$3:$C$296,Samlet!$E337)</f>
        <v>4.8</v>
      </c>
      <c r="J337" s="8">
        <f>SUMIFS(Baggrundsvariable!G$3:G$296,Baggrundsvariable!$A$3:$A$296,Samlet!$C337,Baggrundsvariable!$C$3:$C$296,Samlet!$E337)</f>
        <v>36.700000000000003</v>
      </c>
      <c r="K337" s="8">
        <f>SUMIFS(Baggrundsvariable!H$3:H$296,Baggrundsvariable!$A$3:$A$296,Samlet!$C337,Baggrundsvariable!$C$3:$C$296,Samlet!$E337)</f>
        <v>21.8</v>
      </c>
      <c r="L337" s="8">
        <f>SUMIFS(Baggrundsvariable!I$3:I$296,Baggrundsvariable!$A$3:$A$296,Samlet!$C337,Baggrundsvariable!$C$3:$C$296,Samlet!$E337)</f>
        <v>14.729179800629325</v>
      </c>
    </row>
    <row r="338" spans="1:12">
      <c r="A338">
        <v>1704</v>
      </c>
      <c r="B338" t="s">
        <v>618</v>
      </c>
      <c r="C338">
        <v>101</v>
      </c>
      <c r="D338" t="s">
        <v>1232</v>
      </c>
      <c r="E338">
        <v>2011</v>
      </c>
      <c r="F338" s="15">
        <f>IF(VLOOKUP(IF($A338&lt;1500,'BM011'!$D$5,IF($A338&lt;1800,'BM011'!$D$5,IF($A338&lt;2000,'BM011'!$D$5,$A338))),'BM011'!$D$5:$U$607,'BM011'!S$609,0)="BRUG KOM",VLOOKUP($C338,'BM010'!$C$5:$T$102,'BM010'!R$104,0),VLOOKUP(IF($A338&lt;1500,'BM011'!$D$5,IF($A338&lt;1800,'BM011'!$D$5,IF($A338&lt;2000,'BM011'!$D$5,$A338))),'BM011'!$D$5:$U$607,'BM011'!S$609,0))</f>
        <v>23794.75</v>
      </c>
      <c r="G338">
        <f>SUMIFS(Baggrundsvariable!D$3:D$296,Baggrundsvariable!$A$3:$A$296,Samlet!$C338,Baggrundsvariable!$C$3:$C$296,Samlet!$E338)</f>
        <v>189182</v>
      </c>
      <c r="H338" s="8">
        <f>SUMIFS(Baggrundsvariable!E$3:E$296,Baggrundsvariable!$A$3:$A$296,Samlet!$C338,Baggrundsvariable!$C$3:$C$296,Samlet!$E338)</f>
        <v>1.9666666666666666</v>
      </c>
      <c r="I338" s="8">
        <f>SUMIFS(Baggrundsvariable!F$3:F$296,Baggrundsvariable!$A$3:$A$296,Samlet!$C338,Baggrundsvariable!$C$3:$C$296,Samlet!$E338)</f>
        <v>4.8</v>
      </c>
      <c r="J338" s="8">
        <f>SUMIFS(Baggrundsvariable!G$3:G$296,Baggrundsvariable!$A$3:$A$296,Samlet!$C338,Baggrundsvariable!$C$3:$C$296,Samlet!$E338)</f>
        <v>36.700000000000003</v>
      </c>
      <c r="K338" s="8">
        <f>SUMIFS(Baggrundsvariable!H$3:H$296,Baggrundsvariable!$A$3:$A$296,Samlet!$C338,Baggrundsvariable!$C$3:$C$296,Samlet!$E338)</f>
        <v>21.8</v>
      </c>
      <c r="L338" s="8">
        <f>SUMIFS(Baggrundsvariable!I$3:I$296,Baggrundsvariable!$A$3:$A$296,Samlet!$C338,Baggrundsvariable!$C$3:$C$296,Samlet!$E338)</f>
        <v>14.729179800629325</v>
      </c>
    </row>
    <row r="339" spans="1:12">
      <c r="A339">
        <v>1705</v>
      </c>
      <c r="B339" t="s">
        <v>618</v>
      </c>
      <c r="C339">
        <v>101</v>
      </c>
      <c r="D339" t="s">
        <v>1232</v>
      </c>
      <c r="E339">
        <v>2011</v>
      </c>
      <c r="F339" s="15">
        <f>IF(VLOOKUP(IF($A339&lt;1500,'BM011'!$D$5,IF($A339&lt;1800,'BM011'!$D$5,IF($A339&lt;2000,'BM011'!$D$5,$A339))),'BM011'!$D$5:$U$607,'BM011'!S$609,0)="BRUG KOM",VLOOKUP($C339,'BM010'!$C$5:$T$102,'BM010'!R$104,0),VLOOKUP(IF($A339&lt;1500,'BM011'!$D$5,IF($A339&lt;1800,'BM011'!$D$5,IF($A339&lt;2000,'BM011'!$D$5,$A339))),'BM011'!$D$5:$U$607,'BM011'!S$609,0))</f>
        <v>23794.75</v>
      </c>
      <c r="G339">
        <f>SUMIFS(Baggrundsvariable!D$3:D$296,Baggrundsvariable!$A$3:$A$296,Samlet!$C339,Baggrundsvariable!$C$3:$C$296,Samlet!$E339)</f>
        <v>189182</v>
      </c>
      <c r="H339" s="8">
        <f>SUMIFS(Baggrundsvariable!E$3:E$296,Baggrundsvariable!$A$3:$A$296,Samlet!$C339,Baggrundsvariable!$C$3:$C$296,Samlet!$E339)</f>
        <v>1.9666666666666666</v>
      </c>
      <c r="I339" s="8">
        <f>SUMIFS(Baggrundsvariable!F$3:F$296,Baggrundsvariable!$A$3:$A$296,Samlet!$C339,Baggrundsvariable!$C$3:$C$296,Samlet!$E339)</f>
        <v>4.8</v>
      </c>
      <c r="J339" s="8">
        <f>SUMIFS(Baggrundsvariable!G$3:G$296,Baggrundsvariable!$A$3:$A$296,Samlet!$C339,Baggrundsvariable!$C$3:$C$296,Samlet!$E339)</f>
        <v>36.700000000000003</v>
      </c>
      <c r="K339" s="8">
        <f>SUMIFS(Baggrundsvariable!H$3:H$296,Baggrundsvariable!$A$3:$A$296,Samlet!$C339,Baggrundsvariable!$C$3:$C$296,Samlet!$E339)</f>
        <v>21.8</v>
      </c>
      <c r="L339" s="8">
        <f>SUMIFS(Baggrundsvariable!I$3:I$296,Baggrundsvariable!$A$3:$A$296,Samlet!$C339,Baggrundsvariable!$C$3:$C$296,Samlet!$E339)</f>
        <v>14.729179800629325</v>
      </c>
    </row>
    <row r="340" spans="1:12">
      <c r="A340">
        <v>1706</v>
      </c>
      <c r="B340" t="s">
        <v>618</v>
      </c>
      <c r="C340">
        <v>101</v>
      </c>
      <c r="D340" t="s">
        <v>1232</v>
      </c>
      <c r="E340">
        <v>2011</v>
      </c>
      <c r="F340" s="15">
        <f>IF(VLOOKUP(IF($A340&lt;1500,'BM011'!$D$5,IF($A340&lt;1800,'BM011'!$D$5,IF($A340&lt;2000,'BM011'!$D$5,$A340))),'BM011'!$D$5:$U$607,'BM011'!S$609,0)="BRUG KOM",VLOOKUP($C340,'BM010'!$C$5:$T$102,'BM010'!R$104,0),VLOOKUP(IF($A340&lt;1500,'BM011'!$D$5,IF($A340&lt;1800,'BM011'!$D$5,IF($A340&lt;2000,'BM011'!$D$5,$A340))),'BM011'!$D$5:$U$607,'BM011'!S$609,0))</f>
        <v>23794.75</v>
      </c>
      <c r="G340">
        <f>SUMIFS(Baggrundsvariable!D$3:D$296,Baggrundsvariable!$A$3:$A$296,Samlet!$C340,Baggrundsvariable!$C$3:$C$296,Samlet!$E340)</f>
        <v>189182</v>
      </c>
      <c r="H340" s="8">
        <f>SUMIFS(Baggrundsvariable!E$3:E$296,Baggrundsvariable!$A$3:$A$296,Samlet!$C340,Baggrundsvariable!$C$3:$C$296,Samlet!$E340)</f>
        <v>1.9666666666666666</v>
      </c>
      <c r="I340" s="8">
        <f>SUMIFS(Baggrundsvariable!F$3:F$296,Baggrundsvariable!$A$3:$A$296,Samlet!$C340,Baggrundsvariable!$C$3:$C$296,Samlet!$E340)</f>
        <v>4.8</v>
      </c>
      <c r="J340" s="8">
        <f>SUMIFS(Baggrundsvariable!G$3:G$296,Baggrundsvariable!$A$3:$A$296,Samlet!$C340,Baggrundsvariable!$C$3:$C$296,Samlet!$E340)</f>
        <v>36.700000000000003</v>
      </c>
      <c r="K340" s="8">
        <f>SUMIFS(Baggrundsvariable!H$3:H$296,Baggrundsvariable!$A$3:$A$296,Samlet!$C340,Baggrundsvariable!$C$3:$C$296,Samlet!$E340)</f>
        <v>21.8</v>
      </c>
      <c r="L340" s="8">
        <f>SUMIFS(Baggrundsvariable!I$3:I$296,Baggrundsvariable!$A$3:$A$296,Samlet!$C340,Baggrundsvariable!$C$3:$C$296,Samlet!$E340)</f>
        <v>14.729179800629325</v>
      </c>
    </row>
    <row r="341" spans="1:12">
      <c r="A341">
        <v>1707</v>
      </c>
      <c r="B341" t="s">
        <v>618</v>
      </c>
      <c r="C341">
        <v>101</v>
      </c>
      <c r="D341" t="s">
        <v>1232</v>
      </c>
      <c r="E341">
        <v>2011</v>
      </c>
      <c r="F341" s="15">
        <f>IF(VLOOKUP(IF($A341&lt;1500,'BM011'!$D$5,IF($A341&lt;1800,'BM011'!$D$5,IF($A341&lt;2000,'BM011'!$D$5,$A341))),'BM011'!$D$5:$U$607,'BM011'!S$609,0)="BRUG KOM",VLOOKUP($C341,'BM010'!$C$5:$T$102,'BM010'!R$104,0),VLOOKUP(IF($A341&lt;1500,'BM011'!$D$5,IF($A341&lt;1800,'BM011'!$D$5,IF($A341&lt;2000,'BM011'!$D$5,$A341))),'BM011'!$D$5:$U$607,'BM011'!S$609,0))</f>
        <v>23794.75</v>
      </c>
      <c r="G341">
        <f>SUMIFS(Baggrundsvariable!D$3:D$296,Baggrundsvariable!$A$3:$A$296,Samlet!$C341,Baggrundsvariable!$C$3:$C$296,Samlet!$E341)</f>
        <v>189182</v>
      </c>
      <c r="H341" s="8">
        <f>SUMIFS(Baggrundsvariable!E$3:E$296,Baggrundsvariable!$A$3:$A$296,Samlet!$C341,Baggrundsvariable!$C$3:$C$296,Samlet!$E341)</f>
        <v>1.9666666666666666</v>
      </c>
      <c r="I341" s="8">
        <f>SUMIFS(Baggrundsvariable!F$3:F$296,Baggrundsvariable!$A$3:$A$296,Samlet!$C341,Baggrundsvariable!$C$3:$C$296,Samlet!$E341)</f>
        <v>4.8</v>
      </c>
      <c r="J341" s="8">
        <f>SUMIFS(Baggrundsvariable!G$3:G$296,Baggrundsvariable!$A$3:$A$296,Samlet!$C341,Baggrundsvariable!$C$3:$C$296,Samlet!$E341)</f>
        <v>36.700000000000003</v>
      </c>
      <c r="K341" s="8">
        <f>SUMIFS(Baggrundsvariable!H$3:H$296,Baggrundsvariable!$A$3:$A$296,Samlet!$C341,Baggrundsvariable!$C$3:$C$296,Samlet!$E341)</f>
        <v>21.8</v>
      </c>
      <c r="L341" s="8">
        <f>SUMIFS(Baggrundsvariable!I$3:I$296,Baggrundsvariable!$A$3:$A$296,Samlet!$C341,Baggrundsvariable!$C$3:$C$296,Samlet!$E341)</f>
        <v>14.729179800629325</v>
      </c>
    </row>
    <row r="342" spans="1:12">
      <c r="A342">
        <v>1708</v>
      </c>
      <c r="B342" t="s">
        <v>618</v>
      </c>
      <c r="C342">
        <v>101</v>
      </c>
      <c r="D342" t="s">
        <v>1232</v>
      </c>
      <c r="E342">
        <v>2011</v>
      </c>
      <c r="F342" s="15">
        <f>IF(VLOOKUP(IF($A342&lt;1500,'BM011'!$D$5,IF($A342&lt;1800,'BM011'!$D$5,IF($A342&lt;2000,'BM011'!$D$5,$A342))),'BM011'!$D$5:$U$607,'BM011'!S$609,0)="BRUG KOM",VLOOKUP($C342,'BM010'!$C$5:$T$102,'BM010'!R$104,0),VLOOKUP(IF($A342&lt;1500,'BM011'!$D$5,IF($A342&lt;1800,'BM011'!$D$5,IF($A342&lt;2000,'BM011'!$D$5,$A342))),'BM011'!$D$5:$U$607,'BM011'!S$609,0))</f>
        <v>23794.75</v>
      </c>
      <c r="G342">
        <f>SUMIFS(Baggrundsvariable!D$3:D$296,Baggrundsvariable!$A$3:$A$296,Samlet!$C342,Baggrundsvariable!$C$3:$C$296,Samlet!$E342)</f>
        <v>189182</v>
      </c>
      <c r="H342" s="8">
        <f>SUMIFS(Baggrundsvariable!E$3:E$296,Baggrundsvariable!$A$3:$A$296,Samlet!$C342,Baggrundsvariable!$C$3:$C$296,Samlet!$E342)</f>
        <v>1.9666666666666666</v>
      </c>
      <c r="I342" s="8">
        <f>SUMIFS(Baggrundsvariable!F$3:F$296,Baggrundsvariable!$A$3:$A$296,Samlet!$C342,Baggrundsvariable!$C$3:$C$296,Samlet!$E342)</f>
        <v>4.8</v>
      </c>
      <c r="J342" s="8">
        <f>SUMIFS(Baggrundsvariable!G$3:G$296,Baggrundsvariable!$A$3:$A$296,Samlet!$C342,Baggrundsvariable!$C$3:$C$296,Samlet!$E342)</f>
        <v>36.700000000000003</v>
      </c>
      <c r="K342" s="8">
        <f>SUMIFS(Baggrundsvariable!H$3:H$296,Baggrundsvariable!$A$3:$A$296,Samlet!$C342,Baggrundsvariable!$C$3:$C$296,Samlet!$E342)</f>
        <v>21.8</v>
      </c>
      <c r="L342" s="8">
        <f>SUMIFS(Baggrundsvariable!I$3:I$296,Baggrundsvariable!$A$3:$A$296,Samlet!$C342,Baggrundsvariable!$C$3:$C$296,Samlet!$E342)</f>
        <v>14.729179800629325</v>
      </c>
    </row>
    <row r="343" spans="1:12">
      <c r="A343">
        <v>1709</v>
      </c>
      <c r="B343" t="s">
        <v>618</v>
      </c>
      <c r="C343">
        <v>101</v>
      </c>
      <c r="D343" t="s">
        <v>1232</v>
      </c>
      <c r="E343">
        <v>2011</v>
      </c>
      <c r="F343" s="15">
        <f>IF(VLOOKUP(IF($A343&lt;1500,'BM011'!$D$5,IF($A343&lt;1800,'BM011'!$D$5,IF($A343&lt;2000,'BM011'!$D$5,$A343))),'BM011'!$D$5:$U$607,'BM011'!S$609,0)="BRUG KOM",VLOOKUP($C343,'BM010'!$C$5:$T$102,'BM010'!R$104,0),VLOOKUP(IF($A343&lt;1500,'BM011'!$D$5,IF($A343&lt;1800,'BM011'!$D$5,IF($A343&lt;2000,'BM011'!$D$5,$A343))),'BM011'!$D$5:$U$607,'BM011'!S$609,0))</f>
        <v>23794.75</v>
      </c>
      <c r="G343">
        <f>SUMIFS(Baggrundsvariable!D$3:D$296,Baggrundsvariable!$A$3:$A$296,Samlet!$C343,Baggrundsvariable!$C$3:$C$296,Samlet!$E343)</f>
        <v>189182</v>
      </c>
      <c r="H343" s="8">
        <f>SUMIFS(Baggrundsvariable!E$3:E$296,Baggrundsvariable!$A$3:$A$296,Samlet!$C343,Baggrundsvariable!$C$3:$C$296,Samlet!$E343)</f>
        <v>1.9666666666666666</v>
      </c>
      <c r="I343" s="8">
        <f>SUMIFS(Baggrundsvariable!F$3:F$296,Baggrundsvariable!$A$3:$A$296,Samlet!$C343,Baggrundsvariable!$C$3:$C$296,Samlet!$E343)</f>
        <v>4.8</v>
      </c>
      <c r="J343" s="8">
        <f>SUMIFS(Baggrundsvariable!G$3:G$296,Baggrundsvariable!$A$3:$A$296,Samlet!$C343,Baggrundsvariable!$C$3:$C$296,Samlet!$E343)</f>
        <v>36.700000000000003</v>
      </c>
      <c r="K343" s="8">
        <f>SUMIFS(Baggrundsvariable!H$3:H$296,Baggrundsvariable!$A$3:$A$296,Samlet!$C343,Baggrundsvariable!$C$3:$C$296,Samlet!$E343)</f>
        <v>21.8</v>
      </c>
      <c r="L343" s="8">
        <f>SUMIFS(Baggrundsvariable!I$3:I$296,Baggrundsvariable!$A$3:$A$296,Samlet!$C343,Baggrundsvariable!$C$3:$C$296,Samlet!$E343)</f>
        <v>14.729179800629325</v>
      </c>
    </row>
    <row r="344" spans="1:12">
      <c r="A344">
        <v>1710</v>
      </c>
      <c r="B344" t="s">
        <v>618</v>
      </c>
      <c r="C344">
        <v>101</v>
      </c>
      <c r="D344" t="s">
        <v>1232</v>
      </c>
      <c r="E344">
        <v>2011</v>
      </c>
      <c r="F344" s="15">
        <f>IF(VLOOKUP(IF($A344&lt;1500,'BM011'!$D$5,IF($A344&lt;1800,'BM011'!$D$5,IF($A344&lt;2000,'BM011'!$D$5,$A344))),'BM011'!$D$5:$U$607,'BM011'!S$609,0)="BRUG KOM",VLOOKUP($C344,'BM010'!$C$5:$T$102,'BM010'!R$104,0),VLOOKUP(IF($A344&lt;1500,'BM011'!$D$5,IF($A344&lt;1800,'BM011'!$D$5,IF($A344&lt;2000,'BM011'!$D$5,$A344))),'BM011'!$D$5:$U$607,'BM011'!S$609,0))</f>
        <v>23794.75</v>
      </c>
      <c r="G344">
        <f>SUMIFS(Baggrundsvariable!D$3:D$296,Baggrundsvariable!$A$3:$A$296,Samlet!$C344,Baggrundsvariable!$C$3:$C$296,Samlet!$E344)</f>
        <v>189182</v>
      </c>
      <c r="H344" s="8">
        <f>SUMIFS(Baggrundsvariable!E$3:E$296,Baggrundsvariable!$A$3:$A$296,Samlet!$C344,Baggrundsvariable!$C$3:$C$296,Samlet!$E344)</f>
        <v>1.9666666666666666</v>
      </c>
      <c r="I344" s="8">
        <f>SUMIFS(Baggrundsvariable!F$3:F$296,Baggrundsvariable!$A$3:$A$296,Samlet!$C344,Baggrundsvariable!$C$3:$C$296,Samlet!$E344)</f>
        <v>4.8</v>
      </c>
      <c r="J344" s="8">
        <f>SUMIFS(Baggrundsvariable!G$3:G$296,Baggrundsvariable!$A$3:$A$296,Samlet!$C344,Baggrundsvariable!$C$3:$C$296,Samlet!$E344)</f>
        <v>36.700000000000003</v>
      </c>
      <c r="K344" s="8">
        <f>SUMIFS(Baggrundsvariable!H$3:H$296,Baggrundsvariable!$A$3:$A$296,Samlet!$C344,Baggrundsvariable!$C$3:$C$296,Samlet!$E344)</f>
        <v>21.8</v>
      </c>
      <c r="L344" s="8">
        <f>SUMIFS(Baggrundsvariable!I$3:I$296,Baggrundsvariable!$A$3:$A$296,Samlet!$C344,Baggrundsvariable!$C$3:$C$296,Samlet!$E344)</f>
        <v>14.729179800629325</v>
      </c>
    </row>
    <row r="345" spans="1:12">
      <c r="A345">
        <v>1711</v>
      </c>
      <c r="B345" t="s">
        <v>618</v>
      </c>
      <c r="C345">
        <v>101</v>
      </c>
      <c r="D345" t="s">
        <v>1232</v>
      </c>
      <c r="E345">
        <v>2011</v>
      </c>
      <c r="F345" s="15">
        <f>IF(VLOOKUP(IF($A345&lt;1500,'BM011'!$D$5,IF($A345&lt;1800,'BM011'!$D$5,IF($A345&lt;2000,'BM011'!$D$5,$A345))),'BM011'!$D$5:$U$607,'BM011'!S$609,0)="BRUG KOM",VLOOKUP($C345,'BM010'!$C$5:$T$102,'BM010'!R$104,0),VLOOKUP(IF($A345&lt;1500,'BM011'!$D$5,IF($A345&lt;1800,'BM011'!$D$5,IF($A345&lt;2000,'BM011'!$D$5,$A345))),'BM011'!$D$5:$U$607,'BM011'!S$609,0))</f>
        <v>23794.75</v>
      </c>
      <c r="G345">
        <f>SUMIFS(Baggrundsvariable!D$3:D$296,Baggrundsvariable!$A$3:$A$296,Samlet!$C345,Baggrundsvariable!$C$3:$C$296,Samlet!$E345)</f>
        <v>189182</v>
      </c>
      <c r="H345" s="8">
        <f>SUMIFS(Baggrundsvariable!E$3:E$296,Baggrundsvariable!$A$3:$A$296,Samlet!$C345,Baggrundsvariable!$C$3:$C$296,Samlet!$E345)</f>
        <v>1.9666666666666666</v>
      </c>
      <c r="I345" s="8">
        <f>SUMIFS(Baggrundsvariable!F$3:F$296,Baggrundsvariable!$A$3:$A$296,Samlet!$C345,Baggrundsvariable!$C$3:$C$296,Samlet!$E345)</f>
        <v>4.8</v>
      </c>
      <c r="J345" s="8">
        <f>SUMIFS(Baggrundsvariable!G$3:G$296,Baggrundsvariable!$A$3:$A$296,Samlet!$C345,Baggrundsvariable!$C$3:$C$296,Samlet!$E345)</f>
        <v>36.700000000000003</v>
      </c>
      <c r="K345" s="8">
        <f>SUMIFS(Baggrundsvariable!H$3:H$296,Baggrundsvariable!$A$3:$A$296,Samlet!$C345,Baggrundsvariable!$C$3:$C$296,Samlet!$E345)</f>
        <v>21.8</v>
      </c>
      <c r="L345" s="8">
        <f>SUMIFS(Baggrundsvariable!I$3:I$296,Baggrundsvariable!$A$3:$A$296,Samlet!$C345,Baggrundsvariable!$C$3:$C$296,Samlet!$E345)</f>
        <v>14.729179800629325</v>
      </c>
    </row>
    <row r="346" spans="1:12">
      <c r="A346">
        <v>1712</v>
      </c>
      <c r="B346" t="s">
        <v>618</v>
      </c>
      <c r="C346">
        <v>101</v>
      </c>
      <c r="D346" t="s">
        <v>1232</v>
      </c>
      <c r="E346">
        <v>2011</v>
      </c>
      <c r="F346" s="15">
        <f>IF(VLOOKUP(IF($A346&lt;1500,'BM011'!$D$5,IF($A346&lt;1800,'BM011'!$D$5,IF($A346&lt;2000,'BM011'!$D$5,$A346))),'BM011'!$D$5:$U$607,'BM011'!S$609,0)="BRUG KOM",VLOOKUP($C346,'BM010'!$C$5:$T$102,'BM010'!R$104,0),VLOOKUP(IF($A346&lt;1500,'BM011'!$D$5,IF($A346&lt;1800,'BM011'!$D$5,IF($A346&lt;2000,'BM011'!$D$5,$A346))),'BM011'!$D$5:$U$607,'BM011'!S$609,0))</f>
        <v>23794.75</v>
      </c>
      <c r="G346">
        <f>SUMIFS(Baggrundsvariable!D$3:D$296,Baggrundsvariable!$A$3:$A$296,Samlet!$C346,Baggrundsvariable!$C$3:$C$296,Samlet!$E346)</f>
        <v>189182</v>
      </c>
      <c r="H346" s="8">
        <f>SUMIFS(Baggrundsvariable!E$3:E$296,Baggrundsvariable!$A$3:$A$296,Samlet!$C346,Baggrundsvariable!$C$3:$C$296,Samlet!$E346)</f>
        <v>1.9666666666666666</v>
      </c>
      <c r="I346" s="8">
        <f>SUMIFS(Baggrundsvariable!F$3:F$296,Baggrundsvariable!$A$3:$A$296,Samlet!$C346,Baggrundsvariable!$C$3:$C$296,Samlet!$E346)</f>
        <v>4.8</v>
      </c>
      <c r="J346" s="8">
        <f>SUMIFS(Baggrundsvariable!G$3:G$296,Baggrundsvariable!$A$3:$A$296,Samlet!$C346,Baggrundsvariable!$C$3:$C$296,Samlet!$E346)</f>
        <v>36.700000000000003</v>
      </c>
      <c r="K346" s="8">
        <f>SUMIFS(Baggrundsvariable!H$3:H$296,Baggrundsvariable!$A$3:$A$296,Samlet!$C346,Baggrundsvariable!$C$3:$C$296,Samlet!$E346)</f>
        <v>21.8</v>
      </c>
      <c r="L346" s="8">
        <f>SUMIFS(Baggrundsvariable!I$3:I$296,Baggrundsvariable!$A$3:$A$296,Samlet!$C346,Baggrundsvariable!$C$3:$C$296,Samlet!$E346)</f>
        <v>14.729179800629325</v>
      </c>
    </row>
    <row r="347" spans="1:12">
      <c r="A347">
        <v>1714</v>
      </c>
      <c r="B347" t="s">
        <v>618</v>
      </c>
      <c r="C347">
        <v>101</v>
      </c>
      <c r="D347" t="s">
        <v>1232</v>
      </c>
      <c r="E347">
        <v>2011</v>
      </c>
      <c r="F347" s="15">
        <f>IF(VLOOKUP(IF($A347&lt;1500,'BM011'!$D$5,IF($A347&lt;1800,'BM011'!$D$5,IF($A347&lt;2000,'BM011'!$D$5,$A347))),'BM011'!$D$5:$U$607,'BM011'!S$609,0)="BRUG KOM",VLOOKUP($C347,'BM010'!$C$5:$T$102,'BM010'!R$104,0),VLOOKUP(IF($A347&lt;1500,'BM011'!$D$5,IF($A347&lt;1800,'BM011'!$D$5,IF($A347&lt;2000,'BM011'!$D$5,$A347))),'BM011'!$D$5:$U$607,'BM011'!S$609,0))</f>
        <v>23794.75</v>
      </c>
      <c r="G347">
        <f>SUMIFS(Baggrundsvariable!D$3:D$296,Baggrundsvariable!$A$3:$A$296,Samlet!$C347,Baggrundsvariable!$C$3:$C$296,Samlet!$E347)</f>
        <v>189182</v>
      </c>
      <c r="H347" s="8">
        <f>SUMIFS(Baggrundsvariable!E$3:E$296,Baggrundsvariable!$A$3:$A$296,Samlet!$C347,Baggrundsvariable!$C$3:$C$296,Samlet!$E347)</f>
        <v>1.9666666666666666</v>
      </c>
      <c r="I347" s="8">
        <f>SUMIFS(Baggrundsvariable!F$3:F$296,Baggrundsvariable!$A$3:$A$296,Samlet!$C347,Baggrundsvariable!$C$3:$C$296,Samlet!$E347)</f>
        <v>4.8</v>
      </c>
      <c r="J347" s="8">
        <f>SUMIFS(Baggrundsvariable!G$3:G$296,Baggrundsvariable!$A$3:$A$296,Samlet!$C347,Baggrundsvariable!$C$3:$C$296,Samlet!$E347)</f>
        <v>36.700000000000003</v>
      </c>
      <c r="K347" s="8">
        <f>SUMIFS(Baggrundsvariable!H$3:H$296,Baggrundsvariable!$A$3:$A$296,Samlet!$C347,Baggrundsvariable!$C$3:$C$296,Samlet!$E347)</f>
        <v>21.8</v>
      </c>
      <c r="L347" s="8">
        <f>SUMIFS(Baggrundsvariable!I$3:I$296,Baggrundsvariable!$A$3:$A$296,Samlet!$C347,Baggrundsvariable!$C$3:$C$296,Samlet!$E347)</f>
        <v>14.729179800629325</v>
      </c>
    </row>
    <row r="348" spans="1:12">
      <c r="A348">
        <v>1715</v>
      </c>
      <c r="B348" t="s">
        <v>618</v>
      </c>
      <c r="C348">
        <v>101</v>
      </c>
      <c r="D348" t="s">
        <v>1232</v>
      </c>
      <c r="E348">
        <v>2011</v>
      </c>
      <c r="F348" s="15">
        <f>IF(VLOOKUP(IF($A348&lt;1500,'BM011'!$D$5,IF($A348&lt;1800,'BM011'!$D$5,IF($A348&lt;2000,'BM011'!$D$5,$A348))),'BM011'!$D$5:$U$607,'BM011'!S$609,0)="BRUG KOM",VLOOKUP($C348,'BM010'!$C$5:$T$102,'BM010'!R$104,0),VLOOKUP(IF($A348&lt;1500,'BM011'!$D$5,IF($A348&lt;1800,'BM011'!$D$5,IF($A348&lt;2000,'BM011'!$D$5,$A348))),'BM011'!$D$5:$U$607,'BM011'!S$609,0))</f>
        <v>23794.75</v>
      </c>
      <c r="G348">
        <f>SUMIFS(Baggrundsvariable!D$3:D$296,Baggrundsvariable!$A$3:$A$296,Samlet!$C348,Baggrundsvariable!$C$3:$C$296,Samlet!$E348)</f>
        <v>189182</v>
      </c>
      <c r="H348" s="8">
        <f>SUMIFS(Baggrundsvariable!E$3:E$296,Baggrundsvariable!$A$3:$A$296,Samlet!$C348,Baggrundsvariable!$C$3:$C$296,Samlet!$E348)</f>
        <v>1.9666666666666666</v>
      </c>
      <c r="I348" s="8">
        <f>SUMIFS(Baggrundsvariable!F$3:F$296,Baggrundsvariable!$A$3:$A$296,Samlet!$C348,Baggrundsvariable!$C$3:$C$296,Samlet!$E348)</f>
        <v>4.8</v>
      </c>
      <c r="J348" s="8">
        <f>SUMIFS(Baggrundsvariable!G$3:G$296,Baggrundsvariable!$A$3:$A$296,Samlet!$C348,Baggrundsvariable!$C$3:$C$296,Samlet!$E348)</f>
        <v>36.700000000000003</v>
      </c>
      <c r="K348" s="8">
        <f>SUMIFS(Baggrundsvariable!H$3:H$296,Baggrundsvariable!$A$3:$A$296,Samlet!$C348,Baggrundsvariable!$C$3:$C$296,Samlet!$E348)</f>
        <v>21.8</v>
      </c>
      <c r="L348" s="8">
        <f>SUMIFS(Baggrundsvariable!I$3:I$296,Baggrundsvariable!$A$3:$A$296,Samlet!$C348,Baggrundsvariable!$C$3:$C$296,Samlet!$E348)</f>
        <v>14.729179800629325</v>
      </c>
    </row>
    <row r="349" spans="1:12">
      <c r="A349">
        <v>1716</v>
      </c>
      <c r="B349" t="s">
        <v>618</v>
      </c>
      <c r="C349">
        <v>101</v>
      </c>
      <c r="D349" t="s">
        <v>1232</v>
      </c>
      <c r="E349">
        <v>2011</v>
      </c>
      <c r="F349" s="15">
        <f>IF(VLOOKUP(IF($A349&lt;1500,'BM011'!$D$5,IF($A349&lt;1800,'BM011'!$D$5,IF($A349&lt;2000,'BM011'!$D$5,$A349))),'BM011'!$D$5:$U$607,'BM011'!S$609,0)="BRUG KOM",VLOOKUP($C349,'BM010'!$C$5:$T$102,'BM010'!R$104,0),VLOOKUP(IF($A349&lt;1500,'BM011'!$D$5,IF($A349&lt;1800,'BM011'!$D$5,IF($A349&lt;2000,'BM011'!$D$5,$A349))),'BM011'!$D$5:$U$607,'BM011'!S$609,0))</f>
        <v>23794.75</v>
      </c>
      <c r="G349">
        <f>SUMIFS(Baggrundsvariable!D$3:D$296,Baggrundsvariable!$A$3:$A$296,Samlet!$C349,Baggrundsvariable!$C$3:$C$296,Samlet!$E349)</f>
        <v>189182</v>
      </c>
      <c r="H349" s="8">
        <f>SUMIFS(Baggrundsvariable!E$3:E$296,Baggrundsvariable!$A$3:$A$296,Samlet!$C349,Baggrundsvariable!$C$3:$C$296,Samlet!$E349)</f>
        <v>1.9666666666666666</v>
      </c>
      <c r="I349" s="8">
        <f>SUMIFS(Baggrundsvariable!F$3:F$296,Baggrundsvariable!$A$3:$A$296,Samlet!$C349,Baggrundsvariable!$C$3:$C$296,Samlet!$E349)</f>
        <v>4.8</v>
      </c>
      <c r="J349" s="8">
        <f>SUMIFS(Baggrundsvariable!G$3:G$296,Baggrundsvariable!$A$3:$A$296,Samlet!$C349,Baggrundsvariable!$C$3:$C$296,Samlet!$E349)</f>
        <v>36.700000000000003</v>
      </c>
      <c r="K349" s="8">
        <f>SUMIFS(Baggrundsvariable!H$3:H$296,Baggrundsvariable!$A$3:$A$296,Samlet!$C349,Baggrundsvariable!$C$3:$C$296,Samlet!$E349)</f>
        <v>21.8</v>
      </c>
      <c r="L349" s="8">
        <f>SUMIFS(Baggrundsvariable!I$3:I$296,Baggrundsvariable!$A$3:$A$296,Samlet!$C349,Baggrundsvariable!$C$3:$C$296,Samlet!$E349)</f>
        <v>14.729179800629325</v>
      </c>
    </row>
    <row r="350" spans="1:12">
      <c r="A350">
        <v>1717</v>
      </c>
      <c r="B350" t="s">
        <v>618</v>
      </c>
      <c r="C350">
        <v>101</v>
      </c>
      <c r="D350" t="s">
        <v>1232</v>
      </c>
      <c r="E350">
        <v>2011</v>
      </c>
      <c r="F350" s="15">
        <f>IF(VLOOKUP(IF($A350&lt;1500,'BM011'!$D$5,IF($A350&lt;1800,'BM011'!$D$5,IF($A350&lt;2000,'BM011'!$D$5,$A350))),'BM011'!$D$5:$U$607,'BM011'!S$609,0)="BRUG KOM",VLOOKUP($C350,'BM010'!$C$5:$T$102,'BM010'!R$104,0),VLOOKUP(IF($A350&lt;1500,'BM011'!$D$5,IF($A350&lt;1800,'BM011'!$D$5,IF($A350&lt;2000,'BM011'!$D$5,$A350))),'BM011'!$D$5:$U$607,'BM011'!S$609,0))</f>
        <v>23794.75</v>
      </c>
      <c r="G350">
        <f>SUMIFS(Baggrundsvariable!D$3:D$296,Baggrundsvariable!$A$3:$A$296,Samlet!$C350,Baggrundsvariable!$C$3:$C$296,Samlet!$E350)</f>
        <v>189182</v>
      </c>
      <c r="H350" s="8">
        <f>SUMIFS(Baggrundsvariable!E$3:E$296,Baggrundsvariable!$A$3:$A$296,Samlet!$C350,Baggrundsvariable!$C$3:$C$296,Samlet!$E350)</f>
        <v>1.9666666666666666</v>
      </c>
      <c r="I350" s="8">
        <f>SUMIFS(Baggrundsvariable!F$3:F$296,Baggrundsvariable!$A$3:$A$296,Samlet!$C350,Baggrundsvariable!$C$3:$C$296,Samlet!$E350)</f>
        <v>4.8</v>
      </c>
      <c r="J350" s="8">
        <f>SUMIFS(Baggrundsvariable!G$3:G$296,Baggrundsvariable!$A$3:$A$296,Samlet!$C350,Baggrundsvariable!$C$3:$C$296,Samlet!$E350)</f>
        <v>36.700000000000003</v>
      </c>
      <c r="K350" s="8">
        <f>SUMIFS(Baggrundsvariable!H$3:H$296,Baggrundsvariable!$A$3:$A$296,Samlet!$C350,Baggrundsvariable!$C$3:$C$296,Samlet!$E350)</f>
        <v>21.8</v>
      </c>
      <c r="L350" s="8">
        <f>SUMIFS(Baggrundsvariable!I$3:I$296,Baggrundsvariable!$A$3:$A$296,Samlet!$C350,Baggrundsvariable!$C$3:$C$296,Samlet!$E350)</f>
        <v>14.729179800629325</v>
      </c>
    </row>
    <row r="351" spans="1:12">
      <c r="A351">
        <v>1718</v>
      </c>
      <c r="B351" t="s">
        <v>618</v>
      </c>
      <c r="C351">
        <v>101</v>
      </c>
      <c r="D351" t="s">
        <v>1232</v>
      </c>
      <c r="E351">
        <v>2011</v>
      </c>
      <c r="F351" s="15">
        <f>IF(VLOOKUP(IF($A351&lt;1500,'BM011'!$D$5,IF($A351&lt;1800,'BM011'!$D$5,IF($A351&lt;2000,'BM011'!$D$5,$A351))),'BM011'!$D$5:$U$607,'BM011'!S$609,0)="BRUG KOM",VLOOKUP($C351,'BM010'!$C$5:$T$102,'BM010'!R$104,0),VLOOKUP(IF($A351&lt;1500,'BM011'!$D$5,IF($A351&lt;1800,'BM011'!$D$5,IF($A351&lt;2000,'BM011'!$D$5,$A351))),'BM011'!$D$5:$U$607,'BM011'!S$609,0))</f>
        <v>23794.75</v>
      </c>
      <c r="G351">
        <f>SUMIFS(Baggrundsvariable!D$3:D$296,Baggrundsvariable!$A$3:$A$296,Samlet!$C351,Baggrundsvariable!$C$3:$C$296,Samlet!$E351)</f>
        <v>189182</v>
      </c>
      <c r="H351" s="8">
        <f>SUMIFS(Baggrundsvariable!E$3:E$296,Baggrundsvariable!$A$3:$A$296,Samlet!$C351,Baggrundsvariable!$C$3:$C$296,Samlet!$E351)</f>
        <v>1.9666666666666666</v>
      </c>
      <c r="I351" s="8">
        <f>SUMIFS(Baggrundsvariable!F$3:F$296,Baggrundsvariable!$A$3:$A$296,Samlet!$C351,Baggrundsvariable!$C$3:$C$296,Samlet!$E351)</f>
        <v>4.8</v>
      </c>
      <c r="J351" s="8">
        <f>SUMIFS(Baggrundsvariable!G$3:G$296,Baggrundsvariable!$A$3:$A$296,Samlet!$C351,Baggrundsvariable!$C$3:$C$296,Samlet!$E351)</f>
        <v>36.700000000000003</v>
      </c>
      <c r="K351" s="8">
        <f>SUMIFS(Baggrundsvariable!H$3:H$296,Baggrundsvariable!$A$3:$A$296,Samlet!$C351,Baggrundsvariable!$C$3:$C$296,Samlet!$E351)</f>
        <v>21.8</v>
      </c>
      <c r="L351" s="8">
        <f>SUMIFS(Baggrundsvariable!I$3:I$296,Baggrundsvariable!$A$3:$A$296,Samlet!$C351,Baggrundsvariable!$C$3:$C$296,Samlet!$E351)</f>
        <v>14.729179800629325</v>
      </c>
    </row>
    <row r="352" spans="1:12">
      <c r="A352">
        <v>1719</v>
      </c>
      <c r="B352" t="s">
        <v>618</v>
      </c>
      <c r="C352">
        <v>101</v>
      </c>
      <c r="D352" t="s">
        <v>1232</v>
      </c>
      <c r="E352">
        <v>2011</v>
      </c>
      <c r="F352" s="15">
        <f>IF(VLOOKUP(IF($A352&lt;1500,'BM011'!$D$5,IF($A352&lt;1800,'BM011'!$D$5,IF($A352&lt;2000,'BM011'!$D$5,$A352))),'BM011'!$D$5:$U$607,'BM011'!S$609,0)="BRUG KOM",VLOOKUP($C352,'BM010'!$C$5:$T$102,'BM010'!R$104,0),VLOOKUP(IF($A352&lt;1500,'BM011'!$D$5,IF($A352&lt;1800,'BM011'!$D$5,IF($A352&lt;2000,'BM011'!$D$5,$A352))),'BM011'!$D$5:$U$607,'BM011'!S$609,0))</f>
        <v>23794.75</v>
      </c>
      <c r="G352">
        <f>SUMIFS(Baggrundsvariable!D$3:D$296,Baggrundsvariable!$A$3:$A$296,Samlet!$C352,Baggrundsvariable!$C$3:$C$296,Samlet!$E352)</f>
        <v>189182</v>
      </c>
      <c r="H352" s="8">
        <f>SUMIFS(Baggrundsvariable!E$3:E$296,Baggrundsvariable!$A$3:$A$296,Samlet!$C352,Baggrundsvariable!$C$3:$C$296,Samlet!$E352)</f>
        <v>1.9666666666666666</v>
      </c>
      <c r="I352" s="8">
        <f>SUMIFS(Baggrundsvariable!F$3:F$296,Baggrundsvariable!$A$3:$A$296,Samlet!$C352,Baggrundsvariable!$C$3:$C$296,Samlet!$E352)</f>
        <v>4.8</v>
      </c>
      <c r="J352" s="8">
        <f>SUMIFS(Baggrundsvariable!G$3:G$296,Baggrundsvariable!$A$3:$A$296,Samlet!$C352,Baggrundsvariable!$C$3:$C$296,Samlet!$E352)</f>
        <v>36.700000000000003</v>
      </c>
      <c r="K352" s="8">
        <f>SUMIFS(Baggrundsvariable!H$3:H$296,Baggrundsvariable!$A$3:$A$296,Samlet!$C352,Baggrundsvariable!$C$3:$C$296,Samlet!$E352)</f>
        <v>21.8</v>
      </c>
      <c r="L352" s="8">
        <f>SUMIFS(Baggrundsvariable!I$3:I$296,Baggrundsvariable!$A$3:$A$296,Samlet!$C352,Baggrundsvariable!$C$3:$C$296,Samlet!$E352)</f>
        <v>14.729179800629325</v>
      </c>
    </row>
    <row r="353" spans="1:12">
      <c r="A353">
        <v>1720</v>
      </c>
      <c r="B353" t="s">
        <v>618</v>
      </c>
      <c r="C353">
        <v>101</v>
      </c>
      <c r="D353" t="s">
        <v>1232</v>
      </c>
      <c r="E353">
        <v>2011</v>
      </c>
      <c r="F353" s="15">
        <f>IF(VLOOKUP(IF($A353&lt;1500,'BM011'!$D$5,IF($A353&lt;1800,'BM011'!$D$5,IF($A353&lt;2000,'BM011'!$D$5,$A353))),'BM011'!$D$5:$U$607,'BM011'!S$609,0)="BRUG KOM",VLOOKUP($C353,'BM010'!$C$5:$T$102,'BM010'!R$104,0),VLOOKUP(IF($A353&lt;1500,'BM011'!$D$5,IF($A353&lt;1800,'BM011'!$D$5,IF($A353&lt;2000,'BM011'!$D$5,$A353))),'BM011'!$D$5:$U$607,'BM011'!S$609,0))</f>
        <v>23794.75</v>
      </c>
      <c r="G353">
        <f>SUMIFS(Baggrundsvariable!D$3:D$296,Baggrundsvariable!$A$3:$A$296,Samlet!$C353,Baggrundsvariable!$C$3:$C$296,Samlet!$E353)</f>
        <v>189182</v>
      </c>
      <c r="H353" s="8">
        <f>SUMIFS(Baggrundsvariable!E$3:E$296,Baggrundsvariable!$A$3:$A$296,Samlet!$C353,Baggrundsvariable!$C$3:$C$296,Samlet!$E353)</f>
        <v>1.9666666666666666</v>
      </c>
      <c r="I353" s="8">
        <f>SUMIFS(Baggrundsvariable!F$3:F$296,Baggrundsvariable!$A$3:$A$296,Samlet!$C353,Baggrundsvariable!$C$3:$C$296,Samlet!$E353)</f>
        <v>4.8</v>
      </c>
      <c r="J353" s="8">
        <f>SUMIFS(Baggrundsvariable!G$3:G$296,Baggrundsvariable!$A$3:$A$296,Samlet!$C353,Baggrundsvariable!$C$3:$C$296,Samlet!$E353)</f>
        <v>36.700000000000003</v>
      </c>
      <c r="K353" s="8">
        <f>SUMIFS(Baggrundsvariable!H$3:H$296,Baggrundsvariable!$A$3:$A$296,Samlet!$C353,Baggrundsvariable!$C$3:$C$296,Samlet!$E353)</f>
        <v>21.8</v>
      </c>
      <c r="L353" s="8">
        <f>SUMIFS(Baggrundsvariable!I$3:I$296,Baggrundsvariable!$A$3:$A$296,Samlet!$C353,Baggrundsvariable!$C$3:$C$296,Samlet!$E353)</f>
        <v>14.729179800629325</v>
      </c>
    </row>
    <row r="354" spans="1:12">
      <c r="A354">
        <v>1721</v>
      </c>
      <c r="B354" t="s">
        <v>618</v>
      </c>
      <c r="C354">
        <v>101</v>
      </c>
      <c r="D354" t="s">
        <v>1232</v>
      </c>
      <c r="E354">
        <v>2011</v>
      </c>
      <c r="F354" s="15">
        <f>IF(VLOOKUP(IF($A354&lt;1500,'BM011'!$D$5,IF($A354&lt;1800,'BM011'!$D$5,IF($A354&lt;2000,'BM011'!$D$5,$A354))),'BM011'!$D$5:$U$607,'BM011'!S$609,0)="BRUG KOM",VLOOKUP($C354,'BM010'!$C$5:$T$102,'BM010'!R$104,0),VLOOKUP(IF($A354&lt;1500,'BM011'!$D$5,IF($A354&lt;1800,'BM011'!$D$5,IF($A354&lt;2000,'BM011'!$D$5,$A354))),'BM011'!$D$5:$U$607,'BM011'!S$609,0))</f>
        <v>23794.75</v>
      </c>
      <c r="G354">
        <f>SUMIFS(Baggrundsvariable!D$3:D$296,Baggrundsvariable!$A$3:$A$296,Samlet!$C354,Baggrundsvariable!$C$3:$C$296,Samlet!$E354)</f>
        <v>189182</v>
      </c>
      <c r="H354" s="8">
        <f>SUMIFS(Baggrundsvariable!E$3:E$296,Baggrundsvariable!$A$3:$A$296,Samlet!$C354,Baggrundsvariable!$C$3:$C$296,Samlet!$E354)</f>
        <v>1.9666666666666666</v>
      </c>
      <c r="I354" s="8">
        <f>SUMIFS(Baggrundsvariable!F$3:F$296,Baggrundsvariable!$A$3:$A$296,Samlet!$C354,Baggrundsvariable!$C$3:$C$296,Samlet!$E354)</f>
        <v>4.8</v>
      </c>
      <c r="J354" s="8">
        <f>SUMIFS(Baggrundsvariable!G$3:G$296,Baggrundsvariable!$A$3:$A$296,Samlet!$C354,Baggrundsvariable!$C$3:$C$296,Samlet!$E354)</f>
        <v>36.700000000000003</v>
      </c>
      <c r="K354" s="8">
        <f>SUMIFS(Baggrundsvariable!H$3:H$296,Baggrundsvariable!$A$3:$A$296,Samlet!$C354,Baggrundsvariable!$C$3:$C$296,Samlet!$E354)</f>
        <v>21.8</v>
      </c>
      <c r="L354" s="8">
        <f>SUMIFS(Baggrundsvariable!I$3:I$296,Baggrundsvariable!$A$3:$A$296,Samlet!$C354,Baggrundsvariable!$C$3:$C$296,Samlet!$E354)</f>
        <v>14.729179800629325</v>
      </c>
    </row>
    <row r="355" spans="1:12">
      <c r="A355">
        <v>1722</v>
      </c>
      <c r="B355" t="s">
        <v>618</v>
      </c>
      <c r="C355">
        <v>101</v>
      </c>
      <c r="D355" t="s">
        <v>1232</v>
      </c>
      <c r="E355">
        <v>2011</v>
      </c>
      <c r="F355" s="15">
        <f>IF(VLOOKUP(IF($A355&lt;1500,'BM011'!$D$5,IF($A355&lt;1800,'BM011'!$D$5,IF($A355&lt;2000,'BM011'!$D$5,$A355))),'BM011'!$D$5:$U$607,'BM011'!S$609,0)="BRUG KOM",VLOOKUP($C355,'BM010'!$C$5:$T$102,'BM010'!R$104,0),VLOOKUP(IF($A355&lt;1500,'BM011'!$D$5,IF($A355&lt;1800,'BM011'!$D$5,IF($A355&lt;2000,'BM011'!$D$5,$A355))),'BM011'!$D$5:$U$607,'BM011'!S$609,0))</f>
        <v>23794.75</v>
      </c>
      <c r="G355">
        <f>SUMIFS(Baggrundsvariable!D$3:D$296,Baggrundsvariable!$A$3:$A$296,Samlet!$C355,Baggrundsvariable!$C$3:$C$296,Samlet!$E355)</f>
        <v>189182</v>
      </c>
      <c r="H355" s="8">
        <f>SUMIFS(Baggrundsvariable!E$3:E$296,Baggrundsvariable!$A$3:$A$296,Samlet!$C355,Baggrundsvariable!$C$3:$C$296,Samlet!$E355)</f>
        <v>1.9666666666666666</v>
      </c>
      <c r="I355" s="8">
        <f>SUMIFS(Baggrundsvariable!F$3:F$296,Baggrundsvariable!$A$3:$A$296,Samlet!$C355,Baggrundsvariable!$C$3:$C$296,Samlet!$E355)</f>
        <v>4.8</v>
      </c>
      <c r="J355" s="8">
        <f>SUMIFS(Baggrundsvariable!G$3:G$296,Baggrundsvariable!$A$3:$A$296,Samlet!$C355,Baggrundsvariable!$C$3:$C$296,Samlet!$E355)</f>
        <v>36.700000000000003</v>
      </c>
      <c r="K355" s="8">
        <f>SUMIFS(Baggrundsvariable!H$3:H$296,Baggrundsvariable!$A$3:$A$296,Samlet!$C355,Baggrundsvariable!$C$3:$C$296,Samlet!$E355)</f>
        <v>21.8</v>
      </c>
      <c r="L355" s="8">
        <f>SUMIFS(Baggrundsvariable!I$3:I$296,Baggrundsvariable!$A$3:$A$296,Samlet!$C355,Baggrundsvariable!$C$3:$C$296,Samlet!$E355)</f>
        <v>14.729179800629325</v>
      </c>
    </row>
    <row r="356" spans="1:12">
      <c r="A356">
        <v>1723</v>
      </c>
      <c r="B356" t="s">
        <v>618</v>
      </c>
      <c r="C356">
        <v>101</v>
      </c>
      <c r="D356" t="s">
        <v>1232</v>
      </c>
      <c r="E356">
        <v>2011</v>
      </c>
      <c r="F356" s="15">
        <f>IF(VLOOKUP(IF($A356&lt;1500,'BM011'!$D$5,IF($A356&lt;1800,'BM011'!$D$5,IF($A356&lt;2000,'BM011'!$D$5,$A356))),'BM011'!$D$5:$U$607,'BM011'!S$609,0)="BRUG KOM",VLOOKUP($C356,'BM010'!$C$5:$T$102,'BM010'!R$104,0),VLOOKUP(IF($A356&lt;1500,'BM011'!$D$5,IF($A356&lt;1800,'BM011'!$D$5,IF($A356&lt;2000,'BM011'!$D$5,$A356))),'BM011'!$D$5:$U$607,'BM011'!S$609,0))</f>
        <v>23794.75</v>
      </c>
      <c r="G356">
        <f>SUMIFS(Baggrundsvariable!D$3:D$296,Baggrundsvariable!$A$3:$A$296,Samlet!$C356,Baggrundsvariable!$C$3:$C$296,Samlet!$E356)</f>
        <v>189182</v>
      </c>
      <c r="H356" s="8">
        <f>SUMIFS(Baggrundsvariable!E$3:E$296,Baggrundsvariable!$A$3:$A$296,Samlet!$C356,Baggrundsvariable!$C$3:$C$296,Samlet!$E356)</f>
        <v>1.9666666666666666</v>
      </c>
      <c r="I356" s="8">
        <f>SUMIFS(Baggrundsvariable!F$3:F$296,Baggrundsvariable!$A$3:$A$296,Samlet!$C356,Baggrundsvariable!$C$3:$C$296,Samlet!$E356)</f>
        <v>4.8</v>
      </c>
      <c r="J356" s="8">
        <f>SUMIFS(Baggrundsvariable!G$3:G$296,Baggrundsvariable!$A$3:$A$296,Samlet!$C356,Baggrundsvariable!$C$3:$C$296,Samlet!$E356)</f>
        <v>36.700000000000003</v>
      </c>
      <c r="K356" s="8">
        <f>SUMIFS(Baggrundsvariable!H$3:H$296,Baggrundsvariable!$A$3:$A$296,Samlet!$C356,Baggrundsvariable!$C$3:$C$296,Samlet!$E356)</f>
        <v>21.8</v>
      </c>
      <c r="L356" s="8">
        <f>SUMIFS(Baggrundsvariable!I$3:I$296,Baggrundsvariable!$A$3:$A$296,Samlet!$C356,Baggrundsvariable!$C$3:$C$296,Samlet!$E356)</f>
        <v>14.729179800629325</v>
      </c>
    </row>
    <row r="357" spans="1:12">
      <c r="A357">
        <v>1724</v>
      </c>
      <c r="B357" t="s">
        <v>618</v>
      </c>
      <c r="C357">
        <v>101</v>
      </c>
      <c r="D357" t="s">
        <v>1232</v>
      </c>
      <c r="E357">
        <v>2011</v>
      </c>
      <c r="F357" s="15">
        <f>IF(VLOOKUP(IF($A357&lt;1500,'BM011'!$D$5,IF($A357&lt;1800,'BM011'!$D$5,IF($A357&lt;2000,'BM011'!$D$5,$A357))),'BM011'!$D$5:$U$607,'BM011'!S$609,0)="BRUG KOM",VLOOKUP($C357,'BM010'!$C$5:$T$102,'BM010'!R$104,0),VLOOKUP(IF($A357&lt;1500,'BM011'!$D$5,IF($A357&lt;1800,'BM011'!$D$5,IF($A357&lt;2000,'BM011'!$D$5,$A357))),'BM011'!$D$5:$U$607,'BM011'!S$609,0))</f>
        <v>23794.75</v>
      </c>
      <c r="G357">
        <f>SUMIFS(Baggrundsvariable!D$3:D$296,Baggrundsvariable!$A$3:$A$296,Samlet!$C357,Baggrundsvariable!$C$3:$C$296,Samlet!$E357)</f>
        <v>189182</v>
      </c>
      <c r="H357" s="8">
        <f>SUMIFS(Baggrundsvariable!E$3:E$296,Baggrundsvariable!$A$3:$A$296,Samlet!$C357,Baggrundsvariable!$C$3:$C$296,Samlet!$E357)</f>
        <v>1.9666666666666666</v>
      </c>
      <c r="I357" s="8">
        <f>SUMIFS(Baggrundsvariable!F$3:F$296,Baggrundsvariable!$A$3:$A$296,Samlet!$C357,Baggrundsvariable!$C$3:$C$296,Samlet!$E357)</f>
        <v>4.8</v>
      </c>
      <c r="J357" s="8">
        <f>SUMIFS(Baggrundsvariable!G$3:G$296,Baggrundsvariable!$A$3:$A$296,Samlet!$C357,Baggrundsvariable!$C$3:$C$296,Samlet!$E357)</f>
        <v>36.700000000000003</v>
      </c>
      <c r="K357" s="8">
        <f>SUMIFS(Baggrundsvariable!H$3:H$296,Baggrundsvariable!$A$3:$A$296,Samlet!$C357,Baggrundsvariable!$C$3:$C$296,Samlet!$E357)</f>
        <v>21.8</v>
      </c>
      <c r="L357" s="8">
        <f>SUMIFS(Baggrundsvariable!I$3:I$296,Baggrundsvariable!$A$3:$A$296,Samlet!$C357,Baggrundsvariable!$C$3:$C$296,Samlet!$E357)</f>
        <v>14.729179800629325</v>
      </c>
    </row>
    <row r="358" spans="1:12">
      <c r="A358">
        <v>1725</v>
      </c>
      <c r="B358" t="s">
        <v>618</v>
      </c>
      <c r="C358">
        <v>101</v>
      </c>
      <c r="D358" t="s">
        <v>1232</v>
      </c>
      <c r="E358">
        <v>2011</v>
      </c>
      <c r="F358" s="15">
        <f>IF(VLOOKUP(IF($A358&lt;1500,'BM011'!$D$5,IF($A358&lt;1800,'BM011'!$D$5,IF($A358&lt;2000,'BM011'!$D$5,$A358))),'BM011'!$D$5:$U$607,'BM011'!S$609,0)="BRUG KOM",VLOOKUP($C358,'BM010'!$C$5:$T$102,'BM010'!R$104,0),VLOOKUP(IF($A358&lt;1500,'BM011'!$D$5,IF($A358&lt;1800,'BM011'!$D$5,IF($A358&lt;2000,'BM011'!$D$5,$A358))),'BM011'!$D$5:$U$607,'BM011'!S$609,0))</f>
        <v>23794.75</v>
      </c>
      <c r="G358">
        <f>SUMIFS(Baggrundsvariable!D$3:D$296,Baggrundsvariable!$A$3:$A$296,Samlet!$C358,Baggrundsvariable!$C$3:$C$296,Samlet!$E358)</f>
        <v>189182</v>
      </c>
      <c r="H358" s="8">
        <f>SUMIFS(Baggrundsvariable!E$3:E$296,Baggrundsvariable!$A$3:$A$296,Samlet!$C358,Baggrundsvariable!$C$3:$C$296,Samlet!$E358)</f>
        <v>1.9666666666666666</v>
      </c>
      <c r="I358" s="8">
        <f>SUMIFS(Baggrundsvariable!F$3:F$296,Baggrundsvariable!$A$3:$A$296,Samlet!$C358,Baggrundsvariable!$C$3:$C$296,Samlet!$E358)</f>
        <v>4.8</v>
      </c>
      <c r="J358" s="8">
        <f>SUMIFS(Baggrundsvariable!G$3:G$296,Baggrundsvariable!$A$3:$A$296,Samlet!$C358,Baggrundsvariable!$C$3:$C$296,Samlet!$E358)</f>
        <v>36.700000000000003</v>
      </c>
      <c r="K358" s="8">
        <f>SUMIFS(Baggrundsvariable!H$3:H$296,Baggrundsvariable!$A$3:$A$296,Samlet!$C358,Baggrundsvariable!$C$3:$C$296,Samlet!$E358)</f>
        <v>21.8</v>
      </c>
      <c r="L358" s="8">
        <f>SUMIFS(Baggrundsvariable!I$3:I$296,Baggrundsvariable!$A$3:$A$296,Samlet!$C358,Baggrundsvariable!$C$3:$C$296,Samlet!$E358)</f>
        <v>14.729179800629325</v>
      </c>
    </row>
    <row r="359" spans="1:12">
      <c r="A359">
        <v>1726</v>
      </c>
      <c r="B359" t="s">
        <v>618</v>
      </c>
      <c r="C359">
        <v>101</v>
      </c>
      <c r="D359" t="s">
        <v>1232</v>
      </c>
      <c r="E359">
        <v>2011</v>
      </c>
      <c r="F359" s="15">
        <f>IF(VLOOKUP(IF($A359&lt;1500,'BM011'!$D$5,IF($A359&lt;1800,'BM011'!$D$5,IF($A359&lt;2000,'BM011'!$D$5,$A359))),'BM011'!$D$5:$U$607,'BM011'!S$609,0)="BRUG KOM",VLOOKUP($C359,'BM010'!$C$5:$T$102,'BM010'!R$104,0),VLOOKUP(IF($A359&lt;1500,'BM011'!$D$5,IF($A359&lt;1800,'BM011'!$D$5,IF($A359&lt;2000,'BM011'!$D$5,$A359))),'BM011'!$D$5:$U$607,'BM011'!S$609,0))</f>
        <v>23794.75</v>
      </c>
      <c r="G359">
        <f>SUMIFS(Baggrundsvariable!D$3:D$296,Baggrundsvariable!$A$3:$A$296,Samlet!$C359,Baggrundsvariable!$C$3:$C$296,Samlet!$E359)</f>
        <v>189182</v>
      </c>
      <c r="H359" s="8">
        <f>SUMIFS(Baggrundsvariable!E$3:E$296,Baggrundsvariable!$A$3:$A$296,Samlet!$C359,Baggrundsvariable!$C$3:$C$296,Samlet!$E359)</f>
        <v>1.9666666666666666</v>
      </c>
      <c r="I359" s="8">
        <f>SUMIFS(Baggrundsvariable!F$3:F$296,Baggrundsvariable!$A$3:$A$296,Samlet!$C359,Baggrundsvariable!$C$3:$C$296,Samlet!$E359)</f>
        <v>4.8</v>
      </c>
      <c r="J359" s="8">
        <f>SUMIFS(Baggrundsvariable!G$3:G$296,Baggrundsvariable!$A$3:$A$296,Samlet!$C359,Baggrundsvariable!$C$3:$C$296,Samlet!$E359)</f>
        <v>36.700000000000003</v>
      </c>
      <c r="K359" s="8">
        <f>SUMIFS(Baggrundsvariable!H$3:H$296,Baggrundsvariable!$A$3:$A$296,Samlet!$C359,Baggrundsvariable!$C$3:$C$296,Samlet!$E359)</f>
        <v>21.8</v>
      </c>
      <c r="L359" s="8">
        <f>SUMIFS(Baggrundsvariable!I$3:I$296,Baggrundsvariable!$A$3:$A$296,Samlet!$C359,Baggrundsvariable!$C$3:$C$296,Samlet!$E359)</f>
        <v>14.729179800629325</v>
      </c>
    </row>
    <row r="360" spans="1:12">
      <c r="A360">
        <v>1727</v>
      </c>
      <c r="B360" t="s">
        <v>618</v>
      </c>
      <c r="C360">
        <v>101</v>
      </c>
      <c r="D360" t="s">
        <v>1232</v>
      </c>
      <c r="E360">
        <v>2011</v>
      </c>
      <c r="F360" s="15">
        <f>IF(VLOOKUP(IF($A360&lt;1500,'BM011'!$D$5,IF($A360&lt;1800,'BM011'!$D$5,IF($A360&lt;2000,'BM011'!$D$5,$A360))),'BM011'!$D$5:$U$607,'BM011'!S$609,0)="BRUG KOM",VLOOKUP($C360,'BM010'!$C$5:$T$102,'BM010'!R$104,0),VLOOKUP(IF($A360&lt;1500,'BM011'!$D$5,IF($A360&lt;1800,'BM011'!$D$5,IF($A360&lt;2000,'BM011'!$D$5,$A360))),'BM011'!$D$5:$U$607,'BM011'!S$609,0))</f>
        <v>23794.75</v>
      </c>
      <c r="G360">
        <f>SUMIFS(Baggrundsvariable!D$3:D$296,Baggrundsvariable!$A$3:$A$296,Samlet!$C360,Baggrundsvariable!$C$3:$C$296,Samlet!$E360)</f>
        <v>189182</v>
      </c>
      <c r="H360" s="8">
        <f>SUMIFS(Baggrundsvariable!E$3:E$296,Baggrundsvariable!$A$3:$A$296,Samlet!$C360,Baggrundsvariable!$C$3:$C$296,Samlet!$E360)</f>
        <v>1.9666666666666666</v>
      </c>
      <c r="I360" s="8">
        <f>SUMIFS(Baggrundsvariable!F$3:F$296,Baggrundsvariable!$A$3:$A$296,Samlet!$C360,Baggrundsvariable!$C$3:$C$296,Samlet!$E360)</f>
        <v>4.8</v>
      </c>
      <c r="J360" s="8">
        <f>SUMIFS(Baggrundsvariable!G$3:G$296,Baggrundsvariable!$A$3:$A$296,Samlet!$C360,Baggrundsvariable!$C$3:$C$296,Samlet!$E360)</f>
        <v>36.700000000000003</v>
      </c>
      <c r="K360" s="8">
        <f>SUMIFS(Baggrundsvariable!H$3:H$296,Baggrundsvariable!$A$3:$A$296,Samlet!$C360,Baggrundsvariable!$C$3:$C$296,Samlet!$E360)</f>
        <v>21.8</v>
      </c>
      <c r="L360" s="8">
        <f>SUMIFS(Baggrundsvariable!I$3:I$296,Baggrundsvariable!$A$3:$A$296,Samlet!$C360,Baggrundsvariable!$C$3:$C$296,Samlet!$E360)</f>
        <v>14.729179800629325</v>
      </c>
    </row>
    <row r="361" spans="1:12">
      <c r="A361">
        <v>1728</v>
      </c>
      <c r="B361" t="s">
        <v>618</v>
      </c>
      <c r="C361">
        <v>101</v>
      </c>
      <c r="D361" t="s">
        <v>1232</v>
      </c>
      <c r="E361">
        <v>2011</v>
      </c>
      <c r="F361" s="15">
        <f>IF(VLOOKUP(IF($A361&lt;1500,'BM011'!$D$5,IF($A361&lt;1800,'BM011'!$D$5,IF($A361&lt;2000,'BM011'!$D$5,$A361))),'BM011'!$D$5:$U$607,'BM011'!S$609,0)="BRUG KOM",VLOOKUP($C361,'BM010'!$C$5:$T$102,'BM010'!R$104,0),VLOOKUP(IF($A361&lt;1500,'BM011'!$D$5,IF($A361&lt;1800,'BM011'!$D$5,IF($A361&lt;2000,'BM011'!$D$5,$A361))),'BM011'!$D$5:$U$607,'BM011'!S$609,0))</f>
        <v>23794.75</v>
      </c>
      <c r="G361">
        <f>SUMIFS(Baggrundsvariable!D$3:D$296,Baggrundsvariable!$A$3:$A$296,Samlet!$C361,Baggrundsvariable!$C$3:$C$296,Samlet!$E361)</f>
        <v>189182</v>
      </c>
      <c r="H361" s="8">
        <f>SUMIFS(Baggrundsvariable!E$3:E$296,Baggrundsvariable!$A$3:$A$296,Samlet!$C361,Baggrundsvariable!$C$3:$C$296,Samlet!$E361)</f>
        <v>1.9666666666666666</v>
      </c>
      <c r="I361" s="8">
        <f>SUMIFS(Baggrundsvariable!F$3:F$296,Baggrundsvariable!$A$3:$A$296,Samlet!$C361,Baggrundsvariable!$C$3:$C$296,Samlet!$E361)</f>
        <v>4.8</v>
      </c>
      <c r="J361" s="8">
        <f>SUMIFS(Baggrundsvariable!G$3:G$296,Baggrundsvariable!$A$3:$A$296,Samlet!$C361,Baggrundsvariable!$C$3:$C$296,Samlet!$E361)</f>
        <v>36.700000000000003</v>
      </c>
      <c r="K361" s="8">
        <f>SUMIFS(Baggrundsvariable!H$3:H$296,Baggrundsvariable!$A$3:$A$296,Samlet!$C361,Baggrundsvariable!$C$3:$C$296,Samlet!$E361)</f>
        <v>21.8</v>
      </c>
      <c r="L361" s="8">
        <f>SUMIFS(Baggrundsvariable!I$3:I$296,Baggrundsvariable!$A$3:$A$296,Samlet!$C361,Baggrundsvariable!$C$3:$C$296,Samlet!$E361)</f>
        <v>14.729179800629325</v>
      </c>
    </row>
    <row r="362" spans="1:12">
      <c r="A362">
        <v>1729</v>
      </c>
      <c r="B362" t="s">
        <v>618</v>
      </c>
      <c r="C362">
        <v>101</v>
      </c>
      <c r="D362" t="s">
        <v>1232</v>
      </c>
      <c r="E362">
        <v>2011</v>
      </c>
      <c r="F362" s="15">
        <f>IF(VLOOKUP(IF($A362&lt;1500,'BM011'!$D$5,IF($A362&lt;1800,'BM011'!$D$5,IF($A362&lt;2000,'BM011'!$D$5,$A362))),'BM011'!$D$5:$U$607,'BM011'!S$609,0)="BRUG KOM",VLOOKUP($C362,'BM010'!$C$5:$T$102,'BM010'!R$104,0),VLOOKUP(IF($A362&lt;1500,'BM011'!$D$5,IF($A362&lt;1800,'BM011'!$D$5,IF($A362&lt;2000,'BM011'!$D$5,$A362))),'BM011'!$D$5:$U$607,'BM011'!S$609,0))</f>
        <v>23794.75</v>
      </c>
      <c r="G362">
        <f>SUMIFS(Baggrundsvariable!D$3:D$296,Baggrundsvariable!$A$3:$A$296,Samlet!$C362,Baggrundsvariable!$C$3:$C$296,Samlet!$E362)</f>
        <v>189182</v>
      </c>
      <c r="H362" s="8">
        <f>SUMIFS(Baggrundsvariable!E$3:E$296,Baggrundsvariable!$A$3:$A$296,Samlet!$C362,Baggrundsvariable!$C$3:$C$296,Samlet!$E362)</f>
        <v>1.9666666666666666</v>
      </c>
      <c r="I362" s="8">
        <f>SUMIFS(Baggrundsvariable!F$3:F$296,Baggrundsvariable!$A$3:$A$296,Samlet!$C362,Baggrundsvariable!$C$3:$C$296,Samlet!$E362)</f>
        <v>4.8</v>
      </c>
      <c r="J362" s="8">
        <f>SUMIFS(Baggrundsvariable!G$3:G$296,Baggrundsvariable!$A$3:$A$296,Samlet!$C362,Baggrundsvariable!$C$3:$C$296,Samlet!$E362)</f>
        <v>36.700000000000003</v>
      </c>
      <c r="K362" s="8">
        <f>SUMIFS(Baggrundsvariable!H$3:H$296,Baggrundsvariable!$A$3:$A$296,Samlet!$C362,Baggrundsvariable!$C$3:$C$296,Samlet!$E362)</f>
        <v>21.8</v>
      </c>
      <c r="L362" s="8">
        <f>SUMIFS(Baggrundsvariable!I$3:I$296,Baggrundsvariable!$A$3:$A$296,Samlet!$C362,Baggrundsvariable!$C$3:$C$296,Samlet!$E362)</f>
        <v>14.729179800629325</v>
      </c>
    </row>
    <row r="363" spans="1:12">
      <c r="A363">
        <v>1730</v>
      </c>
      <c r="B363" t="s">
        <v>618</v>
      </c>
      <c r="C363">
        <v>101</v>
      </c>
      <c r="D363" t="s">
        <v>1232</v>
      </c>
      <c r="E363">
        <v>2011</v>
      </c>
      <c r="F363" s="15">
        <f>IF(VLOOKUP(IF($A363&lt;1500,'BM011'!$D$5,IF($A363&lt;1800,'BM011'!$D$5,IF($A363&lt;2000,'BM011'!$D$5,$A363))),'BM011'!$D$5:$U$607,'BM011'!S$609,0)="BRUG KOM",VLOOKUP($C363,'BM010'!$C$5:$T$102,'BM010'!R$104,0),VLOOKUP(IF($A363&lt;1500,'BM011'!$D$5,IF($A363&lt;1800,'BM011'!$D$5,IF($A363&lt;2000,'BM011'!$D$5,$A363))),'BM011'!$D$5:$U$607,'BM011'!S$609,0))</f>
        <v>23794.75</v>
      </c>
      <c r="G363">
        <f>SUMIFS(Baggrundsvariable!D$3:D$296,Baggrundsvariable!$A$3:$A$296,Samlet!$C363,Baggrundsvariable!$C$3:$C$296,Samlet!$E363)</f>
        <v>189182</v>
      </c>
      <c r="H363" s="8">
        <f>SUMIFS(Baggrundsvariable!E$3:E$296,Baggrundsvariable!$A$3:$A$296,Samlet!$C363,Baggrundsvariable!$C$3:$C$296,Samlet!$E363)</f>
        <v>1.9666666666666666</v>
      </c>
      <c r="I363" s="8">
        <f>SUMIFS(Baggrundsvariable!F$3:F$296,Baggrundsvariable!$A$3:$A$296,Samlet!$C363,Baggrundsvariable!$C$3:$C$296,Samlet!$E363)</f>
        <v>4.8</v>
      </c>
      <c r="J363" s="8">
        <f>SUMIFS(Baggrundsvariable!G$3:G$296,Baggrundsvariable!$A$3:$A$296,Samlet!$C363,Baggrundsvariable!$C$3:$C$296,Samlet!$E363)</f>
        <v>36.700000000000003</v>
      </c>
      <c r="K363" s="8">
        <f>SUMIFS(Baggrundsvariable!H$3:H$296,Baggrundsvariable!$A$3:$A$296,Samlet!$C363,Baggrundsvariable!$C$3:$C$296,Samlet!$E363)</f>
        <v>21.8</v>
      </c>
      <c r="L363" s="8">
        <f>SUMIFS(Baggrundsvariable!I$3:I$296,Baggrundsvariable!$A$3:$A$296,Samlet!$C363,Baggrundsvariable!$C$3:$C$296,Samlet!$E363)</f>
        <v>14.729179800629325</v>
      </c>
    </row>
    <row r="364" spans="1:12">
      <c r="A364">
        <v>1731</v>
      </c>
      <c r="B364" t="s">
        <v>618</v>
      </c>
      <c r="C364">
        <v>101</v>
      </c>
      <c r="D364" t="s">
        <v>1232</v>
      </c>
      <c r="E364">
        <v>2011</v>
      </c>
      <c r="F364" s="15">
        <f>IF(VLOOKUP(IF($A364&lt;1500,'BM011'!$D$5,IF($A364&lt;1800,'BM011'!$D$5,IF($A364&lt;2000,'BM011'!$D$5,$A364))),'BM011'!$D$5:$U$607,'BM011'!S$609,0)="BRUG KOM",VLOOKUP($C364,'BM010'!$C$5:$T$102,'BM010'!R$104,0),VLOOKUP(IF($A364&lt;1500,'BM011'!$D$5,IF($A364&lt;1800,'BM011'!$D$5,IF($A364&lt;2000,'BM011'!$D$5,$A364))),'BM011'!$D$5:$U$607,'BM011'!S$609,0))</f>
        <v>23794.75</v>
      </c>
      <c r="G364">
        <f>SUMIFS(Baggrundsvariable!D$3:D$296,Baggrundsvariable!$A$3:$A$296,Samlet!$C364,Baggrundsvariable!$C$3:$C$296,Samlet!$E364)</f>
        <v>189182</v>
      </c>
      <c r="H364" s="8">
        <f>SUMIFS(Baggrundsvariable!E$3:E$296,Baggrundsvariable!$A$3:$A$296,Samlet!$C364,Baggrundsvariable!$C$3:$C$296,Samlet!$E364)</f>
        <v>1.9666666666666666</v>
      </c>
      <c r="I364" s="8">
        <f>SUMIFS(Baggrundsvariable!F$3:F$296,Baggrundsvariable!$A$3:$A$296,Samlet!$C364,Baggrundsvariable!$C$3:$C$296,Samlet!$E364)</f>
        <v>4.8</v>
      </c>
      <c r="J364" s="8">
        <f>SUMIFS(Baggrundsvariable!G$3:G$296,Baggrundsvariable!$A$3:$A$296,Samlet!$C364,Baggrundsvariable!$C$3:$C$296,Samlet!$E364)</f>
        <v>36.700000000000003</v>
      </c>
      <c r="K364" s="8">
        <f>SUMIFS(Baggrundsvariable!H$3:H$296,Baggrundsvariable!$A$3:$A$296,Samlet!$C364,Baggrundsvariable!$C$3:$C$296,Samlet!$E364)</f>
        <v>21.8</v>
      </c>
      <c r="L364" s="8">
        <f>SUMIFS(Baggrundsvariable!I$3:I$296,Baggrundsvariable!$A$3:$A$296,Samlet!$C364,Baggrundsvariable!$C$3:$C$296,Samlet!$E364)</f>
        <v>14.729179800629325</v>
      </c>
    </row>
    <row r="365" spans="1:12">
      <c r="A365">
        <v>1732</v>
      </c>
      <c r="B365" t="s">
        <v>618</v>
      </c>
      <c r="C365">
        <v>101</v>
      </c>
      <c r="D365" t="s">
        <v>1232</v>
      </c>
      <c r="E365">
        <v>2011</v>
      </c>
      <c r="F365" s="15">
        <f>IF(VLOOKUP(IF($A365&lt;1500,'BM011'!$D$5,IF($A365&lt;1800,'BM011'!$D$5,IF($A365&lt;2000,'BM011'!$D$5,$A365))),'BM011'!$D$5:$U$607,'BM011'!S$609,0)="BRUG KOM",VLOOKUP($C365,'BM010'!$C$5:$T$102,'BM010'!R$104,0),VLOOKUP(IF($A365&lt;1500,'BM011'!$D$5,IF($A365&lt;1800,'BM011'!$D$5,IF($A365&lt;2000,'BM011'!$D$5,$A365))),'BM011'!$D$5:$U$607,'BM011'!S$609,0))</f>
        <v>23794.75</v>
      </c>
      <c r="G365">
        <f>SUMIFS(Baggrundsvariable!D$3:D$296,Baggrundsvariable!$A$3:$A$296,Samlet!$C365,Baggrundsvariable!$C$3:$C$296,Samlet!$E365)</f>
        <v>189182</v>
      </c>
      <c r="H365" s="8">
        <f>SUMIFS(Baggrundsvariable!E$3:E$296,Baggrundsvariable!$A$3:$A$296,Samlet!$C365,Baggrundsvariable!$C$3:$C$296,Samlet!$E365)</f>
        <v>1.9666666666666666</v>
      </c>
      <c r="I365" s="8">
        <f>SUMIFS(Baggrundsvariable!F$3:F$296,Baggrundsvariable!$A$3:$A$296,Samlet!$C365,Baggrundsvariable!$C$3:$C$296,Samlet!$E365)</f>
        <v>4.8</v>
      </c>
      <c r="J365" s="8">
        <f>SUMIFS(Baggrundsvariable!G$3:G$296,Baggrundsvariable!$A$3:$A$296,Samlet!$C365,Baggrundsvariable!$C$3:$C$296,Samlet!$E365)</f>
        <v>36.700000000000003</v>
      </c>
      <c r="K365" s="8">
        <f>SUMIFS(Baggrundsvariable!H$3:H$296,Baggrundsvariable!$A$3:$A$296,Samlet!$C365,Baggrundsvariable!$C$3:$C$296,Samlet!$E365)</f>
        <v>21.8</v>
      </c>
      <c r="L365" s="8">
        <f>SUMIFS(Baggrundsvariable!I$3:I$296,Baggrundsvariable!$A$3:$A$296,Samlet!$C365,Baggrundsvariable!$C$3:$C$296,Samlet!$E365)</f>
        <v>14.729179800629325</v>
      </c>
    </row>
    <row r="366" spans="1:12">
      <c r="A366">
        <v>1733</v>
      </c>
      <c r="B366" t="s">
        <v>618</v>
      </c>
      <c r="C366">
        <v>101</v>
      </c>
      <c r="D366" t="s">
        <v>1232</v>
      </c>
      <c r="E366">
        <v>2011</v>
      </c>
      <c r="F366" s="15">
        <f>IF(VLOOKUP(IF($A366&lt;1500,'BM011'!$D$5,IF($A366&lt;1800,'BM011'!$D$5,IF($A366&lt;2000,'BM011'!$D$5,$A366))),'BM011'!$D$5:$U$607,'BM011'!S$609,0)="BRUG KOM",VLOOKUP($C366,'BM010'!$C$5:$T$102,'BM010'!R$104,0),VLOOKUP(IF($A366&lt;1500,'BM011'!$D$5,IF($A366&lt;1800,'BM011'!$D$5,IF($A366&lt;2000,'BM011'!$D$5,$A366))),'BM011'!$D$5:$U$607,'BM011'!S$609,0))</f>
        <v>23794.75</v>
      </c>
      <c r="G366">
        <f>SUMIFS(Baggrundsvariable!D$3:D$296,Baggrundsvariable!$A$3:$A$296,Samlet!$C366,Baggrundsvariable!$C$3:$C$296,Samlet!$E366)</f>
        <v>189182</v>
      </c>
      <c r="H366" s="8">
        <f>SUMIFS(Baggrundsvariable!E$3:E$296,Baggrundsvariable!$A$3:$A$296,Samlet!$C366,Baggrundsvariable!$C$3:$C$296,Samlet!$E366)</f>
        <v>1.9666666666666666</v>
      </c>
      <c r="I366" s="8">
        <f>SUMIFS(Baggrundsvariable!F$3:F$296,Baggrundsvariable!$A$3:$A$296,Samlet!$C366,Baggrundsvariable!$C$3:$C$296,Samlet!$E366)</f>
        <v>4.8</v>
      </c>
      <c r="J366" s="8">
        <f>SUMIFS(Baggrundsvariable!G$3:G$296,Baggrundsvariable!$A$3:$A$296,Samlet!$C366,Baggrundsvariable!$C$3:$C$296,Samlet!$E366)</f>
        <v>36.700000000000003</v>
      </c>
      <c r="K366" s="8">
        <f>SUMIFS(Baggrundsvariable!H$3:H$296,Baggrundsvariable!$A$3:$A$296,Samlet!$C366,Baggrundsvariable!$C$3:$C$296,Samlet!$E366)</f>
        <v>21.8</v>
      </c>
      <c r="L366" s="8">
        <f>SUMIFS(Baggrundsvariable!I$3:I$296,Baggrundsvariable!$A$3:$A$296,Samlet!$C366,Baggrundsvariable!$C$3:$C$296,Samlet!$E366)</f>
        <v>14.729179800629325</v>
      </c>
    </row>
    <row r="367" spans="1:12">
      <c r="A367">
        <v>1734</v>
      </c>
      <c r="B367" t="s">
        <v>618</v>
      </c>
      <c r="C367">
        <v>101</v>
      </c>
      <c r="D367" t="s">
        <v>1232</v>
      </c>
      <c r="E367">
        <v>2011</v>
      </c>
      <c r="F367" s="15">
        <f>IF(VLOOKUP(IF($A367&lt;1500,'BM011'!$D$5,IF($A367&lt;1800,'BM011'!$D$5,IF($A367&lt;2000,'BM011'!$D$5,$A367))),'BM011'!$D$5:$U$607,'BM011'!S$609,0)="BRUG KOM",VLOOKUP($C367,'BM010'!$C$5:$T$102,'BM010'!R$104,0),VLOOKUP(IF($A367&lt;1500,'BM011'!$D$5,IF($A367&lt;1800,'BM011'!$D$5,IF($A367&lt;2000,'BM011'!$D$5,$A367))),'BM011'!$D$5:$U$607,'BM011'!S$609,0))</f>
        <v>23794.75</v>
      </c>
      <c r="G367">
        <f>SUMIFS(Baggrundsvariable!D$3:D$296,Baggrundsvariable!$A$3:$A$296,Samlet!$C367,Baggrundsvariable!$C$3:$C$296,Samlet!$E367)</f>
        <v>189182</v>
      </c>
      <c r="H367" s="8">
        <f>SUMIFS(Baggrundsvariable!E$3:E$296,Baggrundsvariable!$A$3:$A$296,Samlet!$C367,Baggrundsvariable!$C$3:$C$296,Samlet!$E367)</f>
        <v>1.9666666666666666</v>
      </c>
      <c r="I367" s="8">
        <f>SUMIFS(Baggrundsvariable!F$3:F$296,Baggrundsvariable!$A$3:$A$296,Samlet!$C367,Baggrundsvariable!$C$3:$C$296,Samlet!$E367)</f>
        <v>4.8</v>
      </c>
      <c r="J367" s="8">
        <f>SUMIFS(Baggrundsvariable!G$3:G$296,Baggrundsvariable!$A$3:$A$296,Samlet!$C367,Baggrundsvariable!$C$3:$C$296,Samlet!$E367)</f>
        <v>36.700000000000003</v>
      </c>
      <c r="K367" s="8">
        <f>SUMIFS(Baggrundsvariable!H$3:H$296,Baggrundsvariable!$A$3:$A$296,Samlet!$C367,Baggrundsvariable!$C$3:$C$296,Samlet!$E367)</f>
        <v>21.8</v>
      </c>
      <c r="L367" s="8">
        <f>SUMIFS(Baggrundsvariable!I$3:I$296,Baggrundsvariable!$A$3:$A$296,Samlet!$C367,Baggrundsvariable!$C$3:$C$296,Samlet!$E367)</f>
        <v>14.729179800629325</v>
      </c>
    </row>
    <row r="368" spans="1:12">
      <c r="A368">
        <v>1735</v>
      </c>
      <c r="B368" t="s">
        <v>618</v>
      </c>
      <c r="C368">
        <v>101</v>
      </c>
      <c r="D368" t="s">
        <v>1232</v>
      </c>
      <c r="E368">
        <v>2011</v>
      </c>
      <c r="F368" s="15">
        <f>IF(VLOOKUP(IF($A368&lt;1500,'BM011'!$D$5,IF($A368&lt;1800,'BM011'!$D$5,IF($A368&lt;2000,'BM011'!$D$5,$A368))),'BM011'!$D$5:$U$607,'BM011'!S$609,0)="BRUG KOM",VLOOKUP($C368,'BM010'!$C$5:$T$102,'BM010'!R$104,0),VLOOKUP(IF($A368&lt;1500,'BM011'!$D$5,IF($A368&lt;1800,'BM011'!$D$5,IF($A368&lt;2000,'BM011'!$D$5,$A368))),'BM011'!$D$5:$U$607,'BM011'!S$609,0))</f>
        <v>23794.75</v>
      </c>
      <c r="G368">
        <f>SUMIFS(Baggrundsvariable!D$3:D$296,Baggrundsvariable!$A$3:$A$296,Samlet!$C368,Baggrundsvariable!$C$3:$C$296,Samlet!$E368)</f>
        <v>189182</v>
      </c>
      <c r="H368" s="8">
        <f>SUMIFS(Baggrundsvariable!E$3:E$296,Baggrundsvariable!$A$3:$A$296,Samlet!$C368,Baggrundsvariable!$C$3:$C$296,Samlet!$E368)</f>
        <v>1.9666666666666666</v>
      </c>
      <c r="I368" s="8">
        <f>SUMIFS(Baggrundsvariable!F$3:F$296,Baggrundsvariable!$A$3:$A$296,Samlet!$C368,Baggrundsvariable!$C$3:$C$296,Samlet!$E368)</f>
        <v>4.8</v>
      </c>
      <c r="J368" s="8">
        <f>SUMIFS(Baggrundsvariable!G$3:G$296,Baggrundsvariable!$A$3:$A$296,Samlet!$C368,Baggrundsvariable!$C$3:$C$296,Samlet!$E368)</f>
        <v>36.700000000000003</v>
      </c>
      <c r="K368" s="8">
        <f>SUMIFS(Baggrundsvariable!H$3:H$296,Baggrundsvariable!$A$3:$A$296,Samlet!$C368,Baggrundsvariable!$C$3:$C$296,Samlet!$E368)</f>
        <v>21.8</v>
      </c>
      <c r="L368" s="8">
        <f>SUMIFS(Baggrundsvariable!I$3:I$296,Baggrundsvariable!$A$3:$A$296,Samlet!$C368,Baggrundsvariable!$C$3:$C$296,Samlet!$E368)</f>
        <v>14.729179800629325</v>
      </c>
    </row>
    <row r="369" spans="1:12">
      <c r="A369">
        <v>1736</v>
      </c>
      <c r="B369" t="s">
        <v>618</v>
      </c>
      <c r="C369">
        <v>101</v>
      </c>
      <c r="D369" t="s">
        <v>1232</v>
      </c>
      <c r="E369">
        <v>2011</v>
      </c>
      <c r="F369" s="15">
        <f>IF(VLOOKUP(IF($A369&lt;1500,'BM011'!$D$5,IF($A369&lt;1800,'BM011'!$D$5,IF($A369&lt;2000,'BM011'!$D$5,$A369))),'BM011'!$D$5:$U$607,'BM011'!S$609,0)="BRUG KOM",VLOOKUP($C369,'BM010'!$C$5:$T$102,'BM010'!R$104,0),VLOOKUP(IF($A369&lt;1500,'BM011'!$D$5,IF($A369&lt;1800,'BM011'!$D$5,IF($A369&lt;2000,'BM011'!$D$5,$A369))),'BM011'!$D$5:$U$607,'BM011'!S$609,0))</f>
        <v>23794.75</v>
      </c>
      <c r="G369">
        <f>SUMIFS(Baggrundsvariable!D$3:D$296,Baggrundsvariable!$A$3:$A$296,Samlet!$C369,Baggrundsvariable!$C$3:$C$296,Samlet!$E369)</f>
        <v>189182</v>
      </c>
      <c r="H369" s="8">
        <f>SUMIFS(Baggrundsvariable!E$3:E$296,Baggrundsvariable!$A$3:$A$296,Samlet!$C369,Baggrundsvariable!$C$3:$C$296,Samlet!$E369)</f>
        <v>1.9666666666666666</v>
      </c>
      <c r="I369" s="8">
        <f>SUMIFS(Baggrundsvariable!F$3:F$296,Baggrundsvariable!$A$3:$A$296,Samlet!$C369,Baggrundsvariable!$C$3:$C$296,Samlet!$E369)</f>
        <v>4.8</v>
      </c>
      <c r="J369" s="8">
        <f>SUMIFS(Baggrundsvariable!G$3:G$296,Baggrundsvariable!$A$3:$A$296,Samlet!$C369,Baggrundsvariable!$C$3:$C$296,Samlet!$E369)</f>
        <v>36.700000000000003</v>
      </c>
      <c r="K369" s="8">
        <f>SUMIFS(Baggrundsvariable!H$3:H$296,Baggrundsvariable!$A$3:$A$296,Samlet!$C369,Baggrundsvariable!$C$3:$C$296,Samlet!$E369)</f>
        <v>21.8</v>
      </c>
      <c r="L369" s="8">
        <f>SUMIFS(Baggrundsvariable!I$3:I$296,Baggrundsvariable!$A$3:$A$296,Samlet!$C369,Baggrundsvariable!$C$3:$C$296,Samlet!$E369)</f>
        <v>14.729179800629325</v>
      </c>
    </row>
    <row r="370" spans="1:12">
      <c r="A370">
        <v>1737</v>
      </c>
      <c r="B370" t="s">
        <v>618</v>
      </c>
      <c r="C370">
        <v>101</v>
      </c>
      <c r="D370" t="s">
        <v>1232</v>
      </c>
      <c r="E370">
        <v>2011</v>
      </c>
      <c r="F370" s="15">
        <f>IF(VLOOKUP(IF($A370&lt;1500,'BM011'!$D$5,IF($A370&lt;1800,'BM011'!$D$5,IF($A370&lt;2000,'BM011'!$D$5,$A370))),'BM011'!$D$5:$U$607,'BM011'!S$609,0)="BRUG KOM",VLOOKUP($C370,'BM010'!$C$5:$T$102,'BM010'!R$104,0),VLOOKUP(IF($A370&lt;1500,'BM011'!$D$5,IF($A370&lt;1800,'BM011'!$D$5,IF($A370&lt;2000,'BM011'!$D$5,$A370))),'BM011'!$D$5:$U$607,'BM011'!S$609,0))</f>
        <v>23794.75</v>
      </c>
      <c r="G370">
        <f>SUMIFS(Baggrundsvariable!D$3:D$296,Baggrundsvariable!$A$3:$A$296,Samlet!$C370,Baggrundsvariable!$C$3:$C$296,Samlet!$E370)</f>
        <v>189182</v>
      </c>
      <c r="H370" s="8">
        <f>SUMIFS(Baggrundsvariable!E$3:E$296,Baggrundsvariable!$A$3:$A$296,Samlet!$C370,Baggrundsvariable!$C$3:$C$296,Samlet!$E370)</f>
        <v>1.9666666666666666</v>
      </c>
      <c r="I370" s="8">
        <f>SUMIFS(Baggrundsvariable!F$3:F$296,Baggrundsvariable!$A$3:$A$296,Samlet!$C370,Baggrundsvariable!$C$3:$C$296,Samlet!$E370)</f>
        <v>4.8</v>
      </c>
      <c r="J370" s="8">
        <f>SUMIFS(Baggrundsvariable!G$3:G$296,Baggrundsvariable!$A$3:$A$296,Samlet!$C370,Baggrundsvariable!$C$3:$C$296,Samlet!$E370)</f>
        <v>36.700000000000003</v>
      </c>
      <c r="K370" s="8">
        <f>SUMIFS(Baggrundsvariable!H$3:H$296,Baggrundsvariable!$A$3:$A$296,Samlet!$C370,Baggrundsvariable!$C$3:$C$296,Samlet!$E370)</f>
        <v>21.8</v>
      </c>
      <c r="L370" s="8">
        <f>SUMIFS(Baggrundsvariable!I$3:I$296,Baggrundsvariable!$A$3:$A$296,Samlet!$C370,Baggrundsvariable!$C$3:$C$296,Samlet!$E370)</f>
        <v>14.729179800629325</v>
      </c>
    </row>
    <row r="371" spans="1:12">
      <c r="A371">
        <v>1738</v>
      </c>
      <c r="B371" t="s">
        <v>618</v>
      </c>
      <c r="C371">
        <v>101</v>
      </c>
      <c r="D371" t="s">
        <v>1232</v>
      </c>
      <c r="E371">
        <v>2011</v>
      </c>
      <c r="F371" s="15">
        <f>IF(VLOOKUP(IF($A371&lt;1500,'BM011'!$D$5,IF($A371&lt;1800,'BM011'!$D$5,IF($A371&lt;2000,'BM011'!$D$5,$A371))),'BM011'!$D$5:$U$607,'BM011'!S$609,0)="BRUG KOM",VLOOKUP($C371,'BM010'!$C$5:$T$102,'BM010'!R$104,0),VLOOKUP(IF($A371&lt;1500,'BM011'!$D$5,IF($A371&lt;1800,'BM011'!$D$5,IF($A371&lt;2000,'BM011'!$D$5,$A371))),'BM011'!$D$5:$U$607,'BM011'!S$609,0))</f>
        <v>23794.75</v>
      </c>
      <c r="G371">
        <f>SUMIFS(Baggrundsvariable!D$3:D$296,Baggrundsvariable!$A$3:$A$296,Samlet!$C371,Baggrundsvariable!$C$3:$C$296,Samlet!$E371)</f>
        <v>189182</v>
      </c>
      <c r="H371" s="8">
        <f>SUMIFS(Baggrundsvariable!E$3:E$296,Baggrundsvariable!$A$3:$A$296,Samlet!$C371,Baggrundsvariable!$C$3:$C$296,Samlet!$E371)</f>
        <v>1.9666666666666666</v>
      </c>
      <c r="I371" s="8">
        <f>SUMIFS(Baggrundsvariable!F$3:F$296,Baggrundsvariable!$A$3:$A$296,Samlet!$C371,Baggrundsvariable!$C$3:$C$296,Samlet!$E371)</f>
        <v>4.8</v>
      </c>
      <c r="J371" s="8">
        <f>SUMIFS(Baggrundsvariable!G$3:G$296,Baggrundsvariable!$A$3:$A$296,Samlet!$C371,Baggrundsvariable!$C$3:$C$296,Samlet!$E371)</f>
        <v>36.700000000000003</v>
      </c>
      <c r="K371" s="8">
        <f>SUMIFS(Baggrundsvariable!H$3:H$296,Baggrundsvariable!$A$3:$A$296,Samlet!$C371,Baggrundsvariable!$C$3:$C$296,Samlet!$E371)</f>
        <v>21.8</v>
      </c>
      <c r="L371" s="8">
        <f>SUMIFS(Baggrundsvariable!I$3:I$296,Baggrundsvariable!$A$3:$A$296,Samlet!$C371,Baggrundsvariable!$C$3:$C$296,Samlet!$E371)</f>
        <v>14.729179800629325</v>
      </c>
    </row>
    <row r="372" spans="1:12">
      <c r="A372">
        <v>1739</v>
      </c>
      <c r="B372" t="s">
        <v>618</v>
      </c>
      <c r="C372">
        <v>101</v>
      </c>
      <c r="D372" t="s">
        <v>1232</v>
      </c>
      <c r="E372">
        <v>2011</v>
      </c>
      <c r="F372" s="15">
        <f>IF(VLOOKUP(IF($A372&lt;1500,'BM011'!$D$5,IF($A372&lt;1800,'BM011'!$D$5,IF($A372&lt;2000,'BM011'!$D$5,$A372))),'BM011'!$D$5:$U$607,'BM011'!S$609,0)="BRUG KOM",VLOOKUP($C372,'BM010'!$C$5:$T$102,'BM010'!R$104,0),VLOOKUP(IF($A372&lt;1500,'BM011'!$D$5,IF($A372&lt;1800,'BM011'!$D$5,IF($A372&lt;2000,'BM011'!$D$5,$A372))),'BM011'!$D$5:$U$607,'BM011'!S$609,0))</f>
        <v>23794.75</v>
      </c>
      <c r="G372">
        <f>SUMIFS(Baggrundsvariable!D$3:D$296,Baggrundsvariable!$A$3:$A$296,Samlet!$C372,Baggrundsvariable!$C$3:$C$296,Samlet!$E372)</f>
        <v>189182</v>
      </c>
      <c r="H372" s="8">
        <f>SUMIFS(Baggrundsvariable!E$3:E$296,Baggrundsvariable!$A$3:$A$296,Samlet!$C372,Baggrundsvariable!$C$3:$C$296,Samlet!$E372)</f>
        <v>1.9666666666666666</v>
      </c>
      <c r="I372" s="8">
        <f>SUMIFS(Baggrundsvariable!F$3:F$296,Baggrundsvariable!$A$3:$A$296,Samlet!$C372,Baggrundsvariable!$C$3:$C$296,Samlet!$E372)</f>
        <v>4.8</v>
      </c>
      <c r="J372" s="8">
        <f>SUMIFS(Baggrundsvariable!G$3:G$296,Baggrundsvariable!$A$3:$A$296,Samlet!$C372,Baggrundsvariable!$C$3:$C$296,Samlet!$E372)</f>
        <v>36.700000000000003</v>
      </c>
      <c r="K372" s="8">
        <f>SUMIFS(Baggrundsvariable!H$3:H$296,Baggrundsvariable!$A$3:$A$296,Samlet!$C372,Baggrundsvariable!$C$3:$C$296,Samlet!$E372)</f>
        <v>21.8</v>
      </c>
      <c r="L372" s="8">
        <f>SUMIFS(Baggrundsvariable!I$3:I$296,Baggrundsvariable!$A$3:$A$296,Samlet!$C372,Baggrundsvariable!$C$3:$C$296,Samlet!$E372)</f>
        <v>14.729179800629325</v>
      </c>
    </row>
    <row r="373" spans="1:12">
      <c r="A373">
        <v>1749</v>
      </c>
      <c r="B373" t="s">
        <v>618</v>
      </c>
      <c r="C373">
        <v>101</v>
      </c>
      <c r="D373" t="s">
        <v>1232</v>
      </c>
      <c r="E373">
        <v>2011</v>
      </c>
      <c r="F373" s="15">
        <f>IF(VLOOKUP(IF($A373&lt;1500,'BM011'!$D$5,IF($A373&lt;1800,'BM011'!$D$5,IF($A373&lt;2000,'BM011'!$D$5,$A373))),'BM011'!$D$5:$U$607,'BM011'!S$609,0)="BRUG KOM",VLOOKUP($C373,'BM010'!$C$5:$T$102,'BM010'!R$104,0),VLOOKUP(IF($A373&lt;1500,'BM011'!$D$5,IF($A373&lt;1800,'BM011'!$D$5,IF($A373&lt;2000,'BM011'!$D$5,$A373))),'BM011'!$D$5:$U$607,'BM011'!S$609,0))</f>
        <v>23794.75</v>
      </c>
      <c r="G373">
        <f>SUMIFS(Baggrundsvariable!D$3:D$296,Baggrundsvariable!$A$3:$A$296,Samlet!$C373,Baggrundsvariable!$C$3:$C$296,Samlet!$E373)</f>
        <v>189182</v>
      </c>
      <c r="H373" s="8">
        <f>SUMIFS(Baggrundsvariable!E$3:E$296,Baggrundsvariable!$A$3:$A$296,Samlet!$C373,Baggrundsvariable!$C$3:$C$296,Samlet!$E373)</f>
        <v>1.9666666666666666</v>
      </c>
      <c r="I373" s="8">
        <f>SUMIFS(Baggrundsvariable!F$3:F$296,Baggrundsvariable!$A$3:$A$296,Samlet!$C373,Baggrundsvariable!$C$3:$C$296,Samlet!$E373)</f>
        <v>4.8</v>
      </c>
      <c r="J373" s="8">
        <f>SUMIFS(Baggrundsvariable!G$3:G$296,Baggrundsvariable!$A$3:$A$296,Samlet!$C373,Baggrundsvariable!$C$3:$C$296,Samlet!$E373)</f>
        <v>36.700000000000003</v>
      </c>
      <c r="K373" s="8">
        <f>SUMIFS(Baggrundsvariable!H$3:H$296,Baggrundsvariable!$A$3:$A$296,Samlet!$C373,Baggrundsvariable!$C$3:$C$296,Samlet!$E373)</f>
        <v>21.8</v>
      </c>
      <c r="L373" s="8">
        <f>SUMIFS(Baggrundsvariable!I$3:I$296,Baggrundsvariable!$A$3:$A$296,Samlet!$C373,Baggrundsvariable!$C$3:$C$296,Samlet!$E373)</f>
        <v>14.729179800629325</v>
      </c>
    </row>
    <row r="374" spans="1:12">
      <c r="A374">
        <v>1750</v>
      </c>
      <c r="B374" t="s">
        <v>618</v>
      </c>
      <c r="C374">
        <v>101</v>
      </c>
      <c r="D374" t="s">
        <v>1232</v>
      </c>
      <c r="E374">
        <v>2011</v>
      </c>
      <c r="F374" s="15">
        <f>IF(VLOOKUP(IF($A374&lt;1500,'BM011'!$D$5,IF($A374&lt;1800,'BM011'!$D$5,IF($A374&lt;2000,'BM011'!$D$5,$A374))),'BM011'!$D$5:$U$607,'BM011'!S$609,0)="BRUG KOM",VLOOKUP($C374,'BM010'!$C$5:$T$102,'BM010'!R$104,0),VLOOKUP(IF($A374&lt;1500,'BM011'!$D$5,IF($A374&lt;1800,'BM011'!$D$5,IF($A374&lt;2000,'BM011'!$D$5,$A374))),'BM011'!$D$5:$U$607,'BM011'!S$609,0))</f>
        <v>23794.75</v>
      </c>
      <c r="G374">
        <f>SUMIFS(Baggrundsvariable!D$3:D$296,Baggrundsvariable!$A$3:$A$296,Samlet!$C374,Baggrundsvariable!$C$3:$C$296,Samlet!$E374)</f>
        <v>189182</v>
      </c>
      <c r="H374" s="8">
        <f>SUMIFS(Baggrundsvariable!E$3:E$296,Baggrundsvariable!$A$3:$A$296,Samlet!$C374,Baggrundsvariable!$C$3:$C$296,Samlet!$E374)</f>
        <v>1.9666666666666666</v>
      </c>
      <c r="I374" s="8">
        <f>SUMIFS(Baggrundsvariable!F$3:F$296,Baggrundsvariable!$A$3:$A$296,Samlet!$C374,Baggrundsvariable!$C$3:$C$296,Samlet!$E374)</f>
        <v>4.8</v>
      </c>
      <c r="J374" s="8">
        <f>SUMIFS(Baggrundsvariable!G$3:G$296,Baggrundsvariable!$A$3:$A$296,Samlet!$C374,Baggrundsvariable!$C$3:$C$296,Samlet!$E374)</f>
        <v>36.700000000000003</v>
      </c>
      <c r="K374" s="8">
        <f>SUMIFS(Baggrundsvariable!H$3:H$296,Baggrundsvariable!$A$3:$A$296,Samlet!$C374,Baggrundsvariable!$C$3:$C$296,Samlet!$E374)</f>
        <v>21.8</v>
      </c>
      <c r="L374" s="8">
        <f>SUMIFS(Baggrundsvariable!I$3:I$296,Baggrundsvariable!$A$3:$A$296,Samlet!$C374,Baggrundsvariable!$C$3:$C$296,Samlet!$E374)</f>
        <v>14.729179800629325</v>
      </c>
    </row>
    <row r="375" spans="1:12">
      <c r="A375">
        <v>1751</v>
      </c>
      <c r="B375" t="s">
        <v>618</v>
      </c>
      <c r="C375">
        <v>101</v>
      </c>
      <c r="D375" t="s">
        <v>1232</v>
      </c>
      <c r="E375">
        <v>2011</v>
      </c>
      <c r="F375" s="15">
        <f>IF(VLOOKUP(IF($A375&lt;1500,'BM011'!$D$5,IF($A375&lt;1800,'BM011'!$D$5,IF($A375&lt;2000,'BM011'!$D$5,$A375))),'BM011'!$D$5:$U$607,'BM011'!S$609,0)="BRUG KOM",VLOOKUP($C375,'BM010'!$C$5:$T$102,'BM010'!R$104,0),VLOOKUP(IF($A375&lt;1500,'BM011'!$D$5,IF($A375&lt;1800,'BM011'!$D$5,IF($A375&lt;2000,'BM011'!$D$5,$A375))),'BM011'!$D$5:$U$607,'BM011'!S$609,0))</f>
        <v>23794.75</v>
      </c>
      <c r="G375">
        <f>SUMIFS(Baggrundsvariable!D$3:D$296,Baggrundsvariable!$A$3:$A$296,Samlet!$C375,Baggrundsvariable!$C$3:$C$296,Samlet!$E375)</f>
        <v>189182</v>
      </c>
      <c r="H375" s="8">
        <f>SUMIFS(Baggrundsvariable!E$3:E$296,Baggrundsvariable!$A$3:$A$296,Samlet!$C375,Baggrundsvariable!$C$3:$C$296,Samlet!$E375)</f>
        <v>1.9666666666666666</v>
      </c>
      <c r="I375" s="8">
        <f>SUMIFS(Baggrundsvariable!F$3:F$296,Baggrundsvariable!$A$3:$A$296,Samlet!$C375,Baggrundsvariable!$C$3:$C$296,Samlet!$E375)</f>
        <v>4.8</v>
      </c>
      <c r="J375" s="8">
        <f>SUMIFS(Baggrundsvariable!G$3:G$296,Baggrundsvariable!$A$3:$A$296,Samlet!$C375,Baggrundsvariable!$C$3:$C$296,Samlet!$E375)</f>
        <v>36.700000000000003</v>
      </c>
      <c r="K375" s="8">
        <f>SUMIFS(Baggrundsvariable!H$3:H$296,Baggrundsvariable!$A$3:$A$296,Samlet!$C375,Baggrundsvariable!$C$3:$C$296,Samlet!$E375)</f>
        <v>21.8</v>
      </c>
      <c r="L375" s="8">
        <f>SUMIFS(Baggrundsvariable!I$3:I$296,Baggrundsvariable!$A$3:$A$296,Samlet!$C375,Baggrundsvariable!$C$3:$C$296,Samlet!$E375)</f>
        <v>14.729179800629325</v>
      </c>
    </row>
    <row r="376" spans="1:12">
      <c r="A376">
        <v>1752</v>
      </c>
      <c r="B376" t="s">
        <v>618</v>
      </c>
      <c r="C376">
        <v>101</v>
      </c>
      <c r="D376" t="s">
        <v>1232</v>
      </c>
      <c r="E376">
        <v>2011</v>
      </c>
      <c r="F376" s="15">
        <f>IF(VLOOKUP(IF($A376&lt;1500,'BM011'!$D$5,IF($A376&lt;1800,'BM011'!$D$5,IF($A376&lt;2000,'BM011'!$D$5,$A376))),'BM011'!$D$5:$U$607,'BM011'!S$609,0)="BRUG KOM",VLOOKUP($C376,'BM010'!$C$5:$T$102,'BM010'!R$104,0),VLOOKUP(IF($A376&lt;1500,'BM011'!$D$5,IF($A376&lt;1800,'BM011'!$D$5,IF($A376&lt;2000,'BM011'!$D$5,$A376))),'BM011'!$D$5:$U$607,'BM011'!S$609,0))</f>
        <v>23794.75</v>
      </c>
      <c r="G376">
        <f>SUMIFS(Baggrundsvariable!D$3:D$296,Baggrundsvariable!$A$3:$A$296,Samlet!$C376,Baggrundsvariable!$C$3:$C$296,Samlet!$E376)</f>
        <v>189182</v>
      </c>
      <c r="H376" s="8">
        <f>SUMIFS(Baggrundsvariable!E$3:E$296,Baggrundsvariable!$A$3:$A$296,Samlet!$C376,Baggrundsvariable!$C$3:$C$296,Samlet!$E376)</f>
        <v>1.9666666666666666</v>
      </c>
      <c r="I376" s="8">
        <f>SUMIFS(Baggrundsvariable!F$3:F$296,Baggrundsvariable!$A$3:$A$296,Samlet!$C376,Baggrundsvariable!$C$3:$C$296,Samlet!$E376)</f>
        <v>4.8</v>
      </c>
      <c r="J376" s="8">
        <f>SUMIFS(Baggrundsvariable!G$3:G$296,Baggrundsvariable!$A$3:$A$296,Samlet!$C376,Baggrundsvariable!$C$3:$C$296,Samlet!$E376)</f>
        <v>36.700000000000003</v>
      </c>
      <c r="K376" s="8">
        <f>SUMIFS(Baggrundsvariable!H$3:H$296,Baggrundsvariable!$A$3:$A$296,Samlet!$C376,Baggrundsvariable!$C$3:$C$296,Samlet!$E376)</f>
        <v>21.8</v>
      </c>
      <c r="L376" s="8">
        <f>SUMIFS(Baggrundsvariable!I$3:I$296,Baggrundsvariable!$A$3:$A$296,Samlet!$C376,Baggrundsvariable!$C$3:$C$296,Samlet!$E376)</f>
        <v>14.729179800629325</v>
      </c>
    </row>
    <row r="377" spans="1:12">
      <c r="A377">
        <v>1753</v>
      </c>
      <c r="B377" t="s">
        <v>618</v>
      </c>
      <c r="C377">
        <v>101</v>
      </c>
      <c r="D377" t="s">
        <v>1232</v>
      </c>
      <c r="E377">
        <v>2011</v>
      </c>
      <c r="F377" s="15">
        <f>IF(VLOOKUP(IF($A377&lt;1500,'BM011'!$D$5,IF($A377&lt;1800,'BM011'!$D$5,IF($A377&lt;2000,'BM011'!$D$5,$A377))),'BM011'!$D$5:$U$607,'BM011'!S$609,0)="BRUG KOM",VLOOKUP($C377,'BM010'!$C$5:$T$102,'BM010'!R$104,0),VLOOKUP(IF($A377&lt;1500,'BM011'!$D$5,IF($A377&lt;1800,'BM011'!$D$5,IF($A377&lt;2000,'BM011'!$D$5,$A377))),'BM011'!$D$5:$U$607,'BM011'!S$609,0))</f>
        <v>23794.75</v>
      </c>
      <c r="G377">
        <f>SUMIFS(Baggrundsvariable!D$3:D$296,Baggrundsvariable!$A$3:$A$296,Samlet!$C377,Baggrundsvariable!$C$3:$C$296,Samlet!$E377)</f>
        <v>189182</v>
      </c>
      <c r="H377" s="8">
        <f>SUMIFS(Baggrundsvariable!E$3:E$296,Baggrundsvariable!$A$3:$A$296,Samlet!$C377,Baggrundsvariable!$C$3:$C$296,Samlet!$E377)</f>
        <v>1.9666666666666666</v>
      </c>
      <c r="I377" s="8">
        <f>SUMIFS(Baggrundsvariable!F$3:F$296,Baggrundsvariable!$A$3:$A$296,Samlet!$C377,Baggrundsvariable!$C$3:$C$296,Samlet!$E377)</f>
        <v>4.8</v>
      </c>
      <c r="J377" s="8">
        <f>SUMIFS(Baggrundsvariable!G$3:G$296,Baggrundsvariable!$A$3:$A$296,Samlet!$C377,Baggrundsvariable!$C$3:$C$296,Samlet!$E377)</f>
        <v>36.700000000000003</v>
      </c>
      <c r="K377" s="8">
        <f>SUMIFS(Baggrundsvariable!H$3:H$296,Baggrundsvariable!$A$3:$A$296,Samlet!$C377,Baggrundsvariable!$C$3:$C$296,Samlet!$E377)</f>
        <v>21.8</v>
      </c>
      <c r="L377" s="8">
        <f>SUMIFS(Baggrundsvariable!I$3:I$296,Baggrundsvariable!$A$3:$A$296,Samlet!$C377,Baggrundsvariable!$C$3:$C$296,Samlet!$E377)</f>
        <v>14.729179800629325</v>
      </c>
    </row>
    <row r="378" spans="1:12">
      <c r="A378">
        <v>1754</v>
      </c>
      <c r="B378" t="s">
        <v>618</v>
      </c>
      <c r="C378">
        <v>101</v>
      </c>
      <c r="D378" t="s">
        <v>1232</v>
      </c>
      <c r="E378">
        <v>2011</v>
      </c>
      <c r="F378" s="15">
        <f>IF(VLOOKUP(IF($A378&lt;1500,'BM011'!$D$5,IF($A378&lt;1800,'BM011'!$D$5,IF($A378&lt;2000,'BM011'!$D$5,$A378))),'BM011'!$D$5:$U$607,'BM011'!S$609,0)="BRUG KOM",VLOOKUP($C378,'BM010'!$C$5:$T$102,'BM010'!R$104,0),VLOOKUP(IF($A378&lt;1500,'BM011'!$D$5,IF($A378&lt;1800,'BM011'!$D$5,IF($A378&lt;2000,'BM011'!$D$5,$A378))),'BM011'!$D$5:$U$607,'BM011'!S$609,0))</f>
        <v>23794.75</v>
      </c>
      <c r="G378">
        <f>SUMIFS(Baggrundsvariable!D$3:D$296,Baggrundsvariable!$A$3:$A$296,Samlet!$C378,Baggrundsvariable!$C$3:$C$296,Samlet!$E378)</f>
        <v>189182</v>
      </c>
      <c r="H378" s="8">
        <f>SUMIFS(Baggrundsvariable!E$3:E$296,Baggrundsvariable!$A$3:$A$296,Samlet!$C378,Baggrundsvariable!$C$3:$C$296,Samlet!$E378)</f>
        <v>1.9666666666666666</v>
      </c>
      <c r="I378" s="8">
        <f>SUMIFS(Baggrundsvariable!F$3:F$296,Baggrundsvariable!$A$3:$A$296,Samlet!$C378,Baggrundsvariable!$C$3:$C$296,Samlet!$E378)</f>
        <v>4.8</v>
      </c>
      <c r="J378" s="8">
        <f>SUMIFS(Baggrundsvariable!G$3:G$296,Baggrundsvariable!$A$3:$A$296,Samlet!$C378,Baggrundsvariable!$C$3:$C$296,Samlet!$E378)</f>
        <v>36.700000000000003</v>
      </c>
      <c r="K378" s="8">
        <f>SUMIFS(Baggrundsvariable!H$3:H$296,Baggrundsvariable!$A$3:$A$296,Samlet!$C378,Baggrundsvariable!$C$3:$C$296,Samlet!$E378)</f>
        <v>21.8</v>
      </c>
      <c r="L378" s="8">
        <f>SUMIFS(Baggrundsvariable!I$3:I$296,Baggrundsvariable!$A$3:$A$296,Samlet!$C378,Baggrundsvariable!$C$3:$C$296,Samlet!$E378)</f>
        <v>14.729179800629325</v>
      </c>
    </row>
    <row r="379" spans="1:12">
      <c r="A379">
        <v>1755</v>
      </c>
      <c r="B379" t="s">
        <v>618</v>
      </c>
      <c r="C379">
        <v>101</v>
      </c>
      <c r="D379" t="s">
        <v>1232</v>
      </c>
      <c r="E379">
        <v>2011</v>
      </c>
      <c r="F379" s="15">
        <f>IF(VLOOKUP(IF($A379&lt;1500,'BM011'!$D$5,IF($A379&lt;1800,'BM011'!$D$5,IF($A379&lt;2000,'BM011'!$D$5,$A379))),'BM011'!$D$5:$U$607,'BM011'!S$609,0)="BRUG KOM",VLOOKUP($C379,'BM010'!$C$5:$T$102,'BM010'!R$104,0),VLOOKUP(IF($A379&lt;1500,'BM011'!$D$5,IF($A379&lt;1800,'BM011'!$D$5,IF($A379&lt;2000,'BM011'!$D$5,$A379))),'BM011'!$D$5:$U$607,'BM011'!S$609,0))</f>
        <v>23794.75</v>
      </c>
      <c r="G379">
        <f>SUMIFS(Baggrundsvariable!D$3:D$296,Baggrundsvariable!$A$3:$A$296,Samlet!$C379,Baggrundsvariable!$C$3:$C$296,Samlet!$E379)</f>
        <v>189182</v>
      </c>
      <c r="H379" s="8">
        <f>SUMIFS(Baggrundsvariable!E$3:E$296,Baggrundsvariable!$A$3:$A$296,Samlet!$C379,Baggrundsvariable!$C$3:$C$296,Samlet!$E379)</f>
        <v>1.9666666666666666</v>
      </c>
      <c r="I379" s="8">
        <f>SUMIFS(Baggrundsvariable!F$3:F$296,Baggrundsvariable!$A$3:$A$296,Samlet!$C379,Baggrundsvariable!$C$3:$C$296,Samlet!$E379)</f>
        <v>4.8</v>
      </c>
      <c r="J379" s="8">
        <f>SUMIFS(Baggrundsvariable!G$3:G$296,Baggrundsvariable!$A$3:$A$296,Samlet!$C379,Baggrundsvariable!$C$3:$C$296,Samlet!$E379)</f>
        <v>36.700000000000003</v>
      </c>
      <c r="K379" s="8">
        <f>SUMIFS(Baggrundsvariable!H$3:H$296,Baggrundsvariable!$A$3:$A$296,Samlet!$C379,Baggrundsvariable!$C$3:$C$296,Samlet!$E379)</f>
        <v>21.8</v>
      </c>
      <c r="L379" s="8">
        <f>SUMIFS(Baggrundsvariable!I$3:I$296,Baggrundsvariable!$A$3:$A$296,Samlet!$C379,Baggrundsvariable!$C$3:$C$296,Samlet!$E379)</f>
        <v>14.729179800629325</v>
      </c>
    </row>
    <row r="380" spans="1:12">
      <c r="A380">
        <v>1756</v>
      </c>
      <c r="B380" t="s">
        <v>618</v>
      </c>
      <c r="C380">
        <v>101</v>
      </c>
      <c r="D380" t="s">
        <v>1232</v>
      </c>
      <c r="E380">
        <v>2011</v>
      </c>
      <c r="F380" s="15">
        <f>IF(VLOOKUP(IF($A380&lt;1500,'BM011'!$D$5,IF($A380&lt;1800,'BM011'!$D$5,IF($A380&lt;2000,'BM011'!$D$5,$A380))),'BM011'!$D$5:$U$607,'BM011'!S$609,0)="BRUG KOM",VLOOKUP($C380,'BM010'!$C$5:$T$102,'BM010'!R$104,0),VLOOKUP(IF($A380&lt;1500,'BM011'!$D$5,IF($A380&lt;1800,'BM011'!$D$5,IF($A380&lt;2000,'BM011'!$D$5,$A380))),'BM011'!$D$5:$U$607,'BM011'!S$609,0))</f>
        <v>23794.75</v>
      </c>
      <c r="G380">
        <f>SUMIFS(Baggrundsvariable!D$3:D$296,Baggrundsvariable!$A$3:$A$296,Samlet!$C380,Baggrundsvariable!$C$3:$C$296,Samlet!$E380)</f>
        <v>189182</v>
      </c>
      <c r="H380" s="8">
        <f>SUMIFS(Baggrundsvariable!E$3:E$296,Baggrundsvariable!$A$3:$A$296,Samlet!$C380,Baggrundsvariable!$C$3:$C$296,Samlet!$E380)</f>
        <v>1.9666666666666666</v>
      </c>
      <c r="I380" s="8">
        <f>SUMIFS(Baggrundsvariable!F$3:F$296,Baggrundsvariable!$A$3:$A$296,Samlet!$C380,Baggrundsvariable!$C$3:$C$296,Samlet!$E380)</f>
        <v>4.8</v>
      </c>
      <c r="J380" s="8">
        <f>SUMIFS(Baggrundsvariable!G$3:G$296,Baggrundsvariable!$A$3:$A$296,Samlet!$C380,Baggrundsvariable!$C$3:$C$296,Samlet!$E380)</f>
        <v>36.700000000000003</v>
      </c>
      <c r="K380" s="8">
        <f>SUMIFS(Baggrundsvariable!H$3:H$296,Baggrundsvariable!$A$3:$A$296,Samlet!$C380,Baggrundsvariable!$C$3:$C$296,Samlet!$E380)</f>
        <v>21.8</v>
      </c>
      <c r="L380" s="8">
        <f>SUMIFS(Baggrundsvariable!I$3:I$296,Baggrundsvariable!$A$3:$A$296,Samlet!$C380,Baggrundsvariable!$C$3:$C$296,Samlet!$E380)</f>
        <v>14.729179800629325</v>
      </c>
    </row>
    <row r="381" spans="1:12">
      <c r="A381">
        <v>1757</v>
      </c>
      <c r="B381" t="s">
        <v>618</v>
      </c>
      <c r="C381">
        <v>101</v>
      </c>
      <c r="D381" t="s">
        <v>1232</v>
      </c>
      <c r="E381">
        <v>2011</v>
      </c>
      <c r="F381" s="15">
        <f>IF(VLOOKUP(IF($A381&lt;1500,'BM011'!$D$5,IF($A381&lt;1800,'BM011'!$D$5,IF($A381&lt;2000,'BM011'!$D$5,$A381))),'BM011'!$D$5:$U$607,'BM011'!S$609,0)="BRUG KOM",VLOOKUP($C381,'BM010'!$C$5:$T$102,'BM010'!R$104,0),VLOOKUP(IF($A381&lt;1500,'BM011'!$D$5,IF($A381&lt;1800,'BM011'!$D$5,IF($A381&lt;2000,'BM011'!$D$5,$A381))),'BM011'!$D$5:$U$607,'BM011'!S$609,0))</f>
        <v>23794.75</v>
      </c>
      <c r="G381">
        <f>SUMIFS(Baggrundsvariable!D$3:D$296,Baggrundsvariable!$A$3:$A$296,Samlet!$C381,Baggrundsvariable!$C$3:$C$296,Samlet!$E381)</f>
        <v>189182</v>
      </c>
      <c r="H381" s="8">
        <f>SUMIFS(Baggrundsvariable!E$3:E$296,Baggrundsvariable!$A$3:$A$296,Samlet!$C381,Baggrundsvariable!$C$3:$C$296,Samlet!$E381)</f>
        <v>1.9666666666666666</v>
      </c>
      <c r="I381" s="8">
        <f>SUMIFS(Baggrundsvariable!F$3:F$296,Baggrundsvariable!$A$3:$A$296,Samlet!$C381,Baggrundsvariable!$C$3:$C$296,Samlet!$E381)</f>
        <v>4.8</v>
      </c>
      <c r="J381" s="8">
        <f>SUMIFS(Baggrundsvariable!G$3:G$296,Baggrundsvariable!$A$3:$A$296,Samlet!$C381,Baggrundsvariable!$C$3:$C$296,Samlet!$E381)</f>
        <v>36.700000000000003</v>
      </c>
      <c r="K381" s="8">
        <f>SUMIFS(Baggrundsvariable!H$3:H$296,Baggrundsvariable!$A$3:$A$296,Samlet!$C381,Baggrundsvariable!$C$3:$C$296,Samlet!$E381)</f>
        <v>21.8</v>
      </c>
      <c r="L381" s="8">
        <f>SUMIFS(Baggrundsvariable!I$3:I$296,Baggrundsvariable!$A$3:$A$296,Samlet!$C381,Baggrundsvariable!$C$3:$C$296,Samlet!$E381)</f>
        <v>14.729179800629325</v>
      </c>
    </row>
    <row r="382" spans="1:12">
      <c r="A382">
        <v>1758</v>
      </c>
      <c r="B382" t="s">
        <v>618</v>
      </c>
      <c r="C382">
        <v>101</v>
      </c>
      <c r="D382" t="s">
        <v>1232</v>
      </c>
      <c r="E382">
        <v>2011</v>
      </c>
      <c r="F382" s="15">
        <f>IF(VLOOKUP(IF($A382&lt;1500,'BM011'!$D$5,IF($A382&lt;1800,'BM011'!$D$5,IF($A382&lt;2000,'BM011'!$D$5,$A382))),'BM011'!$D$5:$U$607,'BM011'!S$609,0)="BRUG KOM",VLOOKUP($C382,'BM010'!$C$5:$T$102,'BM010'!R$104,0),VLOOKUP(IF($A382&lt;1500,'BM011'!$D$5,IF($A382&lt;1800,'BM011'!$D$5,IF($A382&lt;2000,'BM011'!$D$5,$A382))),'BM011'!$D$5:$U$607,'BM011'!S$609,0))</f>
        <v>23794.75</v>
      </c>
      <c r="G382">
        <f>SUMIFS(Baggrundsvariable!D$3:D$296,Baggrundsvariable!$A$3:$A$296,Samlet!$C382,Baggrundsvariable!$C$3:$C$296,Samlet!$E382)</f>
        <v>189182</v>
      </c>
      <c r="H382" s="8">
        <f>SUMIFS(Baggrundsvariable!E$3:E$296,Baggrundsvariable!$A$3:$A$296,Samlet!$C382,Baggrundsvariable!$C$3:$C$296,Samlet!$E382)</f>
        <v>1.9666666666666666</v>
      </c>
      <c r="I382" s="8">
        <f>SUMIFS(Baggrundsvariable!F$3:F$296,Baggrundsvariable!$A$3:$A$296,Samlet!$C382,Baggrundsvariable!$C$3:$C$296,Samlet!$E382)</f>
        <v>4.8</v>
      </c>
      <c r="J382" s="8">
        <f>SUMIFS(Baggrundsvariable!G$3:G$296,Baggrundsvariable!$A$3:$A$296,Samlet!$C382,Baggrundsvariable!$C$3:$C$296,Samlet!$E382)</f>
        <v>36.700000000000003</v>
      </c>
      <c r="K382" s="8">
        <f>SUMIFS(Baggrundsvariable!H$3:H$296,Baggrundsvariable!$A$3:$A$296,Samlet!$C382,Baggrundsvariable!$C$3:$C$296,Samlet!$E382)</f>
        <v>21.8</v>
      </c>
      <c r="L382" s="8">
        <f>SUMIFS(Baggrundsvariable!I$3:I$296,Baggrundsvariable!$A$3:$A$296,Samlet!$C382,Baggrundsvariable!$C$3:$C$296,Samlet!$E382)</f>
        <v>14.729179800629325</v>
      </c>
    </row>
    <row r="383" spans="1:12">
      <c r="A383">
        <v>1759</v>
      </c>
      <c r="B383" t="s">
        <v>618</v>
      </c>
      <c r="C383">
        <v>101</v>
      </c>
      <c r="D383" t="s">
        <v>1232</v>
      </c>
      <c r="E383">
        <v>2011</v>
      </c>
      <c r="F383" s="15">
        <f>IF(VLOOKUP(IF($A383&lt;1500,'BM011'!$D$5,IF($A383&lt;1800,'BM011'!$D$5,IF($A383&lt;2000,'BM011'!$D$5,$A383))),'BM011'!$D$5:$U$607,'BM011'!S$609,0)="BRUG KOM",VLOOKUP($C383,'BM010'!$C$5:$T$102,'BM010'!R$104,0),VLOOKUP(IF($A383&lt;1500,'BM011'!$D$5,IF($A383&lt;1800,'BM011'!$D$5,IF($A383&lt;2000,'BM011'!$D$5,$A383))),'BM011'!$D$5:$U$607,'BM011'!S$609,0))</f>
        <v>23794.75</v>
      </c>
      <c r="G383">
        <f>SUMIFS(Baggrundsvariable!D$3:D$296,Baggrundsvariable!$A$3:$A$296,Samlet!$C383,Baggrundsvariable!$C$3:$C$296,Samlet!$E383)</f>
        <v>189182</v>
      </c>
      <c r="H383" s="8">
        <f>SUMIFS(Baggrundsvariable!E$3:E$296,Baggrundsvariable!$A$3:$A$296,Samlet!$C383,Baggrundsvariable!$C$3:$C$296,Samlet!$E383)</f>
        <v>1.9666666666666666</v>
      </c>
      <c r="I383" s="8">
        <f>SUMIFS(Baggrundsvariable!F$3:F$296,Baggrundsvariable!$A$3:$A$296,Samlet!$C383,Baggrundsvariable!$C$3:$C$296,Samlet!$E383)</f>
        <v>4.8</v>
      </c>
      <c r="J383" s="8">
        <f>SUMIFS(Baggrundsvariable!G$3:G$296,Baggrundsvariable!$A$3:$A$296,Samlet!$C383,Baggrundsvariable!$C$3:$C$296,Samlet!$E383)</f>
        <v>36.700000000000003</v>
      </c>
      <c r="K383" s="8">
        <f>SUMIFS(Baggrundsvariable!H$3:H$296,Baggrundsvariable!$A$3:$A$296,Samlet!$C383,Baggrundsvariable!$C$3:$C$296,Samlet!$E383)</f>
        <v>21.8</v>
      </c>
      <c r="L383" s="8">
        <f>SUMIFS(Baggrundsvariable!I$3:I$296,Baggrundsvariable!$A$3:$A$296,Samlet!$C383,Baggrundsvariable!$C$3:$C$296,Samlet!$E383)</f>
        <v>14.729179800629325</v>
      </c>
    </row>
    <row r="384" spans="1:12">
      <c r="A384">
        <v>1760</v>
      </c>
      <c r="B384" t="s">
        <v>618</v>
      </c>
      <c r="C384">
        <v>101</v>
      </c>
      <c r="D384" t="s">
        <v>1232</v>
      </c>
      <c r="E384">
        <v>2011</v>
      </c>
      <c r="F384" s="15">
        <f>IF(VLOOKUP(IF($A384&lt;1500,'BM011'!$D$5,IF($A384&lt;1800,'BM011'!$D$5,IF($A384&lt;2000,'BM011'!$D$5,$A384))),'BM011'!$D$5:$U$607,'BM011'!S$609,0)="BRUG KOM",VLOOKUP($C384,'BM010'!$C$5:$T$102,'BM010'!R$104,0),VLOOKUP(IF($A384&lt;1500,'BM011'!$D$5,IF($A384&lt;1800,'BM011'!$D$5,IF($A384&lt;2000,'BM011'!$D$5,$A384))),'BM011'!$D$5:$U$607,'BM011'!S$609,0))</f>
        <v>23794.75</v>
      </c>
      <c r="G384">
        <f>SUMIFS(Baggrundsvariable!D$3:D$296,Baggrundsvariable!$A$3:$A$296,Samlet!$C384,Baggrundsvariable!$C$3:$C$296,Samlet!$E384)</f>
        <v>189182</v>
      </c>
      <c r="H384" s="8">
        <f>SUMIFS(Baggrundsvariable!E$3:E$296,Baggrundsvariable!$A$3:$A$296,Samlet!$C384,Baggrundsvariable!$C$3:$C$296,Samlet!$E384)</f>
        <v>1.9666666666666666</v>
      </c>
      <c r="I384" s="8">
        <f>SUMIFS(Baggrundsvariable!F$3:F$296,Baggrundsvariable!$A$3:$A$296,Samlet!$C384,Baggrundsvariable!$C$3:$C$296,Samlet!$E384)</f>
        <v>4.8</v>
      </c>
      <c r="J384" s="8">
        <f>SUMIFS(Baggrundsvariable!G$3:G$296,Baggrundsvariable!$A$3:$A$296,Samlet!$C384,Baggrundsvariable!$C$3:$C$296,Samlet!$E384)</f>
        <v>36.700000000000003</v>
      </c>
      <c r="K384" s="8">
        <f>SUMIFS(Baggrundsvariable!H$3:H$296,Baggrundsvariable!$A$3:$A$296,Samlet!$C384,Baggrundsvariable!$C$3:$C$296,Samlet!$E384)</f>
        <v>21.8</v>
      </c>
      <c r="L384" s="8">
        <f>SUMIFS(Baggrundsvariable!I$3:I$296,Baggrundsvariable!$A$3:$A$296,Samlet!$C384,Baggrundsvariable!$C$3:$C$296,Samlet!$E384)</f>
        <v>14.729179800629325</v>
      </c>
    </row>
    <row r="385" spans="1:12">
      <c r="A385">
        <v>1761</v>
      </c>
      <c r="B385" t="s">
        <v>618</v>
      </c>
      <c r="C385">
        <v>101</v>
      </c>
      <c r="D385" t="s">
        <v>1232</v>
      </c>
      <c r="E385">
        <v>2011</v>
      </c>
      <c r="F385" s="15">
        <f>IF(VLOOKUP(IF($A385&lt;1500,'BM011'!$D$5,IF($A385&lt;1800,'BM011'!$D$5,IF($A385&lt;2000,'BM011'!$D$5,$A385))),'BM011'!$D$5:$U$607,'BM011'!S$609,0)="BRUG KOM",VLOOKUP($C385,'BM010'!$C$5:$T$102,'BM010'!R$104,0),VLOOKUP(IF($A385&lt;1500,'BM011'!$D$5,IF($A385&lt;1800,'BM011'!$D$5,IF($A385&lt;2000,'BM011'!$D$5,$A385))),'BM011'!$D$5:$U$607,'BM011'!S$609,0))</f>
        <v>23794.75</v>
      </c>
      <c r="G385">
        <f>SUMIFS(Baggrundsvariable!D$3:D$296,Baggrundsvariable!$A$3:$A$296,Samlet!$C385,Baggrundsvariable!$C$3:$C$296,Samlet!$E385)</f>
        <v>189182</v>
      </c>
      <c r="H385" s="8">
        <f>SUMIFS(Baggrundsvariable!E$3:E$296,Baggrundsvariable!$A$3:$A$296,Samlet!$C385,Baggrundsvariable!$C$3:$C$296,Samlet!$E385)</f>
        <v>1.9666666666666666</v>
      </c>
      <c r="I385" s="8">
        <f>SUMIFS(Baggrundsvariable!F$3:F$296,Baggrundsvariable!$A$3:$A$296,Samlet!$C385,Baggrundsvariable!$C$3:$C$296,Samlet!$E385)</f>
        <v>4.8</v>
      </c>
      <c r="J385" s="8">
        <f>SUMIFS(Baggrundsvariable!G$3:G$296,Baggrundsvariable!$A$3:$A$296,Samlet!$C385,Baggrundsvariable!$C$3:$C$296,Samlet!$E385)</f>
        <v>36.700000000000003</v>
      </c>
      <c r="K385" s="8">
        <f>SUMIFS(Baggrundsvariable!H$3:H$296,Baggrundsvariable!$A$3:$A$296,Samlet!$C385,Baggrundsvariable!$C$3:$C$296,Samlet!$E385)</f>
        <v>21.8</v>
      </c>
      <c r="L385" s="8">
        <f>SUMIFS(Baggrundsvariable!I$3:I$296,Baggrundsvariable!$A$3:$A$296,Samlet!$C385,Baggrundsvariable!$C$3:$C$296,Samlet!$E385)</f>
        <v>14.729179800629325</v>
      </c>
    </row>
    <row r="386" spans="1:12">
      <c r="A386">
        <v>1762</v>
      </c>
      <c r="B386" t="s">
        <v>618</v>
      </c>
      <c r="C386">
        <v>101</v>
      </c>
      <c r="D386" t="s">
        <v>1232</v>
      </c>
      <c r="E386">
        <v>2011</v>
      </c>
      <c r="F386" s="15">
        <f>IF(VLOOKUP(IF($A386&lt;1500,'BM011'!$D$5,IF($A386&lt;1800,'BM011'!$D$5,IF($A386&lt;2000,'BM011'!$D$5,$A386))),'BM011'!$D$5:$U$607,'BM011'!S$609,0)="BRUG KOM",VLOOKUP($C386,'BM010'!$C$5:$T$102,'BM010'!R$104,0),VLOOKUP(IF($A386&lt;1500,'BM011'!$D$5,IF($A386&lt;1800,'BM011'!$D$5,IF($A386&lt;2000,'BM011'!$D$5,$A386))),'BM011'!$D$5:$U$607,'BM011'!S$609,0))</f>
        <v>23794.75</v>
      </c>
      <c r="G386">
        <f>SUMIFS(Baggrundsvariable!D$3:D$296,Baggrundsvariable!$A$3:$A$296,Samlet!$C386,Baggrundsvariable!$C$3:$C$296,Samlet!$E386)</f>
        <v>189182</v>
      </c>
      <c r="H386" s="8">
        <f>SUMIFS(Baggrundsvariable!E$3:E$296,Baggrundsvariable!$A$3:$A$296,Samlet!$C386,Baggrundsvariable!$C$3:$C$296,Samlet!$E386)</f>
        <v>1.9666666666666666</v>
      </c>
      <c r="I386" s="8">
        <f>SUMIFS(Baggrundsvariable!F$3:F$296,Baggrundsvariable!$A$3:$A$296,Samlet!$C386,Baggrundsvariable!$C$3:$C$296,Samlet!$E386)</f>
        <v>4.8</v>
      </c>
      <c r="J386" s="8">
        <f>SUMIFS(Baggrundsvariable!G$3:G$296,Baggrundsvariable!$A$3:$A$296,Samlet!$C386,Baggrundsvariable!$C$3:$C$296,Samlet!$E386)</f>
        <v>36.700000000000003</v>
      </c>
      <c r="K386" s="8">
        <f>SUMIFS(Baggrundsvariable!H$3:H$296,Baggrundsvariable!$A$3:$A$296,Samlet!$C386,Baggrundsvariable!$C$3:$C$296,Samlet!$E386)</f>
        <v>21.8</v>
      </c>
      <c r="L386" s="8">
        <f>SUMIFS(Baggrundsvariable!I$3:I$296,Baggrundsvariable!$A$3:$A$296,Samlet!$C386,Baggrundsvariable!$C$3:$C$296,Samlet!$E386)</f>
        <v>14.729179800629325</v>
      </c>
    </row>
    <row r="387" spans="1:12">
      <c r="A387">
        <v>1763</v>
      </c>
      <c r="B387" t="s">
        <v>618</v>
      </c>
      <c r="C387">
        <v>101</v>
      </c>
      <c r="D387" t="s">
        <v>1232</v>
      </c>
      <c r="E387">
        <v>2011</v>
      </c>
      <c r="F387" s="15">
        <f>IF(VLOOKUP(IF($A387&lt;1500,'BM011'!$D$5,IF($A387&lt;1800,'BM011'!$D$5,IF($A387&lt;2000,'BM011'!$D$5,$A387))),'BM011'!$D$5:$U$607,'BM011'!S$609,0)="BRUG KOM",VLOOKUP($C387,'BM010'!$C$5:$T$102,'BM010'!R$104,0),VLOOKUP(IF($A387&lt;1500,'BM011'!$D$5,IF($A387&lt;1800,'BM011'!$D$5,IF($A387&lt;2000,'BM011'!$D$5,$A387))),'BM011'!$D$5:$U$607,'BM011'!S$609,0))</f>
        <v>23794.75</v>
      </c>
      <c r="G387">
        <f>SUMIFS(Baggrundsvariable!D$3:D$296,Baggrundsvariable!$A$3:$A$296,Samlet!$C387,Baggrundsvariable!$C$3:$C$296,Samlet!$E387)</f>
        <v>189182</v>
      </c>
      <c r="H387" s="8">
        <f>SUMIFS(Baggrundsvariable!E$3:E$296,Baggrundsvariable!$A$3:$A$296,Samlet!$C387,Baggrundsvariable!$C$3:$C$296,Samlet!$E387)</f>
        <v>1.9666666666666666</v>
      </c>
      <c r="I387" s="8">
        <f>SUMIFS(Baggrundsvariable!F$3:F$296,Baggrundsvariable!$A$3:$A$296,Samlet!$C387,Baggrundsvariable!$C$3:$C$296,Samlet!$E387)</f>
        <v>4.8</v>
      </c>
      <c r="J387" s="8">
        <f>SUMIFS(Baggrundsvariable!G$3:G$296,Baggrundsvariable!$A$3:$A$296,Samlet!$C387,Baggrundsvariable!$C$3:$C$296,Samlet!$E387)</f>
        <v>36.700000000000003</v>
      </c>
      <c r="K387" s="8">
        <f>SUMIFS(Baggrundsvariable!H$3:H$296,Baggrundsvariable!$A$3:$A$296,Samlet!$C387,Baggrundsvariable!$C$3:$C$296,Samlet!$E387)</f>
        <v>21.8</v>
      </c>
      <c r="L387" s="8">
        <f>SUMIFS(Baggrundsvariable!I$3:I$296,Baggrundsvariable!$A$3:$A$296,Samlet!$C387,Baggrundsvariable!$C$3:$C$296,Samlet!$E387)</f>
        <v>14.729179800629325</v>
      </c>
    </row>
    <row r="388" spans="1:12">
      <c r="A388">
        <v>1764</v>
      </c>
      <c r="B388" t="s">
        <v>618</v>
      </c>
      <c r="C388">
        <v>101</v>
      </c>
      <c r="D388" t="s">
        <v>1232</v>
      </c>
      <c r="E388">
        <v>2011</v>
      </c>
      <c r="F388" s="15">
        <f>IF(VLOOKUP(IF($A388&lt;1500,'BM011'!$D$5,IF($A388&lt;1800,'BM011'!$D$5,IF($A388&lt;2000,'BM011'!$D$5,$A388))),'BM011'!$D$5:$U$607,'BM011'!S$609,0)="BRUG KOM",VLOOKUP($C388,'BM010'!$C$5:$T$102,'BM010'!R$104,0),VLOOKUP(IF($A388&lt;1500,'BM011'!$D$5,IF($A388&lt;1800,'BM011'!$D$5,IF($A388&lt;2000,'BM011'!$D$5,$A388))),'BM011'!$D$5:$U$607,'BM011'!S$609,0))</f>
        <v>23794.75</v>
      </c>
      <c r="G388">
        <f>SUMIFS(Baggrundsvariable!D$3:D$296,Baggrundsvariable!$A$3:$A$296,Samlet!$C388,Baggrundsvariable!$C$3:$C$296,Samlet!$E388)</f>
        <v>189182</v>
      </c>
      <c r="H388" s="8">
        <f>SUMIFS(Baggrundsvariable!E$3:E$296,Baggrundsvariable!$A$3:$A$296,Samlet!$C388,Baggrundsvariable!$C$3:$C$296,Samlet!$E388)</f>
        <v>1.9666666666666666</v>
      </c>
      <c r="I388" s="8">
        <f>SUMIFS(Baggrundsvariable!F$3:F$296,Baggrundsvariable!$A$3:$A$296,Samlet!$C388,Baggrundsvariable!$C$3:$C$296,Samlet!$E388)</f>
        <v>4.8</v>
      </c>
      <c r="J388" s="8">
        <f>SUMIFS(Baggrundsvariable!G$3:G$296,Baggrundsvariable!$A$3:$A$296,Samlet!$C388,Baggrundsvariable!$C$3:$C$296,Samlet!$E388)</f>
        <v>36.700000000000003</v>
      </c>
      <c r="K388" s="8">
        <f>SUMIFS(Baggrundsvariable!H$3:H$296,Baggrundsvariable!$A$3:$A$296,Samlet!$C388,Baggrundsvariable!$C$3:$C$296,Samlet!$E388)</f>
        <v>21.8</v>
      </c>
      <c r="L388" s="8">
        <f>SUMIFS(Baggrundsvariable!I$3:I$296,Baggrundsvariable!$A$3:$A$296,Samlet!$C388,Baggrundsvariable!$C$3:$C$296,Samlet!$E388)</f>
        <v>14.729179800629325</v>
      </c>
    </row>
    <row r="389" spans="1:12">
      <c r="A389">
        <v>1765</v>
      </c>
      <c r="B389" t="s">
        <v>618</v>
      </c>
      <c r="C389">
        <v>101</v>
      </c>
      <c r="D389" t="s">
        <v>1232</v>
      </c>
      <c r="E389">
        <v>2011</v>
      </c>
      <c r="F389" s="15">
        <f>IF(VLOOKUP(IF($A389&lt;1500,'BM011'!$D$5,IF($A389&lt;1800,'BM011'!$D$5,IF($A389&lt;2000,'BM011'!$D$5,$A389))),'BM011'!$D$5:$U$607,'BM011'!S$609,0)="BRUG KOM",VLOOKUP($C389,'BM010'!$C$5:$T$102,'BM010'!R$104,0),VLOOKUP(IF($A389&lt;1500,'BM011'!$D$5,IF($A389&lt;1800,'BM011'!$D$5,IF($A389&lt;2000,'BM011'!$D$5,$A389))),'BM011'!$D$5:$U$607,'BM011'!S$609,0))</f>
        <v>23794.75</v>
      </c>
      <c r="G389">
        <f>SUMIFS(Baggrundsvariable!D$3:D$296,Baggrundsvariable!$A$3:$A$296,Samlet!$C389,Baggrundsvariable!$C$3:$C$296,Samlet!$E389)</f>
        <v>189182</v>
      </c>
      <c r="H389" s="8">
        <f>SUMIFS(Baggrundsvariable!E$3:E$296,Baggrundsvariable!$A$3:$A$296,Samlet!$C389,Baggrundsvariable!$C$3:$C$296,Samlet!$E389)</f>
        <v>1.9666666666666666</v>
      </c>
      <c r="I389" s="8">
        <f>SUMIFS(Baggrundsvariable!F$3:F$296,Baggrundsvariable!$A$3:$A$296,Samlet!$C389,Baggrundsvariable!$C$3:$C$296,Samlet!$E389)</f>
        <v>4.8</v>
      </c>
      <c r="J389" s="8">
        <f>SUMIFS(Baggrundsvariable!G$3:G$296,Baggrundsvariable!$A$3:$A$296,Samlet!$C389,Baggrundsvariable!$C$3:$C$296,Samlet!$E389)</f>
        <v>36.700000000000003</v>
      </c>
      <c r="K389" s="8">
        <f>SUMIFS(Baggrundsvariable!H$3:H$296,Baggrundsvariable!$A$3:$A$296,Samlet!$C389,Baggrundsvariable!$C$3:$C$296,Samlet!$E389)</f>
        <v>21.8</v>
      </c>
      <c r="L389" s="8">
        <f>SUMIFS(Baggrundsvariable!I$3:I$296,Baggrundsvariable!$A$3:$A$296,Samlet!$C389,Baggrundsvariable!$C$3:$C$296,Samlet!$E389)</f>
        <v>14.729179800629325</v>
      </c>
    </row>
    <row r="390" spans="1:12">
      <c r="A390">
        <v>1766</v>
      </c>
      <c r="B390" t="s">
        <v>618</v>
      </c>
      <c r="C390">
        <v>101</v>
      </c>
      <c r="D390" t="s">
        <v>1232</v>
      </c>
      <c r="E390">
        <v>2011</v>
      </c>
      <c r="F390" s="15">
        <f>IF(VLOOKUP(IF($A390&lt;1500,'BM011'!$D$5,IF($A390&lt;1800,'BM011'!$D$5,IF($A390&lt;2000,'BM011'!$D$5,$A390))),'BM011'!$D$5:$U$607,'BM011'!S$609,0)="BRUG KOM",VLOOKUP($C390,'BM010'!$C$5:$T$102,'BM010'!R$104,0),VLOOKUP(IF($A390&lt;1500,'BM011'!$D$5,IF($A390&lt;1800,'BM011'!$D$5,IF($A390&lt;2000,'BM011'!$D$5,$A390))),'BM011'!$D$5:$U$607,'BM011'!S$609,0))</f>
        <v>23794.75</v>
      </c>
      <c r="G390">
        <f>SUMIFS(Baggrundsvariable!D$3:D$296,Baggrundsvariable!$A$3:$A$296,Samlet!$C390,Baggrundsvariable!$C$3:$C$296,Samlet!$E390)</f>
        <v>189182</v>
      </c>
      <c r="H390" s="8">
        <f>SUMIFS(Baggrundsvariable!E$3:E$296,Baggrundsvariable!$A$3:$A$296,Samlet!$C390,Baggrundsvariable!$C$3:$C$296,Samlet!$E390)</f>
        <v>1.9666666666666666</v>
      </c>
      <c r="I390" s="8">
        <f>SUMIFS(Baggrundsvariable!F$3:F$296,Baggrundsvariable!$A$3:$A$296,Samlet!$C390,Baggrundsvariable!$C$3:$C$296,Samlet!$E390)</f>
        <v>4.8</v>
      </c>
      <c r="J390" s="8">
        <f>SUMIFS(Baggrundsvariable!G$3:G$296,Baggrundsvariable!$A$3:$A$296,Samlet!$C390,Baggrundsvariable!$C$3:$C$296,Samlet!$E390)</f>
        <v>36.700000000000003</v>
      </c>
      <c r="K390" s="8">
        <f>SUMIFS(Baggrundsvariable!H$3:H$296,Baggrundsvariable!$A$3:$A$296,Samlet!$C390,Baggrundsvariable!$C$3:$C$296,Samlet!$E390)</f>
        <v>21.8</v>
      </c>
      <c r="L390" s="8">
        <f>SUMIFS(Baggrundsvariable!I$3:I$296,Baggrundsvariable!$A$3:$A$296,Samlet!$C390,Baggrundsvariable!$C$3:$C$296,Samlet!$E390)</f>
        <v>14.729179800629325</v>
      </c>
    </row>
    <row r="391" spans="1:12">
      <c r="A391">
        <v>1770</v>
      </c>
      <c r="B391" t="s">
        <v>618</v>
      </c>
      <c r="C391">
        <v>101</v>
      </c>
      <c r="D391" t="s">
        <v>1232</v>
      </c>
      <c r="E391">
        <v>2011</v>
      </c>
      <c r="F391" s="15">
        <f>IF(VLOOKUP(IF($A391&lt;1500,'BM011'!$D$5,IF($A391&lt;1800,'BM011'!$D$5,IF($A391&lt;2000,'BM011'!$D$5,$A391))),'BM011'!$D$5:$U$607,'BM011'!S$609,0)="BRUG KOM",VLOOKUP($C391,'BM010'!$C$5:$T$102,'BM010'!R$104,0),VLOOKUP(IF($A391&lt;1500,'BM011'!$D$5,IF($A391&lt;1800,'BM011'!$D$5,IF($A391&lt;2000,'BM011'!$D$5,$A391))),'BM011'!$D$5:$U$607,'BM011'!S$609,0))</f>
        <v>23794.75</v>
      </c>
      <c r="G391">
        <f>SUMIFS(Baggrundsvariable!D$3:D$296,Baggrundsvariable!$A$3:$A$296,Samlet!$C391,Baggrundsvariable!$C$3:$C$296,Samlet!$E391)</f>
        <v>189182</v>
      </c>
      <c r="H391" s="8">
        <f>SUMIFS(Baggrundsvariable!E$3:E$296,Baggrundsvariable!$A$3:$A$296,Samlet!$C391,Baggrundsvariable!$C$3:$C$296,Samlet!$E391)</f>
        <v>1.9666666666666666</v>
      </c>
      <c r="I391" s="8">
        <f>SUMIFS(Baggrundsvariable!F$3:F$296,Baggrundsvariable!$A$3:$A$296,Samlet!$C391,Baggrundsvariable!$C$3:$C$296,Samlet!$E391)</f>
        <v>4.8</v>
      </c>
      <c r="J391" s="8">
        <f>SUMIFS(Baggrundsvariable!G$3:G$296,Baggrundsvariable!$A$3:$A$296,Samlet!$C391,Baggrundsvariable!$C$3:$C$296,Samlet!$E391)</f>
        <v>36.700000000000003</v>
      </c>
      <c r="K391" s="8">
        <f>SUMIFS(Baggrundsvariable!H$3:H$296,Baggrundsvariable!$A$3:$A$296,Samlet!$C391,Baggrundsvariable!$C$3:$C$296,Samlet!$E391)</f>
        <v>21.8</v>
      </c>
      <c r="L391" s="8">
        <f>SUMIFS(Baggrundsvariable!I$3:I$296,Baggrundsvariable!$A$3:$A$296,Samlet!$C391,Baggrundsvariable!$C$3:$C$296,Samlet!$E391)</f>
        <v>14.729179800629325</v>
      </c>
    </row>
    <row r="392" spans="1:12">
      <c r="A392">
        <v>1771</v>
      </c>
      <c r="B392" t="s">
        <v>618</v>
      </c>
      <c r="C392">
        <v>101</v>
      </c>
      <c r="D392" t="s">
        <v>1232</v>
      </c>
      <c r="E392">
        <v>2011</v>
      </c>
      <c r="F392" s="15">
        <f>IF(VLOOKUP(IF($A392&lt;1500,'BM011'!$D$5,IF($A392&lt;1800,'BM011'!$D$5,IF($A392&lt;2000,'BM011'!$D$5,$A392))),'BM011'!$D$5:$U$607,'BM011'!S$609,0)="BRUG KOM",VLOOKUP($C392,'BM010'!$C$5:$T$102,'BM010'!R$104,0),VLOOKUP(IF($A392&lt;1500,'BM011'!$D$5,IF($A392&lt;1800,'BM011'!$D$5,IF($A392&lt;2000,'BM011'!$D$5,$A392))),'BM011'!$D$5:$U$607,'BM011'!S$609,0))</f>
        <v>23794.75</v>
      </c>
      <c r="G392">
        <f>SUMIFS(Baggrundsvariable!D$3:D$296,Baggrundsvariable!$A$3:$A$296,Samlet!$C392,Baggrundsvariable!$C$3:$C$296,Samlet!$E392)</f>
        <v>189182</v>
      </c>
      <c r="H392" s="8">
        <f>SUMIFS(Baggrundsvariable!E$3:E$296,Baggrundsvariable!$A$3:$A$296,Samlet!$C392,Baggrundsvariable!$C$3:$C$296,Samlet!$E392)</f>
        <v>1.9666666666666666</v>
      </c>
      <c r="I392" s="8">
        <f>SUMIFS(Baggrundsvariable!F$3:F$296,Baggrundsvariable!$A$3:$A$296,Samlet!$C392,Baggrundsvariable!$C$3:$C$296,Samlet!$E392)</f>
        <v>4.8</v>
      </c>
      <c r="J392" s="8">
        <f>SUMIFS(Baggrundsvariable!G$3:G$296,Baggrundsvariable!$A$3:$A$296,Samlet!$C392,Baggrundsvariable!$C$3:$C$296,Samlet!$E392)</f>
        <v>36.700000000000003</v>
      </c>
      <c r="K392" s="8">
        <f>SUMIFS(Baggrundsvariable!H$3:H$296,Baggrundsvariable!$A$3:$A$296,Samlet!$C392,Baggrundsvariable!$C$3:$C$296,Samlet!$E392)</f>
        <v>21.8</v>
      </c>
      <c r="L392" s="8">
        <f>SUMIFS(Baggrundsvariable!I$3:I$296,Baggrundsvariable!$A$3:$A$296,Samlet!$C392,Baggrundsvariable!$C$3:$C$296,Samlet!$E392)</f>
        <v>14.729179800629325</v>
      </c>
    </row>
    <row r="393" spans="1:12">
      <c r="A393">
        <v>1772</v>
      </c>
      <c r="B393" t="s">
        <v>618</v>
      </c>
      <c r="C393">
        <v>101</v>
      </c>
      <c r="D393" t="s">
        <v>1232</v>
      </c>
      <c r="E393">
        <v>2011</v>
      </c>
      <c r="F393" s="15">
        <f>IF(VLOOKUP(IF($A393&lt;1500,'BM011'!$D$5,IF($A393&lt;1800,'BM011'!$D$5,IF($A393&lt;2000,'BM011'!$D$5,$A393))),'BM011'!$D$5:$U$607,'BM011'!S$609,0)="BRUG KOM",VLOOKUP($C393,'BM010'!$C$5:$T$102,'BM010'!R$104,0),VLOOKUP(IF($A393&lt;1500,'BM011'!$D$5,IF($A393&lt;1800,'BM011'!$D$5,IF($A393&lt;2000,'BM011'!$D$5,$A393))),'BM011'!$D$5:$U$607,'BM011'!S$609,0))</f>
        <v>23794.75</v>
      </c>
      <c r="G393">
        <f>SUMIFS(Baggrundsvariable!D$3:D$296,Baggrundsvariable!$A$3:$A$296,Samlet!$C393,Baggrundsvariable!$C$3:$C$296,Samlet!$E393)</f>
        <v>189182</v>
      </c>
      <c r="H393" s="8">
        <f>SUMIFS(Baggrundsvariable!E$3:E$296,Baggrundsvariable!$A$3:$A$296,Samlet!$C393,Baggrundsvariable!$C$3:$C$296,Samlet!$E393)</f>
        <v>1.9666666666666666</v>
      </c>
      <c r="I393" s="8">
        <f>SUMIFS(Baggrundsvariable!F$3:F$296,Baggrundsvariable!$A$3:$A$296,Samlet!$C393,Baggrundsvariable!$C$3:$C$296,Samlet!$E393)</f>
        <v>4.8</v>
      </c>
      <c r="J393" s="8">
        <f>SUMIFS(Baggrundsvariable!G$3:G$296,Baggrundsvariable!$A$3:$A$296,Samlet!$C393,Baggrundsvariable!$C$3:$C$296,Samlet!$E393)</f>
        <v>36.700000000000003</v>
      </c>
      <c r="K393" s="8">
        <f>SUMIFS(Baggrundsvariable!H$3:H$296,Baggrundsvariable!$A$3:$A$296,Samlet!$C393,Baggrundsvariable!$C$3:$C$296,Samlet!$E393)</f>
        <v>21.8</v>
      </c>
      <c r="L393" s="8">
        <f>SUMIFS(Baggrundsvariable!I$3:I$296,Baggrundsvariable!$A$3:$A$296,Samlet!$C393,Baggrundsvariable!$C$3:$C$296,Samlet!$E393)</f>
        <v>14.729179800629325</v>
      </c>
    </row>
    <row r="394" spans="1:12">
      <c r="A394">
        <v>1773</v>
      </c>
      <c r="B394" t="s">
        <v>618</v>
      </c>
      <c r="C394">
        <v>101</v>
      </c>
      <c r="D394" t="s">
        <v>1232</v>
      </c>
      <c r="E394">
        <v>2011</v>
      </c>
      <c r="F394" s="15">
        <f>IF(VLOOKUP(IF($A394&lt;1500,'BM011'!$D$5,IF($A394&lt;1800,'BM011'!$D$5,IF($A394&lt;2000,'BM011'!$D$5,$A394))),'BM011'!$D$5:$U$607,'BM011'!S$609,0)="BRUG KOM",VLOOKUP($C394,'BM010'!$C$5:$T$102,'BM010'!R$104,0),VLOOKUP(IF($A394&lt;1500,'BM011'!$D$5,IF($A394&lt;1800,'BM011'!$D$5,IF($A394&lt;2000,'BM011'!$D$5,$A394))),'BM011'!$D$5:$U$607,'BM011'!S$609,0))</f>
        <v>23794.75</v>
      </c>
      <c r="G394">
        <f>SUMIFS(Baggrundsvariable!D$3:D$296,Baggrundsvariable!$A$3:$A$296,Samlet!$C394,Baggrundsvariable!$C$3:$C$296,Samlet!$E394)</f>
        <v>189182</v>
      </c>
      <c r="H394" s="8">
        <f>SUMIFS(Baggrundsvariable!E$3:E$296,Baggrundsvariable!$A$3:$A$296,Samlet!$C394,Baggrundsvariable!$C$3:$C$296,Samlet!$E394)</f>
        <v>1.9666666666666666</v>
      </c>
      <c r="I394" s="8">
        <f>SUMIFS(Baggrundsvariable!F$3:F$296,Baggrundsvariable!$A$3:$A$296,Samlet!$C394,Baggrundsvariable!$C$3:$C$296,Samlet!$E394)</f>
        <v>4.8</v>
      </c>
      <c r="J394" s="8">
        <f>SUMIFS(Baggrundsvariable!G$3:G$296,Baggrundsvariable!$A$3:$A$296,Samlet!$C394,Baggrundsvariable!$C$3:$C$296,Samlet!$E394)</f>
        <v>36.700000000000003</v>
      </c>
      <c r="K394" s="8">
        <f>SUMIFS(Baggrundsvariable!H$3:H$296,Baggrundsvariable!$A$3:$A$296,Samlet!$C394,Baggrundsvariable!$C$3:$C$296,Samlet!$E394)</f>
        <v>21.8</v>
      </c>
      <c r="L394" s="8">
        <f>SUMIFS(Baggrundsvariable!I$3:I$296,Baggrundsvariable!$A$3:$A$296,Samlet!$C394,Baggrundsvariable!$C$3:$C$296,Samlet!$E394)</f>
        <v>14.729179800629325</v>
      </c>
    </row>
    <row r="395" spans="1:12">
      <c r="A395">
        <v>1774</v>
      </c>
      <c r="B395" t="s">
        <v>618</v>
      </c>
      <c r="C395">
        <v>101</v>
      </c>
      <c r="D395" t="s">
        <v>1232</v>
      </c>
      <c r="E395">
        <v>2011</v>
      </c>
      <c r="F395" s="15">
        <f>IF(VLOOKUP(IF($A395&lt;1500,'BM011'!$D$5,IF($A395&lt;1800,'BM011'!$D$5,IF($A395&lt;2000,'BM011'!$D$5,$A395))),'BM011'!$D$5:$U$607,'BM011'!S$609,0)="BRUG KOM",VLOOKUP($C395,'BM010'!$C$5:$T$102,'BM010'!R$104,0),VLOOKUP(IF($A395&lt;1500,'BM011'!$D$5,IF($A395&lt;1800,'BM011'!$D$5,IF($A395&lt;2000,'BM011'!$D$5,$A395))),'BM011'!$D$5:$U$607,'BM011'!S$609,0))</f>
        <v>23794.75</v>
      </c>
      <c r="G395">
        <f>SUMIFS(Baggrundsvariable!D$3:D$296,Baggrundsvariable!$A$3:$A$296,Samlet!$C395,Baggrundsvariable!$C$3:$C$296,Samlet!$E395)</f>
        <v>189182</v>
      </c>
      <c r="H395" s="8">
        <f>SUMIFS(Baggrundsvariable!E$3:E$296,Baggrundsvariable!$A$3:$A$296,Samlet!$C395,Baggrundsvariable!$C$3:$C$296,Samlet!$E395)</f>
        <v>1.9666666666666666</v>
      </c>
      <c r="I395" s="8">
        <f>SUMIFS(Baggrundsvariable!F$3:F$296,Baggrundsvariable!$A$3:$A$296,Samlet!$C395,Baggrundsvariable!$C$3:$C$296,Samlet!$E395)</f>
        <v>4.8</v>
      </c>
      <c r="J395" s="8">
        <f>SUMIFS(Baggrundsvariable!G$3:G$296,Baggrundsvariable!$A$3:$A$296,Samlet!$C395,Baggrundsvariable!$C$3:$C$296,Samlet!$E395)</f>
        <v>36.700000000000003</v>
      </c>
      <c r="K395" s="8">
        <f>SUMIFS(Baggrundsvariable!H$3:H$296,Baggrundsvariable!$A$3:$A$296,Samlet!$C395,Baggrundsvariable!$C$3:$C$296,Samlet!$E395)</f>
        <v>21.8</v>
      </c>
      <c r="L395" s="8">
        <f>SUMIFS(Baggrundsvariable!I$3:I$296,Baggrundsvariable!$A$3:$A$296,Samlet!$C395,Baggrundsvariable!$C$3:$C$296,Samlet!$E395)</f>
        <v>14.729179800629325</v>
      </c>
    </row>
    <row r="396" spans="1:12">
      <c r="A396">
        <v>1775</v>
      </c>
      <c r="B396" t="s">
        <v>618</v>
      </c>
      <c r="C396">
        <v>101</v>
      </c>
      <c r="D396" t="s">
        <v>1232</v>
      </c>
      <c r="E396">
        <v>2011</v>
      </c>
      <c r="F396" s="15">
        <f>IF(VLOOKUP(IF($A396&lt;1500,'BM011'!$D$5,IF($A396&lt;1800,'BM011'!$D$5,IF($A396&lt;2000,'BM011'!$D$5,$A396))),'BM011'!$D$5:$U$607,'BM011'!S$609,0)="BRUG KOM",VLOOKUP($C396,'BM010'!$C$5:$T$102,'BM010'!R$104,0),VLOOKUP(IF($A396&lt;1500,'BM011'!$D$5,IF($A396&lt;1800,'BM011'!$D$5,IF($A396&lt;2000,'BM011'!$D$5,$A396))),'BM011'!$D$5:$U$607,'BM011'!S$609,0))</f>
        <v>23794.75</v>
      </c>
      <c r="G396">
        <f>SUMIFS(Baggrundsvariable!D$3:D$296,Baggrundsvariable!$A$3:$A$296,Samlet!$C396,Baggrundsvariable!$C$3:$C$296,Samlet!$E396)</f>
        <v>189182</v>
      </c>
      <c r="H396" s="8">
        <f>SUMIFS(Baggrundsvariable!E$3:E$296,Baggrundsvariable!$A$3:$A$296,Samlet!$C396,Baggrundsvariable!$C$3:$C$296,Samlet!$E396)</f>
        <v>1.9666666666666666</v>
      </c>
      <c r="I396" s="8">
        <f>SUMIFS(Baggrundsvariable!F$3:F$296,Baggrundsvariable!$A$3:$A$296,Samlet!$C396,Baggrundsvariable!$C$3:$C$296,Samlet!$E396)</f>
        <v>4.8</v>
      </c>
      <c r="J396" s="8">
        <f>SUMIFS(Baggrundsvariable!G$3:G$296,Baggrundsvariable!$A$3:$A$296,Samlet!$C396,Baggrundsvariable!$C$3:$C$296,Samlet!$E396)</f>
        <v>36.700000000000003</v>
      </c>
      <c r="K396" s="8">
        <f>SUMIFS(Baggrundsvariable!H$3:H$296,Baggrundsvariable!$A$3:$A$296,Samlet!$C396,Baggrundsvariable!$C$3:$C$296,Samlet!$E396)</f>
        <v>21.8</v>
      </c>
      <c r="L396" s="8">
        <f>SUMIFS(Baggrundsvariable!I$3:I$296,Baggrundsvariable!$A$3:$A$296,Samlet!$C396,Baggrundsvariable!$C$3:$C$296,Samlet!$E396)</f>
        <v>14.729179800629325</v>
      </c>
    </row>
    <row r="397" spans="1:12">
      <c r="A397">
        <v>1777</v>
      </c>
      <c r="B397" t="s">
        <v>618</v>
      </c>
      <c r="C397">
        <v>101</v>
      </c>
      <c r="D397" t="s">
        <v>1232</v>
      </c>
      <c r="E397">
        <v>2011</v>
      </c>
      <c r="F397" s="15">
        <f>IF(VLOOKUP(IF($A397&lt;1500,'BM011'!$D$5,IF($A397&lt;1800,'BM011'!$D$5,IF($A397&lt;2000,'BM011'!$D$5,$A397))),'BM011'!$D$5:$U$607,'BM011'!S$609,0)="BRUG KOM",VLOOKUP($C397,'BM010'!$C$5:$T$102,'BM010'!R$104,0),VLOOKUP(IF($A397&lt;1500,'BM011'!$D$5,IF($A397&lt;1800,'BM011'!$D$5,IF($A397&lt;2000,'BM011'!$D$5,$A397))),'BM011'!$D$5:$U$607,'BM011'!S$609,0))</f>
        <v>23794.75</v>
      </c>
      <c r="G397">
        <f>SUMIFS(Baggrundsvariable!D$3:D$296,Baggrundsvariable!$A$3:$A$296,Samlet!$C397,Baggrundsvariable!$C$3:$C$296,Samlet!$E397)</f>
        <v>189182</v>
      </c>
      <c r="H397" s="8">
        <f>SUMIFS(Baggrundsvariable!E$3:E$296,Baggrundsvariable!$A$3:$A$296,Samlet!$C397,Baggrundsvariable!$C$3:$C$296,Samlet!$E397)</f>
        <v>1.9666666666666666</v>
      </c>
      <c r="I397" s="8">
        <f>SUMIFS(Baggrundsvariable!F$3:F$296,Baggrundsvariable!$A$3:$A$296,Samlet!$C397,Baggrundsvariable!$C$3:$C$296,Samlet!$E397)</f>
        <v>4.8</v>
      </c>
      <c r="J397" s="8">
        <f>SUMIFS(Baggrundsvariable!G$3:G$296,Baggrundsvariable!$A$3:$A$296,Samlet!$C397,Baggrundsvariable!$C$3:$C$296,Samlet!$E397)</f>
        <v>36.700000000000003</v>
      </c>
      <c r="K397" s="8">
        <f>SUMIFS(Baggrundsvariable!H$3:H$296,Baggrundsvariable!$A$3:$A$296,Samlet!$C397,Baggrundsvariable!$C$3:$C$296,Samlet!$E397)</f>
        <v>21.8</v>
      </c>
      <c r="L397" s="8">
        <f>SUMIFS(Baggrundsvariable!I$3:I$296,Baggrundsvariable!$A$3:$A$296,Samlet!$C397,Baggrundsvariable!$C$3:$C$296,Samlet!$E397)</f>
        <v>14.729179800629325</v>
      </c>
    </row>
    <row r="398" spans="1:12">
      <c r="A398">
        <v>1780</v>
      </c>
      <c r="B398" t="s">
        <v>618</v>
      </c>
      <c r="C398">
        <v>101</v>
      </c>
      <c r="D398" t="s">
        <v>1232</v>
      </c>
      <c r="E398">
        <v>2011</v>
      </c>
      <c r="F398" s="15">
        <f>IF(VLOOKUP(IF($A398&lt;1500,'BM011'!$D$5,IF($A398&lt;1800,'BM011'!$D$5,IF($A398&lt;2000,'BM011'!$D$5,$A398))),'BM011'!$D$5:$U$607,'BM011'!S$609,0)="BRUG KOM",VLOOKUP($C398,'BM010'!$C$5:$T$102,'BM010'!R$104,0),VLOOKUP(IF($A398&lt;1500,'BM011'!$D$5,IF($A398&lt;1800,'BM011'!$D$5,IF($A398&lt;2000,'BM011'!$D$5,$A398))),'BM011'!$D$5:$U$607,'BM011'!S$609,0))</f>
        <v>23794.75</v>
      </c>
      <c r="G398">
        <f>SUMIFS(Baggrundsvariable!D$3:D$296,Baggrundsvariable!$A$3:$A$296,Samlet!$C398,Baggrundsvariable!$C$3:$C$296,Samlet!$E398)</f>
        <v>189182</v>
      </c>
      <c r="H398" s="8">
        <f>SUMIFS(Baggrundsvariable!E$3:E$296,Baggrundsvariable!$A$3:$A$296,Samlet!$C398,Baggrundsvariable!$C$3:$C$296,Samlet!$E398)</f>
        <v>1.9666666666666666</v>
      </c>
      <c r="I398" s="8">
        <f>SUMIFS(Baggrundsvariable!F$3:F$296,Baggrundsvariable!$A$3:$A$296,Samlet!$C398,Baggrundsvariable!$C$3:$C$296,Samlet!$E398)</f>
        <v>4.8</v>
      </c>
      <c r="J398" s="8">
        <f>SUMIFS(Baggrundsvariable!G$3:G$296,Baggrundsvariable!$A$3:$A$296,Samlet!$C398,Baggrundsvariable!$C$3:$C$296,Samlet!$E398)</f>
        <v>36.700000000000003</v>
      </c>
      <c r="K398" s="8">
        <f>SUMIFS(Baggrundsvariable!H$3:H$296,Baggrundsvariable!$A$3:$A$296,Samlet!$C398,Baggrundsvariable!$C$3:$C$296,Samlet!$E398)</f>
        <v>21.8</v>
      </c>
      <c r="L398" s="8">
        <f>SUMIFS(Baggrundsvariable!I$3:I$296,Baggrundsvariable!$A$3:$A$296,Samlet!$C398,Baggrundsvariable!$C$3:$C$296,Samlet!$E398)</f>
        <v>14.729179800629325</v>
      </c>
    </row>
    <row r="399" spans="1:12">
      <c r="A399">
        <v>1785</v>
      </c>
      <c r="B399" t="s">
        <v>618</v>
      </c>
      <c r="C399">
        <v>101</v>
      </c>
      <c r="D399" t="s">
        <v>1232</v>
      </c>
      <c r="E399">
        <v>2011</v>
      </c>
      <c r="F399" s="15">
        <f>IF(VLOOKUP(IF($A399&lt;1500,'BM011'!$D$5,IF($A399&lt;1800,'BM011'!$D$5,IF($A399&lt;2000,'BM011'!$D$5,$A399))),'BM011'!$D$5:$U$607,'BM011'!S$609,0)="BRUG KOM",VLOOKUP($C399,'BM010'!$C$5:$T$102,'BM010'!R$104,0),VLOOKUP(IF($A399&lt;1500,'BM011'!$D$5,IF($A399&lt;1800,'BM011'!$D$5,IF($A399&lt;2000,'BM011'!$D$5,$A399))),'BM011'!$D$5:$U$607,'BM011'!S$609,0))</f>
        <v>23794.75</v>
      </c>
      <c r="G399">
        <f>SUMIFS(Baggrundsvariable!D$3:D$296,Baggrundsvariable!$A$3:$A$296,Samlet!$C399,Baggrundsvariable!$C$3:$C$296,Samlet!$E399)</f>
        <v>189182</v>
      </c>
      <c r="H399" s="8">
        <f>SUMIFS(Baggrundsvariable!E$3:E$296,Baggrundsvariable!$A$3:$A$296,Samlet!$C399,Baggrundsvariable!$C$3:$C$296,Samlet!$E399)</f>
        <v>1.9666666666666666</v>
      </c>
      <c r="I399" s="8">
        <f>SUMIFS(Baggrundsvariable!F$3:F$296,Baggrundsvariable!$A$3:$A$296,Samlet!$C399,Baggrundsvariable!$C$3:$C$296,Samlet!$E399)</f>
        <v>4.8</v>
      </c>
      <c r="J399" s="8">
        <f>SUMIFS(Baggrundsvariable!G$3:G$296,Baggrundsvariable!$A$3:$A$296,Samlet!$C399,Baggrundsvariable!$C$3:$C$296,Samlet!$E399)</f>
        <v>36.700000000000003</v>
      </c>
      <c r="K399" s="8">
        <f>SUMIFS(Baggrundsvariable!H$3:H$296,Baggrundsvariable!$A$3:$A$296,Samlet!$C399,Baggrundsvariable!$C$3:$C$296,Samlet!$E399)</f>
        <v>21.8</v>
      </c>
      <c r="L399" s="8">
        <f>SUMIFS(Baggrundsvariable!I$3:I$296,Baggrundsvariable!$A$3:$A$296,Samlet!$C399,Baggrundsvariable!$C$3:$C$296,Samlet!$E399)</f>
        <v>14.729179800629325</v>
      </c>
    </row>
    <row r="400" spans="1:12">
      <c r="A400">
        <v>1786</v>
      </c>
      <c r="B400" t="s">
        <v>618</v>
      </c>
      <c r="C400">
        <v>101</v>
      </c>
      <c r="D400" t="s">
        <v>1232</v>
      </c>
      <c r="E400">
        <v>2011</v>
      </c>
      <c r="F400" s="15">
        <f>IF(VLOOKUP(IF($A400&lt;1500,'BM011'!$D$5,IF($A400&lt;1800,'BM011'!$D$5,IF($A400&lt;2000,'BM011'!$D$5,$A400))),'BM011'!$D$5:$U$607,'BM011'!S$609,0)="BRUG KOM",VLOOKUP($C400,'BM010'!$C$5:$T$102,'BM010'!R$104,0),VLOOKUP(IF($A400&lt;1500,'BM011'!$D$5,IF($A400&lt;1800,'BM011'!$D$5,IF($A400&lt;2000,'BM011'!$D$5,$A400))),'BM011'!$D$5:$U$607,'BM011'!S$609,0))</f>
        <v>23794.75</v>
      </c>
      <c r="G400">
        <f>SUMIFS(Baggrundsvariable!D$3:D$296,Baggrundsvariable!$A$3:$A$296,Samlet!$C400,Baggrundsvariable!$C$3:$C$296,Samlet!$E400)</f>
        <v>189182</v>
      </c>
      <c r="H400" s="8">
        <f>SUMIFS(Baggrundsvariable!E$3:E$296,Baggrundsvariable!$A$3:$A$296,Samlet!$C400,Baggrundsvariable!$C$3:$C$296,Samlet!$E400)</f>
        <v>1.9666666666666666</v>
      </c>
      <c r="I400" s="8">
        <f>SUMIFS(Baggrundsvariable!F$3:F$296,Baggrundsvariable!$A$3:$A$296,Samlet!$C400,Baggrundsvariable!$C$3:$C$296,Samlet!$E400)</f>
        <v>4.8</v>
      </c>
      <c r="J400" s="8">
        <f>SUMIFS(Baggrundsvariable!G$3:G$296,Baggrundsvariable!$A$3:$A$296,Samlet!$C400,Baggrundsvariable!$C$3:$C$296,Samlet!$E400)</f>
        <v>36.700000000000003</v>
      </c>
      <c r="K400" s="8">
        <f>SUMIFS(Baggrundsvariable!H$3:H$296,Baggrundsvariable!$A$3:$A$296,Samlet!$C400,Baggrundsvariable!$C$3:$C$296,Samlet!$E400)</f>
        <v>21.8</v>
      </c>
      <c r="L400" s="8">
        <f>SUMIFS(Baggrundsvariable!I$3:I$296,Baggrundsvariable!$A$3:$A$296,Samlet!$C400,Baggrundsvariable!$C$3:$C$296,Samlet!$E400)</f>
        <v>14.729179800629325</v>
      </c>
    </row>
    <row r="401" spans="1:12">
      <c r="A401">
        <v>1787</v>
      </c>
      <c r="B401" t="s">
        <v>618</v>
      </c>
      <c r="C401">
        <v>101</v>
      </c>
      <c r="D401" t="s">
        <v>1232</v>
      </c>
      <c r="E401">
        <v>2011</v>
      </c>
      <c r="F401" s="15">
        <f>IF(VLOOKUP(IF($A401&lt;1500,'BM011'!$D$5,IF($A401&lt;1800,'BM011'!$D$5,IF($A401&lt;2000,'BM011'!$D$5,$A401))),'BM011'!$D$5:$U$607,'BM011'!S$609,0)="BRUG KOM",VLOOKUP($C401,'BM010'!$C$5:$T$102,'BM010'!R$104,0),VLOOKUP(IF($A401&lt;1500,'BM011'!$D$5,IF($A401&lt;1800,'BM011'!$D$5,IF($A401&lt;2000,'BM011'!$D$5,$A401))),'BM011'!$D$5:$U$607,'BM011'!S$609,0))</f>
        <v>23794.75</v>
      </c>
      <c r="G401">
        <f>SUMIFS(Baggrundsvariable!D$3:D$296,Baggrundsvariable!$A$3:$A$296,Samlet!$C401,Baggrundsvariable!$C$3:$C$296,Samlet!$E401)</f>
        <v>189182</v>
      </c>
      <c r="H401" s="8">
        <f>SUMIFS(Baggrundsvariable!E$3:E$296,Baggrundsvariable!$A$3:$A$296,Samlet!$C401,Baggrundsvariable!$C$3:$C$296,Samlet!$E401)</f>
        <v>1.9666666666666666</v>
      </c>
      <c r="I401" s="8">
        <f>SUMIFS(Baggrundsvariable!F$3:F$296,Baggrundsvariable!$A$3:$A$296,Samlet!$C401,Baggrundsvariable!$C$3:$C$296,Samlet!$E401)</f>
        <v>4.8</v>
      </c>
      <c r="J401" s="8">
        <f>SUMIFS(Baggrundsvariable!G$3:G$296,Baggrundsvariable!$A$3:$A$296,Samlet!$C401,Baggrundsvariable!$C$3:$C$296,Samlet!$E401)</f>
        <v>36.700000000000003</v>
      </c>
      <c r="K401" s="8">
        <f>SUMIFS(Baggrundsvariable!H$3:H$296,Baggrundsvariable!$A$3:$A$296,Samlet!$C401,Baggrundsvariable!$C$3:$C$296,Samlet!$E401)</f>
        <v>21.8</v>
      </c>
      <c r="L401" s="8">
        <f>SUMIFS(Baggrundsvariable!I$3:I$296,Baggrundsvariable!$A$3:$A$296,Samlet!$C401,Baggrundsvariable!$C$3:$C$296,Samlet!$E401)</f>
        <v>14.729179800629325</v>
      </c>
    </row>
    <row r="402" spans="1:12">
      <c r="A402">
        <v>1790</v>
      </c>
      <c r="B402" t="s">
        <v>618</v>
      </c>
      <c r="C402">
        <v>101</v>
      </c>
      <c r="D402" t="s">
        <v>1232</v>
      </c>
      <c r="E402">
        <v>2011</v>
      </c>
      <c r="F402" s="15">
        <f>IF(VLOOKUP(IF($A402&lt;1500,'BM011'!$D$5,IF($A402&lt;1800,'BM011'!$D$5,IF($A402&lt;2000,'BM011'!$D$5,$A402))),'BM011'!$D$5:$U$607,'BM011'!S$609,0)="BRUG KOM",VLOOKUP($C402,'BM010'!$C$5:$T$102,'BM010'!R$104,0),VLOOKUP(IF($A402&lt;1500,'BM011'!$D$5,IF($A402&lt;1800,'BM011'!$D$5,IF($A402&lt;2000,'BM011'!$D$5,$A402))),'BM011'!$D$5:$U$607,'BM011'!S$609,0))</f>
        <v>23794.75</v>
      </c>
      <c r="G402">
        <f>SUMIFS(Baggrundsvariable!D$3:D$296,Baggrundsvariable!$A$3:$A$296,Samlet!$C402,Baggrundsvariable!$C$3:$C$296,Samlet!$E402)</f>
        <v>189182</v>
      </c>
      <c r="H402" s="8">
        <f>SUMIFS(Baggrundsvariable!E$3:E$296,Baggrundsvariable!$A$3:$A$296,Samlet!$C402,Baggrundsvariable!$C$3:$C$296,Samlet!$E402)</f>
        <v>1.9666666666666666</v>
      </c>
      <c r="I402" s="8">
        <f>SUMIFS(Baggrundsvariable!F$3:F$296,Baggrundsvariable!$A$3:$A$296,Samlet!$C402,Baggrundsvariable!$C$3:$C$296,Samlet!$E402)</f>
        <v>4.8</v>
      </c>
      <c r="J402" s="8">
        <f>SUMIFS(Baggrundsvariable!G$3:G$296,Baggrundsvariable!$A$3:$A$296,Samlet!$C402,Baggrundsvariable!$C$3:$C$296,Samlet!$E402)</f>
        <v>36.700000000000003</v>
      </c>
      <c r="K402" s="8">
        <f>SUMIFS(Baggrundsvariable!H$3:H$296,Baggrundsvariable!$A$3:$A$296,Samlet!$C402,Baggrundsvariable!$C$3:$C$296,Samlet!$E402)</f>
        <v>21.8</v>
      </c>
      <c r="L402" s="8">
        <f>SUMIFS(Baggrundsvariable!I$3:I$296,Baggrundsvariable!$A$3:$A$296,Samlet!$C402,Baggrundsvariable!$C$3:$C$296,Samlet!$E402)</f>
        <v>14.729179800629325</v>
      </c>
    </row>
    <row r="403" spans="1:12">
      <c r="A403">
        <v>1799</v>
      </c>
      <c r="B403" t="s">
        <v>618</v>
      </c>
      <c r="C403">
        <v>101</v>
      </c>
      <c r="D403" t="s">
        <v>1232</v>
      </c>
      <c r="E403">
        <v>2011</v>
      </c>
      <c r="F403" s="15">
        <f>IF(VLOOKUP(IF($A403&lt;1500,'BM011'!$D$5,IF($A403&lt;1800,'BM011'!$D$5,IF($A403&lt;2000,'BM011'!$D$5,$A403))),'BM011'!$D$5:$U$607,'BM011'!S$609,0)="BRUG KOM",VLOOKUP($C403,'BM010'!$C$5:$T$102,'BM010'!R$104,0),VLOOKUP(IF($A403&lt;1500,'BM011'!$D$5,IF($A403&lt;1800,'BM011'!$D$5,IF($A403&lt;2000,'BM011'!$D$5,$A403))),'BM011'!$D$5:$U$607,'BM011'!S$609,0))</f>
        <v>23794.75</v>
      </c>
      <c r="G403">
        <f>SUMIFS(Baggrundsvariable!D$3:D$296,Baggrundsvariable!$A$3:$A$296,Samlet!$C403,Baggrundsvariable!$C$3:$C$296,Samlet!$E403)</f>
        <v>189182</v>
      </c>
      <c r="H403" s="8">
        <f>SUMIFS(Baggrundsvariable!E$3:E$296,Baggrundsvariable!$A$3:$A$296,Samlet!$C403,Baggrundsvariable!$C$3:$C$296,Samlet!$E403)</f>
        <v>1.9666666666666666</v>
      </c>
      <c r="I403" s="8">
        <f>SUMIFS(Baggrundsvariable!F$3:F$296,Baggrundsvariable!$A$3:$A$296,Samlet!$C403,Baggrundsvariable!$C$3:$C$296,Samlet!$E403)</f>
        <v>4.8</v>
      </c>
      <c r="J403" s="8">
        <f>SUMIFS(Baggrundsvariable!G$3:G$296,Baggrundsvariable!$A$3:$A$296,Samlet!$C403,Baggrundsvariable!$C$3:$C$296,Samlet!$E403)</f>
        <v>36.700000000000003</v>
      </c>
      <c r="K403" s="8">
        <f>SUMIFS(Baggrundsvariable!H$3:H$296,Baggrundsvariable!$A$3:$A$296,Samlet!$C403,Baggrundsvariable!$C$3:$C$296,Samlet!$E403)</f>
        <v>21.8</v>
      </c>
      <c r="L403" s="8">
        <f>SUMIFS(Baggrundsvariable!I$3:I$296,Baggrundsvariable!$A$3:$A$296,Samlet!$C403,Baggrundsvariable!$C$3:$C$296,Samlet!$E403)</f>
        <v>14.729179800629325</v>
      </c>
    </row>
    <row r="404" spans="1:12">
      <c r="A404">
        <v>1800</v>
      </c>
      <c r="B404" t="s">
        <v>619</v>
      </c>
      <c r="C404">
        <v>147</v>
      </c>
      <c r="D404" t="s">
        <v>1236</v>
      </c>
      <c r="E404">
        <v>2011</v>
      </c>
      <c r="F404" s="15">
        <f>IF(VLOOKUP(IF($A404&lt;1500,'BM011'!$D$5,IF($A404&lt;1800,'BM011'!$D$5,IF($A404&lt;2000,'BM011'!$D$5,$A404))),'BM011'!$D$5:$U$607,'BM011'!S$609,0)="BRUG KOM",VLOOKUP($C404,'BM010'!$C$5:$T$102,'BM010'!R$104,0),VLOOKUP(IF($A404&lt;1500,'BM011'!$D$5,IF($A404&lt;1800,'BM011'!$D$5,IF($A404&lt;2000,'BM011'!$D$5,$A404))),'BM011'!$D$5:$U$607,'BM011'!S$609,0))</f>
        <v>31944</v>
      </c>
      <c r="G404">
        <f>SUMIFS(Baggrundsvariable!D$3:D$296,Baggrundsvariable!$A$3:$A$296,Samlet!$C404,Baggrundsvariable!$C$3:$C$296,Samlet!$E404)</f>
        <v>224754</v>
      </c>
      <c r="H404" s="8">
        <f>SUMIFS(Baggrundsvariable!E$3:E$296,Baggrundsvariable!$A$3:$A$296,Samlet!$C404,Baggrundsvariable!$C$3:$C$296,Samlet!$E404)</f>
        <v>1.625</v>
      </c>
      <c r="I404" s="8">
        <f>SUMIFS(Baggrundsvariable!F$3:F$296,Baggrundsvariable!$A$3:$A$296,Samlet!$C404,Baggrundsvariable!$C$3:$C$296,Samlet!$E404)</f>
        <v>1.6</v>
      </c>
      <c r="J404" s="8">
        <f>SUMIFS(Baggrundsvariable!G$3:G$296,Baggrundsvariable!$A$3:$A$296,Samlet!$C404,Baggrundsvariable!$C$3:$C$296,Samlet!$E404)</f>
        <v>24.5</v>
      </c>
      <c r="K404" s="8">
        <f>SUMIFS(Baggrundsvariable!H$3:H$296,Baggrundsvariable!$A$3:$A$296,Samlet!$C404,Baggrundsvariable!$C$3:$C$296,Samlet!$E404)</f>
        <v>15.6</v>
      </c>
      <c r="L404" s="8">
        <f>SUMIFS(Baggrundsvariable!I$3:I$296,Baggrundsvariable!$A$3:$A$296,Samlet!$C404,Baggrundsvariable!$C$3:$C$296,Samlet!$E404)</f>
        <v>9.1260665319689096</v>
      </c>
    </row>
    <row r="405" spans="1:12">
      <c r="A405">
        <v>1801</v>
      </c>
      <c r="B405" t="s">
        <v>619</v>
      </c>
      <c r="C405">
        <v>147</v>
      </c>
      <c r="D405" t="s">
        <v>1236</v>
      </c>
      <c r="E405">
        <v>2011</v>
      </c>
      <c r="F405" s="15">
        <f>IF(VLOOKUP(IF($A405&lt;1500,'BM011'!$D$5,IF($A405&lt;1800,'BM011'!$D$5,IF($A405&lt;2000,'BM011'!$D$5,$A405))),'BM011'!$D$5:$U$607,'BM011'!S$609,0)="BRUG KOM",VLOOKUP($C405,'BM010'!$C$5:$T$102,'BM010'!R$104,0),VLOOKUP(IF($A405&lt;1500,'BM011'!$D$5,IF($A405&lt;1800,'BM011'!$D$5,IF($A405&lt;2000,'BM011'!$D$5,$A405))),'BM011'!$D$5:$U$607,'BM011'!S$609,0))</f>
        <v>31944</v>
      </c>
      <c r="G405">
        <f>SUMIFS(Baggrundsvariable!D$3:D$296,Baggrundsvariable!$A$3:$A$296,Samlet!$C405,Baggrundsvariable!$C$3:$C$296,Samlet!$E405)</f>
        <v>224754</v>
      </c>
      <c r="H405" s="8">
        <f>SUMIFS(Baggrundsvariable!E$3:E$296,Baggrundsvariable!$A$3:$A$296,Samlet!$C405,Baggrundsvariable!$C$3:$C$296,Samlet!$E405)</f>
        <v>1.625</v>
      </c>
      <c r="I405" s="8">
        <f>SUMIFS(Baggrundsvariable!F$3:F$296,Baggrundsvariable!$A$3:$A$296,Samlet!$C405,Baggrundsvariable!$C$3:$C$296,Samlet!$E405)</f>
        <v>1.6</v>
      </c>
      <c r="J405" s="8">
        <f>SUMIFS(Baggrundsvariable!G$3:G$296,Baggrundsvariable!$A$3:$A$296,Samlet!$C405,Baggrundsvariable!$C$3:$C$296,Samlet!$E405)</f>
        <v>24.5</v>
      </c>
      <c r="K405" s="8">
        <f>SUMIFS(Baggrundsvariable!H$3:H$296,Baggrundsvariable!$A$3:$A$296,Samlet!$C405,Baggrundsvariable!$C$3:$C$296,Samlet!$E405)</f>
        <v>15.6</v>
      </c>
      <c r="L405" s="8">
        <f>SUMIFS(Baggrundsvariable!I$3:I$296,Baggrundsvariable!$A$3:$A$296,Samlet!$C405,Baggrundsvariable!$C$3:$C$296,Samlet!$E405)</f>
        <v>9.1260665319689096</v>
      </c>
    </row>
    <row r="406" spans="1:12">
      <c r="A406">
        <v>1802</v>
      </c>
      <c r="B406" t="s">
        <v>619</v>
      </c>
      <c r="C406">
        <v>147</v>
      </c>
      <c r="D406" t="s">
        <v>1236</v>
      </c>
      <c r="E406">
        <v>2011</v>
      </c>
      <c r="F406" s="15">
        <f>IF(VLOOKUP(IF($A406&lt;1500,'BM011'!$D$5,IF($A406&lt;1800,'BM011'!$D$5,IF($A406&lt;2000,'BM011'!$D$5,$A406))),'BM011'!$D$5:$U$607,'BM011'!S$609,0)="BRUG KOM",VLOOKUP($C406,'BM010'!$C$5:$T$102,'BM010'!R$104,0),VLOOKUP(IF($A406&lt;1500,'BM011'!$D$5,IF($A406&lt;1800,'BM011'!$D$5,IF($A406&lt;2000,'BM011'!$D$5,$A406))),'BM011'!$D$5:$U$607,'BM011'!S$609,0))</f>
        <v>31944</v>
      </c>
      <c r="G406">
        <f>SUMIFS(Baggrundsvariable!D$3:D$296,Baggrundsvariable!$A$3:$A$296,Samlet!$C406,Baggrundsvariable!$C$3:$C$296,Samlet!$E406)</f>
        <v>224754</v>
      </c>
      <c r="H406" s="8">
        <f>SUMIFS(Baggrundsvariable!E$3:E$296,Baggrundsvariable!$A$3:$A$296,Samlet!$C406,Baggrundsvariable!$C$3:$C$296,Samlet!$E406)</f>
        <v>1.625</v>
      </c>
      <c r="I406" s="8">
        <f>SUMIFS(Baggrundsvariable!F$3:F$296,Baggrundsvariable!$A$3:$A$296,Samlet!$C406,Baggrundsvariable!$C$3:$C$296,Samlet!$E406)</f>
        <v>1.6</v>
      </c>
      <c r="J406" s="8">
        <f>SUMIFS(Baggrundsvariable!G$3:G$296,Baggrundsvariable!$A$3:$A$296,Samlet!$C406,Baggrundsvariable!$C$3:$C$296,Samlet!$E406)</f>
        <v>24.5</v>
      </c>
      <c r="K406" s="8">
        <f>SUMIFS(Baggrundsvariable!H$3:H$296,Baggrundsvariable!$A$3:$A$296,Samlet!$C406,Baggrundsvariable!$C$3:$C$296,Samlet!$E406)</f>
        <v>15.6</v>
      </c>
      <c r="L406" s="8">
        <f>SUMIFS(Baggrundsvariable!I$3:I$296,Baggrundsvariable!$A$3:$A$296,Samlet!$C406,Baggrundsvariable!$C$3:$C$296,Samlet!$E406)</f>
        <v>9.1260665319689096</v>
      </c>
    </row>
    <row r="407" spans="1:12">
      <c r="A407">
        <v>1803</v>
      </c>
      <c r="B407" t="s">
        <v>619</v>
      </c>
      <c r="C407">
        <v>147</v>
      </c>
      <c r="D407" t="s">
        <v>1236</v>
      </c>
      <c r="E407">
        <v>2011</v>
      </c>
      <c r="F407" s="15">
        <f>IF(VLOOKUP(IF($A407&lt;1500,'BM011'!$D$5,IF($A407&lt;1800,'BM011'!$D$5,IF($A407&lt;2000,'BM011'!$D$5,$A407))),'BM011'!$D$5:$U$607,'BM011'!S$609,0)="BRUG KOM",VLOOKUP($C407,'BM010'!$C$5:$T$102,'BM010'!R$104,0),VLOOKUP(IF($A407&lt;1500,'BM011'!$D$5,IF($A407&lt;1800,'BM011'!$D$5,IF($A407&lt;2000,'BM011'!$D$5,$A407))),'BM011'!$D$5:$U$607,'BM011'!S$609,0))</f>
        <v>31944</v>
      </c>
      <c r="G407">
        <f>SUMIFS(Baggrundsvariable!D$3:D$296,Baggrundsvariable!$A$3:$A$296,Samlet!$C407,Baggrundsvariable!$C$3:$C$296,Samlet!$E407)</f>
        <v>224754</v>
      </c>
      <c r="H407" s="8">
        <f>SUMIFS(Baggrundsvariable!E$3:E$296,Baggrundsvariable!$A$3:$A$296,Samlet!$C407,Baggrundsvariable!$C$3:$C$296,Samlet!$E407)</f>
        <v>1.625</v>
      </c>
      <c r="I407" s="8">
        <f>SUMIFS(Baggrundsvariable!F$3:F$296,Baggrundsvariable!$A$3:$A$296,Samlet!$C407,Baggrundsvariable!$C$3:$C$296,Samlet!$E407)</f>
        <v>1.6</v>
      </c>
      <c r="J407" s="8">
        <f>SUMIFS(Baggrundsvariable!G$3:G$296,Baggrundsvariable!$A$3:$A$296,Samlet!$C407,Baggrundsvariable!$C$3:$C$296,Samlet!$E407)</f>
        <v>24.5</v>
      </c>
      <c r="K407" s="8">
        <f>SUMIFS(Baggrundsvariable!H$3:H$296,Baggrundsvariable!$A$3:$A$296,Samlet!$C407,Baggrundsvariable!$C$3:$C$296,Samlet!$E407)</f>
        <v>15.6</v>
      </c>
      <c r="L407" s="8">
        <f>SUMIFS(Baggrundsvariable!I$3:I$296,Baggrundsvariable!$A$3:$A$296,Samlet!$C407,Baggrundsvariable!$C$3:$C$296,Samlet!$E407)</f>
        <v>9.1260665319689096</v>
      </c>
    </row>
    <row r="408" spans="1:12">
      <c r="A408">
        <v>1804</v>
      </c>
      <c r="B408" t="s">
        <v>619</v>
      </c>
      <c r="C408">
        <v>147</v>
      </c>
      <c r="D408" t="s">
        <v>1236</v>
      </c>
      <c r="E408">
        <v>2011</v>
      </c>
      <c r="F408" s="15">
        <f>IF(VLOOKUP(IF($A408&lt;1500,'BM011'!$D$5,IF($A408&lt;1800,'BM011'!$D$5,IF($A408&lt;2000,'BM011'!$D$5,$A408))),'BM011'!$D$5:$U$607,'BM011'!S$609,0)="BRUG KOM",VLOOKUP($C408,'BM010'!$C$5:$T$102,'BM010'!R$104,0),VLOOKUP(IF($A408&lt;1500,'BM011'!$D$5,IF($A408&lt;1800,'BM011'!$D$5,IF($A408&lt;2000,'BM011'!$D$5,$A408))),'BM011'!$D$5:$U$607,'BM011'!S$609,0))</f>
        <v>31944</v>
      </c>
      <c r="G408">
        <f>SUMIFS(Baggrundsvariable!D$3:D$296,Baggrundsvariable!$A$3:$A$296,Samlet!$C408,Baggrundsvariable!$C$3:$C$296,Samlet!$E408)</f>
        <v>224754</v>
      </c>
      <c r="H408" s="8">
        <f>SUMIFS(Baggrundsvariable!E$3:E$296,Baggrundsvariable!$A$3:$A$296,Samlet!$C408,Baggrundsvariable!$C$3:$C$296,Samlet!$E408)</f>
        <v>1.625</v>
      </c>
      <c r="I408" s="8">
        <f>SUMIFS(Baggrundsvariable!F$3:F$296,Baggrundsvariable!$A$3:$A$296,Samlet!$C408,Baggrundsvariable!$C$3:$C$296,Samlet!$E408)</f>
        <v>1.6</v>
      </c>
      <c r="J408" s="8">
        <f>SUMIFS(Baggrundsvariable!G$3:G$296,Baggrundsvariable!$A$3:$A$296,Samlet!$C408,Baggrundsvariable!$C$3:$C$296,Samlet!$E408)</f>
        <v>24.5</v>
      </c>
      <c r="K408" s="8">
        <f>SUMIFS(Baggrundsvariable!H$3:H$296,Baggrundsvariable!$A$3:$A$296,Samlet!$C408,Baggrundsvariable!$C$3:$C$296,Samlet!$E408)</f>
        <v>15.6</v>
      </c>
      <c r="L408" s="8">
        <f>SUMIFS(Baggrundsvariable!I$3:I$296,Baggrundsvariable!$A$3:$A$296,Samlet!$C408,Baggrundsvariable!$C$3:$C$296,Samlet!$E408)</f>
        <v>9.1260665319689096</v>
      </c>
    </row>
    <row r="409" spans="1:12">
      <c r="A409">
        <v>1805</v>
      </c>
      <c r="B409" t="s">
        <v>619</v>
      </c>
      <c r="C409">
        <v>147</v>
      </c>
      <c r="D409" t="s">
        <v>1236</v>
      </c>
      <c r="E409">
        <v>2011</v>
      </c>
      <c r="F409" s="15">
        <f>IF(VLOOKUP(IF($A409&lt;1500,'BM011'!$D$5,IF($A409&lt;1800,'BM011'!$D$5,IF($A409&lt;2000,'BM011'!$D$5,$A409))),'BM011'!$D$5:$U$607,'BM011'!S$609,0)="BRUG KOM",VLOOKUP($C409,'BM010'!$C$5:$T$102,'BM010'!R$104,0),VLOOKUP(IF($A409&lt;1500,'BM011'!$D$5,IF($A409&lt;1800,'BM011'!$D$5,IF($A409&lt;2000,'BM011'!$D$5,$A409))),'BM011'!$D$5:$U$607,'BM011'!S$609,0))</f>
        <v>31944</v>
      </c>
      <c r="G409">
        <f>SUMIFS(Baggrundsvariable!D$3:D$296,Baggrundsvariable!$A$3:$A$296,Samlet!$C409,Baggrundsvariable!$C$3:$C$296,Samlet!$E409)</f>
        <v>224754</v>
      </c>
      <c r="H409" s="8">
        <f>SUMIFS(Baggrundsvariable!E$3:E$296,Baggrundsvariable!$A$3:$A$296,Samlet!$C409,Baggrundsvariable!$C$3:$C$296,Samlet!$E409)</f>
        <v>1.625</v>
      </c>
      <c r="I409" s="8">
        <f>SUMIFS(Baggrundsvariable!F$3:F$296,Baggrundsvariable!$A$3:$A$296,Samlet!$C409,Baggrundsvariable!$C$3:$C$296,Samlet!$E409)</f>
        <v>1.6</v>
      </c>
      <c r="J409" s="8">
        <f>SUMIFS(Baggrundsvariable!G$3:G$296,Baggrundsvariable!$A$3:$A$296,Samlet!$C409,Baggrundsvariable!$C$3:$C$296,Samlet!$E409)</f>
        <v>24.5</v>
      </c>
      <c r="K409" s="8">
        <f>SUMIFS(Baggrundsvariable!H$3:H$296,Baggrundsvariable!$A$3:$A$296,Samlet!$C409,Baggrundsvariable!$C$3:$C$296,Samlet!$E409)</f>
        <v>15.6</v>
      </c>
      <c r="L409" s="8">
        <f>SUMIFS(Baggrundsvariable!I$3:I$296,Baggrundsvariable!$A$3:$A$296,Samlet!$C409,Baggrundsvariable!$C$3:$C$296,Samlet!$E409)</f>
        <v>9.1260665319689096</v>
      </c>
    </row>
    <row r="410" spans="1:12">
      <c r="A410">
        <v>1806</v>
      </c>
      <c r="B410" t="s">
        <v>619</v>
      </c>
      <c r="C410">
        <v>147</v>
      </c>
      <c r="D410" t="s">
        <v>1236</v>
      </c>
      <c r="E410">
        <v>2011</v>
      </c>
      <c r="F410" s="15">
        <f>IF(VLOOKUP(IF($A410&lt;1500,'BM011'!$D$5,IF($A410&lt;1800,'BM011'!$D$5,IF($A410&lt;2000,'BM011'!$D$5,$A410))),'BM011'!$D$5:$U$607,'BM011'!S$609,0)="BRUG KOM",VLOOKUP($C410,'BM010'!$C$5:$T$102,'BM010'!R$104,0),VLOOKUP(IF($A410&lt;1500,'BM011'!$D$5,IF($A410&lt;1800,'BM011'!$D$5,IF($A410&lt;2000,'BM011'!$D$5,$A410))),'BM011'!$D$5:$U$607,'BM011'!S$609,0))</f>
        <v>31944</v>
      </c>
      <c r="G410">
        <f>SUMIFS(Baggrundsvariable!D$3:D$296,Baggrundsvariable!$A$3:$A$296,Samlet!$C410,Baggrundsvariable!$C$3:$C$296,Samlet!$E410)</f>
        <v>224754</v>
      </c>
      <c r="H410" s="8">
        <f>SUMIFS(Baggrundsvariable!E$3:E$296,Baggrundsvariable!$A$3:$A$296,Samlet!$C410,Baggrundsvariable!$C$3:$C$296,Samlet!$E410)</f>
        <v>1.625</v>
      </c>
      <c r="I410" s="8">
        <f>SUMIFS(Baggrundsvariable!F$3:F$296,Baggrundsvariable!$A$3:$A$296,Samlet!$C410,Baggrundsvariable!$C$3:$C$296,Samlet!$E410)</f>
        <v>1.6</v>
      </c>
      <c r="J410" s="8">
        <f>SUMIFS(Baggrundsvariable!G$3:G$296,Baggrundsvariable!$A$3:$A$296,Samlet!$C410,Baggrundsvariable!$C$3:$C$296,Samlet!$E410)</f>
        <v>24.5</v>
      </c>
      <c r="K410" s="8">
        <f>SUMIFS(Baggrundsvariable!H$3:H$296,Baggrundsvariable!$A$3:$A$296,Samlet!$C410,Baggrundsvariable!$C$3:$C$296,Samlet!$E410)</f>
        <v>15.6</v>
      </c>
      <c r="L410" s="8">
        <f>SUMIFS(Baggrundsvariable!I$3:I$296,Baggrundsvariable!$A$3:$A$296,Samlet!$C410,Baggrundsvariable!$C$3:$C$296,Samlet!$E410)</f>
        <v>9.1260665319689096</v>
      </c>
    </row>
    <row r="411" spans="1:12">
      <c r="A411">
        <v>1807</v>
      </c>
      <c r="B411" t="s">
        <v>619</v>
      </c>
      <c r="C411">
        <v>147</v>
      </c>
      <c r="D411" t="s">
        <v>1236</v>
      </c>
      <c r="E411">
        <v>2011</v>
      </c>
      <c r="F411" s="15">
        <f>IF(VLOOKUP(IF($A411&lt;1500,'BM011'!$D$5,IF($A411&lt;1800,'BM011'!$D$5,IF($A411&lt;2000,'BM011'!$D$5,$A411))),'BM011'!$D$5:$U$607,'BM011'!S$609,0)="BRUG KOM",VLOOKUP($C411,'BM010'!$C$5:$T$102,'BM010'!R$104,0),VLOOKUP(IF($A411&lt;1500,'BM011'!$D$5,IF($A411&lt;1800,'BM011'!$D$5,IF($A411&lt;2000,'BM011'!$D$5,$A411))),'BM011'!$D$5:$U$607,'BM011'!S$609,0))</f>
        <v>31944</v>
      </c>
      <c r="G411">
        <f>SUMIFS(Baggrundsvariable!D$3:D$296,Baggrundsvariable!$A$3:$A$296,Samlet!$C411,Baggrundsvariable!$C$3:$C$296,Samlet!$E411)</f>
        <v>224754</v>
      </c>
      <c r="H411" s="8">
        <f>SUMIFS(Baggrundsvariable!E$3:E$296,Baggrundsvariable!$A$3:$A$296,Samlet!$C411,Baggrundsvariable!$C$3:$C$296,Samlet!$E411)</f>
        <v>1.625</v>
      </c>
      <c r="I411" s="8">
        <f>SUMIFS(Baggrundsvariable!F$3:F$296,Baggrundsvariable!$A$3:$A$296,Samlet!$C411,Baggrundsvariable!$C$3:$C$296,Samlet!$E411)</f>
        <v>1.6</v>
      </c>
      <c r="J411" s="8">
        <f>SUMIFS(Baggrundsvariable!G$3:G$296,Baggrundsvariable!$A$3:$A$296,Samlet!$C411,Baggrundsvariable!$C$3:$C$296,Samlet!$E411)</f>
        <v>24.5</v>
      </c>
      <c r="K411" s="8">
        <f>SUMIFS(Baggrundsvariable!H$3:H$296,Baggrundsvariable!$A$3:$A$296,Samlet!$C411,Baggrundsvariable!$C$3:$C$296,Samlet!$E411)</f>
        <v>15.6</v>
      </c>
      <c r="L411" s="8">
        <f>SUMIFS(Baggrundsvariable!I$3:I$296,Baggrundsvariable!$A$3:$A$296,Samlet!$C411,Baggrundsvariable!$C$3:$C$296,Samlet!$E411)</f>
        <v>9.1260665319689096</v>
      </c>
    </row>
    <row r="412" spans="1:12">
      <c r="A412">
        <v>1808</v>
      </c>
      <c r="B412" t="s">
        <v>619</v>
      </c>
      <c r="C412">
        <v>147</v>
      </c>
      <c r="D412" t="s">
        <v>1236</v>
      </c>
      <c r="E412">
        <v>2011</v>
      </c>
      <c r="F412" s="15">
        <f>IF(VLOOKUP(IF($A412&lt;1500,'BM011'!$D$5,IF($A412&lt;1800,'BM011'!$D$5,IF($A412&lt;2000,'BM011'!$D$5,$A412))),'BM011'!$D$5:$U$607,'BM011'!S$609,0)="BRUG KOM",VLOOKUP($C412,'BM010'!$C$5:$T$102,'BM010'!R$104,0),VLOOKUP(IF($A412&lt;1500,'BM011'!$D$5,IF($A412&lt;1800,'BM011'!$D$5,IF($A412&lt;2000,'BM011'!$D$5,$A412))),'BM011'!$D$5:$U$607,'BM011'!S$609,0))</f>
        <v>31944</v>
      </c>
      <c r="G412">
        <f>SUMIFS(Baggrundsvariable!D$3:D$296,Baggrundsvariable!$A$3:$A$296,Samlet!$C412,Baggrundsvariable!$C$3:$C$296,Samlet!$E412)</f>
        <v>224754</v>
      </c>
      <c r="H412" s="8">
        <f>SUMIFS(Baggrundsvariable!E$3:E$296,Baggrundsvariable!$A$3:$A$296,Samlet!$C412,Baggrundsvariable!$C$3:$C$296,Samlet!$E412)</f>
        <v>1.625</v>
      </c>
      <c r="I412" s="8">
        <f>SUMIFS(Baggrundsvariable!F$3:F$296,Baggrundsvariable!$A$3:$A$296,Samlet!$C412,Baggrundsvariable!$C$3:$C$296,Samlet!$E412)</f>
        <v>1.6</v>
      </c>
      <c r="J412" s="8">
        <f>SUMIFS(Baggrundsvariable!G$3:G$296,Baggrundsvariable!$A$3:$A$296,Samlet!$C412,Baggrundsvariable!$C$3:$C$296,Samlet!$E412)</f>
        <v>24.5</v>
      </c>
      <c r="K412" s="8">
        <f>SUMIFS(Baggrundsvariable!H$3:H$296,Baggrundsvariable!$A$3:$A$296,Samlet!$C412,Baggrundsvariable!$C$3:$C$296,Samlet!$E412)</f>
        <v>15.6</v>
      </c>
      <c r="L412" s="8">
        <f>SUMIFS(Baggrundsvariable!I$3:I$296,Baggrundsvariable!$A$3:$A$296,Samlet!$C412,Baggrundsvariable!$C$3:$C$296,Samlet!$E412)</f>
        <v>9.1260665319689096</v>
      </c>
    </row>
    <row r="413" spans="1:12">
      <c r="A413">
        <v>1809</v>
      </c>
      <c r="B413" t="s">
        <v>619</v>
      </c>
      <c r="C413">
        <v>147</v>
      </c>
      <c r="D413" t="s">
        <v>1236</v>
      </c>
      <c r="E413">
        <v>2011</v>
      </c>
      <c r="F413" s="15">
        <f>IF(VLOOKUP(IF($A413&lt;1500,'BM011'!$D$5,IF($A413&lt;1800,'BM011'!$D$5,IF($A413&lt;2000,'BM011'!$D$5,$A413))),'BM011'!$D$5:$U$607,'BM011'!S$609,0)="BRUG KOM",VLOOKUP($C413,'BM010'!$C$5:$T$102,'BM010'!R$104,0),VLOOKUP(IF($A413&lt;1500,'BM011'!$D$5,IF($A413&lt;1800,'BM011'!$D$5,IF($A413&lt;2000,'BM011'!$D$5,$A413))),'BM011'!$D$5:$U$607,'BM011'!S$609,0))</f>
        <v>31944</v>
      </c>
      <c r="G413">
        <f>SUMIFS(Baggrundsvariable!D$3:D$296,Baggrundsvariable!$A$3:$A$296,Samlet!$C413,Baggrundsvariable!$C$3:$C$296,Samlet!$E413)</f>
        <v>224754</v>
      </c>
      <c r="H413" s="8">
        <f>SUMIFS(Baggrundsvariable!E$3:E$296,Baggrundsvariable!$A$3:$A$296,Samlet!$C413,Baggrundsvariable!$C$3:$C$296,Samlet!$E413)</f>
        <v>1.625</v>
      </c>
      <c r="I413" s="8">
        <f>SUMIFS(Baggrundsvariable!F$3:F$296,Baggrundsvariable!$A$3:$A$296,Samlet!$C413,Baggrundsvariable!$C$3:$C$296,Samlet!$E413)</f>
        <v>1.6</v>
      </c>
      <c r="J413" s="8">
        <f>SUMIFS(Baggrundsvariable!G$3:G$296,Baggrundsvariable!$A$3:$A$296,Samlet!$C413,Baggrundsvariable!$C$3:$C$296,Samlet!$E413)</f>
        <v>24.5</v>
      </c>
      <c r="K413" s="8">
        <f>SUMIFS(Baggrundsvariable!H$3:H$296,Baggrundsvariable!$A$3:$A$296,Samlet!$C413,Baggrundsvariable!$C$3:$C$296,Samlet!$E413)</f>
        <v>15.6</v>
      </c>
      <c r="L413" s="8">
        <f>SUMIFS(Baggrundsvariable!I$3:I$296,Baggrundsvariable!$A$3:$A$296,Samlet!$C413,Baggrundsvariable!$C$3:$C$296,Samlet!$E413)</f>
        <v>9.1260665319689096</v>
      </c>
    </row>
    <row r="414" spans="1:12">
      <c r="A414">
        <v>1810</v>
      </c>
      <c r="B414" t="s">
        <v>619</v>
      </c>
      <c r="C414">
        <v>101</v>
      </c>
      <c r="D414" t="s">
        <v>1232</v>
      </c>
      <c r="E414">
        <v>2011</v>
      </c>
      <c r="F414" s="15">
        <f>IF(VLOOKUP(IF($A414&lt;1500,'BM011'!$D$5,IF($A414&lt;1800,'BM011'!$D$5,IF($A414&lt;2000,'BM011'!$D$5,$A414))),'BM011'!$D$5:$U$607,'BM011'!S$609,0)="BRUG KOM",VLOOKUP($C414,'BM010'!$C$5:$T$102,'BM010'!R$104,0),VLOOKUP(IF($A414&lt;1500,'BM011'!$D$5,IF($A414&lt;1800,'BM011'!$D$5,IF($A414&lt;2000,'BM011'!$D$5,$A414))),'BM011'!$D$5:$U$607,'BM011'!S$609,0))</f>
        <v>23794.75</v>
      </c>
      <c r="G414">
        <f>SUMIFS(Baggrundsvariable!D$3:D$296,Baggrundsvariable!$A$3:$A$296,Samlet!$C414,Baggrundsvariable!$C$3:$C$296,Samlet!$E414)</f>
        <v>189182</v>
      </c>
      <c r="H414" s="8">
        <f>SUMIFS(Baggrundsvariable!E$3:E$296,Baggrundsvariable!$A$3:$A$296,Samlet!$C414,Baggrundsvariable!$C$3:$C$296,Samlet!$E414)</f>
        <v>1.9666666666666666</v>
      </c>
      <c r="I414" s="8">
        <f>SUMIFS(Baggrundsvariable!F$3:F$296,Baggrundsvariable!$A$3:$A$296,Samlet!$C414,Baggrundsvariable!$C$3:$C$296,Samlet!$E414)</f>
        <v>4.8</v>
      </c>
      <c r="J414" s="8">
        <f>SUMIFS(Baggrundsvariable!G$3:G$296,Baggrundsvariable!$A$3:$A$296,Samlet!$C414,Baggrundsvariable!$C$3:$C$296,Samlet!$E414)</f>
        <v>36.700000000000003</v>
      </c>
      <c r="K414" s="8">
        <f>SUMIFS(Baggrundsvariable!H$3:H$296,Baggrundsvariable!$A$3:$A$296,Samlet!$C414,Baggrundsvariable!$C$3:$C$296,Samlet!$E414)</f>
        <v>21.8</v>
      </c>
      <c r="L414" s="8">
        <f>SUMIFS(Baggrundsvariable!I$3:I$296,Baggrundsvariable!$A$3:$A$296,Samlet!$C414,Baggrundsvariable!$C$3:$C$296,Samlet!$E414)</f>
        <v>14.729179800629325</v>
      </c>
    </row>
    <row r="415" spans="1:12">
      <c r="A415">
        <v>1810</v>
      </c>
      <c r="B415" t="s">
        <v>619</v>
      </c>
      <c r="C415">
        <v>147</v>
      </c>
      <c r="D415" t="s">
        <v>1236</v>
      </c>
      <c r="E415">
        <v>2011</v>
      </c>
      <c r="F415" s="15">
        <f>IF(VLOOKUP(IF($A415&lt;1500,'BM011'!$D$5,IF($A415&lt;1800,'BM011'!$D$5,IF($A415&lt;2000,'BM011'!$D$5,$A415))),'BM011'!$D$5:$U$607,'BM011'!S$609,0)="BRUG KOM",VLOOKUP($C415,'BM010'!$C$5:$T$102,'BM010'!R$104,0),VLOOKUP(IF($A415&lt;1500,'BM011'!$D$5,IF($A415&lt;1800,'BM011'!$D$5,IF($A415&lt;2000,'BM011'!$D$5,$A415))),'BM011'!$D$5:$U$607,'BM011'!S$609,0))</f>
        <v>31944</v>
      </c>
      <c r="G415">
        <f>SUMIFS(Baggrundsvariable!D$3:D$296,Baggrundsvariable!$A$3:$A$296,Samlet!$C415,Baggrundsvariable!$C$3:$C$296,Samlet!$E415)</f>
        <v>224754</v>
      </c>
      <c r="H415" s="8">
        <f>SUMIFS(Baggrundsvariable!E$3:E$296,Baggrundsvariable!$A$3:$A$296,Samlet!$C415,Baggrundsvariable!$C$3:$C$296,Samlet!$E415)</f>
        <v>1.625</v>
      </c>
      <c r="I415" s="8">
        <f>SUMIFS(Baggrundsvariable!F$3:F$296,Baggrundsvariable!$A$3:$A$296,Samlet!$C415,Baggrundsvariable!$C$3:$C$296,Samlet!$E415)</f>
        <v>1.6</v>
      </c>
      <c r="J415" s="8">
        <f>SUMIFS(Baggrundsvariable!G$3:G$296,Baggrundsvariable!$A$3:$A$296,Samlet!$C415,Baggrundsvariable!$C$3:$C$296,Samlet!$E415)</f>
        <v>24.5</v>
      </c>
      <c r="K415" s="8">
        <f>SUMIFS(Baggrundsvariable!H$3:H$296,Baggrundsvariable!$A$3:$A$296,Samlet!$C415,Baggrundsvariable!$C$3:$C$296,Samlet!$E415)</f>
        <v>15.6</v>
      </c>
      <c r="L415" s="8">
        <f>SUMIFS(Baggrundsvariable!I$3:I$296,Baggrundsvariable!$A$3:$A$296,Samlet!$C415,Baggrundsvariable!$C$3:$C$296,Samlet!$E415)</f>
        <v>9.1260665319689096</v>
      </c>
    </row>
    <row r="416" spans="1:12">
      <c r="A416">
        <v>1811</v>
      </c>
      <c r="B416" t="s">
        <v>619</v>
      </c>
      <c r="C416">
        <v>147</v>
      </c>
      <c r="D416" t="s">
        <v>1236</v>
      </c>
      <c r="E416">
        <v>2011</v>
      </c>
      <c r="F416" s="15">
        <f>IF(VLOOKUP(IF($A416&lt;1500,'BM011'!$D$5,IF($A416&lt;1800,'BM011'!$D$5,IF($A416&lt;2000,'BM011'!$D$5,$A416))),'BM011'!$D$5:$U$607,'BM011'!S$609,0)="BRUG KOM",VLOOKUP($C416,'BM010'!$C$5:$T$102,'BM010'!R$104,0),VLOOKUP(IF($A416&lt;1500,'BM011'!$D$5,IF($A416&lt;1800,'BM011'!$D$5,IF($A416&lt;2000,'BM011'!$D$5,$A416))),'BM011'!$D$5:$U$607,'BM011'!S$609,0))</f>
        <v>31944</v>
      </c>
      <c r="G416">
        <f>SUMIFS(Baggrundsvariable!D$3:D$296,Baggrundsvariable!$A$3:$A$296,Samlet!$C416,Baggrundsvariable!$C$3:$C$296,Samlet!$E416)</f>
        <v>224754</v>
      </c>
      <c r="H416" s="8">
        <f>SUMIFS(Baggrundsvariable!E$3:E$296,Baggrundsvariable!$A$3:$A$296,Samlet!$C416,Baggrundsvariable!$C$3:$C$296,Samlet!$E416)</f>
        <v>1.625</v>
      </c>
      <c r="I416" s="8">
        <f>SUMIFS(Baggrundsvariable!F$3:F$296,Baggrundsvariable!$A$3:$A$296,Samlet!$C416,Baggrundsvariable!$C$3:$C$296,Samlet!$E416)</f>
        <v>1.6</v>
      </c>
      <c r="J416" s="8">
        <f>SUMIFS(Baggrundsvariable!G$3:G$296,Baggrundsvariable!$A$3:$A$296,Samlet!$C416,Baggrundsvariable!$C$3:$C$296,Samlet!$E416)</f>
        <v>24.5</v>
      </c>
      <c r="K416" s="8">
        <f>SUMIFS(Baggrundsvariable!H$3:H$296,Baggrundsvariable!$A$3:$A$296,Samlet!$C416,Baggrundsvariable!$C$3:$C$296,Samlet!$E416)</f>
        <v>15.6</v>
      </c>
      <c r="L416" s="8">
        <f>SUMIFS(Baggrundsvariable!I$3:I$296,Baggrundsvariable!$A$3:$A$296,Samlet!$C416,Baggrundsvariable!$C$3:$C$296,Samlet!$E416)</f>
        <v>9.1260665319689096</v>
      </c>
    </row>
    <row r="417" spans="1:12">
      <c r="A417">
        <v>1812</v>
      </c>
      <c r="B417" t="s">
        <v>619</v>
      </c>
      <c r="C417">
        <v>147</v>
      </c>
      <c r="D417" t="s">
        <v>1236</v>
      </c>
      <c r="E417">
        <v>2011</v>
      </c>
      <c r="F417" s="15">
        <f>IF(VLOOKUP(IF($A417&lt;1500,'BM011'!$D$5,IF($A417&lt;1800,'BM011'!$D$5,IF($A417&lt;2000,'BM011'!$D$5,$A417))),'BM011'!$D$5:$U$607,'BM011'!S$609,0)="BRUG KOM",VLOOKUP($C417,'BM010'!$C$5:$T$102,'BM010'!R$104,0),VLOOKUP(IF($A417&lt;1500,'BM011'!$D$5,IF($A417&lt;1800,'BM011'!$D$5,IF($A417&lt;2000,'BM011'!$D$5,$A417))),'BM011'!$D$5:$U$607,'BM011'!S$609,0))</f>
        <v>31944</v>
      </c>
      <c r="G417">
        <f>SUMIFS(Baggrundsvariable!D$3:D$296,Baggrundsvariable!$A$3:$A$296,Samlet!$C417,Baggrundsvariable!$C$3:$C$296,Samlet!$E417)</f>
        <v>224754</v>
      </c>
      <c r="H417" s="8">
        <f>SUMIFS(Baggrundsvariable!E$3:E$296,Baggrundsvariable!$A$3:$A$296,Samlet!$C417,Baggrundsvariable!$C$3:$C$296,Samlet!$E417)</f>
        <v>1.625</v>
      </c>
      <c r="I417" s="8">
        <f>SUMIFS(Baggrundsvariable!F$3:F$296,Baggrundsvariable!$A$3:$A$296,Samlet!$C417,Baggrundsvariable!$C$3:$C$296,Samlet!$E417)</f>
        <v>1.6</v>
      </c>
      <c r="J417" s="8">
        <f>SUMIFS(Baggrundsvariable!G$3:G$296,Baggrundsvariable!$A$3:$A$296,Samlet!$C417,Baggrundsvariable!$C$3:$C$296,Samlet!$E417)</f>
        <v>24.5</v>
      </c>
      <c r="K417" s="8">
        <f>SUMIFS(Baggrundsvariable!H$3:H$296,Baggrundsvariable!$A$3:$A$296,Samlet!$C417,Baggrundsvariable!$C$3:$C$296,Samlet!$E417)</f>
        <v>15.6</v>
      </c>
      <c r="L417" s="8">
        <f>SUMIFS(Baggrundsvariable!I$3:I$296,Baggrundsvariable!$A$3:$A$296,Samlet!$C417,Baggrundsvariable!$C$3:$C$296,Samlet!$E417)</f>
        <v>9.1260665319689096</v>
      </c>
    </row>
    <row r="418" spans="1:12">
      <c r="A418">
        <v>1813</v>
      </c>
      <c r="B418" t="s">
        <v>619</v>
      </c>
      <c r="C418">
        <v>147</v>
      </c>
      <c r="D418" t="s">
        <v>1236</v>
      </c>
      <c r="E418">
        <v>2011</v>
      </c>
      <c r="F418" s="15">
        <f>IF(VLOOKUP(IF($A418&lt;1500,'BM011'!$D$5,IF($A418&lt;1800,'BM011'!$D$5,IF($A418&lt;2000,'BM011'!$D$5,$A418))),'BM011'!$D$5:$U$607,'BM011'!S$609,0)="BRUG KOM",VLOOKUP($C418,'BM010'!$C$5:$T$102,'BM010'!R$104,0),VLOOKUP(IF($A418&lt;1500,'BM011'!$D$5,IF($A418&lt;1800,'BM011'!$D$5,IF($A418&lt;2000,'BM011'!$D$5,$A418))),'BM011'!$D$5:$U$607,'BM011'!S$609,0))</f>
        <v>31944</v>
      </c>
      <c r="G418">
        <f>SUMIFS(Baggrundsvariable!D$3:D$296,Baggrundsvariable!$A$3:$A$296,Samlet!$C418,Baggrundsvariable!$C$3:$C$296,Samlet!$E418)</f>
        <v>224754</v>
      </c>
      <c r="H418" s="8">
        <f>SUMIFS(Baggrundsvariable!E$3:E$296,Baggrundsvariable!$A$3:$A$296,Samlet!$C418,Baggrundsvariable!$C$3:$C$296,Samlet!$E418)</f>
        <v>1.625</v>
      </c>
      <c r="I418" s="8">
        <f>SUMIFS(Baggrundsvariable!F$3:F$296,Baggrundsvariable!$A$3:$A$296,Samlet!$C418,Baggrundsvariable!$C$3:$C$296,Samlet!$E418)</f>
        <v>1.6</v>
      </c>
      <c r="J418" s="8">
        <f>SUMIFS(Baggrundsvariable!G$3:G$296,Baggrundsvariable!$A$3:$A$296,Samlet!$C418,Baggrundsvariable!$C$3:$C$296,Samlet!$E418)</f>
        <v>24.5</v>
      </c>
      <c r="K418" s="8">
        <f>SUMIFS(Baggrundsvariable!H$3:H$296,Baggrundsvariable!$A$3:$A$296,Samlet!$C418,Baggrundsvariable!$C$3:$C$296,Samlet!$E418)</f>
        <v>15.6</v>
      </c>
      <c r="L418" s="8">
        <f>SUMIFS(Baggrundsvariable!I$3:I$296,Baggrundsvariable!$A$3:$A$296,Samlet!$C418,Baggrundsvariable!$C$3:$C$296,Samlet!$E418)</f>
        <v>9.1260665319689096</v>
      </c>
    </row>
    <row r="419" spans="1:12">
      <c r="A419">
        <v>1814</v>
      </c>
      <c r="B419" t="s">
        <v>619</v>
      </c>
      <c r="C419">
        <v>147</v>
      </c>
      <c r="D419" t="s">
        <v>1236</v>
      </c>
      <c r="E419">
        <v>2011</v>
      </c>
      <c r="F419" s="15">
        <f>IF(VLOOKUP(IF($A419&lt;1500,'BM011'!$D$5,IF($A419&lt;1800,'BM011'!$D$5,IF($A419&lt;2000,'BM011'!$D$5,$A419))),'BM011'!$D$5:$U$607,'BM011'!S$609,0)="BRUG KOM",VLOOKUP($C419,'BM010'!$C$5:$T$102,'BM010'!R$104,0),VLOOKUP(IF($A419&lt;1500,'BM011'!$D$5,IF($A419&lt;1800,'BM011'!$D$5,IF($A419&lt;2000,'BM011'!$D$5,$A419))),'BM011'!$D$5:$U$607,'BM011'!S$609,0))</f>
        <v>31944</v>
      </c>
      <c r="G419">
        <f>SUMIFS(Baggrundsvariable!D$3:D$296,Baggrundsvariable!$A$3:$A$296,Samlet!$C419,Baggrundsvariable!$C$3:$C$296,Samlet!$E419)</f>
        <v>224754</v>
      </c>
      <c r="H419" s="8">
        <f>SUMIFS(Baggrundsvariable!E$3:E$296,Baggrundsvariable!$A$3:$A$296,Samlet!$C419,Baggrundsvariable!$C$3:$C$296,Samlet!$E419)</f>
        <v>1.625</v>
      </c>
      <c r="I419" s="8">
        <f>SUMIFS(Baggrundsvariable!F$3:F$296,Baggrundsvariable!$A$3:$A$296,Samlet!$C419,Baggrundsvariable!$C$3:$C$296,Samlet!$E419)</f>
        <v>1.6</v>
      </c>
      <c r="J419" s="8">
        <f>SUMIFS(Baggrundsvariable!G$3:G$296,Baggrundsvariable!$A$3:$A$296,Samlet!$C419,Baggrundsvariable!$C$3:$C$296,Samlet!$E419)</f>
        <v>24.5</v>
      </c>
      <c r="K419" s="8">
        <f>SUMIFS(Baggrundsvariable!H$3:H$296,Baggrundsvariable!$A$3:$A$296,Samlet!$C419,Baggrundsvariable!$C$3:$C$296,Samlet!$E419)</f>
        <v>15.6</v>
      </c>
      <c r="L419" s="8">
        <f>SUMIFS(Baggrundsvariable!I$3:I$296,Baggrundsvariable!$A$3:$A$296,Samlet!$C419,Baggrundsvariable!$C$3:$C$296,Samlet!$E419)</f>
        <v>9.1260665319689096</v>
      </c>
    </row>
    <row r="420" spans="1:12">
      <c r="A420">
        <v>1815</v>
      </c>
      <c r="B420" t="s">
        <v>619</v>
      </c>
      <c r="C420">
        <v>147</v>
      </c>
      <c r="D420" t="s">
        <v>1236</v>
      </c>
      <c r="E420">
        <v>2011</v>
      </c>
      <c r="F420" s="15">
        <f>IF(VLOOKUP(IF($A420&lt;1500,'BM011'!$D$5,IF($A420&lt;1800,'BM011'!$D$5,IF($A420&lt;2000,'BM011'!$D$5,$A420))),'BM011'!$D$5:$U$607,'BM011'!S$609,0)="BRUG KOM",VLOOKUP($C420,'BM010'!$C$5:$T$102,'BM010'!R$104,0),VLOOKUP(IF($A420&lt;1500,'BM011'!$D$5,IF($A420&lt;1800,'BM011'!$D$5,IF($A420&lt;2000,'BM011'!$D$5,$A420))),'BM011'!$D$5:$U$607,'BM011'!S$609,0))</f>
        <v>31944</v>
      </c>
      <c r="G420">
        <f>SUMIFS(Baggrundsvariable!D$3:D$296,Baggrundsvariable!$A$3:$A$296,Samlet!$C420,Baggrundsvariable!$C$3:$C$296,Samlet!$E420)</f>
        <v>224754</v>
      </c>
      <c r="H420" s="8">
        <f>SUMIFS(Baggrundsvariable!E$3:E$296,Baggrundsvariable!$A$3:$A$296,Samlet!$C420,Baggrundsvariable!$C$3:$C$296,Samlet!$E420)</f>
        <v>1.625</v>
      </c>
      <c r="I420" s="8">
        <f>SUMIFS(Baggrundsvariable!F$3:F$296,Baggrundsvariable!$A$3:$A$296,Samlet!$C420,Baggrundsvariable!$C$3:$C$296,Samlet!$E420)</f>
        <v>1.6</v>
      </c>
      <c r="J420" s="8">
        <f>SUMIFS(Baggrundsvariable!G$3:G$296,Baggrundsvariable!$A$3:$A$296,Samlet!$C420,Baggrundsvariable!$C$3:$C$296,Samlet!$E420)</f>
        <v>24.5</v>
      </c>
      <c r="K420" s="8">
        <f>SUMIFS(Baggrundsvariable!H$3:H$296,Baggrundsvariable!$A$3:$A$296,Samlet!$C420,Baggrundsvariable!$C$3:$C$296,Samlet!$E420)</f>
        <v>15.6</v>
      </c>
      <c r="L420" s="8">
        <f>SUMIFS(Baggrundsvariable!I$3:I$296,Baggrundsvariable!$A$3:$A$296,Samlet!$C420,Baggrundsvariable!$C$3:$C$296,Samlet!$E420)</f>
        <v>9.1260665319689096</v>
      </c>
    </row>
    <row r="421" spans="1:12">
      <c r="A421">
        <v>1816</v>
      </c>
      <c r="B421" t="s">
        <v>619</v>
      </c>
      <c r="C421">
        <v>147</v>
      </c>
      <c r="D421" t="s">
        <v>1236</v>
      </c>
      <c r="E421">
        <v>2011</v>
      </c>
      <c r="F421" s="15">
        <f>IF(VLOOKUP(IF($A421&lt;1500,'BM011'!$D$5,IF($A421&lt;1800,'BM011'!$D$5,IF($A421&lt;2000,'BM011'!$D$5,$A421))),'BM011'!$D$5:$U$607,'BM011'!S$609,0)="BRUG KOM",VLOOKUP($C421,'BM010'!$C$5:$T$102,'BM010'!R$104,0),VLOOKUP(IF($A421&lt;1500,'BM011'!$D$5,IF($A421&lt;1800,'BM011'!$D$5,IF($A421&lt;2000,'BM011'!$D$5,$A421))),'BM011'!$D$5:$U$607,'BM011'!S$609,0))</f>
        <v>31944</v>
      </c>
      <c r="G421">
        <f>SUMIFS(Baggrundsvariable!D$3:D$296,Baggrundsvariable!$A$3:$A$296,Samlet!$C421,Baggrundsvariable!$C$3:$C$296,Samlet!$E421)</f>
        <v>224754</v>
      </c>
      <c r="H421" s="8">
        <f>SUMIFS(Baggrundsvariable!E$3:E$296,Baggrundsvariable!$A$3:$A$296,Samlet!$C421,Baggrundsvariable!$C$3:$C$296,Samlet!$E421)</f>
        <v>1.625</v>
      </c>
      <c r="I421" s="8">
        <f>SUMIFS(Baggrundsvariable!F$3:F$296,Baggrundsvariable!$A$3:$A$296,Samlet!$C421,Baggrundsvariable!$C$3:$C$296,Samlet!$E421)</f>
        <v>1.6</v>
      </c>
      <c r="J421" s="8">
        <f>SUMIFS(Baggrundsvariable!G$3:G$296,Baggrundsvariable!$A$3:$A$296,Samlet!$C421,Baggrundsvariable!$C$3:$C$296,Samlet!$E421)</f>
        <v>24.5</v>
      </c>
      <c r="K421" s="8">
        <f>SUMIFS(Baggrundsvariable!H$3:H$296,Baggrundsvariable!$A$3:$A$296,Samlet!$C421,Baggrundsvariable!$C$3:$C$296,Samlet!$E421)</f>
        <v>15.6</v>
      </c>
      <c r="L421" s="8">
        <f>SUMIFS(Baggrundsvariable!I$3:I$296,Baggrundsvariable!$A$3:$A$296,Samlet!$C421,Baggrundsvariable!$C$3:$C$296,Samlet!$E421)</f>
        <v>9.1260665319689096</v>
      </c>
    </row>
    <row r="422" spans="1:12">
      <c r="A422">
        <v>1817</v>
      </c>
      <c r="B422" t="s">
        <v>619</v>
      </c>
      <c r="C422">
        <v>147</v>
      </c>
      <c r="D422" t="s">
        <v>1236</v>
      </c>
      <c r="E422">
        <v>2011</v>
      </c>
      <c r="F422" s="15">
        <f>IF(VLOOKUP(IF($A422&lt;1500,'BM011'!$D$5,IF($A422&lt;1800,'BM011'!$D$5,IF($A422&lt;2000,'BM011'!$D$5,$A422))),'BM011'!$D$5:$U$607,'BM011'!S$609,0)="BRUG KOM",VLOOKUP($C422,'BM010'!$C$5:$T$102,'BM010'!R$104,0),VLOOKUP(IF($A422&lt;1500,'BM011'!$D$5,IF($A422&lt;1800,'BM011'!$D$5,IF($A422&lt;2000,'BM011'!$D$5,$A422))),'BM011'!$D$5:$U$607,'BM011'!S$609,0))</f>
        <v>31944</v>
      </c>
      <c r="G422">
        <f>SUMIFS(Baggrundsvariable!D$3:D$296,Baggrundsvariable!$A$3:$A$296,Samlet!$C422,Baggrundsvariable!$C$3:$C$296,Samlet!$E422)</f>
        <v>224754</v>
      </c>
      <c r="H422" s="8">
        <f>SUMIFS(Baggrundsvariable!E$3:E$296,Baggrundsvariable!$A$3:$A$296,Samlet!$C422,Baggrundsvariable!$C$3:$C$296,Samlet!$E422)</f>
        <v>1.625</v>
      </c>
      <c r="I422" s="8">
        <f>SUMIFS(Baggrundsvariable!F$3:F$296,Baggrundsvariable!$A$3:$A$296,Samlet!$C422,Baggrundsvariable!$C$3:$C$296,Samlet!$E422)</f>
        <v>1.6</v>
      </c>
      <c r="J422" s="8">
        <f>SUMIFS(Baggrundsvariable!G$3:G$296,Baggrundsvariable!$A$3:$A$296,Samlet!$C422,Baggrundsvariable!$C$3:$C$296,Samlet!$E422)</f>
        <v>24.5</v>
      </c>
      <c r="K422" s="8">
        <f>SUMIFS(Baggrundsvariable!H$3:H$296,Baggrundsvariable!$A$3:$A$296,Samlet!$C422,Baggrundsvariable!$C$3:$C$296,Samlet!$E422)</f>
        <v>15.6</v>
      </c>
      <c r="L422" s="8">
        <f>SUMIFS(Baggrundsvariable!I$3:I$296,Baggrundsvariable!$A$3:$A$296,Samlet!$C422,Baggrundsvariable!$C$3:$C$296,Samlet!$E422)</f>
        <v>9.1260665319689096</v>
      </c>
    </row>
    <row r="423" spans="1:12">
      <c r="A423">
        <v>1818</v>
      </c>
      <c r="B423" t="s">
        <v>619</v>
      </c>
      <c r="C423">
        <v>147</v>
      </c>
      <c r="D423" t="s">
        <v>1236</v>
      </c>
      <c r="E423">
        <v>2011</v>
      </c>
      <c r="F423" s="15">
        <f>IF(VLOOKUP(IF($A423&lt;1500,'BM011'!$D$5,IF($A423&lt;1800,'BM011'!$D$5,IF($A423&lt;2000,'BM011'!$D$5,$A423))),'BM011'!$D$5:$U$607,'BM011'!S$609,0)="BRUG KOM",VLOOKUP($C423,'BM010'!$C$5:$T$102,'BM010'!R$104,0),VLOOKUP(IF($A423&lt;1500,'BM011'!$D$5,IF($A423&lt;1800,'BM011'!$D$5,IF($A423&lt;2000,'BM011'!$D$5,$A423))),'BM011'!$D$5:$U$607,'BM011'!S$609,0))</f>
        <v>31944</v>
      </c>
      <c r="G423">
        <f>SUMIFS(Baggrundsvariable!D$3:D$296,Baggrundsvariable!$A$3:$A$296,Samlet!$C423,Baggrundsvariable!$C$3:$C$296,Samlet!$E423)</f>
        <v>224754</v>
      </c>
      <c r="H423" s="8">
        <f>SUMIFS(Baggrundsvariable!E$3:E$296,Baggrundsvariable!$A$3:$A$296,Samlet!$C423,Baggrundsvariable!$C$3:$C$296,Samlet!$E423)</f>
        <v>1.625</v>
      </c>
      <c r="I423" s="8">
        <f>SUMIFS(Baggrundsvariable!F$3:F$296,Baggrundsvariable!$A$3:$A$296,Samlet!$C423,Baggrundsvariable!$C$3:$C$296,Samlet!$E423)</f>
        <v>1.6</v>
      </c>
      <c r="J423" s="8">
        <f>SUMIFS(Baggrundsvariable!G$3:G$296,Baggrundsvariable!$A$3:$A$296,Samlet!$C423,Baggrundsvariable!$C$3:$C$296,Samlet!$E423)</f>
        <v>24.5</v>
      </c>
      <c r="K423" s="8">
        <f>SUMIFS(Baggrundsvariable!H$3:H$296,Baggrundsvariable!$A$3:$A$296,Samlet!$C423,Baggrundsvariable!$C$3:$C$296,Samlet!$E423)</f>
        <v>15.6</v>
      </c>
      <c r="L423" s="8">
        <f>SUMIFS(Baggrundsvariable!I$3:I$296,Baggrundsvariable!$A$3:$A$296,Samlet!$C423,Baggrundsvariable!$C$3:$C$296,Samlet!$E423)</f>
        <v>9.1260665319689096</v>
      </c>
    </row>
    <row r="424" spans="1:12">
      <c r="A424">
        <v>1819</v>
      </c>
      <c r="B424" t="s">
        <v>619</v>
      </c>
      <c r="C424">
        <v>147</v>
      </c>
      <c r="D424" t="s">
        <v>1236</v>
      </c>
      <c r="E424">
        <v>2011</v>
      </c>
      <c r="F424" s="15">
        <f>IF(VLOOKUP(IF($A424&lt;1500,'BM011'!$D$5,IF($A424&lt;1800,'BM011'!$D$5,IF($A424&lt;2000,'BM011'!$D$5,$A424))),'BM011'!$D$5:$U$607,'BM011'!S$609,0)="BRUG KOM",VLOOKUP($C424,'BM010'!$C$5:$T$102,'BM010'!R$104,0),VLOOKUP(IF($A424&lt;1500,'BM011'!$D$5,IF($A424&lt;1800,'BM011'!$D$5,IF($A424&lt;2000,'BM011'!$D$5,$A424))),'BM011'!$D$5:$U$607,'BM011'!S$609,0))</f>
        <v>31944</v>
      </c>
      <c r="G424">
        <f>SUMIFS(Baggrundsvariable!D$3:D$296,Baggrundsvariable!$A$3:$A$296,Samlet!$C424,Baggrundsvariable!$C$3:$C$296,Samlet!$E424)</f>
        <v>224754</v>
      </c>
      <c r="H424" s="8">
        <f>SUMIFS(Baggrundsvariable!E$3:E$296,Baggrundsvariable!$A$3:$A$296,Samlet!$C424,Baggrundsvariable!$C$3:$C$296,Samlet!$E424)</f>
        <v>1.625</v>
      </c>
      <c r="I424" s="8">
        <f>SUMIFS(Baggrundsvariable!F$3:F$296,Baggrundsvariable!$A$3:$A$296,Samlet!$C424,Baggrundsvariable!$C$3:$C$296,Samlet!$E424)</f>
        <v>1.6</v>
      </c>
      <c r="J424" s="8">
        <f>SUMIFS(Baggrundsvariable!G$3:G$296,Baggrundsvariable!$A$3:$A$296,Samlet!$C424,Baggrundsvariable!$C$3:$C$296,Samlet!$E424)</f>
        <v>24.5</v>
      </c>
      <c r="K424" s="8">
        <f>SUMIFS(Baggrundsvariable!H$3:H$296,Baggrundsvariable!$A$3:$A$296,Samlet!$C424,Baggrundsvariable!$C$3:$C$296,Samlet!$E424)</f>
        <v>15.6</v>
      </c>
      <c r="L424" s="8">
        <f>SUMIFS(Baggrundsvariable!I$3:I$296,Baggrundsvariable!$A$3:$A$296,Samlet!$C424,Baggrundsvariable!$C$3:$C$296,Samlet!$E424)</f>
        <v>9.1260665319689096</v>
      </c>
    </row>
    <row r="425" spans="1:12">
      <c r="A425">
        <v>1820</v>
      </c>
      <c r="B425" t="s">
        <v>619</v>
      </c>
      <c r="C425">
        <v>147</v>
      </c>
      <c r="D425" t="s">
        <v>1236</v>
      </c>
      <c r="E425">
        <v>2011</v>
      </c>
      <c r="F425" s="15">
        <f>IF(VLOOKUP(IF($A425&lt;1500,'BM011'!$D$5,IF($A425&lt;1800,'BM011'!$D$5,IF($A425&lt;2000,'BM011'!$D$5,$A425))),'BM011'!$D$5:$U$607,'BM011'!S$609,0)="BRUG KOM",VLOOKUP($C425,'BM010'!$C$5:$T$102,'BM010'!R$104,0),VLOOKUP(IF($A425&lt;1500,'BM011'!$D$5,IF($A425&lt;1800,'BM011'!$D$5,IF($A425&lt;2000,'BM011'!$D$5,$A425))),'BM011'!$D$5:$U$607,'BM011'!S$609,0))</f>
        <v>31944</v>
      </c>
      <c r="G425">
        <f>SUMIFS(Baggrundsvariable!D$3:D$296,Baggrundsvariable!$A$3:$A$296,Samlet!$C425,Baggrundsvariable!$C$3:$C$296,Samlet!$E425)</f>
        <v>224754</v>
      </c>
      <c r="H425" s="8">
        <f>SUMIFS(Baggrundsvariable!E$3:E$296,Baggrundsvariable!$A$3:$A$296,Samlet!$C425,Baggrundsvariable!$C$3:$C$296,Samlet!$E425)</f>
        <v>1.625</v>
      </c>
      <c r="I425" s="8">
        <f>SUMIFS(Baggrundsvariable!F$3:F$296,Baggrundsvariable!$A$3:$A$296,Samlet!$C425,Baggrundsvariable!$C$3:$C$296,Samlet!$E425)</f>
        <v>1.6</v>
      </c>
      <c r="J425" s="8">
        <f>SUMIFS(Baggrundsvariable!G$3:G$296,Baggrundsvariable!$A$3:$A$296,Samlet!$C425,Baggrundsvariable!$C$3:$C$296,Samlet!$E425)</f>
        <v>24.5</v>
      </c>
      <c r="K425" s="8">
        <f>SUMIFS(Baggrundsvariable!H$3:H$296,Baggrundsvariable!$A$3:$A$296,Samlet!$C425,Baggrundsvariable!$C$3:$C$296,Samlet!$E425)</f>
        <v>15.6</v>
      </c>
      <c r="L425" s="8">
        <f>SUMIFS(Baggrundsvariable!I$3:I$296,Baggrundsvariable!$A$3:$A$296,Samlet!$C425,Baggrundsvariable!$C$3:$C$296,Samlet!$E425)</f>
        <v>9.1260665319689096</v>
      </c>
    </row>
    <row r="426" spans="1:12">
      <c r="A426">
        <v>1822</v>
      </c>
      <c r="B426" t="s">
        <v>619</v>
      </c>
      <c r="C426">
        <v>147</v>
      </c>
      <c r="D426" t="s">
        <v>1236</v>
      </c>
      <c r="E426">
        <v>2011</v>
      </c>
      <c r="F426" s="15">
        <f>IF(VLOOKUP(IF($A426&lt;1500,'BM011'!$D$5,IF($A426&lt;1800,'BM011'!$D$5,IF($A426&lt;2000,'BM011'!$D$5,$A426))),'BM011'!$D$5:$U$607,'BM011'!S$609,0)="BRUG KOM",VLOOKUP($C426,'BM010'!$C$5:$T$102,'BM010'!R$104,0),VLOOKUP(IF($A426&lt;1500,'BM011'!$D$5,IF($A426&lt;1800,'BM011'!$D$5,IF($A426&lt;2000,'BM011'!$D$5,$A426))),'BM011'!$D$5:$U$607,'BM011'!S$609,0))</f>
        <v>31944</v>
      </c>
      <c r="G426">
        <f>SUMIFS(Baggrundsvariable!D$3:D$296,Baggrundsvariable!$A$3:$A$296,Samlet!$C426,Baggrundsvariable!$C$3:$C$296,Samlet!$E426)</f>
        <v>224754</v>
      </c>
      <c r="H426" s="8">
        <f>SUMIFS(Baggrundsvariable!E$3:E$296,Baggrundsvariable!$A$3:$A$296,Samlet!$C426,Baggrundsvariable!$C$3:$C$296,Samlet!$E426)</f>
        <v>1.625</v>
      </c>
      <c r="I426" s="8">
        <f>SUMIFS(Baggrundsvariable!F$3:F$296,Baggrundsvariable!$A$3:$A$296,Samlet!$C426,Baggrundsvariable!$C$3:$C$296,Samlet!$E426)</f>
        <v>1.6</v>
      </c>
      <c r="J426" s="8">
        <f>SUMIFS(Baggrundsvariable!G$3:G$296,Baggrundsvariable!$A$3:$A$296,Samlet!$C426,Baggrundsvariable!$C$3:$C$296,Samlet!$E426)</f>
        <v>24.5</v>
      </c>
      <c r="K426" s="8">
        <f>SUMIFS(Baggrundsvariable!H$3:H$296,Baggrundsvariable!$A$3:$A$296,Samlet!$C426,Baggrundsvariable!$C$3:$C$296,Samlet!$E426)</f>
        <v>15.6</v>
      </c>
      <c r="L426" s="8">
        <f>SUMIFS(Baggrundsvariable!I$3:I$296,Baggrundsvariable!$A$3:$A$296,Samlet!$C426,Baggrundsvariable!$C$3:$C$296,Samlet!$E426)</f>
        <v>9.1260665319689096</v>
      </c>
    </row>
    <row r="427" spans="1:12">
      <c r="A427">
        <v>1823</v>
      </c>
      <c r="B427" t="s">
        <v>619</v>
      </c>
      <c r="C427">
        <v>147</v>
      </c>
      <c r="D427" t="s">
        <v>1236</v>
      </c>
      <c r="E427">
        <v>2011</v>
      </c>
      <c r="F427" s="15">
        <f>IF(VLOOKUP(IF($A427&lt;1500,'BM011'!$D$5,IF($A427&lt;1800,'BM011'!$D$5,IF($A427&lt;2000,'BM011'!$D$5,$A427))),'BM011'!$D$5:$U$607,'BM011'!S$609,0)="BRUG KOM",VLOOKUP($C427,'BM010'!$C$5:$T$102,'BM010'!R$104,0),VLOOKUP(IF($A427&lt;1500,'BM011'!$D$5,IF($A427&lt;1800,'BM011'!$D$5,IF($A427&lt;2000,'BM011'!$D$5,$A427))),'BM011'!$D$5:$U$607,'BM011'!S$609,0))</f>
        <v>31944</v>
      </c>
      <c r="G427">
        <f>SUMIFS(Baggrundsvariable!D$3:D$296,Baggrundsvariable!$A$3:$A$296,Samlet!$C427,Baggrundsvariable!$C$3:$C$296,Samlet!$E427)</f>
        <v>224754</v>
      </c>
      <c r="H427" s="8">
        <f>SUMIFS(Baggrundsvariable!E$3:E$296,Baggrundsvariable!$A$3:$A$296,Samlet!$C427,Baggrundsvariable!$C$3:$C$296,Samlet!$E427)</f>
        <v>1.625</v>
      </c>
      <c r="I427" s="8">
        <f>SUMIFS(Baggrundsvariable!F$3:F$296,Baggrundsvariable!$A$3:$A$296,Samlet!$C427,Baggrundsvariable!$C$3:$C$296,Samlet!$E427)</f>
        <v>1.6</v>
      </c>
      <c r="J427" s="8">
        <f>SUMIFS(Baggrundsvariable!G$3:G$296,Baggrundsvariable!$A$3:$A$296,Samlet!$C427,Baggrundsvariable!$C$3:$C$296,Samlet!$E427)</f>
        <v>24.5</v>
      </c>
      <c r="K427" s="8">
        <f>SUMIFS(Baggrundsvariable!H$3:H$296,Baggrundsvariable!$A$3:$A$296,Samlet!$C427,Baggrundsvariable!$C$3:$C$296,Samlet!$E427)</f>
        <v>15.6</v>
      </c>
      <c r="L427" s="8">
        <f>SUMIFS(Baggrundsvariable!I$3:I$296,Baggrundsvariable!$A$3:$A$296,Samlet!$C427,Baggrundsvariable!$C$3:$C$296,Samlet!$E427)</f>
        <v>9.1260665319689096</v>
      </c>
    </row>
    <row r="428" spans="1:12">
      <c r="A428">
        <v>1824</v>
      </c>
      <c r="B428" t="s">
        <v>619</v>
      </c>
      <c r="C428">
        <v>147</v>
      </c>
      <c r="D428" t="s">
        <v>1236</v>
      </c>
      <c r="E428">
        <v>2011</v>
      </c>
      <c r="F428" s="15">
        <f>IF(VLOOKUP(IF($A428&lt;1500,'BM011'!$D$5,IF($A428&lt;1800,'BM011'!$D$5,IF($A428&lt;2000,'BM011'!$D$5,$A428))),'BM011'!$D$5:$U$607,'BM011'!S$609,0)="BRUG KOM",VLOOKUP($C428,'BM010'!$C$5:$T$102,'BM010'!R$104,0),VLOOKUP(IF($A428&lt;1500,'BM011'!$D$5,IF($A428&lt;1800,'BM011'!$D$5,IF($A428&lt;2000,'BM011'!$D$5,$A428))),'BM011'!$D$5:$U$607,'BM011'!S$609,0))</f>
        <v>31944</v>
      </c>
      <c r="G428">
        <f>SUMIFS(Baggrundsvariable!D$3:D$296,Baggrundsvariable!$A$3:$A$296,Samlet!$C428,Baggrundsvariable!$C$3:$C$296,Samlet!$E428)</f>
        <v>224754</v>
      </c>
      <c r="H428" s="8">
        <f>SUMIFS(Baggrundsvariable!E$3:E$296,Baggrundsvariable!$A$3:$A$296,Samlet!$C428,Baggrundsvariable!$C$3:$C$296,Samlet!$E428)</f>
        <v>1.625</v>
      </c>
      <c r="I428" s="8">
        <f>SUMIFS(Baggrundsvariable!F$3:F$296,Baggrundsvariable!$A$3:$A$296,Samlet!$C428,Baggrundsvariable!$C$3:$C$296,Samlet!$E428)</f>
        <v>1.6</v>
      </c>
      <c r="J428" s="8">
        <f>SUMIFS(Baggrundsvariable!G$3:G$296,Baggrundsvariable!$A$3:$A$296,Samlet!$C428,Baggrundsvariable!$C$3:$C$296,Samlet!$E428)</f>
        <v>24.5</v>
      </c>
      <c r="K428" s="8">
        <f>SUMIFS(Baggrundsvariable!H$3:H$296,Baggrundsvariable!$A$3:$A$296,Samlet!$C428,Baggrundsvariable!$C$3:$C$296,Samlet!$E428)</f>
        <v>15.6</v>
      </c>
      <c r="L428" s="8">
        <f>SUMIFS(Baggrundsvariable!I$3:I$296,Baggrundsvariable!$A$3:$A$296,Samlet!$C428,Baggrundsvariable!$C$3:$C$296,Samlet!$E428)</f>
        <v>9.1260665319689096</v>
      </c>
    </row>
    <row r="429" spans="1:12">
      <c r="A429">
        <v>1825</v>
      </c>
      <c r="B429" t="s">
        <v>619</v>
      </c>
      <c r="C429">
        <v>147</v>
      </c>
      <c r="D429" t="s">
        <v>1236</v>
      </c>
      <c r="E429">
        <v>2011</v>
      </c>
      <c r="F429" s="15">
        <f>IF(VLOOKUP(IF($A429&lt;1500,'BM011'!$D$5,IF($A429&lt;1800,'BM011'!$D$5,IF($A429&lt;2000,'BM011'!$D$5,$A429))),'BM011'!$D$5:$U$607,'BM011'!S$609,0)="BRUG KOM",VLOOKUP($C429,'BM010'!$C$5:$T$102,'BM010'!R$104,0),VLOOKUP(IF($A429&lt;1500,'BM011'!$D$5,IF($A429&lt;1800,'BM011'!$D$5,IF($A429&lt;2000,'BM011'!$D$5,$A429))),'BM011'!$D$5:$U$607,'BM011'!S$609,0))</f>
        <v>31944</v>
      </c>
      <c r="G429">
        <f>SUMIFS(Baggrundsvariable!D$3:D$296,Baggrundsvariable!$A$3:$A$296,Samlet!$C429,Baggrundsvariable!$C$3:$C$296,Samlet!$E429)</f>
        <v>224754</v>
      </c>
      <c r="H429" s="8">
        <f>SUMIFS(Baggrundsvariable!E$3:E$296,Baggrundsvariable!$A$3:$A$296,Samlet!$C429,Baggrundsvariable!$C$3:$C$296,Samlet!$E429)</f>
        <v>1.625</v>
      </c>
      <c r="I429" s="8">
        <f>SUMIFS(Baggrundsvariable!F$3:F$296,Baggrundsvariable!$A$3:$A$296,Samlet!$C429,Baggrundsvariable!$C$3:$C$296,Samlet!$E429)</f>
        <v>1.6</v>
      </c>
      <c r="J429" s="8">
        <f>SUMIFS(Baggrundsvariable!G$3:G$296,Baggrundsvariable!$A$3:$A$296,Samlet!$C429,Baggrundsvariable!$C$3:$C$296,Samlet!$E429)</f>
        <v>24.5</v>
      </c>
      <c r="K429" s="8">
        <f>SUMIFS(Baggrundsvariable!H$3:H$296,Baggrundsvariable!$A$3:$A$296,Samlet!$C429,Baggrundsvariable!$C$3:$C$296,Samlet!$E429)</f>
        <v>15.6</v>
      </c>
      <c r="L429" s="8">
        <f>SUMIFS(Baggrundsvariable!I$3:I$296,Baggrundsvariable!$A$3:$A$296,Samlet!$C429,Baggrundsvariable!$C$3:$C$296,Samlet!$E429)</f>
        <v>9.1260665319689096</v>
      </c>
    </row>
    <row r="430" spans="1:12">
      <c r="A430">
        <v>1826</v>
      </c>
      <c r="B430" t="s">
        <v>619</v>
      </c>
      <c r="C430">
        <v>147</v>
      </c>
      <c r="D430" t="s">
        <v>1236</v>
      </c>
      <c r="E430">
        <v>2011</v>
      </c>
      <c r="F430" s="15">
        <f>IF(VLOOKUP(IF($A430&lt;1500,'BM011'!$D$5,IF($A430&lt;1800,'BM011'!$D$5,IF($A430&lt;2000,'BM011'!$D$5,$A430))),'BM011'!$D$5:$U$607,'BM011'!S$609,0)="BRUG KOM",VLOOKUP($C430,'BM010'!$C$5:$T$102,'BM010'!R$104,0),VLOOKUP(IF($A430&lt;1500,'BM011'!$D$5,IF($A430&lt;1800,'BM011'!$D$5,IF($A430&lt;2000,'BM011'!$D$5,$A430))),'BM011'!$D$5:$U$607,'BM011'!S$609,0))</f>
        <v>31944</v>
      </c>
      <c r="G430">
        <f>SUMIFS(Baggrundsvariable!D$3:D$296,Baggrundsvariable!$A$3:$A$296,Samlet!$C430,Baggrundsvariable!$C$3:$C$296,Samlet!$E430)</f>
        <v>224754</v>
      </c>
      <c r="H430" s="8">
        <f>SUMIFS(Baggrundsvariable!E$3:E$296,Baggrundsvariable!$A$3:$A$296,Samlet!$C430,Baggrundsvariable!$C$3:$C$296,Samlet!$E430)</f>
        <v>1.625</v>
      </c>
      <c r="I430" s="8">
        <f>SUMIFS(Baggrundsvariable!F$3:F$296,Baggrundsvariable!$A$3:$A$296,Samlet!$C430,Baggrundsvariable!$C$3:$C$296,Samlet!$E430)</f>
        <v>1.6</v>
      </c>
      <c r="J430" s="8">
        <f>SUMIFS(Baggrundsvariable!G$3:G$296,Baggrundsvariable!$A$3:$A$296,Samlet!$C430,Baggrundsvariable!$C$3:$C$296,Samlet!$E430)</f>
        <v>24.5</v>
      </c>
      <c r="K430" s="8">
        <f>SUMIFS(Baggrundsvariable!H$3:H$296,Baggrundsvariable!$A$3:$A$296,Samlet!$C430,Baggrundsvariable!$C$3:$C$296,Samlet!$E430)</f>
        <v>15.6</v>
      </c>
      <c r="L430" s="8">
        <f>SUMIFS(Baggrundsvariable!I$3:I$296,Baggrundsvariable!$A$3:$A$296,Samlet!$C430,Baggrundsvariable!$C$3:$C$296,Samlet!$E430)</f>
        <v>9.1260665319689096</v>
      </c>
    </row>
    <row r="431" spans="1:12">
      <c r="A431">
        <v>1827</v>
      </c>
      <c r="B431" t="s">
        <v>619</v>
      </c>
      <c r="C431">
        <v>147</v>
      </c>
      <c r="D431" t="s">
        <v>1236</v>
      </c>
      <c r="E431">
        <v>2011</v>
      </c>
      <c r="F431" s="15">
        <f>IF(VLOOKUP(IF($A431&lt;1500,'BM011'!$D$5,IF($A431&lt;1800,'BM011'!$D$5,IF($A431&lt;2000,'BM011'!$D$5,$A431))),'BM011'!$D$5:$U$607,'BM011'!S$609,0)="BRUG KOM",VLOOKUP($C431,'BM010'!$C$5:$T$102,'BM010'!R$104,0),VLOOKUP(IF($A431&lt;1500,'BM011'!$D$5,IF($A431&lt;1800,'BM011'!$D$5,IF($A431&lt;2000,'BM011'!$D$5,$A431))),'BM011'!$D$5:$U$607,'BM011'!S$609,0))</f>
        <v>31944</v>
      </c>
      <c r="G431">
        <f>SUMIFS(Baggrundsvariable!D$3:D$296,Baggrundsvariable!$A$3:$A$296,Samlet!$C431,Baggrundsvariable!$C$3:$C$296,Samlet!$E431)</f>
        <v>224754</v>
      </c>
      <c r="H431" s="8">
        <f>SUMIFS(Baggrundsvariable!E$3:E$296,Baggrundsvariable!$A$3:$A$296,Samlet!$C431,Baggrundsvariable!$C$3:$C$296,Samlet!$E431)</f>
        <v>1.625</v>
      </c>
      <c r="I431" s="8">
        <f>SUMIFS(Baggrundsvariable!F$3:F$296,Baggrundsvariable!$A$3:$A$296,Samlet!$C431,Baggrundsvariable!$C$3:$C$296,Samlet!$E431)</f>
        <v>1.6</v>
      </c>
      <c r="J431" s="8">
        <f>SUMIFS(Baggrundsvariable!G$3:G$296,Baggrundsvariable!$A$3:$A$296,Samlet!$C431,Baggrundsvariable!$C$3:$C$296,Samlet!$E431)</f>
        <v>24.5</v>
      </c>
      <c r="K431" s="8">
        <f>SUMIFS(Baggrundsvariable!H$3:H$296,Baggrundsvariable!$A$3:$A$296,Samlet!$C431,Baggrundsvariable!$C$3:$C$296,Samlet!$E431)</f>
        <v>15.6</v>
      </c>
      <c r="L431" s="8">
        <f>SUMIFS(Baggrundsvariable!I$3:I$296,Baggrundsvariable!$A$3:$A$296,Samlet!$C431,Baggrundsvariable!$C$3:$C$296,Samlet!$E431)</f>
        <v>9.1260665319689096</v>
      </c>
    </row>
    <row r="432" spans="1:12">
      <c r="A432">
        <v>1828</v>
      </c>
      <c r="B432" t="s">
        <v>619</v>
      </c>
      <c r="C432">
        <v>147</v>
      </c>
      <c r="D432" t="s">
        <v>1236</v>
      </c>
      <c r="E432">
        <v>2011</v>
      </c>
      <c r="F432" s="15">
        <f>IF(VLOOKUP(IF($A432&lt;1500,'BM011'!$D$5,IF($A432&lt;1800,'BM011'!$D$5,IF($A432&lt;2000,'BM011'!$D$5,$A432))),'BM011'!$D$5:$U$607,'BM011'!S$609,0)="BRUG KOM",VLOOKUP($C432,'BM010'!$C$5:$T$102,'BM010'!R$104,0),VLOOKUP(IF($A432&lt;1500,'BM011'!$D$5,IF($A432&lt;1800,'BM011'!$D$5,IF($A432&lt;2000,'BM011'!$D$5,$A432))),'BM011'!$D$5:$U$607,'BM011'!S$609,0))</f>
        <v>31944</v>
      </c>
      <c r="G432">
        <f>SUMIFS(Baggrundsvariable!D$3:D$296,Baggrundsvariable!$A$3:$A$296,Samlet!$C432,Baggrundsvariable!$C$3:$C$296,Samlet!$E432)</f>
        <v>224754</v>
      </c>
      <c r="H432" s="8">
        <f>SUMIFS(Baggrundsvariable!E$3:E$296,Baggrundsvariable!$A$3:$A$296,Samlet!$C432,Baggrundsvariable!$C$3:$C$296,Samlet!$E432)</f>
        <v>1.625</v>
      </c>
      <c r="I432" s="8">
        <f>SUMIFS(Baggrundsvariable!F$3:F$296,Baggrundsvariable!$A$3:$A$296,Samlet!$C432,Baggrundsvariable!$C$3:$C$296,Samlet!$E432)</f>
        <v>1.6</v>
      </c>
      <c r="J432" s="8">
        <f>SUMIFS(Baggrundsvariable!G$3:G$296,Baggrundsvariable!$A$3:$A$296,Samlet!$C432,Baggrundsvariable!$C$3:$C$296,Samlet!$E432)</f>
        <v>24.5</v>
      </c>
      <c r="K432" s="8">
        <f>SUMIFS(Baggrundsvariable!H$3:H$296,Baggrundsvariable!$A$3:$A$296,Samlet!$C432,Baggrundsvariable!$C$3:$C$296,Samlet!$E432)</f>
        <v>15.6</v>
      </c>
      <c r="L432" s="8">
        <f>SUMIFS(Baggrundsvariable!I$3:I$296,Baggrundsvariable!$A$3:$A$296,Samlet!$C432,Baggrundsvariable!$C$3:$C$296,Samlet!$E432)</f>
        <v>9.1260665319689096</v>
      </c>
    </row>
    <row r="433" spans="1:12">
      <c r="A433">
        <v>1829</v>
      </c>
      <c r="B433" t="s">
        <v>619</v>
      </c>
      <c r="C433">
        <v>147</v>
      </c>
      <c r="D433" t="s">
        <v>1236</v>
      </c>
      <c r="E433">
        <v>2011</v>
      </c>
      <c r="F433" s="15">
        <f>IF(VLOOKUP(IF($A433&lt;1500,'BM011'!$D$5,IF($A433&lt;1800,'BM011'!$D$5,IF($A433&lt;2000,'BM011'!$D$5,$A433))),'BM011'!$D$5:$U$607,'BM011'!S$609,0)="BRUG KOM",VLOOKUP($C433,'BM010'!$C$5:$T$102,'BM010'!R$104,0),VLOOKUP(IF($A433&lt;1500,'BM011'!$D$5,IF($A433&lt;1800,'BM011'!$D$5,IF($A433&lt;2000,'BM011'!$D$5,$A433))),'BM011'!$D$5:$U$607,'BM011'!S$609,0))</f>
        <v>31944</v>
      </c>
      <c r="G433">
        <f>SUMIFS(Baggrundsvariable!D$3:D$296,Baggrundsvariable!$A$3:$A$296,Samlet!$C433,Baggrundsvariable!$C$3:$C$296,Samlet!$E433)</f>
        <v>224754</v>
      </c>
      <c r="H433" s="8">
        <f>SUMIFS(Baggrundsvariable!E$3:E$296,Baggrundsvariable!$A$3:$A$296,Samlet!$C433,Baggrundsvariable!$C$3:$C$296,Samlet!$E433)</f>
        <v>1.625</v>
      </c>
      <c r="I433" s="8">
        <f>SUMIFS(Baggrundsvariable!F$3:F$296,Baggrundsvariable!$A$3:$A$296,Samlet!$C433,Baggrundsvariable!$C$3:$C$296,Samlet!$E433)</f>
        <v>1.6</v>
      </c>
      <c r="J433" s="8">
        <f>SUMIFS(Baggrundsvariable!G$3:G$296,Baggrundsvariable!$A$3:$A$296,Samlet!$C433,Baggrundsvariable!$C$3:$C$296,Samlet!$E433)</f>
        <v>24.5</v>
      </c>
      <c r="K433" s="8">
        <f>SUMIFS(Baggrundsvariable!H$3:H$296,Baggrundsvariable!$A$3:$A$296,Samlet!$C433,Baggrundsvariable!$C$3:$C$296,Samlet!$E433)</f>
        <v>15.6</v>
      </c>
      <c r="L433" s="8">
        <f>SUMIFS(Baggrundsvariable!I$3:I$296,Baggrundsvariable!$A$3:$A$296,Samlet!$C433,Baggrundsvariable!$C$3:$C$296,Samlet!$E433)</f>
        <v>9.1260665319689096</v>
      </c>
    </row>
    <row r="434" spans="1:12">
      <c r="A434">
        <v>1850</v>
      </c>
      <c r="B434" t="s">
        <v>619</v>
      </c>
      <c r="C434">
        <v>147</v>
      </c>
      <c r="D434" t="s">
        <v>1236</v>
      </c>
      <c r="E434">
        <v>2011</v>
      </c>
      <c r="F434" s="15">
        <f>IF(VLOOKUP(IF($A434&lt;1500,'BM011'!$D$5,IF($A434&lt;1800,'BM011'!$D$5,IF($A434&lt;2000,'BM011'!$D$5,$A434))),'BM011'!$D$5:$U$607,'BM011'!S$609,0)="BRUG KOM",VLOOKUP($C434,'BM010'!$C$5:$T$102,'BM010'!R$104,0),VLOOKUP(IF($A434&lt;1500,'BM011'!$D$5,IF($A434&lt;1800,'BM011'!$D$5,IF($A434&lt;2000,'BM011'!$D$5,$A434))),'BM011'!$D$5:$U$607,'BM011'!S$609,0))</f>
        <v>31944</v>
      </c>
      <c r="G434">
        <f>SUMIFS(Baggrundsvariable!D$3:D$296,Baggrundsvariable!$A$3:$A$296,Samlet!$C434,Baggrundsvariable!$C$3:$C$296,Samlet!$E434)</f>
        <v>224754</v>
      </c>
      <c r="H434" s="8">
        <f>SUMIFS(Baggrundsvariable!E$3:E$296,Baggrundsvariable!$A$3:$A$296,Samlet!$C434,Baggrundsvariable!$C$3:$C$296,Samlet!$E434)</f>
        <v>1.625</v>
      </c>
      <c r="I434" s="8">
        <f>SUMIFS(Baggrundsvariable!F$3:F$296,Baggrundsvariable!$A$3:$A$296,Samlet!$C434,Baggrundsvariable!$C$3:$C$296,Samlet!$E434)</f>
        <v>1.6</v>
      </c>
      <c r="J434" s="8">
        <f>SUMIFS(Baggrundsvariable!G$3:G$296,Baggrundsvariable!$A$3:$A$296,Samlet!$C434,Baggrundsvariable!$C$3:$C$296,Samlet!$E434)</f>
        <v>24.5</v>
      </c>
      <c r="K434" s="8">
        <f>SUMIFS(Baggrundsvariable!H$3:H$296,Baggrundsvariable!$A$3:$A$296,Samlet!$C434,Baggrundsvariable!$C$3:$C$296,Samlet!$E434)</f>
        <v>15.6</v>
      </c>
      <c r="L434" s="8">
        <f>SUMIFS(Baggrundsvariable!I$3:I$296,Baggrundsvariable!$A$3:$A$296,Samlet!$C434,Baggrundsvariable!$C$3:$C$296,Samlet!$E434)</f>
        <v>9.1260665319689096</v>
      </c>
    </row>
    <row r="435" spans="1:12">
      <c r="A435">
        <v>1851</v>
      </c>
      <c r="B435" t="s">
        <v>619</v>
      </c>
      <c r="C435">
        <v>147</v>
      </c>
      <c r="D435" t="s">
        <v>1236</v>
      </c>
      <c r="E435">
        <v>2011</v>
      </c>
      <c r="F435" s="15">
        <f>IF(VLOOKUP(IF($A435&lt;1500,'BM011'!$D$5,IF($A435&lt;1800,'BM011'!$D$5,IF($A435&lt;2000,'BM011'!$D$5,$A435))),'BM011'!$D$5:$U$607,'BM011'!S$609,0)="BRUG KOM",VLOOKUP($C435,'BM010'!$C$5:$T$102,'BM010'!R$104,0),VLOOKUP(IF($A435&lt;1500,'BM011'!$D$5,IF($A435&lt;1800,'BM011'!$D$5,IF($A435&lt;2000,'BM011'!$D$5,$A435))),'BM011'!$D$5:$U$607,'BM011'!S$609,0))</f>
        <v>31944</v>
      </c>
      <c r="G435">
        <f>SUMIFS(Baggrundsvariable!D$3:D$296,Baggrundsvariable!$A$3:$A$296,Samlet!$C435,Baggrundsvariable!$C$3:$C$296,Samlet!$E435)</f>
        <v>224754</v>
      </c>
      <c r="H435" s="8">
        <f>SUMIFS(Baggrundsvariable!E$3:E$296,Baggrundsvariable!$A$3:$A$296,Samlet!$C435,Baggrundsvariable!$C$3:$C$296,Samlet!$E435)</f>
        <v>1.625</v>
      </c>
      <c r="I435" s="8">
        <f>SUMIFS(Baggrundsvariable!F$3:F$296,Baggrundsvariable!$A$3:$A$296,Samlet!$C435,Baggrundsvariable!$C$3:$C$296,Samlet!$E435)</f>
        <v>1.6</v>
      </c>
      <c r="J435" s="8">
        <f>SUMIFS(Baggrundsvariable!G$3:G$296,Baggrundsvariable!$A$3:$A$296,Samlet!$C435,Baggrundsvariable!$C$3:$C$296,Samlet!$E435)</f>
        <v>24.5</v>
      </c>
      <c r="K435" s="8">
        <f>SUMIFS(Baggrundsvariable!H$3:H$296,Baggrundsvariable!$A$3:$A$296,Samlet!$C435,Baggrundsvariable!$C$3:$C$296,Samlet!$E435)</f>
        <v>15.6</v>
      </c>
      <c r="L435" s="8">
        <f>SUMIFS(Baggrundsvariable!I$3:I$296,Baggrundsvariable!$A$3:$A$296,Samlet!$C435,Baggrundsvariable!$C$3:$C$296,Samlet!$E435)</f>
        <v>9.1260665319689096</v>
      </c>
    </row>
    <row r="436" spans="1:12">
      <c r="A436">
        <v>1852</v>
      </c>
      <c r="B436" t="s">
        <v>619</v>
      </c>
      <c r="C436">
        <v>147</v>
      </c>
      <c r="D436" t="s">
        <v>1236</v>
      </c>
      <c r="E436">
        <v>2011</v>
      </c>
      <c r="F436" s="15">
        <f>IF(VLOOKUP(IF($A436&lt;1500,'BM011'!$D$5,IF($A436&lt;1800,'BM011'!$D$5,IF($A436&lt;2000,'BM011'!$D$5,$A436))),'BM011'!$D$5:$U$607,'BM011'!S$609,0)="BRUG KOM",VLOOKUP($C436,'BM010'!$C$5:$T$102,'BM010'!R$104,0),VLOOKUP(IF($A436&lt;1500,'BM011'!$D$5,IF($A436&lt;1800,'BM011'!$D$5,IF($A436&lt;2000,'BM011'!$D$5,$A436))),'BM011'!$D$5:$U$607,'BM011'!S$609,0))</f>
        <v>31944</v>
      </c>
      <c r="G436">
        <f>SUMIFS(Baggrundsvariable!D$3:D$296,Baggrundsvariable!$A$3:$A$296,Samlet!$C436,Baggrundsvariable!$C$3:$C$296,Samlet!$E436)</f>
        <v>224754</v>
      </c>
      <c r="H436" s="8">
        <f>SUMIFS(Baggrundsvariable!E$3:E$296,Baggrundsvariable!$A$3:$A$296,Samlet!$C436,Baggrundsvariable!$C$3:$C$296,Samlet!$E436)</f>
        <v>1.625</v>
      </c>
      <c r="I436" s="8">
        <f>SUMIFS(Baggrundsvariable!F$3:F$296,Baggrundsvariable!$A$3:$A$296,Samlet!$C436,Baggrundsvariable!$C$3:$C$296,Samlet!$E436)</f>
        <v>1.6</v>
      </c>
      <c r="J436" s="8">
        <f>SUMIFS(Baggrundsvariable!G$3:G$296,Baggrundsvariable!$A$3:$A$296,Samlet!$C436,Baggrundsvariable!$C$3:$C$296,Samlet!$E436)</f>
        <v>24.5</v>
      </c>
      <c r="K436" s="8">
        <f>SUMIFS(Baggrundsvariable!H$3:H$296,Baggrundsvariable!$A$3:$A$296,Samlet!$C436,Baggrundsvariable!$C$3:$C$296,Samlet!$E436)</f>
        <v>15.6</v>
      </c>
      <c r="L436" s="8">
        <f>SUMIFS(Baggrundsvariable!I$3:I$296,Baggrundsvariable!$A$3:$A$296,Samlet!$C436,Baggrundsvariable!$C$3:$C$296,Samlet!$E436)</f>
        <v>9.1260665319689096</v>
      </c>
    </row>
    <row r="437" spans="1:12">
      <c r="A437">
        <v>1853</v>
      </c>
      <c r="B437" t="s">
        <v>619</v>
      </c>
      <c r="C437">
        <v>147</v>
      </c>
      <c r="D437" t="s">
        <v>1236</v>
      </c>
      <c r="E437">
        <v>2011</v>
      </c>
      <c r="F437" s="15">
        <f>IF(VLOOKUP(IF($A437&lt;1500,'BM011'!$D$5,IF($A437&lt;1800,'BM011'!$D$5,IF($A437&lt;2000,'BM011'!$D$5,$A437))),'BM011'!$D$5:$U$607,'BM011'!S$609,0)="BRUG KOM",VLOOKUP($C437,'BM010'!$C$5:$T$102,'BM010'!R$104,0),VLOOKUP(IF($A437&lt;1500,'BM011'!$D$5,IF($A437&lt;1800,'BM011'!$D$5,IF($A437&lt;2000,'BM011'!$D$5,$A437))),'BM011'!$D$5:$U$607,'BM011'!S$609,0))</f>
        <v>31944</v>
      </c>
      <c r="G437">
        <f>SUMIFS(Baggrundsvariable!D$3:D$296,Baggrundsvariable!$A$3:$A$296,Samlet!$C437,Baggrundsvariable!$C$3:$C$296,Samlet!$E437)</f>
        <v>224754</v>
      </c>
      <c r="H437" s="8">
        <f>SUMIFS(Baggrundsvariable!E$3:E$296,Baggrundsvariable!$A$3:$A$296,Samlet!$C437,Baggrundsvariable!$C$3:$C$296,Samlet!$E437)</f>
        <v>1.625</v>
      </c>
      <c r="I437" s="8">
        <f>SUMIFS(Baggrundsvariable!F$3:F$296,Baggrundsvariable!$A$3:$A$296,Samlet!$C437,Baggrundsvariable!$C$3:$C$296,Samlet!$E437)</f>
        <v>1.6</v>
      </c>
      <c r="J437" s="8">
        <f>SUMIFS(Baggrundsvariable!G$3:G$296,Baggrundsvariable!$A$3:$A$296,Samlet!$C437,Baggrundsvariable!$C$3:$C$296,Samlet!$E437)</f>
        <v>24.5</v>
      </c>
      <c r="K437" s="8">
        <f>SUMIFS(Baggrundsvariable!H$3:H$296,Baggrundsvariable!$A$3:$A$296,Samlet!$C437,Baggrundsvariable!$C$3:$C$296,Samlet!$E437)</f>
        <v>15.6</v>
      </c>
      <c r="L437" s="8">
        <f>SUMIFS(Baggrundsvariable!I$3:I$296,Baggrundsvariable!$A$3:$A$296,Samlet!$C437,Baggrundsvariable!$C$3:$C$296,Samlet!$E437)</f>
        <v>9.1260665319689096</v>
      </c>
    </row>
    <row r="438" spans="1:12">
      <c r="A438">
        <v>1854</v>
      </c>
      <c r="B438" t="s">
        <v>619</v>
      </c>
      <c r="C438">
        <v>147</v>
      </c>
      <c r="D438" t="s">
        <v>1236</v>
      </c>
      <c r="E438">
        <v>2011</v>
      </c>
      <c r="F438" s="15">
        <f>IF(VLOOKUP(IF($A438&lt;1500,'BM011'!$D$5,IF($A438&lt;1800,'BM011'!$D$5,IF($A438&lt;2000,'BM011'!$D$5,$A438))),'BM011'!$D$5:$U$607,'BM011'!S$609,0)="BRUG KOM",VLOOKUP($C438,'BM010'!$C$5:$T$102,'BM010'!R$104,0),VLOOKUP(IF($A438&lt;1500,'BM011'!$D$5,IF($A438&lt;1800,'BM011'!$D$5,IF($A438&lt;2000,'BM011'!$D$5,$A438))),'BM011'!$D$5:$U$607,'BM011'!S$609,0))</f>
        <v>31944</v>
      </c>
      <c r="G438">
        <f>SUMIFS(Baggrundsvariable!D$3:D$296,Baggrundsvariable!$A$3:$A$296,Samlet!$C438,Baggrundsvariable!$C$3:$C$296,Samlet!$E438)</f>
        <v>224754</v>
      </c>
      <c r="H438" s="8">
        <f>SUMIFS(Baggrundsvariable!E$3:E$296,Baggrundsvariable!$A$3:$A$296,Samlet!$C438,Baggrundsvariable!$C$3:$C$296,Samlet!$E438)</f>
        <v>1.625</v>
      </c>
      <c r="I438" s="8">
        <f>SUMIFS(Baggrundsvariable!F$3:F$296,Baggrundsvariable!$A$3:$A$296,Samlet!$C438,Baggrundsvariable!$C$3:$C$296,Samlet!$E438)</f>
        <v>1.6</v>
      </c>
      <c r="J438" s="8">
        <f>SUMIFS(Baggrundsvariable!G$3:G$296,Baggrundsvariable!$A$3:$A$296,Samlet!$C438,Baggrundsvariable!$C$3:$C$296,Samlet!$E438)</f>
        <v>24.5</v>
      </c>
      <c r="K438" s="8">
        <f>SUMIFS(Baggrundsvariable!H$3:H$296,Baggrundsvariable!$A$3:$A$296,Samlet!$C438,Baggrundsvariable!$C$3:$C$296,Samlet!$E438)</f>
        <v>15.6</v>
      </c>
      <c r="L438" s="8">
        <f>SUMIFS(Baggrundsvariable!I$3:I$296,Baggrundsvariable!$A$3:$A$296,Samlet!$C438,Baggrundsvariable!$C$3:$C$296,Samlet!$E438)</f>
        <v>9.1260665319689096</v>
      </c>
    </row>
    <row r="439" spans="1:12">
      <c r="A439">
        <v>1855</v>
      </c>
      <c r="B439" t="s">
        <v>619</v>
      </c>
      <c r="C439">
        <v>147</v>
      </c>
      <c r="D439" t="s">
        <v>1236</v>
      </c>
      <c r="E439">
        <v>2011</v>
      </c>
      <c r="F439" s="15">
        <f>IF(VLOOKUP(IF($A439&lt;1500,'BM011'!$D$5,IF($A439&lt;1800,'BM011'!$D$5,IF($A439&lt;2000,'BM011'!$D$5,$A439))),'BM011'!$D$5:$U$607,'BM011'!S$609,0)="BRUG KOM",VLOOKUP($C439,'BM010'!$C$5:$T$102,'BM010'!R$104,0),VLOOKUP(IF($A439&lt;1500,'BM011'!$D$5,IF($A439&lt;1800,'BM011'!$D$5,IF($A439&lt;2000,'BM011'!$D$5,$A439))),'BM011'!$D$5:$U$607,'BM011'!S$609,0))</f>
        <v>31944</v>
      </c>
      <c r="G439">
        <f>SUMIFS(Baggrundsvariable!D$3:D$296,Baggrundsvariable!$A$3:$A$296,Samlet!$C439,Baggrundsvariable!$C$3:$C$296,Samlet!$E439)</f>
        <v>224754</v>
      </c>
      <c r="H439" s="8">
        <f>SUMIFS(Baggrundsvariable!E$3:E$296,Baggrundsvariable!$A$3:$A$296,Samlet!$C439,Baggrundsvariable!$C$3:$C$296,Samlet!$E439)</f>
        <v>1.625</v>
      </c>
      <c r="I439" s="8">
        <f>SUMIFS(Baggrundsvariable!F$3:F$296,Baggrundsvariable!$A$3:$A$296,Samlet!$C439,Baggrundsvariable!$C$3:$C$296,Samlet!$E439)</f>
        <v>1.6</v>
      </c>
      <c r="J439" s="8">
        <f>SUMIFS(Baggrundsvariable!G$3:G$296,Baggrundsvariable!$A$3:$A$296,Samlet!$C439,Baggrundsvariable!$C$3:$C$296,Samlet!$E439)</f>
        <v>24.5</v>
      </c>
      <c r="K439" s="8">
        <f>SUMIFS(Baggrundsvariable!H$3:H$296,Baggrundsvariable!$A$3:$A$296,Samlet!$C439,Baggrundsvariable!$C$3:$C$296,Samlet!$E439)</f>
        <v>15.6</v>
      </c>
      <c r="L439" s="8">
        <f>SUMIFS(Baggrundsvariable!I$3:I$296,Baggrundsvariable!$A$3:$A$296,Samlet!$C439,Baggrundsvariable!$C$3:$C$296,Samlet!$E439)</f>
        <v>9.1260665319689096</v>
      </c>
    </row>
    <row r="440" spans="1:12">
      <c r="A440">
        <v>1856</v>
      </c>
      <c r="B440" t="s">
        <v>619</v>
      </c>
      <c r="C440">
        <v>147</v>
      </c>
      <c r="D440" t="s">
        <v>1236</v>
      </c>
      <c r="E440">
        <v>2011</v>
      </c>
      <c r="F440" s="15">
        <f>IF(VLOOKUP(IF($A440&lt;1500,'BM011'!$D$5,IF($A440&lt;1800,'BM011'!$D$5,IF($A440&lt;2000,'BM011'!$D$5,$A440))),'BM011'!$D$5:$U$607,'BM011'!S$609,0)="BRUG KOM",VLOOKUP($C440,'BM010'!$C$5:$T$102,'BM010'!R$104,0),VLOOKUP(IF($A440&lt;1500,'BM011'!$D$5,IF($A440&lt;1800,'BM011'!$D$5,IF($A440&lt;2000,'BM011'!$D$5,$A440))),'BM011'!$D$5:$U$607,'BM011'!S$609,0))</f>
        <v>31944</v>
      </c>
      <c r="G440">
        <f>SUMIFS(Baggrundsvariable!D$3:D$296,Baggrundsvariable!$A$3:$A$296,Samlet!$C440,Baggrundsvariable!$C$3:$C$296,Samlet!$E440)</f>
        <v>224754</v>
      </c>
      <c r="H440" s="8">
        <f>SUMIFS(Baggrundsvariable!E$3:E$296,Baggrundsvariable!$A$3:$A$296,Samlet!$C440,Baggrundsvariable!$C$3:$C$296,Samlet!$E440)</f>
        <v>1.625</v>
      </c>
      <c r="I440" s="8">
        <f>SUMIFS(Baggrundsvariable!F$3:F$296,Baggrundsvariable!$A$3:$A$296,Samlet!$C440,Baggrundsvariable!$C$3:$C$296,Samlet!$E440)</f>
        <v>1.6</v>
      </c>
      <c r="J440" s="8">
        <f>SUMIFS(Baggrundsvariable!G$3:G$296,Baggrundsvariable!$A$3:$A$296,Samlet!$C440,Baggrundsvariable!$C$3:$C$296,Samlet!$E440)</f>
        <v>24.5</v>
      </c>
      <c r="K440" s="8">
        <f>SUMIFS(Baggrundsvariable!H$3:H$296,Baggrundsvariable!$A$3:$A$296,Samlet!$C440,Baggrundsvariable!$C$3:$C$296,Samlet!$E440)</f>
        <v>15.6</v>
      </c>
      <c r="L440" s="8">
        <f>SUMIFS(Baggrundsvariable!I$3:I$296,Baggrundsvariable!$A$3:$A$296,Samlet!$C440,Baggrundsvariable!$C$3:$C$296,Samlet!$E440)</f>
        <v>9.1260665319689096</v>
      </c>
    </row>
    <row r="441" spans="1:12">
      <c r="A441">
        <v>1857</v>
      </c>
      <c r="B441" t="s">
        <v>619</v>
      </c>
      <c r="C441">
        <v>147</v>
      </c>
      <c r="D441" t="s">
        <v>1236</v>
      </c>
      <c r="E441">
        <v>2011</v>
      </c>
      <c r="F441" s="15">
        <f>IF(VLOOKUP(IF($A441&lt;1500,'BM011'!$D$5,IF($A441&lt;1800,'BM011'!$D$5,IF($A441&lt;2000,'BM011'!$D$5,$A441))),'BM011'!$D$5:$U$607,'BM011'!S$609,0)="BRUG KOM",VLOOKUP($C441,'BM010'!$C$5:$T$102,'BM010'!R$104,0),VLOOKUP(IF($A441&lt;1500,'BM011'!$D$5,IF($A441&lt;1800,'BM011'!$D$5,IF($A441&lt;2000,'BM011'!$D$5,$A441))),'BM011'!$D$5:$U$607,'BM011'!S$609,0))</f>
        <v>31944</v>
      </c>
      <c r="G441">
        <f>SUMIFS(Baggrundsvariable!D$3:D$296,Baggrundsvariable!$A$3:$A$296,Samlet!$C441,Baggrundsvariable!$C$3:$C$296,Samlet!$E441)</f>
        <v>224754</v>
      </c>
      <c r="H441" s="8">
        <f>SUMIFS(Baggrundsvariable!E$3:E$296,Baggrundsvariable!$A$3:$A$296,Samlet!$C441,Baggrundsvariable!$C$3:$C$296,Samlet!$E441)</f>
        <v>1.625</v>
      </c>
      <c r="I441" s="8">
        <f>SUMIFS(Baggrundsvariable!F$3:F$296,Baggrundsvariable!$A$3:$A$296,Samlet!$C441,Baggrundsvariable!$C$3:$C$296,Samlet!$E441)</f>
        <v>1.6</v>
      </c>
      <c r="J441" s="8">
        <f>SUMIFS(Baggrundsvariable!G$3:G$296,Baggrundsvariable!$A$3:$A$296,Samlet!$C441,Baggrundsvariable!$C$3:$C$296,Samlet!$E441)</f>
        <v>24.5</v>
      </c>
      <c r="K441" s="8">
        <f>SUMIFS(Baggrundsvariable!H$3:H$296,Baggrundsvariable!$A$3:$A$296,Samlet!$C441,Baggrundsvariable!$C$3:$C$296,Samlet!$E441)</f>
        <v>15.6</v>
      </c>
      <c r="L441" s="8">
        <f>SUMIFS(Baggrundsvariable!I$3:I$296,Baggrundsvariable!$A$3:$A$296,Samlet!$C441,Baggrundsvariable!$C$3:$C$296,Samlet!$E441)</f>
        <v>9.1260665319689096</v>
      </c>
    </row>
    <row r="442" spans="1:12">
      <c r="A442">
        <v>1860</v>
      </c>
      <c r="B442" t="s">
        <v>619</v>
      </c>
      <c r="C442">
        <v>147</v>
      </c>
      <c r="D442" t="s">
        <v>1236</v>
      </c>
      <c r="E442">
        <v>2011</v>
      </c>
      <c r="F442" s="15">
        <f>IF(VLOOKUP(IF($A442&lt;1500,'BM011'!$D$5,IF($A442&lt;1800,'BM011'!$D$5,IF($A442&lt;2000,'BM011'!$D$5,$A442))),'BM011'!$D$5:$U$607,'BM011'!S$609,0)="BRUG KOM",VLOOKUP($C442,'BM010'!$C$5:$T$102,'BM010'!R$104,0),VLOOKUP(IF($A442&lt;1500,'BM011'!$D$5,IF($A442&lt;1800,'BM011'!$D$5,IF($A442&lt;2000,'BM011'!$D$5,$A442))),'BM011'!$D$5:$U$607,'BM011'!S$609,0))</f>
        <v>31944</v>
      </c>
      <c r="G442">
        <f>SUMIFS(Baggrundsvariable!D$3:D$296,Baggrundsvariable!$A$3:$A$296,Samlet!$C442,Baggrundsvariable!$C$3:$C$296,Samlet!$E442)</f>
        <v>224754</v>
      </c>
      <c r="H442" s="8">
        <f>SUMIFS(Baggrundsvariable!E$3:E$296,Baggrundsvariable!$A$3:$A$296,Samlet!$C442,Baggrundsvariable!$C$3:$C$296,Samlet!$E442)</f>
        <v>1.625</v>
      </c>
      <c r="I442" s="8">
        <f>SUMIFS(Baggrundsvariable!F$3:F$296,Baggrundsvariable!$A$3:$A$296,Samlet!$C442,Baggrundsvariable!$C$3:$C$296,Samlet!$E442)</f>
        <v>1.6</v>
      </c>
      <c r="J442" s="8">
        <f>SUMIFS(Baggrundsvariable!G$3:G$296,Baggrundsvariable!$A$3:$A$296,Samlet!$C442,Baggrundsvariable!$C$3:$C$296,Samlet!$E442)</f>
        <v>24.5</v>
      </c>
      <c r="K442" s="8">
        <f>SUMIFS(Baggrundsvariable!H$3:H$296,Baggrundsvariable!$A$3:$A$296,Samlet!$C442,Baggrundsvariable!$C$3:$C$296,Samlet!$E442)</f>
        <v>15.6</v>
      </c>
      <c r="L442" s="8">
        <f>SUMIFS(Baggrundsvariable!I$3:I$296,Baggrundsvariable!$A$3:$A$296,Samlet!$C442,Baggrundsvariable!$C$3:$C$296,Samlet!$E442)</f>
        <v>9.1260665319689096</v>
      </c>
    </row>
    <row r="443" spans="1:12">
      <c r="A443">
        <v>1861</v>
      </c>
      <c r="B443" t="s">
        <v>619</v>
      </c>
      <c r="C443">
        <v>147</v>
      </c>
      <c r="D443" t="s">
        <v>1236</v>
      </c>
      <c r="E443">
        <v>2011</v>
      </c>
      <c r="F443" s="15">
        <f>IF(VLOOKUP(IF($A443&lt;1500,'BM011'!$D$5,IF($A443&lt;1800,'BM011'!$D$5,IF($A443&lt;2000,'BM011'!$D$5,$A443))),'BM011'!$D$5:$U$607,'BM011'!S$609,0)="BRUG KOM",VLOOKUP($C443,'BM010'!$C$5:$T$102,'BM010'!R$104,0),VLOOKUP(IF($A443&lt;1500,'BM011'!$D$5,IF($A443&lt;1800,'BM011'!$D$5,IF($A443&lt;2000,'BM011'!$D$5,$A443))),'BM011'!$D$5:$U$607,'BM011'!S$609,0))</f>
        <v>31944</v>
      </c>
      <c r="G443">
        <f>SUMIFS(Baggrundsvariable!D$3:D$296,Baggrundsvariable!$A$3:$A$296,Samlet!$C443,Baggrundsvariable!$C$3:$C$296,Samlet!$E443)</f>
        <v>224754</v>
      </c>
      <c r="H443" s="8">
        <f>SUMIFS(Baggrundsvariable!E$3:E$296,Baggrundsvariable!$A$3:$A$296,Samlet!$C443,Baggrundsvariable!$C$3:$C$296,Samlet!$E443)</f>
        <v>1.625</v>
      </c>
      <c r="I443" s="8">
        <f>SUMIFS(Baggrundsvariable!F$3:F$296,Baggrundsvariable!$A$3:$A$296,Samlet!$C443,Baggrundsvariable!$C$3:$C$296,Samlet!$E443)</f>
        <v>1.6</v>
      </c>
      <c r="J443" s="8">
        <f>SUMIFS(Baggrundsvariable!G$3:G$296,Baggrundsvariable!$A$3:$A$296,Samlet!$C443,Baggrundsvariable!$C$3:$C$296,Samlet!$E443)</f>
        <v>24.5</v>
      </c>
      <c r="K443" s="8">
        <f>SUMIFS(Baggrundsvariable!H$3:H$296,Baggrundsvariable!$A$3:$A$296,Samlet!$C443,Baggrundsvariable!$C$3:$C$296,Samlet!$E443)</f>
        <v>15.6</v>
      </c>
      <c r="L443" s="8">
        <f>SUMIFS(Baggrundsvariable!I$3:I$296,Baggrundsvariable!$A$3:$A$296,Samlet!$C443,Baggrundsvariable!$C$3:$C$296,Samlet!$E443)</f>
        <v>9.1260665319689096</v>
      </c>
    </row>
    <row r="444" spans="1:12">
      <c r="A444">
        <v>1862</v>
      </c>
      <c r="B444" t="s">
        <v>619</v>
      </c>
      <c r="C444">
        <v>147</v>
      </c>
      <c r="D444" t="s">
        <v>1236</v>
      </c>
      <c r="E444">
        <v>2011</v>
      </c>
      <c r="F444" s="15">
        <f>IF(VLOOKUP(IF($A444&lt;1500,'BM011'!$D$5,IF($A444&lt;1800,'BM011'!$D$5,IF($A444&lt;2000,'BM011'!$D$5,$A444))),'BM011'!$D$5:$U$607,'BM011'!S$609,0)="BRUG KOM",VLOOKUP($C444,'BM010'!$C$5:$T$102,'BM010'!R$104,0),VLOOKUP(IF($A444&lt;1500,'BM011'!$D$5,IF($A444&lt;1800,'BM011'!$D$5,IF($A444&lt;2000,'BM011'!$D$5,$A444))),'BM011'!$D$5:$U$607,'BM011'!S$609,0))</f>
        <v>31944</v>
      </c>
      <c r="G444">
        <f>SUMIFS(Baggrundsvariable!D$3:D$296,Baggrundsvariable!$A$3:$A$296,Samlet!$C444,Baggrundsvariable!$C$3:$C$296,Samlet!$E444)</f>
        <v>224754</v>
      </c>
      <c r="H444" s="8">
        <f>SUMIFS(Baggrundsvariable!E$3:E$296,Baggrundsvariable!$A$3:$A$296,Samlet!$C444,Baggrundsvariable!$C$3:$C$296,Samlet!$E444)</f>
        <v>1.625</v>
      </c>
      <c r="I444" s="8">
        <f>SUMIFS(Baggrundsvariable!F$3:F$296,Baggrundsvariable!$A$3:$A$296,Samlet!$C444,Baggrundsvariable!$C$3:$C$296,Samlet!$E444)</f>
        <v>1.6</v>
      </c>
      <c r="J444" s="8">
        <f>SUMIFS(Baggrundsvariable!G$3:G$296,Baggrundsvariable!$A$3:$A$296,Samlet!$C444,Baggrundsvariable!$C$3:$C$296,Samlet!$E444)</f>
        <v>24.5</v>
      </c>
      <c r="K444" s="8">
        <f>SUMIFS(Baggrundsvariable!H$3:H$296,Baggrundsvariable!$A$3:$A$296,Samlet!$C444,Baggrundsvariable!$C$3:$C$296,Samlet!$E444)</f>
        <v>15.6</v>
      </c>
      <c r="L444" s="8">
        <f>SUMIFS(Baggrundsvariable!I$3:I$296,Baggrundsvariable!$A$3:$A$296,Samlet!$C444,Baggrundsvariable!$C$3:$C$296,Samlet!$E444)</f>
        <v>9.1260665319689096</v>
      </c>
    </row>
    <row r="445" spans="1:12">
      <c r="A445">
        <v>1863</v>
      </c>
      <c r="B445" t="s">
        <v>619</v>
      </c>
      <c r="C445">
        <v>147</v>
      </c>
      <c r="D445" t="s">
        <v>1236</v>
      </c>
      <c r="E445">
        <v>2011</v>
      </c>
      <c r="F445" s="15">
        <f>IF(VLOOKUP(IF($A445&lt;1500,'BM011'!$D$5,IF($A445&lt;1800,'BM011'!$D$5,IF($A445&lt;2000,'BM011'!$D$5,$A445))),'BM011'!$D$5:$U$607,'BM011'!S$609,0)="BRUG KOM",VLOOKUP($C445,'BM010'!$C$5:$T$102,'BM010'!R$104,0),VLOOKUP(IF($A445&lt;1500,'BM011'!$D$5,IF($A445&lt;1800,'BM011'!$D$5,IF($A445&lt;2000,'BM011'!$D$5,$A445))),'BM011'!$D$5:$U$607,'BM011'!S$609,0))</f>
        <v>31944</v>
      </c>
      <c r="G445">
        <f>SUMIFS(Baggrundsvariable!D$3:D$296,Baggrundsvariable!$A$3:$A$296,Samlet!$C445,Baggrundsvariable!$C$3:$C$296,Samlet!$E445)</f>
        <v>224754</v>
      </c>
      <c r="H445" s="8">
        <f>SUMIFS(Baggrundsvariable!E$3:E$296,Baggrundsvariable!$A$3:$A$296,Samlet!$C445,Baggrundsvariable!$C$3:$C$296,Samlet!$E445)</f>
        <v>1.625</v>
      </c>
      <c r="I445" s="8">
        <f>SUMIFS(Baggrundsvariable!F$3:F$296,Baggrundsvariable!$A$3:$A$296,Samlet!$C445,Baggrundsvariable!$C$3:$C$296,Samlet!$E445)</f>
        <v>1.6</v>
      </c>
      <c r="J445" s="8">
        <f>SUMIFS(Baggrundsvariable!G$3:G$296,Baggrundsvariable!$A$3:$A$296,Samlet!$C445,Baggrundsvariable!$C$3:$C$296,Samlet!$E445)</f>
        <v>24.5</v>
      </c>
      <c r="K445" s="8">
        <f>SUMIFS(Baggrundsvariable!H$3:H$296,Baggrundsvariable!$A$3:$A$296,Samlet!$C445,Baggrundsvariable!$C$3:$C$296,Samlet!$E445)</f>
        <v>15.6</v>
      </c>
      <c r="L445" s="8">
        <f>SUMIFS(Baggrundsvariable!I$3:I$296,Baggrundsvariable!$A$3:$A$296,Samlet!$C445,Baggrundsvariable!$C$3:$C$296,Samlet!$E445)</f>
        <v>9.1260665319689096</v>
      </c>
    </row>
    <row r="446" spans="1:12">
      <c r="A446">
        <v>1864</v>
      </c>
      <c r="B446" t="s">
        <v>619</v>
      </c>
      <c r="C446">
        <v>147</v>
      </c>
      <c r="D446" t="s">
        <v>1236</v>
      </c>
      <c r="E446">
        <v>2011</v>
      </c>
      <c r="F446" s="15">
        <f>IF(VLOOKUP(IF($A446&lt;1500,'BM011'!$D$5,IF($A446&lt;1800,'BM011'!$D$5,IF($A446&lt;2000,'BM011'!$D$5,$A446))),'BM011'!$D$5:$U$607,'BM011'!S$609,0)="BRUG KOM",VLOOKUP($C446,'BM010'!$C$5:$T$102,'BM010'!R$104,0),VLOOKUP(IF($A446&lt;1500,'BM011'!$D$5,IF($A446&lt;1800,'BM011'!$D$5,IF($A446&lt;2000,'BM011'!$D$5,$A446))),'BM011'!$D$5:$U$607,'BM011'!S$609,0))</f>
        <v>31944</v>
      </c>
      <c r="G446">
        <f>SUMIFS(Baggrundsvariable!D$3:D$296,Baggrundsvariable!$A$3:$A$296,Samlet!$C446,Baggrundsvariable!$C$3:$C$296,Samlet!$E446)</f>
        <v>224754</v>
      </c>
      <c r="H446" s="8">
        <f>SUMIFS(Baggrundsvariable!E$3:E$296,Baggrundsvariable!$A$3:$A$296,Samlet!$C446,Baggrundsvariable!$C$3:$C$296,Samlet!$E446)</f>
        <v>1.625</v>
      </c>
      <c r="I446" s="8">
        <f>SUMIFS(Baggrundsvariable!F$3:F$296,Baggrundsvariable!$A$3:$A$296,Samlet!$C446,Baggrundsvariable!$C$3:$C$296,Samlet!$E446)</f>
        <v>1.6</v>
      </c>
      <c r="J446" s="8">
        <f>SUMIFS(Baggrundsvariable!G$3:G$296,Baggrundsvariable!$A$3:$A$296,Samlet!$C446,Baggrundsvariable!$C$3:$C$296,Samlet!$E446)</f>
        <v>24.5</v>
      </c>
      <c r="K446" s="8">
        <f>SUMIFS(Baggrundsvariable!H$3:H$296,Baggrundsvariable!$A$3:$A$296,Samlet!$C446,Baggrundsvariable!$C$3:$C$296,Samlet!$E446)</f>
        <v>15.6</v>
      </c>
      <c r="L446" s="8">
        <f>SUMIFS(Baggrundsvariable!I$3:I$296,Baggrundsvariable!$A$3:$A$296,Samlet!$C446,Baggrundsvariable!$C$3:$C$296,Samlet!$E446)</f>
        <v>9.1260665319689096</v>
      </c>
    </row>
    <row r="447" spans="1:12">
      <c r="A447">
        <v>1865</v>
      </c>
      <c r="B447" t="s">
        <v>619</v>
      </c>
      <c r="C447">
        <v>147</v>
      </c>
      <c r="D447" t="s">
        <v>1236</v>
      </c>
      <c r="E447">
        <v>2011</v>
      </c>
      <c r="F447" s="15">
        <f>IF(VLOOKUP(IF($A447&lt;1500,'BM011'!$D$5,IF($A447&lt;1800,'BM011'!$D$5,IF($A447&lt;2000,'BM011'!$D$5,$A447))),'BM011'!$D$5:$U$607,'BM011'!S$609,0)="BRUG KOM",VLOOKUP($C447,'BM010'!$C$5:$T$102,'BM010'!R$104,0),VLOOKUP(IF($A447&lt;1500,'BM011'!$D$5,IF($A447&lt;1800,'BM011'!$D$5,IF($A447&lt;2000,'BM011'!$D$5,$A447))),'BM011'!$D$5:$U$607,'BM011'!S$609,0))</f>
        <v>31944</v>
      </c>
      <c r="G447">
        <f>SUMIFS(Baggrundsvariable!D$3:D$296,Baggrundsvariable!$A$3:$A$296,Samlet!$C447,Baggrundsvariable!$C$3:$C$296,Samlet!$E447)</f>
        <v>224754</v>
      </c>
      <c r="H447" s="8">
        <f>SUMIFS(Baggrundsvariable!E$3:E$296,Baggrundsvariable!$A$3:$A$296,Samlet!$C447,Baggrundsvariable!$C$3:$C$296,Samlet!$E447)</f>
        <v>1.625</v>
      </c>
      <c r="I447" s="8">
        <f>SUMIFS(Baggrundsvariable!F$3:F$296,Baggrundsvariable!$A$3:$A$296,Samlet!$C447,Baggrundsvariable!$C$3:$C$296,Samlet!$E447)</f>
        <v>1.6</v>
      </c>
      <c r="J447" s="8">
        <f>SUMIFS(Baggrundsvariable!G$3:G$296,Baggrundsvariable!$A$3:$A$296,Samlet!$C447,Baggrundsvariable!$C$3:$C$296,Samlet!$E447)</f>
        <v>24.5</v>
      </c>
      <c r="K447" s="8">
        <f>SUMIFS(Baggrundsvariable!H$3:H$296,Baggrundsvariable!$A$3:$A$296,Samlet!$C447,Baggrundsvariable!$C$3:$C$296,Samlet!$E447)</f>
        <v>15.6</v>
      </c>
      <c r="L447" s="8">
        <f>SUMIFS(Baggrundsvariable!I$3:I$296,Baggrundsvariable!$A$3:$A$296,Samlet!$C447,Baggrundsvariable!$C$3:$C$296,Samlet!$E447)</f>
        <v>9.1260665319689096</v>
      </c>
    </row>
    <row r="448" spans="1:12">
      <c r="A448">
        <v>1866</v>
      </c>
      <c r="B448" t="s">
        <v>619</v>
      </c>
      <c r="C448">
        <v>147</v>
      </c>
      <c r="D448" t="s">
        <v>1236</v>
      </c>
      <c r="E448">
        <v>2011</v>
      </c>
      <c r="F448" s="15">
        <f>IF(VLOOKUP(IF($A448&lt;1500,'BM011'!$D$5,IF($A448&lt;1800,'BM011'!$D$5,IF($A448&lt;2000,'BM011'!$D$5,$A448))),'BM011'!$D$5:$U$607,'BM011'!S$609,0)="BRUG KOM",VLOOKUP($C448,'BM010'!$C$5:$T$102,'BM010'!R$104,0),VLOOKUP(IF($A448&lt;1500,'BM011'!$D$5,IF($A448&lt;1800,'BM011'!$D$5,IF($A448&lt;2000,'BM011'!$D$5,$A448))),'BM011'!$D$5:$U$607,'BM011'!S$609,0))</f>
        <v>31944</v>
      </c>
      <c r="G448">
        <f>SUMIFS(Baggrundsvariable!D$3:D$296,Baggrundsvariable!$A$3:$A$296,Samlet!$C448,Baggrundsvariable!$C$3:$C$296,Samlet!$E448)</f>
        <v>224754</v>
      </c>
      <c r="H448" s="8">
        <f>SUMIFS(Baggrundsvariable!E$3:E$296,Baggrundsvariable!$A$3:$A$296,Samlet!$C448,Baggrundsvariable!$C$3:$C$296,Samlet!$E448)</f>
        <v>1.625</v>
      </c>
      <c r="I448" s="8">
        <f>SUMIFS(Baggrundsvariable!F$3:F$296,Baggrundsvariable!$A$3:$A$296,Samlet!$C448,Baggrundsvariable!$C$3:$C$296,Samlet!$E448)</f>
        <v>1.6</v>
      </c>
      <c r="J448" s="8">
        <f>SUMIFS(Baggrundsvariable!G$3:G$296,Baggrundsvariable!$A$3:$A$296,Samlet!$C448,Baggrundsvariable!$C$3:$C$296,Samlet!$E448)</f>
        <v>24.5</v>
      </c>
      <c r="K448" s="8">
        <f>SUMIFS(Baggrundsvariable!H$3:H$296,Baggrundsvariable!$A$3:$A$296,Samlet!$C448,Baggrundsvariable!$C$3:$C$296,Samlet!$E448)</f>
        <v>15.6</v>
      </c>
      <c r="L448" s="8">
        <f>SUMIFS(Baggrundsvariable!I$3:I$296,Baggrundsvariable!$A$3:$A$296,Samlet!$C448,Baggrundsvariable!$C$3:$C$296,Samlet!$E448)</f>
        <v>9.1260665319689096</v>
      </c>
    </row>
    <row r="449" spans="1:12">
      <c r="A449">
        <v>1867</v>
      </c>
      <c r="B449" t="s">
        <v>619</v>
      </c>
      <c r="C449">
        <v>147</v>
      </c>
      <c r="D449" t="s">
        <v>1236</v>
      </c>
      <c r="E449">
        <v>2011</v>
      </c>
      <c r="F449" s="15">
        <f>IF(VLOOKUP(IF($A449&lt;1500,'BM011'!$D$5,IF($A449&lt;1800,'BM011'!$D$5,IF($A449&lt;2000,'BM011'!$D$5,$A449))),'BM011'!$D$5:$U$607,'BM011'!S$609,0)="BRUG KOM",VLOOKUP($C449,'BM010'!$C$5:$T$102,'BM010'!R$104,0),VLOOKUP(IF($A449&lt;1500,'BM011'!$D$5,IF($A449&lt;1800,'BM011'!$D$5,IF($A449&lt;2000,'BM011'!$D$5,$A449))),'BM011'!$D$5:$U$607,'BM011'!S$609,0))</f>
        <v>31944</v>
      </c>
      <c r="G449">
        <f>SUMIFS(Baggrundsvariable!D$3:D$296,Baggrundsvariable!$A$3:$A$296,Samlet!$C449,Baggrundsvariable!$C$3:$C$296,Samlet!$E449)</f>
        <v>224754</v>
      </c>
      <c r="H449" s="8">
        <f>SUMIFS(Baggrundsvariable!E$3:E$296,Baggrundsvariable!$A$3:$A$296,Samlet!$C449,Baggrundsvariable!$C$3:$C$296,Samlet!$E449)</f>
        <v>1.625</v>
      </c>
      <c r="I449" s="8">
        <f>SUMIFS(Baggrundsvariable!F$3:F$296,Baggrundsvariable!$A$3:$A$296,Samlet!$C449,Baggrundsvariable!$C$3:$C$296,Samlet!$E449)</f>
        <v>1.6</v>
      </c>
      <c r="J449" s="8">
        <f>SUMIFS(Baggrundsvariable!G$3:G$296,Baggrundsvariable!$A$3:$A$296,Samlet!$C449,Baggrundsvariable!$C$3:$C$296,Samlet!$E449)</f>
        <v>24.5</v>
      </c>
      <c r="K449" s="8">
        <f>SUMIFS(Baggrundsvariable!H$3:H$296,Baggrundsvariable!$A$3:$A$296,Samlet!$C449,Baggrundsvariable!$C$3:$C$296,Samlet!$E449)</f>
        <v>15.6</v>
      </c>
      <c r="L449" s="8">
        <f>SUMIFS(Baggrundsvariable!I$3:I$296,Baggrundsvariable!$A$3:$A$296,Samlet!$C449,Baggrundsvariable!$C$3:$C$296,Samlet!$E449)</f>
        <v>9.1260665319689096</v>
      </c>
    </row>
    <row r="450" spans="1:12">
      <c r="A450">
        <v>1868</v>
      </c>
      <c r="B450" t="s">
        <v>619</v>
      </c>
      <c r="C450">
        <v>147</v>
      </c>
      <c r="D450" t="s">
        <v>1236</v>
      </c>
      <c r="E450">
        <v>2011</v>
      </c>
      <c r="F450" s="15">
        <f>IF(VLOOKUP(IF($A450&lt;1500,'BM011'!$D$5,IF($A450&lt;1800,'BM011'!$D$5,IF($A450&lt;2000,'BM011'!$D$5,$A450))),'BM011'!$D$5:$U$607,'BM011'!S$609,0)="BRUG KOM",VLOOKUP($C450,'BM010'!$C$5:$T$102,'BM010'!R$104,0),VLOOKUP(IF($A450&lt;1500,'BM011'!$D$5,IF($A450&lt;1800,'BM011'!$D$5,IF($A450&lt;2000,'BM011'!$D$5,$A450))),'BM011'!$D$5:$U$607,'BM011'!S$609,0))</f>
        <v>31944</v>
      </c>
      <c r="G450">
        <f>SUMIFS(Baggrundsvariable!D$3:D$296,Baggrundsvariable!$A$3:$A$296,Samlet!$C450,Baggrundsvariable!$C$3:$C$296,Samlet!$E450)</f>
        <v>224754</v>
      </c>
      <c r="H450" s="8">
        <f>SUMIFS(Baggrundsvariable!E$3:E$296,Baggrundsvariable!$A$3:$A$296,Samlet!$C450,Baggrundsvariable!$C$3:$C$296,Samlet!$E450)</f>
        <v>1.625</v>
      </c>
      <c r="I450" s="8">
        <f>SUMIFS(Baggrundsvariable!F$3:F$296,Baggrundsvariable!$A$3:$A$296,Samlet!$C450,Baggrundsvariable!$C$3:$C$296,Samlet!$E450)</f>
        <v>1.6</v>
      </c>
      <c r="J450" s="8">
        <f>SUMIFS(Baggrundsvariable!G$3:G$296,Baggrundsvariable!$A$3:$A$296,Samlet!$C450,Baggrundsvariable!$C$3:$C$296,Samlet!$E450)</f>
        <v>24.5</v>
      </c>
      <c r="K450" s="8">
        <f>SUMIFS(Baggrundsvariable!H$3:H$296,Baggrundsvariable!$A$3:$A$296,Samlet!$C450,Baggrundsvariable!$C$3:$C$296,Samlet!$E450)</f>
        <v>15.6</v>
      </c>
      <c r="L450" s="8">
        <f>SUMIFS(Baggrundsvariable!I$3:I$296,Baggrundsvariable!$A$3:$A$296,Samlet!$C450,Baggrundsvariable!$C$3:$C$296,Samlet!$E450)</f>
        <v>9.1260665319689096</v>
      </c>
    </row>
    <row r="451" spans="1:12">
      <c r="A451">
        <v>1870</v>
      </c>
      <c r="B451" t="s">
        <v>619</v>
      </c>
      <c r="C451">
        <v>147</v>
      </c>
      <c r="D451" t="s">
        <v>1236</v>
      </c>
      <c r="E451">
        <v>2011</v>
      </c>
      <c r="F451" s="15">
        <f>IF(VLOOKUP(IF($A451&lt;1500,'BM011'!$D$5,IF($A451&lt;1800,'BM011'!$D$5,IF($A451&lt;2000,'BM011'!$D$5,$A451))),'BM011'!$D$5:$U$607,'BM011'!S$609,0)="BRUG KOM",VLOOKUP($C451,'BM010'!$C$5:$T$102,'BM010'!R$104,0),VLOOKUP(IF($A451&lt;1500,'BM011'!$D$5,IF($A451&lt;1800,'BM011'!$D$5,IF($A451&lt;2000,'BM011'!$D$5,$A451))),'BM011'!$D$5:$U$607,'BM011'!S$609,0))</f>
        <v>31944</v>
      </c>
      <c r="G451">
        <f>SUMIFS(Baggrundsvariable!D$3:D$296,Baggrundsvariable!$A$3:$A$296,Samlet!$C451,Baggrundsvariable!$C$3:$C$296,Samlet!$E451)</f>
        <v>224754</v>
      </c>
      <c r="H451" s="8">
        <f>SUMIFS(Baggrundsvariable!E$3:E$296,Baggrundsvariable!$A$3:$A$296,Samlet!$C451,Baggrundsvariable!$C$3:$C$296,Samlet!$E451)</f>
        <v>1.625</v>
      </c>
      <c r="I451" s="8">
        <f>SUMIFS(Baggrundsvariable!F$3:F$296,Baggrundsvariable!$A$3:$A$296,Samlet!$C451,Baggrundsvariable!$C$3:$C$296,Samlet!$E451)</f>
        <v>1.6</v>
      </c>
      <c r="J451" s="8">
        <f>SUMIFS(Baggrundsvariable!G$3:G$296,Baggrundsvariable!$A$3:$A$296,Samlet!$C451,Baggrundsvariable!$C$3:$C$296,Samlet!$E451)</f>
        <v>24.5</v>
      </c>
      <c r="K451" s="8">
        <f>SUMIFS(Baggrundsvariable!H$3:H$296,Baggrundsvariable!$A$3:$A$296,Samlet!$C451,Baggrundsvariable!$C$3:$C$296,Samlet!$E451)</f>
        <v>15.6</v>
      </c>
      <c r="L451" s="8">
        <f>SUMIFS(Baggrundsvariable!I$3:I$296,Baggrundsvariable!$A$3:$A$296,Samlet!$C451,Baggrundsvariable!$C$3:$C$296,Samlet!$E451)</f>
        <v>9.1260665319689096</v>
      </c>
    </row>
    <row r="452" spans="1:12">
      <c r="A452">
        <v>1871</v>
      </c>
      <c r="B452" t="s">
        <v>619</v>
      </c>
      <c r="C452">
        <v>147</v>
      </c>
      <c r="D452" t="s">
        <v>1236</v>
      </c>
      <c r="E452">
        <v>2011</v>
      </c>
      <c r="F452" s="15">
        <f>IF(VLOOKUP(IF($A452&lt;1500,'BM011'!$D$5,IF($A452&lt;1800,'BM011'!$D$5,IF($A452&lt;2000,'BM011'!$D$5,$A452))),'BM011'!$D$5:$U$607,'BM011'!S$609,0)="BRUG KOM",VLOOKUP($C452,'BM010'!$C$5:$T$102,'BM010'!R$104,0),VLOOKUP(IF($A452&lt;1500,'BM011'!$D$5,IF($A452&lt;1800,'BM011'!$D$5,IF($A452&lt;2000,'BM011'!$D$5,$A452))),'BM011'!$D$5:$U$607,'BM011'!S$609,0))</f>
        <v>31944</v>
      </c>
      <c r="G452">
        <f>SUMIFS(Baggrundsvariable!D$3:D$296,Baggrundsvariable!$A$3:$A$296,Samlet!$C452,Baggrundsvariable!$C$3:$C$296,Samlet!$E452)</f>
        <v>224754</v>
      </c>
      <c r="H452" s="8">
        <f>SUMIFS(Baggrundsvariable!E$3:E$296,Baggrundsvariable!$A$3:$A$296,Samlet!$C452,Baggrundsvariable!$C$3:$C$296,Samlet!$E452)</f>
        <v>1.625</v>
      </c>
      <c r="I452" s="8">
        <f>SUMIFS(Baggrundsvariable!F$3:F$296,Baggrundsvariable!$A$3:$A$296,Samlet!$C452,Baggrundsvariable!$C$3:$C$296,Samlet!$E452)</f>
        <v>1.6</v>
      </c>
      <c r="J452" s="8">
        <f>SUMIFS(Baggrundsvariable!G$3:G$296,Baggrundsvariable!$A$3:$A$296,Samlet!$C452,Baggrundsvariable!$C$3:$C$296,Samlet!$E452)</f>
        <v>24.5</v>
      </c>
      <c r="K452" s="8">
        <f>SUMIFS(Baggrundsvariable!H$3:H$296,Baggrundsvariable!$A$3:$A$296,Samlet!$C452,Baggrundsvariable!$C$3:$C$296,Samlet!$E452)</f>
        <v>15.6</v>
      </c>
      <c r="L452" s="8">
        <f>SUMIFS(Baggrundsvariable!I$3:I$296,Baggrundsvariable!$A$3:$A$296,Samlet!$C452,Baggrundsvariable!$C$3:$C$296,Samlet!$E452)</f>
        <v>9.1260665319689096</v>
      </c>
    </row>
    <row r="453" spans="1:12">
      <c r="A453">
        <v>1872</v>
      </c>
      <c r="B453" t="s">
        <v>619</v>
      </c>
      <c r="C453">
        <v>147</v>
      </c>
      <c r="D453" t="s">
        <v>1236</v>
      </c>
      <c r="E453">
        <v>2011</v>
      </c>
      <c r="F453" s="15">
        <f>IF(VLOOKUP(IF($A453&lt;1500,'BM011'!$D$5,IF($A453&lt;1800,'BM011'!$D$5,IF($A453&lt;2000,'BM011'!$D$5,$A453))),'BM011'!$D$5:$U$607,'BM011'!S$609,0)="BRUG KOM",VLOOKUP($C453,'BM010'!$C$5:$T$102,'BM010'!R$104,0),VLOOKUP(IF($A453&lt;1500,'BM011'!$D$5,IF($A453&lt;1800,'BM011'!$D$5,IF($A453&lt;2000,'BM011'!$D$5,$A453))),'BM011'!$D$5:$U$607,'BM011'!S$609,0))</f>
        <v>31944</v>
      </c>
      <c r="G453">
        <f>SUMIFS(Baggrundsvariable!D$3:D$296,Baggrundsvariable!$A$3:$A$296,Samlet!$C453,Baggrundsvariable!$C$3:$C$296,Samlet!$E453)</f>
        <v>224754</v>
      </c>
      <c r="H453" s="8">
        <f>SUMIFS(Baggrundsvariable!E$3:E$296,Baggrundsvariable!$A$3:$A$296,Samlet!$C453,Baggrundsvariable!$C$3:$C$296,Samlet!$E453)</f>
        <v>1.625</v>
      </c>
      <c r="I453" s="8">
        <f>SUMIFS(Baggrundsvariable!F$3:F$296,Baggrundsvariable!$A$3:$A$296,Samlet!$C453,Baggrundsvariable!$C$3:$C$296,Samlet!$E453)</f>
        <v>1.6</v>
      </c>
      <c r="J453" s="8">
        <f>SUMIFS(Baggrundsvariable!G$3:G$296,Baggrundsvariable!$A$3:$A$296,Samlet!$C453,Baggrundsvariable!$C$3:$C$296,Samlet!$E453)</f>
        <v>24.5</v>
      </c>
      <c r="K453" s="8">
        <f>SUMIFS(Baggrundsvariable!H$3:H$296,Baggrundsvariable!$A$3:$A$296,Samlet!$C453,Baggrundsvariable!$C$3:$C$296,Samlet!$E453)</f>
        <v>15.6</v>
      </c>
      <c r="L453" s="8">
        <f>SUMIFS(Baggrundsvariable!I$3:I$296,Baggrundsvariable!$A$3:$A$296,Samlet!$C453,Baggrundsvariable!$C$3:$C$296,Samlet!$E453)</f>
        <v>9.1260665319689096</v>
      </c>
    </row>
    <row r="454" spans="1:12">
      <c r="A454">
        <v>1873</v>
      </c>
      <c r="B454" t="s">
        <v>619</v>
      </c>
      <c r="C454">
        <v>147</v>
      </c>
      <c r="D454" t="s">
        <v>1236</v>
      </c>
      <c r="E454">
        <v>2011</v>
      </c>
      <c r="F454" s="15">
        <f>IF(VLOOKUP(IF($A454&lt;1500,'BM011'!$D$5,IF($A454&lt;1800,'BM011'!$D$5,IF($A454&lt;2000,'BM011'!$D$5,$A454))),'BM011'!$D$5:$U$607,'BM011'!S$609,0)="BRUG KOM",VLOOKUP($C454,'BM010'!$C$5:$T$102,'BM010'!R$104,0),VLOOKUP(IF($A454&lt;1500,'BM011'!$D$5,IF($A454&lt;1800,'BM011'!$D$5,IF($A454&lt;2000,'BM011'!$D$5,$A454))),'BM011'!$D$5:$U$607,'BM011'!S$609,0))</f>
        <v>31944</v>
      </c>
      <c r="G454">
        <f>SUMIFS(Baggrundsvariable!D$3:D$296,Baggrundsvariable!$A$3:$A$296,Samlet!$C454,Baggrundsvariable!$C$3:$C$296,Samlet!$E454)</f>
        <v>224754</v>
      </c>
      <c r="H454" s="8">
        <f>SUMIFS(Baggrundsvariable!E$3:E$296,Baggrundsvariable!$A$3:$A$296,Samlet!$C454,Baggrundsvariable!$C$3:$C$296,Samlet!$E454)</f>
        <v>1.625</v>
      </c>
      <c r="I454" s="8">
        <f>SUMIFS(Baggrundsvariable!F$3:F$296,Baggrundsvariable!$A$3:$A$296,Samlet!$C454,Baggrundsvariable!$C$3:$C$296,Samlet!$E454)</f>
        <v>1.6</v>
      </c>
      <c r="J454" s="8">
        <f>SUMIFS(Baggrundsvariable!G$3:G$296,Baggrundsvariable!$A$3:$A$296,Samlet!$C454,Baggrundsvariable!$C$3:$C$296,Samlet!$E454)</f>
        <v>24.5</v>
      </c>
      <c r="K454" s="8">
        <f>SUMIFS(Baggrundsvariable!H$3:H$296,Baggrundsvariable!$A$3:$A$296,Samlet!$C454,Baggrundsvariable!$C$3:$C$296,Samlet!$E454)</f>
        <v>15.6</v>
      </c>
      <c r="L454" s="8">
        <f>SUMIFS(Baggrundsvariable!I$3:I$296,Baggrundsvariable!$A$3:$A$296,Samlet!$C454,Baggrundsvariable!$C$3:$C$296,Samlet!$E454)</f>
        <v>9.1260665319689096</v>
      </c>
    </row>
    <row r="455" spans="1:12">
      <c r="A455">
        <v>1874</v>
      </c>
      <c r="B455" t="s">
        <v>619</v>
      </c>
      <c r="C455">
        <v>147</v>
      </c>
      <c r="D455" t="s">
        <v>1236</v>
      </c>
      <c r="E455">
        <v>2011</v>
      </c>
      <c r="F455" s="15">
        <f>IF(VLOOKUP(IF($A455&lt;1500,'BM011'!$D$5,IF($A455&lt;1800,'BM011'!$D$5,IF($A455&lt;2000,'BM011'!$D$5,$A455))),'BM011'!$D$5:$U$607,'BM011'!S$609,0)="BRUG KOM",VLOOKUP($C455,'BM010'!$C$5:$T$102,'BM010'!R$104,0),VLOOKUP(IF($A455&lt;1500,'BM011'!$D$5,IF($A455&lt;1800,'BM011'!$D$5,IF($A455&lt;2000,'BM011'!$D$5,$A455))),'BM011'!$D$5:$U$607,'BM011'!S$609,0))</f>
        <v>31944</v>
      </c>
      <c r="G455">
        <f>SUMIFS(Baggrundsvariable!D$3:D$296,Baggrundsvariable!$A$3:$A$296,Samlet!$C455,Baggrundsvariable!$C$3:$C$296,Samlet!$E455)</f>
        <v>224754</v>
      </c>
      <c r="H455" s="8">
        <f>SUMIFS(Baggrundsvariable!E$3:E$296,Baggrundsvariable!$A$3:$A$296,Samlet!$C455,Baggrundsvariable!$C$3:$C$296,Samlet!$E455)</f>
        <v>1.625</v>
      </c>
      <c r="I455" s="8">
        <f>SUMIFS(Baggrundsvariable!F$3:F$296,Baggrundsvariable!$A$3:$A$296,Samlet!$C455,Baggrundsvariable!$C$3:$C$296,Samlet!$E455)</f>
        <v>1.6</v>
      </c>
      <c r="J455" s="8">
        <f>SUMIFS(Baggrundsvariable!G$3:G$296,Baggrundsvariable!$A$3:$A$296,Samlet!$C455,Baggrundsvariable!$C$3:$C$296,Samlet!$E455)</f>
        <v>24.5</v>
      </c>
      <c r="K455" s="8">
        <f>SUMIFS(Baggrundsvariable!H$3:H$296,Baggrundsvariable!$A$3:$A$296,Samlet!$C455,Baggrundsvariable!$C$3:$C$296,Samlet!$E455)</f>
        <v>15.6</v>
      </c>
      <c r="L455" s="8">
        <f>SUMIFS(Baggrundsvariable!I$3:I$296,Baggrundsvariable!$A$3:$A$296,Samlet!$C455,Baggrundsvariable!$C$3:$C$296,Samlet!$E455)</f>
        <v>9.1260665319689096</v>
      </c>
    </row>
    <row r="456" spans="1:12">
      <c r="A456">
        <v>1875</v>
      </c>
      <c r="B456" t="s">
        <v>619</v>
      </c>
      <c r="C456">
        <v>147</v>
      </c>
      <c r="D456" t="s">
        <v>1236</v>
      </c>
      <c r="E456">
        <v>2011</v>
      </c>
      <c r="F456" s="15">
        <f>IF(VLOOKUP(IF($A456&lt;1500,'BM011'!$D$5,IF($A456&lt;1800,'BM011'!$D$5,IF($A456&lt;2000,'BM011'!$D$5,$A456))),'BM011'!$D$5:$U$607,'BM011'!S$609,0)="BRUG KOM",VLOOKUP($C456,'BM010'!$C$5:$T$102,'BM010'!R$104,0),VLOOKUP(IF($A456&lt;1500,'BM011'!$D$5,IF($A456&lt;1800,'BM011'!$D$5,IF($A456&lt;2000,'BM011'!$D$5,$A456))),'BM011'!$D$5:$U$607,'BM011'!S$609,0))</f>
        <v>31944</v>
      </c>
      <c r="G456">
        <f>SUMIFS(Baggrundsvariable!D$3:D$296,Baggrundsvariable!$A$3:$A$296,Samlet!$C456,Baggrundsvariable!$C$3:$C$296,Samlet!$E456)</f>
        <v>224754</v>
      </c>
      <c r="H456" s="8">
        <f>SUMIFS(Baggrundsvariable!E$3:E$296,Baggrundsvariable!$A$3:$A$296,Samlet!$C456,Baggrundsvariable!$C$3:$C$296,Samlet!$E456)</f>
        <v>1.625</v>
      </c>
      <c r="I456" s="8">
        <f>SUMIFS(Baggrundsvariable!F$3:F$296,Baggrundsvariable!$A$3:$A$296,Samlet!$C456,Baggrundsvariable!$C$3:$C$296,Samlet!$E456)</f>
        <v>1.6</v>
      </c>
      <c r="J456" s="8">
        <f>SUMIFS(Baggrundsvariable!G$3:G$296,Baggrundsvariable!$A$3:$A$296,Samlet!$C456,Baggrundsvariable!$C$3:$C$296,Samlet!$E456)</f>
        <v>24.5</v>
      </c>
      <c r="K456" s="8">
        <f>SUMIFS(Baggrundsvariable!H$3:H$296,Baggrundsvariable!$A$3:$A$296,Samlet!$C456,Baggrundsvariable!$C$3:$C$296,Samlet!$E456)</f>
        <v>15.6</v>
      </c>
      <c r="L456" s="8">
        <f>SUMIFS(Baggrundsvariable!I$3:I$296,Baggrundsvariable!$A$3:$A$296,Samlet!$C456,Baggrundsvariable!$C$3:$C$296,Samlet!$E456)</f>
        <v>9.1260665319689096</v>
      </c>
    </row>
    <row r="457" spans="1:12">
      <c r="A457">
        <v>1876</v>
      </c>
      <c r="B457" t="s">
        <v>619</v>
      </c>
      <c r="C457">
        <v>147</v>
      </c>
      <c r="D457" t="s">
        <v>1236</v>
      </c>
      <c r="E457">
        <v>2011</v>
      </c>
      <c r="F457" s="15">
        <f>IF(VLOOKUP(IF($A457&lt;1500,'BM011'!$D$5,IF($A457&lt;1800,'BM011'!$D$5,IF($A457&lt;2000,'BM011'!$D$5,$A457))),'BM011'!$D$5:$U$607,'BM011'!S$609,0)="BRUG KOM",VLOOKUP($C457,'BM010'!$C$5:$T$102,'BM010'!R$104,0),VLOOKUP(IF($A457&lt;1500,'BM011'!$D$5,IF($A457&lt;1800,'BM011'!$D$5,IF($A457&lt;2000,'BM011'!$D$5,$A457))),'BM011'!$D$5:$U$607,'BM011'!S$609,0))</f>
        <v>31944</v>
      </c>
      <c r="G457">
        <f>SUMIFS(Baggrundsvariable!D$3:D$296,Baggrundsvariable!$A$3:$A$296,Samlet!$C457,Baggrundsvariable!$C$3:$C$296,Samlet!$E457)</f>
        <v>224754</v>
      </c>
      <c r="H457" s="8">
        <f>SUMIFS(Baggrundsvariable!E$3:E$296,Baggrundsvariable!$A$3:$A$296,Samlet!$C457,Baggrundsvariable!$C$3:$C$296,Samlet!$E457)</f>
        <v>1.625</v>
      </c>
      <c r="I457" s="8">
        <f>SUMIFS(Baggrundsvariable!F$3:F$296,Baggrundsvariable!$A$3:$A$296,Samlet!$C457,Baggrundsvariable!$C$3:$C$296,Samlet!$E457)</f>
        <v>1.6</v>
      </c>
      <c r="J457" s="8">
        <f>SUMIFS(Baggrundsvariable!G$3:G$296,Baggrundsvariable!$A$3:$A$296,Samlet!$C457,Baggrundsvariable!$C$3:$C$296,Samlet!$E457)</f>
        <v>24.5</v>
      </c>
      <c r="K457" s="8">
        <f>SUMIFS(Baggrundsvariable!H$3:H$296,Baggrundsvariable!$A$3:$A$296,Samlet!$C457,Baggrundsvariable!$C$3:$C$296,Samlet!$E457)</f>
        <v>15.6</v>
      </c>
      <c r="L457" s="8">
        <f>SUMIFS(Baggrundsvariable!I$3:I$296,Baggrundsvariable!$A$3:$A$296,Samlet!$C457,Baggrundsvariable!$C$3:$C$296,Samlet!$E457)</f>
        <v>9.1260665319689096</v>
      </c>
    </row>
    <row r="458" spans="1:12">
      <c r="A458">
        <v>1877</v>
      </c>
      <c r="B458" t="s">
        <v>619</v>
      </c>
      <c r="C458">
        <v>147</v>
      </c>
      <c r="D458" t="s">
        <v>1236</v>
      </c>
      <c r="E458">
        <v>2011</v>
      </c>
      <c r="F458" s="15">
        <f>IF(VLOOKUP(IF($A458&lt;1500,'BM011'!$D$5,IF($A458&lt;1800,'BM011'!$D$5,IF($A458&lt;2000,'BM011'!$D$5,$A458))),'BM011'!$D$5:$U$607,'BM011'!S$609,0)="BRUG KOM",VLOOKUP($C458,'BM010'!$C$5:$T$102,'BM010'!R$104,0),VLOOKUP(IF($A458&lt;1500,'BM011'!$D$5,IF($A458&lt;1800,'BM011'!$D$5,IF($A458&lt;2000,'BM011'!$D$5,$A458))),'BM011'!$D$5:$U$607,'BM011'!S$609,0))</f>
        <v>31944</v>
      </c>
      <c r="G458">
        <f>SUMIFS(Baggrundsvariable!D$3:D$296,Baggrundsvariable!$A$3:$A$296,Samlet!$C458,Baggrundsvariable!$C$3:$C$296,Samlet!$E458)</f>
        <v>224754</v>
      </c>
      <c r="H458" s="8">
        <f>SUMIFS(Baggrundsvariable!E$3:E$296,Baggrundsvariable!$A$3:$A$296,Samlet!$C458,Baggrundsvariable!$C$3:$C$296,Samlet!$E458)</f>
        <v>1.625</v>
      </c>
      <c r="I458" s="8">
        <f>SUMIFS(Baggrundsvariable!F$3:F$296,Baggrundsvariable!$A$3:$A$296,Samlet!$C458,Baggrundsvariable!$C$3:$C$296,Samlet!$E458)</f>
        <v>1.6</v>
      </c>
      <c r="J458" s="8">
        <f>SUMIFS(Baggrundsvariable!G$3:G$296,Baggrundsvariable!$A$3:$A$296,Samlet!$C458,Baggrundsvariable!$C$3:$C$296,Samlet!$E458)</f>
        <v>24.5</v>
      </c>
      <c r="K458" s="8">
        <f>SUMIFS(Baggrundsvariable!H$3:H$296,Baggrundsvariable!$A$3:$A$296,Samlet!$C458,Baggrundsvariable!$C$3:$C$296,Samlet!$E458)</f>
        <v>15.6</v>
      </c>
      <c r="L458" s="8">
        <f>SUMIFS(Baggrundsvariable!I$3:I$296,Baggrundsvariable!$A$3:$A$296,Samlet!$C458,Baggrundsvariable!$C$3:$C$296,Samlet!$E458)</f>
        <v>9.1260665319689096</v>
      </c>
    </row>
    <row r="459" spans="1:12">
      <c r="A459">
        <v>1878</v>
      </c>
      <c r="B459" t="s">
        <v>619</v>
      </c>
      <c r="C459">
        <v>147</v>
      </c>
      <c r="D459" t="s">
        <v>1236</v>
      </c>
      <c r="E459">
        <v>2011</v>
      </c>
      <c r="F459" s="15">
        <f>IF(VLOOKUP(IF($A459&lt;1500,'BM011'!$D$5,IF($A459&lt;1800,'BM011'!$D$5,IF($A459&lt;2000,'BM011'!$D$5,$A459))),'BM011'!$D$5:$U$607,'BM011'!S$609,0)="BRUG KOM",VLOOKUP($C459,'BM010'!$C$5:$T$102,'BM010'!R$104,0),VLOOKUP(IF($A459&lt;1500,'BM011'!$D$5,IF($A459&lt;1800,'BM011'!$D$5,IF($A459&lt;2000,'BM011'!$D$5,$A459))),'BM011'!$D$5:$U$607,'BM011'!S$609,0))</f>
        <v>31944</v>
      </c>
      <c r="G459">
        <f>SUMIFS(Baggrundsvariable!D$3:D$296,Baggrundsvariable!$A$3:$A$296,Samlet!$C459,Baggrundsvariable!$C$3:$C$296,Samlet!$E459)</f>
        <v>224754</v>
      </c>
      <c r="H459" s="8">
        <f>SUMIFS(Baggrundsvariable!E$3:E$296,Baggrundsvariable!$A$3:$A$296,Samlet!$C459,Baggrundsvariable!$C$3:$C$296,Samlet!$E459)</f>
        <v>1.625</v>
      </c>
      <c r="I459" s="8">
        <f>SUMIFS(Baggrundsvariable!F$3:F$296,Baggrundsvariable!$A$3:$A$296,Samlet!$C459,Baggrundsvariable!$C$3:$C$296,Samlet!$E459)</f>
        <v>1.6</v>
      </c>
      <c r="J459" s="8">
        <f>SUMIFS(Baggrundsvariable!G$3:G$296,Baggrundsvariable!$A$3:$A$296,Samlet!$C459,Baggrundsvariable!$C$3:$C$296,Samlet!$E459)</f>
        <v>24.5</v>
      </c>
      <c r="K459" s="8">
        <f>SUMIFS(Baggrundsvariable!H$3:H$296,Baggrundsvariable!$A$3:$A$296,Samlet!$C459,Baggrundsvariable!$C$3:$C$296,Samlet!$E459)</f>
        <v>15.6</v>
      </c>
      <c r="L459" s="8">
        <f>SUMIFS(Baggrundsvariable!I$3:I$296,Baggrundsvariable!$A$3:$A$296,Samlet!$C459,Baggrundsvariable!$C$3:$C$296,Samlet!$E459)</f>
        <v>9.1260665319689096</v>
      </c>
    </row>
    <row r="460" spans="1:12">
      <c r="A460">
        <v>1879</v>
      </c>
      <c r="B460" t="s">
        <v>619</v>
      </c>
      <c r="C460">
        <v>147</v>
      </c>
      <c r="D460" t="s">
        <v>1236</v>
      </c>
      <c r="E460">
        <v>2011</v>
      </c>
      <c r="F460" s="15">
        <f>IF(VLOOKUP(IF($A460&lt;1500,'BM011'!$D$5,IF($A460&lt;1800,'BM011'!$D$5,IF($A460&lt;2000,'BM011'!$D$5,$A460))),'BM011'!$D$5:$U$607,'BM011'!S$609,0)="BRUG KOM",VLOOKUP($C460,'BM010'!$C$5:$T$102,'BM010'!R$104,0),VLOOKUP(IF($A460&lt;1500,'BM011'!$D$5,IF($A460&lt;1800,'BM011'!$D$5,IF($A460&lt;2000,'BM011'!$D$5,$A460))),'BM011'!$D$5:$U$607,'BM011'!S$609,0))</f>
        <v>31944</v>
      </c>
      <c r="G460">
        <f>SUMIFS(Baggrundsvariable!D$3:D$296,Baggrundsvariable!$A$3:$A$296,Samlet!$C460,Baggrundsvariable!$C$3:$C$296,Samlet!$E460)</f>
        <v>224754</v>
      </c>
      <c r="H460" s="8">
        <f>SUMIFS(Baggrundsvariable!E$3:E$296,Baggrundsvariable!$A$3:$A$296,Samlet!$C460,Baggrundsvariable!$C$3:$C$296,Samlet!$E460)</f>
        <v>1.625</v>
      </c>
      <c r="I460" s="8">
        <f>SUMIFS(Baggrundsvariable!F$3:F$296,Baggrundsvariable!$A$3:$A$296,Samlet!$C460,Baggrundsvariable!$C$3:$C$296,Samlet!$E460)</f>
        <v>1.6</v>
      </c>
      <c r="J460" s="8">
        <f>SUMIFS(Baggrundsvariable!G$3:G$296,Baggrundsvariable!$A$3:$A$296,Samlet!$C460,Baggrundsvariable!$C$3:$C$296,Samlet!$E460)</f>
        <v>24.5</v>
      </c>
      <c r="K460" s="8">
        <f>SUMIFS(Baggrundsvariable!H$3:H$296,Baggrundsvariable!$A$3:$A$296,Samlet!$C460,Baggrundsvariable!$C$3:$C$296,Samlet!$E460)</f>
        <v>15.6</v>
      </c>
      <c r="L460" s="8">
        <f>SUMIFS(Baggrundsvariable!I$3:I$296,Baggrundsvariable!$A$3:$A$296,Samlet!$C460,Baggrundsvariable!$C$3:$C$296,Samlet!$E460)</f>
        <v>9.1260665319689096</v>
      </c>
    </row>
    <row r="461" spans="1:12">
      <c r="A461">
        <v>1900</v>
      </c>
      <c r="B461" t="s">
        <v>619</v>
      </c>
      <c r="C461">
        <v>147</v>
      </c>
      <c r="D461" t="s">
        <v>1236</v>
      </c>
      <c r="E461">
        <v>2011</v>
      </c>
      <c r="F461" s="15">
        <f>IF(VLOOKUP(IF($A461&lt;1500,'BM011'!$D$5,IF($A461&lt;1800,'BM011'!$D$5,IF($A461&lt;2000,'BM011'!$D$5,$A461))),'BM011'!$D$5:$U$607,'BM011'!S$609,0)="BRUG KOM",VLOOKUP($C461,'BM010'!$C$5:$T$102,'BM010'!R$104,0),VLOOKUP(IF($A461&lt;1500,'BM011'!$D$5,IF($A461&lt;1800,'BM011'!$D$5,IF($A461&lt;2000,'BM011'!$D$5,$A461))),'BM011'!$D$5:$U$607,'BM011'!S$609,0))</f>
        <v>31944</v>
      </c>
      <c r="G461">
        <f>SUMIFS(Baggrundsvariable!D$3:D$296,Baggrundsvariable!$A$3:$A$296,Samlet!$C461,Baggrundsvariable!$C$3:$C$296,Samlet!$E461)</f>
        <v>224754</v>
      </c>
      <c r="H461" s="8">
        <f>SUMIFS(Baggrundsvariable!E$3:E$296,Baggrundsvariable!$A$3:$A$296,Samlet!$C461,Baggrundsvariable!$C$3:$C$296,Samlet!$E461)</f>
        <v>1.625</v>
      </c>
      <c r="I461" s="8">
        <f>SUMIFS(Baggrundsvariable!F$3:F$296,Baggrundsvariable!$A$3:$A$296,Samlet!$C461,Baggrundsvariable!$C$3:$C$296,Samlet!$E461)</f>
        <v>1.6</v>
      </c>
      <c r="J461" s="8">
        <f>SUMIFS(Baggrundsvariable!G$3:G$296,Baggrundsvariable!$A$3:$A$296,Samlet!$C461,Baggrundsvariable!$C$3:$C$296,Samlet!$E461)</f>
        <v>24.5</v>
      </c>
      <c r="K461" s="8">
        <f>SUMIFS(Baggrundsvariable!H$3:H$296,Baggrundsvariable!$A$3:$A$296,Samlet!$C461,Baggrundsvariable!$C$3:$C$296,Samlet!$E461)</f>
        <v>15.6</v>
      </c>
      <c r="L461" s="8">
        <f>SUMIFS(Baggrundsvariable!I$3:I$296,Baggrundsvariable!$A$3:$A$296,Samlet!$C461,Baggrundsvariable!$C$3:$C$296,Samlet!$E461)</f>
        <v>9.1260665319689096</v>
      </c>
    </row>
    <row r="462" spans="1:12">
      <c r="A462">
        <v>1901</v>
      </c>
      <c r="B462" t="s">
        <v>619</v>
      </c>
      <c r="C462">
        <v>147</v>
      </c>
      <c r="D462" t="s">
        <v>1236</v>
      </c>
      <c r="E462">
        <v>2011</v>
      </c>
      <c r="F462" s="15">
        <f>IF(VLOOKUP(IF($A462&lt;1500,'BM011'!$D$5,IF($A462&lt;1800,'BM011'!$D$5,IF($A462&lt;2000,'BM011'!$D$5,$A462))),'BM011'!$D$5:$U$607,'BM011'!S$609,0)="BRUG KOM",VLOOKUP($C462,'BM010'!$C$5:$T$102,'BM010'!R$104,0),VLOOKUP(IF($A462&lt;1500,'BM011'!$D$5,IF($A462&lt;1800,'BM011'!$D$5,IF($A462&lt;2000,'BM011'!$D$5,$A462))),'BM011'!$D$5:$U$607,'BM011'!S$609,0))</f>
        <v>31944</v>
      </c>
      <c r="G462">
        <f>SUMIFS(Baggrundsvariable!D$3:D$296,Baggrundsvariable!$A$3:$A$296,Samlet!$C462,Baggrundsvariable!$C$3:$C$296,Samlet!$E462)</f>
        <v>224754</v>
      </c>
      <c r="H462" s="8">
        <f>SUMIFS(Baggrundsvariable!E$3:E$296,Baggrundsvariable!$A$3:$A$296,Samlet!$C462,Baggrundsvariable!$C$3:$C$296,Samlet!$E462)</f>
        <v>1.625</v>
      </c>
      <c r="I462" s="8">
        <f>SUMIFS(Baggrundsvariable!F$3:F$296,Baggrundsvariable!$A$3:$A$296,Samlet!$C462,Baggrundsvariable!$C$3:$C$296,Samlet!$E462)</f>
        <v>1.6</v>
      </c>
      <c r="J462" s="8">
        <f>SUMIFS(Baggrundsvariable!G$3:G$296,Baggrundsvariable!$A$3:$A$296,Samlet!$C462,Baggrundsvariable!$C$3:$C$296,Samlet!$E462)</f>
        <v>24.5</v>
      </c>
      <c r="K462" s="8">
        <f>SUMIFS(Baggrundsvariable!H$3:H$296,Baggrundsvariable!$A$3:$A$296,Samlet!$C462,Baggrundsvariable!$C$3:$C$296,Samlet!$E462)</f>
        <v>15.6</v>
      </c>
      <c r="L462" s="8">
        <f>SUMIFS(Baggrundsvariable!I$3:I$296,Baggrundsvariable!$A$3:$A$296,Samlet!$C462,Baggrundsvariable!$C$3:$C$296,Samlet!$E462)</f>
        <v>9.1260665319689096</v>
      </c>
    </row>
    <row r="463" spans="1:12">
      <c r="A463">
        <v>1902</v>
      </c>
      <c r="B463" t="s">
        <v>619</v>
      </c>
      <c r="C463">
        <v>147</v>
      </c>
      <c r="D463" t="s">
        <v>1236</v>
      </c>
      <c r="E463">
        <v>2011</v>
      </c>
      <c r="F463" s="15">
        <f>IF(VLOOKUP(IF($A463&lt;1500,'BM011'!$D$5,IF($A463&lt;1800,'BM011'!$D$5,IF($A463&lt;2000,'BM011'!$D$5,$A463))),'BM011'!$D$5:$U$607,'BM011'!S$609,0)="BRUG KOM",VLOOKUP($C463,'BM010'!$C$5:$T$102,'BM010'!R$104,0),VLOOKUP(IF($A463&lt;1500,'BM011'!$D$5,IF($A463&lt;1800,'BM011'!$D$5,IF($A463&lt;2000,'BM011'!$D$5,$A463))),'BM011'!$D$5:$U$607,'BM011'!S$609,0))</f>
        <v>31944</v>
      </c>
      <c r="G463">
        <f>SUMIFS(Baggrundsvariable!D$3:D$296,Baggrundsvariable!$A$3:$A$296,Samlet!$C463,Baggrundsvariable!$C$3:$C$296,Samlet!$E463)</f>
        <v>224754</v>
      </c>
      <c r="H463" s="8">
        <f>SUMIFS(Baggrundsvariable!E$3:E$296,Baggrundsvariable!$A$3:$A$296,Samlet!$C463,Baggrundsvariable!$C$3:$C$296,Samlet!$E463)</f>
        <v>1.625</v>
      </c>
      <c r="I463" s="8">
        <f>SUMIFS(Baggrundsvariable!F$3:F$296,Baggrundsvariable!$A$3:$A$296,Samlet!$C463,Baggrundsvariable!$C$3:$C$296,Samlet!$E463)</f>
        <v>1.6</v>
      </c>
      <c r="J463" s="8">
        <f>SUMIFS(Baggrundsvariable!G$3:G$296,Baggrundsvariable!$A$3:$A$296,Samlet!$C463,Baggrundsvariable!$C$3:$C$296,Samlet!$E463)</f>
        <v>24.5</v>
      </c>
      <c r="K463" s="8">
        <f>SUMIFS(Baggrundsvariable!H$3:H$296,Baggrundsvariable!$A$3:$A$296,Samlet!$C463,Baggrundsvariable!$C$3:$C$296,Samlet!$E463)</f>
        <v>15.6</v>
      </c>
      <c r="L463" s="8">
        <f>SUMIFS(Baggrundsvariable!I$3:I$296,Baggrundsvariable!$A$3:$A$296,Samlet!$C463,Baggrundsvariable!$C$3:$C$296,Samlet!$E463)</f>
        <v>9.1260665319689096</v>
      </c>
    </row>
    <row r="464" spans="1:12">
      <c r="A464">
        <v>1903</v>
      </c>
      <c r="B464" t="s">
        <v>619</v>
      </c>
      <c r="C464">
        <v>147</v>
      </c>
      <c r="D464" t="s">
        <v>1236</v>
      </c>
      <c r="E464">
        <v>2011</v>
      </c>
      <c r="F464" s="15">
        <f>IF(VLOOKUP(IF($A464&lt;1500,'BM011'!$D$5,IF($A464&lt;1800,'BM011'!$D$5,IF($A464&lt;2000,'BM011'!$D$5,$A464))),'BM011'!$D$5:$U$607,'BM011'!S$609,0)="BRUG KOM",VLOOKUP($C464,'BM010'!$C$5:$T$102,'BM010'!R$104,0),VLOOKUP(IF($A464&lt;1500,'BM011'!$D$5,IF($A464&lt;1800,'BM011'!$D$5,IF($A464&lt;2000,'BM011'!$D$5,$A464))),'BM011'!$D$5:$U$607,'BM011'!S$609,0))</f>
        <v>31944</v>
      </c>
      <c r="G464">
        <f>SUMIFS(Baggrundsvariable!D$3:D$296,Baggrundsvariable!$A$3:$A$296,Samlet!$C464,Baggrundsvariable!$C$3:$C$296,Samlet!$E464)</f>
        <v>224754</v>
      </c>
      <c r="H464" s="8">
        <f>SUMIFS(Baggrundsvariable!E$3:E$296,Baggrundsvariable!$A$3:$A$296,Samlet!$C464,Baggrundsvariable!$C$3:$C$296,Samlet!$E464)</f>
        <v>1.625</v>
      </c>
      <c r="I464" s="8">
        <f>SUMIFS(Baggrundsvariable!F$3:F$296,Baggrundsvariable!$A$3:$A$296,Samlet!$C464,Baggrundsvariable!$C$3:$C$296,Samlet!$E464)</f>
        <v>1.6</v>
      </c>
      <c r="J464" s="8">
        <f>SUMIFS(Baggrundsvariable!G$3:G$296,Baggrundsvariable!$A$3:$A$296,Samlet!$C464,Baggrundsvariable!$C$3:$C$296,Samlet!$E464)</f>
        <v>24.5</v>
      </c>
      <c r="K464" s="8">
        <f>SUMIFS(Baggrundsvariable!H$3:H$296,Baggrundsvariable!$A$3:$A$296,Samlet!$C464,Baggrundsvariable!$C$3:$C$296,Samlet!$E464)</f>
        <v>15.6</v>
      </c>
      <c r="L464" s="8">
        <f>SUMIFS(Baggrundsvariable!I$3:I$296,Baggrundsvariable!$A$3:$A$296,Samlet!$C464,Baggrundsvariable!$C$3:$C$296,Samlet!$E464)</f>
        <v>9.1260665319689096</v>
      </c>
    </row>
    <row r="465" spans="1:12">
      <c r="A465">
        <v>1904</v>
      </c>
      <c r="B465" t="s">
        <v>619</v>
      </c>
      <c r="C465">
        <v>147</v>
      </c>
      <c r="D465" t="s">
        <v>1236</v>
      </c>
      <c r="E465">
        <v>2011</v>
      </c>
      <c r="F465" s="15">
        <f>IF(VLOOKUP(IF($A465&lt;1500,'BM011'!$D$5,IF($A465&lt;1800,'BM011'!$D$5,IF($A465&lt;2000,'BM011'!$D$5,$A465))),'BM011'!$D$5:$U$607,'BM011'!S$609,0)="BRUG KOM",VLOOKUP($C465,'BM010'!$C$5:$T$102,'BM010'!R$104,0),VLOOKUP(IF($A465&lt;1500,'BM011'!$D$5,IF($A465&lt;1800,'BM011'!$D$5,IF($A465&lt;2000,'BM011'!$D$5,$A465))),'BM011'!$D$5:$U$607,'BM011'!S$609,0))</f>
        <v>31944</v>
      </c>
      <c r="G465">
        <f>SUMIFS(Baggrundsvariable!D$3:D$296,Baggrundsvariable!$A$3:$A$296,Samlet!$C465,Baggrundsvariable!$C$3:$C$296,Samlet!$E465)</f>
        <v>224754</v>
      </c>
      <c r="H465" s="8">
        <f>SUMIFS(Baggrundsvariable!E$3:E$296,Baggrundsvariable!$A$3:$A$296,Samlet!$C465,Baggrundsvariable!$C$3:$C$296,Samlet!$E465)</f>
        <v>1.625</v>
      </c>
      <c r="I465" s="8">
        <f>SUMIFS(Baggrundsvariable!F$3:F$296,Baggrundsvariable!$A$3:$A$296,Samlet!$C465,Baggrundsvariable!$C$3:$C$296,Samlet!$E465)</f>
        <v>1.6</v>
      </c>
      <c r="J465" s="8">
        <f>SUMIFS(Baggrundsvariable!G$3:G$296,Baggrundsvariable!$A$3:$A$296,Samlet!$C465,Baggrundsvariable!$C$3:$C$296,Samlet!$E465)</f>
        <v>24.5</v>
      </c>
      <c r="K465" s="8">
        <f>SUMIFS(Baggrundsvariable!H$3:H$296,Baggrundsvariable!$A$3:$A$296,Samlet!$C465,Baggrundsvariable!$C$3:$C$296,Samlet!$E465)</f>
        <v>15.6</v>
      </c>
      <c r="L465" s="8">
        <f>SUMIFS(Baggrundsvariable!I$3:I$296,Baggrundsvariable!$A$3:$A$296,Samlet!$C465,Baggrundsvariable!$C$3:$C$296,Samlet!$E465)</f>
        <v>9.1260665319689096</v>
      </c>
    </row>
    <row r="466" spans="1:12">
      <c r="A466">
        <v>1905</v>
      </c>
      <c r="B466" t="s">
        <v>619</v>
      </c>
      <c r="C466">
        <v>147</v>
      </c>
      <c r="D466" t="s">
        <v>1236</v>
      </c>
      <c r="E466">
        <v>2011</v>
      </c>
      <c r="F466" s="15">
        <f>IF(VLOOKUP(IF($A466&lt;1500,'BM011'!$D$5,IF($A466&lt;1800,'BM011'!$D$5,IF($A466&lt;2000,'BM011'!$D$5,$A466))),'BM011'!$D$5:$U$607,'BM011'!S$609,0)="BRUG KOM",VLOOKUP($C466,'BM010'!$C$5:$T$102,'BM010'!R$104,0),VLOOKUP(IF($A466&lt;1500,'BM011'!$D$5,IF($A466&lt;1800,'BM011'!$D$5,IF($A466&lt;2000,'BM011'!$D$5,$A466))),'BM011'!$D$5:$U$607,'BM011'!S$609,0))</f>
        <v>31944</v>
      </c>
      <c r="G466">
        <f>SUMIFS(Baggrundsvariable!D$3:D$296,Baggrundsvariable!$A$3:$A$296,Samlet!$C466,Baggrundsvariable!$C$3:$C$296,Samlet!$E466)</f>
        <v>224754</v>
      </c>
      <c r="H466" s="8">
        <f>SUMIFS(Baggrundsvariable!E$3:E$296,Baggrundsvariable!$A$3:$A$296,Samlet!$C466,Baggrundsvariable!$C$3:$C$296,Samlet!$E466)</f>
        <v>1.625</v>
      </c>
      <c r="I466" s="8">
        <f>SUMIFS(Baggrundsvariable!F$3:F$296,Baggrundsvariable!$A$3:$A$296,Samlet!$C466,Baggrundsvariable!$C$3:$C$296,Samlet!$E466)</f>
        <v>1.6</v>
      </c>
      <c r="J466" s="8">
        <f>SUMIFS(Baggrundsvariable!G$3:G$296,Baggrundsvariable!$A$3:$A$296,Samlet!$C466,Baggrundsvariable!$C$3:$C$296,Samlet!$E466)</f>
        <v>24.5</v>
      </c>
      <c r="K466" s="8">
        <f>SUMIFS(Baggrundsvariable!H$3:H$296,Baggrundsvariable!$A$3:$A$296,Samlet!$C466,Baggrundsvariable!$C$3:$C$296,Samlet!$E466)</f>
        <v>15.6</v>
      </c>
      <c r="L466" s="8">
        <f>SUMIFS(Baggrundsvariable!I$3:I$296,Baggrundsvariable!$A$3:$A$296,Samlet!$C466,Baggrundsvariable!$C$3:$C$296,Samlet!$E466)</f>
        <v>9.1260665319689096</v>
      </c>
    </row>
    <row r="467" spans="1:12">
      <c r="A467">
        <v>1906</v>
      </c>
      <c r="B467" t="s">
        <v>619</v>
      </c>
      <c r="C467">
        <v>147</v>
      </c>
      <c r="D467" t="s">
        <v>1236</v>
      </c>
      <c r="E467">
        <v>2011</v>
      </c>
      <c r="F467" s="15">
        <f>IF(VLOOKUP(IF($A467&lt;1500,'BM011'!$D$5,IF($A467&lt;1800,'BM011'!$D$5,IF($A467&lt;2000,'BM011'!$D$5,$A467))),'BM011'!$D$5:$U$607,'BM011'!S$609,0)="BRUG KOM",VLOOKUP($C467,'BM010'!$C$5:$T$102,'BM010'!R$104,0),VLOOKUP(IF($A467&lt;1500,'BM011'!$D$5,IF($A467&lt;1800,'BM011'!$D$5,IF($A467&lt;2000,'BM011'!$D$5,$A467))),'BM011'!$D$5:$U$607,'BM011'!S$609,0))</f>
        <v>31944</v>
      </c>
      <c r="G467">
        <f>SUMIFS(Baggrundsvariable!D$3:D$296,Baggrundsvariable!$A$3:$A$296,Samlet!$C467,Baggrundsvariable!$C$3:$C$296,Samlet!$E467)</f>
        <v>224754</v>
      </c>
      <c r="H467" s="8">
        <f>SUMIFS(Baggrundsvariable!E$3:E$296,Baggrundsvariable!$A$3:$A$296,Samlet!$C467,Baggrundsvariable!$C$3:$C$296,Samlet!$E467)</f>
        <v>1.625</v>
      </c>
      <c r="I467" s="8">
        <f>SUMIFS(Baggrundsvariable!F$3:F$296,Baggrundsvariable!$A$3:$A$296,Samlet!$C467,Baggrundsvariable!$C$3:$C$296,Samlet!$E467)</f>
        <v>1.6</v>
      </c>
      <c r="J467" s="8">
        <f>SUMIFS(Baggrundsvariable!G$3:G$296,Baggrundsvariable!$A$3:$A$296,Samlet!$C467,Baggrundsvariable!$C$3:$C$296,Samlet!$E467)</f>
        <v>24.5</v>
      </c>
      <c r="K467" s="8">
        <f>SUMIFS(Baggrundsvariable!H$3:H$296,Baggrundsvariable!$A$3:$A$296,Samlet!$C467,Baggrundsvariable!$C$3:$C$296,Samlet!$E467)</f>
        <v>15.6</v>
      </c>
      <c r="L467" s="8">
        <f>SUMIFS(Baggrundsvariable!I$3:I$296,Baggrundsvariable!$A$3:$A$296,Samlet!$C467,Baggrundsvariable!$C$3:$C$296,Samlet!$E467)</f>
        <v>9.1260665319689096</v>
      </c>
    </row>
    <row r="468" spans="1:12">
      <c r="A468">
        <v>1908</v>
      </c>
      <c r="B468" t="s">
        <v>619</v>
      </c>
      <c r="C468">
        <v>147</v>
      </c>
      <c r="D468" t="s">
        <v>1236</v>
      </c>
      <c r="E468">
        <v>2011</v>
      </c>
      <c r="F468" s="15">
        <f>IF(VLOOKUP(IF($A468&lt;1500,'BM011'!$D$5,IF($A468&lt;1800,'BM011'!$D$5,IF($A468&lt;2000,'BM011'!$D$5,$A468))),'BM011'!$D$5:$U$607,'BM011'!S$609,0)="BRUG KOM",VLOOKUP($C468,'BM010'!$C$5:$T$102,'BM010'!R$104,0),VLOOKUP(IF($A468&lt;1500,'BM011'!$D$5,IF($A468&lt;1800,'BM011'!$D$5,IF($A468&lt;2000,'BM011'!$D$5,$A468))),'BM011'!$D$5:$U$607,'BM011'!S$609,0))</f>
        <v>31944</v>
      </c>
      <c r="G468">
        <f>SUMIFS(Baggrundsvariable!D$3:D$296,Baggrundsvariable!$A$3:$A$296,Samlet!$C468,Baggrundsvariable!$C$3:$C$296,Samlet!$E468)</f>
        <v>224754</v>
      </c>
      <c r="H468" s="8">
        <f>SUMIFS(Baggrundsvariable!E$3:E$296,Baggrundsvariable!$A$3:$A$296,Samlet!$C468,Baggrundsvariable!$C$3:$C$296,Samlet!$E468)</f>
        <v>1.625</v>
      </c>
      <c r="I468" s="8">
        <f>SUMIFS(Baggrundsvariable!F$3:F$296,Baggrundsvariable!$A$3:$A$296,Samlet!$C468,Baggrundsvariable!$C$3:$C$296,Samlet!$E468)</f>
        <v>1.6</v>
      </c>
      <c r="J468" s="8">
        <f>SUMIFS(Baggrundsvariable!G$3:G$296,Baggrundsvariable!$A$3:$A$296,Samlet!$C468,Baggrundsvariable!$C$3:$C$296,Samlet!$E468)</f>
        <v>24.5</v>
      </c>
      <c r="K468" s="8">
        <f>SUMIFS(Baggrundsvariable!H$3:H$296,Baggrundsvariable!$A$3:$A$296,Samlet!$C468,Baggrundsvariable!$C$3:$C$296,Samlet!$E468)</f>
        <v>15.6</v>
      </c>
      <c r="L468" s="8">
        <f>SUMIFS(Baggrundsvariable!I$3:I$296,Baggrundsvariable!$A$3:$A$296,Samlet!$C468,Baggrundsvariable!$C$3:$C$296,Samlet!$E468)</f>
        <v>9.1260665319689096</v>
      </c>
    </row>
    <row r="469" spans="1:12">
      <c r="A469">
        <v>1909</v>
      </c>
      <c r="B469" t="s">
        <v>619</v>
      </c>
      <c r="C469">
        <v>147</v>
      </c>
      <c r="D469" t="s">
        <v>1236</v>
      </c>
      <c r="E469">
        <v>2011</v>
      </c>
      <c r="F469" s="15">
        <f>IF(VLOOKUP(IF($A469&lt;1500,'BM011'!$D$5,IF($A469&lt;1800,'BM011'!$D$5,IF($A469&lt;2000,'BM011'!$D$5,$A469))),'BM011'!$D$5:$U$607,'BM011'!S$609,0)="BRUG KOM",VLOOKUP($C469,'BM010'!$C$5:$T$102,'BM010'!R$104,0),VLOOKUP(IF($A469&lt;1500,'BM011'!$D$5,IF($A469&lt;1800,'BM011'!$D$5,IF($A469&lt;2000,'BM011'!$D$5,$A469))),'BM011'!$D$5:$U$607,'BM011'!S$609,0))</f>
        <v>31944</v>
      </c>
      <c r="G469">
        <f>SUMIFS(Baggrundsvariable!D$3:D$296,Baggrundsvariable!$A$3:$A$296,Samlet!$C469,Baggrundsvariable!$C$3:$C$296,Samlet!$E469)</f>
        <v>224754</v>
      </c>
      <c r="H469" s="8">
        <f>SUMIFS(Baggrundsvariable!E$3:E$296,Baggrundsvariable!$A$3:$A$296,Samlet!$C469,Baggrundsvariable!$C$3:$C$296,Samlet!$E469)</f>
        <v>1.625</v>
      </c>
      <c r="I469" s="8">
        <f>SUMIFS(Baggrundsvariable!F$3:F$296,Baggrundsvariable!$A$3:$A$296,Samlet!$C469,Baggrundsvariable!$C$3:$C$296,Samlet!$E469)</f>
        <v>1.6</v>
      </c>
      <c r="J469" s="8">
        <f>SUMIFS(Baggrundsvariable!G$3:G$296,Baggrundsvariable!$A$3:$A$296,Samlet!$C469,Baggrundsvariable!$C$3:$C$296,Samlet!$E469)</f>
        <v>24.5</v>
      </c>
      <c r="K469" s="8">
        <f>SUMIFS(Baggrundsvariable!H$3:H$296,Baggrundsvariable!$A$3:$A$296,Samlet!$C469,Baggrundsvariable!$C$3:$C$296,Samlet!$E469)</f>
        <v>15.6</v>
      </c>
      <c r="L469" s="8">
        <f>SUMIFS(Baggrundsvariable!I$3:I$296,Baggrundsvariable!$A$3:$A$296,Samlet!$C469,Baggrundsvariable!$C$3:$C$296,Samlet!$E469)</f>
        <v>9.1260665319689096</v>
      </c>
    </row>
    <row r="470" spans="1:12">
      <c r="A470">
        <v>1910</v>
      </c>
      <c r="B470" t="s">
        <v>619</v>
      </c>
      <c r="C470">
        <v>147</v>
      </c>
      <c r="D470" t="s">
        <v>1236</v>
      </c>
      <c r="E470">
        <v>2011</v>
      </c>
      <c r="F470" s="15">
        <f>IF(VLOOKUP(IF($A470&lt;1500,'BM011'!$D$5,IF($A470&lt;1800,'BM011'!$D$5,IF($A470&lt;2000,'BM011'!$D$5,$A470))),'BM011'!$D$5:$U$607,'BM011'!S$609,0)="BRUG KOM",VLOOKUP($C470,'BM010'!$C$5:$T$102,'BM010'!R$104,0),VLOOKUP(IF($A470&lt;1500,'BM011'!$D$5,IF($A470&lt;1800,'BM011'!$D$5,IF($A470&lt;2000,'BM011'!$D$5,$A470))),'BM011'!$D$5:$U$607,'BM011'!S$609,0))</f>
        <v>31944</v>
      </c>
      <c r="G470">
        <f>SUMIFS(Baggrundsvariable!D$3:D$296,Baggrundsvariable!$A$3:$A$296,Samlet!$C470,Baggrundsvariable!$C$3:$C$296,Samlet!$E470)</f>
        <v>224754</v>
      </c>
      <c r="H470" s="8">
        <f>SUMIFS(Baggrundsvariable!E$3:E$296,Baggrundsvariable!$A$3:$A$296,Samlet!$C470,Baggrundsvariable!$C$3:$C$296,Samlet!$E470)</f>
        <v>1.625</v>
      </c>
      <c r="I470" s="8">
        <f>SUMIFS(Baggrundsvariable!F$3:F$296,Baggrundsvariable!$A$3:$A$296,Samlet!$C470,Baggrundsvariable!$C$3:$C$296,Samlet!$E470)</f>
        <v>1.6</v>
      </c>
      <c r="J470" s="8">
        <f>SUMIFS(Baggrundsvariable!G$3:G$296,Baggrundsvariable!$A$3:$A$296,Samlet!$C470,Baggrundsvariable!$C$3:$C$296,Samlet!$E470)</f>
        <v>24.5</v>
      </c>
      <c r="K470" s="8">
        <f>SUMIFS(Baggrundsvariable!H$3:H$296,Baggrundsvariable!$A$3:$A$296,Samlet!$C470,Baggrundsvariable!$C$3:$C$296,Samlet!$E470)</f>
        <v>15.6</v>
      </c>
      <c r="L470" s="8">
        <f>SUMIFS(Baggrundsvariable!I$3:I$296,Baggrundsvariable!$A$3:$A$296,Samlet!$C470,Baggrundsvariable!$C$3:$C$296,Samlet!$E470)</f>
        <v>9.1260665319689096</v>
      </c>
    </row>
    <row r="471" spans="1:12">
      <c r="A471">
        <v>1911</v>
      </c>
      <c r="B471" t="s">
        <v>619</v>
      </c>
      <c r="C471">
        <v>147</v>
      </c>
      <c r="D471" t="s">
        <v>1236</v>
      </c>
      <c r="E471">
        <v>2011</v>
      </c>
      <c r="F471" s="15">
        <f>IF(VLOOKUP(IF($A471&lt;1500,'BM011'!$D$5,IF($A471&lt;1800,'BM011'!$D$5,IF($A471&lt;2000,'BM011'!$D$5,$A471))),'BM011'!$D$5:$U$607,'BM011'!S$609,0)="BRUG KOM",VLOOKUP($C471,'BM010'!$C$5:$T$102,'BM010'!R$104,0),VLOOKUP(IF($A471&lt;1500,'BM011'!$D$5,IF($A471&lt;1800,'BM011'!$D$5,IF($A471&lt;2000,'BM011'!$D$5,$A471))),'BM011'!$D$5:$U$607,'BM011'!S$609,0))</f>
        <v>31944</v>
      </c>
      <c r="G471">
        <f>SUMIFS(Baggrundsvariable!D$3:D$296,Baggrundsvariable!$A$3:$A$296,Samlet!$C471,Baggrundsvariable!$C$3:$C$296,Samlet!$E471)</f>
        <v>224754</v>
      </c>
      <c r="H471" s="8">
        <f>SUMIFS(Baggrundsvariable!E$3:E$296,Baggrundsvariable!$A$3:$A$296,Samlet!$C471,Baggrundsvariable!$C$3:$C$296,Samlet!$E471)</f>
        <v>1.625</v>
      </c>
      <c r="I471" s="8">
        <f>SUMIFS(Baggrundsvariable!F$3:F$296,Baggrundsvariable!$A$3:$A$296,Samlet!$C471,Baggrundsvariable!$C$3:$C$296,Samlet!$E471)</f>
        <v>1.6</v>
      </c>
      <c r="J471" s="8">
        <f>SUMIFS(Baggrundsvariable!G$3:G$296,Baggrundsvariable!$A$3:$A$296,Samlet!$C471,Baggrundsvariable!$C$3:$C$296,Samlet!$E471)</f>
        <v>24.5</v>
      </c>
      <c r="K471" s="8">
        <f>SUMIFS(Baggrundsvariable!H$3:H$296,Baggrundsvariable!$A$3:$A$296,Samlet!$C471,Baggrundsvariable!$C$3:$C$296,Samlet!$E471)</f>
        <v>15.6</v>
      </c>
      <c r="L471" s="8">
        <f>SUMIFS(Baggrundsvariable!I$3:I$296,Baggrundsvariable!$A$3:$A$296,Samlet!$C471,Baggrundsvariable!$C$3:$C$296,Samlet!$E471)</f>
        <v>9.1260665319689096</v>
      </c>
    </row>
    <row r="472" spans="1:12">
      <c r="A472">
        <v>1912</v>
      </c>
      <c r="B472" t="s">
        <v>619</v>
      </c>
      <c r="C472">
        <v>147</v>
      </c>
      <c r="D472" t="s">
        <v>1236</v>
      </c>
      <c r="E472">
        <v>2011</v>
      </c>
      <c r="F472" s="15">
        <f>IF(VLOOKUP(IF($A472&lt;1500,'BM011'!$D$5,IF($A472&lt;1800,'BM011'!$D$5,IF($A472&lt;2000,'BM011'!$D$5,$A472))),'BM011'!$D$5:$U$607,'BM011'!S$609,0)="BRUG KOM",VLOOKUP($C472,'BM010'!$C$5:$T$102,'BM010'!R$104,0),VLOOKUP(IF($A472&lt;1500,'BM011'!$D$5,IF($A472&lt;1800,'BM011'!$D$5,IF($A472&lt;2000,'BM011'!$D$5,$A472))),'BM011'!$D$5:$U$607,'BM011'!S$609,0))</f>
        <v>31944</v>
      </c>
      <c r="G472">
        <f>SUMIFS(Baggrundsvariable!D$3:D$296,Baggrundsvariable!$A$3:$A$296,Samlet!$C472,Baggrundsvariable!$C$3:$C$296,Samlet!$E472)</f>
        <v>224754</v>
      </c>
      <c r="H472" s="8">
        <f>SUMIFS(Baggrundsvariable!E$3:E$296,Baggrundsvariable!$A$3:$A$296,Samlet!$C472,Baggrundsvariable!$C$3:$C$296,Samlet!$E472)</f>
        <v>1.625</v>
      </c>
      <c r="I472" s="8">
        <f>SUMIFS(Baggrundsvariable!F$3:F$296,Baggrundsvariable!$A$3:$A$296,Samlet!$C472,Baggrundsvariable!$C$3:$C$296,Samlet!$E472)</f>
        <v>1.6</v>
      </c>
      <c r="J472" s="8">
        <f>SUMIFS(Baggrundsvariable!G$3:G$296,Baggrundsvariable!$A$3:$A$296,Samlet!$C472,Baggrundsvariable!$C$3:$C$296,Samlet!$E472)</f>
        <v>24.5</v>
      </c>
      <c r="K472" s="8">
        <f>SUMIFS(Baggrundsvariable!H$3:H$296,Baggrundsvariable!$A$3:$A$296,Samlet!$C472,Baggrundsvariable!$C$3:$C$296,Samlet!$E472)</f>
        <v>15.6</v>
      </c>
      <c r="L472" s="8">
        <f>SUMIFS(Baggrundsvariable!I$3:I$296,Baggrundsvariable!$A$3:$A$296,Samlet!$C472,Baggrundsvariable!$C$3:$C$296,Samlet!$E472)</f>
        <v>9.1260665319689096</v>
      </c>
    </row>
    <row r="473" spans="1:12">
      <c r="A473">
        <v>1913</v>
      </c>
      <c r="B473" t="s">
        <v>619</v>
      </c>
      <c r="C473">
        <v>147</v>
      </c>
      <c r="D473" t="s">
        <v>1236</v>
      </c>
      <c r="E473">
        <v>2011</v>
      </c>
      <c r="F473" s="15">
        <f>IF(VLOOKUP(IF($A473&lt;1500,'BM011'!$D$5,IF($A473&lt;1800,'BM011'!$D$5,IF($A473&lt;2000,'BM011'!$D$5,$A473))),'BM011'!$D$5:$U$607,'BM011'!S$609,0)="BRUG KOM",VLOOKUP($C473,'BM010'!$C$5:$T$102,'BM010'!R$104,0),VLOOKUP(IF($A473&lt;1500,'BM011'!$D$5,IF($A473&lt;1800,'BM011'!$D$5,IF($A473&lt;2000,'BM011'!$D$5,$A473))),'BM011'!$D$5:$U$607,'BM011'!S$609,0))</f>
        <v>31944</v>
      </c>
      <c r="G473">
        <f>SUMIFS(Baggrundsvariable!D$3:D$296,Baggrundsvariable!$A$3:$A$296,Samlet!$C473,Baggrundsvariable!$C$3:$C$296,Samlet!$E473)</f>
        <v>224754</v>
      </c>
      <c r="H473" s="8">
        <f>SUMIFS(Baggrundsvariable!E$3:E$296,Baggrundsvariable!$A$3:$A$296,Samlet!$C473,Baggrundsvariable!$C$3:$C$296,Samlet!$E473)</f>
        <v>1.625</v>
      </c>
      <c r="I473" s="8">
        <f>SUMIFS(Baggrundsvariable!F$3:F$296,Baggrundsvariable!$A$3:$A$296,Samlet!$C473,Baggrundsvariable!$C$3:$C$296,Samlet!$E473)</f>
        <v>1.6</v>
      </c>
      <c r="J473" s="8">
        <f>SUMIFS(Baggrundsvariable!G$3:G$296,Baggrundsvariable!$A$3:$A$296,Samlet!$C473,Baggrundsvariable!$C$3:$C$296,Samlet!$E473)</f>
        <v>24.5</v>
      </c>
      <c r="K473" s="8">
        <f>SUMIFS(Baggrundsvariable!H$3:H$296,Baggrundsvariable!$A$3:$A$296,Samlet!$C473,Baggrundsvariable!$C$3:$C$296,Samlet!$E473)</f>
        <v>15.6</v>
      </c>
      <c r="L473" s="8">
        <f>SUMIFS(Baggrundsvariable!I$3:I$296,Baggrundsvariable!$A$3:$A$296,Samlet!$C473,Baggrundsvariable!$C$3:$C$296,Samlet!$E473)</f>
        <v>9.1260665319689096</v>
      </c>
    </row>
    <row r="474" spans="1:12">
      <c r="A474">
        <v>1914</v>
      </c>
      <c r="B474" t="s">
        <v>619</v>
      </c>
      <c r="C474">
        <v>147</v>
      </c>
      <c r="D474" t="s">
        <v>1236</v>
      </c>
      <c r="E474">
        <v>2011</v>
      </c>
      <c r="F474" s="15">
        <f>IF(VLOOKUP(IF($A474&lt;1500,'BM011'!$D$5,IF($A474&lt;1800,'BM011'!$D$5,IF($A474&lt;2000,'BM011'!$D$5,$A474))),'BM011'!$D$5:$U$607,'BM011'!S$609,0)="BRUG KOM",VLOOKUP($C474,'BM010'!$C$5:$T$102,'BM010'!R$104,0),VLOOKUP(IF($A474&lt;1500,'BM011'!$D$5,IF($A474&lt;1800,'BM011'!$D$5,IF($A474&lt;2000,'BM011'!$D$5,$A474))),'BM011'!$D$5:$U$607,'BM011'!S$609,0))</f>
        <v>31944</v>
      </c>
      <c r="G474">
        <f>SUMIFS(Baggrundsvariable!D$3:D$296,Baggrundsvariable!$A$3:$A$296,Samlet!$C474,Baggrundsvariable!$C$3:$C$296,Samlet!$E474)</f>
        <v>224754</v>
      </c>
      <c r="H474" s="8">
        <f>SUMIFS(Baggrundsvariable!E$3:E$296,Baggrundsvariable!$A$3:$A$296,Samlet!$C474,Baggrundsvariable!$C$3:$C$296,Samlet!$E474)</f>
        <v>1.625</v>
      </c>
      <c r="I474" s="8">
        <f>SUMIFS(Baggrundsvariable!F$3:F$296,Baggrundsvariable!$A$3:$A$296,Samlet!$C474,Baggrundsvariable!$C$3:$C$296,Samlet!$E474)</f>
        <v>1.6</v>
      </c>
      <c r="J474" s="8">
        <f>SUMIFS(Baggrundsvariable!G$3:G$296,Baggrundsvariable!$A$3:$A$296,Samlet!$C474,Baggrundsvariable!$C$3:$C$296,Samlet!$E474)</f>
        <v>24.5</v>
      </c>
      <c r="K474" s="8">
        <f>SUMIFS(Baggrundsvariable!H$3:H$296,Baggrundsvariable!$A$3:$A$296,Samlet!$C474,Baggrundsvariable!$C$3:$C$296,Samlet!$E474)</f>
        <v>15.6</v>
      </c>
      <c r="L474" s="8">
        <f>SUMIFS(Baggrundsvariable!I$3:I$296,Baggrundsvariable!$A$3:$A$296,Samlet!$C474,Baggrundsvariable!$C$3:$C$296,Samlet!$E474)</f>
        <v>9.1260665319689096</v>
      </c>
    </row>
    <row r="475" spans="1:12">
      <c r="A475">
        <v>1915</v>
      </c>
      <c r="B475" t="s">
        <v>619</v>
      </c>
      <c r="C475">
        <v>147</v>
      </c>
      <c r="D475" t="s">
        <v>1236</v>
      </c>
      <c r="E475">
        <v>2011</v>
      </c>
      <c r="F475" s="15">
        <f>IF(VLOOKUP(IF($A475&lt;1500,'BM011'!$D$5,IF($A475&lt;1800,'BM011'!$D$5,IF($A475&lt;2000,'BM011'!$D$5,$A475))),'BM011'!$D$5:$U$607,'BM011'!S$609,0)="BRUG KOM",VLOOKUP($C475,'BM010'!$C$5:$T$102,'BM010'!R$104,0),VLOOKUP(IF($A475&lt;1500,'BM011'!$D$5,IF($A475&lt;1800,'BM011'!$D$5,IF($A475&lt;2000,'BM011'!$D$5,$A475))),'BM011'!$D$5:$U$607,'BM011'!S$609,0))</f>
        <v>31944</v>
      </c>
      <c r="G475">
        <f>SUMIFS(Baggrundsvariable!D$3:D$296,Baggrundsvariable!$A$3:$A$296,Samlet!$C475,Baggrundsvariable!$C$3:$C$296,Samlet!$E475)</f>
        <v>224754</v>
      </c>
      <c r="H475" s="8">
        <f>SUMIFS(Baggrundsvariable!E$3:E$296,Baggrundsvariable!$A$3:$A$296,Samlet!$C475,Baggrundsvariable!$C$3:$C$296,Samlet!$E475)</f>
        <v>1.625</v>
      </c>
      <c r="I475" s="8">
        <f>SUMIFS(Baggrundsvariable!F$3:F$296,Baggrundsvariable!$A$3:$A$296,Samlet!$C475,Baggrundsvariable!$C$3:$C$296,Samlet!$E475)</f>
        <v>1.6</v>
      </c>
      <c r="J475" s="8">
        <f>SUMIFS(Baggrundsvariable!G$3:G$296,Baggrundsvariable!$A$3:$A$296,Samlet!$C475,Baggrundsvariable!$C$3:$C$296,Samlet!$E475)</f>
        <v>24.5</v>
      </c>
      <c r="K475" s="8">
        <f>SUMIFS(Baggrundsvariable!H$3:H$296,Baggrundsvariable!$A$3:$A$296,Samlet!$C475,Baggrundsvariable!$C$3:$C$296,Samlet!$E475)</f>
        <v>15.6</v>
      </c>
      <c r="L475" s="8">
        <f>SUMIFS(Baggrundsvariable!I$3:I$296,Baggrundsvariable!$A$3:$A$296,Samlet!$C475,Baggrundsvariable!$C$3:$C$296,Samlet!$E475)</f>
        <v>9.1260665319689096</v>
      </c>
    </row>
    <row r="476" spans="1:12">
      <c r="A476">
        <v>1916</v>
      </c>
      <c r="B476" t="s">
        <v>619</v>
      </c>
      <c r="C476">
        <v>147</v>
      </c>
      <c r="D476" t="s">
        <v>1236</v>
      </c>
      <c r="E476">
        <v>2011</v>
      </c>
      <c r="F476" s="15">
        <f>IF(VLOOKUP(IF($A476&lt;1500,'BM011'!$D$5,IF($A476&lt;1800,'BM011'!$D$5,IF($A476&lt;2000,'BM011'!$D$5,$A476))),'BM011'!$D$5:$U$607,'BM011'!S$609,0)="BRUG KOM",VLOOKUP($C476,'BM010'!$C$5:$T$102,'BM010'!R$104,0),VLOOKUP(IF($A476&lt;1500,'BM011'!$D$5,IF($A476&lt;1800,'BM011'!$D$5,IF($A476&lt;2000,'BM011'!$D$5,$A476))),'BM011'!$D$5:$U$607,'BM011'!S$609,0))</f>
        <v>31944</v>
      </c>
      <c r="G476">
        <f>SUMIFS(Baggrundsvariable!D$3:D$296,Baggrundsvariable!$A$3:$A$296,Samlet!$C476,Baggrundsvariable!$C$3:$C$296,Samlet!$E476)</f>
        <v>224754</v>
      </c>
      <c r="H476" s="8">
        <f>SUMIFS(Baggrundsvariable!E$3:E$296,Baggrundsvariable!$A$3:$A$296,Samlet!$C476,Baggrundsvariable!$C$3:$C$296,Samlet!$E476)</f>
        <v>1.625</v>
      </c>
      <c r="I476" s="8">
        <f>SUMIFS(Baggrundsvariable!F$3:F$296,Baggrundsvariable!$A$3:$A$296,Samlet!$C476,Baggrundsvariable!$C$3:$C$296,Samlet!$E476)</f>
        <v>1.6</v>
      </c>
      <c r="J476" s="8">
        <f>SUMIFS(Baggrundsvariable!G$3:G$296,Baggrundsvariable!$A$3:$A$296,Samlet!$C476,Baggrundsvariable!$C$3:$C$296,Samlet!$E476)</f>
        <v>24.5</v>
      </c>
      <c r="K476" s="8">
        <f>SUMIFS(Baggrundsvariable!H$3:H$296,Baggrundsvariable!$A$3:$A$296,Samlet!$C476,Baggrundsvariable!$C$3:$C$296,Samlet!$E476)</f>
        <v>15.6</v>
      </c>
      <c r="L476" s="8">
        <f>SUMIFS(Baggrundsvariable!I$3:I$296,Baggrundsvariable!$A$3:$A$296,Samlet!$C476,Baggrundsvariable!$C$3:$C$296,Samlet!$E476)</f>
        <v>9.1260665319689096</v>
      </c>
    </row>
    <row r="477" spans="1:12">
      <c r="A477">
        <v>1917</v>
      </c>
      <c r="B477" t="s">
        <v>619</v>
      </c>
      <c r="C477">
        <v>147</v>
      </c>
      <c r="D477" t="s">
        <v>1236</v>
      </c>
      <c r="E477">
        <v>2011</v>
      </c>
      <c r="F477" s="15">
        <f>IF(VLOOKUP(IF($A477&lt;1500,'BM011'!$D$5,IF($A477&lt;1800,'BM011'!$D$5,IF($A477&lt;2000,'BM011'!$D$5,$A477))),'BM011'!$D$5:$U$607,'BM011'!S$609,0)="BRUG KOM",VLOOKUP($C477,'BM010'!$C$5:$T$102,'BM010'!R$104,0),VLOOKUP(IF($A477&lt;1500,'BM011'!$D$5,IF($A477&lt;1800,'BM011'!$D$5,IF($A477&lt;2000,'BM011'!$D$5,$A477))),'BM011'!$D$5:$U$607,'BM011'!S$609,0))</f>
        <v>31944</v>
      </c>
      <c r="G477">
        <f>SUMIFS(Baggrundsvariable!D$3:D$296,Baggrundsvariable!$A$3:$A$296,Samlet!$C477,Baggrundsvariable!$C$3:$C$296,Samlet!$E477)</f>
        <v>224754</v>
      </c>
      <c r="H477" s="8">
        <f>SUMIFS(Baggrundsvariable!E$3:E$296,Baggrundsvariable!$A$3:$A$296,Samlet!$C477,Baggrundsvariable!$C$3:$C$296,Samlet!$E477)</f>
        <v>1.625</v>
      </c>
      <c r="I477" s="8">
        <f>SUMIFS(Baggrundsvariable!F$3:F$296,Baggrundsvariable!$A$3:$A$296,Samlet!$C477,Baggrundsvariable!$C$3:$C$296,Samlet!$E477)</f>
        <v>1.6</v>
      </c>
      <c r="J477" s="8">
        <f>SUMIFS(Baggrundsvariable!G$3:G$296,Baggrundsvariable!$A$3:$A$296,Samlet!$C477,Baggrundsvariable!$C$3:$C$296,Samlet!$E477)</f>
        <v>24.5</v>
      </c>
      <c r="K477" s="8">
        <f>SUMIFS(Baggrundsvariable!H$3:H$296,Baggrundsvariable!$A$3:$A$296,Samlet!$C477,Baggrundsvariable!$C$3:$C$296,Samlet!$E477)</f>
        <v>15.6</v>
      </c>
      <c r="L477" s="8">
        <f>SUMIFS(Baggrundsvariable!I$3:I$296,Baggrundsvariable!$A$3:$A$296,Samlet!$C477,Baggrundsvariable!$C$3:$C$296,Samlet!$E477)</f>
        <v>9.1260665319689096</v>
      </c>
    </row>
    <row r="478" spans="1:12">
      <c r="A478">
        <v>1920</v>
      </c>
      <c r="B478" t="s">
        <v>619</v>
      </c>
      <c r="C478">
        <v>147</v>
      </c>
      <c r="D478" t="s">
        <v>1236</v>
      </c>
      <c r="E478">
        <v>2011</v>
      </c>
      <c r="F478" s="15">
        <f>IF(VLOOKUP(IF($A478&lt;1500,'BM011'!$D$5,IF($A478&lt;1800,'BM011'!$D$5,IF($A478&lt;2000,'BM011'!$D$5,$A478))),'BM011'!$D$5:$U$607,'BM011'!S$609,0)="BRUG KOM",VLOOKUP($C478,'BM010'!$C$5:$T$102,'BM010'!R$104,0),VLOOKUP(IF($A478&lt;1500,'BM011'!$D$5,IF($A478&lt;1800,'BM011'!$D$5,IF($A478&lt;2000,'BM011'!$D$5,$A478))),'BM011'!$D$5:$U$607,'BM011'!S$609,0))</f>
        <v>31944</v>
      </c>
      <c r="G478">
        <f>SUMIFS(Baggrundsvariable!D$3:D$296,Baggrundsvariable!$A$3:$A$296,Samlet!$C478,Baggrundsvariable!$C$3:$C$296,Samlet!$E478)</f>
        <v>224754</v>
      </c>
      <c r="H478" s="8">
        <f>SUMIFS(Baggrundsvariable!E$3:E$296,Baggrundsvariable!$A$3:$A$296,Samlet!$C478,Baggrundsvariable!$C$3:$C$296,Samlet!$E478)</f>
        <v>1.625</v>
      </c>
      <c r="I478" s="8">
        <f>SUMIFS(Baggrundsvariable!F$3:F$296,Baggrundsvariable!$A$3:$A$296,Samlet!$C478,Baggrundsvariable!$C$3:$C$296,Samlet!$E478)</f>
        <v>1.6</v>
      </c>
      <c r="J478" s="8">
        <f>SUMIFS(Baggrundsvariable!G$3:G$296,Baggrundsvariable!$A$3:$A$296,Samlet!$C478,Baggrundsvariable!$C$3:$C$296,Samlet!$E478)</f>
        <v>24.5</v>
      </c>
      <c r="K478" s="8">
        <f>SUMIFS(Baggrundsvariable!H$3:H$296,Baggrundsvariable!$A$3:$A$296,Samlet!$C478,Baggrundsvariable!$C$3:$C$296,Samlet!$E478)</f>
        <v>15.6</v>
      </c>
      <c r="L478" s="8">
        <f>SUMIFS(Baggrundsvariable!I$3:I$296,Baggrundsvariable!$A$3:$A$296,Samlet!$C478,Baggrundsvariable!$C$3:$C$296,Samlet!$E478)</f>
        <v>9.1260665319689096</v>
      </c>
    </row>
    <row r="479" spans="1:12">
      <c r="A479">
        <v>1921</v>
      </c>
      <c r="B479" t="s">
        <v>619</v>
      </c>
      <c r="C479">
        <v>147</v>
      </c>
      <c r="D479" t="s">
        <v>1236</v>
      </c>
      <c r="E479">
        <v>2011</v>
      </c>
      <c r="F479" s="15">
        <f>IF(VLOOKUP(IF($A479&lt;1500,'BM011'!$D$5,IF($A479&lt;1800,'BM011'!$D$5,IF($A479&lt;2000,'BM011'!$D$5,$A479))),'BM011'!$D$5:$U$607,'BM011'!S$609,0)="BRUG KOM",VLOOKUP($C479,'BM010'!$C$5:$T$102,'BM010'!R$104,0),VLOOKUP(IF($A479&lt;1500,'BM011'!$D$5,IF($A479&lt;1800,'BM011'!$D$5,IF($A479&lt;2000,'BM011'!$D$5,$A479))),'BM011'!$D$5:$U$607,'BM011'!S$609,0))</f>
        <v>31944</v>
      </c>
      <c r="G479">
        <f>SUMIFS(Baggrundsvariable!D$3:D$296,Baggrundsvariable!$A$3:$A$296,Samlet!$C479,Baggrundsvariable!$C$3:$C$296,Samlet!$E479)</f>
        <v>224754</v>
      </c>
      <c r="H479" s="8">
        <f>SUMIFS(Baggrundsvariable!E$3:E$296,Baggrundsvariable!$A$3:$A$296,Samlet!$C479,Baggrundsvariable!$C$3:$C$296,Samlet!$E479)</f>
        <v>1.625</v>
      </c>
      <c r="I479" s="8">
        <f>SUMIFS(Baggrundsvariable!F$3:F$296,Baggrundsvariable!$A$3:$A$296,Samlet!$C479,Baggrundsvariable!$C$3:$C$296,Samlet!$E479)</f>
        <v>1.6</v>
      </c>
      <c r="J479" s="8">
        <f>SUMIFS(Baggrundsvariable!G$3:G$296,Baggrundsvariable!$A$3:$A$296,Samlet!$C479,Baggrundsvariable!$C$3:$C$296,Samlet!$E479)</f>
        <v>24.5</v>
      </c>
      <c r="K479" s="8">
        <f>SUMIFS(Baggrundsvariable!H$3:H$296,Baggrundsvariable!$A$3:$A$296,Samlet!$C479,Baggrundsvariable!$C$3:$C$296,Samlet!$E479)</f>
        <v>15.6</v>
      </c>
      <c r="L479" s="8">
        <f>SUMIFS(Baggrundsvariable!I$3:I$296,Baggrundsvariable!$A$3:$A$296,Samlet!$C479,Baggrundsvariable!$C$3:$C$296,Samlet!$E479)</f>
        <v>9.1260665319689096</v>
      </c>
    </row>
    <row r="480" spans="1:12">
      <c r="A480">
        <v>1922</v>
      </c>
      <c r="B480" t="s">
        <v>619</v>
      </c>
      <c r="C480">
        <v>147</v>
      </c>
      <c r="D480" t="s">
        <v>1236</v>
      </c>
      <c r="E480">
        <v>2011</v>
      </c>
      <c r="F480" s="15">
        <f>IF(VLOOKUP(IF($A480&lt;1500,'BM011'!$D$5,IF($A480&lt;1800,'BM011'!$D$5,IF($A480&lt;2000,'BM011'!$D$5,$A480))),'BM011'!$D$5:$U$607,'BM011'!S$609,0)="BRUG KOM",VLOOKUP($C480,'BM010'!$C$5:$T$102,'BM010'!R$104,0),VLOOKUP(IF($A480&lt;1500,'BM011'!$D$5,IF($A480&lt;1800,'BM011'!$D$5,IF($A480&lt;2000,'BM011'!$D$5,$A480))),'BM011'!$D$5:$U$607,'BM011'!S$609,0))</f>
        <v>31944</v>
      </c>
      <c r="G480">
        <f>SUMIFS(Baggrundsvariable!D$3:D$296,Baggrundsvariable!$A$3:$A$296,Samlet!$C480,Baggrundsvariable!$C$3:$C$296,Samlet!$E480)</f>
        <v>224754</v>
      </c>
      <c r="H480" s="8">
        <f>SUMIFS(Baggrundsvariable!E$3:E$296,Baggrundsvariable!$A$3:$A$296,Samlet!$C480,Baggrundsvariable!$C$3:$C$296,Samlet!$E480)</f>
        <v>1.625</v>
      </c>
      <c r="I480" s="8">
        <f>SUMIFS(Baggrundsvariable!F$3:F$296,Baggrundsvariable!$A$3:$A$296,Samlet!$C480,Baggrundsvariable!$C$3:$C$296,Samlet!$E480)</f>
        <v>1.6</v>
      </c>
      <c r="J480" s="8">
        <f>SUMIFS(Baggrundsvariable!G$3:G$296,Baggrundsvariable!$A$3:$A$296,Samlet!$C480,Baggrundsvariable!$C$3:$C$296,Samlet!$E480)</f>
        <v>24.5</v>
      </c>
      <c r="K480" s="8">
        <f>SUMIFS(Baggrundsvariable!H$3:H$296,Baggrundsvariable!$A$3:$A$296,Samlet!$C480,Baggrundsvariable!$C$3:$C$296,Samlet!$E480)</f>
        <v>15.6</v>
      </c>
      <c r="L480" s="8">
        <f>SUMIFS(Baggrundsvariable!I$3:I$296,Baggrundsvariable!$A$3:$A$296,Samlet!$C480,Baggrundsvariable!$C$3:$C$296,Samlet!$E480)</f>
        <v>9.1260665319689096</v>
      </c>
    </row>
    <row r="481" spans="1:12">
      <c r="A481">
        <v>1923</v>
      </c>
      <c r="B481" t="s">
        <v>619</v>
      </c>
      <c r="C481">
        <v>147</v>
      </c>
      <c r="D481" t="s">
        <v>1236</v>
      </c>
      <c r="E481">
        <v>2011</v>
      </c>
      <c r="F481" s="15">
        <f>IF(VLOOKUP(IF($A481&lt;1500,'BM011'!$D$5,IF($A481&lt;1800,'BM011'!$D$5,IF($A481&lt;2000,'BM011'!$D$5,$A481))),'BM011'!$D$5:$U$607,'BM011'!S$609,0)="BRUG KOM",VLOOKUP($C481,'BM010'!$C$5:$T$102,'BM010'!R$104,0),VLOOKUP(IF($A481&lt;1500,'BM011'!$D$5,IF($A481&lt;1800,'BM011'!$D$5,IF($A481&lt;2000,'BM011'!$D$5,$A481))),'BM011'!$D$5:$U$607,'BM011'!S$609,0))</f>
        <v>31944</v>
      </c>
      <c r="G481">
        <f>SUMIFS(Baggrundsvariable!D$3:D$296,Baggrundsvariable!$A$3:$A$296,Samlet!$C481,Baggrundsvariable!$C$3:$C$296,Samlet!$E481)</f>
        <v>224754</v>
      </c>
      <c r="H481" s="8">
        <f>SUMIFS(Baggrundsvariable!E$3:E$296,Baggrundsvariable!$A$3:$A$296,Samlet!$C481,Baggrundsvariable!$C$3:$C$296,Samlet!$E481)</f>
        <v>1.625</v>
      </c>
      <c r="I481" s="8">
        <f>SUMIFS(Baggrundsvariable!F$3:F$296,Baggrundsvariable!$A$3:$A$296,Samlet!$C481,Baggrundsvariable!$C$3:$C$296,Samlet!$E481)</f>
        <v>1.6</v>
      </c>
      <c r="J481" s="8">
        <f>SUMIFS(Baggrundsvariable!G$3:G$296,Baggrundsvariable!$A$3:$A$296,Samlet!$C481,Baggrundsvariable!$C$3:$C$296,Samlet!$E481)</f>
        <v>24.5</v>
      </c>
      <c r="K481" s="8">
        <f>SUMIFS(Baggrundsvariable!H$3:H$296,Baggrundsvariable!$A$3:$A$296,Samlet!$C481,Baggrundsvariable!$C$3:$C$296,Samlet!$E481)</f>
        <v>15.6</v>
      </c>
      <c r="L481" s="8">
        <f>SUMIFS(Baggrundsvariable!I$3:I$296,Baggrundsvariable!$A$3:$A$296,Samlet!$C481,Baggrundsvariable!$C$3:$C$296,Samlet!$E481)</f>
        <v>9.1260665319689096</v>
      </c>
    </row>
    <row r="482" spans="1:12">
      <c r="A482">
        <v>1924</v>
      </c>
      <c r="B482" t="s">
        <v>619</v>
      </c>
      <c r="C482">
        <v>147</v>
      </c>
      <c r="D482" t="s">
        <v>1236</v>
      </c>
      <c r="E482">
        <v>2011</v>
      </c>
      <c r="F482" s="15">
        <f>IF(VLOOKUP(IF($A482&lt;1500,'BM011'!$D$5,IF($A482&lt;1800,'BM011'!$D$5,IF($A482&lt;2000,'BM011'!$D$5,$A482))),'BM011'!$D$5:$U$607,'BM011'!S$609,0)="BRUG KOM",VLOOKUP($C482,'BM010'!$C$5:$T$102,'BM010'!R$104,0),VLOOKUP(IF($A482&lt;1500,'BM011'!$D$5,IF($A482&lt;1800,'BM011'!$D$5,IF($A482&lt;2000,'BM011'!$D$5,$A482))),'BM011'!$D$5:$U$607,'BM011'!S$609,0))</f>
        <v>31944</v>
      </c>
      <c r="G482">
        <f>SUMIFS(Baggrundsvariable!D$3:D$296,Baggrundsvariable!$A$3:$A$296,Samlet!$C482,Baggrundsvariable!$C$3:$C$296,Samlet!$E482)</f>
        <v>224754</v>
      </c>
      <c r="H482" s="8">
        <f>SUMIFS(Baggrundsvariable!E$3:E$296,Baggrundsvariable!$A$3:$A$296,Samlet!$C482,Baggrundsvariable!$C$3:$C$296,Samlet!$E482)</f>
        <v>1.625</v>
      </c>
      <c r="I482" s="8">
        <f>SUMIFS(Baggrundsvariable!F$3:F$296,Baggrundsvariable!$A$3:$A$296,Samlet!$C482,Baggrundsvariable!$C$3:$C$296,Samlet!$E482)</f>
        <v>1.6</v>
      </c>
      <c r="J482" s="8">
        <f>SUMIFS(Baggrundsvariable!G$3:G$296,Baggrundsvariable!$A$3:$A$296,Samlet!$C482,Baggrundsvariable!$C$3:$C$296,Samlet!$E482)</f>
        <v>24.5</v>
      </c>
      <c r="K482" s="8">
        <f>SUMIFS(Baggrundsvariable!H$3:H$296,Baggrundsvariable!$A$3:$A$296,Samlet!$C482,Baggrundsvariable!$C$3:$C$296,Samlet!$E482)</f>
        <v>15.6</v>
      </c>
      <c r="L482" s="8">
        <f>SUMIFS(Baggrundsvariable!I$3:I$296,Baggrundsvariable!$A$3:$A$296,Samlet!$C482,Baggrundsvariable!$C$3:$C$296,Samlet!$E482)</f>
        <v>9.1260665319689096</v>
      </c>
    </row>
    <row r="483" spans="1:12">
      <c r="A483">
        <v>1925</v>
      </c>
      <c r="B483" t="s">
        <v>619</v>
      </c>
      <c r="C483">
        <v>147</v>
      </c>
      <c r="D483" t="s">
        <v>1236</v>
      </c>
      <c r="E483">
        <v>2011</v>
      </c>
      <c r="F483" s="15">
        <f>IF(VLOOKUP(IF($A483&lt;1500,'BM011'!$D$5,IF($A483&lt;1800,'BM011'!$D$5,IF($A483&lt;2000,'BM011'!$D$5,$A483))),'BM011'!$D$5:$U$607,'BM011'!S$609,0)="BRUG KOM",VLOOKUP($C483,'BM010'!$C$5:$T$102,'BM010'!R$104,0),VLOOKUP(IF($A483&lt;1500,'BM011'!$D$5,IF($A483&lt;1800,'BM011'!$D$5,IF($A483&lt;2000,'BM011'!$D$5,$A483))),'BM011'!$D$5:$U$607,'BM011'!S$609,0))</f>
        <v>31944</v>
      </c>
      <c r="G483">
        <f>SUMIFS(Baggrundsvariable!D$3:D$296,Baggrundsvariable!$A$3:$A$296,Samlet!$C483,Baggrundsvariable!$C$3:$C$296,Samlet!$E483)</f>
        <v>224754</v>
      </c>
      <c r="H483" s="8">
        <f>SUMIFS(Baggrundsvariable!E$3:E$296,Baggrundsvariable!$A$3:$A$296,Samlet!$C483,Baggrundsvariable!$C$3:$C$296,Samlet!$E483)</f>
        <v>1.625</v>
      </c>
      <c r="I483" s="8">
        <f>SUMIFS(Baggrundsvariable!F$3:F$296,Baggrundsvariable!$A$3:$A$296,Samlet!$C483,Baggrundsvariable!$C$3:$C$296,Samlet!$E483)</f>
        <v>1.6</v>
      </c>
      <c r="J483" s="8">
        <f>SUMIFS(Baggrundsvariable!G$3:G$296,Baggrundsvariable!$A$3:$A$296,Samlet!$C483,Baggrundsvariable!$C$3:$C$296,Samlet!$E483)</f>
        <v>24.5</v>
      </c>
      <c r="K483" s="8">
        <f>SUMIFS(Baggrundsvariable!H$3:H$296,Baggrundsvariable!$A$3:$A$296,Samlet!$C483,Baggrundsvariable!$C$3:$C$296,Samlet!$E483)</f>
        <v>15.6</v>
      </c>
      <c r="L483" s="8">
        <f>SUMIFS(Baggrundsvariable!I$3:I$296,Baggrundsvariable!$A$3:$A$296,Samlet!$C483,Baggrundsvariable!$C$3:$C$296,Samlet!$E483)</f>
        <v>9.1260665319689096</v>
      </c>
    </row>
    <row r="484" spans="1:12">
      <c r="A484">
        <v>1926</v>
      </c>
      <c r="B484" t="s">
        <v>619</v>
      </c>
      <c r="C484">
        <v>147</v>
      </c>
      <c r="D484" t="s">
        <v>1236</v>
      </c>
      <c r="E484">
        <v>2011</v>
      </c>
      <c r="F484" s="15">
        <f>IF(VLOOKUP(IF($A484&lt;1500,'BM011'!$D$5,IF($A484&lt;1800,'BM011'!$D$5,IF($A484&lt;2000,'BM011'!$D$5,$A484))),'BM011'!$D$5:$U$607,'BM011'!S$609,0)="BRUG KOM",VLOOKUP($C484,'BM010'!$C$5:$T$102,'BM010'!R$104,0),VLOOKUP(IF($A484&lt;1500,'BM011'!$D$5,IF($A484&lt;1800,'BM011'!$D$5,IF($A484&lt;2000,'BM011'!$D$5,$A484))),'BM011'!$D$5:$U$607,'BM011'!S$609,0))</f>
        <v>31944</v>
      </c>
      <c r="G484">
        <f>SUMIFS(Baggrundsvariable!D$3:D$296,Baggrundsvariable!$A$3:$A$296,Samlet!$C484,Baggrundsvariable!$C$3:$C$296,Samlet!$E484)</f>
        <v>224754</v>
      </c>
      <c r="H484" s="8">
        <f>SUMIFS(Baggrundsvariable!E$3:E$296,Baggrundsvariable!$A$3:$A$296,Samlet!$C484,Baggrundsvariable!$C$3:$C$296,Samlet!$E484)</f>
        <v>1.625</v>
      </c>
      <c r="I484" s="8">
        <f>SUMIFS(Baggrundsvariable!F$3:F$296,Baggrundsvariable!$A$3:$A$296,Samlet!$C484,Baggrundsvariable!$C$3:$C$296,Samlet!$E484)</f>
        <v>1.6</v>
      </c>
      <c r="J484" s="8">
        <f>SUMIFS(Baggrundsvariable!G$3:G$296,Baggrundsvariable!$A$3:$A$296,Samlet!$C484,Baggrundsvariable!$C$3:$C$296,Samlet!$E484)</f>
        <v>24.5</v>
      </c>
      <c r="K484" s="8">
        <f>SUMIFS(Baggrundsvariable!H$3:H$296,Baggrundsvariable!$A$3:$A$296,Samlet!$C484,Baggrundsvariable!$C$3:$C$296,Samlet!$E484)</f>
        <v>15.6</v>
      </c>
      <c r="L484" s="8">
        <f>SUMIFS(Baggrundsvariable!I$3:I$296,Baggrundsvariable!$A$3:$A$296,Samlet!$C484,Baggrundsvariable!$C$3:$C$296,Samlet!$E484)</f>
        <v>9.1260665319689096</v>
      </c>
    </row>
    <row r="485" spans="1:12">
      <c r="A485">
        <v>1927</v>
      </c>
      <c r="B485" t="s">
        <v>619</v>
      </c>
      <c r="C485">
        <v>147</v>
      </c>
      <c r="D485" t="s">
        <v>1236</v>
      </c>
      <c r="E485">
        <v>2011</v>
      </c>
      <c r="F485" s="15">
        <f>IF(VLOOKUP(IF($A485&lt;1500,'BM011'!$D$5,IF($A485&lt;1800,'BM011'!$D$5,IF($A485&lt;2000,'BM011'!$D$5,$A485))),'BM011'!$D$5:$U$607,'BM011'!S$609,0)="BRUG KOM",VLOOKUP($C485,'BM010'!$C$5:$T$102,'BM010'!R$104,0),VLOOKUP(IF($A485&lt;1500,'BM011'!$D$5,IF($A485&lt;1800,'BM011'!$D$5,IF($A485&lt;2000,'BM011'!$D$5,$A485))),'BM011'!$D$5:$U$607,'BM011'!S$609,0))</f>
        <v>31944</v>
      </c>
      <c r="G485">
        <f>SUMIFS(Baggrundsvariable!D$3:D$296,Baggrundsvariable!$A$3:$A$296,Samlet!$C485,Baggrundsvariable!$C$3:$C$296,Samlet!$E485)</f>
        <v>224754</v>
      </c>
      <c r="H485" s="8">
        <f>SUMIFS(Baggrundsvariable!E$3:E$296,Baggrundsvariable!$A$3:$A$296,Samlet!$C485,Baggrundsvariable!$C$3:$C$296,Samlet!$E485)</f>
        <v>1.625</v>
      </c>
      <c r="I485" s="8">
        <f>SUMIFS(Baggrundsvariable!F$3:F$296,Baggrundsvariable!$A$3:$A$296,Samlet!$C485,Baggrundsvariable!$C$3:$C$296,Samlet!$E485)</f>
        <v>1.6</v>
      </c>
      <c r="J485" s="8">
        <f>SUMIFS(Baggrundsvariable!G$3:G$296,Baggrundsvariable!$A$3:$A$296,Samlet!$C485,Baggrundsvariable!$C$3:$C$296,Samlet!$E485)</f>
        <v>24.5</v>
      </c>
      <c r="K485" s="8">
        <f>SUMIFS(Baggrundsvariable!H$3:H$296,Baggrundsvariable!$A$3:$A$296,Samlet!$C485,Baggrundsvariable!$C$3:$C$296,Samlet!$E485)</f>
        <v>15.6</v>
      </c>
      <c r="L485" s="8">
        <f>SUMIFS(Baggrundsvariable!I$3:I$296,Baggrundsvariable!$A$3:$A$296,Samlet!$C485,Baggrundsvariable!$C$3:$C$296,Samlet!$E485)</f>
        <v>9.1260665319689096</v>
      </c>
    </row>
    <row r="486" spans="1:12">
      <c r="A486">
        <v>1928</v>
      </c>
      <c r="B486" t="s">
        <v>619</v>
      </c>
      <c r="C486">
        <v>147</v>
      </c>
      <c r="D486" t="s">
        <v>1236</v>
      </c>
      <c r="E486">
        <v>2011</v>
      </c>
      <c r="F486" s="15">
        <f>IF(VLOOKUP(IF($A486&lt;1500,'BM011'!$D$5,IF($A486&lt;1800,'BM011'!$D$5,IF($A486&lt;2000,'BM011'!$D$5,$A486))),'BM011'!$D$5:$U$607,'BM011'!S$609,0)="BRUG KOM",VLOOKUP($C486,'BM010'!$C$5:$T$102,'BM010'!R$104,0),VLOOKUP(IF($A486&lt;1500,'BM011'!$D$5,IF($A486&lt;1800,'BM011'!$D$5,IF($A486&lt;2000,'BM011'!$D$5,$A486))),'BM011'!$D$5:$U$607,'BM011'!S$609,0))</f>
        <v>31944</v>
      </c>
      <c r="G486">
        <f>SUMIFS(Baggrundsvariable!D$3:D$296,Baggrundsvariable!$A$3:$A$296,Samlet!$C486,Baggrundsvariable!$C$3:$C$296,Samlet!$E486)</f>
        <v>224754</v>
      </c>
      <c r="H486" s="8">
        <f>SUMIFS(Baggrundsvariable!E$3:E$296,Baggrundsvariable!$A$3:$A$296,Samlet!$C486,Baggrundsvariable!$C$3:$C$296,Samlet!$E486)</f>
        <v>1.625</v>
      </c>
      <c r="I486" s="8">
        <f>SUMIFS(Baggrundsvariable!F$3:F$296,Baggrundsvariable!$A$3:$A$296,Samlet!$C486,Baggrundsvariable!$C$3:$C$296,Samlet!$E486)</f>
        <v>1.6</v>
      </c>
      <c r="J486" s="8">
        <f>SUMIFS(Baggrundsvariable!G$3:G$296,Baggrundsvariable!$A$3:$A$296,Samlet!$C486,Baggrundsvariable!$C$3:$C$296,Samlet!$E486)</f>
        <v>24.5</v>
      </c>
      <c r="K486" s="8">
        <f>SUMIFS(Baggrundsvariable!H$3:H$296,Baggrundsvariable!$A$3:$A$296,Samlet!$C486,Baggrundsvariable!$C$3:$C$296,Samlet!$E486)</f>
        <v>15.6</v>
      </c>
      <c r="L486" s="8">
        <f>SUMIFS(Baggrundsvariable!I$3:I$296,Baggrundsvariable!$A$3:$A$296,Samlet!$C486,Baggrundsvariable!$C$3:$C$296,Samlet!$E486)</f>
        <v>9.1260665319689096</v>
      </c>
    </row>
    <row r="487" spans="1:12">
      <c r="A487">
        <v>1950</v>
      </c>
      <c r="B487" t="s">
        <v>619</v>
      </c>
      <c r="C487">
        <v>147</v>
      </c>
      <c r="D487" t="s">
        <v>1236</v>
      </c>
      <c r="E487">
        <v>2011</v>
      </c>
      <c r="F487" s="15">
        <f>IF(VLOOKUP(IF($A487&lt;1500,'BM011'!$D$5,IF($A487&lt;1800,'BM011'!$D$5,IF($A487&lt;2000,'BM011'!$D$5,$A487))),'BM011'!$D$5:$U$607,'BM011'!S$609,0)="BRUG KOM",VLOOKUP($C487,'BM010'!$C$5:$T$102,'BM010'!R$104,0),VLOOKUP(IF($A487&lt;1500,'BM011'!$D$5,IF($A487&lt;1800,'BM011'!$D$5,IF($A487&lt;2000,'BM011'!$D$5,$A487))),'BM011'!$D$5:$U$607,'BM011'!S$609,0))</f>
        <v>31944</v>
      </c>
      <c r="G487">
        <f>SUMIFS(Baggrundsvariable!D$3:D$296,Baggrundsvariable!$A$3:$A$296,Samlet!$C487,Baggrundsvariable!$C$3:$C$296,Samlet!$E487)</f>
        <v>224754</v>
      </c>
      <c r="H487" s="8">
        <f>SUMIFS(Baggrundsvariable!E$3:E$296,Baggrundsvariable!$A$3:$A$296,Samlet!$C487,Baggrundsvariable!$C$3:$C$296,Samlet!$E487)</f>
        <v>1.625</v>
      </c>
      <c r="I487" s="8">
        <f>SUMIFS(Baggrundsvariable!F$3:F$296,Baggrundsvariable!$A$3:$A$296,Samlet!$C487,Baggrundsvariable!$C$3:$C$296,Samlet!$E487)</f>
        <v>1.6</v>
      </c>
      <c r="J487" s="8">
        <f>SUMIFS(Baggrundsvariable!G$3:G$296,Baggrundsvariable!$A$3:$A$296,Samlet!$C487,Baggrundsvariable!$C$3:$C$296,Samlet!$E487)</f>
        <v>24.5</v>
      </c>
      <c r="K487" s="8">
        <f>SUMIFS(Baggrundsvariable!H$3:H$296,Baggrundsvariable!$A$3:$A$296,Samlet!$C487,Baggrundsvariable!$C$3:$C$296,Samlet!$E487)</f>
        <v>15.6</v>
      </c>
      <c r="L487" s="8">
        <f>SUMIFS(Baggrundsvariable!I$3:I$296,Baggrundsvariable!$A$3:$A$296,Samlet!$C487,Baggrundsvariable!$C$3:$C$296,Samlet!$E487)</f>
        <v>9.1260665319689096</v>
      </c>
    </row>
    <row r="488" spans="1:12">
      <c r="A488">
        <v>1951</v>
      </c>
      <c r="B488" t="s">
        <v>619</v>
      </c>
      <c r="C488">
        <v>147</v>
      </c>
      <c r="D488" t="s">
        <v>1236</v>
      </c>
      <c r="E488">
        <v>2011</v>
      </c>
      <c r="F488" s="15">
        <f>IF(VLOOKUP(IF($A488&lt;1500,'BM011'!$D$5,IF($A488&lt;1800,'BM011'!$D$5,IF($A488&lt;2000,'BM011'!$D$5,$A488))),'BM011'!$D$5:$U$607,'BM011'!S$609,0)="BRUG KOM",VLOOKUP($C488,'BM010'!$C$5:$T$102,'BM010'!R$104,0),VLOOKUP(IF($A488&lt;1500,'BM011'!$D$5,IF($A488&lt;1800,'BM011'!$D$5,IF($A488&lt;2000,'BM011'!$D$5,$A488))),'BM011'!$D$5:$U$607,'BM011'!S$609,0))</f>
        <v>31944</v>
      </c>
      <c r="G488">
        <f>SUMIFS(Baggrundsvariable!D$3:D$296,Baggrundsvariable!$A$3:$A$296,Samlet!$C488,Baggrundsvariable!$C$3:$C$296,Samlet!$E488)</f>
        <v>224754</v>
      </c>
      <c r="H488" s="8">
        <f>SUMIFS(Baggrundsvariable!E$3:E$296,Baggrundsvariable!$A$3:$A$296,Samlet!$C488,Baggrundsvariable!$C$3:$C$296,Samlet!$E488)</f>
        <v>1.625</v>
      </c>
      <c r="I488" s="8">
        <f>SUMIFS(Baggrundsvariable!F$3:F$296,Baggrundsvariable!$A$3:$A$296,Samlet!$C488,Baggrundsvariable!$C$3:$C$296,Samlet!$E488)</f>
        <v>1.6</v>
      </c>
      <c r="J488" s="8">
        <f>SUMIFS(Baggrundsvariable!G$3:G$296,Baggrundsvariable!$A$3:$A$296,Samlet!$C488,Baggrundsvariable!$C$3:$C$296,Samlet!$E488)</f>
        <v>24.5</v>
      </c>
      <c r="K488" s="8">
        <f>SUMIFS(Baggrundsvariable!H$3:H$296,Baggrundsvariable!$A$3:$A$296,Samlet!$C488,Baggrundsvariable!$C$3:$C$296,Samlet!$E488)</f>
        <v>15.6</v>
      </c>
      <c r="L488" s="8">
        <f>SUMIFS(Baggrundsvariable!I$3:I$296,Baggrundsvariable!$A$3:$A$296,Samlet!$C488,Baggrundsvariable!$C$3:$C$296,Samlet!$E488)</f>
        <v>9.1260665319689096</v>
      </c>
    </row>
    <row r="489" spans="1:12">
      <c r="A489">
        <v>1952</v>
      </c>
      <c r="B489" t="s">
        <v>619</v>
      </c>
      <c r="C489">
        <v>147</v>
      </c>
      <c r="D489" t="s">
        <v>1236</v>
      </c>
      <c r="E489">
        <v>2011</v>
      </c>
      <c r="F489" s="15">
        <f>IF(VLOOKUP(IF($A489&lt;1500,'BM011'!$D$5,IF($A489&lt;1800,'BM011'!$D$5,IF($A489&lt;2000,'BM011'!$D$5,$A489))),'BM011'!$D$5:$U$607,'BM011'!S$609,0)="BRUG KOM",VLOOKUP($C489,'BM010'!$C$5:$T$102,'BM010'!R$104,0),VLOOKUP(IF($A489&lt;1500,'BM011'!$D$5,IF($A489&lt;1800,'BM011'!$D$5,IF($A489&lt;2000,'BM011'!$D$5,$A489))),'BM011'!$D$5:$U$607,'BM011'!S$609,0))</f>
        <v>31944</v>
      </c>
      <c r="G489">
        <f>SUMIFS(Baggrundsvariable!D$3:D$296,Baggrundsvariable!$A$3:$A$296,Samlet!$C489,Baggrundsvariable!$C$3:$C$296,Samlet!$E489)</f>
        <v>224754</v>
      </c>
      <c r="H489" s="8">
        <f>SUMIFS(Baggrundsvariable!E$3:E$296,Baggrundsvariable!$A$3:$A$296,Samlet!$C489,Baggrundsvariable!$C$3:$C$296,Samlet!$E489)</f>
        <v>1.625</v>
      </c>
      <c r="I489" s="8">
        <f>SUMIFS(Baggrundsvariable!F$3:F$296,Baggrundsvariable!$A$3:$A$296,Samlet!$C489,Baggrundsvariable!$C$3:$C$296,Samlet!$E489)</f>
        <v>1.6</v>
      </c>
      <c r="J489" s="8">
        <f>SUMIFS(Baggrundsvariable!G$3:G$296,Baggrundsvariable!$A$3:$A$296,Samlet!$C489,Baggrundsvariable!$C$3:$C$296,Samlet!$E489)</f>
        <v>24.5</v>
      </c>
      <c r="K489" s="8">
        <f>SUMIFS(Baggrundsvariable!H$3:H$296,Baggrundsvariable!$A$3:$A$296,Samlet!$C489,Baggrundsvariable!$C$3:$C$296,Samlet!$E489)</f>
        <v>15.6</v>
      </c>
      <c r="L489" s="8">
        <f>SUMIFS(Baggrundsvariable!I$3:I$296,Baggrundsvariable!$A$3:$A$296,Samlet!$C489,Baggrundsvariable!$C$3:$C$296,Samlet!$E489)</f>
        <v>9.1260665319689096</v>
      </c>
    </row>
    <row r="490" spans="1:12">
      <c r="A490">
        <v>1953</v>
      </c>
      <c r="B490" t="s">
        <v>619</v>
      </c>
      <c r="C490">
        <v>147</v>
      </c>
      <c r="D490" t="s">
        <v>1236</v>
      </c>
      <c r="E490">
        <v>2011</v>
      </c>
      <c r="F490" s="15">
        <f>IF(VLOOKUP(IF($A490&lt;1500,'BM011'!$D$5,IF($A490&lt;1800,'BM011'!$D$5,IF($A490&lt;2000,'BM011'!$D$5,$A490))),'BM011'!$D$5:$U$607,'BM011'!S$609,0)="BRUG KOM",VLOOKUP($C490,'BM010'!$C$5:$T$102,'BM010'!R$104,0),VLOOKUP(IF($A490&lt;1500,'BM011'!$D$5,IF($A490&lt;1800,'BM011'!$D$5,IF($A490&lt;2000,'BM011'!$D$5,$A490))),'BM011'!$D$5:$U$607,'BM011'!S$609,0))</f>
        <v>31944</v>
      </c>
      <c r="G490">
        <f>SUMIFS(Baggrundsvariable!D$3:D$296,Baggrundsvariable!$A$3:$A$296,Samlet!$C490,Baggrundsvariable!$C$3:$C$296,Samlet!$E490)</f>
        <v>224754</v>
      </c>
      <c r="H490" s="8">
        <f>SUMIFS(Baggrundsvariable!E$3:E$296,Baggrundsvariable!$A$3:$A$296,Samlet!$C490,Baggrundsvariable!$C$3:$C$296,Samlet!$E490)</f>
        <v>1.625</v>
      </c>
      <c r="I490" s="8">
        <f>SUMIFS(Baggrundsvariable!F$3:F$296,Baggrundsvariable!$A$3:$A$296,Samlet!$C490,Baggrundsvariable!$C$3:$C$296,Samlet!$E490)</f>
        <v>1.6</v>
      </c>
      <c r="J490" s="8">
        <f>SUMIFS(Baggrundsvariable!G$3:G$296,Baggrundsvariable!$A$3:$A$296,Samlet!$C490,Baggrundsvariable!$C$3:$C$296,Samlet!$E490)</f>
        <v>24.5</v>
      </c>
      <c r="K490" s="8">
        <f>SUMIFS(Baggrundsvariable!H$3:H$296,Baggrundsvariable!$A$3:$A$296,Samlet!$C490,Baggrundsvariable!$C$3:$C$296,Samlet!$E490)</f>
        <v>15.6</v>
      </c>
      <c r="L490" s="8">
        <f>SUMIFS(Baggrundsvariable!I$3:I$296,Baggrundsvariable!$A$3:$A$296,Samlet!$C490,Baggrundsvariable!$C$3:$C$296,Samlet!$E490)</f>
        <v>9.1260665319689096</v>
      </c>
    </row>
    <row r="491" spans="1:12">
      <c r="A491">
        <v>1954</v>
      </c>
      <c r="B491" t="s">
        <v>619</v>
      </c>
      <c r="C491">
        <v>147</v>
      </c>
      <c r="D491" t="s">
        <v>1236</v>
      </c>
      <c r="E491">
        <v>2011</v>
      </c>
      <c r="F491" s="15">
        <f>IF(VLOOKUP(IF($A491&lt;1500,'BM011'!$D$5,IF($A491&lt;1800,'BM011'!$D$5,IF($A491&lt;2000,'BM011'!$D$5,$A491))),'BM011'!$D$5:$U$607,'BM011'!S$609,0)="BRUG KOM",VLOOKUP($C491,'BM010'!$C$5:$T$102,'BM010'!R$104,0),VLOOKUP(IF($A491&lt;1500,'BM011'!$D$5,IF($A491&lt;1800,'BM011'!$D$5,IF($A491&lt;2000,'BM011'!$D$5,$A491))),'BM011'!$D$5:$U$607,'BM011'!S$609,0))</f>
        <v>31944</v>
      </c>
      <c r="G491">
        <f>SUMIFS(Baggrundsvariable!D$3:D$296,Baggrundsvariable!$A$3:$A$296,Samlet!$C491,Baggrundsvariable!$C$3:$C$296,Samlet!$E491)</f>
        <v>224754</v>
      </c>
      <c r="H491" s="8">
        <f>SUMIFS(Baggrundsvariable!E$3:E$296,Baggrundsvariable!$A$3:$A$296,Samlet!$C491,Baggrundsvariable!$C$3:$C$296,Samlet!$E491)</f>
        <v>1.625</v>
      </c>
      <c r="I491" s="8">
        <f>SUMIFS(Baggrundsvariable!F$3:F$296,Baggrundsvariable!$A$3:$A$296,Samlet!$C491,Baggrundsvariable!$C$3:$C$296,Samlet!$E491)</f>
        <v>1.6</v>
      </c>
      <c r="J491" s="8">
        <f>SUMIFS(Baggrundsvariable!G$3:G$296,Baggrundsvariable!$A$3:$A$296,Samlet!$C491,Baggrundsvariable!$C$3:$C$296,Samlet!$E491)</f>
        <v>24.5</v>
      </c>
      <c r="K491" s="8">
        <f>SUMIFS(Baggrundsvariable!H$3:H$296,Baggrundsvariable!$A$3:$A$296,Samlet!$C491,Baggrundsvariable!$C$3:$C$296,Samlet!$E491)</f>
        <v>15.6</v>
      </c>
      <c r="L491" s="8">
        <f>SUMIFS(Baggrundsvariable!I$3:I$296,Baggrundsvariable!$A$3:$A$296,Samlet!$C491,Baggrundsvariable!$C$3:$C$296,Samlet!$E491)</f>
        <v>9.1260665319689096</v>
      </c>
    </row>
    <row r="492" spans="1:12">
      <c r="A492">
        <v>1955</v>
      </c>
      <c r="B492" t="s">
        <v>619</v>
      </c>
      <c r="C492">
        <v>147</v>
      </c>
      <c r="D492" t="s">
        <v>1236</v>
      </c>
      <c r="E492">
        <v>2011</v>
      </c>
      <c r="F492" s="15">
        <f>IF(VLOOKUP(IF($A492&lt;1500,'BM011'!$D$5,IF($A492&lt;1800,'BM011'!$D$5,IF($A492&lt;2000,'BM011'!$D$5,$A492))),'BM011'!$D$5:$U$607,'BM011'!S$609,0)="BRUG KOM",VLOOKUP($C492,'BM010'!$C$5:$T$102,'BM010'!R$104,0),VLOOKUP(IF($A492&lt;1500,'BM011'!$D$5,IF($A492&lt;1800,'BM011'!$D$5,IF($A492&lt;2000,'BM011'!$D$5,$A492))),'BM011'!$D$5:$U$607,'BM011'!S$609,0))</f>
        <v>31944</v>
      </c>
      <c r="G492">
        <f>SUMIFS(Baggrundsvariable!D$3:D$296,Baggrundsvariable!$A$3:$A$296,Samlet!$C492,Baggrundsvariable!$C$3:$C$296,Samlet!$E492)</f>
        <v>224754</v>
      </c>
      <c r="H492" s="8">
        <f>SUMIFS(Baggrundsvariable!E$3:E$296,Baggrundsvariable!$A$3:$A$296,Samlet!$C492,Baggrundsvariable!$C$3:$C$296,Samlet!$E492)</f>
        <v>1.625</v>
      </c>
      <c r="I492" s="8">
        <f>SUMIFS(Baggrundsvariable!F$3:F$296,Baggrundsvariable!$A$3:$A$296,Samlet!$C492,Baggrundsvariable!$C$3:$C$296,Samlet!$E492)</f>
        <v>1.6</v>
      </c>
      <c r="J492" s="8">
        <f>SUMIFS(Baggrundsvariable!G$3:G$296,Baggrundsvariable!$A$3:$A$296,Samlet!$C492,Baggrundsvariable!$C$3:$C$296,Samlet!$E492)</f>
        <v>24.5</v>
      </c>
      <c r="K492" s="8">
        <f>SUMIFS(Baggrundsvariable!H$3:H$296,Baggrundsvariable!$A$3:$A$296,Samlet!$C492,Baggrundsvariable!$C$3:$C$296,Samlet!$E492)</f>
        <v>15.6</v>
      </c>
      <c r="L492" s="8">
        <f>SUMIFS(Baggrundsvariable!I$3:I$296,Baggrundsvariable!$A$3:$A$296,Samlet!$C492,Baggrundsvariable!$C$3:$C$296,Samlet!$E492)</f>
        <v>9.1260665319689096</v>
      </c>
    </row>
    <row r="493" spans="1:12">
      <c r="A493">
        <v>1956</v>
      </c>
      <c r="B493" t="s">
        <v>619</v>
      </c>
      <c r="C493">
        <v>147</v>
      </c>
      <c r="D493" t="s">
        <v>1236</v>
      </c>
      <c r="E493">
        <v>2011</v>
      </c>
      <c r="F493" s="15">
        <f>IF(VLOOKUP(IF($A493&lt;1500,'BM011'!$D$5,IF($A493&lt;1800,'BM011'!$D$5,IF($A493&lt;2000,'BM011'!$D$5,$A493))),'BM011'!$D$5:$U$607,'BM011'!S$609,0)="BRUG KOM",VLOOKUP($C493,'BM010'!$C$5:$T$102,'BM010'!R$104,0),VLOOKUP(IF($A493&lt;1500,'BM011'!$D$5,IF($A493&lt;1800,'BM011'!$D$5,IF($A493&lt;2000,'BM011'!$D$5,$A493))),'BM011'!$D$5:$U$607,'BM011'!S$609,0))</f>
        <v>31944</v>
      </c>
      <c r="G493">
        <f>SUMIFS(Baggrundsvariable!D$3:D$296,Baggrundsvariable!$A$3:$A$296,Samlet!$C493,Baggrundsvariable!$C$3:$C$296,Samlet!$E493)</f>
        <v>224754</v>
      </c>
      <c r="H493" s="8">
        <f>SUMIFS(Baggrundsvariable!E$3:E$296,Baggrundsvariable!$A$3:$A$296,Samlet!$C493,Baggrundsvariable!$C$3:$C$296,Samlet!$E493)</f>
        <v>1.625</v>
      </c>
      <c r="I493" s="8">
        <f>SUMIFS(Baggrundsvariable!F$3:F$296,Baggrundsvariable!$A$3:$A$296,Samlet!$C493,Baggrundsvariable!$C$3:$C$296,Samlet!$E493)</f>
        <v>1.6</v>
      </c>
      <c r="J493" s="8">
        <f>SUMIFS(Baggrundsvariable!G$3:G$296,Baggrundsvariable!$A$3:$A$296,Samlet!$C493,Baggrundsvariable!$C$3:$C$296,Samlet!$E493)</f>
        <v>24.5</v>
      </c>
      <c r="K493" s="8">
        <f>SUMIFS(Baggrundsvariable!H$3:H$296,Baggrundsvariable!$A$3:$A$296,Samlet!$C493,Baggrundsvariable!$C$3:$C$296,Samlet!$E493)</f>
        <v>15.6</v>
      </c>
      <c r="L493" s="8">
        <f>SUMIFS(Baggrundsvariable!I$3:I$296,Baggrundsvariable!$A$3:$A$296,Samlet!$C493,Baggrundsvariable!$C$3:$C$296,Samlet!$E493)</f>
        <v>9.1260665319689096</v>
      </c>
    </row>
    <row r="494" spans="1:12">
      <c r="A494">
        <v>1957</v>
      </c>
      <c r="B494" t="s">
        <v>619</v>
      </c>
      <c r="C494">
        <v>147</v>
      </c>
      <c r="D494" t="s">
        <v>1236</v>
      </c>
      <c r="E494">
        <v>2011</v>
      </c>
      <c r="F494" s="15">
        <f>IF(VLOOKUP(IF($A494&lt;1500,'BM011'!$D$5,IF($A494&lt;1800,'BM011'!$D$5,IF($A494&lt;2000,'BM011'!$D$5,$A494))),'BM011'!$D$5:$U$607,'BM011'!S$609,0)="BRUG KOM",VLOOKUP($C494,'BM010'!$C$5:$T$102,'BM010'!R$104,0),VLOOKUP(IF($A494&lt;1500,'BM011'!$D$5,IF($A494&lt;1800,'BM011'!$D$5,IF($A494&lt;2000,'BM011'!$D$5,$A494))),'BM011'!$D$5:$U$607,'BM011'!S$609,0))</f>
        <v>31944</v>
      </c>
      <c r="G494">
        <f>SUMIFS(Baggrundsvariable!D$3:D$296,Baggrundsvariable!$A$3:$A$296,Samlet!$C494,Baggrundsvariable!$C$3:$C$296,Samlet!$E494)</f>
        <v>224754</v>
      </c>
      <c r="H494" s="8">
        <f>SUMIFS(Baggrundsvariable!E$3:E$296,Baggrundsvariable!$A$3:$A$296,Samlet!$C494,Baggrundsvariable!$C$3:$C$296,Samlet!$E494)</f>
        <v>1.625</v>
      </c>
      <c r="I494" s="8">
        <f>SUMIFS(Baggrundsvariable!F$3:F$296,Baggrundsvariable!$A$3:$A$296,Samlet!$C494,Baggrundsvariable!$C$3:$C$296,Samlet!$E494)</f>
        <v>1.6</v>
      </c>
      <c r="J494" s="8">
        <f>SUMIFS(Baggrundsvariable!G$3:G$296,Baggrundsvariable!$A$3:$A$296,Samlet!$C494,Baggrundsvariable!$C$3:$C$296,Samlet!$E494)</f>
        <v>24.5</v>
      </c>
      <c r="K494" s="8">
        <f>SUMIFS(Baggrundsvariable!H$3:H$296,Baggrundsvariable!$A$3:$A$296,Samlet!$C494,Baggrundsvariable!$C$3:$C$296,Samlet!$E494)</f>
        <v>15.6</v>
      </c>
      <c r="L494" s="8">
        <f>SUMIFS(Baggrundsvariable!I$3:I$296,Baggrundsvariable!$A$3:$A$296,Samlet!$C494,Baggrundsvariable!$C$3:$C$296,Samlet!$E494)</f>
        <v>9.1260665319689096</v>
      </c>
    </row>
    <row r="495" spans="1:12">
      <c r="A495">
        <v>1958</v>
      </c>
      <c r="B495" t="s">
        <v>619</v>
      </c>
      <c r="C495">
        <v>147</v>
      </c>
      <c r="D495" t="s">
        <v>1236</v>
      </c>
      <c r="E495">
        <v>2011</v>
      </c>
      <c r="F495" s="15">
        <f>IF(VLOOKUP(IF($A495&lt;1500,'BM011'!$D$5,IF($A495&lt;1800,'BM011'!$D$5,IF($A495&lt;2000,'BM011'!$D$5,$A495))),'BM011'!$D$5:$U$607,'BM011'!S$609,0)="BRUG KOM",VLOOKUP($C495,'BM010'!$C$5:$T$102,'BM010'!R$104,0),VLOOKUP(IF($A495&lt;1500,'BM011'!$D$5,IF($A495&lt;1800,'BM011'!$D$5,IF($A495&lt;2000,'BM011'!$D$5,$A495))),'BM011'!$D$5:$U$607,'BM011'!S$609,0))</f>
        <v>31944</v>
      </c>
      <c r="G495">
        <f>SUMIFS(Baggrundsvariable!D$3:D$296,Baggrundsvariable!$A$3:$A$296,Samlet!$C495,Baggrundsvariable!$C$3:$C$296,Samlet!$E495)</f>
        <v>224754</v>
      </c>
      <c r="H495" s="8">
        <f>SUMIFS(Baggrundsvariable!E$3:E$296,Baggrundsvariable!$A$3:$A$296,Samlet!$C495,Baggrundsvariable!$C$3:$C$296,Samlet!$E495)</f>
        <v>1.625</v>
      </c>
      <c r="I495" s="8">
        <f>SUMIFS(Baggrundsvariable!F$3:F$296,Baggrundsvariable!$A$3:$A$296,Samlet!$C495,Baggrundsvariable!$C$3:$C$296,Samlet!$E495)</f>
        <v>1.6</v>
      </c>
      <c r="J495" s="8">
        <f>SUMIFS(Baggrundsvariable!G$3:G$296,Baggrundsvariable!$A$3:$A$296,Samlet!$C495,Baggrundsvariable!$C$3:$C$296,Samlet!$E495)</f>
        <v>24.5</v>
      </c>
      <c r="K495" s="8">
        <f>SUMIFS(Baggrundsvariable!H$3:H$296,Baggrundsvariable!$A$3:$A$296,Samlet!$C495,Baggrundsvariable!$C$3:$C$296,Samlet!$E495)</f>
        <v>15.6</v>
      </c>
      <c r="L495" s="8">
        <f>SUMIFS(Baggrundsvariable!I$3:I$296,Baggrundsvariable!$A$3:$A$296,Samlet!$C495,Baggrundsvariable!$C$3:$C$296,Samlet!$E495)</f>
        <v>9.1260665319689096</v>
      </c>
    </row>
    <row r="496" spans="1:12">
      <c r="A496">
        <v>1959</v>
      </c>
      <c r="B496" t="s">
        <v>619</v>
      </c>
      <c r="C496">
        <v>147</v>
      </c>
      <c r="D496" t="s">
        <v>1236</v>
      </c>
      <c r="E496">
        <v>2011</v>
      </c>
      <c r="F496" s="15">
        <f>IF(VLOOKUP(IF($A496&lt;1500,'BM011'!$D$5,IF($A496&lt;1800,'BM011'!$D$5,IF($A496&lt;2000,'BM011'!$D$5,$A496))),'BM011'!$D$5:$U$607,'BM011'!S$609,0)="BRUG KOM",VLOOKUP($C496,'BM010'!$C$5:$T$102,'BM010'!R$104,0),VLOOKUP(IF($A496&lt;1500,'BM011'!$D$5,IF($A496&lt;1800,'BM011'!$D$5,IF($A496&lt;2000,'BM011'!$D$5,$A496))),'BM011'!$D$5:$U$607,'BM011'!S$609,0))</f>
        <v>31944</v>
      </c>
      <c r="G496">
        <f>SUMIFS(Baggrundsvariable!D$3:D$296,Baggrundsvariable!$A$3:$A$296,Samlet!$C496,Baggrundsvariable!$C$3:$C$296,Samlet!$E496)</f>
        <v>224754</v>
      </c>
      <c r="H496" s="8">
        <f>SUMIFS(Baggrundsvariable!E$3:E$296,Baggrundsvariable!$A$3:$A$296,Samlet!$C496,Baggrundsvariable!$C$3:$C$296,Samlet!$E496)</f>
        <v>1.625</v>
      </c>
      <c r="I496" s="8">
        <f>SUMIFS(Baggrundsvariable!F$3:F$296,Baggrundsvariable!$A$3:$A$296,Samlet!$C496,Baggrundsvariable!$C$3:$C$296,Samlet!$E496)</f>
        <v>1.6</v>
      </c>
      <c r="J496" s="8">
        <f>SUMIFS(Baggrundsvariable!G$3:G$296,Baggrundsvariable!$A$3:$A$296,Samlet!$C496,Baggrundsvariable!$C$3:$C$296,Samlet!$E496)</f>
        <v>24.5</v>
      </c>
      <c r="K496" s="8">
        <f>SUMIFS(Baggrundsvariable!H$3:H$296,Baggrundsvariable!$A$3:$A$296,Samlet!$C496,Baggrundsvariable!$C$3:$C$296,Samlet!$E496)</f>
        <v>15.6</v>
      </c>
      <c r="L496" s="8">
        <f>SUMIFS(Baggrundsvariable!I$3:I$296,Baggrundsvariable!$A$3:$A$296,Samlet!$C496,Baggrundsvariable!$C$3:$C$296,Samlet!$E496)</f>
        <v>9.1260665319689096</v>
      </c>
    </row>
    <row r="497" spans="1:12">
      <c r="A497">
        <v>1960</v>
      </c>
      <c r="B497" t="s">
        <v>619</v>
      </c>
      <c r="C497">
        <v>147</v>
      </c>
      <c r="D497" t="s">
        <v>1236</v>
      </c>
      <c r="E497">
        <v>2011</v>
      </c>
      <c r="F497" s="15">
        <f>IF(VLOOKUP(IF($A497&lt;1500,'BM011'!$D$5,IF($A497&lt;1800,'BM011'!$D$5,IF($A497&lt;2000,'BM011'!$D$5,$A497))),'BM011'!$D$5:$U$607,'BM011'!S$609,0)="BRUG KOM",VLOOKUP($C497,'BM010'!$C$5:$T$102,'BM010'!R$104,0),VLOOKUP(IF($A497&lt;1500,'BM011'!$D$5,IF($A497&lt;1800,'BM011'!$D$5,IF($A497&lt;2000,'BM011'!$D$5,$A497))),'BM011'!$D$5:$U$607,'BM011'!S$609,0))</f>
        <v>31944</v>
      </c>
      <c r="G497">
        <f>SUMIFS(Baggrundsvariable!D$3:D$296,Baggrundsvariable!$A$3:$A$296,Samlet!$C497,Baggrundsvariable!$C$3:$C$296,Samlet!$E497)</f>
        <v>224754</v>
      </c>
      <c r="H497" s="8">
        <f>SUMIFS(Baggrundsvariable!E$3:E$296,Baggrundsvariable!$A$3:$A$296,Samlet!$C497,Baggrundsvariable!$C$3:$C$296,Samlet!$E497)</f>
        <v>1.625</v>
      </c>
      <c r="I497" s="8">
        <f>SUMIFS(Baggrundsvariable!F$3:F$296,Baggrundsvariable!$A$3:$A$296,Samlet!$C497,Baggrundsvariable!$C$3:$C$296,Samlet!$E497)</f>
        <v>1.6</v>
      </c>
      <c r="J497" s="8">
        <f>SUMIFS(Baggrundsvariable!G$3:G$296,Baggrundsvariable!$A$3:$A$296,Samlet!$C497,Baggrundsvariable!$C$3:$C$296,Samlet!$E497)</f>
        <v>24.5</v>
      </c>
      <c r="K497" s="8">
        <f>SUMIFS(Baggrundsvariable!H$3:H$296,Baggrundsvariable!$A$3:$A$296,Samlet!$C497,Baggrundsvariable!$C$3:$C$296,Samlet!$E497)</f>
        <v>15.6</v>
      </c>
      <c r="L497" s="8">
        <f>SUMIFS(Baggrundsvariable!I$3:I$296,Baggrundsvariable!$A$3:$A$296,Samlet!$C497,Baggrundsvariable!$C$3:$C$296,Samlet!$E497)</f>
        <v>9.1260665319689096</v>
      </c>
    </row>
    <row r="498" spans="1:12">
      <c r="A498">
        <v>1961</v>
      </c>
      <c r="B498" t="s">
        <v>619</v>
      </c>
      <c r="C498">
        <v>147</v>
      </c>
      <c r="D498" t="s">
        <v>1236</v>
      </c>
      <c r="E498">
        <v>2011</v>
      </c>
      <c r="F498" s="15">
        <f>IF(VLOOKUP(IF($A498&lt;1500,'BM011'!$D$5,IF($A498&lt;1800,'BM011'!$D$5,IF($A498&lt;2000,'BM011'!$D$5,$A498))),'BM011'!$D$5:$U$607,'BM011'!S$609,0)="BRUG KOM",VLOOKUP($C498,'BM010'!$C$5:$T$102,'BM010'!R$104,0),VLOOKUP(IF($A498&lt;1500,'BM011'!$D$5,IF($A498&lt;1800,'BM011'!$D$5,IF($A498&lt;2000,'BM011'!$D$5,$A498))),'BM011'!$D$5:$U$607,'BM011'!S$609,0))</f>
        <v>31944</v>
      </c>
      <c r="G498">
        <f>SUMIFS(Baggrundsvariable!D$3:D$296,Baggrundsvariable!$A$3:$A$296,Samlet!$C498,Baggrundsvariable!$C$3:$C$296,Samlet!$E498)</f>
        <v>224754</v>
      </c>
      <c r="H498" s="8">
        <f>SUMIFS(Baggrundsvariable!E$3:E$296,Baggrundsvariable!$A$3:$A$296,Samlet!$C498,Baggrundsvariable!$C$3:$C$296,Samlet!$E498)</f>
        <v>1.625</v>
      </c>
      <c r="I498" s="8">
        <f>SUMIFS(Baggrundsvariable!F$3:F$296,Baggrundsvariable!$A$3:$A$296,Samlet!$C498,Baggrundsvariable!$C$3:$C$296,Samlet!$E498)</f>
        <v>1.6</v>
      </c>
      <c r="J498" s="8">
        <f>SUMIFS(Baggrundsvariable!G$3:G$296,Baggrundsvariable!$A$3:$A$296,Samlet!$C498,Baggrundsvariable!$C$3:$C$296,Samlet!$E498)</f>
        <v>24.5</v>
      </c>
      <c r="K498" s="8">
        <f>SUMIFS(Baggrundsvariable!H$3:H$296,Baggrundsvariable!$A$3:$A$296,Samlet!$C498,Baggrundsvariable!$C$3:$C$296,Samlet!$E498)</f>
        <v>15.6</v>
      </c>
      <c r="L498" s="8">
        <f>SUMIFS(Baggrundsvariable!I$3:I$296,Baggrundsvariable!$A$3:$A$296,Samlet!$C498,Baggrundsvariable!$C$3:$C$296,Samlet!$E498)</f>
        <v>9.1260665319689096</v>
      </c>
    </row>
    <row r="499" spans="1:12">
      <c r="A499">
        <v>1962</v>
      </c>
      <c r="B499" t="s">
        <v>619</v>
      </c>
      <c r="C499">
        <v>147</v>
      </c>
      <c r="D499" t="s">
        <v>1236</v>
      </c>
      <c r="E499">
        <v>2011</v>
      </c>
      <c r="F499" s="15">
        <f>IF(VLOOKUP(IF($A499&lt;1500,'BM011'!$D$5,IF($A499&lt;1800,'BM011'!$D$5,IF($A499&lt;2000,'BM011'!$D$5,$A499))),'BM011'!$D$5:$U$607,'BM011'!S$609,0)="BRUG KOM",VLOOKUP($C499,'BM010'!$C$5:$T$102,'BM010'!R$104,0),VLOOKUP(IF($A499&lt;1500,'BM011'!$D$5,IF($A499&lt;1800,'BM011'!$D$5,IF($A499&lt;2000,'BM011'!$D$5,$A499))),'BM011'!$D$5:$U$607,'BM011'!S$609,0))</f>
        <v>31944</v>
      </c>
      <c r="G499">
        <f>SUMIFS(Baggrundsvariable!D$3:D$296,Baggrundsvariable!$A$3:$A$296,Samlet!$C499,Baggrundsvariable!$C$3:$C$296,Samlet!$E499)</f>
        <v>224754</v>
      </c>
      <c r="H499" s="8">
        <f>SUMIFS(Baggrundsvariable!E$3:E$296,Baggrundsvariable!$A$3:$A$296,Samlet!$C499,Baggrundsvariable!$C$3:$C$296,Samlet!$E499)</f>
        <v>1.625</v>
      </c>
      <c r="I499" s="8">
        <f>SUMIFS(Baggrundsvariable!F$3:F$296,Baggrundsvariable!$A$3:$A$296,Samlet!$C499,Baggrundsvariable!$C$3:$C$296,Samlet!$E499)</f>
        <v>1.6</v>
      </c>
      <c r="J499" s="8">
        <f>SUMIFS(Baggrundsvariable!G$3:G$296,Baggrundsvariable!$A$3:$A$296,Samlet!$C499,Baggrundsvariable!$C$3:$C$296,Samlet!$E499)</f>
        <v>24.5</v>
      </c>
      <c r="K499" s="8">
        <f>SUMIFS(Baggrundsvariable!H$3:H$296,Baggrundsvariable!$A$3:$A$296,Samlet!$C499,Baggrundsvariable!$C$3:$C$296,Samlet!$E499)</f>
        <v>15.6</v>
      </c>
      <c r="L499" s="8">
        <f>SUMIFS(Baggrundsvariable!I$3:I$296,Baggrundsvariable!$A$3:$A$296,Samlet!$C499,Baggrundsvariable!$C$3:$C$296,Samlet!$E499)</f>
        <v>9.1260665319689096</v>
      </c>
    </row>
    <row r="500" spans="1:12">
      <c r="A500">
        <v>1963</v>
      </c>
      <c r="B500" t="s">
        <v>619</v>
      </c>
      <c r="C500">
        <v>147</v>
      </c>
      <c r="D500" t="s">
        <v>1236</v>
      </c>
      <c r="E500">
        <v>2011</v>
      </c>
      <c r="F500" s="15">
        <f>IF(VLOOKUP(IF($A500&lt;1500,'BM011'!$D$5,IF($A500&lt;1800,'BM011'!$D$5,IF($A500&lt;2000,'BM011'!$D$5,$A500))),'BM011'!$D$5:$U$607,'BM011'!S$609,0)="BRUG KOM",VLOOKUP($C500,'BM010'!$C$5:$T$102,'BM010'!R$104,0),VLOOKUP(IF($A500&lt;1500,'BM011'!$D$5,IF($A500&lt;1800,'BM011'!$D$5,IF($A500&lt;2000,'BM011'!$D$5,$A500))),'BM011'!$D$5:$U$607,'BM011'!S$609,0))</f>
        <v>31944</v>
      </c>
      <c r="G500">
        <f>SUMIFS(Baggrundsvariable!D$3:D$296,Baggrundsvariable!$A$3:$A$296,Samlet!$C500,Baggrundsvariable!$C$3:$C$296,Samlet!$E500)</f>
        <v>224754</v>
      </c>
      <c r="H500" s="8">
        <f>SUMIFS(Baggrundsvariable!E$3:E$296,Baggrundsvariable!$A$3:$A$296,Samlet!$C500,Baggrundsvariable!$C$3:$C$296,Samlet!$E500)</f>
        <v>1.625</v>
      </c>
      <c r="I500" s="8">
        <f>SUMIFS(Baggrundsvariable!F$3:F$296,Baggrundsvariable!$A$3:$A$296,Samlet!$C500,Baggrundsvariable!$C$3:$C$296,Samlet!$E500)</f>
        <v>1.6</v>
      </c>
      <c r="J500" s="8">
        <f>SUMIFS(Baggrundsvariable!G$3:G$296,Baggrundsvariable!$A$3:$A$296,Samlet!$C500,Baggrundsvariable!$C$3:$C$296,Samlet!$E500)</f>
        <v>24.5</v>
      </c>
      <c r="K500" s="8">
        <f>SUMIFS(Baggrundsvariable!H$3:H$296,Baggrundsvariable!$A$3:$A$296,Samlet!$C500,Baggrundsvariable!$C$3:$C$296,Samlet!$E500)</f>
        <v>15.6</v>
      </c>
      <c r="L500" s="8">
        <f>SUMIFS(Baggrundsvariable!I$3:I$296,Baggrundsvariable!$A$3:$A$296,Samlet!$C500,Baggrundsvariable!$C$3:$C$296,Samlet!$E500)</f>
        <v>9.1260665319689096</v>
      </c>
    </row>
    <row r="501" spans="1:12">
      <c r="A501">
        <v>1964</v>
      </c>
      <c r="B501" t="s">
        <v>619</v>
      </c>
      <c r="C501">
        <v>147</v>
      </c>
      <c r="D501" t="s">
        <v>1236</v>
      </c>
      <c r="E501">
        <v>2011</v>
      </c>
      <c r="F501" s="15">
        <f>IF(VLOOKUP(IF($A501&lt;1500,'BM011'!$D$5,IF($A501&lt;1800,'BM011'!$D$5,IF($A501&lt;2000,'BM011'!$D$5,$A501))),'BM011'!$D$5:$U$607,'BM011'!S$609,0)="BRUG KOM",VLOOKUP($C501,'BM010'!$C$5:$T$102,'BM010'!R$104,0),VLOOKUP(IF($A501&lt;1500,'BM011'!$D$5,IF($A501&lt;1800,'BM011'!$D$5,IF($A501&lt;2000,'BM011'!$D$5,$A501))),'BM011'!$D$5:$U$607,'BM011'!S$609,0))</f>
        <v>31944</v>
      </c>
      <c r="G501">
        <f>SUMIFS(Baggrundsvariable!D$3:D$296,Baggrundsvariable!$A$3:$A$296,Samlet!$C501,Baggrundsvariable!$C$3:$C$296,Samlet!$E501)</f>
        <v>224754</v>
      </c>
      <c r="H501" s="8">
        <f>SUMIFS(Baggrundsvariable!E$3:E$296,Baggrundsvariable!$A$3:$A$296,Samlet!$C501,Baggrundsvariable!$C$3:$C$296,Samlet!$E501)</f>
        <v>1.625</v>
      </c>
      <c r="I501" s="8">
        <f>SUMIFS(Baggrundsvariable!F$3:F$296,Baggrundsvariable!$A$3:$A$296,Samlet!$C501,Baggrundsvariable!$C$3:$C$296,Samlet!$E501)</f>
        <v>1.6</v>
      </c>
      <c r="J501" s="8">
        <f>SUMIFS(Baggrundsvariable!G$3:G$296,Baggrundsvariable!$A$3:$A$296,Samlet!$C501,Baggrundsvariable!$C$3:$C$296,Samlet!$E501)</f>
        <v>24.5</v>
      </c>
      <c r="K501" s="8">
        <f>SUMIFS(Baggrundsvariable!H$3:H$296,Baggrundsvariable!$A$3:$A$296,Samlet!$C501,Baggrundsvariable!$C$3:$C$296,Samlet!$E501)</f>
        <v>15.6</v>
      </c>
      <c r="L501" s="8">
        <f>SUMIFS(Baggrundsvariable!I$3:I$296,Baggrundsvariable!$A$3:$A$296,Samlet!$C501,Baggrundsvariable!$C$3:$C$296,Samlet!$E501)</f>
        <v>9.1260665319689096</v>
      </c>
    </row>
    <row r="502" spans="1:12">
      <c r="A502">
        <v>1965</v>
      </c>
      <c r="B502" t="s">
        <v>619</v>
      </c>
      <c r="C502">
        <v>147</v>
      </c>
      <c r="D502" t="s">
        <v>1236</v>
      </c>
      <c r="E502">
        <v>2011</v>
      </c>
      <c r="F502" s="15">
        <f>IF(VLOOKUP(IF($A502&lt;1500,'BM011'!$D$5,IF($A502&lt;1800,'BM011'!$D$5,IF($A502&lt;2000,'BM011'!$D$5,$A502))),'BM011'!$D$5:$U$607,'BM011'!S$609,0)="BRUG KOM",VLOOKUP($C502,'BM010'!$C$5:$T$102,'BM010'!R$104,0),VLOOKUP(IF($A502&lt;1500,'BM011'!$D$5,IF($A502&lt;1800,'BM011'!$D$5,IF($A502&lt;2000,'BM011'!$D$5,$A502))),'BM011'!$D$5:$U$607,'BM011'!S$609,0))</f>
        <v>31944</v>
      </c>
      <c r="G502">
        <f>SUMIFS(Baggrundsvariable!D$3:D$296,Baggrundsvariable!$A$3:$A$296,Samlet!$C502,Baggrundsvariable!$C$3:$C$296,Samlet!$E502)</f>
        <v>224754</v>
      </c>
      <c r="H502" s="8">
        <f>SUMIFS(Baggrundsvariable!E$3:E$296,Baggrundsvariable!$A$3:$A$296,Samlet!$C502,Baggrundsvariable!$C$3:$C$296,Samlet!$E502)</f>
        <v>1.625</v>
      </c>
      <c r="I502" s="8">
        <f>SUMIFS(Baggrundsvariable!F$3:F$296,Baggrundsvariable!$A$3:$A$296,Samlet!$C502,Baggrundsvariable!$C$3:$C$296,Samlet!$E502)</f>
        <v>1.6</v>
      </c>
      <c r="J502" s="8">
        <f>SUMIFS(Baggrundsvariable!G$3:G$296,Baggrundsvariable!$A$3:$A$296,Samlet!$C502,Baggrundsvariable!$C$3:$C$296,Samlet!$E502)</f>
        <v>24.5</v>
      </c>
      <c r="K502" s="8">
        <f>SUMIFS(Baggrundsvariable!H$3:H$296,Baggrundsvariable!$A$3:$A$296,Samlet!$C502,Baggrundsvariable!$C$3:$C$296,Samlet!$E502)</f>
        <v>15.6</v>
      </c>
      <c r="L502" s="8">
        <f>SUMIFS(Baggrundsvariable!I$3:I$296,Baggrundsvariable!$A$3:$A$296,Samlet!$C502,Baggrundsvariable!$C$3:$C$296,Samlet!$E502)</f>
        <v>9.1260665319689096</v>
      </c>
    </row>
    <row r="503" spans="1:12">
      <c r="A503">
        <v>1966</v>
      </c>
      <c r="B503" t="s">
        <v>619</v>
      </c>
      <c r="C503">
        <v>147</v>
      </c>
      <c r="D503" t="s">
        <v>1236</v>
      </c>
      <c r="E503">
        <v>2011</v>
      </c>
      <c r="F503" s="15">
        <f>IF(VLOOKUP(IF($A503&lt;1500,'BM011'!$D$5,IF($A503&lt;1800,'BM011'!$D$5,IF($A503&lt;2000,'BM011'!$D$5,$A503))),'BM011'!$D$5:$U$607,'BM011'!S$609,0)="BRUG KOM",VLOOKUP($C503,'BM010'!$C$5:$T$102,'BM010'!R$104,0),VLOOKUP(IF($A503&lt;1500,'BM011'!$D$5,IF($A503&lt;1800,'BM011'!$D$5,IF($A503&lt;2000,'BM011'!$D$5,$A503))),'BM011'!$D$5:$U$607,'BM011'!S$609,0))</f>
        <v>31944</v>
      </c>
      <c r="G503">
        <f>SUMIFS(Baggrundsvariable!D$3:D$296,Baggrundsvariable!$A$3:$A$296,Samlet!$C503,Baggrundsvariable!$C$3:$C$296,Samlet!$E503)</f>
        <v>224754</v>
      </c>
      <c r="H503" s="8">
        <f>SUMIFS(Baggrundsvariable!E$3:E$296,Baggrundsvariable!$A$3:$A$296,Samlet!$C503,Baggrundsvariable!$C$3:$C$296,Samlet!$E503)</f>
        <v>1.625</v>
      </c>
      <c r="I503" s="8">
        <f>SUMIFS(Baggrundsvariable!F$3:F$296,Baggrundsvariable!$A$3:$A$296,Samlet!$C503,Baggrundsvariable!$C$3:$C$296,Samlet!$E503)</f>
        <v>1.6</v>
      </c>
      <c r="J503" s="8">
        <f>SUMIFS(Baggrundsvariable!G$3:G$296,Baggrundsvariable!$A$3:$A$296,Samlet!$C503,Baggrundsvariable!$C$3:$C$296,Samlet!$E503)</f>
        <v>24.5</v>
      </c>
      <c r="K503" s="8">
        <f>SUMIFS(Baggrundsvariable!H$3:H$296,Baggrundsvariable!$A$3:$A$296,Samlet!$C503,Baggrundsvariable!$C$3:$C$296,Samlet!$E503)</f>
        <v>15.6</v>
      </c>
      <c r="L503" s="8">
        <f>SUMIFS(Baggrundsvariable!I$3:I$296,Baggrundsvariable!$A$3:$A$296,Samlet!$C503,Baggrundsvariable!$C$3:$C$296,Samlet!$E503)</f>
        <v>9.1260665319689096</v>
      </c>
    </row>
    <row r="504" spans="1:12">
      <c r="A504">
        <v>1967</v>
      </c>
      <c r="B504" t="s">
        <v>619</v>
      </c>
      <c r="C504">
        <v>147</v>
      </c>
      <c r="D504" t="s">
        <v>1236</v>
      </c>
      <c r="E504">
        <v>2011</v>
      </c>
      <c r="F504" s="15">
        <f>IF(VLOOKUP(IF($A504&lt;1500,'BM011'!$D$5,IF($A504&lt;1800,'BM011'!$D$5,IF($A504&lt;2000,'BM011'!$D$5,$A504))),'BM011'!$D$5:$U$607,'BM011'!S$609,0)="BRUG KOM",VLOOKUP($C504,'BM010'!$C$5:$T$102,'BM010'!R$104,0),VLOOKUP(IF($A504&lt;1500,'BM011'!$D$5,IF($A504&lt;1800,'BM011'!$D$5,IF($A504&lt;2000,'BM011'!$D$5,$A504))),'BM011'!$D$5:$U$607,'BM011'!S$609,0))</f>
        <v>31944</v>
      </c>
      <c r="G504">
        <f>SUMIFS(Baggrundsvariable!D$3:D$296,Baggrundsvariable!$A$3:$A$296,Samlet!$C504,Baggrundsvariable!$C$3:$C$296,Samlet!$E504)</f>
        <v>224754</v>
      </c>
      <c r="H504" s="8">
        <f>SUMIFS(Baggrundsvariable!E$3:E$296,Baggrundsvariable!$A$3:$A$296,Samlet!$C504,Baggrundsvariable!$C$3:$C$296,Samlet!$E504)</f>
        <v>1.625</v>
      </c>
      <c r="I504" s="8">
        <f>SUMIFS(Baggrundsvariable!F$3:F$296,Baggrundsvariable!$A$3:$A$296,Samlet!$C504,Baggrundsvariable!$C$3:$C$296,Samlet!$E504)</f>
        <v>1.6</v>
      </c>
      <c r="J504" s="8">
        <f>SUMIFS(Baggrundsvariable!G$3:G$296,Baggrundsvariable!$A$3:$A$296,Samlet!$C504,Baggrundsvariable!$C$3:$C$296,Samlet!$E504)</f>
        <v>24.5</v>
      </c>
      <c r="K504" s="8">
        <f>SUMIFS(Baggrundsvariable!H$3:H$296,Baggrundsvariable!$A$3:$A$296,Samlet!$C504,Baggrundsvariable!$C$3:$C$296,Samlet!$E504)</f>
        <v>15.6</v>
      </c>
      <c r="L504" s="8">
        <f>SUMIFS(Baggrundsvariable!I$3:I$296,Baggrundsvariable!$A$3:$A$296,Samlet!$C504,Baggrundsvariable!$C$3:$C$296,Samlet!$E504)</f>
        <v>9.1260665319689096</v>
      </c>
    </row>
    <row r="505" spans="1:12">
      <c r="A505">
        <v>1970</v>
      </c>
      <c r="B505" t="s">
        <v>619</v>
      </c>
      <c r="C505">
        <v>147</v>
      </c>
      <c r="D505" t="s">
        <v>1236</v>
      </c>
      <c r="E505">
        <v>2011</v>
      </c>
      <c r="F505" s="15">
        <f>IF(VLOOKUP(IF($A505&lt;1500,'BM011'!$D$5,IF($A505&lt;1800,'BM011'!$D$5,IF($A505&lt;2000,'BM011'!$D$5,$A505))),'BM011'!$D$5:$U$607,'BM011'!S$609,0)="BRUG KOM",VLOOKUP($C505,'BM010'!$C$5:$T$102,'BM010'!R$104,0),VLOOKUP(IF($A505&lt;1500,'BM011'!$D$5,IF($A505&lt;1800,'BM011'!$D$5,IF($A505&lt;2000,'BM011'!$D$5,$A505))),'BM011'!$D$5:$U$607,'BM011'!S$609,0))</f>
        <v>31944</v>
      </c>
      <c r="G505">
        <f>SUMIFS(Baggrundsvariable!D$3:D$296,Baggrundsvariable!$A$3:$A$296,Samlet!$C505,Baggrundsvariable!$C$3:$C$296,Samlet!$E505)</f>
        <v>224754</v>
      </c>
      <c r="H505" s="8">
        <f>SUMIFS(Baggrundsvariable!E$3:E$296,Baggrundsvariable!$A$3:$A$296,Samlet!$C505,Baggrundsvariable!$C$3:$C$296,Samlet!$E505)</f>
        <v>1.625</v>
      </c>
      <c r="I505" s="8">
        <f>SUMIFS(Baggrundsvariable!F$3:F$296,Baggrundsvariable!$A$3:$A$296,Samlet!$C505,Baggrundsvariable!$C$3:$C$296,Samlet!$E505)</f>
        <v>1.6</v>
      </c>
      <c r="J505" s="8">
        <f>SUMIFS(Baggrundsvariable!G$3:G$296,Baggrundsvariable!$A$3:$A$296,Samlet!$C505,Baggrundsvariable!$C$3:$C$296,Samlet!$E505)</f>
        <v>24.5</v>
      </c>
      <c r="K505" s="8">
        <f>SUMIFS(Baggrundsvariable!H$3:H$296,Baggrundsvariable!$A$3:$A$296,Samlet!$C505,Baggrundsvariable!$C$3:$C$296,Samlet!$E505)</f>
        <v>15.6</v>
      </c>
      <c r="L505" s="8">
        <f>SUMIFS(Baggrundsvariable!I$3:I$296,Baggrundsvariable!$A$3:$A$296,Samlet!$C505,Baggrundsvariable!$C$3:$C$296,Samlet!$E505)</f>
        <v>9.1260665319689096</v>
      </c>
    </row>
    <row r="506" spans="1:12">
      <c r="A506">
        <v>1971</v>
      </c>
      <c r="B506" t="s">
        <v>619</v>
      </c>
      <c r="C506">
        <v>147</v>
      </c>
      <c r="D506" t="s">
        <v>1236</v>
      </c>
      <c r="E506">
        <v>2011</v>
      </c>
      <c r="F506" s="15">
        <f>IF(VLOOKUP(IF($A506&lt;1500,'BM011'!$D$5,IF($A506&lt;1800,'BM011'!$D$5,IF($A506&lt;2000,'BM011'!$D$5,$A506))),'BM011'!$D$5:$U$607,'BM011'!S$609,0)="BRUG KOM",VLOOKUP($C506,'BM010'!$C$5:$T$102,'BM010'!R$104,0),VLOOKUP(IF($A506&lt;1500,'BM011'!$D$5,IF($A506&lt;1800,'BM011'!$D$5,IF($A506&lt;2000,'BM011'!$D$5,$A506))),'BM011'!$D$5:$U$607,'BM011'!S$609,0))</f>
        <v>31944</v>
      </c>
      <c r="G506">
        <f>SUMIFS(Baggrundsvariable!D$3:D$296,Baggrundsvariable!$A$3:$A$296,Samlet!$C506,Baggrundsvariable!$C$3:$C$296,Samlet!$E506)</f>
        <v>224754</v>
      </c>
      <c r="H506" s="8">
        <f>SUMIFS(Baggrundsvariable!E$3:E$296,Baggrundsvariable!$A$3:$A$296,Samlet!$C506,Baggrundsvariable!$C$3:$C$296,Samlet!$E506)</f>
        <v>1.625</v>
      </c>
      <c r="I506" s="8">
        <f>SUMIFS(Baggrundsvariable!F$3:F$296,Baggrundsvariable!$A$3:$A$296,Samlet!$C506,Baggrundsvariable!$C$3:$C$296,Samlet!$E506)</f>
        <v>1.6</v>
      </c>
      <c r="J506" s="8">
        <f>SUMIFS(Baggrundsvariable!G$3:G$296,Baggrundsvariable!$A$3:$A$296,Samlet!$C506,Baggrundsvariable!$C$3:$C$296,Samlet!$E506)</f>
        <v>24.5</v>
      </c>
      <c r="K506" s="8">
        <f>SUMIFS(Baggrundsvariable!H$3:H$296,Baggrundsvariable!$A$3:$A$296,Samlet!$C506,Baggrundsvariable!$C$3:$C$296,Samlet!$E506)</f>
        <v>15.6</v>
      </c>
      <c r="L506" s="8">
        <f>SUMIFS(Baggrundsvariable!I$3:I$296,Baggrundsvariable!$A$3:$A$296,Samlet!$C506,Baggrundsvariable!$C$3:$C$296,Samlet!$E506)</f>
        <v>9.1260665319689096</v>
      </c>
    </row>
    <row r="507" spans="1:12">
      <c r="A507">
        <v>1972</v>
      </c>
      <c r="B507" t="s">
        <v>619</v>
      </c>
      <c r="C507">
        <v>147</v>
      </c>
      <c r="D507" t="s">
        <v>1236</v>
      </c>
      <c r="E507">
        <v>2011</v>
      </c>
      <c r="F507" s="15">
        <f>IF(VLOOKUP(IF($A507&lt;1500,'BM011'!$D$5,IF($A507&lt;1800,'BM011'!$D$5,IF($A507&lt;2000,'BM011'!$D$5,$A507))),'BM011'!$D$5:$U$607,'BM011'!S$609,0)="BRUG KOM",VLOOKUP($C507,'BM010'!$C$5:$T$102,'BM010'!R$104,0),VLOOKUP(IF($A507&lt;1500,'BM011'!$D$5,IF($A507&lt;1800,'BM011'!$D$5,IF($A507&lt;2000,'BM011'!$D$5,$A507))),'BM011'!$D$5:$U$607,'BM011'!S$609,0))</f>
        <v>31944</v>
      </c>
      <c r="G507">
        <f>SUMIFS(Baggrundsvariable!D$3:D$296,Baggrundsvariable!$A$3:$A$296,Samlet!$C507,Baggrundsvariable!$C$3:$C$296,Samlet!$E507)</f>
        <v>224754</v>
      </c>
      <c r="H507" s="8">
        <f>SUMIFS(Baggrundsvariable!E$3:E$296,Baggrundsvariable!$A$3:$A$296,Samlet!$C507,Baggrundsvariable!$C$3:$C$296,Samlet!$E507)</f>
        <v>1.625</v>
      </c>
      <c r="I507" s="8">
        <f>SUMIFS(Baggrundsvariable!F$3:F$296,Baggrundsvariable!$A$3:$A$296,Samlet!$C507,Baggrundsvariable!$C$3:$C$296,Samlet!$E507)</f>
        <v>1.6</v>
      </c>
      <c r="J507" s="8">
        <f>SUMIFS(Baggrundsvariable!G$3:G$296,Baggrundsvariable!$A$3:$A$296,Samlet!$C507,Baggrundsvariable!$C$3:$C$296,Samlet!$E507)</f>
        <v>24.5</v>
      </c>
      <c r="K507" s="8">
        <f>SUMIFS(Baggrundsvariable!H$3:H$296,Baggrundsvariable!$A$3:$A$296,Samlet!$C507,Baggrundsvariable!$C$3:$C$296,Samlet!$E507)</f>
        <v>15.6</v>
      </c>
      <c r="L507" s="8">
        <f>SUMIFS(Baggrundsvariable!I$3:I$296,Baggrundsvariable!$A$3:$A$296,Samlet!$C507,Baggrundsvariable!$C$3:$C$296,Samlet!$E507)</f>
        <v>9.1260665319689096</v>
      </c>
    </row>
    <row r="508" spans="1:12">
      <c r="A508">
        <v>1973</v>
      </c>
      <c r="B508" t="s">
        <v>619</v>
      </c>
      <c r="C508">
        <v>147</v>
      </c>
      <c r="D508" t="s">
        <v>1236</v>
      </c>
      <c r="E508">
        <v>2011</v>
      </c>
      <c r="F508" s="15">
        <f>IF(VLOOKUP(IF($A508&lt;1500,'BM011'!$D$5,IF($A508&lt;1800,'BM011'!$D$5,IF($A508&lt;2000,'BM011'!$D$5,$A508))),'BM011'!$D$5:$U$607,'BM011'!S$609,0)="BRUG KOM",VLOOKUP($C508,'BM010'!$C$5:$T$102,'BM010'!R$104,0),VLOOKUP(IF($A508&lt;1500,'BM011'!$D$5,IF($A508&lt;1800,'BM011'!$D$5,IF($A508&lt;2000,'BM011'!$D$5,$A508))),'BM011'!$D$5:$U$607,'BM011'!S$609,0))</f>
        <v>31944</v>
      </c>
      <c r="G508">
        <f>SUMIFS(Baggrundsvariable!D$3:D$296,Baggrundsvariable!$A$3:$A$296,Samlet!$C508,Baggrundsvariable!$C$3:$C$296,Samlet!$E508)</f>
        <v>224754</v>
      </c>
      <c r="H508" s="8">
        <f>SUMIFS(Baggrundsvariable!E$3:E$296,Baggrundsvariable!$A$3:$A$296,Samlet!$C508,Baggrundsvariable!$C$3:$C$296,Samlet!$E508)</f>
        <v>1.625</v>
      </c>
      <c r="I508" s="8">
        <f>SUMIFS(Baggrundsvariable!F$3:F$296,Baggrundsvariable!$A$3:$A$296,Samlet!$C508,Baggrundsvariable!$C$3:$C$296,Samlet!$E508)</f>
        <v>1.6</v>
      </c>
      <c r="J508" s="8">
        <f>SUMIFS(Baggrundsvariable!G$3:G$296,Baggrundsvariable!$A$3:$A$296,Samlet!$C508,Baggrundsvariable!$C$3:$C$296,Samlet!$E508)</f>
        <v>24.5</v>
      </c>
      <c r="K508" s="8">
        <f>SUMIFS(Baggrundsvariable!H$3:H$296,Baggrundsvariable!$A$3:$A$296,Samlet!$C508,Baggrundsvariable!$C$3:$C$296,Samlet!$E508)</f>
        <v>15.6</v>
      </c>
      <c r="L508" s="8">
        <f>SUMIFS(Baggrundsvariable!I$3:I$296,Baggrundsvariable!$A$3:$A$296,Samlet!$C508,Baggrundsvariable!$C$3:$C$296,Samlet!$E508)</f>
        <v>9.1260665319689096</v>
      </c>
    </row>
    <row r="509" spans="1:12">
      <c r="A509">
        <v>1974</v>
      </c>
      <c r="B509" t="s">
        <v>619</v>
      </c>
      <c r="C509">
        <v>147</v>
      </c>
      <c r="D509" t="s">
        <v>1236</v>
      </c>
      <c r="E509">
        <v>2011</v>
      </c>
      <c r="F509" s="15">
        <f>IF(VLOOKUP(IF($A509&lt;1500,'BM011'!$D$5,IF($A509&lt;1800,'BM011'!$D$5,IF($A509&lt;2000,'BM011'!$D$5,$A509))),'BM011'!$D$5:$U$607,'BM011'!S$609,0)="BRUG KOM",VLOOKUP($C509,'BM010'!$C$5:$T$102,'BM010'!R$104,0),VLOOKUP(IF($A509&lt;1500,'BM011'!$D$5,IF($A509&lt;1800,'BM011'!$D$5,IF($A509&lt;2000,'BM011'!$D$5,$A509))),'BM011'!$D$5:$U$607,'BM011'!S$609,0))</f>
        <v>31944</v>
      </c>
      <c r="G509">
        <f>SUMIFS(Baggrundsvariable!D$3:D$296,Baggrundsvariable!$A$3:$A$296,Samlet!$C509,Baggrundsvariable!$C$3:$C$296,Samlet!$E509)</f>
        <v>224754</v>
      </c>
      <c r="H509" s="8">
        <f>SUMIFS(Baggrundsvariable!E$3:E$296,Baggrundsvariable!$A$3:$A$296,Samlet!$C509,Baggrundsvariable!$C$3:$C$296,Samlet!$E509)</f>
        <v>1.625</v>
      </c>
      <c r="I509" s="8">
        <f>SUMIFS(Baggrundsvariable!F$3:F$296,Baggrundsvariable!$A$3:$A$296,Samlet!$C509,Baggrundsvariable!$C$3:$C$296,Samlet!$E509)</f>
        <v>1.6</v>
      </c>
      <c r="J509" s="8">
        <f>SUMIFS(Baggrundsvariable!G$3:G$296,Baggrundsvariable!$A$3:$A$296,Samlet!$C509,Baggrundsvariable!$C$3:$C$296,Samlet!$E509)</f>
        <v>24.5</v>
      </c>
      <c r="K509" s="8">
        <f>SUMIFS(Baggrundsvariable!H$3:H$296,Baggrundsvariable!$A$3:$A$296,Samlet!$C509,Baggrundsvariable!$C$3:$C$296,Samlet!$E509)</f>
        <v>15.6</v>
      </c>
      <c r="L509" s="8">
        <f>SUMIFS(Baggrundsvariable!I$3:I$296,Baggrundsvariable!$A$3:$A$296,Samlet!$C509,Baggrundsvariable!$C$3:$C$296,Samlet!$E509)</f>
        <v>9.1260665319689096</v>
      </c>
    </row>
    <row r="510" spans="1:12">
      <c r="A510">
        <v>2000</v>
      </c>
      <c r="B510" t="s">
        <v>620</v>
      </c>
      <c r="C510">
        <v>147</v>
      </c>
      <c r="D510" t="s">
        <v>1236</v>
      </c>
      <c r="E510">
        <v>2011</v>
      </c>
      <c r="F510" s="15">
        <f>IF(VLOOKUP(IF($A510&lt;1500,'BM011'!$D$5,IF($A510&lt;1800,'BM011'!$D$5,IF($A510&lt;2000,'BM011'!$D$5,$A510))),'BM011'!$D$5:$U$607,'BM011'!S$609,0)="BRUG KOM",VLOOKUP($C510,'BM010'!$C$5:$T$102,'BM010'!R$104,0),VLOOKUP(IF($A510&lt;1500,'BM011'!$D$5,IF($A510&lt;1800,'BM011'!$D$5,IF($A510&lt;2000,'BM011'!$D$5,$A510))),'BM011'!$D$5:$U$607,'BM011'!S$609,0))</f>
        <v>32109.75</v>
      </c>
      <c r="G510">
        <f>SUMIFS(Baggrundsvariable!D$3:D$296,Baggrundsvariable!$A$3:$A$296,Samlet!$C510,Baggrundsvariable!$C$3:$C$296,Samlet!$E510)</f>
        <v>224754</v>
      </c>
      <c r="H510" s="8">
        <f>SUMIFS(Baggrundsvariable!E$3:E$296,Baggrundsvariable!$A$3:$A$296,Samlet!$C510,Baggrundsvariable!$C$3:$C$296,Samlet!$E510)</f>
        <v>1.625</v>
      </c>
      <c r="I510" s="8">
        <f>SUMIFS(Baggrundsvariable!F$3:F$296,Baggrundsvariable!$A$3:$A$296,Samlet!$C510,Baggrundsvariable!$C$3:$C$296,Samlet!$E510)</f>
        <v>1.6</v>
      </c>
      <c r="J510" s="8">
        <f>SUMIFS(Baggrundsvariable!G$3:G$296,Baggrundsvariable!$A$3:$A$296,Samlet!$C510,Baggrundsvariable!$C$3:$C$296,Samlet!$E510)</f>
        <v>24.5</v>
      </c>
      <c r="K510" s="8">
        <f>SUMIFS(Baggrundsvariable!H$3:H$296,Baggrundsvariable!$A$3:$A$296,Samlet!$C510,Baggrundsvariable!$C$3:$C$296,Samlet!$E510)</f>
        <v>15.6</v>
      </c>
      <c r="L510" s="8">
        <f>SUMIFS(Baggrundsvariable!I$3:I$296,Baggrundsvariable!$A$3:$A$296,Samlet!$C510,Baggrundsvariable!$C$3:$C$296,Samlet!$E510)</f>
        <v>9.1260665319689096</v>
      </c>
    </row>
    <row r="511" spans="1:12">
      <c r="A511">
        <v>2100</v>
      </c>
      <c r="B511" t="s">
        <v>621</v>
      </c>
      <c r="C511">
        <v>101</v>
      </c>
      <c r="D511" t="s">
        <v>1232</v>
      </c>
      <c r="E511">
        <v>2011</v>
      </c>
      <c r="F511" s="15">
        <f>IF(VLOOKUP(IF($A511&lt;1500,'BM011'!$D$5,IF($A511&lt;1800,'BM011'!$D$5,IF($A511&lt;2000,'BM011'!$D$5,$A511))),'BM011'!$D$5:$U$607,'BM011'!S$609,0)="BRUG KOM",VLOOKUP($C511,'BM010'!$C$5:$T$102,'BM010'!R$104,0),VLOOKUP(IF($A511&lt;1500,'BM011'!$D$5,IF($A511&lt;1800,'BM011'!$D$5,IF($A511&lt;2000,'BM011'!$D$5,$A511))),'BM011'!$D$5:$U$607,'BM011'!S$609,0))</f>
        <v>34655.75</v>
      </c>
      <c r="G511">
        <f>SUMIFS(Baggrundsvariable!D$3:D$296,Baggrundsvariable!$A$3:$A$296,Samlet!$C511,Baggrundsvariable!$C$3:$C$296,Samlet!$E511)</f>
        <v>189182</v>
      </c>
      <c r="H511" s="8">
        <f>SUMIFS(Baggrundsvariable!E$3:E$296,Baggrundsvariable!$A$3:$A$296,Samlet!$C511,Baggrundsvariable!$C$3:$C$296,Samlet!$E511)</f>
        <v>1.9666666666666666</v>
      </c>
      <c r="I511" s="8">
        <f>SUMIFS(Baggrundsvariable!F$3:F$296,Baggrundsvariable!$A$3:$A$296,Samlet!$C511,Baggrundsvariable!$C$3:$C$296,Samlet!$E511)</f>
        <v>4.8</v>
      </c>
      <c r="J511" s="8">
        <f>SUMIFS(Baggrundsvariable!G$3:G$296,Baggrundsvariable!$A$3:$A$296,Samlet!$C511,Baggrundsvariable!$C$3:$C$296,Samlet!$E511)</f>
        <v>36.700000000000003</v>
      </c>
      <c r="K511" s="8">
        <f>SUMIFS(Baggrundsvariable!H$3:H$296,Baggrundsvariable!$A$3:$A$296,Samlet!$C511,Baggrundsvariable!$C$3:$C$296,Samlet!$E511)</f>
        <v>21.8</v>
      </c>
      <c r="L511" s="8">
        <f>SUMIFS(Baggrundsvariable!I$3:I$296,Baggrundsvariable!$A$3:$A$296,Samlet!$C511,Baggrundsvariable!$C$3:$C$296,Samlet!$E511)</f>
        <v>14.729179800629325</v>
      </c>
    </row>
    <row r="512" spans="1:12">
      <c r="A512">
        <v>2150</v>
      </c>
      <c r="B512" t="s">
        <v>622</v>
      </c>
      <c r="C512">
        <v>101</v>
      </c>
      <c r="D512" t="s">
        <v>1232</v>
      </c>
      <c r="E512">
        <v>2011</v>
      </c>
      <c r="F512" s="15">
        <f>IF(VLOOKUP(IF($A512&lt;1500,'BM011'!$D$5,IF($A512&lt;1800,'BM011'!$D$5,IF($A512&lt;2000,'BM011'!$D$5,$A512))),'BM011'!$D$5:$U$607,'BM011'!S$609,0)="BRUG KOM",VLOOKUP($C512,'BM010'!$C$5:$T$102,'BM010'!R$104,0),VLOOKUP(IF($A512&lt;1500,'BM011'!$D$5,IF($A512&lt;1800,'BM011'!$D$5,IF($A512&lt;2000,'BM011'!$D$5,$A512))),'BM011'!$D$5:$U$607,'BM011'!S$609,0))</f>
        <v>23794.75</v>
      </c>
      <c r="G512">
        <f>SUMIFS(Baggrundsvariable!D$3:D$296,Baggrundsvariable!$A$3:$A$296,Samlet!$C512,Baggrundsvariable!$C$3:$C$296,Samlet!$E512)</f>
        <v>189182</v>
      </c>
      <c r="H512" s="8">
        <f>SUMIFS(Baggrundsvariable!E$3:E$296,Baggrundsvariable!$A$3:$A$296,Samlet!$C512,Baggrundsvariable!$C$3:$C$296,Samlet!$E512)</f>
        <v>1.9666666666666666</v>
      </c>
      <c r="I512" s="8">
        <f>SUMIFS(Baggrundsvariable!F$3:F$296,Baggrundsvariable!$A$3:$A$296,Samlet!$C512,Baggrundsvariable!$C$3:$C$296,Samlet!$E512)</f>
        <v>4.8</v>
      </c>
      <c r="J512" s="8">
        <f>SUMIFS(Baggrundsvariable!G$3:G$296,Baggrundsvariable!$A$3:$A$296,Samlet!$C512,Baggrundsvariable!$C$3:$C$296,Samlet!$E512)</f>
        <v>36.700000000000003</v>
      </c>
      <c r="K512" s="8">
        <f>SUMIFS(Baggrundsvariable!H$3:H$296,Baggrundsvariable!$A$3:$A$296,Samlet!$C512,Baggrundsvariable!$C$3:$C$296,Samlet!$E512)</f>
        <v>21.8</v>
      </c>
      <c r="L512" s="8">
        <f>SUMIFS(Baggrundsvariable!I$3:I$296,Baggrundsvariable!$A$3:$A$296,Samlet!$C512,Baggrundsvariable!$C$3:$C$296,Samlet!$E512)</f>
        <v>14.729179800629325</v>
      </c>
    </row>
    <row r="513" spans="1:12">
      <c r="A513">
        <v>2200</v>
      </c>
      <c r="B513" t="s">
        <v>623</v>
      </c>
      <c r="C513">
        <v>101</v>
      </c>
      <c r="D513" t="s">
        <v>1232</v>
      </c>
      <c r="E513">
        <v>2011</v>
      </c>
      <c r="F513" s="15">
        <f>IF(VLOOKUP(IF($A513&lt;1500,'BM011'!$D$5,IF($A513&lt;1800,'BM011'!$D$5,IF($A513&lt;2000,'BM011'!$D$5,$A513))),'BM011'!$D$5:$U$607,'BM011'!S$609,0)="BRUG KOM",VLOOKUP($C513,'BM010'!$C$5:$T$102,'BM010'!R$104,0),VLOOKUP(IF($A513&lt;1500,'BM011'!$D$5,IF($A513&lt;1800,'BM011'!$D$5,IF($A513&lt;2000,'BM011'!$D$5,$A513))),'BM011'!$D$5:$U$607,'BM011'!S$609,0))</f>
        <v>23794.75</v>
      </c>
      <c r="G513">
        <f>SUMIFS(Baggrundsvariable!D$3:D$296,Baggrundsvariable!$A$3:$A$296,Samlet!$C513,Baggrundsvariable!$C$3:$C$296,Samlet!$E513)</f>
        <v>189182</v>
      </c>
      <c r="H513" s="8">
        <f>SUMIFS(Baggrundsvariable!E$3:E$296,Baggrundsvariable!$A$3:$A$296,Samlet!$C513,Baggrundsvariable!$C$3:$C$296,Samlet!$E513)</f>
        <v>1.9666666666666666</v>
      </c>
      <c r="I513" s="8">
        <f>SUMIFS(Baggrundsvariable!F$3:F$296,Baggrundsvariable!$A$3:$A$296,Samlet!$C513,Baggrundsvariable!$C$3:$C$296,Samlet!$E513)</f>
        <v>4.8</v>
      </c>
      <c r="J513" s="8">
        <f>SUMIFS(Baggrundsvariable!G$3:G$296,Baggrundsvariable!$A$3:$A$296,Samlet!$C513,Baggrundsvariable!$C$3:$C$296,Samlet!$E513)</f>
        <v>36.700000000000003</v>
      </c>
      <c r="K513" s="8">
        <f>SUMIFS(Baggrundsvariable!H$3:H$296,Baggrundsvariable!$A$3:$A$296,Samlet!$C513,Baggrundsvariable!$C$3:$C$296,Samlet!$E513)</f>
        <v>21.8</v>
      </c>
      <c r="L513" s="8">
        <f>SUMIFS(Baggrundsvariable!I$3:I$296,Baggrundsvariable!$A$3:$A$296,Samlet!$C513,Baggrundsvariable!$C$3:$C$296,Samlet!$E513)</f>
        <v>14.729179800629325</v>
      </c>
    </row>
    <row r="514" spans="1:12">
      <c r="A514">
        <v>2300</v>
      </c>
      <c r="B514" t="s">
        <v>624</v>
      </c>
      <c r="C514">
        <v>101</v>
      </c>
      <c r="D514" t="s">
        <v>1232</v>
      </c>
      <c r="E514">
        <v>2011</v>
      </c>
      <c r="F514" s="15">
        <f>IF(VLOOKUP(IF($A514&lt;1500,'BM011'!$D$5,IF($A514&lt;1800,'BM011'!$D$5,IF($A514&lt;2000,'BM011'!$D$5,$A514))),'BM011'!$D$5:$U$607,'BM011'!S$609,0)="BRUG KOM",VLOOKUP($C514,'BM010'!$C$5:$T$102,'BM010'!R$104,0),VLOOKUP(IF($A514&lt;1500,'BM011'!$D$5,IF($A514&lt;1800,'BM011'!$D$5,IF($A514&lt;2000,'BM011'!$D$5,$A514))),'BM011'!$D$5:$U$607,'BM011'!S$609,0))</f>
        <v>23487.5</v>
      </c>
      <c r="G514">
        <f>SUMIFS(Baggrundsvariable!D$3:D$296,Baggrundsvariable!$A$3:$A$296,Samlet!$C514,Baggrundsvariable!$C$3:$C$296,Samlet!$E514)</f>
        <v>189182</v>
      </c>
      <c r="H514" s="8">
        <f>SUMIFS(Baggrundsvariable!E$3:E$296,Baggrundsvariable!$A$3:$A$296,Samlet!$C514,Baggrundsvariable!$C$3:$C$296,Samlet!$E514)</f>
        <v>1.9666666666666666</v>
      </c>
      <c r="I514" s="8">
        <f>SUMIFS(Baggrundsvariable!F$3:F$296,Baggrundsvariable!$A$3:$A$296,Samlet!$C514,Baggrundsvariable!$C$3:$C$296,Samlet!$E514)</f>
        <v>4.8</v>
      </c>
      <c r="J514" s="8">
        <f>SUMIFS(Baggrundsvariable!G$3:G$296,Baggrundsvariable!$A$3:$A$296,Samlet!$C514,Baggrundsvariable!$C$3:$C$296,Samlet!$E514)</f>
        <v>36.700000000000003</v>
      </c>
      <c r="K514" s="8">
        <f>SUMIFS(Baggrundsvariable!H$3:H$296,Baggrundsvariable!$A$3:$A$296,Samlet!$C514,Baggrundsvariable!$C$3:$C$296,Samlet!$E514)</f>
        <v>21.8</v>
      </c>
      <c r="L514" s="8">
        <f>SUMIFS(Baggrundsvariable!I$3:I$296,Baggrundsvariable!$A$3:$A$296,Samlet!$C514,Baggrundsvariable!$C$3:$C$296,Samlet!$E514)</f>
        <v>14.729179800629325</v>
      </c>
    </row>
    <row r="515" spans="1:12">
      <c r="A515">
        <v>2400</v>
      </c>
      <c r="B515" t="s">
        <v>625</v>
      </c>
      <c r="C515">
        <v>101</v>
      </c>
      <c r="D515" t="s">
        <v>1232</v>
      </c>
      <c r="E515">
        <v>2011</v>
      </c>
      <c r="F515" s="15">
        <f>IF(VLOOKUP(IF($A515&lt;1500,'BM011'!$D$5,IF($A515&lt;1800,'BM011'!$D$5,IF($A515&lt;2000,'BM011'!$D$5,$A515))),'BM011'!$D$5:$U$607,'BM011'!S$609,0)="BRUG KOM",VLOOKUP($C515,'BM010'!$C$5:$T$102,'BM010'!R$104,0),VLOOKUP(IF($A515&lt;1500,'BM011'!$D$5,IF($A515&lt;1800,'BM011'!$D$5,IF($A515&lt;2000,'BM011'!$D$5,$A515))),'BM011'!$D$5:$U$607,'BM011'!S$609,0))</f>
        <v>23488</v>
      </c>
      <c r="G515">
        <f>SUMIFS(Baggrundsvariable!D$3:D$296,Baggrundsvariable!$A$3:$A$296,Samlet!$C515,Baggrundsvariable!$C$3:$C$296,Samlet!$E515)</f>
        <v>189182</v>
      </c>
      <c r="H515" s="8">
        <f>SUMIFS(Baggrundsvariable!E$3:E$296,Baggrundsvariable!$A$3:$A$296,Samlet!$C515,Baggrundsvariable!$C$3:$C$296,Samlet!$E515)</f>
        <v>1.9666666666666666</v>
      </c>
      <c r="I515" s="8">
        <f>SUMIFS(Baggrundsvariable!F$3:F$296,Baggrundsvariable!$A$3:$A$296,Samlet!$C515,Baggrundsvariable!$C$3:$C$296,Samlet!$E515)</f>
        <v>4.8</v>
      </c>
      <c r="J515" s="8">
        <f>SUMIFS(Baggrundsvariable!G$3:G$296,Baggrundsvariable!$A$3:$A$296,Samlet!$C515,Baggrundsvariable!$C$3:$C$296,Samlet!$E515)</f>
        <v>36.700000000000003</v>
      </c>
      <c r="K515" s="8">
        <f>SUMIFS(Baggrundsvariable!H$3:H$296,Baggrundsvariable!$A$3:$A$296,Samlet!$C515,Baggrundsvariable!$C$3:$C$296,Samlet!$E515)</f>
        <v>21.8</v>
      </c>
      <c r="L515" s="8">
        <f>SUMIFS(Baggrundsvariable!I$3:I$296,Baggrundsvariable!$A$3:$A$296,Samlet!$C515,Baggrundsvariable!$C$3:$C$296,Samlet!$E515)</f>
        <v>14.729179800629325</v>
      </c>
    </row>
    <row r="516" spans="1:12">
      <c r="A516">
        <v>2450</v>
      </c>
      <c r="B516" t="s">
        <v>626</v>
      </c>
      <c r="C516">
        <v>101</v>
      </c>
      <c r="D516" t="s">
        <v>1232</v>
      </c>
      <c r="E516">
        <v>2011</v>
      </c>
      <c r="F516" s="15">
        <f>IF(VLOOKUP(IF($A516&lt;1500,'BM011'!$D$5,IF($A516&lt;1800,'BM011'!$D$5,IF($A516&lt;2000,'BM011'!$D$5,$A516))),'BM011'!$D$5:$U$607,'BM011'!S$609,0)="BRUG KOM",VLOOKUP($C516,'BM010'!$C$5:$T$102,'BM010'!R$104,0),VLOOKUP(IF($A516&lt;1500,'BM011'!$D$5,IF($A516&lt;1800,'BM011'!$D$5,IF($A516&lt;2000,'BM011'!$D$5,$A516))),'BM011'!$D$5:$U$607,'BM011'!S$609,0))</f>
        <v>23794.75</v>
      </c>
      <c r="G516">
        <f>SUMIFS(Baggrundsvariable!D$3:D$296,Baggrundsvariable!$A$3:$A$296,Samlet!$C516,Baggrundsvariable!$C$3:$C$296,Samlet!$E516)</f>
        <v>189182</v>
      </c>
      <c r="H516" s="8">
        <f>SUMIFS(Baggrundsvariable!E$3:E$296,Baggrundsvariable!$A$3:$A$296,Samlet!$C516,Baggrundsvariable!$C$3:$C$296,Samlet!$E516)</f>
        <v>1.9666666666666666</v>
      </c>
      <c r="I516" s="8">
        <f>SUMIFS(Baggrundsvariable!F$3:F$296,Baggrundsvariable!$A$3:$A$296,Samlet!$C516,Baggrundsvariable!$C$3:$C$296,Samlet!$E516)</f>
        <v>4.8</v>
      </c>
      <c r="J516" s="8">
        <f>SUMIFS(Baggrundsvariable!G$3:G$296,Baggrundsvariable!$A$3:$A$296,Samlet!$C516,Baggrundsvariable!$C$3:$C$296,Samlet!$E516)</f>
        <v>36.700000000000003</v>
      </c>
      <c r="K516" s="8">
        <f>SUMIFS(Baggrundsvariable!H$3:H$296,Baggrundsvariable!$A$3:$A$296,Samlet!$C516,Baggrundsvariable!$C$3:$C$296,Samlet!$E516)</f>
        <v>21.8</v>
      </c>
      <c r="L516" s="8">
        <f>SUMIFS(Baggrundsvariable!I$3:I$296,Baggrundsvariable!$A$3:$A$296,Samlet!$C516,Baggrundsvariable!$C$3:$C$296,Samlet!$E516)</f>
        <v>14.729179800629325</v>
      </c>
    </row>
    <row r="517" spans="1:12">
      <c r="A517">
        <v>2500</v>
      </c>
      <c r="B517" t="s">
        <v>627</v>
      </c>
      <c r="C517">
        <v>101</v>
      </c>
      <c r="D517" t="s">
        <v>1232</v>
      </c>
      <c r="E517">
        <v>2011</v>
      </c>
      <c r="F517" s="15">
        <f>IF(VLOOKUP(IF($A517&lt;1500,'BM011'!$D$5,IF($A517&lt;1800,'BM011'!$D$5,IF($A517&lt;2000,'BM011'!$D$5,$A517))),'BM011'!$D$5:$U$607,'BM011'!S$609,0)="BRUG KOM",VLOOKUP($C517,'BM010'!$C$5:$T$102,'BM010'!R$104,0),VLOOKUP(IF($A517&lt;1500,'BM011'!$D$5,IF($A517&lt;1800,'BM011'!$D$5,IF($A517&lt;2000,'BM011'!$D$5,$A517))),'BM011'!$D$5:$U$607,'BM011'!S$609,0))</f>
        <v>23288</v>
      </c>
      <c r="G517">
        <f>SUMIFS(Baggrundsvariable!D$3:D$296,Baggrundsvariable!$A$3:$A$296,Samlet!$C517,Baggrundsvariable!$C$3:$C$296,Samlet!$E517)</f>
        <v>189182</v>
      </c>
      <c r="H517" s="8">
        <f>SUMIFS(Baggrundsvariable!E$3:E$296,Baggrundsvariable!$A$3:$A$296,Samlet!$C517,Baggrundsvariable!$C$3:$C$296,Samlet!$E517)</f>
        <v>1.9666666666666666</v>
      </c>
      <c r="I517" s="8">
        <f>SUMIFS(Baggrundsvariable!F$3:F$296,Baggrundsvariable!$A$3:$A$296,Samlet!$C517,Baggrundsvariable!$C$3:$C$296,Samlet!$E517)</f>
        <v>4.8</v>
      </c>
      <c r="J517" s="8">
        <f>SUMIFS(Baggrundsvariable!G$3:G$296,Baggrundsvariable!$A$3:$A$296,Samlet!$C517,Baggrundsvariable!$C$3:$C$296,Samlet!$E517)</f>
        <v>36.700000000000003</v>
      </c>
      <c r="K517" s="8">
        <f>SUMIFS(Baggrundsvariable!H$3:H$296,Baggrundsvariable!$A$3:$A$296,Samlet!$C517,Baggrundsvariable!$C$3:$C$296,Samlet!$E517)</f>
        <v>21.8</v>
      </c>
      <c r="L517" s="8">
        <f>SUMIFS(Baggrundsvariable!I$3:I$296,Baggrundsvariable!$A$3:$A$296,Samlet!$C517,Baggrundsvariable!$C$3:$C$296,Samlet!$E517)</f>
        <v>14.729179800629325</v>
      </c>
    </row>
    <row r="518" spans="1:12">
      <c r="A518">
        <v>2600</v>
      </c>
      <c r="B518" t="s">
        <v>628</v>
      </c>
      <c r="C518">
        <v>161</v>
      </c>
      <c r="D518" t="s">
        <v>1237</v>
      </c>
      <c r="E518">
        <v>2011</v>
      </c>
      <c r="F518" s="15">
        <f>IF(VLOOKUP(IF($A518&lt;1500,'BM011'!$D$5,IF($A518&lt;1800,'BM011'!$D$5,IF($A518&lt;2000,'BM011'!$D$5,$A518))),'BM011'!$D$5:$U$607,'BM011'!S$609,0)="BRUG KOM",VLOOKUP($C518,'BM010'!$C$5:$T$102,'BM010'!R$104,0),VLOOKUP(IF($A518&lt;1500,'BM011'!$D$5,IF($A518&lt;1800,'BM011'!$D$5,IF($A518&lt;2000,'BM011'!$D$5,$A518))),'BM011'!$D$5:$U$607,'BM011'!S$609,0))</f>
        <v>16864.75</v>
      </c>
      <c r="G518">
        <f>SUMIFS(Baggrundsvariable!D$3:D$296,Baggrundsvariable!$A$3:$A$296,Samlet!$C518,Baggrundsvariable!$C$3:$C$296,Samlet!$E518)</f>
        <v>202928</v>
      </c>
      <c r="H518" s="8">
        <f>SUMIFS(Baggrundsvariable!E$3:E$296,Baggrundsvariable!$A$3:$A$296,Samlet!$C518,Baggrundsvariable!$C$3:$C$296,Samlet!$E518)</f>
        <v>1.5333333333333332</v>
      </c>
      <c r="I518" s="8">
        <f>SUMIFS(Baggrundsvariable!F$3:F$296,Baggrundsvariable!$A$3:$A$296,Samlet!$C518,Baggrundsvariable!$C$3:$C$296,Samlet!$E518)</f>
        <v>5.3</v>
      </c>
      <c r="J518" s="8">
        <f>SUMIFS(Baggrundsvariable!G$3:G$296,Baggrundsvariable!$A$3:$A$296,Samlet!$C518,Baggrundsvariable!$C$3:$C$296,Samlet!$E518)</f>
        <v>12.5</v>
      </c>
      <c r="K518" s="8">
        <f>SUMIFS(Baggrundsvariable!H$3:H$296,Baggrundsvariable!$A$3:$A$296,Samlet!$C518,Baggrundsvariable!$C$3:$C$296,Samlet!$E518)</f>
        <v>15.6</v>
      </c>
      <c r="L518" s="8">
        <f>SUMIFS(Baggrundsvariable!I$3:I$296,Baggrundsvariable!$A$3:$A$296,Samlet!$C518,Baggrundsvariable!$C$3:$C$296,Samlet!$E518)</f>
        <v>11.017097100825177</v>
      </c>
    </row>
    <row r="519" spans="1:12">
      <c r="A519">
        <v>2605</v>
      </c>
      <c r="B519" t="s">
        <v>629</v>
      </c>
      <c r="C519">
        <v>153</v>
      </c>
      <c r="D519" t="s">
        <v>1234</v>
      </c>
      <c r="E519">
        <v>2011</v>
      </c>
      <c r="F519" s="15">
        <f>IF(VLOOKUP(IF($A519&lt;1500,'BM011'!$D$5,IF($A519&lt;1800,'BM011'!$D$5,IF($A519&lt;2000,'BM011'!$D$5,$A519))),'BM011'!$D$5:$U$607,'BM011'!S$609,0)="BRUG KOM",VLOOKUP($C519,'BM010'!$C$5:$T$102,'BM010'!R$104,0),VLOOKUP(IF($A519&lt;1500,'BM011'!$D$5,IF($A519&lt;1800,'BM011'!$D$5,IF($A519&lt;2000,'BM011'!$D$5,$A519))),'BM011'!$D$5:$U$607,'BM011'!S$609,0))</f>
        <v>18130.75</v>
      </c>
      <c r="G519">
        <f>SUMIFS(Baggrundsvariable!D$3:D$296,Baggrundsvariable!$A$3:$A$296,Samlet!$C519,Baggrundsvariable!$C$3:$C$296,Samlet!$E519)</f>
        <v>185604</v>
      </c>
      <c r="H519" s="8">
        <f>SUMIFS(Baggrundsvariable!E$3:E$296,Baggrundsvariable!$A$3:$A$296,Samlet!$C519,Baggrundsvariable!$C$3:$C$296,Samlet!$E519)</f>
        <v>1.55</v>
      </c>
      <c r="I519" s="8">
        <f>SUMIFS(Baggrundsvariable!F$3:F$296,Baggrundsvariable!$A$3:$A$296,Samlet!$C519,Baggrundsvariable!$C$3:$C$296,Samlet!$E519)</f>
        <v>7.9</v>
      </c>
      <c r="J519" s="8">
        <f>SUMIFS(Baggrundsvariable!G$3:G$296,Baggrundsvariable!$A$3:$A$296,Samlet!$C519,Baggrundsvariable!$C$3:$C$296,Samlet!$E519)</f>
        <v>23.4</v>
      </c>
      <c r="K519" s="8">
        <f>SUMIFS(Baggrundsvariable!H$3:H$296,Baggrundsvariable!$A$3:$A$296,Samlet!$C519,Baggrundsvariable!$C$3:$C$296,Samlet!$E519)</f>
        <v>12.4</v>
      </c>
      <c r="L519" s="8">
        <f>SUMIFS(Baggrundsvariable!I$3:I$296,Baggrundsvariable!$A$3:$A$296,Samlet!$C519,Baggrundsvariable!$C$3:$C$296,Samlet!$E519)</f>
        <v>22.892584454618273</v>
      </c>
    </row>
    <row r="520" spans="1:12">
      <c r="A520">
        <v>2610</v>
      </c>
      <c r="B520" t="s">
        <v>630</v>
      </c>
      <c r="C520">
        <v>175</v>
      </c>
      <c r="D520" t="s">
        <v>1240</v>
      </c>
      <c r="E520">
        <v>2011</v>
      </c>
      <c r="F520" s="15">
        <f>IF(VLOOKUP(IF($A520&lt;1500,'BM011'!$D$5,IF($A520&lt;1800,'BM011'!$D$5,IF($A520&lt;2000,'BM011'!$D$5,$A520))),'BM011'!$D$5:$U$607,'BM011'!S$609,0)="BRUG KOM",VLOOKUP($C520,'BM010'!$C$5:$T$102,'BM010'!R$104,0),VLOOKUP(IF($A520&lt;1500,'BM011'!$D$5,IF($A520&lt;1800,'BM011'!$D$5,IF($A520&lt;2000,'BM011'!$D$5,$A520))),'BM011'!$D$5:$U$607,'BM011'!S$609,0))</f>
        <v>18773.5</v>
      </c>
      <c r="G520">
        <f>SUMIFS(Baggrundsvariable!D$3:D$296,Baggrundsvariable!$A$3:$A$296,Samlet!$C520,Baggrundsvariable!$C$3:$C$296,Samlet!$E520)</f>
        <v>196608</v>
      </c>
      <c r="H520" s="8">
        <f>SUMIFS(Baggrundsvariable!E$3:E$296,Baggrundsvariable!$A$3:$A$296,Samlet!$C520,Baggrundsvariable!$C$3:$C$296,Samlet!$E520)</f>
        <v>1.4000000000000001</v>
      </c>
      <c r="I520" s="8">
        <f>SUMIFS(Baggrundsvariable!F$3:F$296,Baggrundsvariable!$A$3:$A$296,Samlet!$C520,Baggrundsvariable!$C$3:$C$296,Samlet!$E520)</f>
        <v>3.5</v>
      </c>
      <c r="J520" s="8">
        <f>SUMIFS(Baggrundsvariable!G$3:G$296,Baggrundsvariable!$A$3:$A$296,Samlet!$C520,Baggrundsvariable!$C$3:$C$296,Samlet!$E520)</f>
        <v>15.7</v>
      </c>
      <c r="K520" s="8">
        <f>SUMIFS(Baggrundsvariable!H$3:H$296,Baggrundsvariable!$A$3:$A$296,Samlet!$C520,Baggrundsvariable!$C$3:$C$296,Samlet!$E520)</f>
        <v>13.3</v>
      </c>
      <c r="L520" s="8">
        <f>SUMIFS(Baggrundsvariable!I$3:I$296,Baggrundsvariable!$A$3:$A$296,Samlet!$C520,Baggrundsvariable!$C$3:$C$296,Samlet!$E520)</f>
        <v>12.146240904312688</v>
      </c>
    </row>
    <row r="521" spans="1:12">
      <c r="A521">
        <v>2620</v>
      </c>
      <c r="B521" t="s">
        <v>631</v>
      </c>
      <c r="C521">
        <v>153</v>
      </c>
      <c r="D521" t="s">
        <v>1234</v>
      </c>
      <c r="E521">
        <v>2011</v>
      </c>
      <c r="F521" s="15">
        <f>IF(VLOOKUP(IF($A521&lt;1500,'BM011'!$D$5,IF($A521&lt;1800,'BM011'!$D$5,IF($A521&lt;2000,'BM011'!$D$5,$A521))),'BM011'!$D$5:$U$607,'BM011'!S$609,0)="BRUG KOM",VLOOKUP($C521,'BM010'!$C$5:$T$102,'BM010'!R$104,0),VLOOKUP(IF($A521&lt;1500,'BM011'!$D$5,IF($A521&lt;1800,'BM011'!$D$5,IF($A521&lt;2000,'BM011'!$D$5,$A521))),'BM011'!$D$5:$U$607,'BM011'!S$609,0))</f>
        <v>15423.75</v>
      </c>
      <c r="G521">
        <f>SUMIFS(Baggrundsvariable!D$3:D$296,Baggrundsvariable!$A$3:$A$296,Samlet!$C521,Baggrundsvariable!$C$3:$C$296,Samlet!$E521)</f>
        <v>185604</v>
      </c>
      <c r="H521" s="8">
        <f>SUMIFS(Baggrundsvariable!E$3:E$296,Baggrundsvariable!$A$3:$A$296,Samlet!$C521,Baggrundsvariable!$C$3:$C$296,Samlet!$E521)</f>
        <v>1.55</v>
      </c>
      <c r="I521" s="8">
        <f>SUMIFS(Baggrundsvariable!F$3:F$296,Baggrundsvariable!$A$3:$A$296,Samlet!$C521,Baggrundsvariable!$C$3:$C$296,Samlet!$E521)</f>
        <v>7.9</v>
      </c>
      <c r="J521" s="8">
        <f>SUMIFS(Baggrundsvariable!G$3:G$296,Baggrundsvariable!$A$3:$A$296,Samlet!$C521,Baggrundsvariable!$C$3:$C$296,Samlet!$E521)</f>
        <v>23.4</v>
      </c>
      <c r="K521" s="8">
        <f>SUMIFS(Baggrundsvariable!H$3:H$296,Baggrundsvariable!$A$3:$A$296,Samlet!$C521,Baggrundsvariable!$C$3:$C$296,Samlet!$E521)</f>
        <v>12.4</v>
      </c>
      <c r="L521" s="8">
        <f>SUMIFS(Baggrundsvariable!I$3:I$296,Baggrundsvariable!$A$3:$A$296,Samlet!$C521,Baggrundsvariable!$C$3:$C$296,Samlet!$E521)</f>
        <v>22.892584454618273</v>
      </c>
    </row>
    <row r="522" spans="1:12">
      <c r="A522">
        <v>2620</v>
      </c>
      <c r="B522" t="s">
        <v>631</v>
      </c>
      <c r="C522">
        <v>165</v>
      </c>
      <c r="D522" t="s">
        <v>1238</v>
      </c>
      <c r="E522">
        <v>2011</v>
      </c>
      <c r="F522" s="15">
        <f>IF(VLOOKUP(IF($A522&lt;1500,'BM011'!$D$5,IF($A522&lt;1800,'BM011'!$D$5,IF($A522&lt;2000,'BM011'!$D$5,$A522))),'BM011'!$D$5:$U$607,'BM011'!S$609,0)="BRUG KOM",VLOOKUP($C522,'BM010'!$C$5:$T$102,'BM010'!R$104,0),VLOOKUP(IF($A522&lt;1500,'BM011'!$D$5,IF($A522&lt;1800,'BM011'!$D$5,IF($A522&lt;2000,'BM011'!$D$5,$A522))),'BM011'!$D$5:$U$607,'BM011'!S$609,0))</f>
        <v>15423.75</v>
      </c>
      <c r="G522">
        <f>SUMIFS(Baggrundsvariable!D$3:D$296,Baggrundsvariable!$A$3:$A$296,Samlet!$C522,Baggrundsvariable!$C$3:$C$296,Samlet!$E522)</f>
        <v>182828</v>
      </c>
      <c r="H522" s="8">
        <f>SUMIFS(Baggrundsvariable!E$3:E$296,Baggrundsvariable!$A$3:$A$296,Samlet!$C522,Baggrundsvariable!$C$3:$C$296,Samlet!$E522)</f>
        <v>1.875</v>
      </c>
      <c r="I522" s="8">
        <f>SUMIFS(Baggrundsvariable!F$3:F$296,Baggrundsvariable!$A$3:$A$296,Samlet!$C522,Baggrundsvariable!$C$3:$C$296,Samlet!$E522)</f>
        <v>6.2</v>
      </c>
      <c r="J522" s="8">
        <f>SUMIFS(Baggrundsvariable!G$3:G$296,Baggrundsvariable!$A$3:$A$296,Samlet!$C522,Baggrundsvariable!$C$3:$C$296,Samlet!$E522)</f>
        <v>28.7</v>
      </c>
      <c r="K522" s="8">
        <f>SUMIFS(Baggrundsvariable!H$3:H$296,Baggrundsvariable!$A$3:$A$296,Samlet!$C522,Baggrundsvariable!$C$3:$C$296,Samlet!$E522)</f>
        <v>13.2</v>
      </c>
      <c r="L522" s="8">
        <f>SUMIFS(Baggrundsvariable!I$3:I$296,Baggrundsvariable!$A$3:$A$296,Samlet!$C522,Baggrundsvariable!$C$3:$C$296,Samlet!$E522)</f>
        <v>23.00221426128283</v>
      </c>
    </row>
    <row r="523" spans="1:12">
      <c r="A523">
        <v>2625</v>
      </c>
      <c r="B523" t="s">
        <v>632</v>
      </c>
      <c r="C523">
        <v>187</v>
      </c>
      <c r="D523" t="s">
        <v>1241</v>
      </c>
      <c r="E523">
        <v>2011</v>
      </c>
      <c r="F523" s="15">
        <f>IF(VLOOKUP(IF($A523&lt;1500,'BM011'!$D$5,IF($A523&lt;1800,'BM011'!$D$5,IF($A523&lt;2000,'BM011'!$D$5,$A523))),'BM011'!$D$5:$U$607,'BM011'!S$609,0)="BRUG KOM",VLOOKUP($C523,'BM010'!$C$5:$T$102,'BM010'!R$104,0),VLOOKUP(IF($A523&lt;1500,'BM011'!$D$5,IF($A523&lt;1800,'BM011'!$D$5,IF($A523&lt;2000,'BM011'!$D$5,$A523))),'BM011'!$D$5:$U$607,'BM011'!S$609,0))</f>
        <v>18899.25</v>
      </c>
      <c r="G523">
        <f>SUMIFS(Baggrundsvariable!D$3:D$296,Baggrundsvariable!$A$3:$A$296,Samlet!$C523,Baggrundsvariable!$C$3:$C$296,Samlet!$E523)</f>
        <v>225587</v>
      </c>
      <c r="H523" s="8">
        <f>SUMIFS(Baggrundsvariable!E$3:E$296,Baggrundsvariable!$A$3:$A$296,Samlet!$C523,Baggrundsvariable!$C$3:$C$296,Samlet!$E523)</f>
        <v>1.3333333333333337</v>
      </c>
      <c r="I523" s="8">
        <f>SUMIFS(Baggrundsvariable!F$3:F$296,Baggrundsvariable!$A$3:$A$296,Samlet!$C523,Baggrundsvariable!$C$3:$C$296,Samlet!$E523)</f>
        <v>3</v>
      </c>
      <c r="J523" s="8">
        <f>SUMIFS(Baggrundsvariable!G$3:G$296,Baggrundsvariable!$A$3:$A$296,Samlet!$C523,Baggrundsvariable!$C$3:$C$296,Samlet!$E523)</f>
        <v>16.2</v>
      </c>
      <c r="K523" s="8">
        <f>SUMIFS(Baggrundsvariable!H$3:H$296,Baggrundsvariable!$A$3:$A$296,Samlet!$C523,Baggrundsvariable!$C$3:$C$296,Samlet!$E523)</f>
        <v>14.6</v>
      </c>
      <c r="L523" s="8">
        <f>SUMIFS(Baggrundsvariable!I$3:I$296,Baggrundsvariable!$A$3:$A$296,Samlet!$C523,Baggrundsvariable!$C$3:$C$296,Samlet!$E523)</f>
        <v>14.124157429275778</v>
      </c>
    </row>
    <row r="524" spans="1:12">
      <c r="A524">
        <v>2630</v>
      </c>
      <c r="B524" t="s">
        <v>633</v>
      </c>
      <c r="C524">
        <v>169</v>
      </c>
      <c r="D524" t="s">
        <v>1233</v>
      </c>
      <c r="E524">
        <v>2011</v>
      </c>
      <c r="F524" s="15">
        <f>IF(VLOOKUP(IF($A524&lt;1500,'BM011'!$D$5,IF($A524&lt;1800,'BM011'!$D$5,IF($A524&lt;2000,'BM011'!$D$5,$A524))),'BM011'!$D$5:$U$607,'BM011'!S$609,0)="BRUG KOM",VLOOKUP($C524,'BM010'!$C$5:$T$102,'BM010'!R$104,0),VLOOKUP(IF($A524&lt;1500,'BM011'!$D$5,IF($A524&lt;1800,'BM011'!$D$5,IF($A524&lt;2000,'BM011'!$D$5,$A524))),'BM011'!$D$5:$U$607,'BM011'!S$609,0))</f>
        <v>16408.5</v>
      </c>
      <c r="G524">
        <f>SUMIFS(Baggrundsvariable!D$3:D$296,Baggrundsvariable!$A$3:$A$296,Samlet!$C524,Baggrundsvariable!$C$3:$C$296,Samlet!$E524)</f>
        <v>198826</v>
      </c>
      <c r="H524" s="8">
        <f>SUMIFS(Baggrundsvariable!E$3:E$296,Baggrundsvariable!$A$3:$A$296,Samlet!$C524,Baggrundsvariable!$C$3:$C$296,Samlet!$E524)</f>
        <v>1.8250000000000002</v>
      </c>
      <c r="I524" s="8">
        <f>SUMIFS(Baggrundsvariable!F$3:F$296,Baggrundsvariable!$A$3:$A$296,Samlet!$C524,Baggrundsvariable!$C$3:$C$296,Samlet!$E524)</f>
        <v>3.7</v>
      </c>
      <c r="J524" s="8">
        <f>SUMIFS(Baggrundsvariable!G$3:G$296,Baggrundsvariable!$A$3:$A$296,Samlet!$C524,Baggrundsvariable!$C$3:$C$296,Samlet!$E524)</f>
        <v>20.9</v>
      </c>
      <c r="K524" s="8">
        <f>SUMIFS(Baggrundsvariable!H$3:H$296,Baggrundsvariable!$A$3:$A$296,Samlet!$C524,Baggrundsvariable!$C$3:$C$296,Samlet!$E524)</f>
        <v>13.1</v>
      </c>
      <c r="L524" s="8">
        <f>SUMIFS(Baggrundsvariable!I$3:I$296,Baggrundsvariable!$A$3:$A$296,Samlet!$C524,Baggrundsvariable!$C$3:$C$296,Samlet!$E524)</f>
        <v>18.19999164874627</v>
      </c>
    </row>
    <row r="525" spans="1:12">
      <c r="A525">
        <v>2635</v>
      </c>
      <c r="B525" t="s">
        <v>634</v>
      </c>
      <c r="C525">
        <v>183</v>
      </c>
      <c r="D525" t="s">
        <v>1242</v>
      </c>
      <c r="E525">
        <v>2011</v>
      </c>
      <c r="F525" s="15">
        <f>IF(VLOOKUP(IF($A525&lt;1500,'BM011'!$D$5,IF($A525&lt;1800,'BM011'!$D$5,IF($A525&lt;2000,'BM011'!$D$5,$A525))),'BM011'!$D$5:$U$607,'BM011'!S$609,0)="BRUG KOM",VLOOKUP($C525,'BM010'!$C$5:$T$102,'BM010'!R$104,0),VLOOKUP(IF($A525&lt;1500,'BM011'!$D$5,IF($A525&lt;1800,'BM011'!$D$5,IF($A525&lt;2000,'BM011'!$D$5,$A525))),'BM011'!$D$5:$U$607,'BM011'!S$609,0))</f>
        <v>14510.25</v>
      </c>
      <c r="G525">
        <f>SUMIFS(Baggrundsvariable!D$3:D$296,Baggrundsvariable!$A$3:$A$296,Samlet!$C525,Baggrundsvariable!$C$3:$C$296,Samlet!$E525)</f>
        <v>181875</v>
      </c>
      <c r="H525" s="8">
        <f>SUMIFS(Baggrundsvariable!E$3:E$296,Baggrundsvariable!$A$3:$A$296,Samlet!$C525,Baggrundsvariable!$C$3:$C$296,Samlet!$E525)</f>
        <v>2.6166666666666667</v>
      </c>
      <c r="I525" s="8">
        <f>SUMIFS(Baggrundsvariable!F$3:F$296,Baggrundsvariable!$A$3:$A$296,Samlet!$C525,Baggrundsvariable!$C$3:$C$296,Samlet!$E525)</f>
        <v>5.8</v>
      </c>
      <c r="J525" s="8">
        <f>SUMIFS(Baggrundsvariable!G$3:G$296,Baggrundsvariable!$A$3:$A$296,Samlet!$C525,Baggrundsvariable!$C$3:$C$296,Samlet!$E525)</f>
        <v>26.5</v>
      </c>
      <c r="K525" s="8">
        <f>SUMIFS(Baggrundsvariable!H$3:H$296,Baggrundsvariable!$A$3:$A$296,Samlet!$C525,Baggrundsvariable!$C$3:$C$296,Samlet!$E525)</f>
        <v>16</v>
      </c>
      <c r="L525" s="8">
        <f>SUMIFS(Baggrundsvariable!I$3:I$296,Baggrundsvariable!$A$3:$A$296,Samlet!$C525,Baggrundsvariable!$C$3:$C$296,Samlet!$E525)</f>
        <v>29.489456556722416</v>
      </c>
    </row>
    <row r="526" spans="1:12">
      <c r="A526">
        <v>2640</v>
      </c>
      <c r="B526" t="s">
        <v>635</v>
      </c>
      <c r="C526">
        <v>169</v>
      </c>
      <c r="D526" t="s">
        <v>1233</v>
      </c>
      <c r="E526">
        <v>2011</v>
      </c>
      <c r="F526" s="15">
        <f>IF(VLOOKUP(IF($A526&lt;1500,'BM011'!$D$5,IF($A526&lt;1800,'BM011'!$D$5,IF($A526&lt;2000,'BM011'!$D$5,$A526))),'BM011'!$D$5:$U$607,'BM011'!S$609,0)="BRUG KOM",VLOOKUP($C526,'BM010'!$C$5:$T$102,'BM010'!R$104,0),VLOOKUP(IF($A526&lt;1500,'BM011'!$D$5,IF($A526&lt;1800,'BM011'!$D$5,IF($A526&lt;2000,'BM011'!$D$5,$A526))),'BM011'!$D$5:$U$607,'BM011'!S$609,0))</f>
        <v>14580.25</v>
      </c>
      <c r="G526">
        <f>SUMIFS(Baggrundsvariable!D$3:D$296,Baggrundsvariable!$A$3:$A$296,Samlet!$C526,Baggrundsvariable!$C$3:$C$296,Samlet!$E526)</f>
        <v>198826</v>
      </c>
      <c r="H526" s="8">
        <f>SUMIFS(Baggrundsvariable!E$3:E$296,Baggrundsvariable!$A$3:$A$296,Samlet!$C526,Baggrundsvariable!$C$3:$C$296,Samlet!$E526)</f>
        <v>1.8250000000000002</v>
      </c>
      <c r="I526" s="8">
        <f>SUMIFS(Baggrundsvariable!F$3:F$296,Baggrundsvariable!$A$3:$A$296,Samlet!$C526,Baggrundsvariable!$C$3:$C$296,Samlet!$E526)</f>
        <v>3.7</v>
      </c>
      <c r="J526" s="8">
        <f>SUMIFS(Baggrundsvariable!G$3:G$296,Baggrundsvariable!$A$3:$A$296,Samlet!$C526,Baggrundsvariable!$C$3:$C$296,Samlet!$E526)</f>
        <v>20.9</v>
      </c>
      <c r="K526" s="8">
        <f>SUMIFS(Baggrundsvariable!H$3:H$296,Baggrundsvariable!$A$3:$A$296,Samlet!$C526,Baggrundsvariable!$C$3:$C$296,Samlet!$E526)</f>
        <v>13.1</v>
      </c>
      <c r="L526" s="8">
        <f>SUMIFS(Baggrundsvariable!I$3:I$296,Baggrundsvariable!$A$3:$A$296,Samlet!$C526,Baggrundsvariable!$C$3:$C$296,Samlet!$E526)</f>
        <v>18.19999164874627</v>
      </c>
    </row>
    <row r="527" spans="1:12">
      <c r="A527">
        <v>2640</v>
      </c>
      <c r="B527" t="s">
        <v>635</v>
      </c>
      <c r="C527">
        <v>183</v>
      </c>
      <c r="D527" t="s">
        <v>1242</v>
      </c>
      <c r="E527">
        <v>2011</v>
      </c>
      <c r="F527" s="15">
        <f>IF(VLOOKUP(IF($A527&lt;1500,'BM011'!$D$5,IF($A527&lt;1800,'BM011'!$D$5,IF($A527&lt;2000,'BM011'!$D$5,$A527))),'BM011'!$D$5:$U$607,'BM011'!S$609,0)="BRUG KOM",VLOOKUP($C527,'BM010'!$C$5:$T$102,'BM010'!R$104,0),VLOOKUP(IF($A527&lt;1500,'BM011'!$D$5,IF($A527&lt;1800,'BM011'!$D$5,IF($A527&lt;2000,'BM011'!$D$5,$A527))),'BM011'!$D$5:$U$607,'BM011'!S$609,0))</f>
        <v>14580.25</v>
      </c>
      <c r="G527">
        <f>SUMIFS(Baggrundsvariable!D$3:D$296,Baggrundsvariable!$A$3:$A$296,Samlet!$C527,Baggrundsvariable!$C$3:$C$296,Samlet!$E527)</f>
        <v>181875</v>
      </c>
      <c r="H527" s="8">
        <f>SUMIFS(Baggrundsvariable!E$3:E$296,Baggrundsvariable!$A$3:$A$296,Samlet!$C527,Baggrundsvariable!$C$3:$C$296,Samlet!$E527)</f>
        <v>2.6166666666666667</v>
      </c>
      <c r="I527" s="8">
        <f>SUMIFS(Baggrundsvariable!F$3:F$296,Baggrundsvariable!$A$3:$A$296,Samlet!$C527,Baggrundsvariable!$C$3:$C$296,Samlet!$E527)</f>
        <v>5.8</v>
      </c>
      <c r="J527" s="8">
        <f>SUMIFS(Baggrundsvariable!G$3:G$296,Baggrundsvariable!$A$3:$A$296,Samlet!$C527,Baggrundsvariable!$C$3:$C$296,Samlet!$E527)</f>
        <v>26.5</v>
      </c>
      <c r="K527" s="8">
        <f>SUMIFS(Baggrundsvariable!H$3:H$296,Baggrundsvariable!$A$3:$A$296,Samlet!$C527,Baggrundsvariable!$C$3:$C$296,Samlet!$E527)</f>
        <v>16</v>
      </c>
      <c r="L527" s="8">
        <f>SUMIFS(Baggrundsvariable!I$3:I$296,Baggrundsvariable!$A$3:$A$296,Samlet!$C527,Baggrundsvariable!$C$3:$C$296,Samlet!$E527)</f>
        <v>29.489456556722416</v>
      </c>
    </row>
    <row r="528" spans="1:12">
      <c r="A528">
        <v>2640</v>
      </c>
      <c r="B528" t="s">
        <v>635</v>
      </c>
      <c r="C528">
        <v>253</v>
      </c>
      <c r="D528" t="s">
        <v>1243</v>
      </c>
      <c r="E528">
        <v>2011</v>
      </c>
      <c r="F528" s="15">
        <f>IF(VLOOKUP(IF($A528&lt;1500,'BM011'!$D$5,IF($A528&lt;1800,'BM011'!$D$5,IF($A528&lt;2000,'BM011'!$D$5,$A528))),'BM011'!$D$5:$U$607,'BM011'!S$609,0)="BRUG KOM",VLOOKUP($C528,'BM010'!$C$5:$T$102,'BM010'!R$104,0),VLOOKUP(IF($A528&lt;1500,'BM011'!$D$5,IF($A528&lt;1800,'BM011'!$D$5,IF($A528&lt;2000,'BM011'!$D$5,$A528))),'BM011'!$D$5:$U$607,'BM011'!S$609,0))</f>
        <v>14580.25</v>
      </c>
      <c r="G528">
        <f>SUMIFS(Baggrundsvariable!D$3:D$296,Baggrundsvariable!$A$3:$A$296,Samlet!$C528,Baggrundsvariable!$C$3:$C$296,Samlet!$E528)</f>
        <v>222654</v>
      </c>
      <c r="H528" s="8">
        <f>SUMIFS(Baggrundsvariable!E$3:E$296,Baggrundsvariable!$A$3:$A$296,Samlet!$C528,Baggrundsvariable!$C$3:$C$296,Samlet!$E528)</f>
        <v>1.2583333333333331</v>
      </c>
      <c r="I528" s="8">
        <f>SUMIFS(Baggrundsvariable!F$3:F$296,Baggrundsvariable!$A$3:$A$296,Samlet!$C528,Baggrundsvariable!$C$3:$C$296,Samlet!$E528)</f>
        <v>3.9</v>
      </c>
      <c r="J528" s="8">
        <f>SUMIFS(Baggrundsvariable!G$3:G$296,Baggrundsvariable!$A$3:$A$296,Samlet!$C528,Baggrundsvariable!$C$3:$C$296,Samlet!$E528)</f>
        <v>12.3</v>
      </c>
      <c r="K528" s="8">
        <f>SUMIFS(Baggrundsvariable!H$3:H$296,Baggrundsvariable!$A$3:$A$296,Samlet!$C528,Baggrundsvariable!$C$3:$C$296,Samlet!$E528)</f>
        <v>11.7</v>
      </c>
      <c r="L528" s="8">
        <f>SUMIFS(Baggrundsvariable!I$3:I$296,Baggrundsvariable!$A$3:$A$296,Samlet!$C528,Baggrundsvariable!$C$3:$C$296,Samlet!$E528)</f>
        <v>8.2677555447780264</v>
      </c>
    </row>
    <row r="529" spans="1:12">
      <c r="A529">
        <v>2640</v>
      </c>
      <c r="B529" t="s">
        <v>635</v>
      </c>
      <c r="C529">
        <v>265</v>
      </c>
      <c r="D529" t="s">
        <v>1244</v>
      </c>
      <c r="E529">
        <v>2011</v>
      </c>
      <c r="F529" s="15">
        <f>IF(VLOOKUP(IF($A529&lt;1500,'BM011'!$D$5,IF($A529&lt;1800,'BM011'!$D$5,IF($A529&lt;2000,'BM011'!$D$5,$A529))),'BM011'!$D$5:$U$607,'BM011'!S$609,0)="BRUG KOM",VLOOKUP($C529,'BM010'!$C$5:$T$102,'BM010'!R$104,0),VLOOKUP(IF($A529&lt;1500,'BM011'!$D$5,IF($A529&lt;1800,'BM011'!$D$5,IF($A529&lt;2000,'BM011'!$D$5,$A529))),'BM011'!$D$5:$U$607,'BM011'!S$609,0))</f>
        <v>14580.25</v>
      </c>
      <c r="G529">
        <f>SUMIFS(Baggrundsvariable!D$3:D$296,Baggrundsvariable!$A$3:$A$296,Samlet!$C529,Baggrundsvariable!$C$3:$C$296,Samlet!$E529)</f>
        <v>219158</v>
      </c>
      <c r="H529" s="8">
        <f>SUMIFS(Baggrundsvariable!E$3:E$296,Baggrundsvariable!$A$3:$A$296,Samlet!$C529,Baggrundsvariable!$C$3:$C$296,Samlet!$E529)</f>
        <v>0.96666666666666679</v>
      </c>
      <c r="I529" s="8">
        <f>SUMIFS(Baggrundsvariable!F$3:F$296,Baggrundsvariable!$A$3:$A$296,Samlet!$C529,Baggrundsvariable!$C$3:$C$296,Samlet!$E529)</f>
        <v>3.3</v>
      </c>
      <c r="J529" s="8">
        <f>SUMIFS(Baggrundsvariable!G$3:G$296,Baggrundsvariable!$A$3:$A$296,Samlet!$C529,Baggrundsvariable!$C$3:$C$296,Samlet!$E529)</f>
        <v>15.8</v>
      </c>
      <c r="K529" s="8">
        <f>SUMIFS(Baggrundsvariable!H$3:H$296,Baggrundsvariable!$A$3:$A$296,Samlet!$C529,Baggrundsvariable!$C$3:$C$296,Samlet!$E529)</f>
        <v>12.5</v>
      </c>
      <c r="L529" s="8">
        <f>SUMIFS(Baggrundsvariable!I$3:I$296,Baggrundsvariable!$A$3:$A$296,Samlet!$C529,Baggrundsvariable!$C$3:$C$296,Samlet!$E529)</f>
        <v>5.8567857650212938</v>
      </c>
    </row>
    <row r="530" spans="1:12">
      <c r="A530">
        <v>2650</v>
      </c>
      <c r="B530" t="s">
        <v>636</v>
      </c>
      <c r="C530">
        <v>153</v>
      </c>
      <c r="D530" t="s">
        <v>1234</v>
      </c>
      <c r="E530">
        <v>2011</v>
      </c>
      <c r="F530" s="15">
        <f>IF(VLOOKUP(IF($A530&lt;1500,'BM011'!$D$5,IF($A530&lt;1800,'BM011'!$D$5,IF($A530&lt;2000,'BM011'!$D$5,$A530))),'BM011'!$D$5:$U$607,'BM011'!S$609,0)="BRUG KOM",VLOOKUP($C530,'BM010'!$C$5:$T$102,'BM010'!R$104,0),VLOOKUP(IF($A530&lt;1500,'BM011'!$D$5,IF($A530&lt;1800,'BM011'!$D$5,IF($A530&lt;2000,'BM011'!$D$5,$A530))),'BM011'!$D$5:$U$607,'BM011'!S$609,0))</f>
        <v>18747.5</v>
      </c>
      <c r="G530">
        <f>SUMIFS(Baggrundsvariable!D$3:D$296,Baggrundsvariable!$A$3:$A$296,Samlet!$C530,Baggrundsvariable!$C$3:$C$296,Samlet!$E530)</f>
        <v>185604</v>
      </c>
      <c r="H530" s="8">
        <f>SUMIFS(Baggrundsvariable!E$3:E$296,Baggrundsvariable!$A$3:$A$296,Samlet!$C530,Baggrundsvariable!$C$3:$C$296,Samlet!$E530)</f>
        <v>1.55</v>
      </c>
      <c r="I530" s="8">
        <f>SUMIFS(Baggrundsvariable!F$3:F$296,Baggrundsvariable!$A$3:$A$296,Samlet!$C530,Baggrundsvariable!$C$3:$C$296,Samlet!$E530)</f>
        <v>7.9</v>
      </c>
      <c r="J530" s="8">
        <f>SUMIFS(Baggrundsvariable!G$3:G$296,Baggrundsvariable!$A$3:$A$296,Samlet!$C530,Baggrundsvariable!$C$3:$C$296,Samlet!$E530)</f>
        <v>23.4</v>
      </c>
      <c r="K530" s="8">
        <f>SUMIFS(Baggrundsvariable!H$3:H$296,Baggrundsvariable!$A$3:$A$296,Samlet!$C530,Baggrundsvariable!$C$3:$C$296,Samlet!$E530)</f>
        <v>12.4</v>
      </c>
      <c r="L530" s="8">
        <f>SUMIFS(Baggrundsvariable!I$3:I$296,Baggrundsvariable!$A$3:$A$296,Samlet!$C530,Baggrundsvariable!$C$3:$C$296,Samlet!$E530)</f>
        <v>22.892584454618273</v>
      </c>
    </row>
    <row r="531" spans="1:12">
      <c r="A531">
        <v>2650</v>
      </c>
      <c r="B531" t="s">
        <v>636</v>
      </c>
      <c r="C531">
        <v>167</v>
      </c>
      <c r="D531" t="s">
        <v>1239</v>
      </c>
      <c r="E531">
        <v>2011</v>
      </c>
      <c r="F531" s="15">
        <f>IF(VLOOKUP(IF($A531&lt;1500,'BM011'!$D$5,IF($A531&lt;1800,'BM011'!$D$5,IF($A531&lt;2000,'BM011'!$D$5,$A531))),'BM011'!$D$5:$U$607,'BM011'!S$609,0)="BRUG KOM",VLOOKUP($C531,'BM010'!$C$5:$T$102,'BM010'!R$104,0),VLOOKUP(IF($A531&lt;1500,'BM011'!$D$5,IF($A531&lt;1800,'BM011'!$D$5,IF($A531&lt;2000,'BM011'!$D$5,$A531))),'BM011'!$D$5:$U$607,'BM011'!S$609,0))</f>
        <v>18747.5</v>
      </c>
      <c r="G531">
        <f>SUMIFS(Baggrundsvariable!D$3:D$296,Baggrundsvariable!$A$3:$A$296,Samlet!$C531,Baggrundsvariable!$C$3:$C$296,Samlet!$E531)</f>
        <v>196751</v>
      </c>
      <c r="H531" s="8">
        <f>SUMIFS(Baggrundsvariable!E$3:E$296,Baggrundsvariable!$A$3:$A$296,Samlet!$C531,Baggrundsvariable!$C$3:$C$296,Samlet!$E531)</f>
        <v>1.1749999999999996</v>
      </c>
      <c r="I531" s="8">
        <f>SUMIFS(Baggrundsvariable!F$3:F$296,Baggrundsvariable!$A$3:$A$296,Samlet!$C531,Baggrundsvariable!$C$3:$C$296,Samlet!$E531)</f>
        <v>4.2</v>
      </c>
      <c r="J531" s="8">
        <f>SUMIFS(Baggrundsvariable!G$3:G$296,Baggrundsvariable!$A$3:$A$296,Samlet!$C531,Baggrundsvariable!$C$3:$C$296,Samlet!$E531)</f>
        <v>17.100000000000001</v>
      </c>
      <c r="K531" s="8">
        <f>SUMIFS(Baggrundsvariable!H$3:H$296,Baggrundsvariable!$A$3:$A$296,Samlet!$C531,Baggrundsvariable!$C$3:$C$296,Samlet!$E531)</f>
        <v>12.4</v>
      </c>
      <c r="L531" s="8">
        <f>SUMIFS(Baggrundsvariable!I$3:I$296,Baggrundsvariable!$A$3:$A$296,Samlet!$C531,Baggrundsvariable!$C$3:$C$296,Samlet!$E531)</f>
        <v>12.099858268891264</v>
      </c>
    </row>
    <row r="532" spans="1:12">
      <c r="A532">
        <v>2660</v>
      </c>
      <c r="B532" t="s">
        <v>637</v>
      </c>
      <c r="C532">
        <v>153</v>
      </c>
      <c r="D532" t="s">
        <v>1234</v>
      </c>
      <c r="E532">
        <v>2011</v>
      </c>
      <c r="F532" s="15">
        <f>IF(VLOOKUP(IF($A532&lt;1500,'BM011'!$D$5,IF($A532&lt;1800,'BM011'!$D$5,IF($A532&lt;2000,'BM011'!$D$5,$A532))),'BM011'!$D$5:$U$607,'BM011'!S$609,0)="BRUG KOM",VLOOKUP($C532,'BM010'!$C$5:$T$102,'BM010'!R$104,0),VLOOKUP(IF($A532&lt;1500,'BM011'!$D$5,IF($A532&lt;1800,'BM011'!$D$5,IF($A532&lt;2000,'BM011'!$D$5,$A532))),'BM011'!$D$5:$U$607,'BM011'!S$609,0))</f>
        <v>18144.5</v>
      </c>
      <c r="G532">
        <f>SUMIFS(Baggrundsvariable!D$3:D$296,Baggrundsvariable!$A$3:$A$296,Samlet!$C532,Baggrundsvariable!$C$3:$C$296,Samlet!$E532)</f>
        <v>185604</v>
      </c>
      <c r="H532" s="8">
        <f>SUMIFS(Baggrundsvariable!E$3:E$296,Baggrundsvariable!$A$3:$A$296,Samlet!$C532,Baggrundsvariable!$C$3:$C$296,Samlet!$E532)</f>
        <v>1.55</v>
      </c>
      <c r="I532" s="8">
        <f>SUMIFS(Baggrundsvariable!F$3:F$296,Baggrundsvariable!$A$3:$A$296,Samlet!$C532,Baggrundsvariable!$C$3:$C$296,Samlet!$E532)</f>
        <v>7.9</v>
      </c>
      <c r="J532" s="8">
        <f>SUMIFS(Baggrundsvariable!G$3:G$296,Baggrundsvariable!$A$3:$A$296,Samlet!$C532,Baggrundsvariable!$C$3:$C$296,Samlet!$E532)</f>
        <v>23.4</v>
      </c>
      <c r="K532" s="8">
        <f>SUMIFS(Baggrundsvariable!H$3:H$296,Baggrundsvariable!$A$3:$A$296,Samlet!$C532,Baggrundsvariable!$C$3:$C$296,Samlet!$E532)</f>
        <v>12.4</v>
      </c>
      <c r="L532" s="8">
        <f>SUMIFS(Baggrundsvariable!I$3:I$296,Baggrundsvariable!$A$3:$A$296,Samlet!$C532,Baggrundsvariable!$C$3:$C$296,Samlet!$E532)</f>
        <v>22.892584454618273</v>
      </c>
    </row>
    <row r="533" spans="1:12">
      <c r="A533">
        <v>2660</v>
      </c>
      <c r="B533" t="s">
        <v>637</v>
      </c>
      <c r="C533">
        <v>167</v>
      </c>
      <c r="D533" t="s">
        <v>1239</v>
      </c>
      <c r="E533">
        <v>2011</v>
      </c>
      <c r="F533" s="15">
        <f>IF(VLOOKUP(IF($A533&lt;1500,'BM011'!$D$5,IF($A533&lt;1800,'BM011'!$D$5,IF($A533&lt;2000,'BM011'!$D$5,$A533))),'BM011'!$D$5:$U$607,'BM011'!S$609,0)="BRUG KOM",VLOOKUP($C533,'BM010'!$C$5:$T$102,'BM010'!R$104,0),VLOOKUP(IF($A533&lt;1500,'BM011'!$D$5,IF($A533&lt;1800,'BM011'!$D$5,IF($A533&lt;2000,'BM011'!$D$5,$A533))),'BM011'!$D$5:$U$607,'BM011'!S$609,0))</f>
        <v>18144.5</v>
      </c>
      <c r="G533">
        <f>SUMIFS(Baggrundsvariable!D$3:D$296,Baggrundsvariable!$A$3:$A$296,Samlet!$C533,Baggrundsvariable!$C$3:$C$296,Samlet!$E533)</f>
        <v>196751</v>
      </c>
      <c r="H533" s="8">
        <f>SUMIFS(Baggrundsvariable!E$3:E$296,Baggrundsvariable!$A$3:$A$296,Samlet!$C533,Baggrundsvariable!$C$3:$C$296,Samlet!$E533)</f>
        <v>1.1749999999999996</v>
      </c>
      <c r="I533" s="8">
        <f>SUMIFS(Baggrundsvariable!F$3:F$296,Baggrundsvariable!$A$3:$A$296,Samlet!$C533,Baggrundsvariable!$C$3:$C$296,Samlet!$E533)</f>
        <v>4.2</v>
      </c>
      <c r="J533" s="8">
        <f>SUMIFS(Baggrundsvariable!G$3:G$296,Baggrundsvariable!$A$3:$A$296,Samlet!$C533,Baggrundsvariable!$C$3:$C$296,Samlet!$E533)</f>
        <v>17.100000000000001</v>
      </c>
      <c r="K533" s="8">
        <f>SUMIFS(Baggrundsvariable!H$3:H$296,Baggrundsvariable!$A$3:$A$296,Samlet!$C533,Baggrundsvariable!$C$3:$C$296,Samlet!$E533)</f>
        <v>12.4</v>
      </c>
      <c r="L533" s="8">
        <f>SUMIFS(Baggrundsvariable!I$3:I$296,Baggrundsvariable!$A$3:$A$296,Samlet!$C533,Baggrundsvariable!$C$3:$C$296,Samlet!$E533)</f>
        <v>12.099858268891264</v>
      </c>
    </row>
    <row r="534" spans="1:12">
      <c r="A534">
        <v>2665</v>
      </c>
      <c r="B534" t="s">
        <v>638</v>
      </c>
      <c r="C534">
        <v>187</v>
      </c>
      <c r="D534" t="s">
        <v>1241</v>
      </c>
      <c r="E534">
        <v>2011</v>
      </c>
      <c r="F534" s="15">
        <f>IF(VLOOKUP(IF($A534&lt;1500,'BM011'!$D$5,IF($A534&lt;1800,'BM011'!$D$5,IF($A534&lt;2000,'BM011'!$D$5,$A534))),'BM011'!$D$5:$U$607,'BM011'!S$609,0)="BRUG KOM",VLOOKUP($C534,'BM010'!$C$5:$T$102,'BM010'!R$104,0),VLOOKUP(IF($A534&lt;1500,'BM011'!$D$5,IF($A534&lt;1800,'BM011'!$D$5,IF($A534&lt;2000,'BM011'!$D$5,$A534))),'BM011'!$D$5:$U$607,'BM011'!S$609,0))</f>
        <v>18958.5</v>
      </c>
      <c r="G534">
        <f>SUMIFS(Baggrundsvariable!D$3:D$296,Baggrundsvariable!$A$3:$A$296,Samlet!$C534,Baggrundsvariable!$C$3:$C$296,Samlet!$E534)</f>
        <v>225587</v>
      </c>
      <c r="H534" s="8">
        <f>SUMIFS(Baggrundsvariable!E$3:E$296,Baggrundsvariable!$A$3:$A$296,Samlet!$C534,Baggrundsvariable!$C$3:$C$296,Samlet!$E534)</f>
        <v>1.3333333333333337</v>
      </c>
      <c r="I534" s="8">
        <f>SUMIFS(Baggrundsvariable!F$3:F$296,Baggrundsvariable!$A$3:$A$296,Samlet!$C534,Baggrundsvariable!$C$3:$C$296,Samlet!$E534)</f>
        <v>3</v>
      </c>
      <c r="J534" s="8">
        <f>SUMIFS(Baggrundsvariable!G$3:G$296,Baggrundsvariable!$A$3:$A$296,Samlet!$C534,Baggrundsvariable!$C$3:$C$296,Samlet!$E534)</f>
        <v>16.2</v>
      </c>
      <c r="K534" s="8">
        <f>SUMIFS(Baggrundsvariable!H$3:H$296,Baggrundsvariable!$A$3:$A$296,Samlet!$C534,Baggrundsvariable!$C$3:$C$296,Samlet!$E534)</f>
        <v>14.6</v>
      </c>
      <c r="L534" s="8">
        <f>SUMIFS(Baggrundsvariable!I$3:I$296,Baggrundsvariable!$A$3:$A$296,Samlet!$C534,Baggrundsvariable!$C$3:$C$296,Samlet!$E534)</f>
        <v>14.124157429275778</v>
      </c>
    </row>
    <row r="535" spans="1:12">
      <c r="A535">
        <v>2670</v>
      </c>
      <c r="B535" t="s">
        <v>639</v>
      </c>
      <c r="C535">
        <v>253</v>
      </c>
      <c r="D535" t="s">
        <v>1243</v>
      </c>
      <c r="E535">
        <v>2011</v>
      </c>
      <c r="F535" s="15">
        <f>IF(VLOOKUP(IF($A535&lt;1500,'BM011'!$D$5,IF($A535&lt;1800,'BM011'!$D$5,IF($A535&lt;2000,'BM011'!$D$5,$A535))),'BM011'!$D$5:$U$607,'BM011'!S$609,0)="BRUG KOM",VLOOKUP($C535,'BM010'!$C$5:$T$102,'BM010'!R$104,0),VLOOKUP(IF($A535&lt;1500,'BM011'!$D$5,IF($A535&lt;1800,'BM011'!$D$5,IF($A535&lt;2000,'BM011'!$D$5,$A535))),'BM011'!$D$5:$U$607,'BM011'!S$609,0))</f>
        <v>16729.75</v>
      </c>
      <c r="G535">
        <f>SUMIFS(Baggrundsvariable!D$3:D$296,Baggrundsvariable!$A$3:$A$296,Samlet!$C535,Baggrundsvariable!$C$3:$C$296,Samlet!$E535)</f>
        <v>222654</v>
      </c>
      <c r="H535" s="8">
        <f>SUMIFS(Baggrundsvariable!E$3:E$296,Baggrundsvariable!$A$3:$A$296,Samlet!$C535,Baggrundsvariable!$C$3:$C$296,Samlet!$E535)</f>
        <v>1.2583333333333331</v>
      </c>
      <c r="I535" s="8">
        <f>SUMIFS(Baggrundsvariable!F$3:F$296,Baggrundsvariable!$A$3:$A$296,Samlet!$C535,Baggrundsvariable!$C$3:$C$296,Samlet!$E535)</f>
        <v>3.9</v>
      </c>
      <c r="J535" s="8">
        <f>SUMIFS(Baggrundsvariable!G$3:G$296,Baggrundsvariable!$A$3:$A$296,Samlet!$C535,Baggrundsvariable!$C$3:$C$296,Samlet!$E535)</f>
        <v>12.3</v>
      </c>
      <c r="K535" s="8">
        <f>SUMIFS(Baggrundsvariable!H$3:H$296,Baggrundsvariable!$A$3:$A$296,Samlet!$C535,Baggrundsvariable!$C$3:$C$296,Samlet!$E535)</f>
        <v>11.7</v>
      </c>
      <c r="L535" s="8">
        <f>SUMIFS(Baggrundsvariable!I$3:I$296,Baggrundsvariable!$A$3:$A$296,Samlet!$C535,Baggrundsvariable!$C$3:$C$296,Samlet!$E535)</f>
        <v>8.2677555447780264</v>
      </c>
    </row>
    <row r="536" spans="1:12">
      <c r="A536">
        <v>2680</v>
      </c>
      <c r="B536" t="s">
        <v>640</v>
      </c>
      <c r="C536">
        <v>269</v>
      </c>
      <c r="D536" t="s">
        <v>1245</v>
      </c>
      <c r="E536">
        <v>2011</v>
      </c>
      <c r="F536" s="15">
        <f>IF(VLOOKUP(IF($A536&lt;1500,'BM011'!$D$5,IF($A536&lt;1800,'BM011'!$D$5,IF($A536&lt;2000,'BM011'!$D$5,$A536))),'BM011'!$D$5:$U$607,'BM011'!S$609,0)="BRUG KOM",VLOOKUP($C536,'BM010'!$C$5:$T$102,'BM010'!R$104,0),VLOOKUP(IF($A536&lt;1500,'BM011'!$D$5,IF($A536&lt;1800,'BM011'!$D$5,IF($A536&lt;2000,'BM011'!$D$5,$A536))),'BM011'!$D$5:$U$607,'BM011'!S$609,0))</f>
        <v>19103</v>
      </c>
      <c r="G536">
        <f>SUMIFS(Baggrundsvariable!D$3:D$296,Baggrundsvariable!$A$3:$A$296,Samlet!$C536,Baggrundsvariable!$C$3:$C$296,Samlet!$E536)</f>
        <v>234748</v>
      </c>
      <c r="H536" s="8">
        <f>SUMIFS(Baggrundsvariable!E$3:E$296,Baggrundsvariable!$A$3:$A$296,Samlet!$C536,Baggrundsvariable!$C$3:$C$296,Samlet!$E536)</f>
        <v>1.0916666666666666</v>
      </c>
      <c r="I536" s="8">
        <f>SUMIFS(Baggrundsvariable!F$3:F$296,Baggrundsvariable!$A$3:$A$296,Samlet!$C536,Baggrundsvariable!$C$3:$C$296,Samlet!$E536)</f>
        <v>2.2999999999999998</v>
      </c>
      <c r="J536" s="8">
        <f>SUMIFS(Baggrundsvariable!G$3:G$296,Baggrundsvariable!$A$3:$A$296,Samlet!$C536,Baggrundsvariable!$C$3:$C$296,Samlet!$E536)</f>
        <v>10.7</v>
      </c>
      <c r="K536" s="8">
        <f>SUMIFS(Baggrundsvariable!H$3:H$296,Baggrundsvariable!$A$3:$A$296,Samlet!$C536,Baggrundsvariable!$C$3:$C$296,Samlet!$E536)</f>
        <v>11.1</v>
      </c>
      <c r="L536" s="8">
        <f>SUMIFS(Baggrundsvariable!I$3:I$296,Baggrundsvariable!$A$3:$A$296,Samlet!$C536,Baggrundsvariable!$C$3:$C$296,Samlet!$E536)</f>
        <v>3.4481529449507491</v>
      </c>
    </row>
    <row r="537" spans="1:12">
      <c r="A537">
        <v>2690</v>
      </c>
      <c r="B537" t="s">
        <v>641</v>
      </c>
      <c r="C537">
        <v>253</v>
      </c>
      <c r="D537" t="s">
        <v>1243</v>
      </c>
      <c r="E537">
        <v>2011</v>
      </c>
      <c r="F537" s="15">
        <f>IF(VLOOKUP(IF($A537&lt;1500,'BM011'!$D$5,IF($A537&lt;1800,'BM011'!$D$5,IF($A537&lt;2000,'BM011'!$D$5,$A537))),'BM011'!$D$5:$U$607,'BM011'!S$609,0)="BRUG KOM",VLOOKUP($C537,'BM010'!$C$5:$T$102,'BM010'!R$104,0),VLOOKUP(IF($A537&lt;1500,'BM011'!$D$5,IF($A537&lt;1800,'BM011'!$D$5,IF($A537&lt;2000,'BM011'!$D$5,$A537))),'BM011'!$D$5:$U$607,'BM011'!S$609,0))</f>
        <v>16625.25</v>
      </c>
      <c r="G537">
        <f>SUMIFS(Baggrundsvariable!D$3:D$296,Baggrundsvariable!$A$3:$A$296,Samlet!$C537,Baggrundsvariable!$C$3:$C$296,Samlet!$E537)</f>
        <v>222654</v>
      </c>
      <c r="H537" s="8">
        <f>SUMIFS(Baggrundsvariable!E$3:E$296,Baggrundsvariable!$A$3:$A$296,Samlet!$C537,Baggrundsvariable!$C$3:$C$296,Samlet!$E537)</f>
        <v>1.2583333333333331</v>
      </c>
      <c r="I537" s="8">
        <f>SUMIFS(Baggrundsvariable!F$3:F$296,Baggrundsvariable!$A$3:$A$296,Samlet!$C537,Baggrundsvariable!$C$3:$C$296,Samlet!$E537)</f>
        <v>3.9</v>
      </c>
      <c r="J537" s="8">
        <f>SUMIFS(Baggrundsvariable!G$3:G$296,Baggrundsvariable!$A$3:$A$296,Samlet!$C537,Baggrundsvariable!$C$3:$C$296,Samlet!$E537)</f>
        <v>12.3</v>
      </c>
      <c r="K537" s="8">
        <f>SUMIFS(Baggrundsvariable!H$3:H$296,Baggrundsvariable!$A$3:$A$296,Samlet!$C537,Baggrundsvariable!$C$3:$C$296,Samlet!$E537)</f>
        <v>11.7</v>
      </c>
      <c r="L537" s="8">
        <f>SUMIFS(Baggrundsvariable!I$3:I$296,Baggrundsvariable!$A$3:$A$296,Samlet!$C537,Baggrundsvariable!$C$3:$C$296,Samlet!$E537)</f>
        <v>8.2677555447780264</v>
      </c>
    </row>
    <row r="538" spans="1:12">
      <c r="A538">
        <v>2690</v>
      </c>
      <c r="B538" t="s">
        <v>641</v>
      </c>
      <c r="C538">
        <v>269</v>
      </c>
      <c r="D538" t="s">
        <v>1245</v>
      </c>
      <c r="E538">
        <v>2011</v>
      </c>
      <c r="F538" s="15">
        <f>IF(VLOOKUP(IF($A538&lt;1500,'BM011'!$D$5,IF($A538&lt;1800,'BM011'!$D$5,IF($A538&lt;2000,'BM011'!$D$5,$A538))),'BM011'!$D$5:$U$607,'BM011'!S$609,0)="BRUG KOM",VLOOKUP($C538,'BM010'!$C$5:$T$102,'BM010'!R$104,0),VLOOKUP(IF($A538&lt;1500,'BM011'!$D$5,IF($A538&lt;1800,'BM011'!$D$5,IF($A538&lt;2000,'BM011'!$D$5,$A538))),'BM011'!$D$5:$U$607,'BM011'!S$609,0))</f>
        <v>16625.25</v>
      </c>
      <c r="G538">
        <f>SUMIFS(Baggrundsvariable!D$3:D$296,Baggrundsvariable!$A$3:$A$296,Samlet!$C538,Baggrundsvariable!$C$3:$C$296,Samlet!$E538)</f>
        <v>234748</v>
      </c>
      <c r="H538" s="8">
        <f>SUMIFS(Baggrundsvariable!E$3:E$296,Baggrundsvariable!$A$3:$A$296,Samlet!$C538,Baggrundsvariable!$C$3:$C$296,Samlet!$E538)</f>
        <v>1.0916666666666666</v>
      </c>
      <c r="I538" s="8">
        <f>SUMIFS(Baggrundsvariable!F$3:F$296,Baggrundsvariable!$A$3:$A$296,Samlet!$C538,Baggrundsvariable!$C$3:$C$296,Samlet!$E538)</f>
        <v>2.2999999999999998</v>
      </c>
      <c r="J538" s="8">
        <f>SUMIFS(Baggrundsvariable!G$3:G$296,Baggrundsvariable!$A$3:$A$296,Samlet!$C538,Baggrundsvariable!$C$3:$C$296,Samlet!$E538)</f>
        <v>10.7</v>
      </c>
      <c r="K538" s="8">
        <f>SUMIFS(Baggrundsvariable!H$3:H$296,Baggrundsvariable!$A$3:$A$296,Samlet!$C538,Baggrundsvariable!$C$3:$C$296,Samlet!$E538)</f>
        <v>11.1</v>
      </c>
      <c r="L538" s="8">
        <f>SUMIFS(Baggrundsvariable!I$3:I$296,Baggrundsvariable!$A$3:$A$296,Samlet!$C538,Baggrundsvariable!$C$3:$C$296,Samlet!$E538)</f>
        <v>3.4481529449507491</v>
      </c>
    </row>
    <row r="539" spans="1:12">
      <c r="A539">
        <v>2700</v>
      </c>
      <c r="B539" t="s">
        <v>642</v>
      </c>
      <c r="C539">
        <v>101</v>
      </c>
      <c r="D539" t="s">
        <v>1232</v>
      </c>
      <c r="E539">
        <v>2011</v>
      </c>
      <c r="F539" s="15">
        <f>IF(VLOOKUP(IF($A539&lt;1500,'BM011'!$D$5,IF($A539&lt;1800,'BM011'!$D$5,IF($A539&lt;2000,'BM011'!$D$5,$A539))),'BM011'!$D$5:$U$607,'BM011'!S$609,0)="BRUG KOM",VLOOKUP($C539,'BM010'!$C$5:$T$102,'BM010'!R$104,0),VLOOKUP(IF($A539&lt;1500,'BM011'!$D$5,IF($A539&lt;1800,'BM011'!$D$5,IF($A539&lt;2000,'BM011'!$D$5,$A539))),'BM011'!$D$5:$U$607,'BM011'!S$609,0))</f>
        <v>21881.5</v>
      </c>
      <c r="G539">
        <f>SUMIFS(Baggrundsvariable!D$3:D$296,Baggrundsvariable!$A$3:$A$296,Samlet!$C539,Baggrundsvariable!$C$3:$C$296,Samlet!$E539)</f>
        <v>189182</v>
      </c>
      <c r="H539" s="8">
        <f>SUMIFS(Baggrundsvariable!E$3:E$296,Baggrundsvariable!$A$3:$A$296,Samlet!$C539,Baggrundsvariable!$C$3:$C$296,Samlet!$E539)</f>
        <v>1.9666666666666666</v>
      </c>
      <c r="I539" s="8">
        <f>SUMIFS(Baggrundsvariable!F$3:F$296,Baggrundsvariable!$A$3:$A$296,Samlet!$C539,Baggrundsvariable!$C$3:$C$296,Samlet!$E539)</f>
        <v>4.8</v>
      </c>
      <c r="J539" s="8">
        <f>SUMIFS(Baggrundsvariable!G$3:G$296,Baggrundsvariable!$A$3:$A$296,Samlet!$C539,Baggrundsvariable!$C$3:$C$296,Samlet!$E539)</f>
        <v>36.700000000000003</v>
      </c>
      <c r="K539" s="8">
        <f>SUMIFS(Baggrundsvariable!H$3:H$296,Baggrundsvariable!$A$3:$A$296,Samlet!$C539,Baggrundsvariable!$C$3:$C$296,Samlet!$E539)</f>
        <v>21.8</v>
      </c>
      <c r="L539" s="8">
        <f>SUMIFS(Baggrundsvariable!I$3:I$296,Baggrundsvariable!$A$3:$A$296,Samlet!$C539,Baggrundsvariable!$C$3:$C$296,Samlet!$E539)</f>
        <v>14.729179800629325</v>
      </c>
    </row>
    <row r="540" spans="1:12">
      <c r="A540">
        <v>2720</v>
      </c>
      <c r="B540" t="s">
        <v>643</v>
      </c>
      <c r="C540">
        <v>101</v>
      </c>
      <c r="D540" t="s">
        <v>1232</v>
      </c>
      <c r="E540">
        <v>2011</v>
      </c>
      <c r="F540" s="15">
        <f>IF(VLOOKUP(IF($A540&lt;1500,'BM011'!$D$5,IF($A540&lt;1800,'BM011'!$D$5,IF($A540&lt;2000,'BM011'!$D$5,$A540))),'BM011'!$D$5:$U$607,'BM011'!S$609,0)="BRUG KOM",VLOOKUP($C540,'BM010'!$C$5:$T$102,'BM010'!R$104,0),VLOOKUP(IF($A540&lt;1500,'BM011'!$D$5,IF($A540&lt;1800,'BM011'!$D$5,IF($A540&lt;2000,'BM011'!$D$5,$A540))),'BM011'!$D$5:$U$607,'BM011'!S$609,0))</f>
        <v>24272.75</v>
      </c>
      <c r="G540">
        <f>SUMIFS(Baggrundsvariable!D$3:D$296,Baggrundsvariable!$A$3:$A$296,Samlet!$C540,Baggrundsvariable!$C$3:$C$296,Samlet!$E540)</f>
        <v>189182</v>
      </c>
      <c r="H540" s="8">
        <f>SUMIFS(Baggrundsvariable!E$3:E$296,Baggrundsvariable!$A$3:$A$296,Samlet!$C540,Baggrundsvariable!$C$3:$C$296,Samlet!$E540)</f>
        <v>1.9666666666666666</v>
      </c>
      <c r="I540" s="8">
        <f>SUMIFS(Baggrundsvariable!F$3:F$296,Baggrundsvariable!$A$3:$A$296,Samlet!$C540,Baggrundsvariable!$C$3:$C$296,Samlet!$E540)</f>
        <v>4.8</v>
      </c>
      <c r="J540" s="8">
        <f>SUMIFS(Baggrundsvariable!G$3:G$296,Baggrundsvariable!$A$3:$A$296,Samlet!$C540,Baggrundsvariable!$C$3:$C$296,Samlet!$E540)</f>
        <v>36.700000000000003</v>
      </c>
      <c r="K540" s="8">
        <f>SUMIFS(Baggrundsvariable!H$3:H$296,Baggrundsvariable!$A$3:$A$296,Samlet!$C540,Baggrundsvariable!$C$3:$C$296,Samlet!$E540)</f>
        <v>21.8</v>
      </c>
      <c r="L540" s="8">
        <f>SUMIFS(Baggrundsvariable!I$3:I$296,Baggrundsvariable!$A$3:$A$296,Samlet!$C540,Baggrundsvariable!$C$3:$C$296,Samlet!$E540)</f>
        <v>14.729179800629325</v>
      </c>
    </row>
    <row r="541" spans="1:12">
      <c r="A541">
        <v>2720</v>
      </c>
      <c r="B541" t="s">
        <v>643</v>
      </c>
      <c r="C541">
        <v>147</v>
      </c>
      <c r="D541" t="s">
        <v>1236</v>
      </c>
      <c r="E541">
        <v>2011</v>
      </c>
      <c r="F541" s="15">
        <f>IF(VLOOKUP(IF($A541&lt;1500,'BM011'!$D$5,IF($A541&lt;1800,'BM011'!$D$5,IF($A541&lt;2000,'BM011'!$D$5,$A541))),'BM011'!$D$5:$U$607,'BM011'!S$609,0)="BRUG KOM",VLOOKUP($C541,'BM010'!$C$5:$T$102,'BM010'!R$104,0),VLOOKUP(IF($A541&lt;1500,'BM011'!$D$5,IF($A541&lt;1800,'BM011'!$D$5,IF($A541&lt;2000,'BM011'!$D$5,$A541))),'BM011'!$D$5:$U$607,'BM011'!S$609,0))</f>
        <v>24272.75</v>
      </c>
      <c r="G541">
        <f>SUMIFS(Baggrundsvariable!D$3:D$296,Baggrundsvariable!$A$3:$A$296,Samlet!$C541,Baggrundsvariable!$C$3:$C$296,Samlet!$E541)</f>
        <v>224754</v>
      </c>
      <c r="H541" s="8">
        <f>SUMIFS(Baggrundsvariable!E$3:E$296,Baggrundsvariable!$A$3:$A$296,Samlet!$C541,Baggrundsvariable!$C$3:$C$296,Samlet!$E541)</f>
        <v>1.625</v>
      </c>
      <c r="I541" s="8">
        <f>SUMIFS(Baggrundsvariable!F$3:F$296,Baggrundsvariable!$A$3:$A$296,Samlet!$C541,Baggrundsvariable!$C$3:$C$296,Samlet!$E541)</f>
        <v>1.6</v>
      </c>
      <c r="J541" s="8">
        <f>SUMIFS(Baggrundsvariable!G$3:G$296,Baggrundsvariable!$A$3:$A$296,Samlet!$C541,Baggrundsvariable!$C$3:$C$296,Samlet!$E541)</f>
        <v>24.5</v>
      </c>
      <c r="K541" s="8">
        <f>SUMIFS(Baggrundsvariable!H$3:H$296,Baggrundsvariable!$A$3:$A$296,Samlet!$C541,Baggrundsvariable!$C$3:$C$296,Samlet!$E541)</f>
        <v>15.6</v>
      </c>
      <c r="L541" s="8">
        <f>SUMIFS(Baggrundsvariable!I$3:I$296,Baggrundsvariable!$A$3:$A$296,Samlet!$C541,Baggrundsvariable!$C$3:$C$296,Samlet!$E541)</f>
        <v>9.1260665319689096</v>
      </c>
    </row>
    <row r="542" spans="1:12">
      <c r="A542">
        <v>2730</v>
      </c>
      <c r="B542" t="s">
        <v>644</v>
      </c>
      <c r="C542">
        <v>151</v>
      </c>
      <c r="D542" t="s">
        <v>1246</v>
      </c>
      <c r="E542">
        <v>2011</v>
      </c>
      <c r="F542" s="15">
        <f>IF(VLOOKUP(IF($A542&lt;1500,'BM011'!$D$5,IF($A542&lt;1800,'BM011'!$D$5,IF($A542&lt;2000,'BM011'!$D$5,$A542))),'BM011'!$D$5:$U$607,'BM011'!S$609,0)="BRUG KOM",VLOOKUP($C542,'BM010'!$C$5:$T$102,'BM010'!R$104,0),VLOOKUP(IF($A542&lt;1500,'BM011'!$D$5,IF($A542&lt;1800,'BM011'!$D$5,IF($A542&lt;2000,'BM011'!$D$5,$A542))),'BM011'!$D$5:$U$607,'BM011'!S$609,0))</f>
        <v>19448.25</v>
      </c>
      <c r="G542">
        <f>SUMIFS(Baggrundsvariable!D$3:D$296,Baggrundsvariable!$A$3:$A$296,Samlet!$C542,Baggrundsvariable!$C$3:$C$296,Samlet!$E542)</f>
        <v>202452</v>
      </c>
      <c r="H542" s="8">
        <f>SUMIFS(Baggrundsvariable!E$3:E$296,Baggrundsvariable!$A$3:$A$296,Samlet!$C542,Baggrundsvariable!$C$3:$C$296,Samlet!$E542)</f>
        <v>1.1166666666666665</v>
      </c>
      <c r="I542" s="8">
        <f>SUMIFS(Baggrundsvariable!F$3:F$296,Baggrundsvariable!$A$3:$A$296,Samlet!$C542,Baggrundsvariable!$C$3:$C$296,Samlet!$E542)</f>
        <v>3.5</v>
      </c>
      <c r="J542" s="8">
        <f>SUMIFS(Baggrundsvariable!G$3:G$296,Baggrundsvariable!$A$3:$A$296,Samlet!$C542,Baggrundsvariable!$C$3:$C$296,Samlet!$E542)</f>
        <v>14.5</v>
      </c>
      <c r="K542" s="8">
        <f>SUMIFS(Baggrundsvariable!H$3:H$296,Baggrundsvariable!$A$3:$A$296,Samlet!$C542,Baggrundsvariable!$C$3:$C$296,Samlet!$E542)</f>
        <v>10.8</v>
      </c>
      <c r="L542" s="8">
        <f>SUMIFS(Baggrundsvariable!I$3:I$296,Baggrundsvariable!$A$3:$A$296,Samlet!$C542,Baggrundsvariable!$C$3:$C$296,Samlet!$E542)</f>
        <v>10.346911451359983</v>
      </c>
    </row>
    <row r="543" spans="1:12">
      <c r="A543">
        <v>2730</v>
      </c>
      <c r="B543" t="s">
        <v>644</v>
      </c>
      <c r="C543">
        <v>159</v>
      </c>
      <c r="D543" t="s">
        <v>1247</v>
      </c>
      <c r="E543">
        <v>2011</v>
      </c>
      <c r="F543" s="15">
        <f>IF(VLOOKUP(IF($A543&lt;1500,'BM011'!$D$5,IF($A543&lt;1800,'BM011'!$D$5,IF($A543&lt;2000,'BM011'!$D$5,$A543))),'BM011'!$D$5:$U$607,'BM011'!S$609,0)="BRUG KOM",VLOOKUP($C543,'BM010'!$C$5:$T$102,'BM010'!R$104,0),VLOOKUP(IF($A543&lt;1500,'BM011'!$D$5,IF($A543&lt;1800,'BM011'!$D$5,IF($A543&lt;2000,'BM011'!$D$5,$A543))),'BM011'!$D$5:$U$607,'BM011'!S$609,0))</f>
        <v>19448.25</v>
      </c>
      <c r="G543">
        <f>SUMIFS(Baggrundsvariable!D$3:D$296,Baggrundsvariable!$A$3:$A$296,Samlet!$C543,Baggrundsvariable!$C$3:$C$296,Samlet!$E543)</f>
        <v>213516</v>
      </c>
      <c r="H543" s="8">
        <f>SUMIFS(Baggrundsvariable!E$3:E$296,Baggrundsvariable!$A$3:$A$296,Samlet!$C543,Baggrundsvariable!$C$3:$C$296,Samlet!$E543)</f>
        <v>1.3583333333333336</v>
      </c>
      <c r="I543" s="8">
        <f>SUMIFS(Baggrundsvariable!F$3:F$296,Baggrundsvariable!$A$3:$A$296,Samlet!$C543,Baggrundsvariable!$C$3:$C$296,Samlet!$E543)</f>
        <v>2.5</v>
      </c>
      <c r="J543" s="8">
        <f>SUMIFS(Baggrundsvariable!G$3:G$296,Baggrundsvariable!$A$3:$A$296,Samlet!$C543,Baggrundsvariable!$C$3:$C$296,Samlet!$E543)</f>
        <v>17.7</v>
      </c>
      <c r="K543" s="8">
        <f>SUMIFS(Baggrundsvariable!H$3:H$296,Baggrundsvariable!$A$3:$A$296,Samlet!$C543,Baggrundsvariable!$C$3:$C$296,Samlet!$E543)</f>
        <v>12.2</v>
      </c>
      <c r="L543" s="8">
        <f>SUMIFS(Baggrundsvariable!I$3:I$296,Baggrundsvariable!$A$3:$A$296,Samlet!$C543,Baggrundsvariable!$C$3:$C$296,Samlet!$E543)</f>
        <v>10.833144450889924</v>
      </c>
    </row>
    <row r="544" spans="1:12">
      <c r="A544">
        <v>2730</v>
      </c>
      <c r="B544" t="s">
        <v>644</v>
      </c>
      <c r="C544">
        <v>163</v>
      </c>
      <c r="D544" t="s">
        <v>1248</v>
      </c>
      <c r="E544">
        <v>2011</v>
      </c>
      <c r="F544" s="15">
        <f>IF(VLOOKUP(IF($A544&lt;1500,'BM011'!$D$5,IF($A544&lt;1800,'BM011'!$D$5,IF($A544&lt;2000,'BM011'!$D$5,$A544))),'BM011'!$D$5:$U$607,'BM011'!S$609,0)="BRUG KOM",VLOOKUP($C544,'BM010'!$C$5:$T$102,'BM010'!R$104,0),VLOOKUP(IF($A544&lt;1500,'BM011'!$D$5,IF($A544&lt;1800,'BM011'!$D$5,IF($A544&lt;2000,'BM011'!$D$5,$A544))),'BM011'!$D$5:$U$607,'BM011'!S$609,0))</f>
        <v>19448.25</v>
      </c>
      <c r="G544">
        <f>SUMIFS(Baggrundsvariable!D$3:D$296,Baggrundsvariable!$A$3:$A$296,Samlet!$C544,Baggrundsvariable!$C$3:$C$296,Samlet!$E544)</f>
        <v>203029</v>
      </c>
      <c r="H544" s="8">
        <f>SUMIFS(Baggrundsvariable!E$3:E$296,Baggrundsvariable!$A$3:$A$296,Samlet!$C544,Baggrundsvariable!$C$3:$C$296,Samlet!$E544)</f>
        <v>1.3666666666666665</v>
      </c>
      <c r="I544" s="8">
        <f>SUMIFS(Baggrundsvariable!F$3:F$296,Baggrundsvariable!$A$3:$A$296,Samlet!$C544,Baggrundsvariable!$C$3:$C$296,Samlet!$E544)</f>
        <v>5.5</v>
      </c>
      <c r="J544" s="8">
        <f>SUMIFS(Baggrundsvariable!G$3:G$296,Baggrundsvariable!$A$3:$A$296,Samlet!$C544,Baggrundsvariable!$C$3:$C$296,Samlet!$E544)</f>
        <v>13.1</v>
      </c>
      <c r="K544" s="8">
        <f>SUMIFS(Baggrundsvariable!H$3:H$296,Baggrundsvariable!$A$3:$A$296,Samlet!$C544,Baggrundsvariable!$C$3:$C$296,Samlet!$E544)</f>
        <v>13.5</v>
      </c>
      <c r="L544" s="8">
        <f>SUMIFS(Baggrundsvariable!I$3:I$296,Baggrundsvariable!$A$3:$A$296,Samlet!$C544,Baggrundsvariable!$C$3:$C$296,Samlet!$E544)</f>
        <v>11.807528075092645</v>
      </c>
    </row>
    <row r="545" spans="1:12">
      <c r="A545">
        <v>2740</v>
      </c>
      <c r="B545" t="s">
        <v>645</v>
      </c>
      <c r="C545">
        <v>151</v>
      </c>
      <c r="D545" t="s">
        <v>1246</v>
      </c>
      <c r="E545">
        <v>2011</v>
      </c>
      <c r="F545" s="15">
        <f>IF(VLOOKUP(IF($A545&lt;1500,'BM011'!$D$5,IF($A545&lt;1800,'BM011'!$D$5,IF($A545&lt;2000,'BM011'!$D$5,$A545))),'BM011'!$D$5:$U$607,'BM011'!S$609,0)="BRUG KOM",VLOOKUP($C545,'BM010'!$C$5:$T$102,'BM010'!R$104,0),VLOOKUP(IF($A545&lt;1500,'BM011'!$D$5,IF($A545&lt;1800,'BM011'!$D$5,IF($A545&lt;2000,'BM011'!$D$5,$A545))),'BM011'!$D$5:$U$607,'BM011'!S$609,0))</f>
        <v>18961.75</v>
      </c>
      <c r="G545">
        <f>SUMIFS(Baggrundsvariable!D$3:D$296,Baggrundsvariable!$A$3:$A$296,Samlet!$C545,Baggrundsvariable!$C$3:$C$296,Samlet!$E545)</f>
        <v>202452</v>
      </c>
      <c r="H545" s="8">
        <f>SUMIFS(Baggrundsvariable!E$3:E$296,Baggrundsvariable!$A$3:$A$296,Samlet!$C545,Baggrundsvariable!$C$3:$C$296,Samlet!$E545)</f>
        <v>1.1166666666666665</v>
      </c>
      <c r="I545" s="8">
        <f>SUMIFS(Baggrundsvariable!F$3:F$296,Baggrundsvariable!$A$3:$A$296,Samlet!$C545,Baggrundsvariable!$C$3:$C$296,Samlet!$E545)</f>
        <v>3.5</v>
      </c>
      <c r="J545" s="8">
        <f>SUMIFS(Baggrundsvariable!G$3:G$296,Baggrundsvariable!$A$3:$A$296,Samlet!$C545,Baggrundsvariable!$C$3:$C$296,Samlet!$E545)</f>
        <v>14.5</v>
      </c>
      <c r="K545" s="8">
        <f>SUMIFS(Baggrundsvariable!H$3:H$296,Baggrundsvariable!$A$3:$A$296,Samlet!$C545,Baggrundsvariable!$C$3:$C$296,Samlet!$E545)</f>
        <v>10.8</v>
      </c>
      <c r="L545" s="8">
        <f>SUMIFS(Baggrundsvariable!I$3:I$296,Baggrundsvariable!$A$3:$A$296,Samlet!$C545,Baggrundsvariable!$C$3:$C$296,Samlet!$E545)</f>
        <v>10.346911451359983</v>
      </c>
    </row>
    <row r="546" spans="1:12">
      <c r="A546">
        <v>2740</v>
      </c>
      <c r="B546" t="s">
        <v>645</v>
      </c>
      <c r="C546">
        <v>163</v>
      </c>
      <c r="D546" t="s">
        <v>1248</v>
      </c>
      <c r="E546">
        <v>2011</v>
      </c>
      <c r="F546" s="15">
        <f>IF(VLOOKUP(IF($A546&lt;1500,'BM011'!$D$5,IF($A546&lt;1800,'BM011'!$D$5,IF($A546&lt;2000,'BM011'!$D$5,$A546))),'BM011'!$D$5:$U$607,'BM011'!S$609,0)="BRUG KOM",VLOOKUP($C546,'BM010'!$C$5:$T$102,'BM010'!R$104,0),VLOOKUP(IF($A546&lt;1500,'BM011'!$D$5,IF($A546&lt;1800,'BM011'!$D$5,IF($A546&lt;2000,'BM011'!$D$5,$A546))),'BM011'!$D$5:$U$607,'BM011'!S$609,0))</f>
        <v>18961.75</v>
      </c>
      <c r="G546">
        <f>SUMIFS(Baggrundsvariable!D$3:D$296,Baggrundsvariable!$A$3:$A$296,Samlet!$C546,Baggrundsvariable!$C$3:$C$296,Samlet!$E546)</f>
        <v>203029</v>
      </c>
      <c r="H546" s="8">
        <f>SUMIFS(Baggrundsvariable!E$3:E$296,Baggrundsvariable!$A$3:$A$296,Samlet!$C546,Baggrundsvariable!$C$3:$C$296,Samlet!$E546)</f>
        <v>1.3666666666666665</v>
      </c>
      <c r="I546" s="8">
        <f>SUMIFS(Baggrundsvariable!F$3:F$296,Baggrundsvariable!$A$3:$A$296,Samlet!$C546,Baggrundsvariable!$C$3:$C$296,Samlet!$E546)</f>
        <v>5.5</v>
      </c>
      <c r="J546" s="8">
        <f>SUMIFS(Baggrundsvariable!G$3:G$296,Baggrundsvariable!$A$3:$A$296,Samlet!$C546,Baggrundsvariable!$C$3:$C$296,Samlet!$E546)</f>
        <v>13.1</v>
      </c>
      <c r="K546" s="8">
        <f>SUMIFS(Baggrundsvariable!H$3:H$296,Baggrundsvariable!$A$3:$A$296,Samlet!$C546,Baggrundsvariable!$C$3:$C$296,Samlet!$E546)</f>
        <v>13.5</v>
      </c>
      <c r="L546" s="8">
        <f>SUMIFS(Baggrundsvariable!I$3:I$296,Baggrundsvariable!$A$3:$A$296,Samlet!$C546,Baggrundsvariable!$C$3:$C$296,Samlet!$E546)</f>
        <v>11.807528075092645</v>
      </c>
    </row>
    <row r="547" spans="1:12">
      <c r="A547">
        <v>2750</v>
      </c>
      <c r="B547" t="s">
        <v>646</v>
      </c>
      <c r="C547">
        <v>151</v>
      </c>
      <c r="D547" t="s">
        <v>1246</v>
      </c>
      <c r="E547">
        <v>2011</v>
      </c>
      <c r="F547" s="15">
        <f>IF(VLOOKUP(IF($A547&lt;1500,'BM011'!$D$5,IF($A547&lt;1800,'BM011'!$D$5,IF($A547&lt;2000,'BM011'!$D$5,$A547))),'BM011'!$D$5:$U$607,'BM011'!S$609,0)="BRUG KOM",VLOOKUP($C547,'BM010'!$C$5:$T$102,'BM010'!R$104,0),VLOOKUP(IF($A547&lt;1500,'BM011'!$D$5,IF($A547&lt;1800,'BM011'!$D$5,IF($A547&lt;2000,'BM011'!$D$5,$A547))),'BM011'!$D$5:$U$607,'BM011'!S$609,0))</f>
        <v>18870.5</v>
      </c>
      <c r="G547">
        <f>SUMIFS(Baggrundsvariable!D$3:D$296,Baggrundsvariable!$A$3:$A$296,Samlet!$C547,Baggrundsvariable!$C$3:$C$296,Samlet!$E547)</f>
        <v>202452</v>
      </c>
      <c r="H547" s="8">
        <f>SUMIFS(Baggrundsvariable!E$3:E$296,Baggrundsvariable!$A$3:$A$296,Samlet!$C547,Baggrundsvariable!$C$3:$C$296,Samlet!$E547)</f>
        <v>1.1166666666666665</v>
      </c>
      <c r="I547" s="8">
        <f>SUMIFS(Baggrundsvariable!F$3:F$296,Baggrundsvariable!$A$3:$A$296,Samlet!$C547,Baggrundsvariable!$C$3:$C$296,Samlet!$E547)</f>
        <v>3.5</v>
      </c>
      <c r="J547" s="8">
        <f>SUMIFS(Baggrundsvariable!G$3:G$296,Baggrundsvariable!$A$3:$A$296,Samlet!$C547,Baggrundsvariable!$C$3:$C$296,Samlet!$E547)</f>
        <v>14.5</v>
      </c>
      <c r="K547" s="8">
        <f>SUMIFS(Baggrundsvariable!H$3:H$296,Baggrundsvariable!$A$3:$A$296,Samlet!$C547,Baggrundsvariable!$C$3:$C$296,Samlet!$E547)</f>
        <v>10.8</v>
      </c>
      <c r="L547" s="8">
        <f>SUMIFS(Baggrundsvariable!I$3:I$296,Baggrundsvariable!$A$3:$A$296,Samlet!$C547,Baggrundsvariable!$C$3:$C$296,Samlet!$E547)</f>
        <v>10.346911451359983</v>
      </c>
    </row>
    <row r="548" spans="1:12">
      <c r="A548">
        <v>2750</v>
      </c>
      <c r="B548" t="s">
        <v>646</v>
      </c>
      <c r="C548">
        <v>165</v>
      </c>
      <c r="D548" t="s">
        <v>1238</v>
      </c>
      <c r="E548">
        <v>2011</v>
      </c>
      <c r="F548" s="15">
        <f>IF(VLOOKUP(IF($A548&lt;1500,'BM011'!$D$5,IF($A548&lt;1800,'BM011'!$D$5,IF($A548&lt;2000,'BM011'!$D$5,$A548))),'BM011'!$D$5:$U$607,'BM011'!S$609,0)="BRUG KOM",VLOOKUP($C548,'BM010'!$C$5:$T$102,'BM010'!R$104,0),VLOOKUP(IF($A548&lt;1500,'BM011'!$D$5,IF($A548&lt;1800,'BM011'!$D$5,IF($A548&lt;2000,'BM011'!$D$5,$A548))),'BM011'!$D$5:$U$607,'BM011'!S$609,0))</f>
        <v>18870.5</v>
      </c>
      <c r="G548">
        <f>SUMIFS(Baggrundsvariable!D$3:D$296,Baggrundsvariable!$A$3:$A$296,Samlet!$C548,Baggrundsvariable!$C$3:$C$296,Samlet!$E548)</f>
        <v>182828</v>
      </c>
      <c r="H548" s="8">
        <f>SUMIFS(Baggrundsvariable!E$3:E$296,Baggrundsvariable!$A$3:$A$296,Samlet!$C548,Baggrundsvariable!$C$3:$C$296,Samlet!$E548)</f>
        <v>1.875</v>
      </c>
      <c r="I548" s="8">
        <f>SUMIFS(Baggrundsvariable!F$3:F$296,Baggrundsvariable!$A$3:$A$296,Samlet!$C548,Baggrundsvariable!$C$3:$C$296,Samlet!$E548)</f>
        <v>6.2</v>
      </c>
      <c r="J548" s="8">
        <f>SUMIFS(Baggrundsvariable!G$3:G$296,Baggrundsvariable!$A$3:$A$296,Samlet!$C548,Baggrundsvariable!$C$3:$C$296,Samlet!$E548)</f>
        <v>28.7</v>
      </c>
      <c r="K548" s="8">
        <f>SUMIFS(Baggrundsvariable!H$3:H$296,Baggrundsvariable!$A$3:$A$296,Samlet!$C548,Baggrundsvariable!$C$3:$C$296,Samlet!$E548)</f>
        <v>13.2</v>
      </c>
      <c r="L548" s="8">
        <f>SUMIFS(Baggrundsvariable!I$3:I$296,Baggrundsvariable!$A$3:$A$296,Samlet!$C548,Baggrundsvariable!$C$3:$C$296,Samlet!$E548)</f>
        <v>23.00221426128283</v>
      </c>
    </row>
    <row r="549" spans="1:12">
      <c r="A549">
        <v>2750</v>
      </c>
      <c r="B549" t="s">
        <v>646</v>
      </c>
      <c r="C549">
        <v>240</v>
      </c>
      <c r="D549" t="s">
        <v>1249</v>
      </c>
      <c r="E549">
        <v>2011</v>
      </c>
      <c r="F549" s="15">
        <f>IF(VLOOKUP(IF($A549&lt;1500,'BM011'!$D$5,IF($A549&lt;1800,'BM011'!$D$5,IF($A549&lt;2000,'BM011'!$D$5,$A549))),'BM011'!$D$5:$U$607,'BM011'!S$609,0)="BRUG KOM",VLOOKUP($C549,'BM010'!$C$5:$T$102,'BM010'!R$104,0),VLOOKUP(IF($A549&lt;1500,'BM011'!$D$5,IF($A549&lt;1800,'BM011'!$D$5,IF($A549&lt;2000,'BM011'!$D$5,$A549))),'BM011'!$D$5:$U$607,'BM011'!S$609,0))</f>
        <v>18870.5</v>
      </c>
      <c r="G549">
        <f>SUMIFS(Baggrundsvariable!D$3:D$296,Baggrundsvariable!$A$3:$A$296,Samlet!$C549,Baggrundsvariable!$C$3:$C$296,Samlet!$E549)</f>
        <v>232521</v>
      </c>
      <c r="H549" s="8">
        <f>SUMIFS(Baggrundsvariable!E$3:E$296,Baggrundsvariable!$A$3:$A$296,Samlet!$C549,Baggrundsvariable!$C$3:$C$296,Samlet!$E549)</f>
        <v>0.8500000000000002</v>
      </c>
      <c r="I549" s="8">
        <f>SUMIFS(Baggrundsvariable!F$3:F$296,Baggrundsvariable!$A$3:$A$296,Samlet!$C549,Baggrundsvariable!$C$3:$C$296,Samlet!$E549)</f>
        <v>1.7</v>
      </c>
      <c r="J549" s="8">
        <f>SUMIFS(Baggrundsvariable!G$3:G$296,Baggrundsvariable!$A$3:$A$296,Samlet!$C549,Baggrundsvariable!$C$3:$C$296,Samlet!$E549)</f>
        <v>7.2</v>
      </c>
      <c r="K549" s="8">
        <f>SUMIFS(Baggrundsvariable!H$3:H$296,Baggrundsvariable!$A$3:$A$296,Samlet!$C549,Baggrundsvariable!$C$3:$C$296,Samlet!$E549)</f>
        <v>9.3000000000000007</v>
      </c>
      <c r="L549" s="8">
        <f>SUMIFS(Baggrundsvariable!I$3:I$296,Baggrundsvariable!$A$3:$A$296,Samlet!$C549,Baggrundsvariable!$C$3:$C$296,Samlet!$E549)</f>
        <v>4.2782318958697889</v>
      </c>
    </row>
    <row r="550" spans="1:12">
      <c r="A550">
        <v>2760</v>
      </c>
      <c r="B550" t="s">
        <v>647</v>
      </c>
      <c r="C550">
        <v>151</v>
      </c>
      <c r="D550" t="s">
        <v>1246</v>
      </c>
      <c r="E550">
        <v>2011</v>
      </c>
      <c r="F550" s="15">
        <f>IF(VLOOKUP(IF($A550&lt;1500,'BM011'!$D$5,IF($A550&lt;1800,'BM011'!$D$5,IF($A550&lt;2000,'BM011'!$D$5,$A550))),'BM011'!$D$5:$U$607,'BM011'!S$609,0)="BRUG KOM",VLOOKUP($C550,'BM010'!$C$5:$T$102,'BM010'!R$104,0),VLOOKUP(IF($A550&lt;1500,'BM011'!$D$5,IF($A550&lt;1800,'BM011'!$D$5,IF($A550&lt;2000,'BM011'!$D$5,$A550))),'BM011'!$D$5:$U$607,'BM011'!S$609,0))</f>
        <v>21153.666666666668</v>
      </c>
      <c r="G550">
        <f>SUMIFS(Baggrundsvariable!D$3:D$296,Baggrundsvariable!$A$3:$A$296,Samlet!$C550,Baggrundsvariable!$C$3:$C$296,Samlet!$E550)</f>
        <v>202452</v>
      </c>
      <c r="H550" s="8">
        <f>SUMIFS(Baggrundsvariable!E$3:E$296,Baggrundsvariable!$A$3:$A$296,Samlet!$C550,Baggrundsvariable!$C$3:$C$296,Samlet!$E550)</f>
        <v>1.1166666666666665</v>
      </c>
      <c r="I550" s="8">
        <f>SUMIFS(Baggrundsvariable!F$3:F$296,Baggrundsvariable!$A$3:$A$296,Samlet!$C550,Baggrundsvariable!$C$3:$C$296,Samlet!$E550)</f>
        <v>3.5</v>
      </c>
      <c r="J550" s="8">
        <f>SUMIFS(Baggrundsvariable!G$3:G$296,Baggrundsvariable!$A$3:$A$296,Samlet!$C550,Baggrundsvariable!$C$3:$C$296,Samlet!$E550)</f>
        <v>14.5</v>
      </c>
      <c r="K550" s="8">
        <f>SUMIFS(Baggrundsvariable!H$3:H$296,Baggrundsvariable!$A$3:$A$296,Samlet!$C550,Baggrundsvariable!$C$3:$C$296,Samlet!$E550)</f>
        <v>10.8</v>
      </c>
      <c r="L550" s="8">
        <f>SUMIFS(Baggrundsvariable!I$3:I$296,Baggrundsvariable!$A$3:$A$296,Samlet!$C550,Baggrundsvariable!$C$3:$C$296,Samlet!$E550)</f>
        <v>10.346911451359983</v>
      </c>
    </row>
    <row r="551" spans="1:12">
      <c r="A551">
        <v>2765</v>
      </c>
      <c r="B551" t="s">
        <v>648</v>
      </c>
      <c r="C551">
        <v>240</v>
      </c>
      <c r="D551" t="s">
        <v>1249</v>
      </c>
      <c r="E551">
        <v>2011</v>
      </c>
      <c r="F551" s="15">
        <f>IF(VLOOKUP(IF($A551&lt;1500,'BM011'!$D$5,IF($A551&lt;1800,'BM011'!$D$5,IF($A551&lt;2000,'BM011'!$D$5,$A551))),'BM011'!$D$5:$U$607,'BM011'!S$609,0)="BRUG KOM",VLOOKUP($C551,'BM010'!$C$5:$T$102,'BM010'!R$104,0),VLOOKUP(IF($A551&lt;1500,'BM011'!$D$5,IF($A551&lt;1800,'BM011'!$D$5,IF($A551&lt;2000,'BM011'!$D$5,$A551))),'BM011'!$D$5:$U$607,'BM011'!S$609,0))</f>
        <v>18910.25</v>
      </c>
      <c r="G551">
        <f>SUMIFS(Baggrundsvariable!D$3:D$296,Baggrundsvariable!$A$3:$A$296,Samlet!$C551,Baggrundsvariable!$C$3:$C$296,Samlet!$E551)</f>
        <v>232521</v>
      </c>
      <c r="H551" s="8">
        <f>SUMIFS(Baggrundsvariable!E$3:E$296,Baggrundsvariable!$A$3:$A$296,Samlet!$C551,Baggrundsvariable!$C$3:$C$296,Samlet!$E551)</f>
        <v>0.8500000000000002</v>
      </c>
      <c r="I551" s="8">
        <f>SUMIFS(Baggrundsvariable!F$3:F$296,Baggrundsvariable!$A$3:$A$296,Samlet!$C551,Baggrundsvariable!$C$3:$C$296,Samlet!$E551)</f>
        <v>1.7</v>
      </c>
      <c r="J551" s="8">
        <f>SUMIFS(Baggrundsvariable!G$3:G$296,Baggrundsvariable!$A$3:$A$296,Samlet!$C551,Baggrundsvariable!$C$3:$C$296,Samlet!$E551)</f>
        <v>7.2</v>
      </c>
      <c r="K551" s="8">
        <f>SUMIFS(Baggrundsvariable!H$3:H$296,Baggrundsvariable!$A$3:$A$296,Samlet!$C551,Baggrundsvariable!$C$3:$C$296,Samlet!$E551)</f>
        <v>9.3000000000000007</v>
      </c>
      <c r="L551" s="8">
        <f>SUMIFS(Baggrundsvariable!I$3:I$296,Baggrundsvariable!$A$3:$A$296,Samlet!$C551,Baggrundsvariable!$C$3:$C$296,Samlet!$E551)</f>
        <v>4.2782318958697889</v>
      </c>
    </row>
    <row r="552" spans="1:12">
      <c r="A552">
        <v>2770</v>
      </c>
      <c r="B552" t="s">
        <v>649</v>
      </c>
      <c r="C552">
        <v>101</v>
      </c>
      <c r="D552" t="s">
        <v>1232</v>
      </c>
      <c r="E552">
        <v>2011</v>
      </c>
      <c r="F552" s="15">
        <f>IF(VLOOKUP(IF($A552&lt;1500,'BM011'!$D$5,IF($A552&lt;1800,'BM011'!$D$5,IF($A552&lt;2000,'BM011'!$D$5,$A552))),'BM011'!$D$5:$U$607,'BM011'!S$609,0)="BRUG KOM",VLOOKUP($C552,'BM010'!$C$5:$T$102,'BM010'!R$104,0),VLOOKUP(IF($A552&lt;1500,'BM011'!$D$5,IF($A552&lt;1800,'BM011'!$D$5,IF($A552&lt;2000,'BM011'!$D$5,$A552))),'BM011'!$D$5:$U$607,'BM011'!S$609,0))</f>
        <v>19397</v>
      </c>
      <c r="G552">
        <f>SUMIFS(Baggrundsvariable!D$3:D$296,Baggrundsvariable!$A$3:$A$296,Samlet!$C552,Baggrundsvariable!$C$3:$C$296,Samlet!$E552)</f>
        <v>189182</v>
      </c>
      <c r="H552" s="8">
        <f>SUMIFS(Baggrundsvariable!E$3:E$296,Baggrundsvariable!$A$3:$A$296,Samlet!$C552,Baggrundsvariable!$C$3:$C$296,Samlet!$E552)</f>
        <v>1.9666666666666666</v>
      </c>
      <c r="I552" s="8">
        <f>SUMIFS(Baggrundsvariable!F$3:F$296,Baggrundsvariable!$A$3:$A$296,Samlet!$C552,Baggrundsvariable!$C$3:$C$296,Samlet!$E552)</f>
        <v>4.8</v>
      </c>
      <c r="J552" s="8">
        <f>SUMIFS(Baggrundsvariable!G$3:G$296,Baggrundsvariable!$A$3:$A$296,Samlet!$C552,Baggrundsvariable!$C$3:$C$296,Samlet!$E552)</f>
        <v>36.700000000000003</v>
      </c>
      <c r="K552" s="8">
        <f>SUMIFS(Baggrundsvariable!H$3:H$296,Baggrundsvariable!$A$3:$A$296,Samlet!$C552,Baggrundsvariable!$C$3:$C$296,Samlet!$E552)</f>
        <v>21.8</v>
      </c>
      <c r="L552" s="8">
        <f>SUMIFS(Baggrundsvariable!I$3:I$296,Baggrundsvariable!$A$3:$A$296,Samlet!$C552,Baggrundsvariable!$C$3:$C$296,Samlet!$E552)</f>
        <v>14.729179800629325</v>
      </c>
    </row>
    <row r="553" spans="1:12">
      <c r="A553">
        <v>2770</v>
      </c>
      <c r="B553" t="s">
        <v>649</v>
      </c>
      <c r="C553">
        <v>185</v>
      </c>
      <c r="D553" t="s">
        <v>1235</v>
      </c>
      <c r="E553">
        <v>2011</v>
      </c>
      <c r="F553" s="15">
        <f>IF(VLOOKUP(IF($A553&lt;1500,'BM011'!$D$5,IF($A553&lt;1800,'BM011'!$D$5,IF($A553&lt;2000,'BM011'!$D$5,$A553))),'BM011'!$D$5:$U$607,'BM011'!S$609,0)="BRUG KOM",VLOOKUP($C553,'BM010'!$C$5:$T$102,'BM010'!R$104,0),VLOOKUP(IF($A553&lt;1500,'BM011'!$D$5,IF($A553&lt;1800,'BM011'!$D$5,IF($A553&lt;2000,'BM011'!$D$5,$A553))),'BM011'!$D$5:$U$607,'BM011'!S$609,0))</f>
        <v>19397</v>
      </c>
      <c r="G553">
        <f>SUMIFS(Baggrundsvariable!D$3:D$296,Baggrundsvariable!$A$3:$A$296,Samlet!$C553,Baggrundsvariable!$C$3:$C$296,Samlet!$E553)</f>
        <v>209500</v>
      </c>
      <c r="H553" s="8">
        <f>SUMIFS(Baggrundsvariable!E$3:E$296,Baggrundsvariable!$A$3:$A$296,Samlet!$C553,Baggrundsvariable!$C$3:$C$296,Samlet!$E553)</f>
        <v>1.625</v>
      </c>
      <c r="I553" s="8">
        <f>SUMIFS(Baggrundsvariable!F$3:F$296,Baggrundsvariable!$A$3:$A$296,Samlet!$C553,Baggrundsvariable!$C$3:$C$296,Samlet!$E553)</f>
        <v>3.5</v>
      </c>
      <c r="J553" s="8">
        <f>SUMIFS(Baggrundsvariable!G$3:G$296,Baggrundsvariable!$A$3:$A$296,Samlet!$C553,Baggrundsvariable!$C$3:$C$296,Samlet!$E553)</f>
        <v>13.8</v>
      </c>
      <c r="K553" s="8">
        <f>SUMIFS(Baggrundsvariable!H$3:H$296,Baggrundsvariable!$A$3:$A$296,Samlet!$C553,Baggrundsvariable!$C$3:$C$296,Samlet!$E553)</f>
        <v>12.8</v>
      </c>
      <c r="L553" s="8">
        <f>SUMIFS(Baggrundsvariable!I$3:I$296,Baggrundsvariable!$A$3:$A$296,Samlet!$C553,Baggrundsvariable!$C$3:$C$296,Samlet!$E553)</f>
        <v>7.0846016360342334</v>
      </c>
    </row>
    <row r="554" spans="1:12">
      <c r="A554">
        <v>2791</v>
      </c>
      <c r="B554" t="s">
        <v>650</v>
      </c>
      <c r="C554">
        <v>155</v>
      </c>
      <c r="D554" t="s">
        <v>1250</v>
      </c>
      <c r="E554">
        <v>2011</v>
      </c>
      <c r="F554" s="15">
        <f>IF(VLOOKUP(IF($A554&lt;1500,'BM011'!$D$5,IF($A554&lt;1800,'BM011'!$D$5,IF($A554&lt;2000,'BM011'!$D$5,$A554))),'BM011'!$D$5:$U$607,'BM011'!S$609,0)="BRUG KOM",VLOOKUP($C554,'BM010'!$C$5:$T$102,'BM010'!R$104,0),VLOOKUP(IF($A554&lt;1500,'BM011'!$D$5,IF($A554&lt;1800,'BM011'!$D$5,IF($A554&lt;2000,'BM011'!$D$5,$A554))),'BM011'!$D$5:$U$607,'BM011'!S$609,0))</f>
        <v>20760.75</v>
      </c>
      <c r="G554">
        <f>SUMIFS(Baggrundsvariable!D$3:D$296,Baggrundsvariable!$A$3:$A$296,Samlet!$C554,Baggrundsvariable!$C$3:$C$296,Samlet!$E554)</f>
        <v>261933</v>
      </c>
      <c r="H554" s="8">
        <f>SUMIFS(Baggrundsvariable!E$3:E$296,Baggrundsvariable!$A$3:$A$296,Samlet!$C554,Baggrundsvariable!$C$3:$C$296,Samlet!$E554)</f>
        <v>1.0333333333333332</v>
      </c>
      <c r="I554" s="8">
        <f>SUMIFS(Baggrundsvariable!F$3:F$296,Baggrundsvariable!$A$3:$A$296,Samlet!$C554,Baggrundsvariable!$C$3:$C$296,Samlet!$E554)</f>
        <v>1.9</v>
      </c>
      <c r="J554" s="8">
        <f>SUMIFS(Baggrundsvariable!G$3:G$296,Baggrundsvariable!$A$3:$A$296,Samlet!$C554,Baggrundsvariable!$C$3:$C$296,Samlet!$E554)</f>
        <v>13.2</v>
      </c>
      <c r="K554" s="8">
        <f>SUMIFS(Baggrundsvariable!H$3:H$296,Baggrundsvariable!$A$3:$A$296,Samlet!$C554,Baggrundsvariable!$C$3:$C$296,Samlet!$E554)</f>
        <v>7.8</v>
      </c>
      <c r="L554" s="8">
        <f>SUMIFS(Baggrundsvariable!I$3:I$296,Baggrundsvariable!$A$3:$A$296,Samlet!$C554,Baggrundsvariable!$C$3:$C$296,Samlet!$E554)</f>
        <v>3.0078473499262603</v>
      </c>
    </row>
    <row r="555" spans="1:12">
      <c r="A555">
        <v>2791</v>
      </c>
      <c r="B555" t="s">
        <v>650</v>
      </c>
      <c r="C555">
        <v>185</v>
      </c>
      <c r="D555" t="s">
        <v>1235</v>
      </c>
      <c r="E555">
        <v>2011</v>
      </c>
      <c r="F555" s="15">
        <f>IF(VLOOKUP(IF($A555&lt;1500,'BM011'!$D$5,IF($A555&lt;1800,'BM011'!$D$5,IF($A555&lt;2000,'BM011'!$D$5,$A555))),'BM011'!$D$5:$U$607,'BM011'!S$609,0)="BRUG KOM",VLOOKUP($C555,'BM010'!$C$5:$T$102,'BM010'!R$104,0),VLOOKUP(IF($A555&lt;1500,'BM011'!$D$5,IF($A555&lt;1800,'BM011'!$D$5,IF($A555&lt;2000,'BM011'!$D$5,$A555))),'BM011'!$D$5:$U$607,'BM011'!S$609,0))</f>
        <v>20760.75</v>
      </c>
      <c r="G555">
        <f>SUMIFS(Baggrundsvariable!D$3:D$296,Baggrundsvariable!$A$3:$A$296,Samlet!$C555,Baggrundsvariable!$C$3:$C$296,Samlet!$E555)</f>
        <v>209500</v>
      </c>
      <c r="H555" s="8">
        <f>SUMIFS(Baggrundsvariable!E$3:E$296,Baggrundsvariable!$A$3:$A$296,Samlet!$C555,Baggrundsvariable!$C$3:$C$296,Samlet!$E555)</f>
        <v>1.625</v>
      </c>
      <c r="I555" s="8">
        <f>SUMIFS(Baggrundsvariable!F$3:F$296,Baggrundsvariable!$A$3:$A$296,Samlet!$C555,Baggrundsvariable!$C$3:$C$296,Samlet!$E555)</f>
        <v>3.5</v>
      </c>
      <c r="J555" s="8">
        <f>SUMIFS(Baggrundsvariable!G$3:G$296,Baggrundsvariable!$A$3:$A$296,Samlet!$C555,Baggrundsvariable!$C$3:$C$296,Samlet!$E555)</f>
        <v>13.8</v>
      </c>
      <c r="K555" s="8">
        <f>SUMIFS(Baggrundsvariable!H$3:H$296,Baggrundsvariable!$A$3:$A$296,Samlet!$C555,Baggrundsvariable!$C$3:$C$296,Samlet!$E555)</f>
        <v>12.8</v>
      </c>
      <c r="L555" s="8">
        <f>SUMIFS(Baggrundsvariable!I$3:I$296,Baggrundsvariable!$A$3:$A$296,Samlet!$C555,Baggrundsvariable!$C$3:$C$296,Samlet!$E555)</f>
        <v>7.0846016360342334</v>
      </c>
    </row>
    <row r="556" spans="1:12">
      <c r="A556">
        <v>2800</v>
      </c>
      <c r="B556" t="s">
        <v>651</v>
      </c>
      <c r="C556">
        <v>157</v>
      </c>
      <c r="D556" t="s">
        <v>1251</v>
      </c>
      <c r="E556">
        <v>2011</v>
      </c>
      <c r="F556" s="15">
        <f>IF(VLOOKUP(IF($A556&lt;1500,'BM011'!$D$5,IF($A556&lt;1800,'BM011'!$D$5,IF($A556&lt;2000,'BM011'!$D$5,$A556))),'BM011'!$D$5:$U$607,'BM011'!S$609,0)="BRUG KOM",VLOOKUP($C556,'BM010'!$C$5:$T$102,'BM010'!R$104,0),VLOOKUP(IF($A556&lt;1500,'BM011'!$D$5,IF($A556&lt;1800,'BM011'!$D$5,IF($A556&lt;2000,'BM011'!$D$5,$A556))),'BM011'!$D$5:$U$607,'BM011'!S$609,0))</f>
        <v>24912</v>
      </c>
      <c r="G556">
        <f>SUMIFS(Baggrundsvariable!D$3:D$296,Baggrundsvariable!$A$3:$A$296,Samlet!$C556,Baggrundsvariable!$C$3:$C$296,Samlet!$E556)</f>
        <v>339165</v>
      </c>
      <c r="H556" s="8">
        <f>SUMIFS(Baggrundsvariable!E$3:E$296,Baggrundsvariable!$A$3:$A$296,Samlet!$C556,Baggrundsvariable!$C$3:$C$296,Samlet!$E556)</f>
        <v>0.93333333333333346</v>
      </c>
      <c r="I556" s="8">
        <f>SUMIFS(Baggrundsvariable!F$3:F$296,Baggrundsvariable!$A$3:$A$296,Samlet!$C556,Baggrundsvariable!$C$3:$C$296,Samlet!$E556)</f>
        <v>2.2000000000000002</v>
      </c>
      <c r="J556" s="8">
        <f>SUMIFS(Baggrundsvariable!G$3:G$296,Baggrundsvariable!$A$3:$A$296,Samlet!$C556,Baggrundsvariable!$C$3:$C$296,Samlet!$E556)</f>
        <v>19</v>
      </c>
      <c r="K556" s="8">
        <f>SUMIFS(Baggrundsvariable!H$3:H$296,Baggrundsvariable!$A$3:$A$296,Samlet!$C556,Baggrundsvariable!$C$3:$C$296,Samlet!$E556)</f>
        <v>13.2</v>
      </c>
      <c r="L556" s="8">
        <f>SUMIFS(Baggrundsvariable!I$3:I$296,Baggrundsvariable!$A$3:$A$296,Samlet!$C556,Baggrundsvariable!$C$3:$C$296,Samlet!$E556)</f>
        <v>6.4077029840388615</v>
      </c>
    </row>
    <row r="557" spans="1:12">
      <c r="A557">
        <v>2800</v>
      </c>
      <c r="B557" t="s">
        <v>651</v>
      </c>
      <c r="C557">
        <v>159</v>
      </c>
      <c r="D557" t="s">
        <v>1247</v>
      </c>
      <c r="E557">
        <v>2011</v>
      </c>
      <c r="F557" s="15">
        <f>IF(VLOOKUP(IF($A557&lt;1500,'BM011'!$D$5,IF($A557&lt;1800,'BM011'!$D$5,IF($A557&lt;2000,'BM011'!$D$5,$A557))),'BM011'!$D$5:$U$607,'BM011'!S$609,0)="BRUG KOM",VLOOKUP($C557,'BM010'!$C$5:$T$102,'BM010'!R$104,0),VLOOKUP(IF($A557&lt;1500,'BM011'!$D$5,IF($A557&lt;1800,'BM011'!$D$5,IF($A557&lt;2000,'BM011'!$D$5,$A557))),'BM011'!$D$5:$U$607,'BM011'!S$609,0))</f>
        <v>24912</v>
      </c>
      <c r="G557">
        <f>SUMIFS(Baggrundsvariable!D$3:D$296,Baggrundsvariable!$A$3:$A$296,Samlet!$C557,Baggrundsvariable!$C$3:$C$296,Samlet!$E557)</f>
        <v>213516</v>
      </c>
      <c r="H557" s="8">
        <f>SUMIFS(Baggrundsvariable!E$3:E$296,Baggrundsvariable!$A$3:$A$296,Samlet!$C557,Baggrundsvariable!$C$3:$C$296,Samlet!$E557)</f>
        <v>1.3583333333333336</v>
      </c>
      <c r="I557" s="8">
        <f>SUMIFS(Baggrundsvariable!F$3:F$296,Baggrundsvariable!$A$3:$A$296,Samlet!$C557,Baggrundsvariable!$C$3:$C$296,Samlet!$E557)</f>
        <v>2.5</v>
      </c>
      <c r="J557" s="8">
        <f>SUMIFS(Baggrundsvariable!G$3:G$296,Baggrundsvariable!$A$3:$A$296,Samlet!$C557,Baggrundsvariable!$C$3:$C$296,Samlet!$E557)</f>
        <v>17.7</v>
      </c>
      <c r="K557" s="8">
        <f>SUMIFS(Baggrundsvariable!H$3:H$296,Baggrundsvariable!$A$3:$A$296,Samlet!$C557,Baggrundsvariable!$C$3:$C$296,Samlet!$E557)</f>
        <v>12.2</v>
      </c>
      <c r="L557" s="8">
        <f>SUMIFS(Baggrundsvariable!I$3:I$296,Baggrundsvariable!$A$3:$A$296,Samlet!$C557,Baggrundsvariable!$C$3:$C$296,Samlet!$E557)</f>
        <v>10.833144450889924</v>
      </c>
    </row>
    <row r="558" spans="1:12">
      <c r="A558">
        <v>2800</v>
      </c>
      <c r="B558" t="s">
        <v>651</v>
      </c>
      <c r="C558">
        <v>173</v>
      </c>
      <c r="D558" t="s">
        <v>1252</v>
      </c>
      <c r="E558">
        <v>2011</v>
      </c>
      <c r="F558" s="15">
        <f>IF(VLOOKUP(IF($A558&lt;1500,'BM011'!$D$5,IF($A558&lt;1800,'BM011'!$D$5,IF($A558&lt;2000,'BM011'!$D$5,$A558))),'BM011'!$D$5:$U$607,'BM011'!S$609,0)="BRUG KOM",VLOOKUP($C558,'BM010'!$C$5:$T$102,'BM010'!R$104,0),VLOOKUP(IF($A558&lt;1500,'BM011'!$D$5,IF($A558&lt;1800,'BM011'!$D$5,IF($A558&lt;2000,'BM011'!$D$5,$A558))),'BM011'!$D$5:$U$607,'BM011'!S$609,0))</f>
        <v>24912</v>
      </c>
      <c r="G558">
        <f>SUMIFS(Baggrundsvariable!D$3:D$296,Baggrundsvariable!$A$3:$A$296,Samlet!$C558,Baggrundsvariable!$C$3:$C$296,Samlet!$E558)</f>
        <v>263333</v>
      </c>
      <c r="H558" s="8">
        <f>SUMIFS(Baggrundsvariable!E$3:E$296,Baggrundsvariable!$A$3:$A$296,Samlet!$C558,Baggrundsvariable!$C$3:$C$296,Samlet!$E558)</f>
        <v>1.0583333333333333</v>
      </c>
      <c r="I558" s="8">
        <f>SUMIFS(Baggrundsvariable!F$3:F$296,Baggrundsvariable!$A$3:$A$296,Samlet!$C558,Baggrundsvariable!$C$3:$C$296,Samlet!$E558)</f>
        <v>2.6</v>
      </c>
      <c r="J558" s="8">
        <f>SUMIFS(Baggrundsvariable!G$3:G$296,Baggrundsvariable!$A$3:$A$296,Samlet!$C558,Baggrundsvariable!$C$3:$C$296,Samlet!$E558)</f>
        <v>13.8</v>
      </c>
      <c r="K558" s="8">
        <f>SUMIFS(Baggrundsvariable!H$3:H$296,Baggrundsvariable!$A$3:$A$296,Samlet!$C558,Baggrundsvariable!$C$3:$C$296,Samlet!$E558)</f>
        <v>11.2</v>
      </c>
      <c r="L558" s="8">
        <f>SUMIFS(Baggrundsvariable!I$3:I$296,Baggrundsvariable!$A$3:$A$296,Samlet!$C558,Baggrundsvariable!$C$3:$C$296,Samlet!$E558)</f>
        <v>6.4678803690260134</v>
      </c>
    </row>
    <row r="559" spans="1:12">
      <c r="A559">
        <v>2800</v>
      </c>
      <c r="B559" t="s">
        <v>651</v>
      </c>
      <c r="C559">
        <v>230</v>
      </c>
      <c r="D559" t="s">
        <v>1253</v>
      </c>
      <c r="E559">
        <v>2011</v>
      </c>
      <c r="F559" s="15">
        <f>IF(VLOOKUP(IF($A559&lt;1500,'BM011'!$D$5,IF($A559&lt;1800,'BM011'!$D$5,IF($A559&lt;2000,'BM011'!$D$5,$A559))),'BM011'!$D$5:$U$607,'BM011'!S$609,0)="BRUG KOM",VLOOKUP($C559,'BM010'!$C$5:$T$102,'BM010'!R$104,0),VLOOKUP(IF($A559&lt;1500,'BM011'!$D$5,IF($A559&lt;1800,'BM011'!$D$5,IF($A559&lt;2000,'BM011'!$D$5,$A559))),'BM011'!$D$5:$U$607,'BM011'!S$609,0))</f>
        <v>24912</v>
      </c>
      <c r="G559">
        <f>SUMIFS(Baggrundsvariable!D$3:D$296,Baggrundsvariable!$A$3:$A$296,Samlet!$C559,Baggrundsvariable!$C$3:$C$296,Samlet!$E559)</f>
        <v>316723</v>
      </c>
      <c r="H559" s="8">
        <f>SUMIFS(Baggrundsvariable!E$3:E$296,Baggrundsvariable!$A$3:$A$296,Samlet!$C559,Baggrundsvariable!$C$3:$C$296,Samlet!$E559)</f>
        <v>0.94166666666666676</v>
      </c>
      <c r="I559" s="8">
        <f>SUMIFS(Baggrundsvariable!F$3:F$296,Baggrundsvariable!$A$3:$A$296,Samlet!$C559,Baggrundsvariable!$C$3:$C$296,Samlet!$E559)</f>
        <v>2.1</v>
      </c>
      <c r="J559" s="8">
        <f>SUMIFS(Baggrundsvariable!G$3:G$296,Baggrundsvariable!$A$3:$A$296,Samlet!$C559,Baggrundsvariable!$C$3:$C$296,Samlet!$E559)</f>
        <v>13.2</v>
      </c>
      <c r="K559" s="8">
        <f>SUMIFS(Baggrundsvariable!H$3:H$296,Baggrundsvariable!$A$3:$A$296,Samlet!$C559,Baggrundsvariable!$C$3:$C$296,Samlet!$E559)</f>
        <v>12</v>
      </c>
      <c r="L559" s="8">
        <f>SUMIFS(Baggrundsvariable!I$3:I$296,Baggrundsvariable!$A$3:$A$296,Samlet!$C559,Baggrundsvariable!$C$3:$C$296,Samlet!$E559)</f>
        <v>5.6069337724112698</v>
      </c>
    </row>
    <row r="560" spans="1:12">
      <c r="A560">
        <v>2820</v>
      </c>
      <c r="B560" t="s">
        <v>652</v>
      </c>
      <c r="C560">
        <v>157</v>
      </c>
      <c r="D560" t="s">
        <v>1251</v>
      </c>
      <c r="E560">
        <v>2011</v>
      </c>
      <c r="F560" s="15">
        <f>IF(VLOOKUP(IF($A560&lt;1500,'BM011'!$D$5,IF($A560&lt;1800,'BM011'!$D$5,IF($A560&lt;2000,'BM011'!$D$5,$A560))),'BM011'!$D$5:$U$607,'BM011'!S$609,0)="BRUG KOM",VLOOKUP($C560,'BM010'!$C$5:$T$102,'BM010'!R$104,0),VLOOKUP(IF($A560&lt;1500,'BM011'!$D$5,IF($A560&lt;1800,'BM011'!$D$5,IF($A560&lt;2000,'BM011'!$D$5,$A560))),'BM011'!$D$5:$U$607,'BM011'!S$609,0))</f>
        <v>27600.75</v>
      </c>
      <c r="G560">
        <f>SUMIFS(Baggrundsvariable!D$3:D$296,Baggrundsvariable!$A$3:$A$296,Samlet!$C560,Baggrundsvariable!$C$3:$C$296,Samlet!$E560)</f>
        <v>339165</v>
      </c>
      <c r="H560" s="8">
        <f>SUMIFS(Baggrundsvariable!E$3:E$296,Baggrundsvariable!$A$3:$A$296,Samlet!$C560,Baggrundsvariable!$C$3:$C$296,Samlet!$E560)</f>
        <v>0.93333333333333346</v>
      </c>
      <c r="I560" s="8">
        <f>SUMIFS(Baggrundsvariable!F$3:F$296,Baggrundsvariable!$A$3:$A$296,Samlet!$C560,Baggrundsvariable!$C$3:$C$296,Samlet!$E560)</f>
        <v>2.2000000000000002</v>
      </c>
      <c r="J560" s="8">
        <f>SUMIFS(Baggrundsvariable!G$3:G$296,Baggrundsvariable!$A$3:$A$296,Samlet!$C560,Baggrundsvariable!$C$3:$C$296,Samlet!$E560)</f>
        <v>19</v>
      </c>
      <c r="K560" s="8">
        <f>SUMIFS(Baggrundsvariable!H$3:H$296,Baggrundsvariable!$A$3:$A$296,Samlet!$C560,Baggrundsvariable!$C$3:$C$296,Samlet!$E560)</f>
        <v>13.2</v>
      </c>
      <c r="L560" s="8">
        <f>SUMIFS(Baggrundsvariable!I$3:I$296,Baggrundsvariable!$A$3:$A$296,Samlet!$C560,Baggrundsvariable!$C$3:$C$296,Samlet!$E560)</f>
        <v>6.4077029840388615</v>
      </c>
    </row>
    <row r="561" spans="1:12">
      <c r="A561">
        <v>2820</v>
      </c>
      <c r="B561" t="s">
        <v>652</v>
      </c>
      <c r="C561">
        <v>159</v>
      </c>
      <c r="D561" t="s">
        <v>1247</v>
      </c>
      <c r="E561">
        <v>2011</v>
      </c>
      <c r="F561" s="15">
        <f>IF(VLOOKUP(IF($A561&lt;1500,'BM011'!$D$5,IF($A561&lt;1800,'BM011'!$D$5,IF($A561&lt;2000,'BM011'!$D$5,$A561))),'BM011'!$D$5:$U$607,'BM011'!S$609,0)="BRUG KOM",VLOOKUP($C561,'BM010'!$C$5:$T$102,'BM010'!R$104,0),VLOOKUP(IF($A561&lt;1500,'BM011'!$D$5,IF($A561&lt;1800,'BM011'!$D$5,IF($A561&lt;2000,'BM011'!$D$5,$A561))),'BM011'!$D$5:$U$607,'BM011'!S$609,0))</f>
        <v>27600.75</v>
      </c>
      <c r="G561">
        <f>SUMIFS(Baggrundsvariable!D$3:D$296,Baggrundsvariable!$A$3:$A$296,Samlet!$C561,Baggrundsvariable!$C$3:$C$296,Samlet!$E561)</f>
        <v>213516</v>
      </c>
      <c r="H561" s="8">
        <f>SUMIFS(Baggrundsvariable!E$3:E$296,Baggrundsvariable!$A$3:$A$296,Samlet!$C561,Baggrundsvariable!$C$3:$C$296,Samlet!$E561)</f>
        <v>1.3583333333333336</v>
      </c>
      <c r="I561" s="8">
        <f>SUMIFS(Baggrundsvariable!F$3:F$296,Baggrundsvariable!$A$3:$A$296,Samlet!$C561,Baggrundsvariable!$C$3:$C$296,Samlet!$E561)</f>
        <v>2.5</v>
      </c>
      <c r="J561" s="8">
        <f>SUMIFS(Baggrundsvariable!G$3:G$296,Baggrundsvariable!$A$3:$A$296,Samlet!$C561,Baggrundsvariable!$C$3:$C$296,Samlet!$E561)</f>
        <v>17.7</v>
      </c>
      <c r="K561" s="8">
        <f>SUMIFS(Baggrundsvariable!H$3:H$296,Baggrundsvariable!$A$3:$A$296,Samlet!$C561,Baggrundsvariable!$C$3:$C$296,Samlet!$E561)</f>
        <v>12.2</v>
      </c>
      <c r="L561" s="8">
        <f>SUMIFS(Baggrundsvariable!I$3:I$296,Baggrundsvariable!$A$3:$A$296,Samlet!$C561,Baggrundsvariable!$C$3:$C$296,Samlet!$E561)</f>
        <v>10.833144450889924</v>
      </c>
    </row>
    <row r="562" spans="1:12">
      <c r="A562">
        <v>2830</v>
      </c>
      <c r="B562" t="s">
        <v>653</v>
      </c>
      <c r="C562">
        <v>173</v>
      </c>
      <c r="D562" t="s">
        <v>1252</v>
      </c>
      <c r="E562">
        <v>2011</v>
      </c>
      <c r="F562" s="15">
        <f>IF(VLOOKUP(IF($A562&lt;1500,'BM011'!$D$5,IF($A562&lt;1800,'BM011'!$D$5,IF($A562&lt;2000,'BM011'!$D$5,$A562))),'BM011'!$D$5:$U$607,'BM011'!S$609,0)="BRUG KOM",VLOOKUP($C562,'BM010'!$C$5:$T$102,'BM010'!R$104,0),VLOOKUP(IF($A562&lt;1500,'BM011'!$D$5,IF($A562&lt;1800,'BM011'!$D$5,IF($A562&lt;2000,'BM011'!$D$5,$A562))),'BM011'!$D$5:$U$607,'BM011'!S$609,0))</f>
        <v>25755</v>
      </c>
      <c r="G562">
        <f>SUMIFS(Baggrundsvariable!D$3:D$296,Baggrundsvariable!$A$3:$A$296,Samlet!$C562,Baggrundsvariable!$C$3:$C$296,Samlet!$E562)</f>
        <v>263333</v>
      </c>
      <c r="H562" s="8">
        <f>SUMIFS(Baggrundsvariable!E$3:E$296,Baggrundsvariable!$A$3:$A$296,Samlet!$C562,Baggrundsvariable!$C$3:$C$296,Samlet!$E562)</f>
        <v>1.0583333333333333</v>
      </c>
      <c r="I562" s="8">
        <f>SUMIFS(Baggrundsvariable!F$3:F$296,Baggrundsvariable!$A$3:$A$296,Samlet!$C562,Baggrundsvariable!$C$3:$C$296,Samlet!$E562)</f>
        <v>2.6</v>
      </c>
      <c r="J562" s="8">
        <f>SUMIFS(Baggrundsvariable!G$3:G$296,Baggrundsvariable!$A$3:$A$296,Samlet!$C562,Baggrundsvariable!$C$3:$C$296,Samlet!$E562)</f>
        <v>13.8</v>
      </c>
      <c r="K562" s="8">
        <f>SUMIFS(Baggrundsvariable!H$3:H$296,Baggrundsvariable!$A$3:$A$296,Samlet!$C562,Baggrundsvariable!$C$3:$C$296,Samlet!$E562)</f>
        <v>11.2</v>
      </c>
      <c r="L562" s="8">
        <f>SUMIFS(Baggrundsvariable!I$3:I$296,Baggrundsvariable!$A$3:$A$296,Samlet!$C562,Baggrundsvariable!$C$3:$C$296,Samlet!$E562)</f>
        <v>6.4678803690260134</v>
      </c>
    </row>
    <row r="563" spans="1:12">
      <c r="A563">
        <v>2830</v>
      </c>
      <c r="B563" t="s">
        <v>653</v>
      </c>
      <c r="C563">
        <v>230</v>
      </c>
      <c r="D563" t="s">
        <v>1253</v>
      </c>
      <c r="E563">
        <v>2011</v>
      </c>
      <c r="F563" s="15">
        <f>IF(VLOOKUP(IF($A563&lt;1500,'BM011'!$D$5,IF($A563&lt;1800,'BM011'!$D$5,IF($A563&lt;2000,'BM011'!$D$5,$A563))),'BM011'!$D$5:$U$607,'BM011'!S$609,0)="BRUG KOM",VLOOKUP($C563,'BM010'!$C$5:$T$102,'BM010'!R$104,0),VLOOKUP(IF($A563&lt;1500,'BM011'!$D$5,IF($A563&lt;1800,'BM011'!$D$5,IF($A563&lt;2000,'BM011'!$D$5,$A563))),'BM011'!$D$5:$U$607,'BM011'!S$609,0))</f>
        <v>25755</v>
      </c>
      <c r="G563">
        <f>SUMIFS(Baggrundsvariable!D$3:D$296,Baggrundsvariable!$A$3:$A$296,Samlet!$C563,Baggrundsvariable!$C$3:$C$296,Samlet!$E563)</f>
        <v>316723</v>
      </c>
      <c r="H563" s="8">
        <f>SUMIFS(Baggrundsvariable!E$3:E$296,Baggrundsvariable!$A$3:$A$296,Samlet!$C563,Baggrundsvariable!$C$3:$C$296,Samlet!$E563)</f>
        <v>0.94166666666666676</v>
      </c>
      <c r="I563" s="8">
        <f>SUMIFS(Baggrundsvariable!F$3:F$296,Baggrundsvariable!$A$3:$A$296,Samlet!$C563,Baggrundsvariable!$C$3:$C$296,Samlet!$E563)</f>
        <v>2.1</v>
      </c>
      <c r="J563" s="8">
        <f>SUMIFS(Baggrundsvariable!G$3:G$296,Baggrundsvariable!$A$3:$A$296,Samlet!$C563,Baggrundsvariable!$C$3:$C$296,Samlet!$E563)</f>
        <v>13.2</v>
      </c>
      <c r="K563" s="8">
        <f>SUMIFS(Baggrundsvariable!H$3:H$296,Baggrundsvariable!$A$3:$A$296,Samlet!$C563,Baggrundsvariable!$C$3:$C$296,Samlet!$E563)</f>
        <v>12</v>
      </c>
      <c r="L563" s="8">
        <f>SUMIFS(Baggrundsvariable!I$3:I$296,Baggrundsvariable!$A$3:$A$296,Samlet!$C563,Baggrundsvariable!$C$3:$C$296,Samlet!$E563)</f>
        <v>5.6069337724112698</v>
      </c>
    </row>
    <row r="564" spans="1:12">
      <c r="A564">
        <v>2840</v>
      </c>
      <c r="B564" t="s">
        <v>654</v>
      </c>
      <c r="C564">
        <v>173</v>
      </c>
      <c r="D564" t="s">
        <v>1252</v>
      </c>
      <c r="E564">
        <v>2011</v>
      </c>
      <c r="F564" s="15">
        <f>IF(VLOOKUP(IF($A564&lt;1500,'BM011'!$D$5,IF($A564&lt;1800,'BM011'!$D$5,IF($A564&lt;2000,'BM011'!$D$5,$A564))),'BM011'!$D$5:$U$607,'BM011'!S$609,0)="BRUG KOM",VLOOKUP($C564,'BM010'!$C$5:$T$102,'BM010'!R$104,0),VLOOKUP(IF($A564&lt;1500,'BM011'!$D$5,IF($A564&lt;1800,'BM011'!$D$5,IF($A564&lt;2000,'BM011'!$D$5,$A564))),'BM011'!$D$5:$U$607,'BM011'!S$609,0))</f>
        <v>27354.25</v>
      </c>
      <c r="G564">
        <f>SUMIFS(Baggrundsvariable!D$3:D$296,Baggrundsvariable!$A$3:$A$296,Samlet!$C564,Baggrundsvariable!$C$3:$C$296,Samlet!$E564)</f>
        <v>263333</v>
      </c>
      <c r="H564" s="8">
        <f>SUMIFS(Baggrundsvariable!E$3:E$296,Baggrundsvariable!$A$3:$A$296,Samlet!$C564,Baggrundsvariable!$C$3:$C$296,Samlet!$E564)</f>
        <v>1.0583333333333333</v>
      </c>
      <c r="I564" s="8">
        <f>SUMIFS(Baggrundsvariable!F$3:F$296,Baggrundsvariable!$A$3:$A$296,Samlet!$C564,Baggrundsvariable!$C$3:$C$296,Samlet!$E564)</f>
        <v>2.6</v>
      </c>
      <c r="J564" s="8">
        <f>SUMIFS(Baggrundsvariable!G$3:G$296,Baggrundsvariable!$A$3:$A$296,Samlet!$C564,Baggrundsvariable!$C$3:$C$296,Samlet!$E564)</f>
        <v>13.8</v>
      </c>
      <c r="K564" s="8">
        <f>SUMIFS(Baggrundsvariable!H$3:H$296,Baggrundsvariable!$A$3:$A$296,Samlet!$C564,Baggrundsvariable!$C$3:$C$296,Samlet!$E564)</f>
        <v>11.2</v>
      </c>
      <c r="L564" s="8">
        <f>SUMIFS(Baggrundsvariable!I$3:I$296,Baggrundsvariable!$A$3:$A$296,Samlet!$C564,Baggrundsvariable!$C$3:$C$296,Samlet!$E564)</f>
        <v>6.4678803690260134</v>
      </c>
    </row>
    <row r="565" spans="1:12">
      <c r="A565">
        <v>2840</v>
      </c>
      <c r="B565" t="s">
        <v>654</v>
      </c>
      <c r="C565">
        <v>230</v>
      </c>
      <c r="D565" t="s">
        <v>1253</v>
      </c>
      <c r="E565">
        <v>2011</v>
      </c>
      <c r="F565" s="15">
        <f>IF(VLOOKUP(IF($A565&lt;1500,'BM011'!$D$5,IF($A565&lt;1800,'BM011'!$D$5,IF($A565&lt;2000,'BM011'!$D$5,$A565))),'BM011'!$D$5:$U$607,'BM011'!S$609,0)="BRUG KOM",VLOOKUP($C565,'BM010'!$C$5:$T$102,'BM010'!R$104,0),VLOOKUP(IF($A565&lt;1500,'BM011'!$D$5,IF($A565&lt;1800,'BM011'!$D$5,IF($A565&lt;2000,'BM011'!$D$5,$A565))),'BM011'!$D$5:$U$607,'BM011'!S$609,0))</f>
        <v>27354.25</v>
      </c>
      <c r="G565">
        <f>SUMIFS(Baggrundsvariable!D$3:D$296,Baggrundsvariable!$A$3:$A$296,Samlet!$C565,Baggrundsvariable!$C$3:$C$296,Samlet!$E565)</f>
        <v>316723</v>
      </c>
      <c r="H565" s="8">
        <f>SUMIFS(Baggrundsvariable!E$3:E$296,Baggrundsvariable!$A$3:$A$296,Samlet!$C565,Baggrundsvariable!$C$3:$C$296,Samlet!$E565)</f>
        <v>0.94166666666666676</v>
      </c>
      <c r="I565" s="8">
        <f>SUMIFS(Baggrundsvariable!F$3:F$296,Baggrundsvariable!$A$3:$A$296,Samlet!$C565,Baggrundsvariable!$C$3:$C$296,Samlet!$E565)</f>
        <v>2.1</v>
      </c>
      <c r="J565" s="8">
        <f>SUMIFS(Baggrundsvariable!G$3:G$296,Baggrundsvariable!$A$3:$A$296,Samlet!$C565,Baggrundsvariable!$C$3:$C$296,Samlet!$E565)</f>
        <v>13.2</v>
      </c>
      <c r="K565" s="8">
        <f>SUMIFS(Baggrundsvariable!H$3:H$296,Baggrundsvariable!$A$3:$A$296,Samlet!$C565,Baggrundsvariable!$C$3:$C$296,Samlet!$E565)</f>
        <v>12</v>
      </c>
      <c r="L565" s="8">
        <f>SUMIFS(Baggrundsvariable!I$3:I$296,Baggrundsvariable!$A$3:$A$296,Samlet!$C565,Baggrundsvariable!$C$3:$C$296,Samlet!$E565)</f>
        <v>5.6069337724112698</v>
      </c>
    </row>
    <row r="566" spans="1:12">
      <c r="A566">
        <v>2850</v>
      </c>
      <c r="B566" t="s">
        <v>655</v>
      </c>
      <c r="C566">
        <v>230</v>
      </c>
      <c r="D566" t="s">
        <v>1253</v>
      </c>
      <c r="E566">
        <v>2011</v>
      </c>
      <c r="F566" s="15">
        <f>IF(VLOOKUP(IF($A566&lt;1500,'BM011'!$D$5,IF($A566&lt;1800,'BM011'!$D$5,IF($A566&lt;2000,'BM011'!$D$5,$A566))),'BM011'!$D$5:$U$607,'BM011'!S$609,0)="BRUG KOM",VLOOKUP($C566,'BM010'!$C$5:$T$102,'BM010'!R$104,0),VLOOKUP(IF($A566&lt;1500,'BM011'!$D$5,IF($A566&lt;1800,'BM011'!$D$5,IF($A566&lt;2000,'BM011'!$D$5,$A566))),'BM011'!$D$5:$U$607,'BM011'!S$609,0))</f>
        <v>23653</v>
      </c>
      <c r="G566">
        <f>SUMIFS(Baggrundsvariable!D$3:D$296,Baggrundsvariable!$A$3:$A$296,Samlet!$C566,Baggrundsvariable!$C$3:$C$296,Samlet!$E566)</f>
        <v>316723</v>
      </c>
      <c r="H566" s="8">
        <f>SUMIFS(Baggrundsvariable!E$3:E$296,Baggrundsvariable!$A$3:$A$296,Samlet!$C566,Baggrundsvariable!$C$3:$C$296,Samlet!$E566)</f>
        <v>0.94166666666666676</v>
      </c>
      <c r="I566" s="8">
        <f>SUMIFS(Baggrundsvariable!F$3:F$296,Baggrundsvariable!$A$3:$A$296,Samlet!$C566,Baggrundsvariable!$C$3:$C$296,Samlet!$E566)</f>
        <v>2.1</v>
      </c>
      <c r="J566" s="8">
        <f>SUMIFS(Baggrundsvariable!G$3:G$296,Baggrundsvariable!$A$3:$A$296,Samlet!$C566,Baggrundsvariable!$C$3:$C$296,Samlet!$E566)</f>
        <v>13.2</v>
      </c>
      <c r="K566" s="8">
        <f>SUMIFS(Baggrundsvariable!H$3:H$296,Baggrundsvariable!$A$3:$A$296,Samlet!$C566,Baggrundsvariable!$C$3:$C$296,Samlet!$E566)</f>
        <v>12</v>
      </c>
      <c r="L566" s="8">
        <f>SUMIFS(Baggrundsvariable!I$3:I$296,Baggrundsvariable!$A$3:$A$296,Samlet!$C566,Baggrundsvariable!$C$3:$C$296,Samlet!$E566)</f>
        <v>5.6069337724112698</v>
      </c>
    </row>
    <row r="567" spans="1:12">
      <c r="A567">
        <v>2860</v>
      </c>
      <c r="B567" t="s">
        <v>656</v>
      </c>
      <c r="C567">
        <v>101</v>
      </c>
      <c r="D567" t="s">
        <v>1232</v>
      </c>
      <c r="E567">
        <v>2011</v>
      </c>
      <c r="F567" s="15">
        <f>IF(VLOOKUP(IF($A567&lt;1500,'BM011'!$D$5,IF($A567&lt;1800,'BM011'!$D$5,IF($A567&lt;2000,'BM011'!$D$5,$A567))),'BM011'!$D$5:$U$607,'BM011'!S$609,0)="BRUG KOM",VLOOKUP($C567,'BM010'!$C$5:$T$102,'BM010'!R$104,0),VLOOKUP(IF($A567&lt;1500,'BM011'!$D$5,IF($A567&lt;1800,'BM011'!$D$5,IF($A567&lt;2000,'BM011'!$D$5,$A567))),'BM011'!$D$5:$U$607,'BM011'!S$609,0))</f>
        <v>23221.75</v>
      </c>
      <c r="G567">
        <f>SUMIFS(Baggrundsvariable!D$3:D$296,Baggrundsvariable!$A$3:$A$296,Samlet!$C567,Baggrundsvariable!$C$3:$C$296,Samlet!$E567)</f>
        <v>189182</v>
      </c>
      <c r="H567" s="8">
        <f>SUMIFS(Baggrundsvariable!E$3:E$296,Baggrundsvariable!$A$3:$A$296,Samlet!$C567,Baggrundsvariable!$C$3:$C$296,Samlet!$E567)</f>
        <v>1.9666666666666666</v>
      </c>
      <c r="I567" s="8">
        <f>SUMIFS(Baggrundsvariable!F$3:F$296,Baggrundsvariable!$A$3:$A$296,Samlet!$C567,Baggrundsvariable!$C$3:$C$296,Samlet!$E567)</f>
        <v>4.8</v>
      </c>
      <c r="J567" s="8">
        <f>SUMIFS(Baggrundsvariable!G$3:G$296,Baggrundsvariable!$A$3:$A$296,Samlet!$C567,Baggrundsvariable!$C$3:$C$296,Samlet!$E567)</f>
        <v>36.700000000000003</v>
      </c>
      <c r="K567" s="8">
        <f>SUMIFS(Baggrundsvariable!H$3:H$296,Baggrundsvariable!$A$3:$A$296,Samlet!$C567,Baggrundsvariable!$C$3:$C$296,Samlet!$E567)</f>
        <v>21.8</v>
      </c>
      <c r="L567" s="8">
        <f>SUMIFS(Baggrundsvariable!I$3:I$296,Baggrundsvariable!$A$3:$A$296,Samlet!$C567,Baggrundsvariable!$C$3:$C$296,Samlet!$E567)</f>
        <v>14.729179800629325</v>
      </c>
    </row>
    <row r="568" spans="1:12">
      <c r="A568">
        <v>2860</v>
      </c>
      <c r="B568" t="s">
        <v>656</v>
      </c>
      <c r="C568">
        <v>159</v>
      </c>
      <c r="D568" t="s">
        <v>1247</v>
      </c>
      <c r="E568">
        <v>2011</v>
      </c>
      <c r="F568" s="15">
        <f>IF(VLOOKUP(IF($A568&lt;1500,'BM011'!$D$5,IF($A568&lt;1800,'BM011'!$D$5,IF($A568&lt;2000,'BM011'!$D$5,$A568))),'BM011'!$D$5:$U$607,'BM011'!S$609,0)="BRUG KOM",VLOOKUP($C568,'BM010'!$C$5:$T$102,'BM010'!R$104,0),VLOOKUP(IF($A568&lt;1500,'BM011'!$D$5,IF($A568&lt;1800,'BM011'!$D$5,IF($A568&lt;2000,'BM011'!$D$5,$A568))),'BM011'!$D$5:$U$607,'BM011'!S$609,0))</f>
        <v>23221.75</v>
      </c>
      <c r="G568">
        <f>SUMIFS(Baggrundsvariable!D$3:D$296,Baggrundsvariable!$A$3:$A$296,Samlet!$C568,Baggrundsvariable!$C$3:$C$296,Samlet!$E568)</f>
        <v>213516</v>
      </c>
      <c r="H568" s="8">
        <f>SUMIFS(Baggrundsvariable!E$3:E$296,Baggrundsvariable!$A$3:$A$296,Samlet!$C568,Baggrundsvariable!$C$3:$C$296,Samlet!$E568)</f>
        <v>1.3583333333333336</v>
      </c>
      <c r="I568" s="8">
        <f>SUMIFS(Baggrundsvariable!F$3:F$296,Baggrundsvariable!$A$3:$A$296,Samlet!$C568,Baggrundsvariable!$C$3:$C$296,Samlet!$E568)</f>
        <v>2.5</v>
      </c>
      <c r="J568" s="8">
        <f>SUMIFS(Baggrundsvariable!G$3:G$296,Baggrundsvariable!$A$3:$A$296,Samlet!$C568,Baggrundsvariable!$C$3:$C$296,Samlet!$E568)</f>
        <v>17.7</v>
      </c>
      <c r="K568" s="8">
        <f>SUMIFS(Baggrundsvariable!H$3:H$296,Baggrundsvariable!$A$3:$A$296,Samlet!$C568,Baggrundsvariable!$C$3:$C$296,Samlet!$E568)</f>
        <v>12.2</v>
      </c>
      <c r="L568" s="8">
        <f>SUMIFS(Baggrundsvariable!I$3:I$296,Baggrundsvariable!$A$3:$A$296,Samlet!$C568,Baggrundsvariable!$C$3:$C$296,Samlet!$E568)</f>
        <v>10.833144450889924</v>
      </c>
    </row>
    <row r="569" spans="1:12">
      <c r="A569">
        <v>2870</v>
      </c>
      <c r="B569" t="s">
        <v>657</v>
      </c>
      <c r="C569">
        <v>157</v>
      </c>
      <c r="D569" t="s">
        <v>1251</v>
      </c>
      <c r="E569">
        <v>2011</v>
      </c>
      <c r="F569" s="15">
        <f>IF(VLOOKUP(IF($A569&lt;1500,'BM011'!$D$5,IF($A569&lt;1800,'BM011'!$D$5,IF($A569&lt;2000,'BM011'!$D$5,$A569))),'BM011'!$D$5:$U$607,'BM011'!S$609,0)="BRUG KOM",VLOOKUP($C569,'BM010'!$C$5:$T$102,'BM010'!R$104,0),VLOOKUP(IF($A569&lt;1500,'BM011'!$D$5,IF($A569&lt;1800,'BM011'!$D$5,IF($A569&lt;2000,'BM011'!$D$5,$A569))),'BM011'!$D$5:$U$607,'BM011'!S$609,0))</f>
        <v>27192.666666666668</v>
      </c>
      <c r="G569">
        <f>SUMIFS(Baggrundsvariable!D$3:D$296,Baggrundsvariable!$A$3:$A$296,Samlet!$C569,Baggrundsvariable!$C$3:$C$296,Samlet!$E569)</f>
        <v>339165</v>
      </c>
      <c r="H569" s="8">
        <f>SUMIFS(Baggrundsvariable!E$3:E$296,Baggrundsvariable!$A$3:$A$296,Samlet!$C569,Baggrundsvariable!$C$3:$C$296,Samlet!$E569)</f>
        <v>0.93333333333333346</v>
      </c>
      <c r="I569" s="8">
        <f>SUMIFS(Baggrundsvariable!F$3:F$296,Baggrundsvariable!$A$3:$A$296,Samlet!$C569,Baggrundsvariable!$C$3:$C$296,Samlet!$E569)</f>
        <v>2.2000000000000002</v>
      </c>
      <c r="J569" s="8">
        <f>SUMIFS(Baggrundsvariable!G$3:G$296,Baggrundsvariable!$A$3:$A$296,Samlet!$C569,Baggrundsvariable!$C$3:$C$296,Samlet!$E569)</f>
        <v>19</v>
      </c>
      <c r="K569" s="8">
        <f>SUMIFS(Baggrundsvariable!H$3:H$296,Baggrundsvariable!$A$3:$A$296,Samlet!$C569,Baggrundsvariable!$C$3:$C$296,Samlet!$E569)</f>
        <v>13.2</v>
      </c>
      <c r="L569" s="8">
        <f>SUMIFS(Baggrundsvariable!I$3:I$296,Baggrundsvariable!$A$3:$A$296,Samlet!$C569,Baggrundsvariable!$C$3:$C$296,Samlet!$E569)</f>
        <v>6.4077029840388615</v>
      </c>
    </row>
    <row r="570" spans="1:12">
      <c r="A570">
        <v>2880</v>
      </c>
      <c r="B570" t="s">
        <v>658</v>
      </c>
      <c r="C570">
        <v>159</v>
      </c>
      <c r="D570" t="s">
        <v>1247</v>
      </c>
      <c r="E570">
        <v>2011</v>
      </c>
      <c r="F570" s="15">
        <f>IF(VLOOKUP(IF($A570&lt;1500,'BM011'!$D$5,IF($A570&lt;1800,'BM011'!$D$5,IF($A570&lt;2000,'BM011'!$D$5,$A570))),'BM011'!$D$5:$U$607,'BM011'!S$609,0)="BRUG KOM",VLOOKUP($C570,'BM010'!$C$5:$T$102,'BM010'!R$104,0),VLOOKUP(IF($A570&lt;1500,'BM011'!$D$5,IF($A570&lt;1800,'BM011'!$D$5,IF($A570&lt;2000,'BM011'!$D$5,$A570))),'BM011'!$D$5:$U$607,'BM011'!S$609,0))</f>
        <v>22904.75</v>
      </c>
      <c r="G570">
        <f>SUMIFS(Baggrundsvariable!D$3:D$296,Baggrundsvariable!$A$3:$A$296,Samlet!$C570,Baggrundsvariable!$C$3:$C$296,Samlet!$E570)</f>
        <v>213516</v>
      </c>
      <c r="H570" s="8">
        <f>SUMIFS(Baggrundsvariable!E$3:E$296,Baggrundsvariable!$A$3:$A$296,Samlet!$C570,Baggrundsvariable!$C$3:$C$296,Samlet!$E570)</f>
        <v>1.3583333333333336</v>
      </c>
      <c r="I570" s="8">
        <f>SUMIFS(Baggrundsvariable!F$3:F$296,Baggrundsvariable!$A$3:$A$296,Samlet!$C570,Baggrundsvariable!$C$3:$C$296,Samlet!$E570)</f>
        <v>2.5</v>
      </c>
      <c r="J570" s="8">
        <f>SUMIFS(Baggrundsvariable!G$3:G$296,Baggrundsvariable!$A$3:$A$296,Samlet!$C570,Baggrundsvariable!$C$3:$C$296,Samlet!$E570)</f>
        <v>17.7</v>
      </c>
      <c r="K570" s="8">
        <f>SUMIFS(Baggrundsvariable!H$3:H$296,Baggrundsvariable!$A$3:$A$296,Samlet!$C570,Baggrundsvariable!$C$3:$C$296,Samlet!$E570)</f>
        <v>12.2</v>
      </c>
      <c r="L570" s="8">
        <f>SUMIFS(Baggrundsvariable!I$3:I$296,Baggrundsvariable!$A$3:$A$296,Samlet!$C570,Baggrundsvariable!$C$3:$C$296,Samlet!$E570)</f>
        <v>10.833144450889924</v>
      </c>
    </row>
    <row r="571" spans="1:12">
      <c r="A571">
        <v>2880</v>
      </c>
      <c r="B571" t="s">
        <v>658</v>
      </c>
      <c r="C571">
        <v>163</v>
      </c>
      <c r="D571" t="s">
        <v>1248</v>
      </c>
      <c r="E571">
        <v>2011</v>
      </c>
      <c r="F571" s="15">
        <f>IF(VLOOKUP(IF($A571&lt;1500,'BM011'!$D$5,IF($A571&lt;1800,'BM011'!$D$5,IF($A571&lt;2000,'BM011'!$D$5,$A571))),'BM011'!$D$5:$U$607,'BM011'!S$609,0)="BRUG KOM",VLOOKUP($C571,'BM010'!$C$5:$T$102,'BM010'!R$104,0),VLOOKUP(IF($A571&lt;1500,'BM011'!$D$5,IF($A571&lt;1800,'BM011'!$D$5,IF($A571&lt;2000,'BM011'!$D$5,$A571))),'BM011'!$D$5:$U$607,'BM011'!S$609,0))</f>
        <v>22904.75</v>
      </c>
      <c r="G571">
        <f>SUMIFS(Baggrundsvariable!D$3:D$296,Baggrundsvariable!$A$3:$A$296,Samlet!$C571,Baggrundsvariable!$C$3:$C$296,Samlet!$E571)</f>
        <v>203029</v>
      </c>
      <c r="H571" s="8">
        <f>SUMIFS(Baggrundsvariable!E$3:E$296,Baggrundsvariable!$A$3:$A$296,Samlet!$C571,Baggrundsvariable!$C$3:$C$296,Samlet!$E571)</f>
        <v>1.3666666666666665</v>
      </c>
      <c r="I571" s="8">
        <f>SUMIFS(Baggrundsvariable!F$3:F$296,Baggrundsvariable!$A$3:$A$296,Samlet!$C571,Baggrundsvariable!$C$3:$C$296,Samlet!$E571)</f>
        <v>5.5</v>
      </c>
      <c r="J571" s="8">
        <f>SUMIFS(Baggrundsvariable!G$3:G$296,Baggrundsvariable!$A$3:$A$296,Samlet!$C571,Baggrundsvariable!$C$3:$C$296,Samlet!$E571)</f>
        <v>13.1</v>
      </c>
      <c r="K571" s="8">
        <f>SUMIFS(Baggrundsvariable!H$3:H$296,Baggrundsvariable!$A$3:$A$296,Samlet!$C571,Baggrundsvariable!$C$3:$C$296,Samlet!$E571)</f>
        <v>13.5</v>
      </c>
      <c r="L571" s="8">
        <f>SUMIFS(Baggrundsvariable!I$3:I$296,Baggrundsvariable!$A$3:$A$296,Samlet!$C571,Baggrundsvariable!$C$3:$C$296,Samlet!$E571)</f>
        <v>11.807528075092645</v>
      </c>
    </row>
    <row r="572" spans="1:12">
      <c r="A572">
        <v>2880</v>
      </c>
      <c r="B572" t="s">
        <v>658</v>
      </c>
      <c r="C572">
        <v>190</v>
      </c>
      <c r="D572" t="s">
        <v>1254</v>
      </c>
      <c r="E572">
        <v>2011</v>
      </c>
      <c r="F572" s="15">
        <f>IF(VLOOKUP(IF($A572&lt;1500,'BM011'!$D$5,IF($A572&lt;1800,'BM011'!$D$5,IF($A572&lt;2000,'BM011'!$D$5,$A572))),'BM011'!$D$5:$U$607,'BM011'!S$609,0)="BRUG KOM",VLOOKUP($C572,'BM010'!$C$5:$T$102,'BM010'!R$104,0),VLOOKUP(IF($A572&lt;1500,'BM011'!$D$5,IF($A572&lt;1800,'BM011'!$D$5,IF($A572&lt;2000,'BM011'!$D$5,$A572))),'BM011'!$D$5:$U$607,'BM011'!S$609,0))</f>
        <v>22904.75</v>
      </c>
      <c r="G572">
        <f>SUMIFS(Baggrundsvariable!D$3:D$296,Baggrundsvariable!$A$3:$A$296,Samlet!$C572,Baggrundsvariable!$C$3:$C$296,Samlet!$E572)</f>
        <v>254231</v>
      </c>
      <c r="H572" s="8">
        <f>SUMIFS(Baggrundsvariable!E$3:E$296,Baggrundsvariable!$A$3:$A$296,Samlet!$C572,Baggrundsvariable!$C$3:$C$296,Samlet!$E572)</f>
        <v>1.075</v>
      </c>
      <c r="I572" s="8">
        <f>SUMIFS(Baggrundsvariable!F$3:F$296,Baggrundsvariable!$A$3:$A$296,Samlet!$C572,Baggrundsvariable!$C$3:$C$296,Samlet!$E572)</f>
        <v>2</v>
      </c>
      <c r="J572" s="8">
        <f>SUMIFS(Baggrundsvariable!G$3:G$296,Baggrundsvariable!$A$3:$A$296,Samlet!$C572,Baggrundsvariable!$C$3:$C$296,Samlet!$E572)</f>
        <v>13</v>
      </c>
      <c r="K572" s="8">
        <f>SUMIFS(Baggrundsvariable!H$3:H$296,Baggrundsvariable!$A$3:$A$296,Samlet!$C572,Baggrundsvariable!$C$3:$C$296,Samlet!$E572)</f>
        <v>11.3</v>
      </c>
      <c r="L572" s="8">
        <f>SUMIFS(Baggrundsvariable!I$3:I$296,Baggrundsvariable!$A$3:$A$296,Samlet!$C572,Baggrundsvariable!$C$3:$C$296,Samlet!$E572)</f>
        <v>8.1556301335875361</v>
      </c>
    </row>
    <row r="573" spans="1:12">
      <c r="A573">
        <v>2900</v>
      </c>
      <c r="B573" t="s">
        <v>659</v>
      </c>
      <c r="C573">
        <v>101</v>
      </c>
      <c r="D573" t="s">
        <v>1232</v>
      </c>
      <c r="E573">
        <v>2011</v>
      </c>
      <c r="F573" s="15">
        <f>IF(VLOOKUP(IF($A573&lt;1500,'BM011'!$D$5,IF($A573&lt;1800,'BM011'!$D$5,IF($A573&lt;2000,'BM011'!$D$5,$A573))),'BM011'!$D$5:$U$607,'BM011'!S$609,0)="BRUG KOM",VLOOKUP($C573,'BM010'!$C$5:$T$102,'BM010'!R$104,0),VLOOKUP(IF($A573&lt;1500,'BM011'!$D$5,IF($A573&lt;1800,'BM011'!$D$5,IF($A573&lt;2000,'BM011'!$D$5,$A573))),'BM011'!$D$5:$U$607,'BM011'!S$609,0))</f>
        <v>28442.75</v>
      </c>
      <c r="G573">
        <f>SUMIFS(Baggrundsvariable!D$3:D$296,Baggrundsvariable!$A$3:$A$296,Samlet!$C573,Baggrundsvariable!$C$3:$C$296,Samlet!$E573)</f>
        <v>189182</v>
      </c>
      <c r="H573" s="8">
        <f>SUMIFS(Baggrundsvariable!E$3:E$296,Baggrundsvariable!$A$3:$A$296,Samlet!$C573,Baggrundsvariable!$C$3:$C$296,Samlet!$E573)</f>
        <v>1.9666666666666666</v>
      </c>
      <c r="I573" s="8">
        <f>SUMIFS(Baggrundsvariable!F$3:F$296,Baggrundsvariable!$A$3:$A$296,Samlet!$C573,Baggrundsvariable!$C$3:$C$296,Samlet!$E573)</f>
        <v>4.8</v>
      </c>
      <c r="J573" s="8">
        <f>SUMIFS(Baggrundsvariable!G$3:G$296,Baggrundsvariable!$A$3:$A$296,Samlet!$C573,Baggrundsvariable!$C$3:$C$296,Samlet!$E573)</f>
        <v>36.700000000000003</v>
      </c>
      <c r="K573" s="8">
        <f>SUMIFS(Baggrundsvariable!H$3:H$296,Baggrundsvariable!$A$3:$A$296,Samlet!$C573,Baggrundsvariable!$C$3:$C$296,Samlet!$E573)</f>
        <v>21.8</v>
      </c>
      <c r="L573" s="8">
        <f>SUMIFS(Baggrundsvariable!I$3:I$296,Baggrundsvariable!$A$3:$A$296,Samlet!$C573,Baggrundsvariable!$C$3:$C$296,Samlet!$E573)</f>
        <v>14.729179800629325</v>
      </c>
    </row>
    <row r="574" spans="1:12">
      <c r="A574">
        <v>2900</v>
      </c>
      <c r="B574" t="s">
        <v>659</v>
      </c>
      <c r="C574">
        <v>157</v>
      </c>
      <c r="D574" t="s">
        <v>1251</v>
      </c>
      <c r="E574">
        <v>2011</v>
      </c>
      <c r="F574" s="15">
        <f>IF(VLOOKUP(IF($A574&lt;1500,'BM011'!$D$5,IF($A574&lt;1800,'BM011'!$D$5,IF($A574&lt;2000,'BM011'!$D$5,$A574))),'BM011'!$D$5:$U$607,'BM011'!S$609,0)="BRUG KOM",VLOOKUP($C574,'BM010'!$C$5:$T$102,'BM010'!R$104,0),VLOOKUP(IF($A574&lt;1500,'BM011'!$D$5,IF($A574&lt;1800,'BM011'!$D$5,IF($A574&lt;2000,'BM011'!$D$5,$A574))),'BM011'!$D$5:$U$607,'BM011'!S$609,0))</f>
        <v>28442.75</v>
      </c>
      <c r="G574">
        <f>SUMIFS(Baggrundsvariable!D$3:D$296,Baggrundsvariable!$A$3:$A$296,Samlet!$C574,Baggrundsvariable!$C$3:$C$296,Samlet!$E574)</f>
        <v>339165</v>
      </c>
      <c r="H574" s="8">
        <f>SUMIFS(Baggrundsvariable!E$3:E$296,Baggrundsvariable!$A$3:$A$296,Samlet!$C574,Baggrundsvariable!$C$3:$C$296,Samlet!$E574)</f>
        <v>0.93333333333333346</v>
      </c>
      <c r="I574" s="8">
        <f>SUMIFS(Baggrundsvariable!F$3:F$296,Baggrundsvariable!$A$3:$A$296,Samlet!$C574,Baggrundsvariable!$C$3:$C$296,Samlet!$E574)</f>
        <v>2.2000000000000002</v>
      </c>
      <c r="J574" s="8">
        <f>SUMIFS(Baggrundsvariable!G$3:G$296,Baggrundsvariable!$A$3:$A$296,Samlet!$C574,Baggrundsvariable!$C$3:$C$296,Samlet!$E574)</f>
        <v>19</v>
      </c>
      <c r="K574" s="8">
        <f>SUMIFS(Baggrundsvariable!H$3:H$296,Baggrundsvariable!$A$3:$A$296,Samlet!$C574,Baggrundsvariable!$C$3:$C$296,Samlet!$E574)</f>
        <v>13.2</v>
      </c>
      <c r="L574" s="8">
        <f>SUMIFS(Baggrundsvariable!I$3:I$296,Baggrundsvariable!$A$3:$A$296,Samlet!$C574,Baggrundsvariable!$C$3:$C$296,Samlet!$E574)</f>
        <v>6.4077029840388615</v>
      </c>
    </row>
    <row r="575" spans="1:12">
      <c r="A575">
        <v>2920</v>
      </c>
      <c r="B575" t="s">
        <v>660</v>
      </c>
      <c r="C575">
        <v>157</v>
      </c>
      <c r="D575" t="s">
        <v>1251</v>
      </c>
      <c r="E575">
        <v>2011</v>
      </c>
      <c r="F575" s="15">
        <f>IF(VLOOKUP(IF($A575&lt;1500,'BM011'!$D$5,IF($A575&lt;1800,'BM011'!$D$5,IF($A575&lt;2000,'BM011'!$D$5,$A575))),'BM011'!$D$5:$U$607,'BM011'!S$609,0)="BRUG KOM",VLOOKUP($C575,'BM010'!$C$5:$T$102,'BM010'!R$104,0),VLOOKUP(IF($A575&lt;1500,'BM011'!$D$5,IF($A575&lt;1800,'BM011'!$D$5,IF($A575&lt;2000,'BM011'!$D$5,$A575))),'BM011'!$D$5:$U$607,'BM011'!S$609,0))</f>
        <v>33938</v>
      </c>
      <c r="G575">
        <f>SUMIFS(Baggrundsvariable!D$3:D$296,Baggrundsvariable!$A$3:$A$296,Samlet!$C575,Baggrundsvariable!$C$3:$C$296,Samlet!$E575)</f>
        <v>339165</v>
      </c>
      <c r="H575" s="8">
        <f>SUMIFS(Baggrundsvariable!E$3:E$296,Baggrundsvariable!$A$3:$A$296,Samlet!$C575,Baggrundsvariable!$C$3:$C$296,Samlet!$E575)</f>
        <v>0.93333333333333346</v>
      </c>
      <c r="I575" s="8">
        <f>SUMIFS(Baggrundsvariable!F$3:F$296,Baggrundsvariable!$A$3:$A$296,Samlet!$C575,Baggrundsvariable!$C$3:$C$296,Samlet!$E575)</f>
        <v>2.2000000000000002</v>
      </c>
      <c r="J575" s="8">
        <f>SUMIFS(Baggrundsvariable!G$3:G$296,Baggrundsvariable!$A$3:$A$296,Samlet!$C575,Baggrundsvariable!$C$3:$C$296,Samlet!$E575)</f>
        <v>19</v>
      </c>
      <c r="K575" s="8">
        <f>SUMIFS(Baggrundsvariable!H$3:H$296,Baggrundsvariable!$A$3:$A$296,Samlet!$C575,Baggrundsvariable!$C$3:$C$296,Samlet!$E575)</f>
        <v>13.2</v>
      </c>
      <c r="L575" s="8">
        <f>SUMIFS(Baggrundsvariable!I$3:I$296,Baggrundsvariable!$A$3:$A$296,Samlet!$C575,Baggrundsvariable!$C$3:$C$296,Samlet!$E575)</f>
        <v>6.4077029840388615</v>
      </c>
    </row>
    <row r="576" spans="1:12">
      <c r="A576">
        <v>2930</v>
      </c>
      <c r="B576" t="s">
        <v>661</v>
      </c>
      <c r="C576">
        <v>157</v>
      </c>
      <c r="D576" t="s">
        <v>1251</v>
      </c>
      <c r="E576">
        <v>2011</v>
      </c>
      <c r="F576" s="15">
        <f>IF(VLOOKUP(IF($A576&lt;1500,'BM011'!$D$5,IF($A576&lt;1800,'BM011'!$D$5,IF($A576&lt;2000,'BM011'!$D$5,$A576))),'BM011'!$D$5:$U$607,'BM011'!S$609,0)="BRUG KOM",VLOOKUP($C576,'BM010'!$C$5:$T$102,'BM010'!R$104,0),VLOOKUP(IF($A576&lt;1500,'BM011'!$D$5,IF($A576&lt;1800,'BM011'!$D$5,IF($A576&lt;2000,'BM011'!$D$5,$A576))),'BM011'!$D$5:$U$607,'BM011'!S$609,0))</f>
        <v>39512.25</v>
      </c>
      <c r="G576">
        <f>SUMIFS(Baggrundsvariable!D$3:D$296,Baggrundsvariable!$A$3:$A$296,Samlet!$C576,Baggrundsvariable!$C$3:$C$296,Samlet!$E576)</f>
        <v>339165</v>
      </c>
      <c r="H576" s="8">
        <f>SUMIFS(Baggrundsvariable!E$3:E$296,Baggrundsvariable!$A$3:$A$296,Samlet!$C576,Baggrundsvariable!$C$3:$C$296,Samlet!$E576)</f>
        <v>0.93333333333333346</v>
      </c>
      <c r="I576" s="8">
        <f>SUMIFS(Baggrundsvariable!F$3:F$296,Baggrundsvariable!$A$3:$A$296,Samlet!$C576,Baggrundsvariable!$C$3:$C$296,Samlet!$E576)</f>
        <v>2.2000000000000002</v>
      </c>
      <c r="J576" s="8">
        <f>SUMIFS(Baggrundsvariable!G$3:G$296,Baggrundsvariable!$A$3:$A$296,Samlet!$C576,Baggrundsvariable!$C$3:$C$296,Samlet!$E576)</f>
        <v>19</v>
      </c>
      <c r="K576" s="8">
        <f>SUMIFS(Baggrundsvariable!H$3:H$296,Baggrundsvariable!$A$3:$A$296,Samlet!$C576,Baggrundsvariable!$C$3:$C$296,Samlet!$E576)</f>
        <v>13.2</v>
      </c>
      <c r="L576" s="8">
        <f>SUMIFS(Baggrundsvariable!I$3:I$296,Baggrundsvariable!$A$3:$A$296,Samlet!$C576,Baggrundsvariable!$C$3:$C$296,Samlet!$E576)</f>
        <v>6.4077029840388615</v>
      </c>
    </row>
    <row r="577" spans="1:12">
      <c r="A577">
        <v>2930</v>
      </c>
      <c r="B577" t="s">
        <v>661</v>
      </c>
      <c r="C577">
        <v>173</v>
      </c>
      <c r="D577" t="s">
        <v>1252</v>
      </c>
      <c r="E577">
        <v>2011</v>
      </c>
      <c r="F577" s="15">
        <f>IF(VLOOKUP(IF($A577&lt;1500,'BM011'!$D$5,IF($A577&lt;1800,'BM011'!$D$5,IF($A577&lt;2000,'BM011'!$D$5,$A577))),'BM011'!$D$5:$U$607,'BM011'!S$609,0)="BRUG KOM",VLOOKUP($C577,'BM010'!$C$5:$T$102,'BM010'!R$104,0),VLOOKUP(IF($A577&lt;1500,'BM011'!$D$5,IF($A577&lt;1800,'BM011'!$D$5,IF($A577&lt;2000,'BM011'!$D$5,$A577))),'BM011'!$D$5:$U$607,'BM011'!S$609,0))</f>
        <v>39512.25</v>
      </c>
      <c r="G577">
        <f>SUMIFS(Baggrundsvariable!D$3:D$296,Baggrundsvariable!$A$3:$A$296,Samlet!$C577,Baggrundsvariable!$C$3:$C$296,Samlet!$E577)</f>
        <v>263333</v>
      </c>
      <c r="H577" s="8">
        <f>SUMIFS(Baggrundsvariable!E$3:E$296,Baggrundsvariable!$A$3:$A$296,Samlet!$C577,Baggrundsvariable!$C$3:$C$296,Samlet!$E577)</f>
        <v>1.0583333333333333</v>
      </c>
      <c r="I577" s="8">
        <f>SUMIFS(Baggrundsvariable!F$3:F$296,Baggrundsvariable!$A$3:$A$296,Samlet!$C577,Baggrundsvariable!$C$3:$C$296,Samlet!$E577)</f>
        <v>2.6</v>
      </c>
      <c r="J577" s="8">
        <f>SUMIFS(Baggrundsvariable!G$3:G$296,Baggrundsvariable!$A$3:$A$296,Samlet!$C577,Baggrundsvariable!$C$3:$C$296,Samlet!$E577)</f>
        <v>13.8</v>
      </c>
      <c r="K577" s="8">
        <f>SUMIFS(Baggrundsvariable!H$3:H$296,Baggrundsvariable!$A$3:$A$296,Samlet!$C577,Baggrundsvariable!$C$3:$C$296,Samlet!$E577)</f>
        <v>11.2</v>
      </c>
      <c r="L577" s="8">
        <f>SUMIFS(Baggrundsvariable!I$3:I$296,Baggrundsvariable!$A$3:$A$296,Samlet!$C577,Baggrundsvariable!$C$3:$C$296,Samlet!$E577)</f>
        <v>6.4678803690260134</v>
      </c>
    </row>
    <row r="578" spans="1:12">
      <c r="A578">
        <v>2942</v>
      </c>
      <c r="B578" t="s">
        <v>662</v>
      </c>
      <c r="C578">
        <v>230</v>
      </c>
      <c r="D578" t="s">
        <v>1253</v>
      </c>
      <c r="E578">
        <v>2011</v>
      </c>
      <c r="F578" s="15">
        <f>IF(VLOOKUP(IF($A578&lt;1500,'BM011'!$D$5,IF($A578&lt;1800,'BM011'!$D$5,IF($A578&lt;2000,'BM011'!$D$5,$A578))),'BM011'!$D$5:$U$607,'BM011'!S$609,0)="BRUG KOM",VLOOKUP($C578,'BM010'!$C$5:$T$102,'BM010'!R$104,0),VLOOKUP(IF($A578&lt;1500,'BM011'!$D$5,IF($A578&lt;1800,'BM011'!$D$5,IF($A578&lt;2000,'BM011'!$D$5,$A578))),'BM011'!$D$5:$U$607,'BM011'!S$609,0))</f>
        <v>25050</v>
      </c>
      <c r="G578">
        <f>SUMIFS(Baggrundsvariable!D$3:D$296,Baggrundsvariable!$A$3:$A$296,Samlet!$C578,Baggrundsvariable!$C$3:$C$296,Samlet!$E578)</f>
        <v>316723</v>
      </c>
      <c r="H578" s="8">
        <f>SUMIFS(Baggrundsvariable!E$3:E$296,Baggrundsvariable!$A$3:$A$296,Samlet!$C578,Baggrundsvariable!$C$3:$C$296,Samlet!$E578)</f>
        <v>0.94166666666666676</v>
      </c>
      <c r="I578" s="8">
        <f>SUMIFS(Baggrundsvariable!F$3:F$296,Baggrundsvariable!$A$3:$A$296,Samlet!$C578,Baggrundsvariable!$C$3:$C$296,Samlet!$E578)</f>
        <v>2.1</v>
      </c>
      <c r="J578" s="8">
        <f>SUMIFS(Baggrundsvariable!G$3:G$296,Baggrundsvariable!$A$3:$A$296,Samlet!$C578,Baggrundsvariable!$C$3:$C$296,Samlet!$E578)</f>
        <v>13.2</v>
      </c>
      <c r="K578" s="8">
        <f>SUMIFS(Baggrundsvariable!H$3:H$296,Baggrundsvariable!$A$3:$A$296,Samlet!$C578,Baggrundsvariable!$C$3:$C$296,Samlet!$E578)</f>
        <v>12</v>
      </c>
      <c r="L578" s="8">
        <f>SUMIFS(Baggrundsvariable!I$3:I$296,Baggrundsvariable!$A$3:$A$296,Samlet!$C578,Baggrundsvariable!$C$3:$C$296,Samlet!$E578)</f>
        <v>5.6069337724112698</v>
      </c>
    </row>
    <row r="579" spans="1:12">
      <c r="A579">
        <v>2950</v>
      </c>
      <c r="B579" t="s">
        <v>663</v>
      </c>
      <c r="C579">
        <v>223</v>
      </c>
      <c r="D579" t="s">
        <v>1255</v>
      </c>
      <c r="E579">
        <v>2011</v>
      </c>
      <c r="F579" s="15">
        <f>IF(VLOOKUP(IF($A579&lt;1500,'BM011'!$D$5,IF($A579&lt;1800,'BM011'!$D$5,IF($A579&lt;2000,'BM011'!$D$5,$A579))),'BM011'!$D$5:$U$607,'BM011'!S$609,0)="BRUG KOM",VLOOKUP($C579,'BM010'!$C$5:$T$102,'BM010'!R$104,0),VLOOKUP(IF($A579&lt;1500,'BM011'!$D$5,IF($A579&lt;1800,'BM011'!$D$5,IF($A579&lt;2000,'BM011'!$D$5,$A579))),'BM011'!$D$5:$U$607,'BM011'!S$609,0))</f>
        <v>27712</v>
      </c>
      <c r="G579">
        <f>SUMIFS(Baggrundsvariable!D$3:D$296,Baggrundsvariable!$A$3:$A$296,Samlet!$C579,Baggrundsvariable!$C$3:$C$296,Samlet!$E579)</f>
        <v>314966</v>
      </c>
      <c r="H579" s="8">
        <f>SUMIFS(Baggrundsvariable!E$3:E$296,Baggrundsvariable!$A$3:$A$296,Samlet!$C579,Baggrundsvariable!$C$3:$C$296,Samlet!$E579)</f>
        <v>0.78333333333333321</v>
      </c>
      <c r="I579" s="8">
        <f>SUMIFS(Baggrundsvariable!F$3:F$296,Baggrundsvariable!$A$3:$A$296,Samlet!$C579,Baggrundsvariable!$C$3:$C$296,Samlet!$E579)</f>
        <v>1.7</v>
      </c>
      <c r="J579" s="8">
        <f>SUMIFS(Baggrundsvariable!G$3:G$296,Baggrundsvariable!$A$3:$A$296,Samlet!$C579,Baggrundsvariable!$C$3:$C$296,Samlet!$E579)</f>
        <v>12.8</v>
      </c>
      <c r="K579" s="8">
        <f>SUMIFS(Baggrundsvariable!H$3:H$296,Baggrundsvariable!$A$3:$A$296,Samlet!$C579,Baggrundsvariable!$C$3:$C$296,Samlet!$E579)</f>
        <v>11.1</v>
      </c>
      <c r="L579" s="8">
        <f>SUMIFS(Baggrundsvariable!I$3:I$296,Baggrundsvariable!$A$3:$A$296,Samlet!$C579,Baggrundsvariable!$C$3:$C$296,Samlet!$E579)</f>
        <v>4.798885314427392</v>
      </c>
    </row>
    <row r="580" spans="1:12">
      <c r="A580">
        <v>2950</v>
      </c>
      <c r="B580" t="s">
        <v>663</v>
      </c>
      <c r="C580">
        <v>230</v>
      </c>
      <c r="D580" t="s">
        <v>1253</v>
      </c>
      <c r="E580">
        <v>2011</v>
      </c>
      <c r="F580" s="15">
        <f>IF(VLOOKUP(IF($A580&lt;1500,'BM011'!$D$5,IF($A580&lt;1800,'BM011'!$D$5,IF($A580&lt;2000,'BM011'!$D$5,$A580))),'BM011'!$D$5:$U$607,'BM011'!S$609,0)="BRUG KOM",VLOOKUP($C580,'BM010'!$C$5:$T$102,'BM010'!R$104,0),VLOOKUP(IF($A580&lt;1500,'BM011'!$D$5,IF($A580&lt;1800,'BM011'!$D$5,IF($A580&lt;2000,'BM011'!$D$5,$A580))),'BM011'!$D$5:$U$607,'BM011'!S$609,0))</f>
        <v>27712</v>
      </c>
      <c r="G580">
        <f>SUMIFS(Baggrundsvariable!D$3:D$296,Baggrundsvariable!$A$3:$A$296,Samlet!$C580,Baggrundsvariable!$C$3:$C$296,Samlet!$E580)</f>
        <v>316723</v>
      </c>
      <c r="H580" s="8">
        <f>SUMIFS(Baggrundsvariable!E$3:E$296,Baggrundsvariable!$A$3:$A$296,Samlet!$C580,Baggrundsvariable!$C$3:$C$296,Samlet!$E580)</f>
        <v>0.94166666666666676</v>
      </c>
      <c r="I580" s="8">
        <f>SUMIFS(Baggrundsvariable!F$3:F$296,Baggrundsvariable!$A$3:$A$296,Samlet!$C580,Baggrundsvariable!$C$3:$C$296,Samlet!$E580)</f>
        <v>2.1</v>
      </c>
      <c r="J580" s="8">
        <f>SUMIFS(Baggrundsvariable!G$3:G$296,Baggrundsvariable!$A$3:$A$296,Samlet!$C580,Baggrundsvariable!$C$3:$C$296,Samlet!$E580)</f>
        <v>13.2</v>
      </c>
      <c r="K580" s="8">
        <f>SUMIFS(Baggrundsvariable!H$3:H$296,Baggrundsvariable!$A$3:$A$296,Samlet!$C580,Baggrundsvariable!$C$3:$C$296,Samlet!$E580)</f>
        <v>12</v>
      </c>
      <c r="L580" s="8">
        <f>SUMIFS(Baggrundsvariable!I$3:I$296,Baggrundsvariable!$A$3:$A$296,Samlet!$C580,Baggrundsvariable!$C$3:$C$296,Samlet!$E580)</f>
        <v>5.6069337724112698</v>
      </c>
    </row>
    <row r="581" spans="1:12">
      <c r="A581">
        <v>2960</v>
      </c>
      <c r="B581" t="s">
        <v>664</v>
      </c>
      <c r="C581">
        <v>223</v>
      </c>
      <c r="D581" t="s">
        <v>1255</v>
      </c>
      <c r="E581">
        <v>2011</v>
      </c>
      <c r="F581" s="15">
        <f>IF(VLOOKUP(IF($A581&lt;1500,'BM011'!$D$5,IF($A581&lt;1800,'BM011'!$D$5,IF($A581&lt;2000,'BM011'!$D$5,$A581))),'BM011'!$D$5:$U$607,'BM011'!S$609,0)="BRUG KOM",VLOOKUP($C581,'BM010'!$C$5:$T$102,'BM010'!R$104,0),VLOOKUP(IF($A581&lt;1500,'BM011'!$D$5,IF($A581&lt;1800,'BM011'!$D$5,IF($A581&lt;2000,'BM011'!$D$5,$A581))),'BM011'!$D$5:$U$607,'BM011'!S$609,0))</f>
        <v>32706.5</v>
      </c>
      <c r="G581">
        <f>SUMIFS(Baggrundsvariable!D$3:D$296,Baggrundsvariable!$A$3:$A$296,Samlet!$C581,Baggrundsvariable!$C$3:$C$296,Samlet!$E581)</f>
        <v>314966</v>
      </c>
      <c r="H581" s="8">
        <f>SUMIFS(Baggrundsvariable!E$3:E$296,Baggrundsvariable!$A$3:$A$296,Samlet!$C581,Baggrundsvariable!$C$3:$C$296,Samlet!$E581)</f>
        <v>0.78333333333333321</v>
      </c>
      <c r="I581" s="8">
        <f>SUMIFS(Baggrundsvariable!F$3:F$296,Baggrundsvariable!$A$3:$A$296,Samlet!$C581,Baggrundsvariable!$C$3:$C$296,Samlet!$E581)</f>
        <v>1.7</v>
      </c>
      <c r="J581" s="8">
        <f>SUMIFS(Baggrundsvariable!G$3:G$296,Baggrundsvariable!$A$3:$A$296,Samlet!$C581,Baggrundsvariable!$C$3:$C$296,Samlet!$E581)</f>
        <v>12.8</v>
      </c>
      <c r="K581" s="8">
        <f>SUMIFS(Baggrundsvariable!H$3:H$296,Baggrundsvariable!$A$3:$A$296,Samlet!$C581,Baggrundsvariable!$C$3:$C$296,Samlet!$E581)</f>
        <v>11.1</v>
      </c>
      <c r="L581" s="8">
        <f>SUMIFS(Baggrundsvariable!I$3:I$296,Baggrundsvariable!$A$3:$A$296,Samlet!$C581,Baggrundsvariable!$C$3:$C$296,Samlet!$E581)</f>
        <v>4.798885314427392</v>
      </c>
    </row>
    <row r="582" spans="1:12">
      <c r="A582">
        <v>2970</v>
      </c>
      <c r="B582" t="s">
        <v>665</v>
      </c>
      <c r="C582">
        <v>210</v>
      </c>
      <c r="D582" t="s">
        <v>1256</v>
      </c>
      <c r="E582">
        <v>2011</v>
      </c>
      <c r="F582" s="15">
        <f>IF(VLOOKUP(IF($A582&lt;1500,'BM011'!$D$5,IF($A582&lt;1800,'BM011'!$D$5,IF($A582&lt;2000,'BM011'!$D$5,$A582))),'BM011'!$D$5:$U$607,'BM011'!S$609,0)="BRUG KOM",VLOOKUP($C582,'BM010'!$C$5:$T$102,'BM010'!R$104,0),VLOOKUP(IF($A582&lt;1500,'BM011'!$D$5,IF($A582&lt;1800,'BM011'!$D$5,IF($A582&lt;2000,'BM011'!$D$5,$A582))),'BM011'!$D$5:$U$607,'BM011'!S$609,0))</f>
        <v>22605.5</v>
      </c>
      <c r="G582">
        <f>SUMIFS(Baggrundsvariable!D$3:D$296,Baggrundsvariable!$A$3:$A$296,Samlet!$C582,Baggrundsvariable!$C$3:$C$296,Samlet!$E582)</f>
        <v>235433</v>
      </c>
      <c r="H582" s="8">
        <f>SUMIFS(Baggrundsvariable!E$3:E$296,Baggrundsvariable!$A$3:$A$296,Samlet!$C582,Baggrundsvariable!$C$3:$C$296,Samlet!$E582)</f>
        <v>1.075</v>
      </c>
      <c r="I582" s="8">
        <f>SUMIFS(Baggrundsvariable!F$3:F$296,Baggrundsvariable!$A$3:$A$296,Samlet!$C582,Baggrundsvariable!$C$3:$C$296,Samlet!$E582)</f>
        <v>2.8</v>
      </c>
      <c r="J582" s="8">
        <f>SUMIFS(Baggrundsvariable!G$3:G$296,Baggrundsvariable!$A$3:$A$296,Samlet!$C582,Baggrundsvariable!$C$3:$C$296,Samlet!$E582)</f>
        <v>14.5</v>
      </c>
      <c r="K582" s="8">
        <f>SUMIFS(Baggrundsvariable!H$3:H$296,Baggrundsvariable!$A$3:$A$296,Samlet!$C582,Baggrundsvariable!$C$3:$C$296,Samlet!$E582)</f>
        <v>14.3</v>
      </c>
      <c r="L582" s="8">
        <f>SUMIFS(Baggrundsvariable!I$3:I$296,Baggrundsvariable!$A$3:$A$296,Samlet!$C582,Baggrundsvariable!$C$3:$C$296,Samlet!$E582)</f>
        <v>9.4692408128081933</v>
      </c>
    </row>
    <row r="583" spans="1:12">
      <c r="A583">
        <v>2970</v>
      </c>
      <c r="B583" t="s">
        <v>665</v>
      </c>
      <c r="C583">
        <v>223</v>
      </c>
      <c r="D583" t="s">
        <v>1255</v>
      </c>
      <c r="E583">
        <v>2011</v>
      </c>
      <c r="F583" s="15">
        <f>IF(VLOOKUP(IF($A583&lt;1500,'BM011'!$D$5,IF($A583&lt;1800,'BM011'!$D$5,IF($A583&lt;2000,'BM011'!$D$5,$A583))),'BM011'!$D$5:$U$607,'BM011'!S$609,0)="BRUG KOM",VLOOKUP($C583,'BM010'!$C$5:$T$102,'BM010'!R$104,0),VLOOKUP(IF($A583&lt;1500,'BM011'!$D$5,IF($A583&lt;1800,'BM011'!$D$5,IF($A583&lt;2000,'BM011'!$D$5,$A583))),'BM011'!$D$5:$U$607,'BM011'!S$609,0))</f>
        <v>22605.5</v>
      </c>
      <c r="G583">
        <f>SUMIFS(Baggrundsvariable!D$3:D$296,Baggrundsvariable!$A$3:$A$296,Samlet!$C583,Baggrundsvariable!$C$3:$C$296,Samlet!$E583)</f>
        <v>314966</v>
      </c>
      <c r="H583" s="8">
        <f>SUMIFS(Baggrundsvariable!E$3:E$296,Baggrundsvariable!$A$3:$A$296,Samlet!$C583,Baggrundsvariable!$C$3:$C$296,Samlet!$E583)</f>
        <v>0.78333333333333321</v>
      </c>
      <c r="I583" s="8">
        <f>SUMIFS(Baggrundsvariable!F$3:F$296,Baggrundsvariable!$A$3:$A$296,Samlet!$C583,Baggrundsvariable!$C$3:$C$296,Samlet!$E583)</f>
        <v>1.7</v>
      </c>
      <c r="J583" s="8">
        <f>SUMIFS(Baggrundsvariable!G$3:G$296,Baggrundsvariable!$A$3:$A$296,Samlet!$C583,Baggrundsvariable!$C$3:$C$296,Samlet!$E583)</f>
        <v>12.8</v>
      </c>
      <c r="K583" s="8">
        <f>SUMIFS(Baggrundsvariable!H$3:H$296,Baggrundsvariable!$A$3:$A$296,Samlet!$C583,Baggrundsvariable!$C$3:$C$296,Samlet!$E583)</f>
        <v>11.1</v>
      </c>
      <c r="L583" s="8">
        <f>SUMIFS(Baggrundsvariable!I$3:I$296,Baggrundsvariable!$A$3:$A$296,Samlet!$C583,Baggrundsvariable!$C$3:$C$296,Samlet!$E583)</f>
        <v>4.798885314427392</v>
      </c>
    </row>
    <row r="584" spans="1:12">
      <c r="A584">
        <v>2970</v>
      </c>
      <c r="B584" t="s">
        <v>665</v>
      </c>
      <c r="C584">
        <v>230</v>
      </c>
      <c r="D584" t="s">
        <v>1253</v>
      </c>
      <c r="E584">
        <v>2011</v>
      </c>
      <c r="F584" s="15">
        <f>IF(VLOOKUP(IF($A584&lt;1500,'BM011'!$D$5,IF($A584&lt;1800,'BM011'!$D$5,IF($A584&lt;2000,'BM011'!$D$5,$A584))),'BM011'!$D$5:$U$607,'BM011'!S$609,0)="BRUG KOM",VLOOKUP($C584,'BM010'!$C$5:$T$102,'BM010'!R$104,0),VLOOKUP(IF($A584&lt;1500,'BM011'!$D$5,IF($A584&lt;1800,'BM011'!$D$5,IF($A584&lt;2000,'BM011'!$D$5,$A584))),'BM011'!$D$5:$U$607,'BM011'!S$609,0))</f>
        <v>22605.5</v>
      </c>
      <c r="G584">
        <f>SUMIFS(Baggrundsvariable!D$3:D$296,Baggrundsvariable!$A$3:$A$296,Samlet!$C584,Baggrundsvariable!$C$3:$C$296,Samlet!$E584)</f>
        <v>316723</v>
      </c>
      <c r="H584" s="8">
        <f>SUMIFS(Baggrundsvariable!E$3:E$296,Baggrundsvariable!$A$3:$A$296,Samlet!$C584,Baggrundsvariable!$C$3:$C$296,Samlet!$E584)</f>
        <v>0.94166666666666676</v>
      </c>
      <c r="I584" s="8">
        <f>SUMIFS(Baggrundsvariable!F$3:F$296,Baggrundsvariable!$A$3:$A$296,Samlet!$C584,Baggrundsvariable!$C$3:$C$296,Samlet!$E584)</f>
        <v>2.1</v>
      </c>
      <c r="J584" s="8">
        <f>SUMIFS(Baggrundsvariable!G$3:G$296,Baggrundsvariable!$A$3:$A$296,Samlet!$C584,Baggrundsvariable!$C$3:$C$296,Samlet!$E584)</f>
        <v>13.2</v>
      </c>
      <c r="K584" s="8">
        <f>SUMIFS(Baggrundsvariable!H$3:H$296,Baggrundsvariable!$A$3:$A$296,Samlet!$C584,Baggrundsvariable!$C$3:$C$296,Samlet!$E584)</f>
        <v>12</v>
      </c>
      <c r="L584" s="8">
        <f>SUMIFS(Baggrundsvariable!I$3:I$296,Baggrundsvariable!$A$3:$A$296,Samlet!$C584,Baggrundsvariable!$C$3:$C$296,Samlet!$E584)</f>
        <v>5.6069337724112698</v>
      </c>
    </row>
    <row r="585" spans="1:12">
      <c r="A585">
        <v>2980</v>
      </c>
      <c r="B585" t="s">
        <v>666</v>
      </c>
      <c r="C585">
        <v>210</v>
      </c>
      <c r="D585" t="s">
        <v>1256</v>
      </c>
      <c r="E585">
        <v>2011</v>
      </c>
      <c r="F585" s="15">
        <f>IF(VLOOKUP(IF($A585&lt;1500,'BM011'!$D$5,IF($A585&lt;1800,'BM011'!$D$5,IF($A585&lt;2000,'BM011'!$D$5,$A585))),'BM011'!$D$5:$U$607,'BM011'!S$609,0)="BRUG KOM",VLOOKUP($C585,'BM010'!$C$5:$T$102,'BM010'!R$104,0),VLOOKUP(IF($A585&lt;1500,'BM011'!$D$5,IF($A585&lt;1800,'BM011'!$D$5,IF($A585&lt;2000,'BM011'!$D$5,$A585))),'BM011'!$D$5:$U$607,'BM011'!S$609,0))</f>
        <v>16211.25</v>
      </c>
      <c r="G585">
        <f>SUMIFS(Baggrundsvariable!D$3:D$296,Baggrundsvariable!$A$3:$A$296,Samlet!$C585,Baggrundsvariable!$C$3:$C$296,Samlet!$E585)</f>
        <v>235433</v>
      </c>
      <c r="H585" s="8">
        <f>SUMIFS(Baggrundsvariable!E$3:E$296,Baggrundsvariable!$A$3:$A$296,Samlet!$C585,Baggrundsvariable!$C$3:$C$296,Samlet!$E585)</f>
        <v>1.075</v>
      </c>
      <c r="I585" s="8">
        <f>SUMIFS(Baggrundsvariable!F$3:F$296,Baggrundsvariable!$A$3:$A$296,Samlet!$C585,Baggrundsvariable!$C$3:$C$296,Samlet!$E585)</f>
        <v>2.8</v>
      </c>
      <c r="J585" s="8">
        <f>SUMIFS(Baggrundsvariable!G$3:G$296,Baggrundsvariable!$A$3:$A$296,Samlet!$C585,Baggrundsvariable!$C$3:$C$296,Samlet!$E585)</f>
        <v>14.5</v>
      </c>
      <c r="K585" s="8">
        <f>SUMIFS(Baggrundsvariable!H$3:H$296,Baggrundsvariable!$A$3:$A$296,Samlet!$C585,Baggrundsvariable!$C$3:$C$296,Samlet!$E585)</f>
        <v>14.3</v>
      </c>
      <c r="L585" s="8">
        <f>SUMIFS(Baggrundsvariable!I$3:I$296,Baggrundsvariable!$A$3:$A$296,Samlet!$C585,Baggrundsvariable!$C$3:$C$296,Samlet!$E585)</f>
        <v>9.4692408128081933</v>
      </c>
    </row>
    <row r="586" spans="1:12">
      <c r="A586">
        <v>2980</v>
      </c>
      <c r="B586" t="s">
        <v>666</v>
      </c>
      <c r="C586">
        <v>223</v>
      </c>
      <c r="D586" t="s">
        <v>1255</v>
      </c>
      <c r="E586">
        <v>2011</v>
      </c>
      <c r="F586" s="15">
        <f>IF(VLOOKUP(IF($A586&lt;1500,'BM011'!$D$5,IF($A586&lt;1800,'BM011'!$D$5,IF($A586&lt;2000,'BM011'!$D$5,$A586))),'BM011'!$D$5:$U$607,'BM011'!S$609,0)="BRUG KOM",VLOOKUP($C586,'BM010'!$C$5:$T$102,'BM010'!R$104,0),VLOOKUP(IF($A586&lt;1500,'BM011'!$D$5,IF($A586&lt;1800,'BM011'!$D$5,IF($A586&lt;2000,'BM011'!$D$5,$A586))),'BM011'!$D$5:$U$607,'BM011'!S$609,0))</f>
        <v>16211.25</v>
      </c>
      <c r="G586">
        <f>SUMIFS(Baggrundsvariable!D$3:D$296,Baggrundsvariable!$A$3:$A$296,Samlet!$C586,Baggrundsvariable!$C$3:$C$296,Samlet!$E586)</f>
        <v>314966</v>
      </c>
      <c r="H586" s="8">
        <f>SUMIFS(Baggrundsvariable!E$3:E$296,Baggrundsvariable!$A$3:$A$296,Samlet!$C586,Baggrundsvariable!$C$3:$C$296,Samlet!$E586)</f>
        <v>0.78333333333333321</v>
      </c>
      <c r="I586" s="8">
        <f>SUMIFS(Baggrundsvariable!F$3:F$296,Baggrundsvariable!$A$3:$A$296,Samlet!$C586,Baggrundsvariable!$C$3:$C$296,Samlet!$E586)</f>
        <v>1.7</v>
      </c>
      <c r="J586" s="8">
        <f>SUMIFS(Baggrundsvariable!G$3:G$296,Baggrundsvariable!$A$3:$A$296,Samlet!$C586,Baggrundsvariable!$C$3:$C$296,Samlet!$E586)</f>
        <v>12.8</v>
      </c>
      <c r="K586" s="8">
        <f>SUMIFS(Baggrundsvariable!H$3:H$296,Baggrundsvariable!$A$3:$A$296,Samlet!$C586,Baggrundsvariable!$C$3:$C$296,Samlet!$E586)</f>
        <v>11.1</v>
      </c>
      <c r="L586" s="8">
        <f>SUMIFS(Baggrundsvariable!I$3:I$296,Baggrundsvariable!$A$3:$A$296,Samlet!$C586,Baggrundsvariable!$C$3:$C$296,Samlet!$E586)</f>
        <v>4.798885314427392</v>
      </c>
    </row>
    <row r="587" spans="1:12">
      <c r="A587">
        <v>2990</v>
      </c>
      <c r="B587" t="s">
        <v>667</v>
      </c>
      <c r="C587">
        <v>210</v>
      </c>
      <c r="D587" t="s">
        <v>1256</v>
      </c>
      <c r="E587">
        <v>2011</v>
      </c>
      <c r="F587" s="15">
        <f>IF(VLOOKUP(IF($A587&lt;1500,'BM011'!$D$5,IF($A587&lt;1800,'BM011'!$D$5,IF($A587&lt;2000,'BM011'!$D$5,$A587))),'BM011'!$D$5:$U$607,'BM011'!S$609,0)="BRUG KOM",VLOOKUP($C587,'BM010'!$C$5:$T$102,'BM010'!R$104,0),VLOOKUP(IF($A587&lt;1500,'BM011'!$D$5,IF($A587&lt;1800,'BM011'!$D$5,IF($A587&lt;2000,'BM011'!$D$5,$A587))),'BM011'!$D$5:$U$607,'BM011'!S$609,0))</f>
        <v>18398.5</v>
      </c>
      <c r="G587">
        <f>SUMIFS(Baggrundsvariable!D$3:D$296,Baggrundsvariable!$A$3:$A$296,Samlet!$C587,Baggrundsvariable!$C$3:$C$296,Samlet!$E587)</f>
        <v>235433</v>
      </c>
      <c r="H587" s="8">
        <f>SUMIFS(Baggrundsvariable!E$3:E$296,Baggrundsvariable!$A$3:$A$296,Samlet!$C587,Baggrundsvariable!$C$3:$C$296,Samlet!$E587)</f>
        <v>1.075</v>
      </c>
      <c r="I587" s="8">
        <f>SUMIFS(Baggrundsvariable!F$3:F$296,Baggrundsvariable!$A$3:$A$296,Samlet!$C587,Baggrundsvariable!$C$3:$C$296,Samlet!$E587)</f>
        <v>2.8</v>
      </c>
      <c r="J587" s="8">
        <f>SUMIFS(Baggrundsvariable!G$3:G$296,Baggrundsvariable!$A$3:$A$296,Samlet!$C587,Baggrundsvariable!$C$3:$C$296,Samlet!$E587)</f>
        <v>14.5</v>
      </c>
      <c r="K587" s="8">
        <f>SUMIFS(Baggrundsvariable!H$3:H$296,Baggrundsvariable!$A$3:$A$296,Samlet!$C587,Baggrundsvariable!$C$3:$C$296,Samlet!$E587)</f>
        <v>14.3</v>
      </c>
      <c r="L587" s="8">
        <f>SUMIFS(Baggrundsvariable!I$3:I$296,Baggrundsvariable!$A$3:$A$296,Samlet!$C587,Baggrundsvariable!$C$3:$C$296,Samlet!$E587)</f>
        <v>9.4692408128081933</v>
      </c>
    </row>
    <row r="588" spans="1:12">
      <c r="A588">
        <v>3000</v>
      </c>
      <c r="B588" t="s">
        <v>668</v>
      </c>
      <c r="C588">
        <v>217</v>
      </c>
      <c r="D588" t="s">
        <v>1257</v>
      </c>
      <c r="E588">
        <v>2011</v>
      </c>
      <c r="F588" s="15">
        <f>IF(VLOOKUP(IF($A588&lt;1500,'BM011'!$D$5,IF($A588&lt;1800,'BM011'!$D$5,IF($A588&lt;2000,'BM011'!$D$5,$A588))),'BM011'!$D$5:$U$607,'BM011'!S$609,0)="BRUG KOM",VLOOKUP($C588,'BM010'!$C$5:$T$102,'BM010'!R$104,0),VLOOKUP(IF($A588&lt;1500,'BM011'!$D$5,IF($A588&lt;1800,'BM011'!$D$5,IF($A588&lt;2000,'BM011'!$D$5,$A588))),'BM011'!$D$5:$U$607,'BM011'!S$609,0))</f>
        <v>15953.5</v>
      </c>
      <c r="G588">
        <f>SUMIFS(Baggrundsvariable!D$3:D$296,Baggrundsvariable!$A$3:$A$296,Samlet!$C588,Baggrundsvariable!$C$3:$C$296,Samlet!$E588)</f>
        <v>213742</v>
      </c>
      <c r="H588" s="8">
        <f>SUMIFS(Baggrundsvariable!E$3:E$296,Baggrundsvariable!$A$3:$A$296,Samlet!$C588,Baggrundsvariable!$C$3:$C$296,Samlet!$E588)</f>
        <v>1.45</v>
      </c>
      <c r="I588" s="8">
        <f>SUMIFS(Baggrundsvariable!F$3:F$296,Baggrundsvariable!$A$3:$A$296,Samlet!$C588,Baggrundsvariable!$C$3:$C$296,Samlet!$E588)</f>
        <v>6</v>
      </c>
      <c r="J588" s="8">
        <f>SUMIFS(Baggrundsvariable!G$3:G$296,Baggrundsvariable!$A$3:$A$296,Samlet!$C588,Baggrundsvariable!$C$3:$C$296,Samlet!$E588)</f>
        <v>17.7</v>
      </c>
      <c r="K588" s="8">
        <f>SUMIFS(Baggrundsvariable!H$3:H$296,Baggrundsvariable!$A$3:$A$296,Samlet!$C588,Baggrundsvariable!$C$3:$C$296,Samlet!$E588)</f>
        <v>15.4</v>
      </c>
      <c r="L588" s="8">
        <f>SUMIFS(Baggrundsvariable!I$3:I$296,Baggrundsvariable!$A$3:$A$296,Samlet!$C588,Baggrundsvariable!$C$3:$C$296,Samlet!$E588)</f>
        <v>7.6400941974071266</v>
      </c>
    </row>
    <row r="589" spans="1:12">
      <c r="A589">
        <v>3050</v>
      </c>
      <c r="B589" t="s">
        <v>669</v>
      </c>
      <c r="C589">
        <v>210</v>
      </c>
      <c r="D589" t="s">
        <v>1256</v>
      </c>
      <c r="E589">
        <v>2011</v>
      </c>
      <c r="F589" s="15">
        <f>IF(VLOOKUP(IF($A589&lt;1500,'BM011'!$D$5,IF($A589&lt;1800,'BM011'!$D$5,IF($A589&lt;2000,'BM011'!$D$5,$A589))),'BM011'!$D$5:$U$607,'BM011'!S$609,0)="BRUG KOM",VLOOKUP($C589,'BM010'!$C$5:$T$102,'BM010'!R$104,0),VLOOKUP(IF($A589&lt;1500,'BM011'!$D$5,IF($A589&lt;1800,'BM011'!$D$5,IF($A589&lt;2000,'BM011'!$D$5,$A589))),'BM011'!$D$5:$U$607,'BM011'!S$609,0))</f>
        <v>22676.75</v>
      </c>
      <c r="G589">
        <f>SUMIFS(Baggrundsvariable!D$3:D$296,Baggrundsvariable!$A$3:$A$296,Samlet!$C589,Baggrundsvariable!$C$3:$C$296,Samlet!$E589)</f>
        <v>235433</v>
      </c>
      <c r="H589" s="8">
        <f>SUMIFS(Baggrundsvariable!E$3:E$296,Baggrundsvariable!$A$3:$A$296,Samlet!$C589,Baggrundsvariable!$C$3:$C$296,Samlet!$E589)</f>
        <v>1.075</v>
      </c>
      <c r="I589" s="8">
        <f>SUMIFS(Baggrundsvariable!F$3:F$296,Baggrundsvariable!$A$3:$A$296,Samlet!$C589,Baggrundsvariable!$C$3:$C$296,Samlet!$E589)</f>
        <v>2.8</v>
      </c>
      <c r="J589" s="8">
        <f>SUMIFS(Baggrundsvariable!G$3:G$296,Baggrundsvariable!$A$3:$A$296,Samlet!$C589,Baggrundsvariable!$C$3:$C$296,Samlet!$E589)</f>
        <v>14.5</v>
      </c>
      <c r="K589" s="8">
        <f>SUMIFS(Baggrundsvariable!H$3:H$296,Baggrundsvariable!$A$3:$A$296,Samlet!$C589,Baggrundsvariable!$C$3:$C$296,Samlet!$E589)</f>
        <v>14.3</v>
      </c>
      <c r="L589" s="8">
        <f>SUMIFS(Baggrundsvariable!I$3:I$296,Baggrundsvariable!$A$3:$A$296,Samlet!$C589,Baggrundsvariable!$C$3:$C$296,Samlet!$E589)</f>
        <v>9.4692408128081933</v>
      </c>
    </row>
    <row r="590" spans="1:12">
      <c r="A590">
        <v>3060</v>
      </c>
      <c r="B590" t="s">
        <v>670</v>
      </c>
      <c r="C590">
        <v>210</v>
      </c>
      <c r="D590" t="s">
        <v>1256</v>
      </c>
      <c r="E590">
        <v>2011</v>
      </c>
      <c r="F590" s="15">
        <f>IF(VLOOKUP(IF($A590&lt;1500,'BM011'!$D$5,IF($A590&lt;1800,'BM011'!$D$5,IF($A590&lt;2000,'BM011'!$D$5,$A590))),'BM011'!$D$5:$U$607,'BM011'!S$609,0)="BRUG KOM",VLOOKUP($C590,'BM010'!$C$5:$T$102,'BM010'!R$104,0),VLOOKUP(IF($A590&lt;1500,'BM011'!$D$5,IF($A590&lt;1800,'BM011'!$D$5,IF($A590&lt;2000,'BM011'!$D$5,$A590))),'BM011'!$D$5:$U$607,'BM011'!S$609,0))</f>
        <v>19728.75</v>
      </c>
      <c r="G590">
        <f>SUMIFS(Baggrundsvariable!D$3:D$296,Baggrundsvariable!$A$3:$A$296,Samlet!$C590,Baggrundsvariable!$C$3:$C$296,Samlet!$E590)</f>
        <v>235433</v>
      </c>
      <c r="H590" s="8">
        <f>SUMIFS(Baggrundsvariable!E$3:E$296,Baggrundsvariable!$A$3:$A$296,Samlet!$C590,Baggrundsvariable!$C$3:$C$296,Samlet!$E590)</f>
        <v>1.075</v>
      </c>
      <c r="I590" s="8">
        <f>SUMIFS(Baggrundsvariable!F$3:F$296,Baggrundsvariable!$A$3:$A$296,Samlet!$C590,Baggrundsvariable!$C$3:$C$296,Samlet!$E590)</f>
        <v>2.8</v>
      </c>
      <c r="J590" s="8">
        <f>SUMIFS(Baggrundsvariable!G$3:G$296,Baggrundsvariable!$A$3:$A$296,Samlet!$C590,Baggrundsvariable!$C$3:$C$296,Samlet!$E590)</f>
        <v>14.5</v>
      </c>
      <c r="K590" s="8">
        <f>SUMIFS(Baggrundsvariable!H$3:H$296,Baggrundsvariable!$A$3:$A$296,Samlet!$C590,Baggrundsvariable!$C$3:$C$296,Samlet!$E590)</f>
        <v>14.3</v>
      </c>
      <c r="L590" s="8">
        <f>SUMIFS(Baggrundsvariable!I$3:I$296,Baggrundsvariable!$A$3:$A$296,Samlet!$C590,Baggrundsvariable!$C$3:$C$296,Samlet!$E590)</f>
        <v>9.4692408128081933</v>
      </c>
    </row>
    <row r="591" spans="1:12">
      <c r="A591">
        <v>3060</v>
      </c>
      <c r="B591" t="s">
        <v>670</v>
      </c>
      <c r="C591">
        <v>217</v>
      </c>
      <c r="D591" t="s">
        <v>1257</v>
      </c>
      <c r="E591">
        <v>2011</v>
      </c>
      <c r="F591" s="15">
        <f>IF(VLOOKUP(IF($A591&lt;1500,'BM011'!$D$5,IF($A591&lt;1800,'BM011'!$D$5,IF($A591&lt;2000,'BM011'!$D$5,$A591))),'BM011'!$D$5:$U$607,'BM011'!S$609,0)="BRUG KOM",VLOOKUP($C591,'BM010'!$C$5:$T$102,'BM010'!R$104,0),VLOOKUP(IF($A591&lt;1500,'BM011'!$D$5,IF($A591&lt;1800,'BM011'!$D$5,IF($A591&lt;2000,'BM011'!$D$5,$A591))),'BM011'!$D$5:$U$607,'BM011'!S$609,0))</f>
        <v>19728.75</v>
      </c>
      <c r="G591">
        <f>SUMIFS(Baggrundsvariable!D$3:D$296,Baggrundsvariable!$A$3:$A$296,Samlet!$C591,Baggrundsvariable!$C$3:$C$296,Samlet!$E591)</f>
        <v>213742</v>
      </c>
      <c r="H591" s="8">
        <f>SUMIFS(Baggrundsvariable!E$3:E$296,Baggrundsvariable!$A$3:$A$296,Samlet!$C591,Baggrundsvariable!$C$3:$C$296,Samlet!$E591)</f>
        <v>1.45</v>
      </c>
      <c r="I591" s="8">
        <f>SUMIFS(Baggrundsvariable!F$3:F$296,Baggrundsvariable!$A$3:$A$296,Samlet!$C591,Baggrundsvariable!$C$3:$C$296,Samlet!$E591)</f>
        <v>6</v>
      </c>
      <c r="J591" s="8">
        <f>SUMIFS(Baggrundsvariable!G$3:G$296,Baggrundsvariable!$A$3:$A$296,Samlet!$C591,Baggrundsvariable!$C$3:$C$296,Samlet!$E591)</f>
        <v>17.7</v>
      </c>
      <c r="K591" s="8">
        <f>SUMIFS(Baggrundsvariable!H$3:H$296,Baggrundsvariable!$A$3:$A$296,Samlet!$C591,Baggrundsvariable!$C$3:$C$296,Samlet!$E591)</f>
        <v>15.4</v>
      </c>
      <c r="L591" s="8">
        <f>SUMIFS(Baggrundsvariable!I$3:I$296,Baggrundsvariable!$A$3:$A$296,Samlet!$C591,Baggrundsvariable!$C$3:$C$296,Samlet!$E591)</f>
        <v>7.6400941974071266</v>
      </c>
    </row>
    <row r="592" spans="1:12">
      <c r="A592">
        <v>3070</v>
      </c>
      <c r="B592" t="s">
        <v>671</v>
      </c>
      <c r="C592">
        <v>217</v>
      </c>
      <c r="D592" t="s">
        <v>1257</v>
      </c>
      <c r="E592">
        <v>2011</v>
      </c>
      <c r="F592" s="15">
        <f>IF(VLOOKUP(IF($A592&lt;1500,'BM011'!$D$5,IF($A592&lt;1800,'BM011'!$D$5,IF($A592&lt;2000,'BM011'!$D$5,$A592))),'BM011'!$D$5:$U$607,'BM011'!S$609,0)="BRUG KOM",VLOOKUP($C592,'BM010'!$C$5:$T$102,'BM010'!R$104,0),VLOOKUP(IF($A592&lt;1500,'BM011'!$D$5,IF($A592&lt;1800,'BM011'!$D$5,IF($A592&lt;2000,'BM011'!$D$5,$A592))),'BM011'!$D$5:$U$607,'BM011'!S$609,0))</f>
        <v>21470.25</v>
      </c>
      <c r="G592">
        <f>SUMIFS(Baggrundsvariable!D$3:D$296,Baggrundsvariable!$A$3:$A$296,Samlet!$C592,Baggrundsvariable!$C$3:$C$296,Samlet!$E592)</f>
        <v>213742</v>
      </c>
      <c r="H592" s="8">
        <f>SUMIFS(Baggrundsvariable!E$3:E$296,Baggrundsvariable!$A$3:$A$296,Samlet!$C592,Baggrundsvariable!$C$3:$C$296,Samlet!$E592)</f>
        <v>1.45</v>
      </c>
      <c r="I592" s="8">
        <f>SUMIFS(Baggrundsvariable!F$3:F$296,Baggrundsvariable!$A$3:$A$296,Samlet!$C592,Baggrundsvariable!$C$3:$C$296,Samlet!$E592)</f>
        <v>6</v>
      </c>
      <c r="J592" s="8">
        <f>SUMIFS(Baggrundsvariable!G$3:G$296,Baggrundsvariable!$A$3:$A$296,Samlet!$C592,Baggrundsvariable!$C$3:$C$296,Samlet!$E592)</f>
        <v>17.7</v>
      </c>
      <c r="K592" s="8">
        <f>SUMIFS(Baggrundsvariable!H$3:H$296,Baggrundsvariable!$A$3:$A$296,Samlet!$C592,Baggrundsvariable!$C$3:$C$296,Samlet!$E592)</f>
        <v>15.4</v>
      </c>
      <c r="L592" s="8">
        <f>SUMIFS(Baggrundsvariable!I$3:I$296,Baggrundsvariable!$A$3:$A$296,Samlet!$C592,Baggrundsvariable!$C$3:$C$296,Samlet!$E592)</f>
        <v>7.6400941974071266</v>
      </c>
    </row>
    <row r="593" spans="1:12">
      <c r="A593">
        <v>3080</v>
      </c>
      <c r="B593" t="s">
        <v>672</v>
      </c>
      <c r="C593">
        <v>217</v>
      </c>
      <c r="D593" t="s">
        <v>1257</v>
      </c>
      <c r="E593">
        <v>2011</v>
      </c>
      <c r="F593" s="15">
        <f>IF(VLOOKUP(IF($A593&lt;1500,'BM011'!$D$5,IF($A593&lt;1800,'BM011'!$D$5,IF($A593&lt;2000,'BM011'!$D$5,$A593))),'BM011'!$D$5:$U$607,'BM011'!S$609,0)="BRUG KOM",VLOOKUP($C593,'BM010'!$C$5:$T$102,'BM010'!R$104,0),VLOOKUP(IF($A593&lt;1500,'BM011'!$D$5,IF($A593&lt;1800,'BM011'!$D$5,IF($A593&lt;2000,'BM011'!$D$5,$A593))),'BM011'!$D$5:$U$607,'BM011'!S$609,0))</f>
        <v>17879.25</v>
      </c>
      <c r="G593">
        <f>SUMIFS(Baggrundsvariable!D$3:D$296,Baggrundsvariable!$A$3:$A$296,Samlet!$C593,Baggrundsvariable!$C$3:$C$296,Samlet!$E593)</f>
        <v>213742</v>
      </c>
      <c r="H593" s="8">
        <f>SUMIFS(Baggrundsvariable!E$3:E$296,Baggrundsvariable!$A$3:$A$296,Samlet!$C593,Baggrundsvariable!$C$3:$C$296,Samlet!$E593)</f>
        <v>1.45</v>
      </c>
      <c r="I593" s="8">
        <f>SUMIFS(Baggrundsvariable!F$3:F$296,Baggrundsvariable!$A$3:$A$296,Samlet!$C593,Baggrundsvariable!$C$3:$C$296,Samlet!$E593)</f>
        <v>6</v>
      </c>
      <c r="J593" s="8">
        <f>SUMIFS(Baggrundsvariable!G$3:G$296,Baggrundsvariable!$A$3:$A$296,Samlet!$C593,Baggrundsvariable!$C$3:$C$296,Samlet!$E593)</f>
        <v>17.7</v>
      </c>
      <c r="K593" s="8">
        <f>SUMIFS(Baggrundsvariable!H$3:H$296,Baggrundsvariable!$A$3:$A$296,Samlet!$C593,Baggrundsvariable!$C$3:$C$296,Samlet!$E593)</f>
        <v>15.4</v>
      </c>
      <c r="L593" s="8">
        <f>SUMIFS(Baggrundsvariable!I$3:I$296,Baggrundsvariable!$A$3:$A$296,Samlet!$C593,Baggrundsvariable!$C$3:$C$296,Samlet!$E593)</f>
        <v>7.6400941974071266</v>
      </c>
    </row>
    <row r="594" spans="1:12">
      <c r="A594">
        <v>3100</v>
      </c>
      <c r="B594" t="s">
        <v>673</v>
      </c>
      <c r="C594">
        <v>217</v>
      </c>
      <c r="D594" t="s">
        <v>1257</v>
      </c>
      <c r="E594">
        <v>2011</v>
      </c>
      <c r="F594" s="15">
        <f>IF(VLOOKUP(IF($A594&lt;1500,'BM011'!$D$5,IF($A594&lt;1800,'BM011'!$D$5,IF($A594&lt;2000,'BM011'!$D$5,$A594))),'BM011'!$D$5:$U$607,'BM011'!S$609,0)="BRUG KOM",VLOOKUP($C594,'BM010'!$C$5:$T$102,'BM010'!R$104,0),VLOOKUP(IF($A594&lt;1500,'BM011'!$D$5,IF($A594&lt;1800,'BM011'!$D$5,IF($A594&lt;2000,'BM011'!$D$5,$A594))),'BM011'!$D$5:$U$607,'BM011'!S$609,0))</f>
        <v>20230.5</v>
      </c>
      <c r="G594">
        <f>SUMIFS(Baggrundsvariable!D$3:D$296,Baggrundsvariable!$A$3:$A$296,Samlet!$C594,Baggrundsvariable!$C$3:$C$296,Samlet!$E594)</f>
        <v>213742</v>
      </c>
      <c r="H594" s="8">
        <f>SUMIFS(Baggrundsvariable!E$3:E$296,Baggrundsvariable!$A$3:$A$296,Samlet!$C594,Baggrundsvariable!$C$3:$C$296,Samlet!$E594)</f>
        <v>1.45</v>
      </c>
      <c r="I594" s="8">
        <f>SUMIFS(Baggrundsvariable!F$3:F$296,Baggrundsvariable!$A$3:$A$296,Samlet!$C594,Baggrundsvariable!$C$3:$C$296,Samlet!$E594)</f>
        <v>6</v>
      </c>
      <c r="J594" s="8">
        <f>SUMIFS(Baggrundsvariable!G$3:G$296,Baggrundsvariable!$A$3:$A$296,Samlet!$C594,Baggrundsvariable!$C$3:$C$296,Samlet!$E594)</f>
        <v>17.7</v>
      </c>
      <c r="K594" s="8">
        <f>SUMIFS(Baggrundsvariable!H$3:H$296,Baggrundsvariable!$A$3:$A$296,Samlet!$C594,Baggrundsvariable!$C$3:$C$296,Samlet!$E594)</f>
        <v>15.4</v>
      </c>
      <c r="L594" s="8">
        <f>SUMIFS(Baggrundsvariable!I$3:I$296,Baggrundsvariable!$A$3:$A$296,Samlet!$C594,Baggrundsvariable!$C$3:$C$296,Samlet!$E594)</f>
        <v>7.6400941974071266</v>
      </c>
    </row>
    <row r="595" spans="1:12">
      <c r="A595">
        <v>3100</v>
      </c>
      <c r="B595" t="s">
        <v>673</v>
      </c>
      <c r="C595">
        <v>270</v>
      </c>
      <c r="D595" t="s">
        <v>1258</v>
      </c>
      <c r="E595">
        <v>2011</v>
      </c>
      <c r="F595" s="15">
        <f>IF(VLOOKUP(IF($A595&lt;1500,'BM011'!$D$5,IF($A595&lt;1800,'BM011'!$D$5,IF($A595&lt;2000,'BM011'!$D$5,$A595))),'BM011'!$D$5:$U$607,'BM011'!S$609,0)="BRUG KOM",VLOOKUP($C595,'BM010'!$C$5:$T$102,'BM010'!R$104,0),VLOOKUP(IF($A595&lt;1500,'BM011'!$D$5,IF($A595&lt;1800,'BM011'!$D$5,IF($A595&lt;2000,'BM011'!$D$5,$A595))),'BM011'!$D$5:$U$607,'BM011'!S$609,0))</f>
        <v>20230.5</v>
      </c>
      <c r="G595">
        <f>SUMIFS(Baggrundsvariable!D$3:D$296,Baggrundsvariable!$A$3:$A$296,Samlet!$C595,Baggrundsvariable!$C$3:$C$296,Samlet!$E595)</f>
        <v>210245</v>
      </c>
      <c r="H595" s="8">
        <f>SUMIFS(Baggrundsvariable!E$3:E$296,Baggrundsvariable!$A$3:$A$296,Samlet!$C595,Baggrundsvariable!$C$3:$C$296,Samlet!$E595)</f>
        <v>1.2416666666666665</v>
      </c>
      <c r="I595" s="8">
        <f>SUMIFS(Baggrundsvariable!F$3:F$296,Baggrundsvariable!$A$3:$A$296,Samlet!$C595,Baggrundsvariable!$C$3:$C$296,Samlet!$E595)</f>
        <v>2.7</v>
      </c>
      <c r="J595" s="8">
        <f>SUMIFS(Baggrundsvariable!G$3:G$296,Baggrundsvariable!$A$3:$A$296,Samlet!$C595,Baggrundsvariable!$C$3:$C$296,Samlet!$E595)</f>
        <v>12.5</v>
      </c>
      <c r="K595" s="8">
        <f>SUMIFS(Baggrundsvariable!H$3:H$296,Baggrundsvariable!$A$3:$A$296,Samlet!$C595,Baggrundsvariable!$C$3:$C$296,Samlet!$E595)</f>
        <v>14</v>
      </c>
      <c r="L595" s="8">
        <f>SUMIFS(Baggrundsvariable!I$3:I$296,Baggrundsvariable!$A$3:$A$296,Samlet!$C595,Baggrundsvariable!$C$3:$C$296,Samlet!$E595)</f>
        <v>2.5878344720706981</v>
      </c>
    </row>
    <row r="596" spans="1:12">
      <c r="A596">
        <v>3120</v>
      </c>
      <c r="B596" t="s">
        <v>674</v>
      </c>
      <c r="C596">
        <v>270</v>
      </c>
      <c r="D596" t="s">
        <v>1258</v>
      </c>
      <c r="E596">
        <v>2011</v>
      </c>
      <c r="F596" s="15">
        <f>IF(VLOOKUP(IF($A596&lt;1500,'BM011'!$D$5,IF($A596&lt;1800,'BM011'!$D$5,IF($A596&lt;2000,'BM011'!$D$5,$A596))),'BM011'!$D$5:$U$607,'BM011'!S$609,0)="BRUG KOM",VLOOKUP($C596,'BM010'!$C$5:$T$102,'BM010'!R$104,0),VLOOKUP(IF($A596&lt;1500,'BM011'!$D$5,IF($A596&lt;1800,'BM011'!$D$5,IF($A596&lt;2000,'BM011'!$D$5,$A596))),'BM011'!$D$5:$U$607,'BM011'!S$609,0))</f>
        <v>12713.75</v>
      </c>
      <c r="G596">
        <f>SUMIFS(Baggrundsvariable!D$3:D$296,Baggrundsvariable!$A$3:$A$296,Samlet!$C596,Baggrundsvariable!$C$3:$C$296,Samlet!$E596)</f>
        <v>210245</v>
      </c>
      <c r="H596" s="8">
        <f>SUMIFS(Baggrundsvariable!E$3:E$296,Baggrundsvariable!$A$3:$A$296,Samlet!$C596,Baggrundsvariable!$C$3:$C$296,Samlet!$E596)</f>
        <v>1.2416666666666665</v>
      </c>
      <c r="I596" s="8">
        <f>SUMIFS(Baggrundsvariable!F$3:F$296,Baggrundsvariable!$A$3:$A$296,Samlet!$C596,Baggrundsvariable!$C$3:$C$296,Samlet!$E596)</f>
        <v>2.7</v>
      </c>
      <c r="J596" s="8">
        <f>SUMIFS(Baggrundsvariable!G$3:G$296,Baggrundsvariable!$A$3:$A$296,Samlet!$C596,Baggrundsvariable!$C$3:$C$296,Samlet!$E596)</f>
        <v>12.5</v>
      </c>
      <c r="K596" s="8">
        <f>SUMIFS(Baggrundsvariable!H$3:H$296,Baggrundsvariable!$A$3:$A$296,Samlet!$C596,Baggrundsvariable!$C$3:$C$296,Samlet!$E596)</f>
        <v>14</v>
      </c>
      <c r="L596" s="8">
        <f>SUMIFS(Baggrundsvariable!I$3:I$296,Baggrundsvariable!$A$3:$A$296,Samlet!$C596,Baggrundsvariable!$C$3:$C$296,Samlet!$E596)</f>
        <v>2.5878344720706981</v>
      </c>
    </row>
    <row r="597" spans="1:12">
      <c r="A597">
        <v>3140</v>
      </c>
      <c r="B597" t="s">
        <v>675</v>
      </c>
      <c r="C597">
        <v>217</v>
      </c>
      <c r="D597" t="s">
        <v>1257</v>
      </c>
      <c r="E597">
        <v>2011</v>
      </c>
      <c r="F597" s="15">
        <f>IF(VLOOKUP(IF($A597&lt;1500,'BM011'!$D$5,IF($A597&lt;1800,'BM011'!$D$5,IF($A597&lt;2000,'BM011'!$D$5,$A597))),'BM011'!$D$5:$U$607,'BM011'!S$609,0)="BRUG KOM",VLOOKUP($C597,'BM010'!$C$5:$T$102,'BM010'!R$104,0),VLOOKUP(IF($A597&lt;1500,'BM011'!$D$5,IF($A597&lt;1800,'BM011'!$D$5,IF($A597&lt;2000,'BM011'!$D$5,$A597))),'BM011'!$D$5:$U$607,'BM011'!S$609,0))</f>
        <v>18683.5</v>
      </c>
      <c r="G597">
        <f>SUMIFS(Baggrundsvariable!D$3:D$296,Baggrundsvariable!$A$3:$A$296,Samlet!$C597,Baggrundsvariable!$C$3:$C$296,Samlet!$E597)</f>
        <v>213742</v>
      </c>
      <c r="H597" s="8">
        <f>SUMIFS(Baggrundsvariable!E$3:E$296,Baggrundsvariable!$A$3:$A$296,Samlet!$C597,Baggrundsvariable!$C$3:$C$296,Samlet!$E597)</f>
        <v>1.45</v>
      </c>
      <c r="I597" s="8">
        <f>SUMIFS(Baggrundsvariable!F$3:F$296,Baggrundsvariable!$A$3:$A$296,Samlet!$C597,Baggrundsvariable!$C$3:$C$296,Samlet!$E597)</f>
        <v>6</v>
      </c>
      <c r="J597" s="8">
        <f>SUMIFS(Baggrundsvariable!G$3:G$296,Baggrundsvariable!$A$3:$A$296,Samlet!$C597,Baggrundsvariable!$C$3:$C$296,Samlet!$E597)</f>
        <v>17.7</v>
      </c>
      <c r="K597" s="8">
        <f>SUMIFS(Baggrundsvariable!H$3:H$296,Baggrundsvariable!$A$3:$A$296,Samlet!$C597,Baggrundsvariable!$C$3:$C$296,Samlet!$E597)</f>
        <v>15.4</v>
      </c>
      <c r="L597" s="8">
        <f>SUMIFS(Baggrundsvariable!I$3:I$296,Baggrundsvariable!$A$3:$A$296,Samlet!$C597,Baggrundsvariable!$C$3:$C$296,Samlet!$E597)</f>
        <v>7.6400941974071266</v>
      </c>
    </row>
    <row r="598" spans="1:12">
      <c r="A598">
        <v>3150</v>
      </c>
      <c r="B598" t="s">
        <v>676</v>
      </c>
      <c r="C598">
        <v>217</v>
      </c>
      <c r="D598" t="s">
        <v>1257</v>
      </c>
      <c r="E598">
        <v>2011</v>
      </c>
      <c r="F598" s="15">
        <f>IF(VLOOKUP(IF($A598&lt;1500,'BM011'!$D$5,IF($A598&lt;1800,'BM011'!$D$5,IF($A598&lt;2000,'BM011'!$D$5,$A598))),'BM011'!$D$5:$U$607,'BM011'!S$609,0)="BRUG KOM",VLOOKUP($C598,'BM010'!$C$5:$T$102,'BM010'!R$104,0),VLOOKUP(IF($A598&lt;1500,'BM011'!$D$5,IF($A598&lt;1800,'BM011'!$D$5,IF($A598&lt;2000,'BM011'!$D$5,$A598))),'BM011'!$D$5:$U$607,'BM011'!S$609,0))</f>
        <v>17879.25</v>
      </c>
      <c r="G598">
        <f>SUMIFS(Baggrundsvariable!D$3:D$296,Baggrundsvariable!$A$3:$A$296,Samlet!$C598,Baggrundsvariable!$C$3:$C$296,Samlet!$E598)</f>
        <v>213742</v>
      </c>
      <c r="H598" s="8">
        <f>SUMIFS(Baggrundsvariable!E$3:E$296,Baggrundsvariable!$A$3:$A$296,Samlet!$C598,Baggrundsvariable!$C$3:$C$296,Samlet!$E598)</f>
        <v>1.45</v>
      </c>
      <c r="I598" s="8">
        <f>SUMIFS(Baggrundsvariable!F$3:F$296,Baggrundsvariable!$A$3:$A$296,Samlet!$C598,Baggrundsvariable!$C$3:$C$296,Samlet!$E598)</f>
        <v>6</v>
      </c>
      <c r="J598" s="8">
        <f>SUMIFS(Baggrundsvariable!G$3:G$296,Baggrundsvariable!$A$3:$A$296,Samlet!$C598,Baggrundsvariable!$C$3:$C$296,Samlet!$E598)</f>
        <v>17.7</v>
      </c>
      <c r="K598" s="8">
        <f>SUMIFS(Baggrundsvariable!H$3:H$296,Baggrundsvariable!$A$3:$A$296,Samlet!$C598,Baggrundsvariable!$C$3:$C$296,Samlet!$E598)</f>
        <v>15.4</v>
      </c>
      <c r="L598" s="8">
        <f>SUMIFS(Baggrundsvariable!I$3:I$296,Baggrundsvariable!$A$3:$A$296,Samlet!$C598,Baggrundsvariable!$C$3:$C$296,Samlet!$E598)</f>
        <v>7.6400941974071266</v>
      </c>
    </row>
    <row r="599" spans="1:12">
      <c r="A599">
        <v>3200</v>
      </c>
      <c r="B599" t="s">
        <v>677</v>
      </c>
      <c r="C599">
        <v>219</v>
      </c>
      <c r="D599" t="s">
        <v>1259</v>
      </c>
      <c r="E599">
        <v>2011</v>
      </c>
      <c r="F599" s="15">
        <f>IF(VLOOKUP(IF($A599&lt;1500,'BM011'!$D$5,IF($A599&lt;1800,'BM011'!$D$5,IF($A599&lt;2000,'BM011'!$D$5,$A599))),'BM011'!$D$5:$U$607,'BM011'!S$609,0)="BRUG KOM",VLOOKUP($C599,'BM010'!$C$5:$T$102,'BM010'!R$104,0),VLOOKUP(IF($A599&lt;1500,'BM011'!$D$5,IF($A599&lt;1800,'BM011'!$D$5,IF($A599&lt;2000,'BM011'!$D$5,$A599))),'BM011'!$D$5:$U$607,'BM011'!S$609,0))</f>
        <v>12375</v>
      </c>
      <c r="G599">
        <f>SUMIFS(Baggrundsvariable!D$3:D$296,Baggrundsvariable!$A$3:$A$296,Samlet!$C599,Baggrundsvariable!$C$3:$C$296,Samlet!$E599)</f>
        <v>223169</v>
      </c>
      <c r="H599" s="8">
        <f>SUMIFS(Baggrundsvariable!E$3:E$296,Baggrundsvariable!$A$3:$A$296,Samlet!$C599,Baggrundsvariable!$C$3:$C$296,Samlet!$E599)</f>
        <v>1.1916666666666664</v>
      </c>
      <c r="I599" s="8">
        <f>SUMIFS(Baggrundsvariable!F$3:F$296,Baggrundsvariable!$A$3:$A$296,Samlet!$C599,Baggrundsvariable!$C$3:$C$296,Samlet!$E599)</f>
        <v>4.3</v>
      </c>
      <c r="J599" s="8">
        <f>SUMIFS(Baggrundsvariable!G$3:G$296,Baggrundsvariable!$A$3:$A$296,Samlet!$C599,Baggrundsvariable!$C$3:$C$296,Samlet!$E599)</f>
        <v>11.7</v>
      </c>
      <c r="K599" s="8">
        <f>SUMIFS(Baggrundsvariable!H$3:H$296,Baggrundsvariable!$A$3:$A$296,Samlet!$C599,Baggrundsvariable!$C$3:$C$296,Samlet!$E599)</f>
        <v>13.4</v>
      </c>
      <c r="L599" s="8">
        <f>SUMIFS(Baggrundsvariable!I$3:I$296,Baggrundsvariable!$A$3:$A$296,Samlet!$C599,Baggrundsvariable!$C$3:$C$296,Samlet!$E599)</f>
        <v>6.3187299077185566</v>
      </c>
    </row>
    <row r="600" spans="1:12">
      <c r="A600">
        <v>3200</v>
      </c>
      <c r="B600" t="s">
        <v>677</v>
      </c>
      <c r="C600">
        <v>270</v>
      </c>
      <c r="D600" t="s">
        <v>1258</v>
      </c>
      <c r="E600">
        <v>2011</v>
      </c>
      <c r="F600" s="15">
        <f>IF(VLOOKUP(IF($A600&lt;1500,'BM011'!$D$5,IF($A600&lt;1800,'BM011'!$D$5,IF($A600&lt;2000,'BM011'!$D$5,$A600))),'BM011'!$D$5:$U$607,'BM011'!S$609,0)="BRUG KOM",VLOOKUP($C600,'BM010'!$C$5:$T$102,'BM010'!R$104,0),VLOOKUP(IF($A600&lt;1500,'BM011'!$D$5,IF($A600&lt;1800,'BM011'!$D$5,IF($A600&lt;2000,'BM011'!$D$5,$A600))),'BM011'!$D$5:$U$607,'BM011'!S$609,0))</f>
        <v>12375</v>
      </c>
      <c r="G600">
        <f>SUMIFS(Baggrundsvariable!D$3:D$296,Baggrundsvariable!$A$3:$A$296,Samlet!$C600,Baggrundsvariable!$C$3:$C$296,Samlet!$E600)</f>
        <v>210245</v>
      </c>
      <c r="H600" s="8">
        <f>SUMIFS(Baggrundsvariable!E$3:E$296,Baggrundsvariable!$A$3:$A$296,Samlet!$C600,Baggrundsvariable!$C$3:$C$296,Samlet!$E600)</f>
        <v>1.2416666666666665</v>
      </c>
      <c r="I600" s="8">
        <f>SUMIFS(Baggrundsvariable!F$3:F$296,Baggrundsvariable!$A$3:$A$296,Samlet!$C600,Baggrundsvariable!$C$3:$C$296,Samlet!$E600)</f>
        <v>2.7</v>
      </c>
      <c r="J600" s="8">
        <f>SUMIFS(Baggrundsvariable!G$3:G$296,Baggrundsvariable!$A$3:$A$296,Samlet!$C600,Baggrundsvariable!$C$3:$C$296,Samlet!$E600)</f>
        <v>12.5</v>
      </c>
      <c r="K600" s="8">
        <f>SUMIFS(Baggrundsvariable!H$3:H$296,Baggrundsvariable!$A$3:$A$296,Samlet!$C600,Baggrundsvariable!$C$3:$C$296,Samlet!$E600)</f>
        <v>14</v>
      </c>
      <c r="L600" s="8">
        <f>SUMIFS(Baggrundsvariable!I$3:I$296,Baggrundsvariable!$A$3:$A$296,Samlet!$C600,Baggrundsvariable!$C$3:$C$296,Samlet!$E600)</f>
        <v>2.5878344720706981</v>
      </c>
    </row>
    <row r="601" spans="1:12">
      <c r="A601">
        <v>3210</v>
      </c>
      <c r="B601" t="s">
        <v>678</v>
      </c>
      <c r="C601">
        <v>270</v>
      </c>
      <c r="D601" t="s">
        <v>1258</v>
      </c>
      <c r="E601">
        <v>2011</v>
      </c>
      <c r="F601" s="15">
        <f>IF(VLOOKUP(IF($A601&lt;1500,'BM011'!$D$5,IF($A601&lt;1800,'BM011'!$D$5,IF($A601&lt;2000,'BM011'!$D$5,$A601))),'BM011'!$D$5:$U$607,'BM011'!S$609,0)="BRUG KOM",VLOOKUP($C601,'BM010'!$C$5:$T$102,'BM010'!R$104,0),VLOOKUP(IF($A601&lt;1500,'BM011'!$D$5,IF($A601&lt;1800,'BM011'!$D$5,IF($A601&lt;2000,'BM011'!$D$5,$A601))),'BM011'!$D$5:$U$607,'BM011'!S$609,0))</f>
        <v>11303</v>
      </c>
      <c r="G601">
        <f>SUMIFS(Baggrundsvariable!D$3:D$296,Baggrundsvariable!$A$3:$A$296,Samlet!$C601,Baggrundsvariable!$C$3:$C$296,Samlet!$E601)</f>
        <v>210245</v>
      </c>
      <c r="H601" s="8">
        <f>SUMIFS(Baggrundsvariable!E$3:E$296,Baggrundsvariable!$A$3:$A$296,Samlet!$C601,Baggrundsvariable!$C$3:$C$296,Samlet!$E601)</f>
        <v>1.2416666666666665</v>
      </c>
      <c r="I601" s="8">
        <f>SUMIFS(Baggrundsvariable!F$3:F$296,Baggrundsvariable!$A$3:$A$296,Samlet!$C601,Baggrundsvariable!$C$3:$C$296,Samlet!$E601)</f>
        <v>2.7</v>
      </c>
      <c r="J601" s="8">
        <f>SUMIFS(Baggrundsvariable!G$3:G$296,Baggrundsvariable!$A$3:$A$296,Samlet!$C601,Baggrundsvariable!$C$3:$C$296,Samlet!$E601)</f>
        <v>12.5</v>
      </c>
      <c r="K601" s="8">
        <f>SUMIFS(Baggrundsvariable!H$3:H$296,Baggrundsvariable!$A$3:$A$296,Samlet!$C601,Baggrundsvariable!$C$3:$C$296,Samlet!$E601)</f>
        <v>14</v>
      </c>
      <c r="L601" s="8">
        <f>SUMIFS(Baggrundsvariable!I$3:I$296,Baggrundsvariable!$A$3:$A$296,Samlet!$C601,Baggrundsvariable!$C$3:$C$296,Samlet!$E601)</f>
        <v>2.5878344720706981</v>
      </c>
    </row>
    <row r="602" spans="1:12">
      <c r="A602">
        <v>3220</v>
      </c>
      <c r="B602" t="s">
        <v>679</v>
      </c>
      <c r="C602">
        <v>270</v>
      </c>
      <c r="D602" t="s">
        <v>1258</v>
      </c>
      <c r="E602">
        <v>2011</v>
      </c>
      <c r="F602" s="15">
        <f>IF(VLOOKUP(IF($A602&lt;1500,'BM011'!$D$5,IF($A602&lt;1800,'BM011'!$D$5,IF($A602&lt;2000,'BM011'!$D$5,$A602))),'BM011'!$D$5:$U$607,'BM011'!S$609,0)="BRUG KOM",VLOOKUP($C602,'BM010'!$C$5:$T$102,'BM010'!R$104,0),VLOOKUP(IF($A602&lt;1500,'BM011'!$D$5,IF($A602&lt;1800,'BM011'!$D$5,IF($A602&lt;2000,'BM011'!$D$5,$A602))),'BM011'!$D$5:$U$607,'BM011'!S$609,0))</f>
        <v>12713.75</v>
      </c>
      <c r="G602">
        <f>SUMIFS(Baggrundsvariable!D$3:D$296,Baggrundsvariable!$A$3:$A$296,Samlet!$C602,Baggrundsvariable!$C$3:$C$296,Samlet!$E602)</f>
        <v>210245</v>
      </c>
      <c r="H602" s="8">
        <f>SUMIFS(Baggrundsvariable!E$3:E$296,Baggrundsvariable!$A$3:$A$296,Samlet!$C602,Baggrundsvariable!$C$3:$C$296,Samlet!$E602)</f>
        <v>1.2416666666666665</v>
      </c>
      <c r="I602" s="8">
        <f>SUMIFS(Baggrundsvariable!F$3:F$296,Baggrundsvariable!$A$3:$A$296,Samlet!$C602,Baggrundsvariable!$C$3:$C$296,Samlet!$E602)</f>
        <v>2.7</v>
      </c>
      <c r="J602" s="8">
        <f>SUMIFS(Baggrundsvariable!G$3:G$296,Baggrundsvariable!$A$3:$A$296,Samlet!$C602,Baggrundsvariable!$C$3:$C$296,Samlet!$E602)</f>
        <v>12.5</v>
      </c>
      <c r="K602" s="8">
        <f>SUMIFS(Baggrundsvariable!H$3:H$296,Baggrundsvariable!$A$3:$A$296,Samlet!$C602,Baggrundsvariable!$C$3:$C$296,Samlet!$E602)</f>
        <v>14</v>
      </c>
      <c r="L602" s="8">
        <f>SUMIFS(Baggrundsvariable!I$3:I$296,Baggrundsvariable!$A$3:$A$296,Samlet!$C602,Baggrundsvariable!$C$3:$C$296,Samlet!$E602)</f>
        <v>2.5878344720706981</v>
      </c>
    </row>
    <row r="603" spans="1:12">
      <c r="A603">
        <v>3230</v>
      </c>
      <c r="B603" t="s">
        <v>680</v>
      </c>
      <c r="C603">
        <v>217</v>
      </c>
      <c r="D603" t="s">
        <v>1257</v>
      </c>
      <c r="E603">
        <v>2011</v>
      </c>
      <c r="F603" s="15">
        <f>IF(VLOOKUP(IF($A603&lt;1500,'BM011'!$D$5,IF($A603&lt;1800,'BM011'!$D$5,IF($A603&lt;2000,'BM011'!$D$5,$A603))),'BM011'!$D$5:$U$607,'BM011'!S$609,0)="BRUG KOM",VLOOKUP($C603,'BM010'!$C$5:$T$102,'BM010'!R$104,0),VLOOKUP(IF($A603&lt;1500,'BM011'!$D$5,IF($A603&lt;1800,'BM011'!$D$5,IF($A603&lt;2000,'BM011'!$D$5,$A603))),'BM011'!$D$5:$U$607,'BM011'!S$609,0))</f>
        <v>11609</v>
      </c>
      <c r="G603">
        <f>SUMIFS(Baggrundsvariable!D$3:D$296,Baggrundsvariable!$A$3:$A$296,Samlet!$C603,Baggrundsvariable!$C$3:$C$296,Samlet!$E603)</f>
        <v>213742</v>
      </c>
      <c r="H603" s="8">
        <f>SUMIFS(Baggrundsvariable!E$3:E$296,Baggrundsvariable!$A$3:$A$296,Samlet!$C603,Baggrundsvariable!$C$3:$C$296,Samlet!$E603)</f>
        <v>1.45</v>
      </c>
      <c r="I603" s="8">
        <f>SUMIFS(Baggrundsvariable!F$3:F$296,Baggrundsvariable!$A$3:$A$296,Samlet!$C603,Baggrundsvariable!$C$3:$C$296,Samlet!$E603)</f>
        <v>6</v>
      </c>
      <c r="J603" s="8">
        <f>SUMIFS(Baggrundsvariable!G$3:G$296,Baggrundsvariable!$A$3:$A$296,Samlet!$C603,Baggrundsvariable!$C$3:$C$296,Samlet!$E603)</f>
        <v>17.7</v>
      </c>
      <c r="K603" s="8">
        <f>SUMIFS(Baggrundsvariable!H$3:H$296,Baggrundsvariable!$A$3:$A$296,Samlet!$C603,Baggrundsvariable!$C$3:$C$296,Samlet!$E603)</f>
        <v>15.4</v>
      </c>
      <c r="L603" s="8">
        <f>SUMIFS(Baggrundsvariable!I$3:I$296,Baggrundsvariable!$A$3:$A$296,Samlet!$C603,Baggrundsvariable!$C$3:$C$296,Samlet!$E603)</f>
        <v>7.6400941974071266</v>
      </c>
    </row>
    <row r="604" spans="1:12">
      <c r="A604">
        <v>3230</v>
      </c>
      <c r="B604" t="s">
        <v>680</v>
      </c>
      <c r="C604">
        <v>219</v>
      </c>
      <c r="D604" t="s">
        <v>1259</v>
      </c>
      <c r="E604">
        <v>2011</v>
      </c>
      <c r="F604" s="15">
        <f>IF(VLOOKUP(IF($A604&lt;1500,'BM011'!$D$5,IF($A604&lt;1800,'BM011'!$D$5,IF($A604&lt;2000,'BM011'!$D$5,$A604))),'BM011'!$D$5:$U$607,'BM011'!S$609,0)="BRUG KOM",VLOOKUP($C604,'BM010'!$C$5:$T$102,'BM010'!R$104,0),VLOOKUP(IF($A604&lt;1500,'BM011'!$D$5,IF($A604&lt;1800,'BM011'!$D$5,IF($A604&lt;2000,'BM011'!$D$5,$A604))),'BM011'!$D$5:$U$607,'BM011'!S$609,0))</f>
        <v>11609</v>
      </c>
      <c r="G604">
        <f>SUMIFS(Baggrundsvariable!D$3:D$296,Baggrundsvariable!$A$3:$A$296,Samlet!$C604,Baggrundsvariable!$C$3:$C$296,Samlet!$E604)</f>
        <v>223169</v>
      </c>
      <c r="H604" s="8">
        <f>SUMIFS(Baggrundsvariable!E$3:E$296,Baggrundsvariable!$A$3:$A$296,Samlet!$C604,Baggrundsvariable!$C$3:$C$296,Samlet!$E604)</f>
        <v>1.1916666666666664</v>
      </c>
      <c r="I604" s="8">
        <f>SUMIFS(Baggrundsvariable!F$3:F$296,Baggrundsvariable!$A$3:$A$296,Samlet!$C604,Baggrundsvariable!$C$3:$C$296,Samlet!$E604)</f>
        <v>4.3</v>
      </c>
      <c r="J604" s="8">
        <f>SUMIFS(Baggrundsvariable!G$3:G$296,Baggrundsvariable!$A$3:$A$296,Samlet!$C604,Baggrundsvariable!$C$3:$C$296,Samlet!$E604)</f>
        <v>11.7</v>
      </c>
      <c r="K604" s="8">
        <f>SUMIFS(Baggrundsvariable!H$3:H$296,Baggrundsvariable!$A$3:$A$296,Samlet!$C604,Baggrundsvariable!$C$3:$C$296,Samlet!$E604)</f>
        <v>13.4</v>
      </c>
      <c r="L604" s="8">
        <f>SUMIFS(Baggrundsvariable!I$3:I$296,Baggrundsvariable!$A$3:$A$296,Samlet!$C604,Baggrundsvariable!$C$3:$C$296,Samlet!$E604)</f>
        <v>6.3187299077185566</v>
      </c>
    </row>
    <row r="605" spans="1:12">
      <c r="A605">
        <v>3230</v>
      </c>
      <c r="B605" t="s">
        <v>680</v>
      </c>
      <c r="C605">
        <v>270</v>
      </c>
      <c r="D605" t="s">
        <v>1258</v>
      </c>
      <c r="E605">
        <v>2011</v>
      </c>
      <c r="F605" s="15">
        <f>IF(VLOOKUP(IF($A605&lt;1500,'BM011'!$D$5,IF($A605&lt;1800,'BM011'!$D$5,IF($A605&lt;2000,'BM011'!$D$5,$A605))),'BM011'!$D$5:$U$607,'BM011'!S$609,0)="BRUG KOM",VLOOKUP($C605,'BM010'!$C$5:$T$102,'BM010'!R$104,0),VLOOKUP(IF($A605&lt;1500,'BM011'!$D$5,IF($A605&lt;1800,'BM011'!$D$5,IF($A605&lt;2000,'BM011'!$D$5,$A605))),'BM011'!$D$5:$U$607,'BM011'!S$609,0))</f>
        <v>11609</v>
      </c>
      <c r="G605">
        <f>SUMIFS(Baggrundsvariable!D$3:D$296,Baggrundsvariable!$A$3:$A$296,Samlet!$C605,Baggrundsvariable!$C$3:$C$296,Samlet!$E605)</f>
        <v>210245</v>
      </c>
      <c r="H605" s="8">
        <f>SUMIFS(Baggrundsvariable!E$3:E$296,Baggrundsvariable!$A$3:$A$296,Samlet!$C605,Baggrundsvariable!$C$3:$C$296,Samlet!$E605)</f>
        <v>1.2416666666666665</v>
      </c>
      <c r="I605" s="8">
        <f>SUMIFS(Baggrundsvariable!F$3:F$296,Baggrundsvariable!$A$3:$A$296,Samlet!$C605,Baggrundsvariable!$C$3:$C$296,Samlet!$E605)</f>
        <v>2.7</v>
      </c>
      <c r="J605" s="8">
        <f>SUMIFS(Baggrundsvariable!G$3:G$296,Baggrundsvariable!$A$3:$A$296,Samlet!$C605,Baggrundsvariable!$C$3:$C$296,Samlet!$E605)</f>
        <v>12.5</v>
      </c>
      <c r="K605" s="8">
        <f>SUMIFS(Baggrundsvariable!H$3:H$296,Baggrundsvariable!$A$3:$A$296,Samlet!$C605,Baggrundsvariable!$C$3:$C$296,Samlet!$E605)</f>
        <v>14</v>
      </c>
      <c r="L605" s="8">
        <f>SUMIFS(Baggrundsvariable!I$3:I$296,Baggrundsvariable!$A$3:$A$296,Samlet!$C605,Baggrundsvariable!$C$3:$C$296,Samlet!$E605)</f>
        <v>2.5878344720706981</v>
      </c>
    </row>
    <row r="606" spans="1:12">
      <c r="A606">
        <v>3250</v>
      </c>
      <c r="B606" t="s">
        <v>681</v>
      </c>
      <c r="C606">
        <v>270</v>
      </c>
      <c r="D606" t="s">
        <v>1258</v>
      </c>
      <c r="E606">
        <v>2011</v>
      </c>
      <c r="F606" s="15">
        <f>IF(VLOOKUP(IF($A606&lt;1500,'BM011'!$D$5,IF($A606&lt;1800,'BM011'!$D$5,IF($A606&lt;2000,'BM011'!$D$5,$A606))),'BM011'!$D$5:$U$607,'BM011'!S$609,0)="BRUG KOM",VLOOKUP($C606,'BM010'!$C$5:$T$102,'BM010'!R$104,0),VLOOKUP(IF($A606&lt;1500,'BM011'!$D$5,IF($A606&lt;1800,'BM011'!$D$5,IF($A606&lt;2000,'BM011'!$D$5,$A606))),'BM011'!$D$5:$U$607,'BM011'!S$609,0))</f>
        <v>15496.5</v>
      </c>
      <c r="G606">
        <f>SUMIFS(Baggrundsvariable!D$3:D$296,Baggrundsvariable!$A$3:$A$296,Samlet!$C606,Baggrundsvariable!$C$3:$C$296,Samlet!$E606)</f>
        <v>210245</v>
      </c>
      <c r="H606" s="8">
        <f>SUMIFS(Baggrundsvariable!E$3:E$296,Baggrundsvariable!$A$3:$A$296,Samlet!$C606,Baggrundsvariable!$C$3:$C$296,Samlet!$E606)</f>
        <v>1.2416666666666665</v>
      </c>
      <c r="I606" s="8">
        <f>SUMIFS(Baggrundsvariable!F$3:F$296,Baggrundsvariable!$A$3:$A$296,Samlet!$C606,Baggrundsvariable!$C$3:$C$296,Samlet!$E606)</f>
        <v>2.7</v>
      </c>
      <c r="J606" s="8">
        <f>SUMIFS(Baggrundsvariable!G$3:G$296,Baggrundsvariable!$A$3:$A$296,Samlet!$C606,Baggrundsvariable!$C$3:$C$296,Samlet!$E606)</f>
        <v>12.5</v>
      </c>
      <c r="K606" s="8">
        <f>SUMIFS(Baggrundsvariable!H$3:H$296,Baggrundsvariable!$A$3:$A$296,Samlet!$C606,Baggrundsvariable!$C$3:$C$296,Samlet!$E606)</f>
        <v>14</v>
      </c>
      <c r="L606" s="8">
        <f>SUMIFS(Baggrundsvariable!I$3:I$296,Baggrundsvariable!$A$3:$A$296,Samlet!$C606,Baggrundsvariable!$C$3:$C$296,Samlet!$E606)</f>
        <v>2.5878344720706981</v>
      </c>
    </row>
    <row r="607" spans="1:12">
      <c r="A607">
        <v>3300</v>
      </c>
      <c r="B607" t="s">
        <v>682</v>
      </c>
      <c r="C607">
        <v>260</v>
      </c>
      <c r="D607" t="s">
        <v>1260</v>
      </c>
      <c r="E607">
        <v>2011</v>
      </c>
      <c r="F607" s="15">
        <f>IF(VLOOKUP(IF($A607&lt;1500,'BM011'!$D$5,IF($A607&lt;1800,'BM011'!$D$5,IF($A607&lt;2000,'BM011'!$D$5,$A607))),'BM011'!$D$5:$U$607,'BM011'!S$609,0)="BRUG KOM",VLOOKUP($C607,'BM010'!$C$5:$T$102,'BM010'!R$104,0),VLOOKUP(IF($A607&lt;1500,'BM011'!$D$5,IF($A607&lt;1800,'BM011'!$D$5,IF($A607&lt;2000,'BM011'!$D$5,$A607))),'BM011'!$D$5:$U$607,'BM011'!S$609,0))</f>
        <v>10443.25</v>
      </c>
      <c r="G607">
        <f>SUMIFS(Baggrundsvariable!D$3:D$296,Baggrundsvariable!$A$3:$A$296,Samlet!$C607,Baggrundsvariable!$C$3:$C$296,Samlet!$E607)</f>
        <v>191281</v>
      </c>
      <c r="H607" s="8">
        <f>SUMIFS(Baggrundsvariable!E$3:E$296,Baggrundsvariable!$A$3:$A$296,Samlet!$C607,Baggrundsvariable!$C$3:$C$296,Samlet!$E607)</f>
        <v>1.7750000000000001</v>
      </c>
      <c r="I607" s="8">
        <f>SUMIFS(Baggrundsvariable!F$3:F$296,Baggrundsvariable!$A$3:$A$296,Samlet!$C607,Baggrundsvariable!$C$3:$C$296,Samlet!$E607)</f>
        <v>3.2</v>
      </c>
      <c r="J607" s="8">
        <f>SUMIFS(Baggrundsvariable!G$3:G$296,Baggrundsvariable!$A$3:$A$296,Samlet!$C607,Baggrundsvariable!$C$3:$C$296,Samlet!$E607)</f>
        <v>12.7</v>
      </c>
      <c r="K607" s="8">
        <f>SUMIFS(Baggrundsvariable!H$3:H$296,Baggrundsvariable!$A$3:$A$296,Samlet!$C607,Baggrundsvariable!$C$3:$C$296,Samlet!$E607)</f>
        <v>17</v>
      </c>
      <c r="L607" s="8">
        <f>SUMIFS(Baggrundsvariable!I$3:I$296,Baggrundsvariable!$A$3:$A$296,Samlet!$C607,Baggrundsvariable!$C$3:$C$296,Samlet!$E607)</f>
        <v>5.6460823266363178</v>
      </c>
    </row>
    <row r="608" spans="1:12">
      <c r="A608">
        <v>3300</v>
      </c>
      <c r="B608" t="s">
        <v>682</v>
      </c>
      <c r="C608">
        <v>270</v>
      </c>
      <c r="D608" t="s">
        <v>1258</v>
      </c>
      <c r="E608">
        <v>2011</v>
      </c>
      <c r="F608" s="15">
        <f>IF(VLOOKUP(IF($A608&lt;1500,'BM011'!$D$5,IF($A608&lt;1800,'BM011'!$D$5,IF($A608&lt;2000,'BM011'!$D$5,$A608))),'BM011'!$D$5:$U$607,'BM011'!S$609,0)="BRUG KOM",VLOOKUP($C608,'BM010'!$C$5:$T$102,'BM010'!R$104,0),VLOOKUP(IF($A608&lt;1500,'BM011'!$D$5,IF($A608&lt;1800,'BM011'!$D$5,IF($A608&lt;2000,'BM011'!$D$5,$A608))),'BM011'!$D$5:$U$607,'BM011'!S$609,0))</f>
        <v>10443.25</v>
      </c>
      <c r="G608">
        <f>SUMIFS(Baggrundsvariable!D$3:D$296,Baggrundsvariable!$A$3:$A$296,Samlet!$C608,Baggrundsvariable!$C$3:$C$296,Samlet!$E608)</f>
        <v>210245</v>
      </c>
      <c r="H608" s="8">
        <f>SUMIFS(Baggrundsvariable!E$3:E$296,Baggrundsvariable!$A$3:$A$296,Samlet!$C608,Baggrundsvariable!$C$3:$C$296,Samlet!$E608)</f>
        <v>1.2416666666666665</v>
      </c>
      <c r="I608" s="8">
        <f>SUMIFS(Baggrundsvariable!F$3:F$296,Baggrundsvariable!$A$3:$A$296,Samlet!$C608,Baggrundsvariable!$C$3:$C$296,Samlet!$E608)</f>
        <v>2.7</v>
      </c>
      <c r="J608" s="8">
        <f>SUMIFS(Baggrundsvariable!G$3:G$296,Baggrundsvariable!$A$3:$A$296,Samlet!$C608,Baggrundsvariable!$C$3:$C$296,Samlet!$E608)</f>
        <v>12.5</v>
      </c>
      <c r="K608" s="8">
        <f>SUMIFS(Baggrundsvariable!H$3:H$296,Baggrundsvariable!$A$3:$A$296,Samlet!$C608,Baggrundsvariable!$C$3:$C$296,Samlet!$E608)</f>
        <v>14</v>
      </c>
      <c r="L608" s="8">
        <f>SUMIFS(Baggrundsvariable!I$3:I$296,Baggrundsvariable!$A$3:$A$296,Samlet!$C608,Baggrundsvariable!$C$3:$C$296,Samlet!$E608)</f>
        <v>2.5878344720706981</v>
      </c>
    </row>
    <row r="609" spans="1:12">
      <c r="A609">
        <v>3310</v>
      </c>
      <c r="B609" t="s">
        <v>683</v>
      </c>
      <c r="C609">
        <v>219</v>
      </c>
      <c r="D609" t="s">
        <v>1259</v>
      </c>
      <c r="E609">
        <v>2011</v>
      </c>
      <c r="F609" s="15">
        <f>IF(VLOOKUP(IF($A609&lt;1500,'BM011'!$D$5,IF($A609&lt;1800,'BM011'!$D$5,IF($A609&lt;2000,'BM011'!$D$5,$A609))),'BM011'!$D$5:$U$607,'BM011'!S$609,0)="BRUG KOM",VLOOKUP($C609,'BM010'!$C$5:$T$102,'BM010'!R$104,0),VLOOKUP(IF($A609&lt;1500,'BM011'!$D$5,IF($A609&lt;1800,'BM011'!$D$5,IF($A609&lt;2000,'BM011'!$D$5,$A609))),'BM011'!$D$5:$U$607,'BM011'!S$609,0))</f>
        <v>16853</v>
      </c>
      <c r="G609">
        <f>SUMIFS(Baggrundsvariable!D$3:D$296,Baggrundsvariable!$A$3:$A$296,Samlet!$C609,Baggrundsvariable!$C$3:$C$296,Samlet!$E609)</f>
        <v>223169</v>
      </c>
      <c r="H609" s="8">
        <f>SUMIFS(Baggrundsvariable!E$3:E$296,Baggrundsvariable!$A$3:$A$296,Samlet!$C609,Baggrundsvariable!$C$3:$C$296,Samlet!$E609)</f>
        <v>1.1916666666666664</v>
      </c>
      <c r="I609" s="8">
        <f>SUMIFS(Baggrundsvariable!F$3:F$296,Baggrundsvariable!$A$3:$A$296,Samlet!$C609,Baggrundsvariable!$C$3:$C$296,Samlet!$E609)</f>
        <v>4.3</v>
      </c>
      <c r="J609" s="8">
        <f>SUMIFS(Baggrundsvariable!G$3:G$296,Baggrundsvariable!$A$3:$A$296,Samlet!$C609,Baggrundsvariable!$C$3:$C$296,Samlet!$E609)</f>
        <v>11.7</v>
      </c>
      <c r="K609" s="8">
        <f>SUMIFS(Baggrundsvariable!H$3:H$296,Baggrundsvariable!$A$3:$A$296,Samlet!$C609,Baggrundsvariable!$C$3:$C$296,Samlet!$E609)</f>
        <v>13.4</v>
      </c>
      <c r="L609" s="8">
        <f>SUMIFS(Baggrundsvariable!I$3:I$296,Baggrundsvariable!$A$3:$A$296,Samlet!$C609,Baggrundsvariable!$C$3:$C$296,Samlet!$E609)</f>
        <v>6.3187299077185566</v>
      </c>
    </row>
    <row r="610" spans="1:12">
      <c r="A610">
        <v>3310</v>
      </c>
      <c r="B610" t="s">
        <v>683</v>
      </c>
      <c r="C610">
        <v>260</v>
      </c>
      <c r="D610" t="s">
        <v>1260</v>
      </c>
      <c r="E610">
        <v>2011</v>
      </c>
      <c r="F610" s="15">
        <f>IF(VLOOKUP(IF($A610&lt;1500,'BM011'!$D$5,IF($A610&lt;1800,'BM011'!$D$5,IF($A610&lt;2000,'BM011'!$D$5,$A610))),'BM011'!$D$5:$U$607,'BM011'!S$609,0)="BRUG KOM",VLOOKUP($C610,'BM010'!$C$5:$T$102,'BM010'!R$104,0),VLOOKUP(IF($A610&lt;1500,'BM011'!$D$5,IF($A610&lt;1800,'BM011'!$D$5,IF($A610&lt;2000,'BM011'!$D$5,$A610))),'BM011'!$D$5:$U$607,'BM011'!S$609,0))</f>
        <v>9927.5</v>
      </c>
      <c r="G610">
        <f>SUMIFS(Baggrundsvariable!D$3:D$296,Baggrundsvariable!$A$3:$A$296,Samlet!$C610,Baggrundsvariable!$C$3:$C$296,Samlet!$E610)</f>
        <v>191281</v>
      </c>
      <c r="H610" s="8">
        <f>SUMIFS(Baggrundsvariable!E$3:E$296,Baggrundsvariable!$A$3:$A$296,Samlet!$C610,Baggrundsvariable!$C$3:$C$296,Samlet!$E610)</f>
        <v>1.7750000000000001</v>
      </c>
      <c r="I610" s="8">
        <f>SUMIFS(Baggrundsvariable!F$3:F$296,Baggrundsvariable!$A$3:$A$296,Samlet!$C610,Baggrundsvariable!$C$3:$C$296,Samlet!$E610)</f>
        <v>3.2</v>
      </c>
      <c r="J610" s="8">
        <f>SUMIFS(Baggrundsvariable!G$3:G$296,Baggrundsvariable!$A$3:$A$296,Samlet!$C610,Baggrundsvariable!$C$3:$C$296,Samlet!$E610)</f>
        <v>12.7</v>
      </c>
      <c r="K610" s="8">
        <f>SUMIFS(Baggrundsvariable!H$3:H$296,Baggrundsvariable!$A$3:$A$296,Samlet!$C610,Baggrundsvariable!$C$3:$C$296,Samlet!$E610)</f>
        <v>17</v>
      </c>
      <c r="L610" s="8">
        <f>SUMIFS(Baggrundsvariable!I$3:I$296,Baggrundsvariable!$A$3:$A$296,Samlet!$C610,Baggrundsvariable!$C$3:$C$296,Samlet!$E610)</f>
        <v>5.6460823266363178</v>
      </c>
    </row>
    <row r="611" spans="1:12">
      <c r="A611">
        <v>3320</v>
      </c>
      <c r="B611" t="s">
        <v>684</v>
      </c>
      <c r="C611">
        <v>219</v>
      </c>
      <c r="D611" t="s">
        <v>1259</v>
      </c>
      <c r="E611">
        <v>2011</v>
      </c>
      <c r="F611" s="15">
        <f>IF(VLOOKUP(IF($A611&lt;1500,'BM011'!$D$5,IF($A611&lt;1800,'BM011'!$D$5,IF($A611&lt;2000,'BM011'!$D$5,$A611))),'BM011'!$D$5:$U$607,'BM011'!S$609,0)="BRUG KOM",VLOOKUP($C611,'BM010'!$C$5:$T$102,'BM010'!R$104,0),VLOOKUP(IF($A611&lt;1500,'BM011'!$D$5,IF($A611&lt;1800,'BM011'!$D$5,IF($A611&lt;2000,'BM011'!$D$5,$A611))),'BM011'!$D$5:$U$607,'BM011'!S$609,0))</f>
        <v>13310</v>
      </c>
      <c r="G611">
        <f>SUMIFS(Baggrundsvariable!D$3:D$296,Baggrundsvariable!$A$3:$A$296,Samlet!$C611,Baggrundsvariable!$C$3:$C$296,Samlet!$E611)</f>
        <v>223169</v>
      </c>
      <c r="H611" s="8">
        <f>SUMIFS(Baggrundsvariable!E$3:E$296,Baggrundsvariable!$A$3:$A$296,Samlet!$C611,Baggrundsvariable!$C$3:$C$296,Samlet!$E611)</f>
        <v>1.1916666666666664</v>
      </c>
      <c r="I611" s="8">
        <f>SUMIFS(Baggrundsvariable!F$3:F$296,Baggrundsvariable!$A$3:$A$296,Samlet!$C611,Baggrundsvariable!$C$3:$C$296,Samlet!$E611)</f>
        <v>4.3</v>
      </c>
      <c r="J611" s="8">
        <f>SUMIFS(Baggrundsvariable!G$3:G$296,Baggrundsvariable!$A$3:$A$296,Samlet!$C611,Baggrundsvariable!$C$3:$C$296,Samlet!$E611)</f>
        <v>11.7</v>
      </c>
      <c r="K611" s="8">
        <f>SUMIFS(Baggrundsvariable!H$3:H$296,Baggrundsvariable!$A$3:$A$296,Samlet!$C611,Baggrundsvariable!$C$3:$C$296,Samlet!$E611)</f>
        <v>13.4</v>
      </c>
      <c r="L611" s="8">
        <f>SUMIFS(Baggrundsvariable!I$3:I$296,Baggrundsvariable!$A$3:$A$296,Samlet!$C611,Baggrundsvariable!$C$3:$C$296,Samlet!$E611)</f>
        <v>6.3187299077185566</v>
      </c>
    </row>
    <row r="612" spans="1:12">
      <c r="A612">
        <v>3320</v>
      </c>
      <c r="B612" t="s">
        <v>684</v>
      </c>
      <c r="C612">
        <v>260</v>
      </c>
      <c r="D612" t="s">
        <v>1260</v>
      </c>
      <c r="E612">
        <v>2011</v>
      </c>
      <c r="F612" s="15">
        <f>IF(VLOOKUP(IF($A612&lt;1500,'BM011'!$D$5,IF($A612&lt;1800,'BM011'!$D$5,IF($A612&lt;2000,'BM011'!$D$5,$A612))),'BM011'!$D$5:$U$607,'BM011'!S$609,0)="BRUG KOM",VLOOKUP($C612,'BM010'!$C$5:$T$102,'BM010'!R$104,0),VLOOKUP(IF($A612&lt;1500,'BM011'!$D$5,IF($A612&lt;1800,'BM011'!$D$5,IF($A612&lt;2000,'BM011'!$D$5,$A612))),'BM011'!$D$5:$U$607,'BM011'!S$609,0))</f>
        <v>13310</v>
      </c>
      <c r="G612">
        <f>SUMIFS(Baggrundsvariable!D$3:D$296,Baggrundsvariable!$A$3:$A$296,Samlet!$C612,Baggrundsvariable!$C$3:$C$296,Samlet!$E612)</f>
        <v>191281</v>
      </c>
      <c r="H612" s="8">
        <f>SUMIFS(Baggrundsvariable!E$3:E$296,Baggrundsvariable!$A$3:$A$296,Samlet!$C612,Baggrundsvariable!$C$3:$C$296,Samlet!$E612)</f>
        <v>1.7750000000000001</v>
      </c>
      <c r="I612" s="8">
        <f>SUMIFS(Baggrundsvariable!F$3:F$296,Baggrundsvariable!$A$3:$A$296,Samlet!$C612,Baggrundsvariable!$C$3:$C$296,Samlet!$E612)</f>
        <v>3.2</v>
      </c>
      <c r="J612" s="8">
        <f>SUMIFS(Baggrundsvariable!G$3:G$296,Baggrundsvariable!$A$3:$A$296,Samlet!$C612,Baggrundsvariable!$C$3:$C$296,Samlet!$E612)</f>
        <v>12.7</v>
      </c>
      <c r="K612" s="8">
        <f>SUMIFS(Baggrundsvariable!H$3:H$296,Baggrundsvariable!$A$3:$A$296,Samlet!$C612,Baggrundsvariable!$C$3:$C$296,Samlet!$E612)</f>
        <v>17</v>
      </c>
      <c r="L612" s="8">
        <f>SUMIFS(Baggrundsvariable!I$3:I$296,Baggrundsvariable!$A$3:$A$296,Samlet!$C612,Baggrundsvariable!$C$3:$C$296,Samlet!$E612)</f>
        <v>5.6460823266363178</v>
      </c>
    </row>
    <row r="613" spans="1:12">
      <c r="A613">
        <v>3330</v>
      </c>
      <c r="B613" t="s">
        <v>685</v>
      </c>
      <c r="C613">
        <v>219</v>
      </c>
      <c r="D613" t="s">
        <v>1259</v>
      </c>
      <c r="E613">
        <v>2011</v>
      </c>
      <c r="F613" s="15">
        <f>IF(VLOOKUP(IF($A613&lt;1500,'BM011'!$D$5,IF($A613&lt;1800,'BM011'!$D$5,IF($A613&lt;2000,'BM011'!$D$5,$A613))),'BM011'!$D$5:$U$607,'BM011'!S$609,0)="BRUG KOM",VLOOKUP($C613,'BM010'!$C$5:$T$102,'BM010'!R$104,0),VLOOKUP(IF($A613&lt;1500,'BM011'!$D$5,IF($A613&lt;1800,'BM011'!$D$5,IF($A613&lt;2000,'BM011'!$D$5,$A613))),'BM011'!$D$5:$U$607,'BM011'!S$609,0))</f>
        <v>12213</v>
      </c>
      <c r="G613">
        <f>SUMIFS(Baggrundsvariable!D$3:D$296,Baggrundsvariable!$A$3:$A$296,Samlet!$C613,Baggrundsvariable!$C$3:$C$296,Samlet!$E613)</f>
        <v>223169</v>
      </c>
      <c r="H613" s="8">
        <f>SUMIFS(Baggrundsvariable!E$3:E$296,Baggrundsvariable!$A$3:$A$296,Samlet!$C613,Baggrundsvariable!$C$3:$C$296,Samlet!$E613)</f>
        <v>1.1916666666666664</v>
      </c>
      <c r="I613" s="8">
        <f>SUMIFS(Baggrundsvariable!F$3:F$296,Baggrundsvariable!$A$3:$A$296,Samlet!$C613,Baggrundsvariable!$C$3:$C$296,Samlet!$E613)</f>
        <v>4.3</v>
      </c>
      <c r="J613" s="8">
        <f>SUMIFS(Baggrundsvariable!G$3:G$296,Baggrundsvariable!$A$3:$A$296,Samlet!$C613,Baggrundsvariable!$C$3:$C$296,Samlet!$E613)</f>
        <v>11.7</v>
      </c>
      <c r="K613" s="8">
        <f>SUMIFS(Baggrundsvariable!H$3:H$296,Baggrundsvariable!$A$3:$A$296,Samlet!$C613,Baggrundsvariable!$C$3:$C$296,Samlet!$E613)</f>
        <v>13.4</v>
      </c>
      <c r="L613" s="8">
        <f>SUMIFS(Baggrundsvariable!I$3:I$296,Baggrundsvariable!$A$3:$A$296,Samlet!$C613,Baggrundsvariable!$C$3:$C$296,Samlet!$E613)</f>
        <v>6.3187299077185566</v>
      </c>
    </row>
    <row r="614" spans="1:12">
      <c r="A614">
        <v>3360</v>
      </c>
      <c r="B614" t="s">
        <v>686</v>
      </c>
      <c r="C614">
        <v>260</v>
      </c>
      <c r="D614" t="s">
        <v>1260</v>
      </c>
      <c r="E614">
        <v>2011</v>
      </c>
      <c r="F614" s="15">
        <f>IF(VLOOKUP(IF($A614&lt;1500,'BM011'!$D$5,IF($A614&lt;1800,'BM011'!$D$5,IF($A614&lt;2000,'BM011'!$D$5,$A614))),'BM011'!$D$5:$U$607,'BM011'!S$609,0)="BRUG KOM",VLOOKUP($C614,'BM010'!$C$5:$T$102,'BM010'!R$104,0),VLOOKUP(IF($A614&lt;1500,'BM011'!$D$5,IF($A614&lt;1800,'BM011'!$D$5,IF($A614&lt;2000,'BM011'!$D$5,$A614))),'BM011'!$D$5:$U$607,'BM011'!S$609,0))</f>
        <v>9927.5</v>
      </c>
      <c r="G614">
        <f>SUMIFS(Baggrundsvariable!D$3:D$296,Baggrundsvariable!$A$3:$A$296,Samlet!$C614,Baggrundsvariable!$C$3:$C$296,Samlet!$E614)</f>
        <v>191281</v>
      </c>
      <c r="H614" s="8">
        <f>SUMIFS(Baggrundsvariable!E$3:E$296,Baggrundsvariable!$A$3:$A$296,Samlet!$C614,Baggrundsvariable!$C$3:$C$296,Samlet!$E614)</f>
        <v>1.7750000000000001</v>
      </c>
      <c r="I614" s="8">
        <f>SUMIFS(Baggrundsvariable!F$3:F$296,Baggrundsvariable!$A$3:$A$296,Samlet!$C614,Baggrundsvariable!$C$3:$C$296,Samlet!$E614)</f>
        <v>3.2</v>
      </c>
      <c r="J614" s="8">
        <f>SUMIFS(Baggrundsvariable!G$3:G$296,Baggrundsvariable!$A$3:$A$296,Samlet!$C614,Baggrundsvariable!$C$3:$C$296,Samlet!$E614)</f>
        <v>12.7</v>
      </c>
      <c r="K614" s="8">
        <f>SUMIFS(Baggrundsvariable!H$3:H$296,Baggrundsvariable!$A$3:$A$296,Samlet!$C614,Baggrundsvariable!$C$3:$C$296,Samlet!$E614)</f>
        <v>17</v>
      </c>
      <c r="L614" s="8">
        <f>SUMIFS(Baggrundsvariable!I$3:I$296,Baggrundsvariable!$A$3:$A$296,Samlet!$C614,Baggrundsvariable!$C$3:$C$296,Samlet!$E614)</f>
        <v>5.6460823266363178</v>
      </c>
    </row>
    <row r="615" spans="1:12">
      <c r="A615">
        <v>3370</v>
      </c>
      <c r="B615" t="s">
        <v>687</v>
      </c>
      <c r="C615">
        <v>260</v>
      </c>
      <c r="D615" t="s">
        <v>1260</v>
      </c>
      <c r="E615">
        <v>2011</v>
      </c>
      <c r="F615" s="15">
        <f>IF(VLOOKUP(IF($A615&lt;1500,'BM011'!$D$5,IF($A615&lt;1800,'BM011'!$D$5,IF($A615&lt;2000,'BM011'!$D$5,$A615))),'BM011'!$D$5:$U$607,'BM011'!S$609,0)="BRUG KOM",VLOOKUP($C615,'BM010'!$C$5:$T$102,'BM010'!R$104,0),VLOOKUP(IF($A615&lt;1500,'BM011'!$D$5,IF($A615&lt;1800,'BM011'!$D$5,IF($A615&lt;2000,'BM011'!$D$5,$A615))),'BM011'!$D$5:$U$607,'BM011'!S$609,0))</f>
        <v>9927.5</v>
      </c>
      <c r="G615">
        <f>SUMIFS(Baggrundsvariable!D$3:D$296,Baggrundsvariable!$A$3:$A$296,Samlet!$C615,Baggrundsvariable!$C$3:$C$296,Samlet!$E615)</f>
        <v>191281</v>
      </c>
      <c r="H615" s="8">
        <f>SUMIFS(Baggrundsvariable!E$3:E$296,Baggrundsvariable!$A$3:$A$296,Samlet!$C615,Baggrundsvariable!$C$3:$C$296,Samlet!$E615)</f>
        <v>1.7750000000000001</v>
      </c>
      <c r="I615" s="8">
        <f>SUMIFS(Baggrundsvariable!F$3:F$296,Baggrundsvariable!$A$3:$A$296,Samlet!$C615,Baggrundsvariable!$C$3:$C$296,Samlet!$E615)</f>
        <v>3.2</v>
      </c>
      <c r="J615" s="8">
        <f>SUMIFS(Baggrundsvariable!G$3:G$296,Baggrundsvariable!$A$3:$A$296,Samlet!$C615,Baggrundsvariable!$C$3:$C$296,Samlet!$E615)</f>
        <v>12.7</v>
      </c>
      <c r="K615" s="8">
        <f>SUMIFS(Baggrundsvariable!H$3:H$296,Baggrundsvariable!$A$3:$A$296,Samlet!$C615,Baggrundsvariable!$C$3:$C$296,Samlet!$E615)</f>
        <v>17</v>
      </c>
      <c r="L615" s="8">
        <f>SUMIFS(Baggrundsvariable!I$3:I$296,Baggrundsvariable!$A$3:$A$296,Samlet!$C615,Baggrundsvariable!$C$3:$C$296,Samlet!$E615)</f>
        <v>5.6460823266363178</v>
      </c>
    </row>
    <row r="616" spans="1:12">
      <c r="A616">
        <v>3390</v>
      </c>
      <c r="B616" t="s">
        <v>688</v>
      </c>
      <c r="C616">
        <v>260</v>
      </c>
      <c r="D616" t="s">
        <v>1260</v>
      </c>
      <c r="E616">
        <v>2011</v>
      </c>
      <c r="F616" s="15">
        <f>IF(VLOOKUP(IF($A616&lt;1500,'BM011'!$D$5,IF($A616&lt;1800,'BM011'!$D$5,IF($A616&lt;2000,'BM011'!$D$5,$A616))),'BM011'!$D$5:$U$607,'BM011'!S$609,0)="BRUG KOM",VLOOKUP($C616,'BM010'!$C$5:$T$102,'BM010'!R$104,0),VLOOKUP(IF($A616&lt;1500,'BM011'!$D$5,IF($A616&lt;1800,'BM011'!$D$5,IF($A616&lt;2000,'BM011'!$D$5,$A616))),'BM011'!$D$5:$U$607,'BM011'!S$609,0))</f>
        <v>9351.75</v>
      </c>
      <c r="G616">
        <f>SUMIFS(Baggrundsvariable!D$3:D$296,Baggrundsvariable!$A$3:$A$296,Samlet!$C616,Baggrundsvariable!$C$3:$C$296,Samlet!$E616)</f>
        <v>191281</v>
      </c>
      <c r="H616" s="8">
        <f>SUMIFS(Baggrundsvariable!E$3:E$296,Baggrundsvariable!$A$3:$A$296,Samlet!$C616,Baggrundsvariable!$C$3:$C$296,Samlet!$E616)</f>
        <v>1.7750000000000001</v>
      </c>
      <c r="I616" s="8">
        <f>SUMIFS(Baggrundsvariable!F$3:F$296,Baggrundsvariable!$A$3:$A$296,Samlet!$C616,Baggrundsvariable!$C$3:$C$296,Samlet!$E616)</f>
        <v>3.2</v>
      </c>
      <c r="J616" s="8">
        <f>SUMIFS(Baggrundsvariable!G$3:G$296,Baggrundsvariable!$A$3:$A$296,Samlet!$C616,Baggrundsvariable!$C$3:$C$296,Samlet!$E616)</f>
        <v>12.7</v>
      </c>
      <c r="K616" s="8">
        <f>SUMIFS(Baggrundsvariable!H$3:H$296,Baggrundsvariable!$A$3:$A$296,Samlet!$C616,Baggrundsvariable!$C$3:$C$296,Samlet!$E616)</f>
        <v>17</v>
      </c>
      <c r="L616" s="8">
        <f>SUMIFS(Baggrundsvariable!I$3:I$296,Baggrundsvariable!$A$3:$A$296,Samlet!$C616,Baggrundsvariable!$C$3:$C$296,Samlet!$E616)</f>
        <v>5.6460823266363178</v>
      </c>
    </row>
    <row r="617" spans="1:12">
      <c r="A617">
        <v>3400</v>
      </c>
      <c r="B617" t="s">
        <v>689</v>
      </c>
      <c r="C617">
        <v>201</v>
      </c>
      <c r="D617" t="s">
        <v>1261</v>
      </c>
      <c r="E617">
        <v>2011</v>
      </c>
      <c r="F617" s="15">
        <f>IF(VLOOKUP(IF($A617&lt;1500,'BM011'!$D$5,IF($A617&lt;1800,'BM011'!$D$5,IF($A617&lt;2000,'BM011'!$D$5,$A617))),'BM011'!$D$5:$U$607,'BM011'!S$609,0)="BRUG KOM",VLOOKUP($C617,'BM010'!$C$5:$T$102,'BM010'!R$104,0),VLOOKUP(IF($A617&lt;1500,'BM011'!$D$5,IF($A617&lt;1800,'BM011'!$D$5,IF($A617&lt;2000,'BM011'!$D$5,$A617))),'BM011'!$D$5:$U$607,'BM011'!S$609,0))</f>
        <v>17545.25</v>
      </c>
      <c r="G617">
        <f>SUMIFS(Baggrundsvariable!D$3:D$296,Baggrundsvariable!$A$3:$A$296,Samlet!$C617,Baggrundsvariable!$C$3:$C$296,Samlet!$E617)</f>
        <v>261760</v>
      </c>
      <c r="H617" s="8">
        <f>SUMIFS(Baggrundsvariable!E$3:E$296,Baggrundsvariable!$A$3:$A$296,Samlet!$C617,Baggrundsvariable!$C$3:$C$296,Samlet!$E617)</f>
        <v>0.79166666666666652</v>
      </c>
      <c r="I617" s="8">
        <f>SUMIFS(Baggrundsvariable!F$3:F$296,Baggrundsvariable!$A$3:$A$296,Samlet!$C617,Baggrundsvariable!$C$3:$C$296,Samlet!$E617)</f>
        <v>3.7</v>
      </c>
      <c r="J617" s="8">
        <f>SUMIFS(Baggrundsvariable!G$3:G$296,Baggrundsvariable!$A$3:$A$296,Samlet!$C617,Baggrundsvariable!$C$3:$C$296,Samlet!$E617)</f>
        <v>8.5</v>
      </c>
      <c r="K617" s="8">
        <f>SUMIFS(Baggrundsvariable!H$3:H$296,Baggrundsvariable!$A$3:$A$296,Samlet!$C617,Baggrundsvariable!$C$3:$C$296,Samlet!$E617)</f>
        <v>9.1</v>
      </c>
      <c r="L617" s="8">
        <f>SUMIFS(Baggrundsvariable!I$3:I$296,Baggrundsvariable!$A$3:$A$296,Samlet!$C617,Baggrundsvariable!$C$3:$C$296,Samlet!$E617)</f>
        <v>3.9518222406811341</v>
      </c>
    </row>
    <row r="618" spans="1:12">
      <c r="A618">
        <v>3400</v>
      </c>
      <c r="B618" t="s">
        <v>689</v>
      </c>
      <c r="C618">
        <v>210</v>
      </c>
      <c r="D618" t="s">
        <v>1256</v>
      </c>
      <c r="E618">
        <v>2011</v>
      </c>
      <c r="F618" s="15">
        <f>IF(VLOOKUP(IF($A618&lt;1500,'BM011'!$D$5,IF($A618&lt;1800,'BM011'!$D$5,IF($A618&lt;2000,'BM011'!$D$5,$A618))),'BM011'!$D$5:$U$607,'BM011'!S$609,0)="BRUG KOM",VLOOKUP($C618,'BM010'!$C$5:$T$102,'BM010'!R$104,0),VLOOKUP(IF($A618&lt;1500,'BM011'!$D$5,IF($A618&lt;1800,'BM011'!$D$5,IF($A618&lt;2000,'BM011'!$D$5,$A618))),'BM011'!$D$5:$U$607,'BM011'!S$609,0))</f>
        <v>17545.25</v>
      </c>
      <c r="G618">
        <f>SUMIFS(Baggrundsvariable!D$3:D$296,Baggrundsvariable!$A$3:$A$296,Samlet!$C618,Baggrundsvariable!$C$3:$C$296,Samlet!$E618)</f>
        <v>235433</v>
      </c>
      <c r="H618" s="8">
        <f>SUMIFS(Baggrundsvariable!E$3:E$296,Baggrundsvariable!$A$3:$A$296,Samlet!$C618,Baggrundsvariable!$C$3:$C$296,Samlet!$E618)</f>
        <v>1.075</v>
      </c>
      <c r="I618" s="8">
        <f>SUMIFS(Baggrundsvariable!F$3:F$296,Baggrundsvariable!$A$3:$A$296,Samlet!$C618,Baggrundsvariable!$C$3:$C$296,Samlet!$E618)</f>
        <v>2.8</v>
      </c>
      <c r="J618" s="8">
        <f>SUMIFS(Baggrundsvariable!G$3:G$296,Baggrundsvariable!$A$3:$A$296,Samlet!$C618,Baggrundsvariable!$C$3:$C$296,Samlet!$E618)</f>
        <v>14.5</v>
      </c>
      <c r="K618" s="8">
        <f>SUMIFS(Baggrundsvariable!H$3:H$296,Baggrundsvariable!$A$3:$A$296,Samlet!$C618,Baggrundsvariable!$C$3:$C$296,Samlet!$E618)</f>
        <v>14.3</v>
      </c>
      <c r="L618" s="8">
        <f>SUMIFS(Baggrundsvariable!I$3:I$296,Baggrundsvariable!$A$3:$A$296,Samlet!$C618,Baggrundsvariable!$C$3:$C$296,Samlet!$E618)</f>
        <v>9.4692408128081933</v>
      </c>
    </row>
    <row r="619" spans="1:12">
      <c r="A619">
        <v>3400</v>
      </c>
      <c r="B619" t="s">
        <v>689</v>
      </c>
      <c r="C619">
        <v>219</v>
      </c>
      <c r="D619" t="s">
        <v>1259</v>
      </c>
      <c r="E619">
        <v>2011</v>
      </c>
      <c r="F619" s="15">
        <f>IF(VLOOKUP(IF($A619&lt;1500,'BM011'!$D$5,IF($A619&lt;1800,'BM011'!$D$5,IF($A619&lt;2000,'BM011'!$D$5,$A619))),'BM011'!$D$5:$U$607,'BM011'!S$609,0)="BRUG KOM",VLOOKUP($C619,'BM010'!$C$5:$T$102,'BM010'!R$104,0),VLOOKUP(IF($A619&lt;1500,'BM011'!$D$5,IF($A619&lt;1800,'BM011'!$D$5,IF($A619&lt;2000,'BM011'!$D$5,$A619))),'BM011'!$D$5:$U$607,'BM011'!S$609,0))</f>
        <v>17545.25</v>
      </c>
      <c r="G619">
        <f>SUMIFS(Baggrundsvariable!D$3:D$296,Baggrundsvariable!$A$3:$A$296,Samlet!$C619,Baggrundsvariable!$C$3:$C$296,Samlet!$E619)</f>
        <v>223169</v>
      </c>
      <c r="H619" s="8">
        <f>SUMIFS(Baggrundsvariable!E$3:E$296,Baggrundsvariable!$A$3:$A$296,Samlet!$C619,Baggrundsvariable!$C$3:$C$296,Samlet!$E619)</f>
        <v>1.1916666666666664</v>
      </c>
      <c r="I619" s="8">
        <f>SUMIFS(Baggrundsvariable!F$3:F$296,Baggrundsvariable!$A$3:$A$296,Samlet!$C619,Baggrundsvariable!$C$3:$C$296,Samlet!$E619)</f>
        <v>4.3</v>
      </c>
      <c r="J619" s="8">
        <f>SUMIFS(Baggrundsvariable!G$3:G$296,Baggrundsvariable!$A$3:$A$296,Samlet!$C619,Baggrundsvariable!$C$3:$C$296,Samlet!$E619)</f>
        <v>11.7</v>
      </c>
      <c r="K619" s="8">
        <f>SUMIFS(Baggrundsvariable!H$3:H$296,Baggrundsvariable!$A$3:$A$296,Samlet!$C619,Baggrundsvariable!$C$3:$C$296,Samlet!$E619)</f>
        <v>13.4</v>
      </c>
      <c r="L619" s="8">
        <f>SUMIFS(Baggrundsvariable!I$3:I$296,Baggrundsvariable!$A$3:$A$296,Samlet!$C619,Baggrundsvariable!$C$3:$C$296,Samlet!$E619)</f>
        <v>6.3187299077185566</v>
      </c>
    </row>
    <row r="620" spans="1:12">
      <c r="A620">
        <v>3450</v>
      </c>
      <c r="B620" t="s">
        <v>690</v>
      </c>
      <c r="C620">
        <v>201</v>
      </c>
      <c r="D620" t="s">
        <v>1261</v>
      </c>
      <c r="E620">
        <v>2011</v>
      </c>
      <c r="F620" s="15">
        <f>IF(VLOOKUP(IF($A620&lt;1500,'BM011'!$D$5,IF($A620&lt;1800,'BM011'!$D$5,IF($A620&lt;2000,'BM011'!$D$5,$A620))),'BM011'!$D$5:$U$607,'BM011'!S$609,0)="BRUG KOM",VLOOKUP($C620,'BM010'!$C$5:$T$102,'BM010'!R$104,0),VLOOKUP(IF($A620&lt;1500,'BM011'!$D$5,IF($A620&lt;1800,'BM011'!$D$5,IF($A620&lt;2000,'BM011'!$D$5,$A620))),'BM011'!$D$5:$U$607,'BM011'!S$609,0))</f>
        <v>19174</v>
      </c>
      <c r="G620">
        <f>SUMIFS(Baggrundsvariable!D$3:D$296,Baggrundsvariable!$A$3:$A$296,Samlet!$C620,Baggrundsvariable!$C$3:$C$296,Samlet!$E620)</f>
        <v>261760</v>
      </c>
      <c r="H620" s="8">
        <f>SUMIFS(Baggrundsvariable!E$3:E$296,Baggrundsvariable!$A$3:$A$296,Samlet!$C620,Baggrundsvariable!$C$3:$C$296,Samlet!$E620)</f>
        <v>0.79166666666666652</v>
      </c>
      <c r="I620" s="8">
        <f>SUMIFS(Baggrundsvariable!F$3:F$296,Baggrundsvariable!$A$3:$A$296,Samlet!$C620,Baggrundsvariable!$C$3:$C$296,Samlet!$E620)</f>
        <v>3.7</v>
      </c>
      <c r="J620" s="8">
        <f>SUMIFS(Baggrundsvariable!G$3:G$296,Baggrundsvariable!$A$3:$A$296,Samlet!$C620,Baggrundsvariable!$C$3:$C$296,Samlet!$E620)</f>
        <v>8.5</v>
      </c>
      <c r="K620" s="8">
        <f>SUMIFS(Baggrundsvariable!H$3:H$296,Baggrundsvariable!$A$3:$A$296,Samlet!$C620,Baggrundsvariable!$C$3:$C$296,Samlet!$E620)</f>
        <v>9.1</v>
      </c>
      <c r="L620" s="8">
        <f>SUMIFS(Baggrundsvariable!I$3:I$296,Baggrundsvariable!$A$3:$A$296,Samlet!$C620,Baggrundsvariable!$C$3:$C$296,Samlet!$E620)</f>
        <v>3.9518222406811341</v>
      </c>
    </row>
    <row r="621" spans="1:12">
      <c r="A621">
        <v>3450</v>
      </c>
      <c r="B621" t="s">
        <v>690</v>
      </c>
      <c r="C621">
        <v>210</v>
      </c>
      <c r="D621" t="s">
        <v>1256</v>
      </c>
      <c r="E621">
        <v>2011</v>
      </c>
      <c r="F621" s="15">
        <f>IF(VLOOKUP(IF($A621&lt;1500,'BM011'!$D$5,IF($A621&lt;1800,'BM011'!$D$5,IF($A621&lt;2000,'BM011'!$D$5,$A621))),'BM011'!$D$5:$U$607,'BM011'!S$609,0)="BRUG KOM",VLOOKUP($C621,'BM010'!$C$5:$T$102,'BM010'!R$104,0),VLOOKUP(IF($A621&lt;1500,'BM011'!$D$5,IF($A621&lt;1800,'BM011'!$D$5,IF($A621&lt;2000,'BM011'!$D$5,$A621))),'BM011'!$D$5:$U$607,'BM011'!S$609,0))</f>
        <v>19174</v>
      </c>
      <c r="G621">
        <f>SUMIFS(Baggrundsvariable!D$3:D$296,Baggrundsvariable!$A$3:$A$296,Samlet!$C621,Baggrundsvariable!$C$3:$C$296,Samlet!$E621)</f>
        <v>235433</v>
      </c>
      <c r="H621" s="8">
        <f>SUMIFS(Baggrundsvariable!E$3:E$296,Baggrundsvariable!$A$3:$A$296,Samlet!$C621,Baggrundsvariable!$C$3:$C$296,Samlet!$E621)</f>
        <v>1.075</v>
      </c>
      <c r="I621" s="8">
        <f>SUMIFS(Baggrundsvariable!F$3:F$296,Baggrundsvariable!$A$3:$A$296,Samlet!$C621,Baggrundsvariable!$C$3:$C$296,Samlet!$E621)</f>
        <v>2.8</v>
      </c>
      <c r="J621" s="8">
        <f>SUMIFS(Baggrundsvariable!G$3:G$296,Baggrundsvariable!$A$3:$A$296,Samlet!$C621,Baggrundsvariable!$C$3:$C$296,Samlet!$E621)</f>
        <v>14.5</v>
      </c>
      <c r="K621" s="8">
        <f>SUMIFS(Baggrundsvariable!H$3:H$296,Baggrundsvariable!$A$3:$A$296,Samlet!$C621,Baggrundsvariable!$C$3:$C$296,Samlet!$E621)</f>
        <v>14.3</v>
      </c>
      <c r="L621" s="8">
        <f>SUMIFS(Baggrundsvariable!I$3:I$296,Baggrundsvariable!$A$3:$A$296,Samlet!$C621,Baggrundsvariable!$C$3:$C$296,Samlet!$E621)</f>
        <v>9.4692408128081933</v>
      </c>
    </row>
    <row r="622" spans="1:12">
      <c r="A622">
        <v>3450</v>
      </c>
      <c r="B622" t="s">
        <v>690</v>
      </c>
      <c r="C622">
        <v>219</v>
      </c>
      <c r="D622" t="s">
        <v>1259</v>
      </c>
      <c r="E622">
        <v>2011</v>
      </c>
      <c r="F622" s="15">
        <f>IF(VLOOKUP(IF($A622&lt;1500,'BM011'!$D$5,IF($A622&lt;1800,'BM011'!$D$5,IF($A622&lt;2000,'BM011'!$D$5,$A622))),'BM011'!$D$5:$U$607,'BM011'!S$609,0)="BRUG KOM",VLOOKUP($C622,'BM010'!$C$5:$T$102,'BM010'!R$104,0),VLOOKUP(IF($A622&lt;1500,'BM011'!$D$5,IF($A622&lt;1800,'BM011'!$D$5,IF($A622&lt;2000,'BM011'!$D$5,$A622))),'BM011'!$D$5:$U$607,'BM011'!S$609,0))</f>
        <v>19174</v>
      </c>
      <c r="G622">
        <f>SUMIFS(Baggrundsvariable!D$3:D$296,Baggrundsvariable!$A$3:$A$296,Samlet!$C622,Baggrundsvariable!$C$3:$C$296,Samlet!$E622)</f>
        <v>223169</v>
      </c>
      <c r="H622" s="8">
        <f>SUMIFS(Baggrundsvariable!E$3:E$296,Baggrundsvariable!$A$3:$A$296,Samlet!$C622,Baggrundsvariable!$C$3:$C$296,Samlet!$E622)</f>
        <v>1.1916666666666664</v>
      </c>
      <c r="I622" s="8">
        <f>SUMIFS(Baggrundsvariable!F$3:F$296,Baggrundsvariable!$A$3:$A$296,Samlet!$C622,Baggrundsvariable!$C$3:$C$296,Samlet!$E622)</f>
        <v>4.3</v>
      </c>
      <c r="J622" s="8">
        <f>SUMIFS(Baggrundsvariable!G$3:G$296,Baggrundsvariable!$A$3:$A$296,Samlet!$C622,Baggrundsvariable!$C$3:$C$296,Samlet!$E622)</f>
        <v>11.7</v>
      </c>
      <c r="K622" s="8">
        <f>SUMIFS(Baggrundsvariable!H$3:H$296,Baggrundsvariable!$A$3:$A$296,Samlet!$C622,Baggrundsvariable!$C$3:$C$296,Samlet!$E622)</f>
        <v>13.4</v>
      </c>
      <c r="L622" s="8">
        <f>SUMIFS(Baggrundsvariable!I$3:I$296,Baggrundsvariable!$A$3:$A$296,Samlet!$C622,Baggrundsvariable!$C$3:$C$296,Samlet!$E622)</f>
        <v>6.3187299077185566</v>
      </c>
    </row>
    <row r="623" spans="1:12">
      <c r="A623">
        <v>3460</v>
      </c>
      <c r="B623" t="s">
        <v>691</v>
      </c>
      <c r="C623">
        <v>190</v>
      </c>
      <c r="D623" t="s">
        <v>1254</v>
      </c>
      <c r="E623">
        <v>2011</v>
      </c>
      <c r="F623" s="15">
        <f>IF(VLOOKUP(IF($A623&lt;1500,'BM011'!$D$5,IF($A623&lt;1800,'BM011'!$D$5,IF($A623&lt;2000,'BM011'!$D$5,$A623))),'BM011'!$D$5:$U$607,'BM011'!S$609,0)="BRUG KOM",VLOOKUP($C623,'BM010'!$C$5:$T$102,'BM010'!R$104,0),VLOOKUP(IF($A623&lt;1500,'BM011'!$D$5,IF($A623&lt;1800,'BM011'!$D$5,IF($A623&lt;2000,'BM011'!$D$5,$A623))),'BM011'!$D$5:$U$607,'BM011'!S$609,0))</f>
        <v>23213</v>
      </c>
      <c r="G623">
        <f>SUMIFS(Baggrundsvariable!D$3:D$296,Baggrundsvariable!$A$3:$A$296,Samlet!$C623,Baggrundsvariable!$C$3:$C$296,Samlet!$E623)</f>
        <v>254231</v>
      </c>
      <c r="H623" s="8">
        <f>SUMIFS(Baggrundsvariable!E$3:E$296,Baggrundsvariable!$A$3:$A$296,Samlet!$C623,Baggrundsvariable!$C$3:$C$296,Samlet!$E623)</f>
        <v>1.075</v>
      </c>
      <c r="I623" s="8">
        <f>SUMIFS(Baggrundsvariable!F$3:F$296,Baggrundsvariable!$A$3:$A$296,Samlet!$C623,Baggrundsvariable!$C$3:$C$296,Samlet!$E623)</f>
        <v>2</v>
      </c>
      <c r="J623" s="8">
        <f>SUMIFS(Baggrundsvariable!G$3:G$296,Baggrundsvariable!$A$3:$A$296,Samlet!$C623,Baggrundsvariable!$C$3:$C$296,Samlet!$E623)</f>
        <v>13</v>
      </c>
      <c r="K623" s="8">
        <f>SUMIFS(Baggrundsvariable!H$3:H$296,Baggrundsvariable!$A$3:$A$296,Samlet!$C623,Baggrundsvariable!$C$3:$C$296,Samlet!$E623)</f>
        <v>11.3</v>
      </c>
      <c r="L623" s="8">
        <f>SUMIFS(Baggrundsvariable!I$3:I$296,Baggrundsvariable!$A$3:$A$296,Samlet!$C623,Baggrundsvariable!$C$3:$C$296,Samlet!$E623)</f>
        <v>8.1556301335875361</v>
      </c>
    </row>
    <row r="624" spans="1:12">
      <c r="A624">
        <v>3460</v>
      </c>
      <c r="B624" t="s">
        <v>691</v>
      </c>
      <c r="C624">
        <v>201</v>
      </c>
      <c r="D624" t="s">
        <v>1261</v>
      </c>
      <c r="E624">
        <v>2011</v>
      </c>
      <c r="F624" s="15">
        <f>IF(VLOOKUP(IF($A624&lt;1500,'BM011'!$D$5,IF($A624&lt;1800,'BM011'!$D$5,IF($A624&lt;2000,'BM011'!$D$5,$A624))),'BM011'!$D$5:$U$607,'BM011'!S$609,0)="BRUG KOM",VLOOKUP($C624,'BM010'!$C$5:$T$102,'BM010'!R$104,0),VLOOKUP(IF($A624&lt;1500,'BM011'!$D$5,IF($A624&lt;1800,'BM011'!$D$5,IF($A624&lt;2000,'BM011'!$D$5,$A624))),'BM011'!$D$5:$U$607,'BM011'!S$609,0))</f>
        <v>23213</v>
      </c>
      <c r="G624">
        <f>SUMIFS(Baggrundsvariable!D$3:D$296,Baggrundsvariable!$A$3:$A$296,Samlet!$C624,Baggrundsvariable!$C$3:$C$296,Samlet!$E624)</f>
        <v>261760</v>
      </c>
      <c r="H624" s="8">
        <f>SUMIFS(Baggrundsvariable!E$3:E$296,Baggrundsvariable!$A$3:$A$296,Samlet!$C624,Baggrundsvariable!$C$3:$C$296,Samlet!$E624)</f>
        <v>0.79166666666666652</v>
      </c>
      <c r="I624" s="8">
        <f>SUMIFS(Baggrundsvariable!F$3:F$296,Baggrundsvariable!$A$3:$A$296,Samlet!$C624,Baggrundsvariable!$C$3:$C$296,Samlet!$E624)</f>
        <v>3.7</v>
      </c>
      <c r="J624" s="8">
        <f>SUMIFS(Baggrundsvariable!G$3:G$296,Baggrundsvariable!$A$3:$A$296,Samlet!$C624,Baggrundsvariable!$C$3:$C$296,Samlet!$E624)</f>
        <v>8.5</v>
      </c>
      <c r="K624" s="8">
        <f>SUMIFS(Baggrundsvariable!H$3:H$296,Baggrundsvariable!$A$3:$A$296,Samlet!$C624,Baggrundsvariable!$C$3:$C$296,Samlet!$E624)</f>
        <v>9.1</v>
      </c>
      <c r="L624" s="8">
        <f>SUMIFS(Baggrundsvariable!I$3:I$296,Baggrundsvariable!$A$3:$A$296,Samlet!$C624,Baggrundsvariable!$C$3:$C$296,Samlet!$E624)</f>
        <v>3.9518222406811341</v>
      </c>
    </row>
    <row r="625" spans="1:12">
      <c r="A625">
        <v>3460</v>
      </c>
      <c r="B625" t="s">
        <v>691</v>
      </c>
      <c r="C625">
        <v>230</v>
      </c>
      <c r="D625" t="s">
        <v>1253</v>
      </c>
      <c r="E625">
        <v>2011</v>
      </c>
      <c r="F625" s="15">
        <f>IF(VLOOKUP(IF($A625&lt;1500,'BM011'!$D$5,IF($A625&lt;1800,'BM011'!$D$5,IF($A625&lt;2000,'BM011'!$D$5,$A625))),'BM011'!$D$5:$U$607,'BM011'!S$609,0)="BRUG KOM",VLOOKUP($C625,'BM010'!$C$5:$T$102,'BM010'!R$104,0),VLOOKUP(IF($A625&lt;1500,'BM011'!$D$5,IF($A625&lt;1800,'BM011'!$D$5,IF($A625&lt;2000,'BM011'!$D$5,$A625))),'BM011'!$D$5:$U$607,'BM011'!S$609,0))</f>
        <v>23213</v>
      </c>
      <c r="G625">
        <f>SUMIFS(Baggrundsvariable!D$3:D$296,Baggrundsvariable!$A$3:$A$296,Samlet!$C625,Baggrundsvariable!$C$3:$C$296,Samlet!$E625)</f>
        <v>316723</v>
      </c>
      <c r="H625" s="8">
        <f>SUMIFS(Baggrundsvariable!E$3:E$296,Baggrundsvariable!$A$3:$A$296,Samlet!$C625,Baggrundsvariable!$C$3:$C$296,Samlet!$E625)</f>
        <v>0.94166666666666676</v>
      </c>
      <c r="I625" s="8">
        <f>SUMIFS(Baggrundsvariable!F$3:F$296,Baggrundsvariable!$A$3:$A$296,Samlet!$C625,Baggrundsvariable!$C$3:$C$296,Samlet!$E625)</f>
        <v>2.1</v>
      </c>
      <c r="J625" s="8">
        <f>SUMIFS(Baggrundsvariable!G$3:G$296,Baggrundsvariable!$A$3:$A$296,Samlet!$C625,Baggrundsvariable!$C$3:$C$296,Samlet!$E625)</f>
        <v>13.2</v>
      </c>
      <c r="K625" s="8">
        <f>SUMIFS(Baggrundsvariable!H$3:H$296,Baggrundsvariable!$A$3:$A$296,Samlet!$C625,Baggrundsvariable!$C$3:$C$296,Samlet!$E625)</f>
        <v>12</v>
      </c>
      <c r="L625" s="8">
        <f>SUMIFS(Baggrundsvariable!I$3:I$296,Baggrundsvariable!$A$3:$A$296,Samlet!$C625,Baggrundsvariable!$C$3:$C$296,Samlet!$E625)</f>
        <v>5.6069337724112698</v>
      </c>
    </row>
    <row r="626" spans="1:12">
      <c r="A626">
        <v>3480</v>
      </c>
      <c r="B626" t="s">
        <v>692</v>
      </c>
      <c r="C626">
        <v>210</v>
      </c>
      <c r="D626" t="s">
        <v>1256</v>
      </c>
      <c r="E626">
        <v>2011</v>
      </c>
      <c r="F626" s="15">
        <f>IF(VLOOKUP(IF($A626&lt;1500,'BM011'!$D$5,IF($A626&lt;1800,'BM011'!$D$5,IF($A626&lt;2000,'BM011'!$D$5,$A626))),'BM011'!$D$5:$U$607,'BM011'!S$609,0)="BRUG KOM",VLOOKUP($C626,'BM010'!$C$5:$T$102,'BM010'!R$104,0),VLOOKUP(IF($A626&lt;1500,'BM011'!$D$5,IF($A626&lt;1800,'BM011'!$D$5,IF($A626&lt;2000,'BM011'!$D$5,$A626))),'BM011'!$D$5:$U$607,'BM011'!S$609,0))</f>
        <v>18037.75</v>
      </c>
      <c r="G626">
        <f>SUMIFS(Baggrundsvariable!D$3:D$296,Baggrundsvariable!$A$3:$A$296,Samlet!$C626,Baggrundsvariable!$C$3:$C$296,Samlet!$E626)</f>
        <v>235433</v>
      </c>
      <c r="H626" s="8">
        <f>SUMIFS(Baggrundsvariable!E$3:E$296,Baggrundsvariable!$A$3:$A$296,Samlet!$C626,Baggrundsvariable!$C$3:$C$296,Samlet!$E626)</f>
        <v>1.075</v>
      </c>
      <c r="I626" s="8">
        <f>SUMIFS(Baggrundsvariable!F$3:F$296,Baggrundsvariable!$A$3:$A$296,Samlet!$C626,Baggrundsvariable!$C$3:$C$296,Samlet!$E626)</f>
        <v>2.8</v>
      </c>
      <c r="J626" s="8">
        <f>SUMIFS(Baggrundsvariable!G$3:G$296,Baggrundsvariable!$A$3:$A$296,Samlet!$C626,Baggrundsvariable!$C$3:$C$296,Samlet!$E626)</f>
        <v>14.5</v>
      </c>
      <c r="K626" s="8">
        <f>SUMIFS(Baggrundsvariable!H$3:H$296,Baggrundsvariable!$A$3:$A$296,Samlet!$C626,Baggrundsvariable!$C$3:$C$296,Samlet!$E626)</f>
        <v>14.3</v>
      </c>
      <c r="L626" s="8">
        <f>SUMIFS(Baggrundsvariable!I$3:I$296,Baggrundsvariable!$A$3:$A$296,Samlet!$C626,Baggrundsvariable!$C$3:$C$296,Samlet!$E626)</f>
        <v>9.4692408128081933</v>
      </c>
    </row>
    <row r="627" spans="1:12">
      <c r="A627">
        <v>3480</v>
      </c>
      <c r="B627" t="s">
        <v>692</v>
      </c>
      <c r="C627">
        <v>217</v>
      </c>
      <c r="D627" t="s">
        <v>1257</v>
      </c>
      <c r="E627">
        <v>2011</v>
      </c>
      <c r="F627" s="15">
        <f>IF(VLOOKUP(IF($A627&lt;1500,'BM011'!$D$5,IF($A627&lt;1800,'BM011'!$D$5,IF($A627&lt;2000,'BM011'!$D$5,$A627))),'BM011'!$D$5:$U$607,'BM011'!S$609,0)="BRUG KOM",VLOOKUP($C627,'BM010'!$C$5:$T$102,'BM010'!R$104,0),VLOOKUP(IF($A627&lt;1500,'BM011'!$D$5,IF($A627&lt;1800,'BM011'!$D$5,IF($A627&lt;2000,'BM011'!$D$5,$A627))),'BM011'!$D$5:$U$607,'BM011'!S$609,0))</f>
        <v>18037.75</v>
      </c>
      <c r="G627">
        <f>SUMIFS(Baggrundsvariable!D$3:D$296,Baggrundsvariable!$A$3:$A$296,Samlet!$C627,Baggrundsvariable!$C$3:$C$296,Samlet!$E627)</f>
        <v>213742</v>
      </c>
      <c r="H627" s="8">
        <f>SUMIFS(Baggrundsvariable!E$3:E$296,Baggrundsvariable!$A$3:$A$296,Samlet!$C627,Baggrundsvariable!$C$3:$C$296,Samlet!$E627)</f>
        <v>1.45</v>
      </c>
      <c r="I627" s="8">
        <f>SUMIFS(Baggrundsvariable!F$3:F$296,Baggrundsvariable!$A$3:$A$296,Samlet!$C627,Baggrundsvariable!$C$3:$C$296,Samlet!$E627)</f>
        <v>6</v>
      </c>
      <c r="J627" s="8">
        <f>SUMIFS(Baggrundsvariable!G$3:G$296,Baggrundsvariable!$A$3:$A$296,Samlet!$C627,Baggrundsvariable!$C$3:$C$296,Samlet!$E627)</f>
        <v>17.7</v>
      </c>
      <c r="K627" s="8">
        <f>SUMIFS(Baggrundsvariable!H$3:H$296,Baggrundsvariable!$A$3:$A$296,Samlet!$C627,Baggrundsvariable!$C$3:$C$296,Samlet!$E627)</f>
        <v>15.4</v>
      </c>
      <c r="L627" s="8">
        <f>SUMIFS(Baggrundsvariable!I$3:I$296,Baggrundsvariable!$A$3:$A$296,Samlet!$C627,Baggrundsvariable!$C$3:$C$296,Samlet!$E627)</f>
        <v>7.6400941974071266</v>
      </c>
    </row>
    <row r="628" spans="1:12">
      <c r="A628">
        <v>3480</v>
      </c>
      <c r="B628" t="s">
        <v>692</v>
      </c>
      <c r="C628">
        <v>219</v>
      </c>
      <c r="D628" t="s">
        <v>1259</v>
      </c>
      <c r="E628">
        <v>2011</v>
      </c>
      <c r="F628" s="15">
        <f>IF(VLOOKUP(IF($A628&lt;1500,'BM011'!$D$5,IF($A628&lt;1800,'BM011'!$D$5,IF($A628&lt;2000,'BM011'!$D$5,$A628))),'BM011'!$D$5:$U$607,'BM011'!S$609,0)="BRUG KOM",VLOOKUP($C628,'BM010'!$C$5:$T$102,'BM010'!R$104,0),VLOOKUP(IF($A628&lt;1500,'BM011'!$D$5,IF($A628&lt;1800,'BM011'!$D$5,IF($A628&lt;2000,'BM011'!$D$5,$A628))),'BM011'!$D$5:$U$607,'BM011'!S$609,0))</f>
        <v>18037.75</v>
      </c>
      <c r="G628">
        <f>SUMIFS(Baggrundsvariable!D$3:D$296,Baggrundsvariable!$A$3:$A$296,Samlet!$C628,Baggrundsvariable!$C$3:$C$296,Samlet!$E628)</f>
        <v>223169</v>
      </c>
      <c r="H628" s="8">
        <f>SUMIFS(Baggrundsvariable!E$3:E$296,Baggrundsvariable!$A$3:$A$296,Samlet!$C628,Baggrundsvariable!$C$3:$C$296,Samlet!$E628)</f>
        <v>1.1916666666666664</v>
      </c>
      <c r="I628" s="8">
        <f>SUMIFS(Baggrundsvariable!F$3:F$296,Baggrundsvariable!$A$3:$A$296,Samlet!$C628,Baggrundsvariable!$C$3:$C$296,Samlet!$E628)</f>
        <v>4.3</v>
      </c>
      <c r="J628" s="8">
        <f>SUMIFS(Baggrundsvariable!G$3:G$296,Baggrundsvariable!$A$3:$A$296,Samlet!$C628,Baggrundsvariable!$C$3:$C$296,Samlet!$E628)</f>
        <v>11.7</v>
      </c>
      <c r="K628" s="8">
        <f>SUMIFS(Baggrundsvariable!H$3:H$296,Baggrundsvariable!$A$3:$A$296,Samlet!$C628,Baggrundsvariable!$C$3:$C$296,Samlet!$E628)</f>
        <v>13.4</v>
      </c>
      <c r="L628" s="8">
        <f>SUMIFS(Baggrundsvariable!I$3:I$296,Baggrundsvariable!$A$3:$A$296,Samlet!$C628,Baggrundsvariable!$C$3:$C$296,Samlet!$E628)</f>
        <v>6.3187299077185566</v>
      </c>
    </row>
    <row r="629" spans="1:12">
      <c r="A629">
        <v>3490</v>
      </c>
      <c r="B629" t="s">
        <v>693</v>
      </c>
      <c r="C629">
        <v>210</v>
      </c>
      <c r="D629" t="s">
        <v>1256</v>
      </c>
      <c r="E629">
        <v>2011</v>
      </c>
      <c r="F629" s="15">
        <f>IF(VLOOKUP(IF($A629&lt;1500,'BM011'!$D$5,IF($A629&lt;1800,'BM011'!$D$5,IF($A629&lt;2000,'BM011'!$D$5,$A629))),'BM011'!$D$5:$U$607,'BM011'!S$609,0)="BRUG KOM",VLOOKUP($C629,'BM010'!$C$5:$T$102,'BM010'!R$104,0),VLOOKUP(IF($A629&lt;1500,'BM011'!$D$5,IF($A629&lt;1800,'BM011'!$D$5,IF($A629&lt;2000,'BM011'!$D$5,$A629))),'BM011'!$D$5:$U$607,'BM011'!S$609,0))</f>
        <v>17944.5</v>
      </c>
      <c r="G629">
        <f>SUMIFS(Baggrundsvariable!D$3:D$296,Baggrundsvariable!$A$3:$A$296,Samlet!$C629,Baggrundsvariable!$C$3:$C$296,Samlet!$E629)</f>
        <v>235433</v>
      </c>
      <c r="H629" s="8">
        <f>SUMIFS(Baggrundsvariable!E$3:E$296,Baggrundsvariable!$A$3:$A$296,Samlet!$C629,Baggrundsvariable!$C$3:$C$296,Samlet!$E629)</f>
        <v>1.075</v>
      </c>
      <c r="I629" s="8">
        <f>SUMIFS(Baggrundsvariable!F$3:F$296,Baggrundsvariable!$A$3:$A$296,Samlet!$C629,Baggrundsvariable!$C$3:$C$296,Samlet!$E629)</f>
        <v>2.8</v>
      </c>
      <c r="J629" s="8">
        <f>SUMIFS(Baggrundsvariable!G$3:G$296,Baggrundsvariable!$A$3:$A$296,Samlet!$C629,Baggrundsvariable!$C$3:$C$296,Samlet!$E629)</f>
        <v>14.5</v>
      </c>
      <c r="K629" s="8">
        <f>SUMIFS(Baggrundsvariable!H$3:H$296,Baggrundsvariable!$A$3:$A$296,Samlet!$C629,Baggrundsvariable!$C$3:$C$296,Samlet!$E629)</f>
        <v>14.3</v>
      </c>
      <c r="L629" s="8">
        <f>SUMIFS(Baggrundsvariable!I$3:I$296,Baggrundsvariable!$A$3:$A$296,Samlet!$C629,Baggrundsvariable!$C$3:$C$296,Samlet!$E629)</f>
        <v>9.4692408128081933</v>
      </c>
    </row>
    <row r="630" spans="1:12">
      <c r="A630">
        <v>3490</v>
      </c>
      <c r="B630" t="s">
        <v>693</v>
      </c>
      <c r="C630">
        <v>217</v>
      </c>
      <c r="D630" t="s">
        <v>1257</v>
      </c>
      <c r="E630">
        <v>2011</v>
      </c>
      <c r="F630" s="15">
        <f>IF(VLOOKUP(IF($A630&lt;1500,'BM011'!$D$5,IF($A630&lt;1800,'BM011'!$D$5,IF($A630&lt;2000,'BM011'!$D$5,$A630))),'BM011'!$D$5:$U$607,'BM011'!S$609,0)="BRUG KOM",VLOOKUP($C630,'BM010'!$C$5:$T$102,'BM010'!R$104,0),VLOOKUP(IF($A630&lt;1500,'BM011'!$D$5,IF($A630&lt;1800,'BM011'!$D$5,IF($A630&lt;2000,'BM011'!$D$5,$A630))),'BM011'!$D$5:$U$607,'BM011'!S$609,0))</f>
        <v>17879.25</v>
      </c>
      <c r="G630">
        <f>SUMIFS(Baggrundsvariable!D$3:D$296,Baggrundsvariable!$A$3:$A$296,Samlet!$C630,Baggrundsvariable!$C$3:$C$296,Samlet!$E630)</f>
        <v>213742</v>
      </c>
      <c r="H630" s="8">
        <f>SUMIFS(Baggrundsvariable!E$3:E$296,Baggrundsvariable!$A$3:$A$296,Samlet!$C630,Baggrundsvariable!$C$3:$C$296,Samlet!$E630)</f>
        <v>1.45</v>
      </c>
      <c r="I630" s="8">
        <f>SUMIFS(Baggrundsvariable!F$3:F$296,Baggrundsvariable!$A$3:$A$296,Samlet!$C630,Baggrundsvariable!$C$3:$C$296,Samlet!$E630)</f>
        <v>6</v>
      </c>
      <c r="J630" s="8">
        <f>SUMIFS(Baggrundsvariable!G$3:G$296,Baggrundsvariable!$A$3:$A$296,Samlet!$C630,Baggrundsvariable!$C$3:$C$296,Samlet!$E630)</f>
        <v>17.7</v>
      </c>
      <c r="K630" s="8">
        <f>SUMIFS(Baggrundsvariable!H$3:H$296,Baggrundsvariable!$A$3:$A$296,Samlet!$C630,Baggrundsvariable!$C$3:$C$296,Samlet!$E630)</f>
        <v>15.4</v>
      </c>
      <c r="L630" s="8">
        <f>SUMIFS(Baggrundsvariable!I$3:I$296,Baggrundsvariable!$A$3:$A$296,Samlet!$C630,Baggrundsvariable!$C$3:$C$296,Samlet!$E630)</f>
        <v>7.6400941974071266</v>
      </c>
    </row>
    <row r="631" spans="1:12">
      <c r="A631">
        <v>3500</v>
      </c>
      <c r="B631" t="s">
        <v>694</v>
      </c>
      <c r="C631">
        <v>151</v>
      </c>
      <c r="D631" t="s">
        <v>1246</v>
      </c>
      <c r="E631">
        <v>2011</v>
      </c>
      <c r="F631" s="15">
        <f>IF(VLOOKUP(IF($A631&lt;1500,'BM011'!$D$5,IF($A631&lt;1800,'BM011'!$D$5,IF($A631&lt;2000,'BM011'!$D$5,$A631))),'BM011'!$D$5:$U$607,'BM011'!S$609,0)="BRUG KOM",VLOOKUP($C631,'BM010'!$C$5:$T$102,'BM010'!R$104,0),VLOOKUP(IF($A631&lt;1500,'BM011'!$D$5,IF($A631&lt;1800,'BM011'!$D$5,IF($A631&lt;2000,'BM011'!$D$5,$A631))),'BM011'!$D$5:$U$607,'BM011'!S$609,0))</f>
        <v>23387.75</v>
      </c>
      <c r="G631">
        <f>SUMIFS(Baggrundsvariable!D$3:D$296,Baggrundsvariable!$A$3:$A$296,Samlet!$C631,Baggrundsvariable!$C$3:$C$296,Samlet!$E631)</f>
        <v>202452</v>
      </c>
      <c r="H631" s="8">
        <f>SUMIFS(Baggrundsvariable!E$3:E$296,Baggrundsvariable!$A$3:$A$296,Samlet!$C631,Baggrundsvariable!$C$3:$C$296,Samlet!$E631)</f>
        <v>1.1166666666666665</v>
      </c>
      <c r="I631" s="8">
        <f>SUMIFS(Baggrundsvariable!F$3:F$296,Baggrundsvariable!$A$3:$A$296,Samlet!$C631,Baggrundsvariable!$C$3:$C$296,Samlet!$E631)</f>
        <v>3.5</v>
      </c>
      <c r="J631" s="8">
        <f>SUMIFS(Baggrundsvariable!G$3:G$296,Baggrundsvariable!$A$3:$A$296,Samlet!$C631,Baggrundsvariable!$C$3:$C$296,Samlet!$E631)</f>
        <v>14.5</v>
      </c>
      <c r="K631" s="8">
        <f>SUMIFS(Baggrundsvariable!H$3:H$296,Baggrundsvariable!$A$3:$A$296,Samlet!$C631,Baggrundsvariable!$C$3:$C$296,Samlet!$E631)</f>
        <v>10.8</v>
      </c>
      <c r="L631" s="8">
        <f>SUMIFS(Baggrundsvariable!I$3:I$296,Baggrundsvariable!$A$3:$A$296,Samlet!$C631,Baggrundsvariable!$C$3:$C$296,Samlet!$E631)</f>
        <v>10.346911451359983</v>
      </c>
    </row>
    <row r="632" spans="1:12">
      <c r="A632">
        <v>3500</v>
      </c>
      <c r="B632" t="s">
        <v>694</v>
      </c>
      <c r="C632">
        <v>159</v>
      </c>
      <c r="D632" t="s">
        <v>1247</v>
      </c>
      <c r="E632">
        <v>2011</v>
      </c>
      <c r="F632" s="15">
        <f>IF(VLOOKUP(IF($A632&lt;1500,'BM011'!$D$5,IF($A632&lt;1800,'BM011'!$D$5,IF($A632&lt;2000,'BM011'!$D$5,$A632))),'BM011'!$D$5:$U$607,'BM011'!S$609,0)="BRUG KOM",VLOOKUP($C632,'BM010'!$C$5:$T$102,'BM010'!R$104,0),VLOOKUP(IF($A632&lt;1500,'BM011'!$D$5,IF($A632&lt;1800,'BM011'!$D$5,IF($A632&lt;2000,'BM011'!$D$5,$A632))),'BM011'!$D$5:$U$607,'BM011'!S$609,0))</f>
        <v>23387.75</v>
      </c>
      <c r="G632">
        <f>SUMIFS(Baggrundsvariable!D$3:D$296,Baggrundsvariable!$A$3:$A$296,Samlet!$C632,Baggrundsvariable!$C$3:$C$296,Samlet!$E632)</f>
        <v>213516</v>
      </c>
      <c r="H632" s="8">
        <f>SUMIFS(Baggrundsvariable!E$3:E$296,Baggrundsvariable!$A$3:$A$296,Samlet!$C632,Baggrundsvariable!$C$3:$C$296,Samlet!$E632)</f>
        <v>1.3583333333333336</v>
      </c>
      <c r="I632" s="8">
        <f>SUMIFS(Baggrundsvariable!F$3:F$296,Baggrundsvariable!$A$3:$A$296,Samlet!$C632,Baggrundsvariable!$C$3:$C$296,Samlet!$E632)</f>
        <v>2.5</v>
      </c>
      <c r="J632" s="8">
        <f>SUMIFS(Baggrundsvariable!G$3:G$296,Baggrundsvariable!$A$3:$A$296,Samlet!$C632,Baggrundsvariable!$C$3:$C$296,Samlet!$E632)</f>
        <v>17.7</v>
      </c>
      <c r="K632" s="8">
        <f>SUMIFS(Baggrundsvariable!H$3:H$296,Baggrundsvariable!$A$3:$A$296,Samlet!$C632,Baggrundsvariable!$C$3:$C$296,Samlet!$E632)</f>
        <v>12.2</v>
      </c>
      <c r="L632" s="8">
        <f>SUMIFS(Baggrundsvariable!I$3:I$296,Baggrundsvariable!$A$3:$A$296,Samlet!$C632,Baggrundsvariable!$C$3:$C$296,Samlet!$E632)</f>
        <v>10.833144450889924</v>
      </c>
    </row>
    <row r="633" spans="1:12">
      <c r="A633">
        <v>3500</v>
      </c>
      <c r="B633" t="s">
        <v>694</v>
      </c>
      <c r="C633">
        <v>173</v>
      </c>
      <c r="D633" t="s">
        <v>1252</v>
      </c>
      <c r="E633">
        <v>2011</v>
      </c>
      <c r="F633" s="15">
        <f>IF(VLOOKUP(IF($A633&lt;1500,'BM011'!$D$5,IF($A633&lt;1800,'BM011'!$D$5,IF($A633&lt;2000,'BM011'!$D$5,$A633))),'BM011'!$D$5:$U$607,'BM011'!S$609,0)="BRUG KOM",VLOOKUP($C633,'BM010'!$C$5:$T$102,'BM010'!R$104,0),VLOOKUP(IF($A633&lt;1500,'BM011'!$D$5,IF($A633&lt;1800,'BM011'!$D$5,IF($A633&lt;2000,'BM011'!$D$5,$A633))),'BM011'!$D$5:$U$607,'BM011'!S$609,0))</f>
        <v>23387.75</v>
      </c>
      <c r="G633">
        <f>SUMIFS(Baggrundsvariable!D$3:D$296,Baggrundsvariable!$A$3:$A$296,Samlet!$C633,Baggrundsvariable!$C$3:$C$296,Samlet!$E633)</f>
        <v>263333</v>
      </c>
      <c r="H633" s="8">
        <f>SUMIFS(Baggrundsvariable!E$3:E$296,Baggrundsvariable!$A$3:$A$296,Samlet!$C633,Baggrundsvariable!$C$3:$C$296,Samlet!$E633)</f>
        <v>1.0583333333333333</v>
      </c>
      <c r="I633" s="8">
        <f>SUMIFS(Baggrundsvariable!F$3:F$296,Baggrundsvariable!$A$3:$A$296,Samlet!$C633,Baggrundsvariable!$C$3:$C$296,Samlet!$E633)</f>
        <v>2.6</v>
      </c>
      <c r="J633" s="8">
        <f>SUMIFS(Baggrundsvariable!G$3:G$296,Baggrundsvariable!$A$3:$A$296,Samlet!$C633,Baggrundsvariable!$C$3:$C$296,Samlet!$E633)</f>
        <v>13.8</v>
      </c>
      <c r="K633" s="8">
        <f>SUMIFS(Baggrundsvariable!H$3:H$296,Baggrundsvariable!$A$3:$A$296,Samlet!$C633,Baggrundsvariable!$C$3:$C$296,Samlet!$E633)</f>
        <v>11.2</v>
      </c>
      <c r="L633" s="8">
        <f>SUMIFS(Baggrundsvariable!I$3:I$296,Baggrundsvariable!$A$3:$A$296,Samlet!$C633,Baggrundsvariable!$C$3:$C$296,Samlet!$E633)</f>
        <v>6.4678803690260134</v>
      </c>
    </row>
    <row r="634" spans="1:12">
      <c r="A634">
        <v>3500</v>
      </c>
      <c r="B634" t="s">
        <v>694</v>
      </c>
      <c r="C634">
        <v>190</v>
      </c>
      <c r="D634" t="s">
        <v>1254</v>
      </c>
      <c r="E634">
        <v>2011</v>
      </c>
      <c r="F634" s="15">
        <f>IF(VLOOKUP(IF($A634&lt;1500,'BM011'!$D$5,IF($A634&lt;1800,'BM011'!$D$5,IF($A634&lt;2000,'BM011'!$D$5,$A634))),'BM011'!$D$5:$U$607,'BM011'!S$609,0)="BRUG KOM",VLOOKUP($C634,'BM010'!$C$5:$T$102,'BM010'!R$104,0),VLOOKUP(IF($A634&lt;1500,'BM011'!$D$5,IF($A634&lt;1800,'BM011'!$D$5,IF($A634&lt;2000,'BM011'!$D$5,$A634))),'BM011'!$D$5:$U$607,'BM011'!S$609,0))</f>
        <v>23387.75</v>
      </c>
      <c r="G634">
        <f>SUMIFS(Baggrundsvariable!D$3:D$296,Baggrundsvariable!$A$3:$A$296,Samlet!$C634,Baggrundsvariable!$C$3:$C$296,Samlet!$E634)</f>
        <v>254231</v>
      </c>
      <c r="H634" s="8">
        <f>SUMIFS(Baggrundsvariable!E$3:E$296,Baggrundsvariable!$A$3:$A$296,Samlet!$C634,Baggrundsvariable!$C$3:$C$296,Samlet!$E634)</f>
        <v>1.075</v>
      </c>
      <c r="I634" s="8">
        <f>SUMIFS(Baggrundsvariable!F$3:F$296,Baggrundsvariable!$A$3:$A$296,Samlet!$C634,Baggrundsvariable!$C$3:$C$296,Samlet!$E634)</f>
        <v>2</v>
      </c>
      <c r="J634" s="8">
        <f>SUMIFS(Baggrundsvariable!G$3:G$296,Baggrundsvariable!$A$3:$A$296,Samlet!$C634,Baggrundsvariable!$C$3:$C$296,Samlet!$E634)</f>
        <v>13</v>
      </c>
      <c r="K634" s="8">
        <f>SUMIFS(Baggrundsvariable!H$3:H$296,Baggrundsvariable!$A$3:$A$296,Samlet!$C634,Baggrundsvariable!$C$3:$C$296,Samlet!$E634)</f>
        <v>11.3</v>
      </c>
      <c r="L634" s="8">
        <f>SUMIFS(Baggrundsvariable!I$3:I$296,Baggrundsvariable!$A$3:$A$296,Samlet!$C634,Baggrundsvariable!$C$3:$C$296,Samlet!$E634)</f>
        <v>8.1556301335875361</v>
      </c>
    </row>
    <row r="635" spans="1:12">
      <c r="A635">
        <v>3500</v>
      </c>
      <c r="B635" t="s">
        <v>694</v>
      </c>
      <c r="C635">
        <v>240</v>
      </c>
      <c r="D635" t="s">
        <v>1249</v>
      </c>
      <c r="E635">
        <v>2011</v>
      </c>
      <c r="F635" s="15">
        <f>IF(VLOOKUP(IF($A635&lt;1500,'BM011'!$D$5,IF($A635&lt;1800,'BM011'!$D$5,IF($A635&lt;2000,'BM011'!$D$5,$A635))),'BM011'!$D$5:$U$607,'BM011'!S$609,0)="BRUG KOM",VLOOKUP($C635,'BM010'!$C$5:$T$102,'BM010'!R$104,0),VLOOKUP(IF($A635&lt;1500,'BM011'!$D$5,IF($A635&lt;1800,'BM011'!$D$5,IF($A635&lt;2000,'BM011'!$D$5,$A635))),'BM011'!$D$5:$U$607,'BM011'!S$609,0))</f>
        <v>23387.75</v>
      </c>
      <c r="G635">
        <f>SUMIFS(Baggrundsvariable!D$3:D$296,Baggrundsvariable!$A$3:$A$296,Samlet!$C635,Baggrundsvariable!$C$3:$C$296,Samlet!$E635)</f>
        <v>232521</v>
      </c>
      <c r="H635" s="8">
        <f>SUMIFS(Baggrundsvariable!E$3:E$296,Baggrundsvariable!$A$3:$A$296,Samlet!$C635,Baggrundsvariable!$C$3:$C$296,Samlet!$E635)</f>
        <v>0.8500000000000002</v>
      </c>
      <c r="I635" s="8">
        <f>SUMIFS(Baggrundsvariable!F$3:F$296,Baggrundsvariable!$A$3:$A$296,Samlet!$C635,Baggrundsvariable!$C$3:$C$296,Samlet!$E635)</f>
        <v>1.7</v>
      </c>
      <c r="J635" s="8">
        <f>SUMIFS(Baggrundsvariable!G$3:G$296,Baggrundsvariable!$A$3:$A$296,Samlet!$C635,Baggrundsvariable!$C$3:$C$296,Samlet!$E635)</f>
        <v>7.2</v>
      </c>
      <c r="K635" s="8">
        <f>SUMIFS(Baggrundsvariable!H$3:H$296,Baggrundsvariable!$A$3:$A$296,Samlet!$C635,Baggrundsvariable!$C$3:$C$296,Samlet!$E635)</f>
        <v>9.3000000000000007</v>
      </c>
      <c r="L635" s="8">
        <f>SUMIFS(Baggrundsvariable!I$3:I$296,Baggrundsvariable!$A$3:$A$296,Samlet!$C635,Baggrundsvariable!$C$3:$C$296,Samlet!$E635)</f>
        <v>4.2782318958697889</v>
      </c>
    </row>
    <row r="636" spans="1:12">
      <c r="A636">
        <v>3520</v>
      </c>
      <c r="B636" t="s">
        <v>695</v>
      </c>
      <c r="C636">
        <v>190</v>
      </c>
      <c r="D636" t="s">
        <v>1254</v>
      </c>
      <c r="E636">
        <v>2011</v>
      </c>
      <c r="F636" s="15">
        <f>IF(VLOOKUP(IF($A636&lt;1500,'BM011'!$D$5,IF($A636&lt;1800,'BM011'!$D$5,IF($A636&lt;2000,'BM011'!$D$5,$A636))),'BM011'!$D$5:$U$607,'BM011'!S$609,0)="BRUG KOM",VLOOKUP($C636,'BM010'!$C$5:$T$102,'BM010'!R$104,0),VLOOKUP(IF($A636&lt;1500,'BM011'!$D$5,IF($A636&lt;1800,'BM011'!$D$5,IF($A636&lt;2000,'BM011'!$D$5,$A636))),'BM011'!$D$5:$U$607,'BM011'!S$609,0))</f>
        <v>19372.5</v>
      </c>
      <c r="G636">
        <f>SUMIFS(Baggrundsvariable!D$3:D$296,Baggrundsvariable!$A$3:$A$296,Samlet!$C636,Baggrundsvariable!$C$3:$C$296,Samlet!$E636)</f>
        <v>254231</v>
      </c>
      <c r="H636" s="8">
        <f>SUMIFS(Baggrundsvariable!E$3:E$296,Baggrundsvariable!$A$3:$A$296,Samlet!$C636,Baggrundsvariable!$C$3:$C$296,Samlet!$E636)</f>
        <v>1.075</v>
      </c>
      <c r="I636" s="8">
        <f>SUMIFS(Baggrundsvariable!F$3:F$296,Baggrundsvariable!$A$3:$A$296,Samlet!$C636,Baggrundsvariable!$C$3:$C$296,Samlet!$E636)</f>
        <v>2</v>
      </c>
      <c r="J636" s="8">
        <f>SUMIFS(Baggrundsvariable!G$3:G$296,Baggrundsvariable!$A$3:$A$296,Samlet!$C636,Baggrundsvariable!$C$3:$C$296,Samlet!$E636)</f>
        <v>13</v>
      </c>
      <c r="K636" s="8">
        <f>SUMIFS(Baggrundsvariable!H$3:H$296,Baggrundsvariable!$A$3:$A$296,Samlet!$C636,Baggrundsvariable!$C$3:$C$296,Samlet!$E636)</f>
        <v>11.3</v>
      </c>
      <c r="L636" s="8">
        <f>SUMIFS(Baggrundsvariable!I$3:I$296,Baggrundsvariable!$A$3:$A$296,Samlet!$C636,Baggrundsvariable!$C$3:$C$296,Samlet!$E636)</f>
        <v>8.1556301335875361</v>
      </c>
    </row>
    <row r="637" spans="1:12">
      <c r="A637">
        <v>3520</v>
      </c>
      <c r="B637" t="s">
        <v>695</v>
      </c>
      <c r="C637">
        <v>201</v>
      </c>
      <c r="D637" t="s">
        <v>1261</v>
      </c>
      <c r="E637">
        <v>2011</v>
      </c>
      <c r="F637" s="15">
        <f>IF(VLOOKUP(IF($A637&lt;1500,'BM011'!$D$5,IF($A637&lt;1800,'BM011'!$D$5,IF($A637&lt;2000,'BM011'!$D$5,$A637))),'BM011'!$D$5:$U$607,'BM011'!S$609,0)="BRUG KOM",VLOOKUP($C637,'BM010'!$C$5:$T$102,'BM010'!R$104,0),VLOOKUP(IF($A637&lt;1500,'BM011'!$D$5,IF($A637&lt;1800,'BM011'!$D$5,IF($A637&lt;2000,'BM011'!$D$5,$A637))),'BM011'!$D$5:$U$607,'BM011'!S$609,0))</f>
        <v>19372.5</v>
      </c>
      <c r="G637">
        <f>SUMIFS(Baggrundsvariable!D$3:D$296,Baggrundsvariable!$A$3:$A$296,Samlet!$C637,Baggrundsvariable!$C$3:$C$296,Samlet!$E637)</f>
        <v>261760</v>
      </c>
      <c r="H637" s="8">
        <f>SUMIFS(Baggrundsvariable!E$3:E$296,Baggrundsvariable!$A$3:$A$296,Samlet!$C637,Baggrundsvariable!$C$3:$C$296,Samlet!$E637)</f>
        <v>0.79166666666666652</v>
      </c>
      <c r="I637" s="8">
        <f>SUMIFS(Baggrundsvariable!F$3:F$296,Baggrundsvariable!$A$3:$A$296,Samlet!$C637,Baggrundsvariable!$C$3:$C$296,Samlet!$E637)</f>
        <v>3.7</v>
      </c>
      <c r="J637" s="8">
        <f>SUMIFS(Baggrundsvariable!G$3:G$296,Baggrundsvariable!$A$3:$A$296,Samlet!$C637,Baggrundsvariable!$C$3:$C$296,Samlet!$E637)</f>
        <v>8.5</v>
      </c>
      <c r="K637" s="8">
        <f>SUMIFS(Baggrundsvariable!H$3:H$296,Baggrundsvariable!$A$3:$A$296,Samlet!$C637,Baggrundsvariable!$C$3:$C$296,Samlet!$E637)</f>
        <v>9.1</v>
      </c>
      <c r="L637" s="8">
        <f>SUMIFS(Baggrundsvariable!I$3:I$296,Baggrundsvariable!$A$3:$A$296,Samlet!$C637,Baggrundsvariable!$C$3:$C$296,Samlet!$E637)</f>
        <v>3.9518222406811341</v>
      </c>
    </row>
    <row r="638" spans="1:12">
      <c r="A638">
        <v>3520</v>
      </c>
      <c r="B638" t="s">
        <v>695</v>
      </c>
      <c r="C638">
        <v>240</v>
      </c>
      <c r="D638" t="s">
        <v>1249</v>
      </c>
      <c r="E638">
        <v>2011</v>
      </c>
      <c r="F638" s="15">
        <f>IF(VLOOKUP(IF($A638&lt;1500,'BM011'!$D$5,IF($A638&lt;1800,'BM011'!$D$5,IF($A638&lt;2000,'BM011'!$D$5,$A638))),'BM011'!$D$5:$U$607,'BM011'!S$609,0)="BRUG KOM",VLOOKUP($C638,'BM010'!$C$5:$T$102,'BM010'!R$104,0),VLOOKUP(IF($A638&lt;1500,'BM011'!$D$5,IF($A638&lt;1800,'BM011'!$D$5,IF($A638&lt;2000,'BM011'!$D$5,$A638))),'BM011'!$D$5:$U$607,'BM011'!S$609,0))</f>
        <v>19372.5</v>
      </c>
      <c r="G638">
        <f>SUMIFS(Baggrundsvariable!D$3:D$296,Baggrundsvariable!$A$3:$A$296,Samlet!$C638,Baggrundsvariable!$C$3:$C$296,Samlet!$E638)</f>
        <v>232521</v>
      </c>
      <c r="H638" s="8">
        <f>SUMIFS(Baggrundsvariable!E$3:E$296,Baggrundsvariable!$A$3:$A$296,Samlet!$C638,Baggrundsvariable!$C$3:$C$296,Samlet!$E638)</f>
        <v>0.8500000000000002</v>
      </c>
      <c r="I638" s="8">
        <f>SUMIFS(Baggrundsvariable!F$3:F$296,Baggrundsvariable!$A$3:$A$296,Samlet!$C638,Baggrundsvariable!$C$3:$C$296,Samlet!$E638)</f>
        <v>1.7</v>
      </c>
      <c r="J638" s="8">
        <f>SUMIFS(Baggrundsvariable!G$3:G$296,Baggrundsvariable!$A$3:$A$296,Samlet!$C638,Baggrundsvariable!$C$3:$C$296,Samlet!$E638)</f>
        <v>7.2</v>
      </c>
      <c r="K638" s="8">
        <f>SUMIFS(Baggrundsvariable!H$3:H$296,Baggrundsvariable!$A$3:$A$296,Samlet!$C638,Baggrundsvariable!$C$3:$C$296,Samlet!$E638)</f>
        <v>9.3000000000000007</v>
      </c>
      <c r="L638" s="8">
        <f>SUMIFS(Baggrundsvariable!I$3:I$296,Baggrundsvariable!$A$3:$A$296,Samlet!$C638,Baggrundsvariable!$C$3:$C$296,Samlet!$E638)</f>
        <v>4.2782318958697889</v>
      </c>
    </row>
    <row r="639" spans="1:12">
      <c r="A639">
        <v>3540</v>
      </c>
      <c r="B639" t="s">
        <v>696</v>
      </c>
      <c r="C639">
        <v>190</v>
      </c>
      <c r="D639" t="s">
        <v>1254</v>
      </c>
      <c r="E639">
        <v>2011</v>
      </c>
      <c r="F639" s="15">
        <f>IF(VLOOKUP(IF($A639&lt;1500,'BM011'!$D$5,IF($A639&lt;1800,'BM011'!$D$5,IF($A639&lt;2000,'BM011'!$D$5,$A639))),'BM011'!$D$5:$U$607,'BM011'!S$609,0)="BRUG KOM",VLOOKUP($C639,'BM010'!$C$5:$T$102,'BM010'!R$104,0),VLOOKUP(IF($A639&lt;1500,'BM011'!$D$5,IF($A639&lt;1800,'BM011'!$D$5,IF($A639&lt;2000,'BM011'!$D$5,$A639))),'BM011'!$D$5:$U$607,'BM011'!S$609,0))</f>
        <v>16819.75</v>
      </c>
      <c r="G639">
        <f>SUMIFS(Baggrundsvariable!D$3:D$296,Baggrundsvariable!$A$3:$A$296,Samlet!$C639,Baggrundsvariable!$C$3:$C$296,Samlet!$E639)</f>
        <v>254231</v>
      </c>
      <c r="H639" s="8">
        <f>SUMIFS(Baggrundsvariable!E$3:E$296,Baggrundsvariable!$A$3:$A$296,Samlet!$C639,Baggrundsvariable!$C$3:$C$296,Samlet!$E639)</f>
        <v>1.075</v>
      </c>
      <c r="I639" s="8">
        <f>SUMIFS(Baggrundsvariable!F$3:F$296,Baggrundsvariable!$A$3:$A$296,Samlet!$C639,Baggrundsvariable!$C$3:$C$296,Samlet!$E639)</f>
        <v>2</v>
      </c>
      <c r="J639" s="8">
        <f>SUMIFS(Baggrundsvariable!G$3:G$296,Baggrundsvariable!$A$3:$A$296,Samlet!$C639,Baggrundsvariable!$C$3:$C$296,Samlet!$E639)</f>
        <v>13</v>
      </c>
      <c r="K639" s="8">
        <f>SUMIFS(Baggrundsvariable!H$3:H$296,Baggrundsvariable!$A$3:$A$296,Samlet!$C639,Baggrundsvariable!$C$3:$C$296,Samlet!$E639)</f>
        <v>11.3</v>
      </c>
      <c r="L639" s="8">
        <f>SUMIFS(Baggrundsvariable!I$3:I$296,Baggrundsvariable!$A$3:$A$296,Samlet!$C639,Baggrundsvariable!$C$3:$C$296,Samlet!$E639)</f>
        <v>8.1556301335875361</v>
      </c>
    </row>
    <row r="640" spans="1:12">
      <c r="A640">
        <v>3540</v>
      </c>
      <c r="B640" t="s">
        <v>696</v>
      </c>
      <c r="C640">
        <v>201</v>
      </c>
      <c r="D640" t="s">
        <v>1261</v>
      </c>
      <c r="E640">
        <v>2011</v>
      </c>
      <c r="F640" s="15">
        <f>IF(VLOOKUP(IF($A640&lt;1500,'BM011'!$D$5,IF($A640&lt;1800,'BM011'!$D$5,IF($A640&lt;2000,'BM011'!$D$5,$A640))),'BM011'!$D$5:$U$607,'BM011'!S$609,0)="BRUG KOM",VLOOKUP($C640,'BM010'!$C$5:$T$102,'BM010'!R$104,0),VLOOKUP(IF($A640&lt;1500,'BM011'!$D$5,IF($A640&lt;1800,'BM011'!$D$5,IF($A640&lt;2000,'BM011'!$D$5,$A640))),'BM011'!$D$5:$U$607,'BM011'!S$609,0))</f>
        <v>16819.75</v>
      </c>
      <c r="G640">
        <f>SUMIFS(Baggrundsvariable!D$3:D$296,Baggrundsvariable!$A$3:$A$296,Samlet!$C640,Baggrundsvariable!$C$3:$C$296,Samlet!$E640)</f>
        <v>261760</v>
      </c>
      <c r="H640" s="8">
        <f>SUMIFS(Baggrundsvariable!E$3:E$296,Baggrundsvariable!$A$3:$A$296,Samlet!$C640,Baggrundsvariable!$C$3:$C$296,Samlet!$E640)</f>
        <v>0.79166666666666652</v>
      </c>
      <c r="I640" s="8">
        <f>SUMIFS(Baggrundsvariable!F$3:F$296,Baggrundsvariable!$A$3:$A$296,Samlet!$C640,Baggrundsvariable!$C$3:$C$296,Samlet!$E640)</f>
        <v>3.7</v>
      </c>
      <c r="J640" s="8">
        <f>SUMIFS(Baggrundsvariable!G$3:G$296,Baggrundsvariable!$A$3:$A$296,Samlet!$C640,Baggrundsvariable!$C$3:$C$296,Samlet!$E640)</f>
        <v>8.5</v>
      </c>
      <c r="K640" s="8">
        <f>SUMIFS(Baggrundsvariable!H$3:H$296,Baggrundsvariable!$A$3:$A$296,Samlet!$C640,Baggrundsvariable!$C$3:$C$296,Samlet!$E640)</f>
        <v>9.1</v>
      </c>
      <c r="L640" s="8">
        <f>SUMIFS(Baggrundsvariable!I$3:I$296,Baggrundsvariable!$A$3:$A$296,Samlet!$C640,Baggrundsvariable!$C$3:$C$296,Samlet!$E640)</f>
        <v>3.9518222406811341</v>
      </c>
    </row>
    <row r="641" spans="1:12">
      <c r="A641">
        <v>3540</v>
      </c>
      <c r="B641" t="s">
        <v>696</v>
      </c>
      <c r="C641">
        <v>219</v>
      </c>
      <c r="D641" t="s">
        <v>1259</v>
      </c>
      <c r="E641">
        <v>2011</v>
      </c>
      <c r="F641" s="15">
        <f>IF(VLOOKUP(IF($A641&lt;1500,'BM011'!$D$5,IF($A641&lt;1800,'BM011'!$D$5,IF($A641&lt;2000,'BM011'!$D$5,$A641))),'BM011'!$D$5:$U$607,'BM011'!S$609,0)="BRUG KOM",VLOOKUP($C641,'BM010'!$C$5:$T$102,'BM010'!R$104,0),VLOOKUP(IF($A641&lt;1500,'BM011'!$D$5,IF($A641&lt;1800,'BM011'!$D$5,IF($A641&lt;2000,'BM011'!$D$5,$A641))),'BM011'!$D$5:$U$607,'BM011'!S$609,0))</f>
        <v>16819.75</v>
      </c>
      <c r="G641">
        <f>SUMIFS(Baggrundsvariable!D$3:D$296,Baggrundsvariable!$A$3:$A$296,Samlet!$C641,Baggrundsvariable!$C$3:$C$296,Samlet!$E641)</f>
        <v>223169</v>
      </c>
      <c r="H641" s="8">
        <f>SUMIFS(Baggrundsvariable!E$3:E$296,Baggrundsvariable!$A$3:$A$296,Samlet!$C641,Baggrundsvariable!$C$3:$C$296,Samlet!$E641)</f>
        <v>1.1916666666666664</v>
      </c>
      <c r="I641" s="8">
        <f>SUMIFS(Baggrundsvariable!F$3:F$296,Baggrundsvariable!$A$3:$A$296,Samlet!$C641,Baggrundsvariable!$C$3:$C$296,Samlet!$E641)</f>
        <v>4.3</v>
      </c>
      <c r="J641" s="8">
        <f>SUMIFS(Baggrundsvariable!G$3:G$296,Baggrundsvariable!$A$3:$A$296,Samlet!$C641,Baggrundsvariable!$C$3:$C$296,Samlet!$E641)</f>
        <v>11.7</v>
      </c>
      <c r="K641" s="8">
        <f>SUMIFS(Baggrundsvariable!H$3:H$296,Baggrundsvariable!$A$3:$A$296,Samlet!$C641,Baggrundsvariable!$C$3:$C$296,Samlet!$E641)</f>
        <v>13.4</v>
      </c>
      <c r="L641" s="8">
        <f>SUMIFS(Baggrundsvariable!I$3:I$296,Baggrundsvariable!$A$3:$A$296,Samlet!$C641,Baggrundsvariable!$C$3:$C$296,Samlet!$E641)</f>
        <v>6.3187299077185566</v>
      </c>
    </row>
    <row r="642" spans="1:12">
      <c r="A642">
        <v>3540</v>
      </c>
      <c r="B642" t="s">
        <v>696</v>
      </c>
      <c r="C642">
        <v>240</v>
      </c>
      <c r="D642" t="s">
        <v>1249</v>
      </c>
      <c r="E642">
        <v>2011</v>
      </c>
      <c r="F642" s="15">
        <f>IF(VLOOKUP(IF($A642&lt;1500,'BM011'!$D$5,IF($A642&lt;1800,'BM011'!$D$5,IF($A642&lt;2000,'BM011'!$D$5,$A642))),'BM011'!$D$5:$U$607,'BM011'!S$609,0)="BRUG KOM",VLOOKUP($C642,'BM010'!$C$5:$T$102,'BM010'!R$104,0),VLOOKUP(IF($A642&lt;1500,'BM011'!$D$5,IF($A642&lt;1800,'BM011'!$D$5,IF($A642&lt;2000,'BM011'!$D$5,$A642))),'BM011'!$D$5:$U$607,'BM011'!S$609,0))</f>
        <v>16819.75</v>
      </c>
      <c r="G642">
        <f>SUMIFS(Baggrundsvariable!D$3:D$296,Baggrundsvariable!$A$3:$A$296,Samlet!$C642,Baggrundsvariable!$C$3:$C$296,Samlet!$E642)</f>
        <v>232521</v>
      </c>
      <c r="H642" s="8">
        <f>SUMIFS(Baggrundsvariable!E$3:E$296,Baggrundsvariable!$A$3:$A$296,Samlet!$C642,Baggrundsvariable!$C$3:$C$296,Samlet!$E642)</f>
        <v>0.8500000000000002</v>
      </c>
      <c r="I642" s="8">
        <f>SUMIFS(Baggrundsvariable!F$3:F$296,Baggrundsvariable!$A$3:$A$296,Samlet!$C642,Baggrundsvariable!$C$3:$C$296,Samlet!$E642)</f>
        <v>1.7</v>
      </c>
      <c r="J642" s="8">
        <f>SUMIFS(Baggrundsvariable!G$3:G$296,Baggrundsvariable!$A$3:$A$296,Samlet!$C642,Baggrundsvariable!$C$3:$C$296,Samlet!$E642)</f>
        <v>7.2</v>
      </c>
      <c r="K642" s="8">
        <f>SUMIFS(Baggrundsvariable!H$3:H$296,Baggrundsvariable!$A$3:$A$296,Samlet!$C642,Baggrundsvariable!$C$3:$C$296,Samlet!$E642)</f>
        <v>9.3000000000000007</v>
      </c>
      <c r="L642" s="8">
        <f>SUMIFS(Baggrundsvariable!I$3:I$296,Baggrundsvariable!$A$3:$A$296,Samlet!$C642,Baggrundsvariable!$C$3:$C$296,Samlet!$E642)</f>
        <v>4.2782318958697889</v>
      </c>
    </row>
    <row r="643" spans="1:12">
      <c r="A643">
        <v>3550</v>
      </c>
      <c r="B643" t="s">
        <v>697</v>
      </c>
      <c r="C643">
        <v>201</v>
      </c>
      <c r="D643" t="s">
        <v>1261</v>
      </c>
      <c r="E643">
        <v>2011</v>
      </c>
      <c r="F643" s="15">
        <f>IF(VLOOKUP(IF($A643&lt;1500,'BM011'!$D$5,IF($A643&lt;1800,'BM011'!$D$5,IF($A643&lt;2000,'BM011'!$D$5,$A643))),'BM011'!$D$5:$U$607,'BM011'!S$609,0)="BRUG KOM",VLOOKUP($C643,'BM010'!$C$5:$T$102,'BM010'!R$104,0),VLOOKUP(IF($A643&lt;1500,'BM011'!$D$5,IF($A643&lt;1800,'BM011'!$D$5,IF($A643&lt;2000,'BM011'!$D$5,$A643))),'BM011'!$D$5:$U$607,'BM011'!S$609,0))</f>
        <v>15588.75</v>
      </c>
      <c r="G643">
        <f>SUMIFS(Baggrundsvariable!D$3:D$296,Baggrundsvariable!$A$3:$A$296,Samlet!$C643,Baggrundsvariable!$C$3:$C$296,Samlet!$E643)</f>
        <v>261760</v>
      </c>
      <c r="H643" s="8">
        <f>SUMIFS(Baggrundsvariable!E$3:E$296,Baggrundsvariable!$A$3:$A$296,Samlet!$C643,Baggrundsvariable!$C$3:$C$296,Samlet!$E643)</f>
        <v>0.79166666666666652</v>
      </c>
      <c r="I643" s="8">
        <f>SUMIFS(Baggrundsvariable!F$3:F$296,Baggrundsvariable!$A$3:$A$296,Samlet!$C643,Baggrundsvariable!$C$3:$C$296,Samlet!$E643)</f>
        <v>3.7</v>
      </c>
      <c r="J643" s="8">
        <f>SUMIFS(Baggrundsvariable!G$3:G$296,Baggrundsvariable!$A$3:$A$296,Samlet!$C643,Baggrundsvariable!$C$3:$C$296,Samlet!$E643)</f>
        <v>8.5</v>
      </c>
      <c r="K643" s="8">
        <f>SUMIFS(Baggrundsvariable!H$3:H$296,Baggrundsvariable!$A$3:$A$296,Samlet!$C643,Baggrundsvariable!$C$3:$C$296,Samlet!$E643)</f>
        <v>9.1</v>
      </c>
      <c r="L643" s="8">
        <f>SUMIFS(Baggrundsvariable!I$3:I$296,Baggrundsvariable!$A$3:$A$296,Samlet!$C643,Baggrundsvariable!$C$3:$C$296,Samlet!$E643)</f>
        <v>3.9518222406811341</v>
      </c>
    </row>
    <row r="644" spans="1:12">
      <c r="A644">
        <v>3550</v>
      </c>
      <c r="B644" t="s">
        <v>697</v>
      </c>
      <c r="C644">
        <v>219</v>
      </c>
      <c r="D644" t="s">
        <v>1259</v>
      </c>
      <c r="E644">
        <v>2011</v>
      </c>
      <c r="F644" s="15">
        <f>IF(VLOOKUP(IF($A644&lt;1500,'BM011'!$D$5,IF($A644&lt;1800,'BM011'!$D$5,IF($A644&lt;2000,'BM011'!$D$5,$A644))),'BM011'!$D$5:$U$607,'BM011'!S$609,0)="BRUG KOM",VLOOKUP($C644,'BM010'!$C$5:$T$102,'BM010'!R$104,0),VLOOKUP(IF($A644&lt;1500,'BM011'!$D$5,IF($A644&lt;1800,'BM011'!$D$5,IF($A644&lt;2000,'BM011'!$D$5,$A644))),'BM011'!$D$5:$U$607,'BM011'!S$609,0))</f>
        <v>15588.75</v>
      </c>
      <c r="G644">
        <f>SUMIFS(Baggrundsvariable!D$3:D$296,Baggrundsvariable!$A$3:$A$296,Samlet!$C644,Baggrundsvariable!$C$3:$C$296,Samlet!$E644)</f>
        <v>223169</v>
      </c>
      <c r="H644" s="8">
        <f>SUMIFS(Baggrundsvariable!E$3:E$296,Baggrundsvariable!$A$3:$A$296,Samlet!$C644,Baggrundsvariable!$C$3:$C$296,Samlet!$E644)</f>
        <v>1.1916666666666664</v>
      </c>
      <c r="I644" s="8">
        <f>SUMIFS(Baggrundsvariable!F$3:F$296,Baggrundsvariable!$A$3:$A$296,Samlet!$C644,Baggrundsvariable!$C$3:$C$296,Samlet!$E644)</f>
        <v>4.3</v>
      </c>
      <c r="J644" s="8">
        <f>SUMIFS(Baggrundsvariable!G$3:G$296,Baggrundsvariable!$A$3:$A$296,Samlet!$C644,Baggrundsvariable!$C$3:$C$296,Samlet!$E644)</f>
        <v>11.7</v>
      </c>
      <c r="K644" s="8">
        <f>SUMIFS(Baggrundsvariable!H$3:H$296,Baggrundsvariable!$A$3:$A$296,Samlet!$C644,Baggrundsvariable!$C$3:$C$296,Samlet!$E644)</f>
        <v>13.4</v>
      </c>
      <c r="L644" s="8">
        <f>SUMIFS(Baggrundsvariable!I$3:I$296,Baggrundsvariable!$A$3:$A$296,Samlet!$C644,Baggrundsvariable!$C$3:$C$296,Samlet!$E644)</f>
        <v>6.3187299077185566</v>
      </c>
    </row>
    <row r="645" spans="1:12">
      <c r="A645">
        <v>3550</v>
      </c>
      <c r="B645" t="s">
        <v>697</v>
      </c>
      <c r="C645">
        <v>240</v>
      </c>
      <c r="D645" t="s">
        <v>1249</v>
      </c>
      <c r="E645">
        <v>2011</v>
      </c>
      <c r="F645" s="15">
        <f>IF(VLOOKUP(IF($A645&lt;1500,'BM011'!$D$5,IF($A645&lt;1800,'BM011'!$D$5,IF($A645&lt;2000,'BM011'!$D$5,$A645))),'BM011'!$D$5:$U$607,'BM011'!S$609,0)="BRUG KOM",VLOOKUP($C645,'BM010'!$C$5:$T$102,'BM010'!R$104,0),VLOOKUP(IF($A645&lt;1500,'BM011'!$D$5,IF($A645&lt;1800,'BM011'!$D$5,IF($A645&lt;2000,'BM011'!$D$5,$A645))),'BM011'!$D$5:$U$607,'BM011'!S$609,0))</f>
        <v>15588.75</v>
      </c>
      <c r="G645">
        <f>SUMIFS(Baggrundsvariable!D$3:D$296,Baggrundsvariable!$A$3:$A$296,Samlet!$C645,Baggrundsvariable!$C$3:$C$296,Samlet!$E645)</f>
        <v>232521</v>
      </c>
      <c r="H645" s="8">
        <f>SUMIFS(Baggrundsvariable!E$3:E$296,Baggrundsvariable!$A$3:$A$296,Samlet!$C645,Baggrundsvariable!$C$3:$C$296,Samlet!$E645)</f>
        <v>0.8500000000000002</v>
      </c>
      <c r="I645" s="8">
        <f>SUMIFS(Baggrundsvariable!F$3:F$296,Baggrundsvariable!$A$3:$A$296,Samlet!$C645,Baggrundsvariable!$C$3:$C$296,Samlet!$E645)</f>
        <v>1.7</v>
      </c>
      <c r="J645" s="8">
        <f>SUMIFS(Baggrundsvariable!G$3:G$296,Baggrundsvariable!$A$3:$A$296,Samlet!$C645,Baggrundsvariable!$C$3:$C$296,Samlet!$E645)</f>
        <v>7.2</v>
      </c>
      <c r="K645" s="8">
        <f>SUMIFS(Baggrundsvariable!H$3:H$296,Baggrundsvariable!$A$3:$A$296,Samlet!$C645,Baggrundsvariable!$C$3:$C$296,Samlet!$E645)</f>
        <v>9.3000000000000007</v>
      </c>
      <c r="L645" s="8">
        <f>SUMIFS(Baggrundsvariable!I$3:I$296,Baggrundsvariable!$A$3:$A$296,Samlet!$C645,Baggrundsvariable!$C$3:$C$296,Samlet!$E645)</f>
        <v>4.2782318958697889</v>
      </c>
    </row>
    <row r="646" spans="1:12">
      <c r="A646">
        <v>3550</v>
      </c>
      <c r="B646" t="s">
        <v>697</v>
      </c>
      <c r="C646">
        <v>250</v>
      </c>
      <c r="D646" t="s">
        <v>1262</v>
      </c>
      <c r="E646">
        <v>2011</v>
      </c>
      <c r="F646" s="15">
        <f>IF(VLOOKUP(IF($A646&lt;1500,'BM011'!$D$5,IF($A646&lt;1800,'BM011'!$D$5,IF($A646&lt;2000,'BM011'!$D$5,$A646))),'BM011'!$D$5:$U$607,'BM011'!S$609,0)="BRUG KOM",VLOOKUP($C646,'BM010'!$C$5:$T$102,'BM010'!R$104,0),VLOOKUP(IF($A646&lt;1500,'BM011'!$D$5,IF($A646&lt;1800,'BM011'!$D$5,IF($A646&lt;2000,'BM011'!$D$5,$A646))),'BM011'!$D$5:$U$607,'BM011'!S$609,0))</f>
        <v>15588.75</v>
      </c>
      <c r="G646">
        <f>SUMIFS(Baggrundsvariable!D$3:D$296,Baggrundsvariable!$A$3:$A$296,Samlet!$C646,Baggrundsvariable!$C$3:$C$296,Samlet!$E646)</f>
        <v>206586</v>
      </c>
      <c r="H646" s="8">
        <f>SUMIFS(Baggrundsvariable!E$3:E$296,Baggrundsvariable!$A$3:$A$296,Samlet!$C646,Baggrundsvariable!$C$3:$C$296,Samlet!$E646)</f>
        <v>1.2166666666666666</v>
      </c>
      <c r="I646" s="8">
        <f>SUMIFS(Baggrundsvariable!F$3:F$296,Baggrundsvariable!$A$3:$A$296,Samlet!$C646,Baggrundsvariable!$C$3:$C$296,Samlet!$E646)</f>
        <v>2.7</v>
      </c>
      <c r="J646" s="8">
        <f>SUMIFS(Baggrundsvariable!G$3:G$296,Baggrundsvariable!$A$3:$A$296,Samlet!$C646,Baggrundsvariable!$C$3:$C$296,Samlet!$E646)</f>
        <v>11.8</v>
      </c>
      <c r="K646" s="8">
        <f>SUMIFS(Baggrundsvariable!H$3:H$296,Baggrundsvariable!$A$3:$A$296,Samlet!$C646,Baggrundsvariable!$C$3:$C$296,Samlet!$E646)</f>
        <v>13.6</v>
      </c>
      <c r="L646" s="8">
        <f>SUMIFS(Baggrundsvariable!I$3:I$296,Baggrundsvariable!$A$3:$A$296,Samlet!$C646,Baggrundsvariable!$C$3:$C$296,Samlet!$E646)</f>
        <v>4.0940255756782964</v>
      </c>
    </row>
    <row r="647" spans="1:12">
      <c r="A647">
        <v>3600</v>
      </c>
      <c r="B647" t="s">
        <v>698</v>
      </c>
      <c r="C647">
        <v>219</v>
      </c>
      <c r="D647" t="s">
        <v>1259</v>
      </c>
      <c r="E647">
        <v>2011</v>
      </c>
      <c r="F647" s="15">
        <f>IF(VLOOKUP(IF($A647&lt;1500,'BM011'!$D$5,IF($A647&lt;1800,'BM011'!$D$5,IF($A647&lt;2000,'BM011'!$D$5,$A647))),'BM011'!$D$5:$U$607,'BM011'!S$609,0)="BRUG KOM",VLOOKUP($C647,'BM010'!$C$5:$T$102,'BM010'!R$104,0),VLOOKUP(IF($A647&lt;1500,'BM011'!$D$5,IF($A647&lt;1800,'BM011'!$D$5,IF($A647&lt;2000,'BM011'!$D$5,$A647))),'BM011'!$D$5:$U$607,'BM011'!S$609,0))</f>
        <v>14924.25</v>
      </c>
      <c r="G647">
        <f>SUMIFS(Baggrundsvariable!D$3:D$296,Baggrundsvariable!$A$3:$A$296,Samlet!$C647,Baggrundsvariable!$C$3:$C$296,Samlet!$E647)</f>
        <v>223169</v>
      </c>
      <c r="H647" s="8">
        <f>SUMIFS(Baggrundsvariable!E$3:E$296,Baggrundsvariable!$A$3:$A$296,Samlet!$C647,Baggrundsvariable!$C$3:$C$296,Samlet!$E647)</f>
        <v>1.1916666666666664</v>
      </c>
      <c r="I647" s="8">
        <f>SUMIFS(Baggrundsvariable!F$3:F$296,Baggrundsvariable!$A$3:$A$296,Samlet!$C647,Baggrundsvariable!$C$3:$C$296,Samlet!$E647)</f>
        <v>4.3</v>
      </c>
      <c r="J647" s="8">
        <f>SUMIFS(Baggrundsvariable!G$3:G$296,Baggrundsvariable!$A$3:$A$296,Samlet!$C647,Baggrundsvariable!$C$3:$C$296,Samlet!$E647)</f>
        <v>11.7</v>
      </c>
      <c r="K647" s="8">
        <f>SUMIFS(Baggrundsvariable!H$3:H$296,Baggrundsvariable!$A$3:$A$296,Samlet!$C647,Baggrundsvariable!$C$3:$C$296,Samlet!$E647)</f>
        <v>13.4</v>
      </c>
      <c r="L647" s="8">
        <f>SUMIFS(Baggrundsvariable!I$3:I$296,Baggrundsvariable!$A$3:$A$296,Samlet!$C647,Baggrundsvariable!$C$3:$C$296,Samlet!$E647)</f>
        <v>6.3187299077185566</v>
      </c>
    </row>
    <row r="648" spans="1:12">
      <c r="A648">
        <v>3600</v>
      </c>
      <c r="B648" t="s">
        <v>698</v>
      </c>
      <c r="C648">
        <v>250</v>
      </c>
      <c r="D648" t="s">
        <v>1262</v>
      </c>
      <c r="E648">
        <v>2011</v>
      </c>
      <c r="F648" s="15">
        <f>IF(VLOOKUP(IF($A648&lt;1500,'BM011'!$D$5,IF($A648&lt;1800,'BM011'!$D$5,IF($A648&lt;2000,'BM011'!$D$5,$A648))),'BM011'!$D$5:$U$607,'BM011'!S$609,0)="BRUG KOM",VLOOKUP($C648,'BM010'!$C$5:$T$102,'BM010'!R$104,0),VLOOKUP(IF($A648&lt;1500,'BM011'!$D$5,IF($A648&lt;1800,'BM011'!$D$5,IF($A648&lt;2000,'BM011'!$D$5,$A648))),'BM011'!$D$5:$U$607,'BM011'!S$609,0))</f>
        <v>14924.25</v>
      </c>
      <c r="G648">
        <f>SUMIFS(Baggrundsvariable!D$3:D$296,Baggrundsvariable!$A$3:$A$296,Samlet!$C648,Baggrundsvariable!$C$3:$C$296,Samlet!$E648)</f>
        <v>206586</v>
      </c>
      <c r="H648" s="8">
        <f>SUMIFS(Baggrundsvariable!E$3:E$296,Baggrundsvariable!$A$3:$A$296,Samlet!$C648,Baggrundsvariable!$C$3:$C$296,Samlet!$E648)</f>
        <v>1.2166666666666666</v>
      </c>
      <c r="I648" s="8">
        <f>SUMIFS(Baggrundsvariable!F$3:F$296,Baggrundsvariable!$A$3:$A$296,Samlet!$C648,Baggrundsvariable!$C$3:$C$296,Samlet!$E648)</f>
        <v>2.7</v>
      </c>
      <c r="J648" s="8">
        <f>SUMIFS(Baggrundsvariable!G$3:G$296,Baggrundsvariable!$A$3:$A$296,Samlet!$C648,Baggrundsvariable!$C$3:$C$296,Samlet!$E648)</f>
        <v>11.8</v>
      </c>
      <c r="K648" s="8">
        <f>SUMIFS(Baggrundsvariable!H$3:H$296,Baggrundsvariable!$A$3:$A$296,Samlet!$C648,Baggrundsvariable!$C$3:$C$296,Samlet!$E648)</f>
        <v>13.6</v>
      </c>
      <c r="L648" s="8">
        <f>SUMIFS(Baggrundsvariable!I$3:I$296,Baggrundsvariable!$A$3:$A$296,Samlet!$C648,Baggrundsvariable!$C$3:$C$296,Samlet!$E648)</f>
        <v>4.0940255756782964</v>
      </c>
    </row>
    <row r="649" spans="1:12">
      <c r="A649">
        <v>3600</v>
      </c>
      <c r="B649" t="s">
        <v>698</v>
      </c>
      <c r="C649">
        <v>260</v>
      </c>
      <c r="D649" t="s">
        <v>1260</v>
      </c>
      <c r="E649">
        <v>2011</v>
      </c>
      <c r="F649" s="15">
        <f>IF(VLOOKUP(IF($A649&lt;1500,'BM011'!$D$5,IF($A649&lt;1800,'BM011'!$D$5,IF($A649&lt;2000,'BM011'!$D$5,$A649))),'BM011'!$D$5:$U$607,'BM011'!S$609,0)="BRUG KOM",VLOOKUP($C649,'BM010'!$C$5:$T$102,'BM010'!R$104,0),VLOOKUP(IF($A649&lt;1500,'BM011'!$D$5,IF($A649&lt;1800,'BM011'!$D$5,IF($A649&lt;2000,'BM011'!$D$5,$A649))),'BM011'!$D$5:$U$607,'BM011'!S$609,0))</f>
        <v>14924.25</v>
      </c>
      <c r="G649">
        <f>SUMIFS(Baggrundsvariable!D$3:D$296,Baggrundsvariable!$A$3:$A$296,Samlet!$C649,Baggrundsvariable!$C$3:$C$296,Samlet!$E649)</f>
        <v>191281</v>
      </c>
      <c r="H649" s="8">
        <f>SUMIFS(Baggrundsvariable!E$3:E$296,Baggrundsvariable!$A$3:$A$296,Samlet!$C649,Baggrundsvariable!$C$3:$C$296,Samlet!$E649)</f>
        <v>1.7750000000000001</v>
      </c>
      <c r="I649" s="8">
        <f>SUMIFS(Baggrundsvariable!F$3:F$296,Baggrundsvariable!$A$3:$A$296,Samlet!$C649,Baggrundsvariable!$C$3:$C$296,Samlet!$E649)</f>
        <v>3.2</v>
      </c>
      <c r="J649" s="8">
        <f>SUMIFS(Baggrundsvariable!G$3:G$296,Baggrundsvariable!$A$3:$A$296,Samlet!$C649,Baggrundsvariable!$C$3:$C$296,Samlet!$E649)</f>
        <v>12.7</v>
      </c>
      <c r="K649" s="8">
        <f>SUMIFS(Baggrundsvariable!H$3:H$296,Baggrundsvariable!$A$3:$A$296,Samlet!$C649,Baggrundsvariable!$C$3:$C$296,Samlet!$E649)</f>
        <v>17</v>
      </c>
      <c r="L649" s="8">
        <f>SUMIFS(Baggrundsvariable!I$3:I$296,Baggrundsvariable!$A$3:$A$296,Samlet!$C649,Baggrundsvariable!$C$3:$C$296,Samlet!$E649)</f>
        <v>5.6460823266363178</v>
      </c>
    </row>
    <row r="650" spans="1:12">
      <c r="A650">
        <v>3630</v>
      </c>
      <c r="B650" t="s">
        <v>699</v>
      </c>
      <c r="C650">
        <v>250</v>
      </c>
      <c r="D650" t="s">
        <v>1262</v>
      </c>
      <c r="E650">
        <v>2011</v>
      </c>
      <c r="F650" s="15">
        <f>IF(VLOOKUP(IF($A650&lt;1500,'BM011'!$D$5,IF($A650&lt;1800,'BM011'!$D$5,IF($A650&lt;2000,'BM011'!$D$5,$A650))),'BM011'!$D$5:$U$607,'BM011'!S$609,0)="BRUG KOM",VLOOKUP($C650,'BM010'!$C$5:$T$102,'BM010'!R$104,0),VLOOKUP(IF($A650&lt;1500,'BM011'!$D$5,IF($A650&lt;1800,'BM011'!$D$5,IF($A650&lt;2000,'BM011'!$D$5,$A650))),'BM011'!$D$5:$U$607,'BM011'!S$609,0))</f>
        <v>10730.333333333334</v>
      </c>
      <c r="G650">
        <f>SUMIFS(Baggrundsvariable!D$3:D$296,Baggrundsvariable!$A$3:$A$296,Samlet!$C650,Baggrundsvariable!$C$3:$C$296,Samlet!$E650)</f>
        <v>206586</v>
      </c>
      <c r="H650" s="8">
        <f>SUMIFS(Baggrundsvariable!E$3:E$296,Baggrundsvariable!$A$3:$A$296,Samlet!$C650,Baggrundsvariable!$C$3:$C$296,Samlet!$E650)</f>
        <v>1.2166666666666666</v>
      </c>
      <c r="I650" s="8">
        <f>SUMIFS(Baggrundsvariable!F$3:F$296,Baggrundsvariable!$A$3:$A$296,Samlet!$C650,Baggrundsvariable!$C$3:$C$296,Samlet!$E650)</f>
        <v>2.7</v>
      </c>
      <c r="J650" s="8">
        <f>SUMIFS(Baggrundsvariable!G$3:G$296,Baggrundsvariable!$A$3:$A$296,Samlet!$C650,Baggrundsvariable!$C$3:$C$296,Samlet!$E650)</f>
        <v>11.8</v>
      </c>
      <c r="K650" s="8">
        <f>SUMIFS(Baggrundsvariable!H$3:H$296,Baggrundsvariable!$A$3:$A$296,Samlet!$C650,Baggrundsvariable!$C$3:$C$296,Samlet!$E650)</f>
        <v>13.6</v>
      </c>
      <c r="L650" s="8">
        <f>SUMIFS(Baggrundsvariable!I$3:I$296,Baggrundsvariable!$A$3:$A$296,Samlet!$C650,Baggrundsvariable!$C$3:$C$296,Samlet!$E650)</f>
        <v>4.0940255756782964</v>
      </c>
    </row>
    <row r="651" spans="1:12">
      <c r="A651">
        <v>3650</v>
      </c>
      <c r="B651" t="s">
        <v>700</v>
      </c>
      <c r="C651">
        <v>240</v>
      </c>
      <c r="D651" t="s">
        <v>1249</v>
      </c>
      <c r="E651">
        <v>2011</v>
      </c>
      <c r="F651" s="15">
        <f>IF(VLOOKUP(IF($A651&lt;1500,'BM011'!$D$5,IF($A651&lt;1800,'BM011'!$D$5,IF($A651&lt;2000,'BM011'!$D$5,$A651))),'BM011'!$D$5:$U$607,'BM011'!S$609,0)="BRUG KOM",VLOOKUP($C651,'BM010'!$C$5:$T$102,'BM010'!R$104,0),VLOOKUP(IF($A651&lt;1500,'BM011'!$D$5,IF($A651&lt;1800,'BM011'!$D$5,IF($A651&lt;2000,'BM011'!$D$5,$A651))),'BM011'!$D$5:$U$607,'BM011'!S$609,0))</f>
        <v>16504</v>
      </c>
      <c r="G651">
        <f>SUMIFS(Baggrundsvariable!D$3:D$296,Baggrundsvariable!$A$3:$A$296,Samlet!$C651,Baggrundsvariable!$C$3:$C$296,Samlet!$E651)</f>
        <v>232521</v>
      </c>
      <c r="H651" s="8">
        <f>SUMIFS(Baggrundsvariable!E$3:E$296,Baggrundsvariable!$A$3:$A$296,Samlet!$C651,Baggrundsvariable!$C$3:$C$296,Samlet!$E651)</f>
        <v>0.8500000000000002</v>
      </c>
      <c r="I651" s="8">
        <f>SUMIFS(Baggrundsvariable!F$3:F$296,Baggrundsvariable!$A$3:$A$296,Samlet!$C651,Baggrundsvariable!$C$3:$C$296,Samlet!$E651)</f>
        <v>1.7</v>
      </c>
      <c r="J651" s="8">
        <f>SUMIFS(Baggrundsvariable!G$3:G$296,Baggrundsvariable!$A$3:$A$296,Samlet!$C651,Baggrundsvariable!$C$3:$C$296,Samlet!$E651)</f>
        <v>7.2</v>
      </c>
      <c r="K651" s="8">
        <f>SUMIFS(Baggrundsvariable!H$3:H$296,Baggrundsvariable!$A$3:$A$296,Samlet!$C651,Baggrundsvariable!$C$3:$C$296,Samlet!$E651)</f>
        <v>9.3000000000000007</v>
      </c>
      <c r="L651" s="8">
        <f>SUMIFS(Baggrundsvariable!I$3:I$296,Baggrundsvariable!$A$3:$A$296,Samlet!$C651,Baggrundsvariable!$C$3:$C$296,Samlet!$E651)</f>
        <v>4.2782318958697889</v>
      </c>
    </row>
    <row r="652" spans="1:12">
      <c r="A652">
        <v>3660</v>
      </c>
      <c r="B652" t="s">
        <v>701</v>
      </c>
      <c r="C652">
        <v>240</v>
      </c>
      <c r="D652" t="s">
        <v>1249</v>
      </c>
      <c r="E652">
        <v>2011</v>
      </c>
      <c r="F652" s="15">
        <f>IF(VLOOKUP(IF($A652&lt;1500,'BM011'!$D$5,IF($A652&lt;1800,'BM011'!$D$5,IF($A652&lt;2000,'BM011'!$D$5,$A652))),'BM011'!$D$5:$U$607,'BM011'!S$609,0)="BRUG KOM",VLOOKUP($C652,'BM010'!$C$5:$T$102,'BM010'!R$104,0),VLOOKUP(IF($A652&lt;1500,'BM011'!$D$5,IF($A652&lt;1800,'BM011'!$D$5,IF($A652&lt;2000,'BM011'!$D$5,$A652))),'BM011'!$D$5:$U$607,'BM011'!S$609,0))</f>
        <v>15398.5</v>
      </c>
      <c r="G652">
        <f>SUMIFS(Baggrundsvariable!D$3:D$296,Baggrundsvariable!$A$3:$A$296,Samlet!$C652,Baggrundsvariable!$C$3:$C$296,Samlet!$E652)</f>
        <v>232521</v>
      </c>
      <c r="H652" s="8">
        <f>SUMIFS(Baggrundsvariable!E$3:E$296,Baggrundsvariable!$A$3:$A$296,Samlet!$C652,Baggrundsvariable!$C$3:$C$296,Samlet!$E652)</f>
        <v>0.8500000000000002</v>
      </c>
      <c r="I652" s="8">
        <f>SUMIFS(Baggrundsvariable!F$3:F$296,Baggrundsvariable!$A$3:$A$296,Samlet!$C652,Baggrundsvariable!$C$3:$C$296,Samlet!$E652)</f>
        <v>1.7</v>
      </c>
      <c r="J652" s="8">
        <f>SUMIFS(Baggrundsvariable!G$3:G$296,Baggrundsvariable!$A$3:$A$296,Samlet!$C652,Baggrundsvariable!$C$3:$C$296,Samlet!$E652)</f>
        <v>7.2</v>
      </c>
      <c r="K652" s="8">
        <f>SUMIFS(Baggrundsvariable!H$3:H$296,Baggrundsvariable!$A$3:$A$296,Samlet!$C652,Baggrundsvariable!$C$3:$C$296,Samlet!$E652)</f>
        <v>9.3000000000000007</v>
      </c>
      <c r="L652" s="8">
        <f>SUMIFS(Baggrundsvariable!I$3:I$296,Baggrundsvariable!$A$3:$A$296,Samlet!$C652,Baggrundsvariable!$C$3:$C$296,Samlet!$E652)</f>
        <v>4.2782318958697889</v>
      </c>
    </row>
    <row r="653" spans="1:12">
      <c r="A653">
        <v>3670</v>
      </c>
      <c r="B653" t="s">
        <v>702</v>
      </c>
      <c r="C653">
        <v>240</v>
      </c>
      <c r="D653" t="s">
        <v>1249</v>
      </c>
      <c r="E653">
        <v>2011</v>
      </c>
      <c r="F653" s="15">
        <f>IF(VLOOKUP(IF($A653&lt;1500,'BM011'!$D$5,IF($A653&lt;1800,'BM011'!$D$5,IF($A653&lt;2000,'BM011'!$D$5,$A653))),'BM011'!$D$5:$U$607,'BM011'!S$609,0)="BRUG KOM",VLOOKUP($C653,'BM010'!$C$5:$T$102,'BM010'!R$104,0),VLOOKUP(IF($A653&lt;1500,'BM011'!$D$5,IF($A653&lt;1800,'BM011'!$D$5,IF($A653&lt;2000,'BM011'!$D$5,$A653))),'BM011'!$D$5:$U$607,'BM011'!S$609,0))</f>
        <v>14981.5</v>
      </c>
      <c r="G653">
        <f>SUMIFS(Baggrundsvariable!D$3:D$296,Baggrundsvariable!$A$3:$A$296,Samlet!$C653,Baggrundsvariable!$C$3:$C$296,Samlet!$E653)</f>
        <v>232521</v>
      </c>
      <c r="H653" s="8">
        <f>SUMIFS(Baggrundsvariable!E$3:E$296,Baggrundsvariable!$A$3:$A$296,Samlet!$C653,Baggrundsvariable!$C$3:$C$296,Samlet!$E653)</f>
        <v>0.8500000000000002</v>
      </c>
      <c r="I653" s="8">
        <f>SUMIFS(Baggrundsvariable!F$3:F$296,Baggrundsvariable!$A$3:$A$296,Samlet!$C653,Baggrundsvariable!$C$3:$C$296,Samlet!$E653)</f>
        <v>1.7</v>
      </c>
      <c r="J653" s="8">
        <f>SUMIFS(Baggrundsvariable!G$3:G$296,Baggrundsvariable!$A$3:$A$296,Samlet!$C653,Baggrundsvariable!$C$3:$C$296,Samlet!$E653)</f>
        <v>7.2</v>
      </c>
      <c r="K653" s="8">
        <f>SUMIFS(Baggrundsvariable!H$3:H$296,Baggrundsvariable!$A$3:$A$296,Samlet!$C653,Baggrundsvariable!$C$3:$C$296,Samlet!$E653)</f>
        <v>9.3000000000000007</v>
      </c>
      <c r="L653" s="8">
        <f>SUMIFS(Baggrundsvariable!I$3:I$296,Baggrundsvariable!$A$3:$A$296,Samlet!$C653,Baggrundsvariable!$C$3:$C$296,Samlet!$E653)</f>
        <v>4.2782318958697889</v>
      </c>
    </row>
    <row r="654" spans="1:12">
      <c r="A654">
        <v>3670</v>
      </c>
      <c r="B654" t="s">
        <v>702</v>
      </c>
      <c r="C654">
        <v>265</v>
      </c>
      <c r="D654" t="s">
        <v>1244</v>
      </c>
      <c r="E654">
        <v>2011</v>
      </c>
      <c r="F654" s="15">
        <f>IF(VLOOKUP(IF($A654&lt;1500,'BM011'!$D$5,IF($A654&lt;1800,'BM011'!$D$5,IF($A654&lt;2000,'BM011'!$D$5,$A654))),'BM011'!$D$5:$U$607,'BM011'!S$609,0)="BRUG KOM",VLOOKUP($C654,'BM010'!$C$5:$T$102,'BM010'!R$104,0),VLOOKUP(IF($A654&lt;1500,'BM011'!$D$5,IF($A654&lt;1800,'BM011'!$D$5,IF($A654&lt;2000,'BM011'!$D$5,$A654))),'BM011'!$D$5:$U$607,'BM011'!S$609,0))</f>
        <v>14981.5</v>
      </c>
      <c r="G654">
        <f>SUMIFS(Baggrundsvariable!D$3:D$296,Baggrundsvariable!$A$3:$A$296,Samlet!$C654,Baggrundsvariable!$C$3:$C$296,Samlet!$E654)</f>
        <v>219158</v>
      </c>
      <c r="H654" s="8">
        <f>SUMIFS(Baggrundsvariable!E$3:E$296,Baggrundsvariable!$A$3:$A$296,Samlet!$C654,Baggrundsvariable!$C$3:$C$296,Samlet!$E654)</f>
        <v>0.96666666666666679</v>
      </c>
      <c r="I654" s="8">
        <f>SUMIFS(Baggrundsvariable!F$3:F$296,Baggrundsvariable!$A$3:$A$296,Samlet!$C654,Baggrundsvariable!$C$3:$C$296,Samlet!$E654)</f>
        <v>3.3</v>
      </c>
      <c r="J654" s="8">
        <f>SUMIFS(Baggrundsvariable!G$3:G$296,Baggrundsvariable!$A$3:$A$296,Samlet!$C654,Baggrundsvariable!$C$3:$C$296,Samlet!$E654)</f>
        <v>15.8</v>
      </c>
      <c r="K654" s="8">
        <f>SUMIFS(Baggrundsvariable!H$3:H$296,Baggrundsvariable!$A$3:$A$296,Samlet!$C654,Baggrundsvariable!$C$3:$C$296,Samlet!$E654)</f>
        <v>12.5</v>
      </c>
      <c r="L654" s="8">
        <f>SUMIFS(Baggrundsvariable!I$3:I$296,Baggrundsvariable!$A$3:$A$296,Samlet!$C654,Baggrundsvariable!$C$3:$C$296,Samlet!$E654)</f>
        <v>5.8567857650212938</v>
      </c>
    </row>
    <row r="655" spans="1:12">
      <c r="A655">
        <v>3700</v>
      </c>
      <c r="B655" t="s">
        <v>703</v>
      </c>
      <c r="C655">
        <v>400</v>
      </c>
      <c r="D655" t="s">
        <v>1263</v>
      </c>
      <c r="E655">
        <v>2011</v>
      </c>
      <c r="F655" s="15">
        <f>IF(VLOOKUP(IF($A655&lt;1500,'BM011'!$D$5,IF($A655&lt;1800,'BM011'!$D$5,IF($A655&lt;2000,'BM011'!$D$5,$A655))),'BM011'!$D$5:$U$607,'BM011'!S$609,0)="BRUG KOM",VLOOKUP($C655,'BM010'!$C$5:$T$102,'BM010'!R$104,0),VLOOKUP(IF($A655&lt;1500,'BM011'!$D$5,IF($A655&lt;1800,'BM011'!$D$5,IF($A655&lt;2000,'BM011'!$D$5,$A655))),'BM011'!$D$5:$U$607,'BM011'!S$609,0))</f>
        <v>7879.75</v>
      </c>
      <c r="G655">
        <f>SUMIFS(Baggrundsvariable!D$3:D$296,Baggrundsvariable!$A$3:$A$296,Samlet!$C655,Baggrundsvariable!$C$3:$C$296,Samlet!$E655)</f>
        <v>174636</v>
      </c>
      <c r="H655" s="8">
        <f>SUMIFS(Baggrundsvariable!E$3:E$296,Baggrundsvariable!$A$3:$A$296,Samlet!$C655,Baggrundsvariable!$C$3:$C$296,Samlet!$E655)</f>
        <v>1.6333333333333335</v>
      </c>
      <c r="I655" s="8">
        <f>SUMIFS(Baggrundsvariable!F$3:F$296,Baggrundsvariable!$A$3:$A$296,Samlet!$C655,Baggrundsvariable!$C$3:$C$296,Samlet!$E655)</f>
        <v>3.7</v>
      </c>
      <c r="J655" s="8">
        <f>SUMIFS(Baggrundsvariable!G$3:G$296,Baggrundsvariable!$A$3:$A$296,Samlet!$C655,Baggrundsvariable!$C$3:$C$296,Samlet!$E655)</f>
        <v>16.600000000000001</v>
      </c>
      <c r="K655" s="8">
        <f>SUMIFS(Baggrundsvariable!H$3:H$296,Baggrundsvariable!$A$3:$A$296,Samlet!$C655,Baggrundsvariable!$C$3:$C$296,Samlet!$E655)</f>
        <v>15.1</v>
      </c>
      <c r="L655" s="8">
        <f>SUMIFS(Baggrundsvariable!I$3:I$296,Baggrundsvariable!$A$3:$A$296,Samlet!$C655,Baggrundsvariable!$C$3:$C$296,Samlet!$E655)</f>
        <v>1.8142361632932775</v>
      </c>
    </row>
    <row r="656" spans="1:12">
      <c r="A656">
        <v>3720</v>
      </c>
      <c r="B656" t="s">
        <v>704</v>
      </c>
      <c r="C656">
        <v>400</v>
      </c>
      <c r="D656" t="s">
        <v>1263</v>
      </c>
      <c r="E656">
        <v>2011</v>
      </c>
      <c r="F656" s="15">
        <f>IF(VLOOKUP(IF($A656&lt;1500,'BM011'!$D$5,IF($A656&lt;1800,'BM011'!$D$5,IF($A656&lt;2000,'BM011'!$D$5,$A656))),'BM011'!$D$5:$U$607,'BM011'!S$609,0)="BRUG KOM",VLOOKUP($C656,'BM010'!$C$5:$T$102,'BM010'!R$104,0),VLOOKUP(IF($A656&lt;1500,'BM011'!$D$5,IF($A656&lt;1800,'BM011'!$D$5,IF($A656&lt;2000,'BM011'!$D$5,$A656))),'BM011'!$D$5:$U$607,'BM011'!S$609,0))</f>
        <v>4276</v>
      </c>
      <c r="G656">
        <f>SUMIFS(Baggrundsvariable!D$3:D$296,Baggrundsvariable!$A$3:$A$296,Samlet!$C656,Baggrundsvariable!$C$3:$C$296,Samlet!$E656)</f>
        <v>174636</v>
      </c>
      <c r="H656" s="8">
        <f>SUMIFS(Baggrundsvariable!E$3:E$296,Baggrundsvariable!$A$3:$A$296,Samlet!$C656,Baggrundsvariable!$C$3:$C$296,Samlet!$E656)</f>
        <v>1.6333333333333335</v>
      </c>
      <c r="I656" s="8">
        <f>SUMIFS(Baggrundsvariable!F$3:F$296,Baggrundsvariable!$A$3:$A$296,Samlet!$C656,Baggrundsvariable!$C$3:$C$296,Samlet!$E656)</f>
        <v>3.7</v>
      </c>
      <c r="J656" s="8">
        <f>SUMIFS(Baggrundsvariable!G$3:G$296,Baggrundsvariable!$A$3:$A$296,Samlet!$C656,Baggrundsvariable!$C$3:$C$296,Samlet!$E656)</f>
        <v>16.600000000000001</v>
      </c>
      <c r="K656" s="8">
        <f>SUMIFS(Baggrundsvariable!H$3:H$296,Baggrundsvariable!$A$3:$A$296,Samlet!$C656,Baggrundsvariable!$C$3:$C$296,Samlet!$E656)</f>
        <v>15.1</v>
      </c>
      <c r="L656" s="8">
        <f>SUMIFS(Baggrundsvariable!I$3:I$296,Baggrundsvariable!$A$3:$A$296,Samlet!$C656,Baggrundsvariable!$C$3:$C$296,Samlet!$E656)</f>
        <v>1.8142361632932775</v>
      </c>
    </row>
    <row r="657" spans="1:12">
      <c r="A657">
        <v>3730</v>
      </c>
      <c r="B657" t="s">
        <v>705</v>
      </c>
      <c r="C657">
        <v>400</v>
      </c>
      <c r="D657" t="s">
        <v>1263</v>
      </c>
      <c r="E657">
        <v>2011</v>
      </c>
      <c r="F657" s="15">
        <f>IF(VLOOKUP(IF($A657&lt;1500,'BM011'!$D$5,IF($A657&lt;1800,'BM011'!$D$5,IF($A657&lt;2000,'BM011'!$D$5,$A657))),'BM011'!$D$5:$U$607,'BM011'!S$609,0)="BRUG KOM",VLOOKUP($C657,'BM010'!$C$5:$T$102,'BM010'!R$104,0),VLOOKUP(IF($A657&lt;1500,'BM011'!$D$5,IF($A657&lt;1800,'BM011'!$D$5,IF($A657&lt;2000,'BM011'!$D$5,$A657))),'BM011'!$D$5:$U$607,'BM011'!S$609,0))</f>
        <v>4833</v>
      </c>
      <c r="G657">
        <f>SUMIFS(Baggrundsvariable!D$3:D$296,Baggrundsvariable!$A$3:$A$296,Samlet!$C657,Baggrundsvariable!$C$3:$C$296,Samlet!$E657)</f>
        <v>174636</v>
      </c>
      <c r="H657" s="8">
        <f>SUMIFS(Baggrundsvariable!E$3:E$296,Baggrundsvariable!$A$3:$A$296,Samlet!$C657,Baggrundsvariable!$C$3:$C$296,Samlet!$E657)</f>
        <v>1.6333333333333335</v>
      </c>
      <c r="I657" s="8">
        <f>SUMIFS(Baggrundsvariable!F$3:F$296,Baggrundsvariable!$A$3:$A$296,Samlet!$C657,Baggrundsvariable!$C$3:$C$296,Samlet!$E657)</f>
        <v>3.7</v>
      </c>
      <c r="J657" s="8">
        <f>SUMIFS(Baggrundsvariable!G$3:G$296,Baggrundsvariable!$A$3:$A$296,Samlet!$C657,Baggrundsvariable!$C$3:$C$296,Samlet!$E657)</f>
        <v>16.600000000000001</v>
      </c>
      <c r="K657" s="8">
        <f>SUMIFS(Baggrundsvariable!H$3:H$296,Baggrundsvariable!$A$3:$A$296,Samlet!$C657,Baggrundsvariable!$C$3:$C$296,Samlet!$E657)</f>
        <v>15.1</v>
      </c>
      <c r="L657" s="8">
        <f>SUMIFS(Baggrundsvariable!I$3:I$296,Baggrundsvariable!$A$3:$A$296,Samlet!$C657,Baggrundsvariable!$C$3:$C$296,Samlet!$E657)</f>
        <v>1.8142361632932775</v>
      </c>
    </row>
    <row r="658" spans="1:12">
      <c r="A658">
        <v>3740</v>
      </c>
      <c r="B658" t="s">
        <v>706</v>
      </c>
      <c r="C658">
        <v>400</v>
      </c>
      <c r="D658" t="s">
        <v>1263</v>
      </c>
      <c r="E658">
        <v>2011</v>
      </c>
      <c r="F658" s="15">
        <f>IF(VLOOKUP(IF($A658&lt;1500,'BM011'!$D$5,IF($A658&lt;1800,'BM011'!$D$5,IF($A658&lt;2000,'BM011'!$D$5,$A658))),'BM011'!$D$5:$U$607,'BM011'!S$609,0)="BRUG KOM",VLOOKUP($C658,'BM010'!$C$5:$T$102,'BM010'!R$104,0),VLOOKUP(IF($A658&lt;1500,'BM011'!$D$5,IF($A658&lt;1800,'BM011'!$D$5,IF($A658&lt;2000,'BM011'!$D$5,$A658))),'BM011'!$D$5:$U$607,'BM011'!S$609,0))</f>
        <v>8123</v>
      </c>
      <c r="G658">
        <f>SUMIFS(Baggrundsvariable!D$3:D$296,Baggrundsvariable!$A$3:$A$296,Samlet!$C658,Baggrundsvariable!$C$3:$C$296,Samlet!$E658)</f>
        <v>174636</v>
      </c>
      <c r="H658" s="8">
        <f>SUMIFS(Baggrundsvariable!E$3:E$296,Baggrundsvariable!$A$3:$A$296,Samlet!$C658,Baggrundsvariable!$C$3:$C$296,Samlet!$E658)</f>
        <v>1.6333333333333335</v>
      </c>
      <c r="I658" s="8">
        <f>SUMIFS(Baggrundsvariable!F$3:F$296,Baggrundsvariable!$A$3:$A$296,Samlet!$C658,Baggrundsvariable!$C$3:$C$296,Samlet!$E658)</f>
        <v>3.7</v>
      </c>
      <c r="J658" s="8">
        <f>SUMIFS(Baggrundsvariable!G$3:G$296,Baggrundsvariable!$A$3:$A$296,Samlet!$C658,Baggrundsvariable!$C$3:$C$296,Samlet!$E658)</f>
        <v>16.600000000000001</v>
      </c>
      <c r="K658" s="8">
        <f>SUMIFS(Baggrundsvariable!H$3:H$296,Baggrundsvariable!$A$3:$A$296,Samlet!$C658,Baggrundsvariable!$C$3:$C$296,Samlet!$E658)</f>
        <v>15.1</v>
      </c>
      <c r="L658" s="8">
        <f>SUMIFS(Baggrundsvariable!I$3:I$296,Baggrundsvariable!$A$3:$A$296,Samlet!$C658,Baggrundsvariable!$C$3:$C$296,Samlet!$E658)</f>
        <v>1.8142361632932775</v>
      </c>
    </row>
    <row r="659" spans="1:12">
      <c r="A659">
        <v>3751</v>
      </c>
      <c r="B659" t="s">
        <v>707</v>
      </c>
      <c r="C659">
        <v>400</v>
      </c>
      <c r="D659" t="s">
        <v>1263</v>
      </c>
      <c r="E659">
        <v>2011</v>
      </c>
      <c r="F659" s="15">
        <f>IF(VLOOKUP(IF($A659&lt;1500,'BM011'!$D$5,IF($A659&lt;1800,'BM011'!$D$5,IF($A659&lt;2000,'BM011'!$D$5,$A659))),'BM011'!$D$5:$U$607,'BM011'!S$609,0)="BRUG KOM",VLOOKUP($C659,'BM010'!$C$5:$T$102,'BM010'!R$104,0),VLOOKUP(IF($A659&lt;1500,'BM011'!$D$5,IF($A659&lt;1800,'BM011'!$D$5,IF($A659&lt;2000,'BM011'!$D$5,$A659))),'BM011'!$D$5:$U$607,'BM011'!S$609,0))</f>
        <v>6356.5</v>
      </c>
      <c r="G659">
        <f>SUMIFS(Baggrundsvariable!D$3:D$296,Baggrundsvariable!$A$3:$A$296,Samlet!$C659,Baggrundsvariable!$C$3:$C$296,Samlet!$E659)</f>
        <v>174636</v>
      </c>
      <c r="H659" s="8">
        <f>SUMIFS(Baggrundsvariable!E$3:E$296,Baggrundsvariable!$A$3:$A$296,Samlet!$C659,Baggrundsvariable!$C$3:$C$296,Samlet!$E659)</f>
        <v>1.6333333333333335</v>
      </c>
      <c r="I659" s="8">
        <f>SUMIFS(Baggrundsvariable!F$3:F$296,Baggrundsvariable!$A$3:$A$296,Samlet!$C659,Baggrundsvariable!$C$3:$C$296,Samlet!$E659)</f>
        <v>3.7</v>
      </c>
      <c r="J659" s="8">
        <f>SUMIFS(Baggrundsvariable!G$3:G$296,Baggrundsvariable!$A$3:$A$296,Samlet!$C659,Baggrundsvariable!$C$3:$C$296,Samlet!$E659)</f>
        <v>16.600000000000001</v>
      </c>
      <c r="K659" s="8">
        <f>SUMIFS(Baggrundsvariable!H$3:H$296,Baggrundsvariable!$A$3:$A$296,Samlet!$C659,Baggrundsvariable!$C$3:$C$296,Samlet!$E659)</f>
        <v>15.1</v>
      </c>
      <c r="L659" s="8">
        <f>SUMIFS(Baggrundsvariable!I$3:I$296,Baggrundsvariable!$A$3:$A$296,Samlet!$C659,Baggrundsvariable!$C$3:$C$296,Samlet!$E659)</f>
        <v>1.8142361632932775</v>
      </c>
    </row>
    <row r="660" spans="1:12">
      <c r="A660">
        <v>3760</v>
      </c>
      <c r="B660" t="s">
        <v>708</v>
      </c>
      <c r="C660">
        <v>400</v>
      </c>
      <c r="D660" t="s">
        <v>1263</v>
      </c>
      <c r="E660">
        <v>2011</v>
      </c>
      <c r="F660" s="15">
        <f>IF(VLOOKUP(IF($A660&lt;1500,'BM011'!$D$5,IF($A660&lt;1800,'BM011'!$D$5,IF($A660&lt;2000,'BM011'!$D$5,$A660))),'BM011'!$D$5:$U$607,'BM011'!S$609,0)="BRUG KOM",VLOOKUP($C660,'BM010'!$C$5:$T$102,'BM010'!R$104,0),VLOOKUP(IF($A660&lt;1500,'BM011'!$D$5,IF($A660&lt;1800,'BM011'!$D$5,IF($A660&lt;2000,'BM011'!$D$5,$A660))),'BM011'!$D$5:$U$607,'BM011'!S$609,0))</f>
        <v>6356.5</v>
      </c>
      <c r="G660">
        <f>SUMIFS(Baggrundsvariable!D$3:D$296,Baggrundsvariable!$A$3:$A$296,Samlet!$C660,Baggrundsvariable!$C$3:$C$296,Samlet!$E660)</f>
        <v>174636</v>
      </c>
      <c r="H660" s="8">
        <f>SUMIFS(Baggrundsvariable!E$3:E$296,Baggrundsvariable!$A$3:$A$296,Samlet!$C660,Baggrundsvariable!$C$3:$C$296,Samlet!$E660)</f>
        <v>1.6333333333333335</v>
      </c>
      <c r="I660" s="8">
        <f>SUMIFS(Baggrundsvariable!F$3:F$296,Baggrundsvariable!$A$3:$A$296,Samlet!$C660,Baggrundsvariable!$C$3:$C$296,Samlet!$E660)</f>
        <v>3.7</v>
      </c>
      <c r="J660" s="8">
        <f>SUMIFS(Baggrundsvariable!G$3:G$296,Baggrundsvariable!$A$3:$A$296,Samlet!$C660,Baggrundsvariable!$C$3:$C$296,Samlet!$E660)</f>
        <v>16.600000000000001</v>
      </c>
      <c r="K660" s="8">
        <f>SUMIFS(Baggrundsvariable!H$3:H$296,Baggrundsvariable!$A$3:$A$296,Samlet!$C660,Baggrundsvariable!$C$3:$C$296,Samlet!$E660)</f>
        <v>15.1</v>
      </c>
      <c r="L660" s="8">
        <f>SUMIFS(Baggrundsvariable!I$3:I$296,Baggrundsvariable!$A$3:$A$296,Samlet!$C660,Baggrundsvariable!$C$3:$C$296,Samlet!$E660)</f>
        <v>1.8142361632932775</v>
      </c>
    </row>
    <row r="661" spans="1:12">
      <c r="A661">
        <v>3760</v>
      </c>
      <c r="B661" t="s">
        <v>708</v>
      </c>
      <c r="C661">
        <v>411</v>
      </c>
      <c r="D661" t="s">
        <v>1264</v>
      </c>
      <c r="E661">
        <v>2011</v>
      </c>
      <c r="F661" s="15" t="e">
        <f>IF(VLOOKUP(IF($A661&lt;1500,'BM011'!$D$5,IF($A661&lt;1800,'BM011'!$D$5,IF($A661&lt;2000,'BM011'!$D$5,$A661))),'BM011'!$D$5:$U$607,'BM011'!S$609,0)="BRUG KOM",VLOOKUP($C661,'BM010'!$C$5:$T$102,'BM010'!R$104,0),VLOOKUP(IF($A661&lt;1500,'BM011'!$D$5,IF($A661&lt;1800,'BM011'!$D$5,IF($A661&lt;2000,'BM011'!$D$5,$A661))),'BM011'!$D$5:$U$607,'BM011'!S$609,0))</f>
        <v>#N/A</v>
      </c>
      <c r="G661">
        <f>SUMIFS(Baggrundsvariable!D$3:D$296,Baggrundsvariable!$A$3:$A$296,Samlet!$C661,Baggrundsvariable!$C$3:$C$296,Samlet!$E661)</f>
        <v>0</v>
      </c>
      <c r="H661" s="8">
        <f>SUMIFS(Baggrundsvariable!E$3:E$296,Baggrundsvariable!$A$3:$A$296,Samlet!$C661,Baggrundsvariable!$C$3:$C$296,Samlet!$E661)</f>
        <v>0</v>
      </c>
      <c r="I661" s="8">
        <f>SUMIFS(Baggrundsvariable!F$3:F$296,Baggrundsvariable!$A$3:$A$296,Samlet!$C661,Baggrundsvariable!$C$3:$C$296,Samlet!$E661)</f>
        <v>0</v>
      </c>
      <c r="J661" s="8">
        <f>SUMIFS(Baggrundsvariable!G$3:G$296,Baggrundsvariable!$A$3:$A$296,Samlet!$C661,Baggrundsvariable!$C$3:$C$296,Samlet!$E661)</f>
        <v>0</v>
      </c>
      <c r="K661" s="8">
        <f>SUMIFS(Baggrundsvariable!H$3:H$296,Baggrundsvariable!$A$3:$A$296,Samlet!$C661,Baggrundsvariable!$C$3:$C$296,Samlet!$E661)</f>
        <v>0</v>
      </c>
      <c r="L661" s="8">
        <f>SUMIFS(Baggrundsvariable!I$3:I$296,Baggrundsvariable!$A$3:$A$296,Samlet!$C661,Baggrundsvariable!$C$3:$C$296,Samlet!$E661)</f>
        <v>0</v>
      </c>
    </row>
    <row r="662" spans="1:12">
      <c r="A662">
        <v>3770</v>
      </c>
      <c r="B662" t="s">
        <v>709</v>
      </c>
      <c r="C662">
        <v>400</v>
      </c>
      <c r="D662" t="s">
        <v>1263</v>
      </c>
      <c r="E662">
        <v>2011</v>
      </c>
      <c r="F662" s="15">
        <f>IF(VLOOKUP(IF($A662&lt;1500,'BM011'!$D$5,IF($A662&lt;1800,'BM011'!$D$5,IF($A662&lt;2000,'BM011'!$D$5,$A662))),'BM011'!$D$5:$U$607,'BM011'!S$609,0)="BRUG KOM",VLOOKUP($C662,'BM010'!$C$5:$T$102,'BM010'!R$104,0),VLOOKUP(IF($A662&lt;1500,'BM011'!$D$5,IF($A662&lt;1800,'BM011'!$D$5,IF($A662&lt;2000,'BM011'!$D$5,$A662))),'BM011'!$D$5:$U$607,'BM011'!S$609,0))</f>
        <v>5383</v>
      </c>
      <c r="G662">
        <f>SUMIFS(Baggrundsvariable!D$3:D$296,Baggrundsvariable!$A$3:$A$296,Samlet!$C662,Baggrundsvariable!$C$3:$C$296,Samlet!$E662)</f>
        <v>174636</v>
      </c>
      <c r="H662" s="8">
        <f>SUMIFS(Baggrundsvariable!E$3:E$296,Baggrundsvariable!$A$3:$A$296,Samlet!$C662,Baggrundsvariable!$C$3:$C$296,Samlet!$E662)</f>
        <v>1.6333333333333335</v>
      </c>
      <c r="I662" s="8">
        <f>SUMIFS(Baggrundsvariable!F$3:F$296,Baggrundsvariable!$A$3:$A$296,Samlet!$C662,Baggrundsvariable!$C$3:$C$296,Samlet!$E662)</f>
        <v>3.7</v>
      </c>
      <c r="J662" s="8">
        <f>SUMIFS(Baggrundsvariable!G$3:G$296,Baggrundsvariable!$A$3:$A$296,Samlet!$C662,Baggrundsvariable!$C$3:$C$296,Samlet!$E662)</f>
        <v>16.600000000000001</v>
      </c>
      <c r="K662" s="8">
        <f>SUMIFS(Baggrundsvariable!H$3:H$296,Baggrundsvariable!$A$3:$A$296,Samlet!$C662,Baggrundsvariable!$C$3:$C$296,Samlet!$E662)</f>
        <v>15.1</v>
      </c>
      <c r="L662" s="8">
        <f>SUMIFS(Baggrundsvariable!I$3:I$296,Baggrundsvariable!$A$3:$A$296,Samlet!$C662,Baggrundsvariable!$C$3:$C$296,Samlet!$E662)</f>
        <v>1.8142361632932775</v>
      </c>
    </row>
    <row r="663" spans="1:12">
      <c r="A663">
        <v>3782</v>
      </c>
      <c r="B663" t="s">
        <v>710</v>
      </c>
      <c r="C663">
        <v>400</v>
      </c>
      <c r="D663" t="s">
        <v>1263</v>
      </c>
      <c r="E663">
        <v>2011</v>
      </c>
      <c r="F663" s="15">
        <f>IF(VLOOKUP(IF($A663&lt;1500,'BM011'!$D$5,IF($A663&lt;1800,'BM011'!$D$5,IF($A663&lt;2000,'BM011'!$D$5,$A663))),'BM011'!$D$5:$U$607,'BM011'!S$609,0)="BRUG KOM",VLOOKUP($C663,'BM010'!$C$5:$T$102,'BM010'!R$104,0),VLOOKUP(IF($A663&lt;1500,'BM011'!$D$5,IF($A663&lt;1800,'BM011'!$D$5,IF($A663&lt;2000,'BM011'!$D$5,$A663))),'BM011'!$D$5:$U$607,'BM011'!S$609,0))</f>
        <v>4320</v>
      </c>
      <c r="G663">
        <f>SUMIFS(Baggrundsvariable!D$3:D$296,Baggrundsvariable!$A$3:$A$296,Samlet!$C663,Baggrundsvariable!$C$3:$C$296,Samlet!$E663)</f>
        <v>174636</v>
      </c>
      <c r="H663" s="8">
        <f>SUMIFS(Baggrundsvariable!E$3:E$296,Baggrundsvariable!$A$3:$A$296,Samlet!$C663,Baggrundsvariable!$C$3:$C$296,Samlet!$E663)</f>
        <v>1.6333333333333335</v>
      </c>
      <c r="I663" s="8">
        <f>SUMIFS(Baggrundsvariable!F$3:F$296,Baggrundsvariable!$A$3:$A$296,Samlet!$C663,Baggrundsvariable!$C$3:$C$296,Samlet!$E663)</f>
        <v>3.7</v>
      </c>
      <c r="J663" s="8">
        <f>SUMIFS(Baggrundsvariable!G$3:G$296,Baggrundsvariable!$A$3:$A$296,Samlet!$C663,Baggrundsvariable!$C$3:$C$296,Samlet!$E663)</f>
        <v>16.600000000000001</v>
      </c>
      <c r="K663" s="8">
        <f>SUMIFS(Baggrundsvariable!H$3:H$296,Baggrundsvariable!$A$3:$A$296,Samlet!$C663,Baggrundsvariable!$C$3:$C$296,Samlet!$E663)</f>
        <v>15.1</v>
      </c>
      <c r="L663" s="8">
        <f>SUMIFS(Baggrundsvariable!I$3:I$296,Baggrundsvariable!$A$3:$A$296,Samlet!$C663,Baggrundsvariable!$C$3:$C$296,Samlet!$E663)</f>
        <v>1.8142361632932775</v>
      </c>
    </row>
    <row r="664" spans="1:12">
      <c r="A664">
        <v>3790</v>
      </c>
      <c r="B664" t="s">
        <v>711</v>
      </c>
      <c r="C664">
        <v>400</v>
      </c>
      <c r="D664" t="s">
        <v>1263</v>
      </c>
      <c r="E664">
        <v>2011</v>
      </c>
      <c r="F664" s="15">
        <f>IF(VLOOKUP(IF($A664&lt;1500,'BM011'!$D$5,IF($A664&lt;1800,'BM011'!$D$5,IF($A664&lt;2000,'BM011'!$D$5,$A664))),'BM011'!$D$5:$U$607,'BM011'!S$609,0)="BRUG KOM",VLOOKUP($C664,'BM010'!$C$5:$T$102,'BM010'!R$104,0),VLOOKUP(IF($A664&lt;1500,'BM011'!$D$5,IF($A664&lt;1800,'BM011'!$D$5,IF($A664&lt;2000,'BM011'!$D$5,$A664))),'BM011'!$D$5:$U$607,'BM011'!S$609,0))</f>
        <v>5246.5</v>
      </c>
      <c r="G664">
        <f>SUMIFS(Baggrundsvariable!D$3:D$296,Baggrundsvariable!$A$3:$A$296,Samlet!$C664,Baggrundsvariable!$C$3:$C$296,Samlet!$E664)</f>
        <v>174636</v>
      </c>
      <c r="H664" s="8">
        <f>SUMIFS(Baggrundsvariable!E$3:E$296,Baggrundsvariable!$A$3:$A$296,Samlet!$C664,Baggrundsvariable!$C$3:$C$296,Samlet!$E664)</f>
        <v>1.6333333333333335</v>
      </c>
      <c r="I664" s="8">
        <f>SUMIFS(Baggrundsvariable!F$3:F$296,Baggrundsvariable!$A$3:$A$296,Samlet!$C664,Baggrundsvariable!$C$3:$C$296,Samlet!$E664)</f>
        <v>3.7</v>
      </c>
      <c r="J664" s="8">
        <f>SUMIFS(Baggrundsvariable!G$3:G$296,Baggrundsvariable!$A$3:$A$296,Samlet!$C664,Baggrundsvariable!$C$3:$C$296,Samlet!$E664)</f>
        <v>16.600000000000001</v>
      </c>
      <c r="K664" s="8">
        <f>SUMIFS(Baggrundsvariable!H$3:H$296,Baggrundsvariable!$A$3:$A$296,Samlet!$C664,Baggrundsvariable!$C$3:$C$296,Samlet!$E664)</f>
        <v>15.1</v>
      </c>
      <c r="L664" s="8">
        <f>SUMIFS(Baggrundsvariable!I$3:I$296,Baggrundsvariable!$A$3:$A$296,Samlet!$C664,Baggrundsvariable!$C$3:$C$296,Samlet!$E664)</f>
        <v>1.8142361632932775</v>
      </c>
    </row>
    <row r="665" spans="1:12">
      <c r="A665">
        <v>4000</v>
      </c>
      <c r="B665" t="s">
        <v>712</v>
      </c>
      <c r="C665">
        <v>169</v>
      </c>
      <c r="D665" t="s">
        <v>1233</v>
      </c>
      <c r="E665">
        <v>2011</v>
      </c>
      <c r="F665" s="15">
        <f>IF(VLOOKUP(IF($A665&lt;1500,'BM011'!$D$5,IF($A665&lt;1800,'BM011'!$D$5,IF($A665&lt;2000,'BM011'!$D$5,$A665))),'BM011'!$D$5:$U$607,'BM011'!S$609,0)="BRUG KOM",VLOOKUP($C665,'BM010'!$C$5:$T$102,'BM010'!R$104,0),VLOOKUP(IF($A665&lt;1500,'BM011'!$D$5,IF($A665&lt;1800,'BM011'!$D$5,IF($A665&lt;2000,'BM011'!$D$5,$A665))),'BM011'!$D$5:$U$607,'BM011'!S$609,0))</f>
        <v>17808.75</v>
      </c>
      <c r="G665">
        <f>SUMIFS(Baggrundsvariable!D$3:D$296,Baggrundsvariable!$A$3:$A$296,Samlet!$C665,Baggrundsvariable!$C$3:$C$296,Samlet!$E665)</f>
        <v>198826</v>
      </c>
      <c r="H665" s="8">
        <f>SUMIFS(Baggrundsvariable!E$3:E$296,Baggrundsvariable!$A$3:$A$296,Samlet!$C665,Baggrundsvariable!$C$3:$C$296,Samlet!$E665)</f>
        <v>1.8250000000000002</v>
      </c>
      <c r="I665" s="8">
        <f>SUMIFS(Baggrundsvariable!F$3:F$296,Baggrundsvariable!$A$3:$A$296,Samlet!$C665,Baggrundsvariable!$C$3:$C$296,Samlet!$E665)</f>
        <v>3.7</v>
      </c>
      <c r="J665" s="8">
        <f>SUMIFS(Baggrundsvariable!G$3:G$296,Baggrundsvariable!$A$3:$A$296,Samlet!$C665,Baggrundsvariable!$C$3:$C$296,Samlet!$E665)</f>
        <v>20.9</v>
      </c>
      <c r="K665" s="8">
        <f>SUMIFS(Baggrundsvariable!H$3:H$296,Baggrundsvariable!$A$3:$A$296,Samlet!$C665,Baggrundsvariable!$C$3:$C$296,Samlet!$E665)</f>
        <v>13.1</v>
      </c>
      <c r="L665" s="8">
        <f>SUMIFS(Baggrundsvariable!I$3:I$296,Baggrundsvariable!$A$3:$A$296,Samlet!$C665,Baggrundsvariable!$C$3:$C$296,Samlet!$E665)</f>
        <v>18.19999164874627</v>
      </c>
    </row>
    <row r="666" spans="1:12">
      <c r="A666">
        <v>4000</v>
      </c>
      <c r="B666" t="s">
        <v>712</v>
      </c>
      <c r="C666">
        <v>265</v>
      </c>
      <c r="D666" t="s">
        <v>1244</v>
      </c>
      <c r="E666">
        <v>2011</v>
      </c>
      <c r="F666" s="15">
        <f>IF(VLOOKUP(IF($A666&lt;1500,'BM011'!$D$5,IF($A666&lt;1800,'BM011'!$D$5,IF($A666&lt;2000,'BM011'!$D$5,$A666))),'BM011'!$D$5:$U$607,'BM011'!S$609,0)="BRUG KOM",VLOOKUP($C666,'BM010'!$C$5:$T$102,'BM010'!R$104,0),VLOOKUP(IF($A666&lt;1500,'BM011'!$D$5,IF($A666&lt;1800,'BM011'!$D$5,IF($A666&lt;2000,'BM011'!$D$5,$A666))),'BM011'!$D$5:$U$607,'BM011'!S$609,0))</f>
        <v>17808.75</v>
      </c>
      <c r="G666">
        <f>SUMIFS(Baggrundsvariable!D$3:D$296,Baggrundsvariable!$A$3:$A$296,Samlet!$C666,Baggrundsvariable!$C$3:$C$296,Samlet!$E666)</f>
        <v>219158</v>
      </c>
      <c r="H666" s="8">
        <f>SUMIFS(Baggrundsvariable!E$3:E$296,Baggrundsvariable!$A$3:$A$296,Samlet!$C666,Baggrundsvariable!$C$3:$C$296,Samlet!$E666)</f>
        <v>0.96666666666666679</v>
      </c>
      <c r="I666" s="8">
        <f>SUMIFS(Baggrundsvariable!F$3:F$296,Baggrundsvariable!$A$3:$A$296,Samlet!$C666,Baggrundsvariable!$C$3:$C$296,Samlet!$E666)</f>
        <v>3.3</v>
      </c>
      <c r="J666" s="8">
        <f>SUMIFS(Baggrundsvariable!G$3:G$296,Baggrundsvariable!$A$3:$A$296,Samlet!$C666,Baggrundsvariable!$C$3:$C$296,Samlet!$E666)</f>
        <v>15.8</v>
      </c>
      <c r="K666" s="8">
        <f>SUMIFS(Baggrundsvariable!H$3:H$296,Baggrundsvariable!$A$3:$A$296,Samlet!$C666,Baggrundsvariable!$C$3:$C$296,Samlet!$E666)</f>
        <v>12.5</v>
      </c>
      <c r="L666" s="8">
        <f>SUMIFS(Baggrundsvariable!I$3:I$296,Baggrundsvariable!$A$3:$A$296,Samlet!$C666,Baggrundsvariable!$C$3:$C$296,Samlet!$E666)</f>
        <v>5.8567857650212938</v>
      </c>
    </row>
    <row r="667" spans="1:12">
      <c r="A667">
        <v>4000</v>
      </c>
      <c r="B667" t="s">
        <v>712</v>
      </c>
      <c r="C667">
        <v>350</v>
      </c>
      <c r="D667" t="s">
        <v>1265</v>
      </c>
      <c r="E667">
        <v>2011</v>
      </c>
      <c r="F667" s="15">
        <f>IF(VLOOKUP(IF($A667&lt;1500,'BM011'!$D$5,IF($A667&lt;1800,'BM011'!$D$5,IF($A667&lt;2000,'BM011'!$D$5,$A667))),'BM011'!$D$5:$U$607,'BM011'!S$609,0)="BRUG KOM",VLOOKUP($C667,'BM010'!$C$5:$T$102,'BM010'!R$104,0),VLOOKUP(IF($A667&lt;1500,'BM011'!$D$5,IF($A667&lt;1800,'BM011'!$D$5,IF($A667&lt;2000,'BM011'!$D$5,$A667))),'BM011'!$D$5:$U$607,'BM011'!S$609,0))</f>
        <v>17808.75</v>
      </c>
      <c r="G667">
        <f>SUMIFS(Baggrundsvariable!D$3:D$296,Baggrundsvariable!$A$3:$A$296,Samlet!$C667,Baggrundsvariable!$C$3:$C$296,Samlet!$E667)</f>
        <v>217508</v>
      </c>
      <c r="H667" s="8">
        <f>SUMIFS(Baggrundsvariable!E$3:E$296,Baggrundsvariable!$A$3:$A$296,Samlet!$C667,Baggrundsvariable!$C$3:$C$296,Samlet!$E667)</f>
        <v>0.89166666666666694</v>
      </c>
      <c r="I667" s="8">
        <f>SUMIFS(Baggrundsvariable!F$3:F$296,Baggrundsvariable!$A$3:$A$296,Samlet!$C667,Baggrundsvariable!$C$3:$C$296,Samlet!$E667)</f>
        <v>1.4</v>
      </c>
      <c r="J667" s="8">
        <f>SUMIFS(Baggrundsvariable!G$3:G$296,Baggrundsvariable!$A$3:$A$296,Samlet!$C667,Baggrundsvariable!$C$3:$C$296,Samlet!$E667)</f>
        <v>11.1</v>
      </c>
      <c r="K667" s="8">
        <f>SUMIFS(Baggrundsvariable!H$3:H$296,Baggrundsvariable!$A$3:$A$296,Samlet!$C667,Baggrundsvariable!$C$3:$C$296,Samlet!$E667)</f>
        <v>11.1</v>
      </c>
      <c r="L667" s="8">
        <f>SUMIFS(Baggrundsvariable!I$3:I$296,Baggrundsvariable!$A$3:$A$296,Samlet!$C667,Baggrundsvariable!$C$3:$C$296,Samlet!$E667)</f>
        <v>2.1250209798034425</v>
      </c>
    </row>
    <row r="668" spans="1:12">
      <c r="A668">
        <v>4030</v>
      </c>
      <c r="B668" t="s">
        <v>713</v>
      </c>
      <c r="C668">
        <v>253</v>
      </c>
      <c r="D668" t="s">
        <v>1243</v>
      </c>
      <c r="E668">
        <v>2011</v>
      </c>
      <c r="F668" s="15">
        <f>IF(VLOOKUP(IF($A668&lt;1500,'BM011'!$D$5,IF($A668&lt;1800,'BM011'!$D$5,IF($A668&lt;2000,'BM011'!$D$5,$A668))),'BM011'!$D$5:$U$607,'BM011'!S$609,0)="BRUG KOM",VLOOKUP($C668,'BM010'!$C$5:$T$102,'BM010'!R$104,0),VLOOKUP(IF($A668&lt;1500,'BM011'!$D$5,IF($A668&lt;1800,'BM011'!$D$5,IF($A668&lt;2000,'BM011'!$D$5,$A668))),'BM011'!$D$5:$U$607,'BM011'!S$609,0))</f>
        <v>16548.25</v>
      </c>
      <c r="G668">
        <f>SUMIFS(Baggrundsvariable!D$3:D$296,Baggrundsvariable!$A$3:$A$296,Samlet!$C668,Baggrundsvariable!$C$3:$C$296,Samlet!$E668)</f>
        <v>222654</v>
      </c>
      <c r="H668" s="8">
        <f>SUMIFS(Baggrundsvariable!E$3:E$296,Baggrundsvariable!$A$3:$A$296,Samlet!$C668,Baggrundsvariable!$C$3:$C$296,Samlet!$E668)</f>
        <v>1.2583333333333331</v>
      </c>
      <c r="I668" s="8">
        <f>SUMIFS(Baggrundsvariable!F$3:F$296,Baggrundsvariable!$A$3:$A$296,Samlet!$C668,Baggrundsvariable!$C$3:$C$296,Samlet!$E668)</f>
        <v>3.9</v>
      </c>
      <c r="J668" s="8">
        <f>SUMIFS(Baggrundsvariable!G$3:G$296,Baggrundsvariable!$A$3:$A$296,Samlet!$C668,Baggrundsvariable!$C$3:$C$296,Samlet!$E668)</f>
        <v>12.3</v>
      </c>
      <c r="K668" s="8">
        <f>SUMIFS(Baggrundsvariable!H$3:H$296,Baggrundsvariable!$A$3:$A$296,Samlet!$C668,Baggrundsvariable!$C$3:$C$296,Samlet!$E668)</f>
        <v>11.7</v>
      </c>
      <c r="L668" s="8">
        <f>SUMIFS(Baggrundsvariable!I$3:I$296,Baggrundsvariable!$A$3:$A$296,Samlet!$C668,Baggrundsvariable!$C$3:$C$296,Samlet!$E668)</f>
        <v>8.2677555447780264</v>
      </c>
    </row>
    <row r="669" spans="1:12">
      <c r="A669">
        <v>4030</v>
      </c>
      <c r="B669" t="s">
        <v>713</v>
      </c>
      <c r="C669">
        <v>265</v>
      </c>
      <c r="D669" t="s">
        <v>1244</v>
      </c>
      <c r="E669">
        <v>2011</v>
      </c>
      <c r="F669" s="15">
        <f>IF(VLOOKUP(IF($A669&lt;1500,'BM011'!$D$5,IF($A669&lt;1800,'BM011'!$D$5,IF($A669&lt;2000,'BM011'!$D$5,$A669))),'BM011'!$D$5:$U$607,'BM011'!S$609,0)="BRUG KOM",VLOOKUP($C669,'BM010'!$C$5:$T$102,'BM010'!R$104,0),VLOOKUP(IF($A669&lt;1500,'BM011'!$D$5,IF($A669&lt;1800,'BM011'!$D$5,IF($A669&lt;2000,'BM011'!$D$5,$A669))),'BM011'!$D$5:$U$607,'BM011'!S$609,0))</f>
        <v>16548.25</v>
      </c>
      <c r="G669">
        <f>SUMIFS(Baggrundsvariable!D$3:D$296,Baggrundsvariable!$A$3:$A$296,Samlet!$C669,Baggrundsvariable!$C$3:$C$296,Samlet!$E669)</f>
        <v>219158</v>
      </c>
      <c r="H669" s="8">
        <f>SUMIFS(Baggrundsvariable!E$3:E$296,Baggrundsvariable!$A$3:$A$296,Samlet!$C669,Baggrundsvariable!$C$3:$C$296,Samlet!$E669)</f>
        <v>0.96666666666666679</v>
      </c>
      <c r="I669" s="8">
        <f>SUMIFS(Baggrundsvariable!F$3:F$296,Baggrundsvariable!$A$3:$A$296,Samlet!$C669,Baggrundsvariable!$C$3:$C$296,Samlet!$E669)</f>
        <v>3.3</v>
      </c>
      <c r="J669" s="8">
        <f>SUMIFS(Baggrundsvariable!G$3:G$296,Baggrundsvariable!$A$3:$A$296,Samlet!$C669,Baggrundsvariable!$C$3:$C$296,Samlet!$E669)</f>
        <v>15.8</v>
      </c>
      <c r="K669" s="8">
        <f>SUMIFS(Baggrundsvariable!H$3:H$296,Baggrundsvariable!$A$3:$A$296,Samlet!$C669,Baggrundsvariable!$C$3:$C$296,Samlet!$E669)</f>
        <v>12.5</v>
      </c>
      <c r="L669" s="8">
        <f>SUMIFS(Baggrundsvariable!I$3:I$296,Baggrundsvariable!$A$3:$A$296,Samlet!$C669,Baggrundsvariable!$C$3:$C$296,Samlet!$E669)</f>
        <v>5.8567857650212938</v>
      </c>
    </row>
    <row r="670" spans="1:12">
      <c r="A670">
        <v>4040</v>
      </c>
      <c r="B670" t="s">
        <v>714</v>
      </c>
      <c r="C670">
        <v>265</v>
      </c>
      <c r="D670" t="s">
        <v>1244</v>
      </c>
      <c r="E670">
        <v>2011</v>
      </c>
      <c r="F670" s="15">
        <f>IF(VLOOKUP(IF($A670&lt;1500,'BM011'!$D$5,IF($A670&lt;1800,'BM011'!$D$5,IF($A670&lt;2000,'BM011'!$D$5,$A670))),'BM011'!$D$5:$U$607,'BM011'!S$609,0)="BRUG KOM",VLOOKUP($C670,'BM010'!$C$5:$T$102,'BM010'!R$104,0),VLOOKUP(IF($A670&lt;1500,'BM011'!$D$5,IF($A670&lt;1800,'BM011'!$D$5,IF($A670&lt;2000,'BM011'!$D$5,$A670))),'BM011'!$D$5:$U$607,'BM011'!S$609,0))</f>
        <v>15588.75</v>
      </c>
      <c r="G670">
        <f>SUMIFS(Baggrundsvariable!D$3:D$296,Baggrundsvariable!$A$3:$A$296,Samlet!$C670,Baggrundsvariable!$C$3:$C$296,Samlet!$E670)</f>
        <v>219158</v>
      </c>
      <c r="H670" s="8">
        <f>SUMIFS(Baggrundsvariable!E$3:E$296,Baggrundsvariable!$A$3:$A$296,Samlet!$C670,Baggrundsvariable!$C$3:$C$296,Samlet!$E670)</f>
        <v>0.96666666666666679</v>
      </c>
      <c r="I670" s="8">
        <f>SUMIFS(Baggrundsvariable!F$3:F$296,Baggrundsvariable!$A$3:$A$296,Samlet!$C670,Baggrundsvariable!$C$3:$C$296,Samlet!$E670)</f>
        <v>3.3</v>
      </c>
      <c r="J670" s="8">
        <f>SUMIFS(Baggrundsvariable!G$3:G$296,Baggrundsvariable!$A$3:$A$296,Samlet!$C670,Baggrundsvariable!$C$3:$C$296,Samlet!$E670)</f>
        <v>15.8</v>
      </c>
      <c r="K670" s="8">
        <f>SUMIFS(Baggrundsvariable!H$3:H$296,Baggrundsvariable!$A$3:$A$296,Samlet!$C670,Baggrundsvariable!$C$3:$C$296,Samlet!$E670)</f>
        <v>12.5</v>
      </c>
      <c r="L670" s="8">
        <f>SUMIFS(Baggrundsvariable!I$3:I$296,Baggrundsvariable!$A$3:$A$296,Samlet!$C670,Baggrundsvariable!$C$3:$C$296,Samlet!$E670)</f>
        <v>5.8567857650212938</v>
      </c>
    </row>
    <row r="671" spans="1:12">
      <c r="A671">
        <v>4050</v>
      </c>
      <c r="B671" t="s">
        <v>715</v>
      </c>
      <c r="C671">
        <v>250</v>
      </c>
      <c r="D671" t="s">
        <v>1262</v>
      </c>
      <c r="E671">
        <v>2011</v>
      </c>
      <c r="F671" s="15">
        <f>IF(VLOOKUP(IF($A671&lt;1500,'BM011'!$D$5,IF($A671&lt;1800,'BM011'!$D$5,IF($A671&lt;2000,'BM011'!$D$5,$A671))),'BM011'!$D$5:$U$607,'BM011'!S$609,0)="BRUG KOM",VLOOKUP($C671,'BM010'!$C$5:$T$102,'BM010'!R$104,0),VLOOKUP(IF($A671&lt;1500,'BM011'!$D$5,IF($A671&lt;1800,'BM011'!$D$5,IF($A671&lt;2000,'BM011'!$D$5,$A671))),'BM011'!$D$5:$U$607,'BM011'!S$609,0))</f>
        <v>10062.666666666666</v>
      </c>
      <c r="G671">
        <f>SUMIFS(Baggrundsvariable!D$3:D$296,Baggrundsvariable!$A$3:$A$296,Samlet!$C671,Baggrundsvariable!$C$3:$C$296,Samlet!$E671)</f>
        <v>206586</v>
      </c>
      <c r="H671" s="8">
        <f>SUMIFS(Baggrundsvariable!E$3:E$296,Baggrundsvariable!$A$3:$A$296,Samlet!$C671,Baggrundsvariable!$C$3:$C$296,Samlet!$E671)</f>
        <v>1.2166666666666666</v>
      </c>
      <c r="I671" s="8">
        <f>SUMIFS(Baggrundsvariable!F$3:F$296,Baggrundsvariable!$A$3:$A$296,Samlet!$C671,Baggrundsvariable!$C$3:$C$296,Samlet!$E671)</f>
        <v>2.7</v>
      </c>
      <c r="J671" s="8">
        <f>SUMIFS(Baggrundsvariable!G$3:G$296,Baggrundsvariable!$A$3:$A$296,Samlet!$C671,Baggrundsvariable!$C$3:$C$296,Samlet!$E671)</f>
        <v>11.8</v>
      </c>
      <c r="K671" s="8">
        <f>SUMIFS(Baggrundsvariable!H$3:H$296,Baggrundsvariable!$A$3:$A$296,Samlet!$C671,Baggrundsvariable!$C$3:$C$296,Samlet!$E671)</f>
        <v>13.6</v>
      </c>
      <c r="L671" s="8">
        <f>SUMIFS(Baggrundsvariable!I$3:I$296,Baggrundsvariable!$A$3:$A$296,Samlet!$C671,Baggrundsvariable!$C$3:$C$296,Samlet!$E671)</f>
        <v>4.0940255756782964</v>
      </c>
    </row>
    <row r="672" spans="1:12">
      <c r="A672">
        <v>4060</v>
      </c>
      <c r="B672" t="s">
        <v>716</v>
      </c>
      <c r="C672">
        <v>350</v>
      </c>
      <c r="D672" t="s">
        <v>1265</v>
      </c>
      <c r="E672">
        <v>2011</v>
      </c>
      <c r="F672" s="15">
        <f>IF(VLOOKUP(IF($A672&lt;1500,'BM011'!$D$5,IF($A672&lt;1800,'BM011'!$D$5,IF($A672&lt;2000,'BM011'!$D$5,$A672))),'BM011'!$D$5:$U$607,'BM011'!S$609,0)="BRUG KOM",VLOOKUP($C672,'BM010'!$C$5:$T$102,'BM010'!R$104,0),VLOOKUP(IF($A672&lt;1500,'BM011'!$D$5,IF($A672&lt;1800,'BM011'!$D$5,IF($A672&lt;2000,'BM011'!$D$5,$A672))),'BM011'!$D$5:$U$607,'BM011'!S$609,0))</f>
        <v>9560.3333333333339</v>
      </c>
      <c r="G672">
        <f>SUMIFS(Baggrundsvariable!D$3:D$296,Baggrundsvariable!$A$3:$A$296,Samlet!$C672,Baggrundsvariable!$C$3:$C$296,Samlet!$E672)</f>
        <v>217508</v>
      </c>
      <c r="H672" s="8">
        <f>SUMIFS(Baggrundsvariable!E$3:E$296,Baggrundsvariable!$A$3:$A$296,Samlet!$C672,Baggrundsvariable!$C$3:$C$296,Samlet!$E672)</f>
        <v>0.89166666666666694</v>
      </c>
      <c r="I672" s="8">
        <f>SUMIFS(Baggrundsvariable!F$3:F$296,Baggrundsvariable!$A$3:$A$296,Samlet!$C672,Baggrundsvariable!$C$3:$C$296,Samlet!$E672)</f>
        <v>1.4</v>
      </c>
      <c r="J672" s="8">
        <f>SUMIFS(Baggrundsvariable!G$3:G$296,Baggrundsvariable!$A$3:$A$296,Samlet!$C672,Baggrundsvariable!$C$3:$C$296,Samlet!$E672)</f>
        <v>11.1</v>
      </c>
      <c r="K672" s="8">
        <f>SUMIFS(Baggrundsvariable!H$3:H$296,Baggrundsvariable!$A$3:$A$296,Samlet!$C672,Baggrundsvariable!$C$3:$C$296,Samlet!$E672)</f>
        <v>11.1</v>
      </c>
      <c r="L672" s="8">
        <f>SUMIFS(Baggrundsvariable!I$3:I$296,Baggrundsvariable!$A$3:$A$296,Samlet!$C672,Baggrundsvariable!$C$3:$C$296,Samlet!$E672)</f>
        <v>2.1250209798034425</v>
      </c>
    </row>
    <row r="673" spans="1:12">
      <c r="A673">
        <v>4070</v>
      </c>
      <c r="B673" t="s">
        <v>717</v>
      </c>
      <c r="C673">
        <v>350</v>
      </c>
      <c r="D673" t="s">
        <v>1265</v>
      </c>
      <c r="E673">
        <v>2011</v>
      </c>
      <c r="F673" s="15">
        <f>IF(VLOOKUP(IF($A673&lt;1500,'BM011'!$D$5,IF($A673&lt;1800,'BM011'!$D$5,IF($A673&lt;2000,'BM011'!$D$5,$A673))),'BM011'!$D$5:$U$607,'BM011'!S$609,0)="BRUG KOM",VLOOKUP($C673,'BM010'!$C$5:$T$102,'BM010'!R$104,0),VLOOKUP(IF($A673&lt;1500,'BM011'!$D$5,IF($A673&lt;1800,'BM011'!$D$5,IF($A673&lt;2000,'BM011'!$D$5,$A673))),'BM011'!$D$5:$U$607,'BM011'!S$609,0))</f>
        <v>9721.25</v>
      </c>
      <c r="G673">
        <f>SUMIFS(Baggrundsvariable!D$3:D$296,Baggrundsvariable!$A$3:$A$296,Samlet!$C673,Baggrundsvariable!$C$3:$C$296,Samlet!$E673)</f>
        <v>217508</v>
      </c>
      <c r="H673" s="8">
        <f>SUMIFS(Baggrundsvariable!E$3:E$296,Baggrundsvariable!$A$3:$A$296,Samlet!$C673,Baggrundsvariable!$C$3:$C$296,Samlet!$E673)</f>
        <v>0.89166666666666694</v>
      </c>
      <c r="I673" s="8">
        <f>SUMIFS(Baggrundsvariable!F$3:F$296,Baggrundsvariable!$A$3:$A$296,Samlet!$C673,Baggrundsvariable!$C$3:$C$296,Samlet!$E673)</f>
        <v>1.4</v>
      </c>
      <c r="J673" s="8">
        <f>SUMIFS(Baggrundsvariable!G$3:G$296,Baggrundsvariable!$A$3:$A$296,Samlet!$C673,Baggrundsvariable!$C$3:$C$296,Samlet!$E673)</f>
        <v>11.1</v>
      </c>
      <c r="K673" s="8">
        <f>SUMIFS(Baggrundsvariable!H$3:H$296,Baggrundsvariable!$A$3:$A$296,Samlet!$C673,Baggrundsvariable!$C$3:$C$296,Samlet!$E673)</f>
        <v>11.1</v>
      </c>
      <c r="L673" s="8">
        <f>SUMIFS(Baggrundsvariable!I$3:I$296,Baggrundsvariable!$A$3:$A$296,Samlet!$C673,Baggrundsvariable!$C$3:$C$296,Samlet!$E673)</f>
        <v>2.1250209798034425</v>
      </c>
    </row>
    <row r="674" spans="1:12">
      <c r="A674">
        <v>4100</v>
      </c>
      <c r="B674" t="s">
        <v>718</v>
      </c>
      <c r="C674">
        <v>259</v>
      </c>
      <c r="D674" t="s">
        <v>1266</v>
      </c>
      <c r="E674">
        <v>2011</v>
      </c>
      <c r="F674" s="15">
        <f>IF(VLOOKUP(IF($A674&lt;1500,'BM011'!$D$5,IF($A674&lt;1800,'BM011'!$D$5,IF($A674&lt;2000,'BM011'!$D$5,$A674))),'BM011'!$D$5:$U$607,'BM011'!S$609,0)="BRUG KOM",VLOOKUP($C674,'BM010'!$C$5:$T$102,'BM010'!R$104,0),VLOOKUP(IF($A674&lt;1500,'BM011'!$D$5,IF($A674&lt;1800,'BM011'!$D$5,IF($A674&lt;2000,'BM011'!$D$5,$A674))),'BM011'!$D$5:$U$607,'BM011'!S$609,0))</f>
        <v>10951.75</v>
      </c>
      <c r="G674">
        <f>SUMIFS(Baggrundsvariable!D$3:D$296,Baggrundsvariable!$A$3:$A$296,Samlet!$C674,Baggrundsvariable!$C$3:$C$296,Samlet!$E674)</f>
        <v>202267</v>
      </c>
      <c r="H674" s="8">
        <f>SUMIFS(Baggrundsvariable!E$3:E$296,Baggrundsvariable!$A$3:$A$296,Samlet!$C674,Baggrundsvariable!$C$3:$C$296,Samlet!$E674)</f>
        <v>1.8666666666666669</v>
      </c>
      <c r="I674" s="8">
        <f>SUMIFS(Baggrundsvariable!F$3:F$296,Baggrundsvariable!$A$3:$A$296,Samlet!$C674,Baggrundsvariable!$C$3:$C$296,Samlet!$E674)</f>
        <v>3.6</v>
      </c>
      <c r="J674" s="8">
        <f>SUMIFS(Baggrundsvariable!G$3:G$296,Baggrundsvariable!$A$3:$A$296,Samlet!$C674,Baggrundsvariable!$C$3:$C$296,Samlet!$E674)</f>
        <v>12.8</v>
      </c>
      <c r="K674" s="8">
        <f>SUMIFS(Baggrundsvariable!H$3:H$296,Baggrundsvariable!$A$3:$A$296,Samlet!$C674,Baggrundsvariable!$C$3:$C$296,Samlet!$E674)</f>
        <v>13.1</v>
      </c>
      <c r="L674" s="8">
        <f>SUMIFS(Baggrundsvariable!I$3:I$296,Baggrundsvariable!$A$3:$A$296,Samlet!$C674,Baggrundsvariable!$C$3:$C$296,Samlet!$E674)</f>
        <v>6.7163071010568602</v>
      </c>
    </row>
    <row r="675" spans="1:12">
      <c r="A675">
        <v>4100</v>
      </c>
      <c r="B675" t="s">
        <v>718</v>
      </c>
      <c r="C675">
        <v>316</v>
      </c>
      <c r="D675" t="s">
        <v>1267</v>
      </c>
      <c r="E675">
        <v>2011</v>
      </c>
      <c r="F675" s="15">
        <f>IF(VLOOKUP(IF($A675&lt;1500,'BM011'!$D$5,IF($A675&lt;1800,'BM011'!$D$5,IF($A675&lt;2000,'BM011'!$D$5,$A675))),'BM011'!$D$5:$U$607,'BM011'!S$609,0)="BRUG KOM",VLOOKUP($C675,'BM010'!$C$5:$T$102,'BM010'!R$104,0),VLOOKUP(IF($A675&lt;1500,'BM011'!$D$5,IF($A675&lt;1800,'BM011'!$D$5,IF($A675&lt;2000,'BM011'!$D$5,$A675))),'BM011'!$D$5:$U$607,'BM011'!S$609,0))</f>
        <v>10951.75</v>
      </c>
      <c r="G675">
        <f>SUMIFS(Baggrundsvariable!D$3:D$296,Baggrundsvariable!$A$3:$A$296,Samlet!$C675,Baggrundsvariable!$C$3:$C$296,Samlet!$E675)</f>
        <v>195562</v>
      </c>
      <c r="H675" s="8">
        <f>SUMIFS(Baggrundsvariable!E$3:E$296,Baggrundsvariable!$A$3:$A$296,Samlet!$C675,Baggrundsvariable!$C$3:$C$296,Samlet!$E675)</f>
        <v>1.416666666666667</v>
      </c>
      <c r="I675" s="8">
        <f>SUMIFS(Baggrundsvariable!F$3:F$296,Baggrundsvariable!$A$3:$A$296,Samlet!$C675,Baggrundsvariable!$C$3:$C$296,Samlet!$E675)</f>
        <v>4</v>
      </c>
      <c r="J675" s="8">
        <f>SUMIFS(Baggrundsvariable!G$3:G$296,Baggrundsvariable!$A$3:$A$296,Samlet!$C675,Baggrundsvariable!$C$3:$C$296,Samlet!$E675)</f>
        <v>15.8</v>
      </c>
      <c r="K675" s="8">
        <f>SUMIFS(Baggrundsvariable!H$3:H$296,Baggrundsvariable!$A$3:$A$296,Samlet!$C675,Baggrundsvariable!$C$3:$C$296,Samlet!$E675)</f>
        <v>13.7</v>
      </c>
      <c r="L675" s="8">
        <f>SUMIFS(Baggrundsvariable!I$3:I$296,Baggrundsvariable!$A$3:$A$296,Samlet!$C675,Baggrundsvariable!$C$3:$C$296,Samlet!$E675)</f>
        <v>5.6372275717692588</v>
      </c>
    </row>
    <row r="676" spans="1:12">
      <c r="A676">
        <v>4100</v>
      </c>
      <c r="B676" t="s">
        <v>718</v>
      </c>
      <c r="C676">
        <v>320</v>
      </c>
      <c r="D676" t="s">
        <v>1268</v>
      </c>
      <c r="E676">
        <v>2011</v>
      </c>
      <c r="F676" s="15">
        <f>IF(VLOOKUP(IF($A676&lt;1500,'BM011'!$D$5,IF($A676&lt;1800,'BM011'!$D$5,IF($A676&lt;2000,'BM011'!$D$5,$A676))),'BM011'!$D$5:$U$607,'BM011'!S$609,0)="BRUG KOM",VLOOKUP($C676,'BM010'!$C$5:$T$102,'BM010'!R$104,0),VLOOKUP(IF($A676&lt;1500,'BM011'!$D$5,IF($A676&lt;1800,'BM011'!$D$5,IF($A676&lt;2000,'BM011'!$D$5,$A676))),'BM011'!$D$5:$U$607,'BM011'!S$609,0))</f>
        <v>10951.75</v>
      </c>
      <c r="G676">
        <f>SUMIFS(Baggrundsvariable!D$3:D$296,Baggrundsvariable!$A$3:$A$296,Samlet!$C676,Baggrundsvariable!$C$3:$C$296,Samlet!$E676)</f>
        <v>191067</v>
      </c>
      <c r="H676" s="8">
        <f>SUMIFS(Baggrundsvariable!E$3:E$296,Baggrundsvariable!$A$3:$A$296,Samlet!$C676,Baggrundsvariable!$C$3:$C$296,Samlet!$E676)</f>
        <v>1.5250000000000001</v>
      </c>
      <c r="I676" s="8">
        <f>SUMIFS(Baggrundsvariable!F$3:F$296,Baggrundsvariable!$A$3:$A$296,Samlet!$C676,Baggrundsvariable!$C$3:$C$296,Samlet!$E676)</f>
        <v>3.2</v>
      </c>
      <c r="J676" s="8">
        <f>SUMIFS(Baggrundsvariable!G$3:G$296,Baggrundsvariable!$A$3:$A$296,Samlet!$C676,Baggrundsvariable!$C$3:$C$296,Samlet!$E676)</f>
        <v>13</v>
      </c>
      <c r="K676" s="8">
        <f>SUMIFS(Baggrundsvariable!H$3:H$296,Baggrundsvariable!$A$3:$A$296,Samlet!$C676,Baggrundsvariable!$C$3:$C$296,Samlet!$E676)</f>
        <v>13.6</v>
      </c>
      <c r="L676" s="8">
        <f>SUMIFS(Baggrundsvariable!I$3:I$296,Baggrundsvariable!$A$3:$A$296,Samlet!$C676,Baggrundsvariable!$C$3:$C$296,Samlet!$E676)</f>
        <v>2.5020927625884992</v>
      </c>
    </row>
    <row r="677" spans="1:12">
      <c r="A677">
        <v>4100</v>
      </c>
      <c r="B677" t="s">
        <v>718</v>
      </c>
      <c r="C677">
        <v>329</v>
      </c>
      <c r="D677" t="s">
        <v>1269</v>
      </c>
      <c r="E677">
        <v>2011</v>
      </c>
      <c r="F677" s="15">
        <f>IF(VLOOKUP(IF($A677&lt;1500,'BM011'!$D$5,IF($A677&lt;1800,'BM011'!$D$5,IF($A677&lt;2000,'BM011'!$D$5,$A677))),'BM011'!$D$5:$U$607,'BM011'!S$609,0)="BRUG KOM",VLOOKUP($C677,'BM010'!$C$5:$T$102,'BM010'!R$104,0),VLOOKUP(IF($A677&lt;1500,'BM011'!$D$5,IF($A677&lt;1800,'BM011'!$D$5,IF($A677&lt;2000,'BM011'!$D$5,$A677))),'BM011'!$D$5:$U$607,'BM011'!S$609,0))</f>
        <v>10951.75</v>
      </c>
      <c r="G677">
        <f>SUMIFS(Baggrundsvariable!D$3:D$296,Baggrundsvariable!$A$3:$A$296,Samlet!$C677,Baggrundsvariable!$C$3:$C$296,Samlet!$E677)</f>
        <v>197182</v>
      </c>
      <c r="H677" s="8">
        <f>SUMIFS(Baggrundsvariable!E$3:E$296,Baggrundsvariable!$A$3:$A$296,Samlet!$C677,Baggrundsvariable!$C$3:$C$296,Samlet!$E677)</f>
        <v>1.291666666666667</v>
      </c>
      <c r="I677" s="8">
        <f>SUMIFS(Baggrundsvariable!F$3:F$296,Baggrundsvariable!$A$3:$A$296,Samlet!$C677,Baggrundsvariable!$C$3:$C$296,Samlet!$E677)</f>
        <v>4.9000000000000004</v>
      </c>
      <c r="J677" s="8">
        <f>SUMIFS(Baggrundsvariable!G$3:G$296,Baggrundsvariable!$A$3:$A$296,Samlet!$C677,Baggrundsvariable!$C$3:$C$296,Samlet!$E677)</f>
        <v>14.5</v>
      </c>
      <c r="K677" s="8">
        <f>SUMIFS(Baggrundsvariable!H$3:H$296,Baggrundsvariable!$A$3:$A$296,Samlet!$C677,Baggrundsvariable!$C$3:$C$296,Samlet!$E677)</f>
        <v>14.8</v>
      </c>
      <c r="L677" s="8">
        <f>SUMIFS(Baggrundsvariable!I$3:I$296,Baggrundsvariable!$A$3:$A$296,Samlet!$C677,Baggrundsvariable!$C$3:$C$296,Samlet!$E677)</f>
        <v>7.5689082386492927</v>
      </c>
    </row>
    <row r="678" spans="1:12">
      <c r="A678">
        <v>4100</v>
      </c>
      <c r="B678" t="s">
        <v>718</v>
      </c>
      <c r="C678">
        <v>340</v>
      </c>
      <c r="D678" t="s">
        <v>1270</v>
      </c>
      <c r="E678">
        <v>2011</v>
      </c>
      <c r="F678" s="15">
        <f>IF(VLOOKUP(IF($A678&lt;1500,'BM011'!$D$5,IF($A678&lt;1800,'BM011'!$D$5,IF($A678&lt;2000,'BM011'!$D$5,$A678))),'BM011'!$D$5:$U$607,'BM011'!S$609,0)="BRUG KOM",VLOOKUP($C678,'BM010'!$C$5:$T$102,'BM010'!R$104,0),VLOOKUP(IF($A678&lt;1500,'BM011'!$D$5,IF($A678&lt;1800,'BM011'!$D$5,IF($A678&lt;2000,'BM011'!$D$5,$A678))),'BM011'!$D$5:$U$607,'BM011'!S$609,0))</f>
        <v>10951.75</v>
      </c>
      <c r="G678">
        <f>SUMIFS(Baggrundsvariable!D$3:D$296,Baggrundsvariable!$A$3:$A$296,Samlet!$C678,Baggrundsvariable!$C$3:$C$296,Samlet!$E678)</f>
        <v>195094</v>
      </c>
      <c r="H678" s="8">
        <f>SUMIFS(Baggrundsvariable!E$3:E$296,Baggrundsvariable!$A$3:$A$296,Samlet!$C678,Baggrundsvariable!$C$3:$C$296,Samlet!$E678)</f>
        <v>1.3500000000000003</v>
      </c>
      <c r="I678" s="8">
        <f>SUMIFS(Baggrundsvariable!F$3:F$296,Baggrundsvariable!$A$3:$A$296,Samlet!$C678,Baggrundsvariable!$C$3:$C$296,Samlet!$E678)</f>
        <v>2.4</v>
      </c>
      <c r="J678" s="8">
        <f>SUMIFS(Baggrundsvariable!G$3:G$296,Baggrundsvariable!$A$3:$A$296,Samlet!$C678,Baggrundsvariable!$C$3:$C$296,Samlet!$E678)</f>
        <v>12.3</v>
      </c>
      <c r="K678" s="8">
        <f>SUMIFS(Baggrundsvariable!H$3:H$296,Baggrundsvariable!$A$3:$A$296,Samlet!$C678,Baggrundsvariable!$C$3:$C$296,Samlet!$E678)</f>
        <v>16</v>
      </c>
      <c r="L678" s="8">
        <f>SUMIFS(Baggrundsvariable!I$3:I$296,Baggrundsvariable!$A$3:$A$296,Samlet!$C678,Baggrundsvariable!$C$3:$C$296,Samlet!$E678)</f>
        <v>2.8137811616714621</v>
      </c>
    </row>
    <row r="679" spans="1:12">
      <c r="A679">
        <v>4100</v>
      </c>
      <c r="B679" t="s">
        <v>718</v>
      </c>
      <c r="C679">
        <v>370</v>
      </c>
      <c r="D679" t="s">
        <v>1271</v>
      </c>
      <c r="E679">
        <v>2011</v>
      </c>
      <c r="F679" s="15">
        <f>IF(VLOOKUP(IF($A679&lt;1500,'BM011'!$D$5,IF($A679&lt;1800,'BM011'!$D$5,IF($A679&lt;2000,'BM011'!$D$5,$A679))),'BM011'!$D$5:$U$607,'BM011'!S$609,0)="BRUG KOM",VLOOKUP($C679,'BM010'!$C$5:$T$102,'BM010'!R$104,0),VLOOKUP(IF($A679&lt;1500,'BM011'!$D$5,IF($A679&lt;1800,'BM011'!$D$5,IF($A679&lt;2000,'BM011'!$D$5,$A679))),'BM011'!$D$5:$U$607,'BM011'!S$609,0))</f>
        <v>10951.75</v>
      </c>
      <c r="G679">
        <f>SUMIFS(Baggrundsvariable!D$3:D$296,Baggrundsvariable!$A$3:$A$296,Samlet!$C679,Baggrundsvariable!$C$3:$C$296,Samlet!$E679)</f>
        <v>192912</v>
      </c>
      <c r="H679" s="8">
        <f>SUMIFS(Baggrundsvariable!E$3:E$296,Baggrundsvariable!$A$3:$A$296,Samlet!$C679,Baggrundsvariable!$C$3:$C$296,Samlet!$E679)</f>
        <v>1.6416666666666666</v>
      </c>
      <c r="I679" s="8">
        <f>SUMIFS(Baggrundsvariable!F$3:F$296,Baggrundsvariable!$A$3:$A$296,Samlet!$C679,Baggrundsvariable!$C$3:$C$296,Samlet!$E679)</f>
        <v>2.7</v>
      </c>
      <c r="J679" s="8">
        <f>SUMIFS(Baggrundsvariable!G$3:G$296,Baggrundsvariable!$A$3:$A$296,Samlet!$C679,Baggrundsvariable!$C$3:$C$296,Samlet!$E679)</f>
        <v>15.1</v>
      </c>
      <c r="K679" s="8">
        <f>SUMIFS(Baggrundsvariable!H$3:H$296,Baggrundsvariable!$A$3:$A$296,Samlet!$C679,Baggrundsvariable!$C$3:$C$296,Samlet!$E679)</f>
        <v>14.2</v>
      </c>
      <c r="L679" s="8">
        <f>SUMIFS(Baggrundsvariable!I$3:I$296,Baggrundsvariable!$A$3:$A$296,Samlet!$C679,Baggrundsvariable!$C$3:$C$296,Samlet!$E679)</f>
        <v>4.6542158849404434</v>
      </c>
    </row>
    <row r="680" spans="1:12">
      <c r="A680">
        <v>4130</v>
      </c>
      <c r="B680" t="s">
        <v>719</v>
      </c>
      <c r="C680">
        <v>259</v>
      </c>
      <c r="D680" t="s">
        <v>1266</v>
      </c>
      <c r="E680">
        <v>2011</v>
      </c>
      <c r="F680" s="15">
        <f>IF(VLOOKUP(IF($A680&lt;1500,'BM011'!$D$5,IF($A680&lt;1800,'BM011'!$D$5,IF($A680&lt;2000,'BM011'!$D$5,$A680))),'BM011'!$D$5:$U$607,'BM011'!S$609,0)="BRUG KOM",VLOOKUP($C680,'BM010'!$C$5:$T$102,'BM010'!R$104,0),VLOOKUP(IF($A680&lt;1500,'BM011'!$D$5,IF($A680&lt;1800,'BM011'!$D$5,IF($A680&lt;2000,'BM011'!$D$5,$A680))),'BM011'!$D$5:$U$607,'BM011'!S$609,0))</f>
        <v>12504</v>
      </c>
      <c r="G680">
        <f>SUMIFS(Baggrundsvariable!D$3:D$296,Baggrundsvariable!$A$3:$A$296,Samlet!$C680,Baggrundsvariable!$C$3:$C$296,Samlet!$E680)</f>
        <v>202267</v>
      </c>
      <c r="H680" s="8">
        <f>SUMIFS(Baggrundsvariable!E$3:E$296,Baggrundsvariable!$A$3:$A$296,Samlet!$C680,Baggrundsvariable!$C$3:$C$296,Samlet!$E680)</f>
        <v>1.8666666666666669</v>
      </c>
      <c r="I680" s="8">
        <f>SUMIFS(Baggrundsvariable!F$3:F$296,Baggrundsvariable!$A$3:$A$296,Samlet!$C680,Baggrundsvariable!$C$3:$C$296,Samlet!$E680)</f>
        <v>3.6</v>
      </c>
      <c r="J680" s="8">
        <f>SUMIFS(Baggrundsvariable!G$3:G$296,Baggrundsvariable!$A$3:$A$296,Samlet!$C680,Baggrundsvariable!$C$3:$C$296,Samlet!$E680)</f>
        <v>12.8</v>
      </c>
      <c r="K680" s="8">
        <f>SUMIFS(Baggrundsvariable!H$3:H$296,Baggrundsvariable!$A$3:$A$296,Samlet!$C680,Baggrundsvariable!$C$3:$C$296,Samlet!$E680)</f>
        <v>13.1</v>
      </c>
      <c r="L680" s="8">
        <f>SUMIFS(Baggrundsvariable!I$3:I$296,Baggrundsvariable!$A$3:$A$296,Samlet!$C680,Baggrundsvariable!$C$3:$C$296,Samlet!$E680)</f>
        <v>6.7163071010568602</v>
      </c>
    </row>
    <row r="681" spans="1:12">
      <c r="A681">
        <v>4130</v>
      </c>
      <c r="B681" t="s">
        <v>719</v>
      </c>
      <c r="C681">
        <v>265</v>
      </c>
      <c r="D681" t="s">
        <v>1244</v>
      </c>
      <c r="E681">
        <v>2011</v>
      </c>
      <c r="F681" s="15">
        <f>IF(VLOOKUP(IF($A681&lt;1500,'BM011'!$D$5,IF($A681&lt;1800,'BM011'!$D$5,IF($A681&lt;2000,'BM011'!$D$5,$A681))),'BM011'!$D$5:$U$607,'BM011'!S$609,0)="BRUG KOM",VLOOKUP($C681,'BM010'!$C$5:$T$102,'BM010'!R$104,0),VLOOKUP(IF($A681&lt;1500,'BM011'!$D$5,IF($A681&lt;1800,'BM011'!$D$5,IF($A681&lt;2000,'BM011'!$D$5,$A681))),'BM011'!$D$5:$U$607,'BM011'!S$609,0))</f>
        <v>12504</v>
      </c>
      <c r="G681">
        <f>SUMIFS(Baggrundsvariable!D$3:D$296,Baggrundsvariable!$A$3:$A$296,Samlet!$C681,Baggrundsvariable!$C$3:$C$296,Samlet!$E681)</f>
        <v>219158</v>
      </c>
      <c r="H681" s="8">
        <f>SUMIFS(Baggrundsvariable!E$3:E$296,Baggrundsvariable!$A$3:$A$296,Samlet!$C681,Baggrundsvariable!$C$3:$C$296,Samlet!$E681)</f>
        <v>0.96666666666666679</v>
      </c>
      <c r="I681" s="8">
        <f>SUMIFS(Baggrundsvariable!F$3:F$296,Baggrundsvariable!$A$3:$A$296,Samlet!$C681,Baggrundsvariable!$C$3:$C$296,Samlet!$E681)</f>
        <v>3.3</v>
      </c>
      <c r="J681" s="8">
        <f>SUMIFS(Baggrundsvariable!G$3:G$296,Baggrundsvariable!$A$3:$A$296,Samlet!$C681,Baggrundsvariable!$C$3:$C$296,Samlet!$E681)</f>
        <v>15.8</v>
      </c>
      <c r="K681" s="8">
        <f>SUMIFS(Baggrundsvariable!H$3:H$296,Baggrundsvariable!$A$3:$A$296,Samlet!$C681,Baggrundsvariable!$C$3:$C$296,Samlet!$E681)</f>
        <v>12.5</v>
      </c>
      <c r="L681" s="8">
        <f>SUMIFS(Baggrundsvariable!I$3:I$296,Baggrundsvariable!$A$3:$A$296,Samlet!$C681,Baggrundsvariable!$C$3:$C$296,Samlet!$E681)</f>
        <v>5.8567857650212938</v>
      </c>
    </row>
    <row r="682" spans="1:12">
      <c r="A682">
        <v>4140</v>
      </c>
      <c r="B682" t="s">
        <v>720</v>
      </c>
      <c r="C682">
        <v>259</v>
      </c>
      <c r="D682" t="s">
        <v>1266</v>
      </c>
      <c r="E682">
        <v>2011</v>
      </c>
      <c r="F682" s="15">
        <f>IF(VLOOKUP(IF($A682&lt;1500,'BM011'!$D$5,IF($A682&lt;1800,'BM011'!$D$5,IF($A682&lt;2000,'BM011'!$D$5,$A682))),'BM011'!$D$5:$U$607,'BM011'!S$609,0)="BRUG KOM",VLOOKUP($C682,'BM010'!$C$5:$T$102,'BM010'!R$104,0),VLOOKUP(IF($A682&lt;1500,'BM011'!$D$5,IF($A682&lt;1800,'BM011'!$D$5,IF($A682&lt;2000,'BM011'!$D$5,$A682))),'BM011'!$D$5:$U$607,'BM011'!S$609,0))</f>
        <v>12507.25</v>
      </c>
      <c r="G682">
        <f>SUMIFS(Baggrundsvariable!D$3:D$296,Baggrundsvariable!$A$3:$A$296,Samlet!$C682,Baggrundsvariable!$C$3:$C$296,Samlet!$E682)</f>
        <v>202267</v>
      </c>
      <c r="H682" s="8">
        <f>SUMIFS(Baggrundsvariable!E$3:E$296,Baggrundsvariable!$A$3:$A$296,Samlet!$C682,Baggrundsvariable!$C$3:$C$296,Samlet!$E682)</f>
        <v>1.8666666666666669</v>
      </c>
      <c r="I682" s="8">
        <f>SUMIFS(Baggrundsvariable!F$3:F$296,Baggrundsvariable!$A$3:$A$296,Samlet!$C682,Baggrundsvariable!$C$3:$C$296,Samlet!$E682)</f>
        <v>3.6</v>
      </c>
      <c r="J682" s="8">
        <f>SUMIFS(Baggrundsvariable!G$3:G$296,Baggrundsvariable!$A$3:$A$296,Samlet!$C682,Baggrundsvariable!$C$3:$C$296,Samlet!$E682)</f>
        <v>12.8</v>
      </c>
      <c r="K682" s="8">
        <f>SUMIFS(Baggrundsvariable!H$3:H$296,Baggrundsvariable!$A$3:$A$296,Samlet!$C682,Baggrundsvariable!$C$3:$C$296,Samlet!$E682)</f>
        <v>13.1</v>
      </c>
      <c r="L682" s="8">
        <f>SUMIFS(Baggrundsvariable!I$3:I$296,Baggrundsvariable!$A$3:$A$296,Samlet!$C682,Baggrundsvariable!$C$3:$C$296,Samlet!$E682)</f>
        <v>6.7163071010568602</v>
      </c>
    </row>
    <row r="683" spans="1:12">
      <c r="A683">
        <v>4140</v>
      </c>
      <c r="B683" t="s">
        <v>720</v>
      </c>
      <c r="C683">
        <v>265</v>
      </c>
      <c r="D683" t="s">
        <v>1244</v>
      </c>
      <c r="E683">
        <v>2011</v>
      </c>
      <c r="F683" s="15">
        <f>IF(VLOOKUP(IF($A683&lt;1500,'BM011'!$D$5,IF($A683&lt;1800,'BM011'!$D$5,IF($A683&lt;2000,'BM011'!$D$5,$A683))),'BM011'!$D$5:$U$607,'BM011'!S$609,0)="BRUG KOM",VLOOKUP($C683,'BM010'!$C$5:$T$102,'BM010'!R$104,0),VLOOKUP(IF($A683&lt;1500,'BM011'!$D$5,IF($A683&lt;1800,'BM011'!$D$5,IF($A683&lt;2000,'BM011'!$D$5,$A683))),'BM011'!$D$5:$U$607,'BM011'!S$609,0))</f>
        <v>12507.25</v>
      </c>
      <c r="G683">
        <f>SUMIFS(Baggrundsvariable!D$3:D$296,Baggrundsvariable!$A$3:$A$296,Samlet!$C683,Baggrundsvariable!$C$3:$C$296,Samlet!$E683)</f>
        <v>219158</v>
      </c>
      <c r="H683" s="8">
        <f>SUMIFS(Baggrundsvariable!E$3:E$296,Baggrundsvariable!$A$3:$A$296,Samlet!$C683,Baggrundsvariable!$C$3:$C$296,Samlet!$E683)</f>
        <v>0.96666666666666679</v>
      </c>
      <c r="I683" s="8">
        <f>SUMIFS(Baggrundsvariable!F$3:F$296,Baggrundsvariable!$A$3:$A$296,Samlet!$C683,Baggrundsvariable!$C$3:$C$296,Samlet!$E683)</f>
        <v>3.3</v>
      </c>
      <c r="J683" s="8">
        <f>SUMIFS(Baggrundsvariable!G$3:G$296,Baggrundsvariable!$A$3:$A$296,Samlet!$C683,Baggrundsvariable!$C$3:$C$296,Samlet!$E683)</f>
        <v>15.8</v>
      </c>
      <c r="K683" s="8">
        <f>SUMIFS(Baggrundsvariable!H$3:H$296,Baggrundsvariable!$A$3:$A$296,Samlet!$C683,Baggrundsvariable!$C$3:$C$296,Samlet!$E683)</f>
        <v>12.5</v>
      </c>
      <c r="L683" s="8">
        <f>SUMIFS(Baggrundsvariable!I$3:I$296,Baggrundsvariable!$A$3:$A$296,Samlet!$C683,Baggrundsvariable!$C$3:$C$296,Samlet!$E683)</f>
        <v>5.8567857650212938</v>
      </c>
    </row>
    <row r="684" spans="1:12">
      <c r="A684">
        <v>4140</v>
      </c>
      <c r="B684" t="s">
        <v>720</v>
      </c>
      <c r="C684">
        <v>329</v>
      </c>
      <c r="D684" t="s">
        <v>1269</v>
      </c>
      <c r="E684">
        <v>2011</v>
      </c>
      <c r="F684" s="15">
        <f>IF(VLOOKUP(IF($A684&lt;1500,'BM011'!$D$5,IF($A684&lt;1800,'BM011'!$D$5,IF($A684&lt;2000,'BM011'!$D$5,$A684))),'BM011'!$D$5:$U$607,'BM011'!S$609,0)="BRUG KOM",VLOOKUP($C684,'BM010'!$C$5:$T$102,'BM010'!R$104,0),VLOOKUP(IF($A684&lt;1500,'BM011'!$D$5,IF($A684&lt;1800,'BM011'!$D$5,IF($A684&lt;2000,'BM011'!$D$5,$A684))),'BM011'!$D$5:$U$607,'BM011'!S$609,0))</f>
        <v>12507.25</v>
      </c>
      <c r="G684">
        <f>SUMIFS(Baggrundsvariable!D$3:D$296,Baggrundsvariable!$A$3:$A$296,Samlet!$C684,Baggrundsvariable!$C$3:$C$296,Samlet!$E684)</f>
        <v>197182</v>
      </c>
      <c r="H684" s="8">
        <f>SUMIFS(Baggrundsvariable!E$3:E$296,Baggrundsvariable!$A$3:$A$296,Samlet!$C684,Baggrundsvariable!$C$3:$C$296,Samlet!$E684)</f>
        <v>1.291666666666667</v>
      </c>
      <c r="I684" s="8">
        <f>SUMIFS(Baggrundsvariable!F$3:F$296,Baggrundsvariable!$A$3:$A$296,Samlet!$C684,Baggrundsvariable!$C$3:$C$296,Samlet!$E684)</f>
        <v>4.9000000000000004</v>
      </c>
      <c r="J684" s="8">
        <f>SUMIFS(Baggrundsvariable!G$3:G$296,Baggrundsvariable!$A$3:$A$296,Samlet!$C684,Baggrundsvariable!$C$3:$C$296,Samlet!$E684)</f>
        <v>14.5</v>
      </c>
      <c r="K684" s="8">
        <f>SUMIFS(Baggrundsvariable!H$3:H$296,Baggrundsvariable!$A$3:$A$296,Samlet!$C684,Baggrundsvariable!$C$3:$C$296,Samlet!$E684)</f>
        <v>14.8</v>
      </c>
      <c r="L684" s="8">
        <f>SUMIFS(Baggrundsvariable!I$3:I$296,Baggrundsvariable!$A$3:$A$296,Samlet!$C684,Baggrundsvariable!$C$3:$C$296,Samlet!$E684)</f>
        <v>7.5689082386492927</v>
      </c>
    </row>
    <row r="685" spans="1:12">
      <c r="A685">
        <v>4160</v>
      </c>
      <c r="B685" t="s">
        <v>721</v>
      </c>
      <c r="C685">
        <v>320</v>
      </c>
      <c r="D685" t="s">
        <v>1268</v>
      </c>
      <c r="E685">
        <v>2011</v>
      </c>
      <c r="F685" s="15">
        <f>IF(VLOOKUP(IF($A685&lt;1500,'BM011'!$D$5,IF($A685&lt;1800,'BM011'!$D$5,IF($A685&lt;2000,'BM011'!$D$5,$A685))),'BM011'!$D$5:$U$607,'BM011'!S$609,0)="BRUG KOM",VLOOKUP($C685,'BM010'!$C$5:$T$102,'BM010'!R$104,0),VLOOKUP(IF($A685&lt;1500,'BM011'!$D$5,IF($A685&lt;1800,'BM011'!$D$5,IF($A685&lt;2000,'BM011'!$D$5,$A685))),'BM011'!$D$5:$U$607,'BM011'!S$609,0))</f>
        <v>7820</v>
      </c>
      <c r="G685">
        <f>SUMIFS(Baggrundsvariable!D$3:D$296,Baggrundsvariable!$A$3:$A$296,Samlet!$C685,Baggrundsvariable!$C$3:$C$296,Samlet!$E685)</f>
        <v>191067</v>
      </c>
      <c r="H685" s="8">
        <f>SUMIFS(Baggrundsvariable!E$3:E$296,Baggrundsvariable!$A$3:$A$296,Samlet!$C685,Baggrundsvariable!$C$3:$C$296,Samlet!$E685)</f>
        <v>1.5250000000000001</v>
      </c>
      <c r="I685" s="8">
        <f>SUMIFS(Baggrundsvariable!F$3:F$296,Baggrundsvariable!$A$3:$A$296,Samlet!$C685,Baggrundsvariable!$C$3:$C$296,Samlet!$E685)</f>
        <v>3.2</v>
      </c>
      <c r="J685" s="8">
        <f>SUMIFS(Baggrundsvariable!G$3:G$296,Baggrundsvariable!$A$3:$A$296,Samlet!$C685,Baggrundsvariable!$C$3:$C$296,Samlet!$E685)</f>
        <v>13</v>
      </c>
      <c r="K685" s="8">
        <f>SUMIFS(Baggrundsvariable!H$3:H$296,Baggrundsvariable!$A$3:$A$296,Samlet!$C685,Baggrundsvariable!$C$3:$C$296,Samlet!$E685)</f>
        <v>13.6</v>
      </c>
      <c r="L685" s="8">
        <f>SUMIFS(Baggrundsvariable!I$3:I$296,Baggrundsvariable!$A$3:$A$296,Samlet!$C685,Baggrundsvariable!$C$3:$C$296,Samlet!$E685)</f>
        <v>2.5020927625884992</v>
      </c>
    </row>
    <row r="686" spans="1:12">
      <c r="A686">
        <v>4160</v>
      </c>
      <c r="B686" t="s">
        <v>721</v>
      </c>
      <c r="C686">
        <v>370</v>
      </c>
      <c r="D686" t="s">
        <v>1271</v>
      </c>
      <c r="E686">
        <v>2011</v>
      </c>
      <c r="F686" s="15">
        <f>IF(VLOOKUP(IF($A686&lt;1500,'BM011'!$D$5,IF($A686&lt;1800,'BM011'!$D$5,IF($A686&lt;2000,'BM011'!$D$5,$A686))),'BM011'!$D$5:$U$607,'BM011'!S$609,0)="BRUG KOM",VLOOKUP($C686,'BM010'!$C$5:$T$102,'BM010'!R$104,0),VLOOKUP(IF($A686&lt;1500,'BM011'!$D$5,IF($A686&lt;1800,'BM011'!$D$5,IF($A686&lt;2000,'BM011'!$D$5,$A686))),'BM011'!$D$5:$U$607,'BM011'!S$609,0))</f>
        <v>7820</v>
      </c>
      <c r="G686">
        <f>SUMIFS(Baggrundsvariable!D$3:D$296,Baggrundsvariable!$A$3:$A$296,Samlet!$C686,Baggrundsvariable!$C$3:$C$296,Samlet!$E686)</f>
        <v>192912</v>
      </c>
      <c r="H686" s="8">
        <f>SUMIFS(Baggrundsvariable!E$3:E$296,Baggrundsvariable!$A$3:$A$296,Samlet!$C686,Baggrundsvariable!$C$3:$C$296,Samlet!$E686)</f>
        <v>1.6416666666666666</v>
      </c>
      <c r="I686" s="8">
        <f>SUMIFS(Baggrundsvariable!F$3:F$296,Baggrundsvariable!$A$3:$A$296,Samlet!$C686,Baggrundsvariable!$C$3:$C$296,Samlet!$E686)</f>
        <v>2.7</v>
      </c>
      <c r="J686" s="8">
        <f>SUMIFS(Baggrundsvariable!G$3:G$296,Baggrundsvariable!$A$3:$A$296,Samlet!$C686,Baggrundsvariable!$C$3:$C$296,Samlet!$E686)</f>
        <v>15.1</v>
      </c>
      <c r="K686" s="8">
        <f>SUMIFS(Baggrundsvariable!H$3:H$296,Baggrundsvariable!$A$3:$A$296,Samlet!$C686,Baggrundsvariable!$C$3:$C$296,Samlet!$E686)</f>
        <v>14.2</v>
      </c>
      <c r="L686" s="8">
        <f>SUMIFS(Baggrundsvariable!I$3:I$296,Baggrundsvariable!$A$3:$A$296,Samlet!$C686,Baggrundsvariable!$C$3:$C$296,Samlet!$E686)</f>
        <v>4.6542158849404434</v>
      </c>
    </row>
    <row r="687" spans="1:12">
      <c r="A687">
        <v>4171</v>
      </c>
      <c r="B687" t="s">
        <v>722</v>
      </c>
      <c r="C687">
        <v>370</v>
      </c>
      <c r="D687" t="s">
        <v>1271</v>
      </c>
      <c r="E687">
        <v>2011</v>
      </c>
      <c r="F687" s="15">
        <f>IF(VLOOKUP(IF($A687&lt;1500,'BM011'!$D$5,IF($A687&lt;1800,'BM011'!$D$5,IF($A687&lt;2000,'BM011'!$D$5,$A687))),'BM011'!$D$5:$U$607,'BM011'!S$609,0)="BRUG KOM",VLOOKUP($C687,'BM010'!$C$5:$T$102,'BM010'!R$104,0),VLOOKUP(IF($A687&lt;1500,'BM011'!$D$5,IF($A687&lt;1800,'BM011'!$D$5,IF($A687&lt;2000,'BM011'!$D$5,$A687))),'BM011'!$D$5:$U$607,'BM011'!S$609,0))</f>
        <v>9801.75</v>
      </c>
      <c r="G687">
        <f>SUMIFS(Baggrundsvariable!D$3:D$296,Baggrundsvariable!$A$3:$A$296,Samlet!$C687,Baggrundsvariable!$C$3:$C$296,Samlet!$E687)</f>
        <v>192912</v>
      </c>
      <c r="H687" s="8">
        <f>SUMIFS(Baggrundsvariable!E$3:E$296,Baggrundsvariable!$A$3:$A$296,Samlet!$C687,Baggrundsvariable!$C$3:$C$296,Samlet!$E687)</f>
        <v>1.6416666666666666</v>
      </c>
      <c r="I687" s="8">
        <f>SUMIFS(Baggrundsvariable!F$3:F$296,Baggrundsvariable!$A$3:$A$296,Samlet!$C687,Baggrundsvariable!$C$3:$C$296,Samlet!$E687)</f>
        <v>2.7</v>
      </c>
      <c r="J687" s="8">
        <f>SUMIFS(Baggrundsvariable!G$3:G$296,Baggrundsvariable!$A$3:$A$296,Samlet!$C687,Baggrundsvariable!$C$3:$C$296,Samlet!$E687)</f>
        <v>15.1</v>
      </c>
      <c r="K687" s="8">
        <f>SUMIFS(Baggrundsvariable!H$3:H$296,Baggrundsvariable!$A$3:$A$296,Samlet!$C687,Baggrundsvariable!$C$3:$C$296,Samlet!$E687)</f>
        <v>14.2</v>
      </c>
      <c r="L687" s="8">
        <f>SUMIFS(Baggrundsvariable!I$3:I$296,Baggrundsvariable!$A$3:$A$296,Samlet!$C687,Baggrundsvariable!$C$3:$C$296,Samlet!$E687)</f>
        <v>4.6542158849404434</v>
      </c>
    </row>
    <row r="688" spans="1:12">
      <c r="A688">
        <v>4173</v>
      </c>
      <c r="B688" t="s">
        <v>723</v>
      </c>
      <c r="C688">
        <v>329</v>
      </c>
      <c r="D688" t="s">
        <v>1269</v>
      </c>
      <c r="E688">
        <v>2011</v>
      </c>
      <c r="F688" s="15">
        <f>IF(VLOOKUP(IF($A688&lt;1500,'BM011'!$D$5,IF($A688&lt;1800,'BM011'!$D$5,IF($A688&lt;2000,'BM011'!$D$5,$A688))),'BM011'!$D$5:$U$607,'BM011'!S$609,0)="BRUG KOM",VLOOKUP($C688,'BM010'!$C$5:$T$102,'BM010'!R$104,0),VLOOKUP(IF($A688&lt;1500,'BM011'!$D$5,IF($A688&lt;1800,'BM011'!$D$5,IF($A688&lt;2000,'BM011'!$D$5,$A688))),'BM011'!$D$5:$U$607,'BM011'!S$609,0))</f>
        <v>8170</v>
      </c>
      <c r="G688">
        <f>SUMIFS(Baggrundsvariable!D$3:D$296,Baggrundsvariable!$A$3:$A$296,Samlet!$C688,Baggrundsvariable!$C$3:$C$296,Samlet!$E688)</f>
        <v>197182</v>
      </c>
      <c r="H688" s="8">
        <f>SUMIFS(Baggrundsvariable!E$3:E$296,Baggrundsvariable!$A$3:$A$296,Samlet!$C688,Baggrundsvariable!$C$3:$C$296,Samlet!$E688)</f>
        <v>1.291666666666667</v>
      </c>
      <c r="I688" s="8">
        <f>SUMIFS(Baggrundsvariable!F$3:F$296,Baggrundsvariable!$A$3:$A$296,Samlet!$C688,Baggrundsvariable!$C$3:$C$296,Samlet!$E688)</f>
        <v>4.9000000000000004</v>
      </c>
      <c r="J688" s="8">
        <f>SUMIFS(Baggrundsvariable!G$3:G$296,Baggrundsvariable!$A$3:$A$296,Samlet!$C688,Baggrundsvariable!$C$3:$C$296,Samlet!$E688)</f>
        <v>14.5</v>
      </c>
      <c r="K688" s="8">
        <f>SUMIFS(Baggrundsvariable!H$3:H$296,Baggrundsvariable!$A$3:$A$296,Samlet!$C688,Baggrundsvariable!$C$3:$C$296,Samlet!$E688)</f>
        <v>14.8</v>
      </c>
      <c r="L688" s="8">
        <f>SUMIFS(Baggrundsvariable!I$3:I$296,Baggrundsvariable!$A$3:$A$296,Samlet!$C688,Baggrundsvariable!$C$3:$C$296,Samlet!$E688)</f>
        <v>7.5689082386492927</v>
      </c>
    </row>
    <row r="689" spans="1:12">
      <c r="A689">
        <v>4173</v>
      </c>
      <c r="B689" t="s">
        <v>723</v>
      </c>
      <c r="C689">
        <v>340</v>
      </c>
      <c r="D689" t="s">
        <v>1270</v>
      </c>
      <c r="E689">
        <v>2011</v>
      </c>
      <c r="F689" s="15">
        <f>IF(VLOOKUP(IF($A689&lt;1500,'BM011'!$D$5,IF($A689&lt;1800,'BM011'!$D$5,IF($A689&lt;2000,'BM011'!$D$5,$A689))),'BM011'!$D$5:$U$607,'BM011'!S$609,0)="BRUG KOM",VLOOKUP($C689,'BM010'!$C$5:$T$102,'BM010'!R$104,0),VLOOKUP(IF($A689&lt;1500,'BM011'!$D$5,IF($A689&lt;1800,'BM011'!$D$5,IF($A689&lt;2000,'BM011'!$D$5,$A689))),'BM011'!$D$5:$U$607,'BM011'!S$609,0))</f>
        <v>8170</v>
      </c>
      <c r="G689">
        <f>SUMIFS(Baggrundsvariable!D$3:D$296,Baggrundsvariable!$A$3:$A$296,Samlet!$C689,Baggrundsvariable!$C$3:$C$296,Samlet!$E689)</f>
        <v>195094</v>
      </c>
      <c r="H689" s="8">
        <f>SUMIFS(Baggrundsvariable!E$3:E$296,Baggrundsvariable!$A$3:$A$296,Samlet!$C689,Baggrundsvariable!$C$3:$C$296,Samlet!$E689)</f>
        <v>1.3500000000000003</v>
      </c>
      <c r="I689" s="8">
        <f>SUMIFS(Baggrundsvariable!F$3:F$296,Baggrundsvariable!$A$3:$A$296,Samlet!$C689,Baggrundsvariable!$C$3:$C$296,Samlet!$E689)</f>
        <v>2.4</v>
      </c>
      <c r="J689" s="8">
        <f>SUMIFS(Baggrundsvariable!G$3:G$296,Baggrundsvariable!$A$3:$A$296,Samlet!$C689,Baggrundsvariable!$C$3:$C$296,Samlet!$E689)</f>
        <v>12.3</v>
      </c>
      <c r="K689" s="8">
        <f>SUMIFS(Baggrundsvariable!H$3:H$296,Baggrundsvariable!$A$3:$A$296,Samlet!$C689,Baggrundsvariable!$C$3:$C$296,Samlet!$E689)</f>
        <v>16</v>
      </c>
      <c r="L689" s="8">
        <f>SUMIFS(Baggrundsvariable!I$3:I$296,Baggrundsvariable!$A$3:$A$296,Samlet!$C689,Baggrundsvariable!$C$3:$C$296,Samlet!$E689)</f>
        <v>2.8137811616714621</v>
      </c>
    </row>
    <row r="690" spans="1:12">
      <c r="A690">
        <v>4174</v>
      </c>
      <c r="B690" t="s">
        <v>724</v>
      </c>
      <c r="C690">
        <v>259</v>
      </c>
      <c r="D690" t="s">
        <v>1266</v>
      </c>
      <c r="E690">
        <v>2011</v>
      </c>
      <c r="F690" s="15">
        <f>IF(VLOOKUP(IF($A690&lt;1500,'BM011'!$D$5,IF($A690&lt;1800,'BM011'!$D$5,IF($A690&lt;2000,'BM011'!$D$5,$A690))),'BM011'!$D$5:$U$607,'BM011'!S$609,0)="BRUG KOM",VLOOKUP($C690,'BM010'!$C$5:$T$102,'BM010'!R$104,0),VLOOKUP(IF($A690&lt;1500,'BM011'!$D$5,IF($A690&lt;1800,'BM011'!$D$5,IF($A690&lt;2000,'BM011'!$D$5,$A690))),'BM011'!$D$5:$U$607,'BM011'!S$609,0))</f>
        <v>13101.75</v>
      </c>
      <c r="G690">
        <f>SUMIFS(Baggrundsvariable!D$3:D$296,Baggrundsvariable!$A$3:$A$296,Samlet!$C690,Baggrundsvariable!$C$3:$C$296,Samlet!$E690)</f>
        <v>202267</v>
      </c>
      <c r="H690" s="8">
        <f>SUMIFS(Baggrundsvariable!E$3:E$296,Baggrundsvariable!$A$3:$A$296,Samlet!$C690,Baggrundsvariable!$C$3:$C$296,Samlet!$E690)</f>
        <v>1.8666666666666669</v>
      </c>
      <c r="I690" s="8">
        <f>SUMIFS(Baggrundsvariable!F$3:F$296,Baggrundsvariable!$A$3:$A$296,Samlet!$C690,Baggrundsvariable!$C$3:$C$296,Samlet!$E690)</f>
        <v>3.6</v>
      </c>
      <c r="J690" s="8">
        <f>SUMIFS(Baggrundsvariable!G$3:G$296,Baggrundsvariable!$A$3:$A$296,Samlet!$C690,Baggrundsvariable!$C$3:$C$296,Samlet!$E690)</f>
        <v>12.8</v>
      </c>
      <c r="K690" s="8">
        <f>SUMIFS(Baggrundsvariable!H$3:H$296,Baggrundsvariable!$A$3:$A$296,Samlet!$C690,Baggrundsvariable!$C$3:$C$296,Samlet!$E690)</f>
        <v>13.1</v>
      </c>
      <c r="L690" s="8">
        <f>SUMIFS(Baggrundsvariable!I$3:I$296,Baggrundsvariable!$A$3:$A$296,Samlet!$C690,Baggrundsvariable!$C$3:$C$296,Samlet!$E690)</f>
        <v>6.7163071010568602</v>
      </c>
    </row>
    <row r="691" spans="1:12">
      <c r="A691">
        <v>4174</v>
      </c>
      <c r="B691" t="s">
        <v>724</v>
      </c>
      <c r="C691">
        <v>329</v>
      </c>
      <c r="D691" t="s">
        <v>1269</v>
      </c>
      <c r="E691">
        <v>2011</v>
      </c>
      <c r="F691" s="15">
        <f>IF(VLOOKUP(IF($A691&lt;1500,'BM011'!$D$5,IF($A691&lt;1800,'BM011'!$D$5,IF($A691&lt;2000,'BM011'!$D$5,$A691))),'BM011'!$D$5:$U$607,'BM011'!S$609,0)="BRUG KOM",VLOOKUP($C691,'BM010'!$C$5:$T$102,'BM010'!R$104,0),VLOOKUP(IF($A691&lt;1500,'BM011'!$D$5,IF($A691&lt;1800,'BM011'!$D$5,IF($A691&lt;2000,'BM011'!$D$5,$A691))),'BM011'!$D$5:$U$607,'BM011'!S$609,0))</f>
        <v>11160</v>
      </c>
      <c r="G691">
        <f>SUMIFS(Baggrundsvariable!D$3:D$296,Baggrundsvariable!$A$3:$A$296,Samlet!$C691,Baggrundsvariable!$C$3:$C$296,Samlet!$E691)</f>
        <v>197182</v>
      </c>
      <c r="H691" s="8">
        <f>SUMIFS(Baggrundsvariable!E$3:E$296,Baggrundsvariable!$A$3:$A$296,Samlet!$C691,Baggrundsvariable!$C$3:$C$296,Samlet!$E691)</f>
        <v>1.291666666666667</v>
      </c>
      <c r="I691" s="8">
        <f>SUMIFS(Baggrundsvariable!F$3:F$296,Baggrundsvariable!$A$3:$A$296,Samlet!$C691,Baggrundsvariable!$C$3:$C$296,Samlet!$E691)</f>
        <v>4.9000000000000004</v>
      </c>
      <c r="J691" s="8">
        <f>SUMIFS(Baggrundsvariable!G$3:G$296,Baggrundsvariable!$A$3:$A$296,Samlet!$C691,Baggrundsvariable!$C$3:$C$296,Samlet!$E691)</f>
        <v>14.5</v>
      </c>
      <c r="K691" s="8">
        <f>SUMIFS(Baggrundsvariable!H$3:H$296,Baggrundsvariable!$A$3:$A$296,Samlet!$C691,Baggrundsvariable!$C$3:$C$296,Samlet!$E691)</f>
        <v>14.8</v>
      </c>
      <c r="L691" s="8">
        <f>SUMIFS(Baggrundsvariable!I$3:I$296,Baggrundsvariable!$A$3:$A$296,Samlet!$C691,Baggrundsvariable!$C$3:$C$296,Samlet!$E691)</f>
        <v>7.5689082386492927</v>
      </c>
    </row>
    <row r="692" spans="1:12">
      <c r="A692">
        <v>4180</v>
      </c>
      <c r="B692" t="s">
        <v>725</v>
      </c>
      <c r="C692">
        <v>329</v>
      </c>
      <c r="D692" t="s">
        <v>1269</v>
      </c>
      <c r="E692">
        <v>2011</v>
      </c>
      <c r="F692" s="15">
        <f>IF(VLOOKUP(IF($A692&lt;1500,'BM011'!$D$5,IF($A692&lt;1800,'BM011'!$D$5,IF($A692&lt;2000,'BM011'!$D$5,$A692))),'BM011'!$D$5:$U$607,'BM011'!S$609,0)="BRUG KOM",VLOOKUP($C692,'BM010'!$C$5:$T$102,'BM010'!R$104,0),VLOOKUP(IF($A692&lt;1500,'BM011'!$D$5,IF($A692&lt;1800,'BM011'!$D$5,IF($A692&lt;2000,'BM011'!$D$5,$A692))),'BM011'!$D$5:$U$607,'BM011'!S$609,0))</f>
        <v>11895</v>
      </c>
      <c r="G692">
        <f>SUMIFS(Baggrundsvariable!D$3:D$296,Baggrundsvariable!$A$3:$A$296,Samlet!$C692,Baggrundsvariable!$C$3:$C$296,Samlet!$E692)</f>
        <v>197182</v>
      </c>
      <c r="H692" s="8">
        <f>SUMIFS(Baggrundsvariable!E$3:E$296,Baggrundsvariable!$A$3:$A$296,Samlet!$C692,Baggrundsvariable!$C$3:$C$296,Samlet!$E692)</f>
        <v>1.291666666666667</v>
      </c>
      <c r="I692" s="8">
        <f>SUMIFS(Baggrundsvariable!F$3:F$296,Baggrundsvariable!$A$3:$A$296,Samlet!$C692,Baggrundsvariable!$C$3:$C$296,Samlet!$E692)</f>
        <v>4.9000000000000004</v>
      </c>
      <c r="J692" s="8">
        <f>SUMIFS(Baggrundsvariable!G$3:G$296,Baggrundsvariable!$A$3:$A$296,Samlet!$C692,Baggrundsvariable!$C$3:$C$296,Samlet!$E692)</f>
        <v>14.5</v>
      </c>
      <c r="K692" s="8">
        <f>SUMIFS(Baggrundsvariable!H$3:H$296,Baggrundsvariable!$A$3:$A$296,Samlet!$C692,Baggrundsvariable!$C$3:$C$296,Samlet!$E692)</f>
        <v>14.8</v>
      </c>
      <c r="L692" s="8">
        <f>SUMIFS(Baggrundsvariable!I$3:I$296,Baggrundsvariable!$A$3:$A$296,Samlet!$C692,Baggrundsvariable!$C$3:$C$296,Samlet!$E692)</f>
        <v>7.5689082386492927</v>
      </c>
    </row>
    <row r="693" spans="1:12">
      <c r="A693">
        <v>4180</v>
      </c>
      <c r="B693" t="s">
        <v>725</v>
      </c>
      <c r="C693">
        <v>330</v>
      </c>
      <c r="D693" t="s">
        <v>1272</v>
      </c>
      <c r="E693">
        <v>2011</v>
      </c>
      <c r="F693" s="15">
        <f>IF(VLOOKUP(IF($A693&lt;1500,'BM011'!$D$5,IF($A693&lt;1800,'BM011'!$D$5,IF($A693&lt;2000,'BM011'!$D$5,$A693))),'BM011'!$D$5:$U$607,'BM011'!S$609,0)="BRUG KOM",VLOOKUP($C693,'BM010'!$C$5:$T$102,'BM010'!R$104,0),VLOOKUP(IF($A693&lt;1500,'BM011'!$D$5,IF($A693&lt;1800,'BM011'!$D$5,IF($A693&lt;2000,'BM011'!$D$5,$A693))),'BM011'!$D$5:$U$607,'BM011'!S$609,0))</f>
        <v>11895</v>
      </c>
      <c r="G693">
        <f>SUMIFS(Baggrundsvariable!D$3:D$296,Baggrundsvariable!$A$3:$A$296,Samlet!$C693,Baggrundsvariable!$C$3:$C$296,Samlet!$E693)</f>
        <v>186917</v>
      </c>
      <c r="H693" s="8">
        <f>SUMIFS(Baggrundsvariable!E$3:E$296,Baggrundsvariable!$A$3:$A$296,Samlet!$C693,Baggrundsvariable!$C$3:$C$296,Samlet!$E693)</f>
        <v>2.0833333333333335</v>
      </c>
      <c r="I693" s="8">
        <f>SUMIFS(Baggrundsvariable!F$3:F$296,Baggrundsvariable!$A$3:$A$296,Samlet!$C693,Baggrundsvariable!$C$3:$C$296,Samlet!$E693)</f>
        <v>4.2</v>
      </c>
      <c r="J693" s="8">
        <f>SUMIFS(Baggrundsvariable!G$3:G$296,Baggrundsvariable!$A$3:$A$296,Samlet!$C693,Baggrundsvariable!$C$3:$C$296,Samlet!$E693)</f>
        <v>17.899999999999999</v>
      </c>
      <c r="K693" s="8">
        <f>SUMIFS(Baggrundsvariable!H$3:H$296,Baggrundsvariable!$A$3:$A$296,Samlet!$C693,Baggrundsvariable!$C$3:$C$296,Samlet!$E693)</f>
        <v>12.3</v>
      </c>
      <c r="L693" s="8">
        <f>SUMIFS(Baggrundsvariable!I$3:I$296,Baggrundsvariable!$A$3:$A$296,Samlet!$C693,Baggrundsvariable!$C$3:$C$296,Samlet!$E693)</f>
        <v>6.8412522116464984</v>
      </c>
    </row>
    <row r="694" spans="1:12">
      <c r="A694">
        <v>4180</v>
      </c>
      <c r="B694" t="s">
        <v>725</v>
      </c>
      <c r="C694">
        <v>340</v>
      </c>
      <c r="D694" t="s">
        <v>1270</v>
      </c>
      <c r="E694">
        <v>2011</v>
      </c>
      <c r="F694" s="15">
        <f>IF(VLOOKUP(IF($A694&lt;1500,'BM011'!$D$5,IF($A694&lt;1800,'BM011'!$D$5,IF($A694&lt;2000,'BM011'!$D$5,$A694))),'BM011'!$D$5:$U$607,'BM011'!S$609,0)="BRUG KOM",VLOOKUP($C694,'BM010'!$C$5:$T$102,'BM010'!R$104,0),VLOOKUP(IF($A694&lt;1500,'BM011'!$D$5,IF($A694&lt;1800,'BM011'!$D$5,IF($A694&lt;2000,'BM011'!$D$5,$A694))),'BM011'!$D$5:$U$607,'BM011'!S$609,0))</f>
        <v>11895</v>
      </c>
      <c r="G694">
        <f>SUMIFS(Baggrundsvariable!D$3:D$296,Baggrundsvariable!$A$3:$A$296,Samlet!$C694,Baggrundsvariable!$C$3:$C$296,Samlet!$E694)</f>
        <v>195094</v>
      </c>
      <c r="H694" s="8">
        <f>SUMIFS(Baggrundsvariable!E$3:E$296,Baggrundsvariable!$A$3:$A$296,Samlet!$C694,Baggrundsvariable!$C$3:$C$296,Samlet!$E694)</f>
        <v>1.3500000000000003</v>
      </c>
      <c r="I694" s="8">
        <f>SUMIFS(Baggrundsvariable!F$3:F$296,Baggrundsvariable!$A$3:$A$296,Samlet!$C694,Baggrundsvariable!$C$3:$C$296,Samlet!$E694)</f>
        <v>2.4</v>
      </c>
      <c r="J694" s="8">
        <f>SUMIFS(Baggrundsvariable!G$3:G$296,Baggrundsvariable!$A$3:$A$296,Samlet!$C694,Baggrundsvariable!$C$3:$C$296,Samlet!$E694)</f>
        <v>12.3</v>
      </c>
      <c r="K694" s="8">
        <f>SUMIFS(Baggrundsvariable!H$3:H$296,Baggrundsvariable!$A$3:$A$296,Samlet!$C694,Baggrundsvariable!$C$3:$C$296,Samlet!$E694)</f>
        <v>16</v>
      </c>
      <c r="L694" s="8">
        <f>SUMIFS(Baggrundsvariable!I$3:I$296,Baggrundsvariable!$A$3:$A$296,Samlet!$C694,Baggrundsvariable!$C$3:$C$296,Samlet!$E694)</f>
        <v>2.8137811616714621</v>
      </c>
    </row>
    <row r="695" spans="1:12">
      <c r="A695">
        <v>4190</v>
      </c>
      <c r="B695" t="s">
        <v>726</v>
      </c>
      <c r="C695">
        <v>330</v>
      </c>
      <c r="D695" t="s">
        <v>1272</v>
      </c>
      <c r="E695">
        <v>2011</v>
      </c>
      <c r="F695" s="15">
        <f>IF(VLOOKUP(IF($A695&lt;1500,'BM011'!$D$5,IF($A695&lt;1800,'BM011'!$D$5,IF($A695&lt;2000,'BM011'!$D$5,$A695))),'BM011'!$D$5:$U$607,'BM011'!S$609,0)="BRUG KOM",VLOOKUP($C695,'BM010'!$C$5:$T$102,'BM010'!R$104,0),VLOOKUP(IF($A695&lt;1500,'BM011'!$D$5,IF($A695&lt;1800,'BM011'!$D$5,IF($A695&lt;2000,'BM011'!$D$5,$A695))),'BM011'!$D$5:$U$607,'BM011'!S$609,0))</f>
        <v>9352.25</v>
      </c>
      <c r="G695">
        <f>SUMIFS(Baggrundsvariable!D$3:D$296,Baggrundsvariable!$A$3:$A$296,Samlet!$C695,Baggrundsvariable!$C$3:$C$296,Samlet!$E695)</f>
        <v>186917</v>
      </c>
      <c r="H695" s="8">
        <f>SUMIFS(Baggrundsvariable!E$3:E$296,Baggrundsvariable!$A$3:$A$296,Samlet!$C695,Baggrundsvariable!$C$3:$C$296,Samlet!$E695)</f>
        <v>2.0833333333333335</v>
      </c>
      <c r="I695" s="8">
        <f>SUMIFS(Baggrundsvariable!F$3:F$296,Baggrundsvariable!$A$3:$A$296,Samlet!$C695,Baggrundsvariable!$C$3:$C$296,Samlet!$E695)</f>
        <v>4.2</v>
      </c>
      <c r="J695" s="8">
        <f>SUMIFS(Baggrundsvariable!G$3:G$296,Baggrundsvariable!$A$3:$A$296,Samlet!$C695,Baggrundsvariable!$C$3:$C$296,Samlet!$E695)</f>
        <v>17.899999999999999</v>
      </c>
      <c r="K695" s="8">
        <f>SUMIFS(Baggrundsvariable!H$3:H$296,Baggrundsvariable!$A$3:$A$296,Samlet!$C695,Baggrundsvariable!$C$3:$C$296,Samlet!$E695)</f>
        <v>12.3</v>
      </c>
      <c r="L695" s="8">
        <f>SUMIFS(Baggrundsvariable!I$3:I$296,Baggrundsvariable!$A$3:$A$296,Samlet!$C695,Baggrundsvariable!$C$3:$C$296,Samlet!$E695)</f>
        <v>6.8412522116464984</v>
      </c>
    </row>
    <row r="696" spans="1:12">
      <c r="A696">
        <v>4190</v>
      </c>
      <c r="B696" t="s">
        <v>726</v>
      </c>
      <c r="C696">
        <v>340</v>
      </c>
      <c r="D696" t="s">
        <v>1270</v>
      </c>
      <c r="E696">
        <v>2011</v>
      </c>
      <c r="F696" s="15">
        <f>IF(VLOOKUP(IF($A696&lt;1500,'BM011'!$D$5,IF($A696&lt;1800,'BM011'!$D$5,IF($A696&lt;2000,'BM011'!$D$5,$A696))),'BM011'!$D$5:$U$607,'BM011'!S$609,0)="BRUG KOM",VLOOKUP($C696,'BM010'!$C$5:$T$102,'BM010'!R$104,0),VLOOKUP(IF($A696&lt;1500,'BM011'!$D$5,IF($A696&lt;1800,'BM011'!$D$5,IF($A696&lt;2000,'BM011'!$D$5,$A696))),'BM011'!$D$5:$U$607,'BM011'!S$609,0))</f>
        <v>10295</v>
      </c>
      <c r="G696">
        <f>SUMIFS(Baggrundsvariable!D$3:D$296,Baggrundsvariable!$A$3:$A$296,Samlet!$C696,Baggrundsvariable!$C$3:$C$296,Samlet!$E696)</f>
        <v>195094</v>
      </c>
      <c r="H696" s="8">
        <f>SUMIFS(Baggrundsvariable!E$3:E$296,Baggrundsvariable!$A$3:$A$296,Samlet!$C696,Baggrundsvariable!$C$3:$C$296,Samlet!$E696)</f>
        <v>1.3500000000000003</v>
      </c>
      <c r="I696" s="8">
        <f>SUMIFS(Baggrundsvariable!F$3:F$296,Baggrundsvariable!$A$3:$A$296,Samlet!$C696,Baggrundsvariable!$C$3:$C$296,Samlet!$E696)</f>
        <v>2.4</v>
      </c>
      <c r="J696" s="8">
        <f>SUMIFS(Baggrundsvariable!G$3:G$296,Baggrundsvariable!$A$3:$A$296,Samlet!$C696,Baggrundsvariable!$C$3:$C$296,Samlet!$E696)</f>
        <v>12.3</v>
      </c>
      <c r="K696" s="8">
        <f>SUMIFS(Baggrundsvariable!H$3:H$296,Baggrundsvariable!$A$3:$A$296,Samlet!$C696,Baggrundsvariable!$C$3:$C$296,Samlet!$E696)</f>
        <v>16</v>
      </c>
      <c r="L696" s="8">
        <f>SUMIFS(Baggrundsvariable!I$3:I$296,Baggrundsvariable!$A$3:$A$296,Samlet!$C696,Baggrundsvariable!$C$3:$C$296,Samlet!$E696)</f>
        <v>2.8137811616714621</v>
      </c>
    </row>
    <row r="697" spans="1:12">
      <c r="A697">
        <v>4200</v>
      </c>
      <c r="B697" t="s">
        <v>727</v>
      </c>
      <c r="C697">
        <v>326</v>
      </c>
      <c r="D697" t="s">
        <v>1273</v>
      </c>
      <c r="E697">
        <v>2011</v>
      </c>
      <c r="F697" s="15">
        <f>IF(VLOOKUP(IF($A697&lt;1500,'BM011'!$D$5,IF($A697&lt;1800,'BM011'!$D$5,IF($A697&lt;2000,'BM011'!$D$5,$A697))),'BM011'!$D$5:$U$607,'BM011'!S$609,0)="BRUG KOM",VLOOKUP($C697,'BM010'!$C$5:$T$102,'BM010'!R$104,0),VLOOKUP(IF($A697&lt;1500,'BM011'!$D$5,IF($A697&lt;1800,'BM011'!$D$5,IF($A697&lt;2000,'BM011'!$D$5,$A697))),'BM011'!$D$5:$U$607,'BM011'!S$609,0))</f>
        <v>10387.5</v>
      </c>
      <c r="G697">
        <f>SUMIFS(Baggrundsvariable!D$3:D$296,Baggrundsvariable!$A$3:$A$296,Samlet!$C697,Baggrundsvariable!$C$3:$C$296,Samlet!$E697)</f>
        <v>189511</v>
      </c>
      <c r="H697" s="8">
        <f>SUMIFS(Baggrundsvariable!E$3:E$296,Baggrundsvariable!$A$3:$A$296,Samlet!$C697,Baggrundsvariable!$C$3:$C$296,Samlet!$E697)</f>
        <v>1.5083333333333335</v>
      </c>
      <c r="I697" s="8">
        <f>SUMIFS(Baggrundsvariable!F$3:F$296,Baggrundsvariable!$A$3:$A$296,Samlet!$C697,Baggrundsvariable!$C$3:$C$296,Samlet!$E697)</f>
        <v>3.5</v>
      </c>
      <c r="J697" s="8">
        <f>SUMIFS(Baggrundsvariable!G$3:G$296,Baggrundsvariable!$A$3:$A$296,Samlet!$C697,Baggrundsvariable!$C$3:$C$296,Samlet!$E697)</f>
        <v>16</v>
      </c>
      <c r="K697" s="8">
        <f>SUMIFS(Baggrundsvariable!H$3:H$296,Baggrundsvariable!$A$3:$A$296,Samlet!$C697,Baggrundsvariable!$C$3:$C$296,Samlet!$E697)</f>
        <v>15.2</v>
      </c>
      <c r="L697" s="8">
        <f>SUMIFS(Baggrundsvariable!I$3:I$296,Baggrundsvariable!$A$3:$A$296,Samlet!$C697,Baggrundsvariable!$C$3:$C$296,Samlet!$E697)</f>
        <v>3.4055411502888995</v>
      </c>
    </row>
    <row r="698" spans="1:12">
      <c r="A698">
        <v>4200</v>
      </c>
      <c r="B698" t="s">
        <v>727</v>
      </c>
      <c r="C698">
        <v>330</v>
      </c>
      <c r="D698" t="s">
        <v>1272</v>
      </c>
      <c r="E698">
        <v>2011</v>
      </c>
      <c r="F698" s="15">
        <f>IF(VLOOKUP(IF($A698&lt;1500,'BM011'!$D$5,IF($A698&lt;1800,'BM011'!$D$5,IF($A698&lt;2000,'BM011'!$D$5,$A698))),'BM011'!$D$5:$U$607,'BM011'!S$609,0)="BRUG KOM",VLOOKUP($C698,'BM010'!$C$5:$T$102,'BM010'!R$104,0),VLOOKUP(IF($A698&lt;1500,'BM011'!$D$5,IF($A698&lt;1800,'BM011'!$D$5,IF($A698&lt;2000,'BM011'!$D$5,$A698))),'BM011'!$D$5:$U$607,'BM011'!S$609,0))</f>
        <v>10387.5</v>
      </c>
      <c r="G698">
        <f>SUMIFS(Baggrundsvariable!D$3:D$296,Baggrundsvariable!$A$3:$A$296,Samlet!$C698,Baggrundsvariable!$C$3:$C$296,Samlet!$E698)</f>
        <v>186917</v>
      </c>
      <c r="H698" s="8">
        <f>SUMIFS(Baggrundsvariable!E$3:E$296,Baggrundsvariable!$A$3:$A$296,Samlet!$C698,Baggrundsvariable!$C$3:$C$296,Samlet!$E698)</f>
        <v>2.0833333333333335</v>
      </c>
      <c r="I698" s="8">
        <f>SUMIFS(Baggrundsvariable!F$3:F$296,Baggrundsvariable!$A$3:$A$296,Samlet!$C698,Baggrundsvariable!$C$3:$C$296,Samlet!$E698)</f>
        <v>4.2</v>
      </c>
      <c r="J698" s="8">
        <f>SUMIFS(Baggrundsvariable!G$3:G$296,Baggrundsvariable!$A$3:$A$296,Samlet!$C698,Baggrundsvariable!$C$3:$C$296,Samlet!$E698)</f>
        <v>17.899999999999999</v>
      </c>
      <c r="K698" s="8">
        <f>SUMIFS(Baggrundsvariable!H$3:H$296,Baggrundsvariable!$A$3:$A$296,Samlet!$C698,Baggrundsvariable!$C$3:$C$296,Samlet!$E698)</f>
        <v>12.3</v>
      </c>
      <c r="L698" s="8">
        <f>SUMIFS(Baggrundsvariable!I$3:I$296,Baggrundsvariable!$A$3:$A$296,Samlet!$C698,Baggrundsvariable!$C$3:$C$296,Samlet!$E698)</f>
        <v>6.8412522116464984</v>
      </c>
    </row>
    <row r="699" spans="1:12">
      <c r="A699">
        <v>4200</v>
      </c>
      <c r="B699" t="s">
        <v>727</v>
      </c>
      <c r="C699">
        <v>340</v>
      </c>
      <c r="D699" t="s">
        <v>1270</v>
      </c>
      <c r="E699">
        <v>2011</v>
      </c>
      <c r="F699" s="15">
        <f>IF(VLOOKUP(IF($A699&lt;1500,'BM011'!$D$5,IF($A699&lt;1800,'BM011'!$D$5,IF($A699&lt;2000,'BM011'!$D$5,$A699))),'BM011'!$D$5:$U$607,'BM011'!S$609,0)="BRUG KOM",VLOOKUP($C699,'BM010'!$C$5:$T$102,'BM010'!R$104,0),VLOOKUP(IF($A699&lt;1500,'BM011'!$D$5,IF($A699&lt;1800,'BM011'!$D$5,IF($A699&lt;2000,'BM011'!$D$5,$A699))),'BM011'!$D$5:$U$607,'BM011'!S$609,0))</f>
        <v>10387.5</v>
      </c>
      <c r="G699">
        <f>SUMIFS(Baggrundsvariable!D$3:D$296,Baggrundsvariable!$A$3:$A$296,Samlet!$C699,Baggrundsvariable!$C$3:$C$296,Samlet!$E699)</f>
        <v>195094</v>
      </c>
      <c r="H699" s="8">
        <f>SUMIFS(Baggrundsvariable!E$3:E$296,Baggrundsvariable!$A$3:$A$296,Samlet!$C699,Baggrundsvariable!$C$3:$C$296,Samlet!$E699)</f>
        <v>1.3500000000000003</v>
      </c>
      <c r="I699" s="8">
        <f>SUMIFS(Baggrundsvariable!F$3:F$296,Baggrundsvariable!$A$3:$A$296,Samlet!$C699,Baggrundsvariable!$C$3:$C$296,Samlet!$E699)</f>
        <v>2.4</v>
      </c>
      <c r="J699" s="8">
        <f>SUMIFS(Baggrundsvariable!G$3:G$296,Baggrundsvariable!$A$3:$A$296,Samlet!$C699,Baggrundsvariable!$C$3:$C$296,Samlet!$E699)</f>
        <v>12.3</v>
      </c>
      <c r="K699" s="8">
        <f>SUMIFS(Baggrundsvariable!H$3:H$296,Baggrundsvariable!$A$3:$A$296,Samlet!$C699,Baggrundsvariable!$C$3:$C$296,Samlet!$E699)</f>
        <v>16</v>
      </c>
      <c r="L699" s="8">
        <f>SUMIFS(Baggrundsvariable!I$3:I$296,Baggrundsvariable!$A$3:$A$296,Samlet!$C699,Baggrundsvariable!$C$3:$C$296,Samlet!$E699)</f>
        <v>2.8137811616714621</v>
      </c>
    </row>
    <row r="700" spans="1:12">
      <c r="A700">
        <v>4200</v>
      </c>
      <c r="B700" t="s">
        <v>727</v>
      </c>
      <c r="C700">
        <v>370</v>
      </c>
      <c r="D700" t="s">
        <v>1271</v>
      </c>
      <c r="E700">
        <v>2011</v>
      </c>
      <c r="F700" s="15">
        <f>IF(VLOOKUP(IF($A700&lt;1500,'BM011'!$D$5,IF($A700&lt;1800,'BM011'!$D$5,IF($A700&lt;2000,'BM011'!$D$5,$A700))),'BM011'!$D$5:$U$607,'BM011'!S$609,0)="BRUG KOM",VLOOKUP($C700,'BM010'!$C$5:$T$102,'BM010'!R$104,0),VLOOKUP(IF($A700&lt;1500,'BM011'!$D$5,IF($A700&lt;1800,'BM011'!$D$5,IF($A700&lt;2000,'BM011'!$D$5,$A700))),'BM011'!$D$5:$U$607,'BM011'!S$609,0))</f>
        <v>10387.5</v>
      </c>
      <c r="G700">
        <f>SUMIFS(Baggrundsvariable!D$3:D$296,Baggrundsvariable!$A$3:$A$296,Samlet!$C700,Baggrundsvariable!$C$3:$C$296,Samlet!$E700)</f>
        <v>192912</v>
      </c>
      <c r="H700" s="8">
        <f>SUMIFS(Baggrundsvariable!E$3:E$296,Baggrundsvariable!$A$3:$A$296,Samlet!$C700,Baggrundsvariable!$C$3:$C$296,Samlet!$E700)</f>
        <v>1.6416666666666666</v>
      </c>
      <c r="I700" s="8">
        <f>SUMIFS(Baggrundsvariable!F$3:F$296,Baggrundsvariable!$A$3:$A$296,Samlet!$C700,Baggrundsvariable!$C$3:$C$296,Samlet!$E700)</f>
        <v>2.7</v>
      </c>
      <c r="J700" s="8">
        <f>SUMIFS(Baggrundsvariable!G$3:G$296,Baggrundsvariable!$A$3:$A$296,Samlet!$C700,Baggrundsvariable!$C$3:$C$296,Samlet!$E700)</f>
        <v>15.1</v>
      </c>
      <c r="K700" s="8">
        <f>SUMIFS(Baggrundsvariable!H$3:H$296,Baggrundsvariable!$A$3:$A$296,Samlet!$C700,Baggrundsvariable!$C$3:$C$296,Samlet!$E700)</f>
        <v>14.2</v>
      </c>
      <c r="L700" s="8">
        <f>SUMIFS(Baggrundsvariable!I$3:I$296,Baggrundsvariable!$A$3:$A$296,Samlet!$C700,Baggrundsvariable!$C$3:$C$296,Samlet!$E700)</f>
        <v>4.6542158849404434</v>
      </c>
    </row>
    <row r="701" spans="1:12">
      <c r="A701">
        <v>4220</v>
      </c>
      <c r="B701" t="s">
        <v>728</v>
      </c>
      <c r="C701">
        <v>330</v>
      </c>
      <c r="D701" t="s">
        <v>1272</v>
      </c>
      <c r="E701">
        <v>2011</v>
      </c>
      <c r="F701" s="15">
        <f>IF(VLOOKUP(IF($A701&lt;1500,'BM011'!$D$5,IF($A701&lt;1800,'BM011'!$D$5,IF($A701&lt;2000,'BM011'!$D$5,$A701))),'BM011'!$D$5:$U$607,'BM011'!S$609,0)="BRUG KOM",VLOOKUP($C701,'BM010'!$C$5:$T$102,'BM010'!R$104,0),VLOOKUP(IF($A701&lt;1500,'BM011'!$D$5,IF($A701&lt;1800,'BM011'!$D$5,IF($A701&lt;2000,'BM011'!$D$5,$A701))),'BM011'!$D$5:$U$607,'BM011'!S$609,0))</f>
        <v>8049</v>
      </c>
      <c r="G701">
        <f>SUMIFS(Baggrundsvariable!D$3:D$296,Baggrundsvariable!$A$3:$A$296,Samlet!$C701,Baggrundsvariable!$C$3:$C$296,Samlet!$E701)</f>
        <v>186917</v>
      </c>
      <c r="H701" s="8">
        <f>SUMIFS(Baggrundsvariable!E$3:E$296,Baggrundsvariable!$A$3:$A$296,Samlet!$C701,Baggrundsvariable!$C$3:$C$296,Samlet!$E701)</f>
        <v>2.0833333333333335</v>
      </c>
      <c r="I701" s="8">
        <f>SUMIFS(Baggrundsvariable!F$3:F$296,Baggrundsvariable!$A$3:$A$296,Samlet!$C701,Baggrundsvariable!$C$3:$C$296,Samlet!$E701)</f>
        <v>4.2</v>
      </c>
      <c r="J701" s="8">
        <f>SUMIFS(Baggrundsvariable!G$3:G$296,Baggrundsvariable!$A$3:$A$296,Samlet!$C701,Baggrundsvariable!$C$3:$C$296,Samlet!$E701)</f>
        <v>17.899999999999999</v>
      </c>
      <c r="K701" s="8">
        <f>SUMIFS(Baggrundsvariable!H$3:H$296,Baggrundsvariable!$A$3:$A$296,Samlet!$C701,Baggrundsvariable!$C$3:$C$296,Samlet!$E701)</f>
        <v>12.3</v>
      </c>
      <c r="L701" s="8">
        <f>SUMIFS(Baggrundsvariable!I$3:I$296,Baggrundsvariable!$A$3:$A$296,Samlet!$C701,Baggrundsvariable!$C$3:$C$296,Samlet!$E701)</f>
        <v>6.8412522116464984</v>
      </c>
    </row>
    <row r="702" spans="1:12">
      <c r="A702">
        <v>4230</v>
      </c>
      <c r="B702" t="s">
        <v>729</v>
      </c>
      <c r="C702">
        <v>330</v>
      </c>
      <c r="D702" t="s">
        <v>1272</v>
      </c>
      <c r="E702">
        <v>2011</v>
      </c>
      <c r="F702" s="15">
        <f>IF(VLOOKUP(IF($A702&lt;1500,'BM011'!$D$5,IF($A702&lt;1800,'BM011'!$D$5,IF($A702&lt;2000,'BM011'!$D$5,$A702))),'BM011'!$D$5:$U$607,'BM011'!S$609,0)="BRUG KOM",VLOOKUP($C702,'BM010'!$C$5:$T$102,'BM010'!R$104,0),VLOOKUP(IF($A702&lt;1500,'BM011'!$D$5,IF($A702&lt;1800,'BM011'!$D$5,IF($A702&lt;2000,'BM011'!$D$5,$A702))),'BM011'!$D$5:$U$607,'BM011'!S$609,0))</f>
        <v>8040.25</v>
      </c>
      <c r="G702">
        <f>SUMIFS(Baggrundsvariable!D$3:D$296,Baggrundsvariable!$A$3:$A$296,Samlet!$C702,Baggrundsvariable!$C$3:$C$296,Samlet!$E702)</f>
        <v>186917</v>
      </c>
      <c r="H702" s="8">
        <f>SUMIFS(Baggrundsvariable!E$3:E$296,Baggrundsvariable!$A$3:$A$296,Samlet!$C702,Baggrundsvariable!$C$3:$C$296,Samlet!$E702)</f>
        <v>2.0833333333333335</v>
      </c>
      <c r="I702" s="8">
        <f>SUMIFS(Baggrundsvariable!F$3:F$296,Baggrundsvariable!$A$3:$A$296,Samlet!$C702,Baggrundsvariable!$C$3:$C$296,Samlet!$E702)</f>
        <v>4.2</v>
      </c>
      <c r="J702" s="8">
        <f>SUMIFS(Baggrundsvariable!G$3:G$296,Baggrundsvariable!$A$3:$A$296,Samlet!$C702,Baggrundsvariable!$C$3:$C$296,Samlet!$E702)</f>
        <v>17.899999999999999</v>
      </c>
      <c r="K702" s="8">
        <f>SUMIFS(Baggrundsvariable!H$3:H$296,Baggrundsvariable!$A$3:$A$296,Samlet!$C702,Baggrundsvariable!$C$3:$C$296,Samlet!$E702)</f>
        <v>12.3</v>
      </c>
      <c r="L702" s="8">
        <f>SUMIFS(Baggrundsvariable!I$3:I$296,Baggrundsvariable!$A$3:$A$296,Samlet!$C702,Baggrundsvariable!$C$3:$C$296,Samlet!$E702)</f>
        <v>6.8412522116464984</v>
      </c>
    </row>
    <row r="703" spans="1:12">
      <c r="A703">
        <v>4241</v>
      </c>
      <c r="B703" t="s">
        <v>730</v>
      </c>
      <c r="C703">
        <v>330</v>
      </c>
      <c r="D703" t="s">
        <v>1272</v>
      </c>
      <c r="E703">
        <v>2011</v>
      </c>
      <c r="F703" s="15">
        <f>IF(VLOOKUP(IF($A703&lt;1500,'BM011'!$D$5,IF($A703&lt;1800,'BM011'!$D$5,IF($A703&lt;2000,'BM011'!$D$5,$A703))),'BM011'!$D$5:$U$607,'BM011'!S$609,0)="BRUG KOM",VLOOKUP($C703,'BM010'!$C$5:$T$102,'BM010'!R$104,0),VLOOKUP(IF($A703&lt;1500,'BM011'!$D$5,IF($A703&lt;1800,'BM011'!$D$5,IF($A703&lt;2000,'BM011'!$D$5,$A703))),'BM011'!$D$5:$U$607,'BM011'!S$609,0))</f>
        <v>8656</v>
      </c>
      <c r="G703">
        <f>SUMIFS(Baggrundsvariable!D$3:D$296,Baggrundsvariable!$A$3:$A$296,Samlet!$C703,Baggrundsvariable!$C$3:$C$296,Samlet!$E703)</f>
        <v>186917</v>
      </c>
      <c r="H703" s="8">
        <f>SUMIFS(Baggrundsvariable!E$3:E$296,Baggrundsvariable!$A$3:$A$296,Samlet!$C703,Baggrundsvariable!$C$3:$C$296,Samlet!$E703)</f>
        <v>2.0833333333333335</v>
      </c>
      <c r="I703" s="8">
        <f>SUMIFS(Baggrundsvariable!F$3:F$296,Baggrundsvariable!$A$3:$A$296,Samlet!$C703,Baggrundsvariable!$C$3:$C$296,Samlet!$E703)</f>
        <v>4.2</v>
      </c>
      <c r="J703" s="8">
        <f>SUMIFS(Baggrundsvariable!G$3:G$296,Baggrundsvariable!$A$3:$A$296,Samlet!$C703,Baggrundsvariable!$C$3:$C$296,Samlet!$E703)</f>
        <v>17.899999999999999</v>
      </c>
      <c r="K703" s="8">
        <f>SUMIFS(Baggrundsvariable!H$3:H$296,Baggrundsvariable!$A$3:$A$296,Samlet!$C703,Baggrundsvariable!$C$3:$C$296,Samlet!$E703)</f>
        <v>12.3</v>
      </c>
      <c r="L703" s="8">
        <f>SUMIFS(Baggrundsvariable!I$3:I$296,Baggrundsvariable!$A$3:$A$296,Samlet!$C703,Baggrundsvariable!$C$3:$C$296,Samlet!$E703)</f>
        <v>6.8412522116464984</v>
      </c>
    </row>
    <row r="704" spans="1:12">
      <c r="A704">
        <v>4242</v>
      </c>
      <c r="B704" t="s">
        <v>731</v>
      </c>
      <c r="C704">
        <v>330</v>
      </c>
      <c r="D704" t="s">
        <v>1272</v>
      </c>
      <c r="E704">
        <v>2011</v>
      </c>
      <c r="F704" s="15">
        <f>IF(VLOOKUP(IF($A704&lt;1500,'BM011'!$D$5,IF($A704&lt;1800,'BM011'!$D$5,IF($A704&lt;2000,'BM011'!$D$5,$A704))),'BM011'!$D$5:$U$607,'BM011'!S$609,0)="BRUG KOM",VLOOKUP($C704,'BM010'!$C$5:$T$102,'BM010'!R$104,0),VLOOKUP(IF($A704&lt;1500,'BM011'!$D$5,IF($A704&lt;1800,'BM011'!$D$5,IF($A704&lt;2000,'BM011'!$D$5,$A704))),'BM011'!$D$5:$U$607,'BM011'!S$609,0))</f>
        <v>9352.25</v>
      </c>
      <c r="G704">
        <f>SUMIFS(Baggrundsvariable!D$3:D$296,Baggrundsvariable!$A$3:$A$296,Samlet!$C704,Baggrundsvariable!$C$3:$C$296,Samlet!$E704)</f>
        <v>186917</v>
      </c>
      <c r="H704" s="8">
        <f>SUMIFS(Baggrundsvariable!E$3:E$296,Baggrundsvariable!$A$3:$A$296,Samlet!$C704,Baggrundsvariable!$C$3:$C$296,Samlet!$E704)</f>
        <v>2.0833333333333335</v>
      </c>
      <c r="I704" s="8">
        <f>SUMIFS(Baggrundsvariable!F$3:F$296,Baggrundsvariable!$A$3:$A$296,Samlet!$C704,Baggrundsvariable!$C$3:$C$296,Samlet!$E704)</f>
        <v>4.2</v>
      </c>
      <c r="J704" s="8">
        <f>SUMIFS(Baggrundsvariable!G$3:G$296,Baggrundsvariable!$A$3:$A$296,Samlet!$C704,Baggrundsvariable!$C$3:$C$296,Samlet!$E704)</f>
        <v>17.899999999999999</v>
      </c>
      <c r="K704" s="8">
        <f>SUMIFS(Baggrundsvariable!H$3:H$296,Baggrundsvariable!$A$3:$A$296,Samlet!$C704,Baggrundsvariable!$C$3:$C$296,Samlet!$E704)</f>
        <v>12.3</v>
      </c>
      <c r="L704" s="8">
        <f>SUMIFS(Baggrundsvariable!I$3:I$296,Baggrundsvariable!$A$3:$A$296,Samlet!$C704,Baggrundsvariable!$C$3:$C$296,Samlet!$E704)</f>
        <v>6.8412522116464984</v>
      </c>
    </row>
    <row r="705" spans="1:12">
      <c r="A705">
        <v>4243</v>
      </c>
      <c r="B705" t="s">
        <v>732</v>
      </c>
      <c r="C705">
        <v>330</v>
      </c>
      <c r="D705" t="s">
        <v>1272</v>
      </c>
      <c r="E705">
        <v>2011</v>
      </c>
      <c r="F705" s="15">
        <f>IF(VLOOKUP(IF($A705&lt;1500,'BM011'!$D$5,IF($A705&lt;1800,'BM011'!$D$5,IF($A705&lt;2000,'BM011'!$D$5,$A705))),'BM011'!$D$5:$U$607,'BM011'!S$609,0)="BRUG KOM",VLOOKUP($C705,'BM010'!$C$5:$T$102,'BM010'!R$104,0),VLOOKUP(IF($A705&lt;1500,'BM011'!$D$5,IF($A705&lt;1800,'BM011'!$D$5,IF($A705&lt;2000,'BM011'!$D$5,$A705))),'BM011'!$D$5:$U$607,'BM011'!S$609,0))</f>
        <v>9352.25</v>
      </c>
      <c r="G705">
        <f>SUMIFS(Baggrundsvariable!D$3:D$296,Baggrundsvariable!$A$3:$A$296,Samlet!$C705,Baggrundsvariable!$C$3:$C$296,Samlet!$E705)</f>
        <v>186917</v>
      </c>
      <c r="H705" s="8">
        <f>SUMIFS(Baggrundsvariable!E$3:E$296,Baggrundsvariable!$A$3:$A$296,Samlet!$C705,Baggrundsvariable!$C$3:$C$296,Samlet!$E705)</f>
        <v>2.0833333333333335</v>
      </c>
      <c r="I705" s="8">
        <f>SUMIFS(Baggrundsvariable!F$3:F$296,Baggrundsvariable!$A$3:$A$296,Samlet!$C705,Baggrundsvariable!$C$3:$C$296,Samlet!$E705)</f>
        <v>4.2</v>
      </c>
      <c r="J705" s="8">
        <f>SUMIFS(Baggrundsvariable!G$3:G$296,Baggrundsvariable!$A$3:$A$296,Samlet!$C705,Baggrundsvariable!$C$3:$C$296,Samlet!$E705)</f>
        <v>17.899999999999999</v>
      </c>
      <c r="K705" s="8">
        <f>SUMIFS(Baggrundsvariable!H$3:H$296,Baggrundsvariable!$A$3:$A$296,Samlet!$C705,Baggrundsvariable!$C$3:$C$296,Samlet!$E705)</f>
        <v>12.3</v>
      </c>
      <c r="L705" s="8">
        <f>SUMIFS(Baggrundsvariable!I$3:I$296,Baggrundsvariable!$A$3:$A$296,Samlet!$C705,Baggrundsvariable!$C$3:$C$296,Samlet!$E705)</f>
        <v>6.8412522116464984</v>
      </c>
    </row>
    <row r="706" spans="1:12">
      <c r="A706">
        <v>4243</v>
      </c>
      <c r="B706" t="s">
        <v>732</v>
      </c>
      <c r="C706">
        <v>370</v>
      </c>
      <c r="D706" t="s">
        <v>1271</v>
      </c>
      <c r="E706">
        <v>2011</v>
      </c>
      <c r="F706" s="15">
        <f>IF(VLOOKUP(IF($A706&lt;1500,'BM011'!$D$5,IF($A706&lt;1800,'BM011'!$D$5,IF($A706&lt;2000,'BM011'!$D$5,$A706))),'BM011'!$D$5:$U$607,'BM011'!S$609,0)="BRUG KOM",VLOOKUP($C706,'BM010'!$C$5:$T$102,'BM010'!R$104,0),VLOOKUP(IF($A706&lt;1500,'BM011'!$D$5,IF($A706&lt;1800,'BM011'!$D$5,IF($A706&lt;2000,'BM011'!$D$5,$A706))),'BM011'!$D$5:$U$607,'BM011'!S$609,0))</f>
        <v>9801.75</v>
      </c>
      <c r="G706">
        <f>SUMIFS(Baggrundsvariable!D$3:D$296,Baggrundsvariable!$A$3:$A$296,Samlet!$C706,Baggrundsvariable!$C$3:$C$296,Samlet!$E706)</f>
        <v>192912</v>
      </c>
      <c r="H706" s="8">
        <f>SUMIFS(Baggrundsvariable!E$3:E$296,Baggrundsvariable!$A$3:$A$296,Samlet!$C706,Baggrundsvariable!$C$3:$C$296,Samlet!$E706)</f>
        <v>1.6416666666666666</v>
      </c>
      <c r="I706" s="8">
        <f>SUMIFS(Baggrundsvariable!F$3:F$296,Baggrundsvariable!$A$3:$A$296,Samlet!$C706,Baggrundsvariable!$C$3:$C$296,Samlet!$E706)</f>
        <v>2.7</v>
      </c>
      <c r="J706" s="8">
        <f>SUMIFS(Baggrundsvariable!G$3:G$296,Baggrundsvariable!$A$3:$A$296,Samlet!$C706,Baggrundsvariable!$C$3:$C$296,Samlet!$E706)</f>
        <v>15.1</v>
      </c>
      <c r="K706" s="8">
        <f>SUMIFS(Baggrundsvariable!H$3:H$296,Baggrundsvariable!$A$3:$A$296,Samlet!$C706,Baggrundsvariable!$C$3:$C$296,Samlet!$E706)</f>
        <v>14.2</v>
      </c>
      <c r="L706" s="8">
        <f>SUMIFS(Baggrundsvariable!I$3:I$296,Baggrundsvariable!$A$3:$A$296,Samlet!$C706,Baggrundsvariable!$C$3:$C$296,Samlet!$E706)</f>
        <v>4.6542158849404434</v>
      </c>
    </row>
    <row r="707" spans="1:12">
      <c r="A707">
        <v>4244</v>
      </c>
      <c r="B707" t="s">
        <v>733</v>
      </c>
      <c r="C707">
        <v>330</v>
      </c>
      <c r="D707" t="s">
        <v>1272</v>
      </c>
      <c r="E707">
        <v>2011</v>
      </c>
      <c r="F707" s="15">
        <f>IF(VLOOKUP(IF($A707&lt;1500,'BM011'!$D$5,IF($A707&lt;1800,'BM011'!$D$5,IF($A707&lt;2000,'BM011'!$D$5,$A707))),'BM011'!$D$5:$U$607,'BM011'!S$609,0)="BRUG KOM",VLOOKUP($C707,'BM010'!$C$5:$T$102,'BM010'!R$104,0),VLOOKUP(IF($A707&lt;1500,'BM011'!$D$5,IF($A707&lt;1800,'BM011'!$D$5,IF($A707&lt;2000,'BM011'!$D$5,$A707))),'BM011'!$D$5:$U$607,'BM011'!S$609,0))</f>
        <v>9352.25</v>
      </c>
      <c r="G707">
        <f>SUMIFS(Baggrundsvariable!D$3:D$296,Baggrundsvariable!$A$3:$A$296,Samlet!$C707,Baggrundsvariable!$C$3:$C$296,Samlet!$E707)</f>
        <v>186917</v>
      </c>
      <c r="H707" s="8">
        <f>SUMIFS(Baggrundsvariable!E$3:E$296,Baggrundsvariable!$A$3:$A$296,Samlet!$C707,Baggrundsvariable!$C$3:$C$296,Samlet!$E707)</f>
        <v>2.0833333333333335</v>
      </c>
      <c r="I707" s="8">
        <f>SUMIFS(Baggrundsvariable!F$3:F$296,Baggrundsvariable!$A$3:$A$296,Samlet!$C707,Baggrundsvariable!$C$3:$C$296,Samlet!$E707)</f>
        <v>4.2</v>
      </c>
      <c r="J707" s="8">
        <f>SUMIFS(Baggrundsvariable!G$3:G$296,Baggrundsvariable!$A$3:$A$296,Samlet!$C707,Baggrundsvariable!$C$3:$C$296,Samlet!$E707)</f>
        <v>17.899999999999999</v>
      </c>
      <c r="K707" s="8">
        <f>SUMIFS(Baggrundsvariable!H$3:H$296,Baggrundsvariable!$A$3:$A$296,Samlet!$C707,Baggrundsvariable!$C$3:$C$296,Samlet!$E707)</f>
        <v>12.3</v>
      </c>
      <c r="L707" s="8">
        <f>SUMIFS(Baggrundsvariable!I$3:I$296,Baggrundsvariable!$A$3:$A$296,Samlet!$C707,Baggrundsvariable!$C$3:$C$296,Samlet!$E707)</f>
        <v>6.8412522116464984</v>
      </c>
    </row>
    <row r="708" spans="1:12">
      <c r="A708">
        <v>4245</v>
      </c>
      <c r="B708" t="s">
        <v>734</v>
      </c>
      <c r="C708">
        <v>330</v>
      </c>
      <c r="D708" t="s">
        <v>1272</v>
      </c>
      <c r="E708">
        <v>2011</v>
      </c>
      <c r="F708" s="15">
        <f>IF(VLOOKUP(IF($A708&lt;1500,'BM011'!$D$5,IF($A708&lt;1800,'BM011'!$D$5,IF($A708&lt;2000,'BM011'!$D$5,$A708))),'BM011'!$D$5:$U$607,'BM011'!S$609,0)="BRUG KOM",VLOOKUP($C708,'BM010'!$C$5:$T$102,'BM010'!R$104,0),VLOOKUP(IF($A708&lt;1500,'BM011'!$D$5,IF($A708&lt;1800,'BM011'!$D$5,IF($A708&lt;2000,'BM011'!$D$5,$A708))),'BM011'!$D$5:$U$607,'BM011'!S$609,0))</f>
        <v>9352.25</v>
      </c>
      <c r="G708">
        <f>SUMIFS(Baggrundsvariable!D$3:D$296,Baggrundsvariable!$A$3:$A$296,Samlet!$C708,Baggrundsvariable!$C$3:$C$296,Samlet!$E708)</f>
        <v>186917</v>
      </c>
      <c r="H708" s="8">
        <f>SUMIFS(Baggrundsvariable!E$3:E$296,Baggrundsvariable!$A$3:$A$296,Samlet!$C708,Baggrundsvariable!$C$3:$C$296,Samlet!$E708)</f>
        <v>2.0833333333333335</v>
      </c>
      <c r="I708" s="8">
        <f>SUMIFS(Baggrundsvariable!F$3:F$296,Baggrundsvariable!$A$3:$A$296,Samlet!$C708,Baggrundsvariable!$C$3:$C$296,Samlet!$E708)</f>
        <v>4.2</v>
      </c>
      <c r="J708" s="8">
        <f>SUMIFS(Baggrundsvariable!G$3:G$296,Baggrundsvariable!$A$3:$A$296,Samlet!$C708,Baggrundsvariable!$C$3:$C$296,Samlet!$E708)</f>
        <v>17.899999999999999</v>
      </c>
      <c r="K708" s="8">
        <f>SUMIFS(Baggrundsvariable!H$3:H$296,Baggrundsvariable!$A$3:$A$296,Samlet!$C708,Baggrundsvariable!$C$3:$C$296,Samlet!$E708)</f>
        <v>12.3</v>
      </c>
      <c r="L708" s="8">
        <f>SUMIFS(Baggrundsvariable!I$3:I$296,Baggrundsvariable!$A$3:$A$296,Samlet!$C708,Baggrundsvariable!$C$3:$C$296,Samlet!$E708)</f>
        <v>6.8412522116464984</v>
      </c>
    </row>
    <row r="709" spans="1:12">
      <c r="A709">
        <v>4250</v>
      </c>
      <c r="B709" t="s">
        <v>735</v>
      </c>
      <c r="C709">
        <v>330</v>
      </c>
      <c r="D709" t="s">
        <v>1272</v>
      </c>
      <c r="E709">
        <v>2011</v>
      </c>
      <c r="F709" s="15">
        <f>IF(VLOOKUP(IF($A709&lt;1500,'BM011'!$D$5,IF($A709&lt;1800,'BM011'!$D$5,IF($A709&lt;2000,'BM011'!$D$5,$A709))),'BM011'!$D$5:$U$607,'BM011'!S$609,0)="BRUG KOM",VLOOKUP($C709,'BM010'!$C$5:$T$102,'BM010'!R$104,0),VLOOKUP(IF($A709&lt;1500,'BM011'!$D$5,IF($A709&lt;1800,'BM011'!$D$5,IF($A709&lt;2000,'BM011'!$D$5,$A709))),'BM011'!$D$5:$U$607,'BM011'!S$609,0))</f>
        <v>7121</v>
      </c>
      <c r="G709">
        <f>SUMIFS(Baggrundsvariable!D$3:D$296,Baggrundsvariable!$A$3:$A$296,Samlet!$C709,Baggrundsvariable!$C$3:$C$296,Samlet!$E709)</f>
        <v>186917</v>
      </c>
      <c r="H709" s="8">
        <f>SUMIFS(Baggrundsvariable!E$3:E$296,Baggrundsvariable!$A$3:$A$296,Samlet!$C709,Baggrundsvariable!$C$3:$C$296,Samlet!$E709)</f>
        <v>2.0833333333333335</v>
      </c>
      <c r="I709" s="8">
        <f>SUMIFS(Baggrundsvariable!F$3:F$296,Baggrundsvariable!$A$3:$A$296,Samlet!$C709,Baggrundsvariable!$C$3:$C$296,Samlet!$E709)</f>
        <v>4.2</v>
      </c>
      <c r="J709" s="8">
        <f>SUMIFS(Baggrundsvariable!G$3:G$296,Baggrundsvariable!$A$3:$A$296,Samlet!$C709,Baggrundsvariable!$C$3:$C$296,Samlet!$E709)</f>
        <v>17.899999999999999</v>
      </c>
      <c r="K709" s="8">
        <f>SUMIFS(Baggrundsvariable!H$3:H$296,Baggrundsvariable!$A$3:$A$296,Samlet!$C709,Baggrundsvariable!$C$3:$C$296,Samlet!$E709)</f>
        <v>12.3</v>
      </c>
      <c r="L709" s="8">
        <f>SUMIFS(Baggrundsvariable!I$3:I$296,Baggrundsvariable!$A$3:$A$296,Samlet!$C709,Baggrundsvariable!$C$3:$C$296,Samlet!$E709)</f>
        <v>6.8412522116464984</v>
      </c>
    </row>
    <row r="710" spans="1:12">
      <c r="A710">
        <v>4250</v>
      </c>
      <c r="B710" t="s">
        <v>735</v>
      </c>
      <c r="C710">
        <v>370</v>
      </c>
      <c r="D710" t="s">
        <v>1271</v>
      </c>
      <c r="E710">
        <v>2011</v>
      </c>
      <c r="F710" s="15">
        <f>IF(VLOOKUP(IF($A710&lt;1500,'BM011'!$D$5,IF($A710&lt;1800,'BM011'!$D$5,IF($A710&lt;2000,'BM011'!$D$5,$A710))),'BM011'!$D$5:$U$607,'BM011'!S$609,0)="BRUG KOM",VLOOKUP($C710,'BM010'!$C$5:$T$102,'BM010'!R$104,0),VLOOKUP(IF($A710&lt;1500,'BM011'!$D$5,IF($A710&lt;1800,'BM011'!$D$5,IF($A710&lt;2000,'BM011'!$D$5,$A710))),'BM011'!$D$5:$U$607,'BM011'!S$609,0))</f>
        <v>7121</v>
      </c>
      <c r="G710">
        <f>SUMIFS(Baggrundsvariable!D$3:D$296,Baggrundsvariable!$A$3:$A$296,Samlet!$C710,Baggrundsvariable!$C$3:$C$296,Samlet!$E710)</f>
        <v>192912</v>
      </c>
      <c r="H710" s="8">
        <f>SUMIFS(Baggrundsvariable!E$3:E$296,Baggrundsvariable!$A$3:$A$296,Samlet!$C710,Baggrundsvariable!$C$3:$C$296,Samlet!$E710)</f>
        <v>1.6416666666666666</v>
      </c>
      <c r="I710" s="8">
        <f>SUMIFS(Baggrundsvariable!F$3:F$296,Baggrundsvariable!$A$3:$A$296,Samlet!$C710,Baggrundsvariable!$C$3:$C$296,Samlet!$E710)</f>
        <v>2.7</v>
      </c>
      <c r="J710" s="8">
        <f>SUMIFS(Baggrundsvariable!G$3:G$296,Baggrundsvariable!$A$3:$A$296,Samlet!$C710,Baggrundsvariable!$C$3:$C$296,Samlet!$E710)</f>
        <v>15.1</v>
      </c>
      <c r="K710" s="8">
        <f>SUMIFS(Baggrundsvariable!H$3:H$296,Baggrundsvariable!$A$3:$A$296,Samlet!$C710,Baggrundsvariable!$C$3:$C$296,Samlet!$E710)</f>
        <v>14.2</v>
      </c>
      <c r="L710" s="8">
        <f>SUMIFS(Baggrundsvariable!I$3:I$296,Baggrundsvariable!$A$3:$A$296,Samlet!$C710,Baggrundsvariable!$C$3:$C$296,Samlet!$E710)</f>
        <v>4.6542158849404434</v>
      </c>
    </row>
    <row r="711" spans="1:12">
      <c r="A711">
        <v>4261</v>
      </c>
      <c r="B711" t="s">
        <v>736</v>
      </c>
      <c r="C711">
        <v>330</v>
      </c>
      <c r="D711" t="s">
        <v>1272</v>
      </c>
      <c r="E711">
        <v>2011</v>
      </c>
      <c r="F711" s="15">
        <f>IF(VLOOKUP(IF($A711&lt;1500,'BM011'!$D$5,IF($A711&lt;1800,'BM011'!$D$5,IF($A711&lt;2000,'BM011'!$D$5,$A711))),'BM011'!$D$5:$U$607,'BM011'!S$609,0)="BRUG KOM",VLOOKUP($C711,'BM010'!$C$5:$T$102,'BM010'!R$104,0),VLOOKUP(IF($A711&lt;1500,'BM011'!$D$5,IF($A711&lt;1800,'BM011'!$D$5,IF($A711&lt;2000,'BM011'!$D$5,$A711))),'BM011'!$D$5:$U$607,'BM011'!S$609,0))</f>
        <v>7616</v>
      </c>
      <c r="G711">
        <f>SUMIFS(Baggrundsvariable!D$3:D$296,Baggrundsvariable!$A$3:$A$296,Samlet!$C711,Baggrundsvariable!$C$3:$C$296,Samlet!$E711)</f>
        <v>186917</v>
      </c>
      <c r="H711" s="8">
        <f>SUMIFS(Baggrundsvariable!E$3:E$296,Baggrundsvariable!$A$3:$A$296,Samlet!$C711,Baggrundsvariable!$C$3:$C$296,Samlet!$E711)</f>
        <v>2.0833333333333335</v>
      </c>
      <c r="I711" s="8">
        <f>SUMIFS(Baggrundsvariable!F$3:F$296,Baggrundsvariable!$A$3:$A$296,Samlet!$C711,Baggrundsvariable!$C$3:$C$296,Samlet!$E711)</f>
        <v>4.2</v>
      </c>
      <c r="J711" s="8">
        <f>SUMIFS(Baggrundsvariable!G$3:G$296,Baggrundsvariable!$A$3:$A$296,Samlet!$C711,Baggrundsvariable!$C$3:$C$296,Samlet!$E711)</f>
        <v>17.899999999999999</v>
      </c>
      <c r="K711" s="8">
        <f>SUMIFS(Baggrundsvariable!H$3:H$296,Baggrundsvariable!$A$3:$A$296,Samlet!$C711,Baggrundsvariable!$C$3:$C$296,Samlet!$E711)</f>
        <v>12.3</v>
      </c>
      <c r="L711" s="8">
        <f>SUMIFS(Baggrundsvariable!I$3:I$296,Baggrundsvariable!$A$3:$A$296,Samlet!$C711,Baggrundsvariable!$C$3:$C$296,Samlet!$E711)</f>
        <v>6.8412522116464984</v>
      </c>
    </row>
    <row r="712" spans="1:12">
      <c r="A712">
        <v>4261</v>
      </c>
      <c r="B712" t="s">
        <v>736</v>
      </c>
      <c r="C712">
        <v>370</v>
      </c>
      <c r="D712" t="s">
        <v>1271</v>
      </c>
      <c r="E712">
        <v>2011</v>
      </c>
      <c r="F712" s="15">
        <f>IF(VLOOKUP(IF($A712&lt;1500,'BM011'!$D$5,IF($A712&lt;1800,'BM011'!$D$5,IF($A712&lt;2000,'BM011'!$D$5,$A712))),'BM011'!$D$5:$U$607,'BM011'!S$609,0)="BRUG KOM",VLOOKUP($C712,'BM010'!$C$5:$T$102,'BM010'!R$104,0),VLOOKUP(IF($A712&lt;1500,'BM011'!$D$5,IF($A712&lt;1800,'BM011'!$D$5,IF($A712&lt;2000,'BM011'!$D$5,$A712))),'BM011'!$D$5:$U$607,'BM011'!S$609,0))</f>
        <v>7616</v>
      </c>
      <c r="G712">
        <f>SUMIFS(Baggrundsvariable!D$3:D$296,Baggrundsvariable!$A$3:$A$296,Samlet!$C712,Baggrundsvariable!$C$3:$C$296,Samlet!$E712)</f>
        <v>192912</v>
      </c>
      <c r="H712" s="8">
        <f>SUMIFS(Baggrundsvariable!E$3:E$296,Baggrundsvariable!$A$3:$A$296,Samlet!$C712,Baggrundsvariable!$C$3:$C$296,Samlet!$E712)</f>
        <v>1.6416666666666666</v>
      </c>
      <c r="I712" s="8">
        <f>SUMIFS(Baggrundsvariable!F$3:F$296,Baggrundsvariable!$A$3:$A$296,Samlet!$C712,Baggrundsvariable!$C$3:$C$296,Samlet!$E712)</f>
        <v>2.7</v>
      </c>
      <c r="J712" s="8">
        <f>SUMIFS(Baggrundsvariable!G$3:G$296,Baggrundsvariable!$A$3:$A$296,Samlet!$C712,Baggrundsvariable!$C$3:$C$296,Samlet!$E712)</f>
        <v>15.1</v>
      </c>
      <c r="K712" s="8">
        <f>SUMIFS(Baggrundsvariable!H$3:H$296,Baggrundsvariable!$A$3:$A$296,Samlet!$C712,Baggrundsvariable!$C$3:$C$296,Samlet!$E712)</f>
        <v>14.2</v>
      </c>
      <c r="L712" s="8">
        <f>SUMIFS(Baggrundsvariable!I$3:I$296,Baggrundsvariable!$A$3:$A$296,Samlet!$C712,Baggrundsvariable!$C$3:$C$296,Samlet!$E712)</f>
        <v>4.6542158849404434</v>
      </c>
    </row>
    <row r="713" spans="1:12">
      <c r="A713">
        <v>4262</v>
      </c>
      <c r="B713" t="s">
        <v>737</v>
      </c>
      <c r="C713">
        <v>330</v>
      </c>
      <c r="D713" t="s">
        <v>1272</v>
      </c>
      <c r="E713">
        <v>2011</v>
      </c>
      <c r="F713" s="15">
        <f>IF(VLOOKUP(IF($A713&lt;1500,'BM011'!$D$5,IF($A713&lt;1800,'BM011'!$D$5,IF($A713&lt;2000,'BM011'!$D$5,$A713))),'BM011'!$D$5:$U$607,'BM011'!S$609,0)="BRUG KOM",VLOOKUP($C713,'BM010'!$C$5:$T$102,'BM010'!R$104,0),VLOOKUP(IF($A713&lt;1500,'BM011'!$D$5,IF($A713&lt;1800,'BM011'!$D$5,IF($A713&lt;2000,'BM011'!$D$5,$A713))),'BM011'!$D$5:$U$607,'BM011'!S$609,0))</f>
        <v>9352.25</v>
      </c>
      <c r="G713">
        <f>SUMIFS(Baggrundsvariable!D$3:D$296,Baggrundsvariable!$A$3:$A$296,Samlet!$C713,Baggrundsvariable!$C$3:$C$296,Samlet!$E713)</f>
        <v>186917</v>
      </c>
      <c r="H713" s="8">
        <f>SUMIFS(Baggrundsvariable!E$3:E$296,Baggrundsvariable!$A$3:$A$296,Samlet!$C713,Baggrundsvariable!$C$3:$C$296,Samlet!$E713)</f>
        <v>2.0833333333333335</v>
      </c>
      <c r="I713" s="8">
        <f>SUMIFS(Baggrundsvariable!F$3:F$296,Baggrundsvariable!$A$3:$A$296,Samlet!$C713,Baggrundsvariable!$C$3:$C$296,Samlet!$E713)</f>
        <v>4.2</v>
      </c>
      <c r="J713" s="8">
        <f>SUMIFS(Baggrundsvariable!G$3:G$296,Baggrundsvariable!$A$3:$A$296,Samlet!$C713,Baggrundsvariable!$C$3:$C$296,Samlet!$E713)</f>
        <v>17.899999999999999</v>
      </c>
      <c r="K713" s="8">
        <f>SUMIFS(Baggrundsvariable!H$3:H$296,Baggrundsvariable!$A$3:$A$296,Samlet!$C713,Baggrundsvariable!$C$3:$C$296,Samlet!$E713)</f>
        <v>12.3</v>
      </c>
      <c r="L713" s="8">
        <f>SUMIFS(Baggrundsvariable!I$3:I$296,Baggrundsvariable!$A$3:$A$296,Samlet!$C713,Baggrundsvariable!$C$3:$C$296,Samlet!$E713)</f>
        <v>6.8412522116464984</v>
      </c>
    </row>
    <row r="714" spans="1:12">
      <c r="A714">
        <v>4262</v>
      </c>
      <c r="B714" t="s">
        <v>737</v>
      </c>
      <c r="C714">
        <v>370</v>
      </c>
      <c r="D714" t="s">
        <v>1271</v>
      </c>
      <c r="E714">
        <v>2011</v>
      </c>
      <c r="F714" s="15">
        <f>IF(VLOOKUP(IF($A714&lt;1500,'BM011'!$D$5,IF($A714&lt;1800,'BM011'!$D$5,IF($A714&lt;2000,'BM011'!$D$5,$A714))),'BM011'!$D$5:$U$607,'BM011'!S$609,0)="BRUG KOM",VLOOKUP($C714,'BM010'!$C$5:$T$102,'BM010'!R$104,0),VLOOKUP(IF($A714&lt;1500,'BM011'!$D$5,IF($A714&lt;1800,'BM011'!$D$5,IF($A714&lt;2000,'BM011'!$D$5,$A714))),'BM011'!$D$5:$U$607,'BM011'!S$609,0))</f>
        <v>9801.75</v>
      </c>
      <c r="G714">
        <f>SUMIFS(Baggrundsvariable!D$3:D$296,Baggrundsvariable!$A$3:$A$296,Samlet!$C714,Baggrundsvariable!$C$3:$C$296,Samlet!$E714)</f>
        <v>192912</v>
      </c>
      <c r="H714" s="8">
        <f>SUMIFS(Baggrundsvariable!E$3:E$296,Baggrundsvariable!$A$3:$A$296,Samlet!$C714,Baggrundsvariable!$C$3:$C$296,Samlet!$E714)</f>
        <v>1.6416666666666666</v>
      </c>
      <c r="I714" s="8">
        <f>SUMIFS(Baggrundsvariable!F$3:F$296,Baggrundsvariable!$A$3:$A$296,Samlet!$C714,Baggrundsvariable!$C$3:$C$296,Samlet!$E714)</f>
        <v>2.7</v>
      </c>
      <c r="J714" s="8">
        <f>SUMIFS(Baggrundsvariable!G$3:G$296,Baggrundsvariable!$A$3:$A$296,Samlet!$C714,Baggrundsvariable!$C$3:$C$296,Samlet!$E714)</f>
        <v>15.1</v>
      </c>
      <c r="K714" s="8">
        <f>SUMIFS(Baggrundsvariable!H$3:H$296,Baggrundsvariable!$A$3:$A$296,Samlet!$C714,Baggrundsvariable!$C$3:$C$296,Samlet!$E714)</f>
        <v>14.2</v>
      </c>
      <c r="L714" s="8">
        <f>SUMIFS(Baggrundsvariable!I$3:I$296,Baggrundsvariable!$A$3:$A$296,Samlet!$C714,Baggrundsvariable!$C$3:$C$296,Samlet!$E714)</f>
        <v>4.6542158849404434</v>
      </c>
    </row>
    <row r="715" spans="1:12">
      <c r="A715">
        <v>4270</v>
      </c>
      <c r="B715" t="s">
        <v>738</v>
      </c>
      <c r="C715">
        <v>326</v>
      </c>
      <c r="D715" t="s">
        <v>1273</v>
      </c>
      <c r="E715">
        <v>2011</v>
      </c>
      <c r="F715" s="15">
        <f>IF(VLOOKUP(IF($A715&lt;1500,'BM011'!$D$5,IF($A715&lt;1800,'BM011'!$D$5,IF($A715&lt;2000,'BM011'!$D$5,$A715))),'BM011'!$D$5:$U$607,'BM011'!S$609,0)="BRUG KOM",VLOOKUP($C715,'BM010'!$C$5:$T$102,'BM010'!R$104,0),VLOOKUP(IF($A715&lt;1500,'BM011'!$D$5,IF($A715&lt;1800,'BM011'!$D$5,IF($A715&lt;2000,'BM011'!$D$5,$A715))),'BM011'!$D$5:$U$607,'BM011'!S$609,0))</f>
        <v>8465</v>
      </c>
      <c r="G715">
        <f>SUMIFS(Baggrundsvariable!D$3:D$296,Baggrundsvariable!$A$3:$A$296,Samlet!$C715,Baggrundsvariable!$C$3:$C$296,Samlet!$E715)</f>
        <v>189511</v>
      </c>
      <c r="H715" s="8">
        <f>SUMIFS(Baggrundsvariable!E$3:E$296,Baggrundsvariable!$A$3:$A$296,Samlet!$C715,Baggrundsvariable!$C$3:$C$296,Samlet!$E715)</f>
        <v>1.5083333333333335</v>
      </c>
      <c r="I715" s="8">
        <f>SUMIFS(Baggrundsvariable!F$3:F$296,Baggrundsvariable!$A$3:$A$296,Samlet!$C715,Baggrundsvariable!$C$3:$C$296,Samlet!$E715)</f>
        <v>3.5</v>
      </c>
      <c r="J715" s="8">
        <f>SUMIFS(Baggrundsvariable!G$3:G$296,Baggrundsvariable!$A$3:$A$296,Samlet!$C715,Baggrundsvariable!$C$3:$C$296,Samlet!$E715)</f>
        <v>16</v>
      </c>
      <c r="K715" s="8">
        <f>SUMIFS(Baggrundsvariable!H$3:H$296,Baggrundsvariable!$A$3:$A$296,Samlet!$C715,Baggrundsvariable!$C$3:$C$296,Samlet!$E715)</f>
        <v>15.2</v>
      </c>
      <c r="L715" s="8">
        <f>SUMIFS(Baggrundsvariable!I$3:I$296,Baggrundsvariable!$A$3:$A$296,Samlet!$C715,Baggrundsvariable!$C$3:$C$296,Samlet!$E715)</f>
        <v>3.4055411502888995</v>
      </c>
    </row>
    <row r="716" spans="1:12">
      <c r="A716">
        <v>4270</v>
      </c>
      <c r="B716" t="s">
        <v>738</v>
      </c>
      <c r="C716">
        <v>330</v>
      </c>
      <c r="D716" t="s">
        <v>1272</v>
      </c>
      <c r="E716">
        <v>2011</v>
      </c>
      <c r="F716" s="15">
        <f>IF(VLOOKUP(IF($A716&lt;1500,'BM011'!$D$5,IF($A716&lt;1800,'BM011'!$D$5,IF($A716&lt;2000,'BM011'!$D$5,$A716))),'BM011'!$D$5:$U$607,'BM011'!S$609,0)="BRUG KOM",VLOOKUP($C716,'BM010'!$C$5:$T$102,'BM010'!R$104,0),VLOOKUP(IF($A716&lt;1500,'BM011'!$D$5,IF($A716&lt;1800,'BM011'!$D$5,IF($A716&lt;2000,'BM011'!$D$5,$A716))),'BM011'!$D$5:$U$607,'BM011'!S$609,0))</f>
        <v>8465</v>
      </c>
      <c r="G716">
        <f>SUMIFS(Baggrundsvariable!D$3:D$296,Baggrundsvariable!$A$3:$A$296,Samlet!$C716,Baggrundsvariable!$C$3:$C$296,Samlet!$E716)</f>
        <v>186917</v>
      </c>
      <c r="H716" s="8">
        <f>SUMIFS(Baggrundsvariable!E$3:E$296,Baggrundsvariable!$A$3:$A$296,Samlet!$C716,Baggrundsvariable!$C$3:$C$296,Samlet!$E716)</f>
        <v>2.0833333333333335</v>
      </c>
      <c r="I716" s="8">
        <f>SUMIFS(Baggrundsvariable!F$3:F$296,Baggrundsvariable!$A$3:$A$296,Samlet!$C716,Baggrundsvariable!$C$3:$C$296,Samlet!$E716)</f>
        <v>4.2</v>
      </c>
      <c r="J716" s="8">
        <f>SUMIFS(Baggrundsvariable!G$3:G$296,Baggrundsvariable!$A$3:$A$296,Samlet!$C716,Baggrundsvariable!$C$3:$C$296,Samlet!$E716)</f>
        <v>17.899999999999999</v>
      </c>
      <c r="K716" s="8">
        <f>SUMIFS(Baggrundsvariable!H$3:H$296,Baggrundsvariable!$A$3:$A$296,Samlet!$C716,Baggrundsvariable!$C$3:$C$296,Samlet!$E716)</f>
        <v>12.3</v>
      </c>
      <c r="L716" s="8">
        <f>SUMIFS(Baggrundsvariable!I$3:I$296,Baggrundsvariable!$A$3:$A$296,Samlet!$C716,Baggrundsvariable!$C$3:$C$296,Samlet!$E716)</f>
        <v>6.8412522116464984</v>
      </c>
    </row>
    <row r="717" spans="1:12">
      <c r="A717">
        <v>4281</v>
      </c>
      <c r="B717" t="s">
        <v>739</v>
      </c>
      <c r="C717">
        <v>326</v>
      </c>
      <c r="D717" t="s">
        <v>1273</v>
      </c>
      <c r="E717">
        <v>2011</v>
      </c>
      <c r="F717" s="15">
        <f>IF(VLOOKUP(IF($A717&lt;1500,'BM011'!$D$5,IF($A717&lt;1800,'BM011'!$D$5,IF($A717&lt;2000,'BM011'!$D$5,$A717))),'BM011'!$D$5:$U$607,'BM011'!S$609,0)="BRUG KOM",VLOOKUP($C717,'BM010'!$C$5:$T$102,'BM010'!R$104,0),VLOOKUP(IF($A717&lt;1500,'BM011'!$D$5,IF($A717&lt;1800,'BM011'!$D$5,IF($A717&lt;2000,'BM011'!$D$5,$A717))),'BM011'!$D$5:$U$607,'BM011'!S$609,0))</f>
        <v>6986.5</v>
      </c>
      <c r="G717">
        <f>SUMIFS(Baggrundsvariable!D$3:D$296,Baggrundsvariable!$A$3:$A$296,Samlet!$C717,Baggrundsvariable!$C$3:$C$296,Samlet!$E717)</f>
        <v>189511</v>
      </c>
      <c r="H717" s="8">
        <f>SUMIFS(Baggrundsvariable!E$3:E$296,Baggrundsvariable!$A$3:$A$296,Samlet!$C717,Baggrundsvariable!$C$3:$C$296,Samlet!$E717)</f>
        <v>1.5083333333333335</v>
      </c>
      <c r="I717" s="8">
        <f>SUMIFS(Baggrundsvariable!F$3:F$296,Baggrundsvariable!$A$3:$A$296,Samlet!$C717,Baggrundsvariable!$C$3:$C$296,Samlet!$E717)</f>
        <v>3.5</v>
      </c>
      <c r="J717" s="8">
        <f>SUMIFS(Baggrundsvariable!G$3:G$296,Baggrundsvariable!$A$3:$A$296,Samlet!$C717,Baggrundsvariable!$C$3:$C$296,Samlet!$E717)</f>
        <v>16</v>
      </c>
      <c r="K717" s="8">
        <f>SUMIFS(Baggrundsvariable!H$3:H$296,Baggrundsvariable!$A$3:$A$296,Samlet!$C717,Baggrundsvariable!$C$3:$C$296,Samlet!$E717)</f>
        <v>15.2</v>
      </c>
      <c r="L717" s="8">
        <f>SUMIFS(Baggrundsvariable!I$3:I$296,Baggrundsvariable!$A$3:$A$296,Samlet!$C717,Baggrundsvariable!$C$3:$C$296,Samlet!$E717)</f>
        <v>3.4055411502888995</v>
      </c>
    </row>
    <row r="718" spans="1:12">
      <c r="A718">
        <v>4291</v>
      </c>
      <c r="B718" t="s">
        <v>740</v>
      </c>
      <c r="C718">
        <v>326</v>
      </c>
      <c r="D718" t="s">
        <v>1273</v>
      </c>
      <c r="E718">
        <v>2011</v>
      </c>
      <c r="F718" s="15">
        <f>IF(VLOOKUP(IF($A718&lt;1500,'BM011'!$D$5,IF($A718&lt;1800,'BM011'!$D$5,IF($A718&lt;2000,'BM011'!$D$5,$A718))),'BM011'!$D$5:$U$607,'BM011'!S$609,0)="BRUG KOM",VLOOKUP($C718,'BM010'!$C$5:$T$102,'BM010'!R$104,0),VLOOKUP(IF($A718&lt;1500,'BM011'!$D$5,IF($A718&lt;1800,'BM011'!$D$5,IF($A718&lt;2000,'BM011'!$D$5,$A718))),'BM011'!$D$5:$U$607,'BM011'!S$609,0))</f>
        <v>8287.5</v>
      </c>
      <c r="G718">
        <f>SUMIFS(Baggrundsvariable!D$3:D$296,Baggrundsvariable!$A$3:$A$296,Samlet!$C718,Baggrundsvariable!$C$3:$C$296,Samlet!$E718)</f>
        <v>189511</v>
      </c>
      <c r="H718" s="8">
        <f>SUMIFS(Baggrundsvariable!E$3:E$296,Baggrundsvariable!$A$3:$A$296,Samlet!$C718,Baggrundsvariable!$C$3:$C$296,Samlet!$E718)</f>
        <v>1.5083333333333335</v>
      </c>
      <c r="I718" s="8">
        <f>SUMIFS(Baggrundsvariable!F$3:F$296,Baggrundsvariable!$A$3:$A$296,Samlet!$C718,Baggrundsvariable!$C$3:$C$296,Samlet!$E718)</f>
        <v>3.5</v>
      </c>
      <c r="J718" s="8">
        <f>SUMIFS(Baggrundsvariable!G$3:G$296,Baggrundsvariable!$A$3:$A$296,Samlet!$C718,Baggrundsvariable!$C$3:$C$296,Samlet!$E718)</f>
        <v>16</v>
      </c>
      <c r="K718" s="8">
        <f>SUMIFS(Baggrundsvariable!H$3:H$296,Baggrundsvariable!$A$3:$A$296,Samlet!$C718,Baggrundsvariable!$C$3:$C$296,Samlet!$E718)</f>
        <v>15.2</v>
      </c>
      <c r="L718" s="8">
        <f>SUMIFS(Baggrundsvariable!I$3:I$296,Baggrundsvariable!$A$3:$A$296,Samlet!$C718,Baggrundsvariable!$C$3:$C$296,Samlet!$E718)</f>
        <v>3.4055411502888995</v>
      </c>
    </row>
    <row r="719" spans="1:12">
      <c r="A719">
        <v>4291</v>
      </c>
      <c r="B719" t="s">
        <v>740</v>
      </c>
      <c r="C719">
        <v>340</v>
      </c>
      <c r="D719" t="s">
        <v>1270</v>
      </c>
      <c r="E719">
        <v>2011</v>
      </c>
      <c r="F719" s="15">
        <f>IF(VLOOKUP(IF($A719&lt;1500,'BM011'!$D$5,IF($A719&lt;1800,'BM011'!$D$5,IF($A719&lt;2000,'BM011'!$D$5,$A719))),'BM011'!$D$5:$U$607,'BM011'!S$609,0)="BRUG KOM",VLOOKUP($C719,'BM010'!$C$5:$T$102,'BM010'!R$104,0),VLOOKUP(IF($A719&lt;1500,'BM011'!$D$5,IF($A719&lt;1800,'BM011'!$D$5,IF($A719&lt;2000,'BM011'!$D$5,$A719))),'BM011'!$D$5:$U$607,'BM011'!S$609,0))</f>
        <v>10295</v>
      </c>
      <c r="G719">
        <f>SUMIFS(Baggrundsvariable!D$3:D$296,Baggrundsvariable!$A$3:$A$296,Samlet!$C719,Baggrundsvariable!$C$3:$C$296,Samlet!$E719)</f>
        <v>195094</v>
      </c>
      <c r="H719" s="8">
        <f>SUMIFS(Baggrundsvariable!E$3:E$296,Baggrundsvariable!$A$3:$A$296,Samlet!$C719,Baggrundsvariable!$C$3:$C$296,Samlet!$E719)</f>
        <v>1.3500000000000003</v>
      </c>
      <c r="I719" s="8">
        <f>SUMIFS(Baggrundsvariable!F$3:F$296,Baggrundsvariable!$A$3:$A$296,Samlet!$C719,Baggrundsvariable!$C$3:$C$296,Samlet!$E719)</f>
        <v>2.4</v>
      </c>
      <c r="J719" s="8">
        <f>SUMIFS(Baggrundsvariable!G$3:G$296,Baggrundsvariable!$A$3:$A$296,Samlet!$C719,Baggrundsvariable!$C$3:$C$296,Samlet!$E719)</f>
        <v>12.3</v>
      </c>
      <c r="K719" s="8">
        <f>SUMIFS(Baggrundsvariable!H$3:H$296,Baggrundsvariable!$A$3:$A$296,Samlet!$C719,Baggrundsvariable!$C$3:$C$296,Samlet!$E719)</f>
        <v>16</v>
      </c>
      <c r="L719" s="8">
        <f>SUMIFS(Baggrundsvariable!I$3:I$296,Baggrundsvariable!$A$3:$A$296,Samlet!$C719,Baggrundsvariable!$C$3:$C$296,Samlet!$E719)</f>
        <v>2.8137811616714621</v>
      </c>
    </row>
    <row r="720" spans="1:12">
      <c r="A720">
        <v>4293</v>
      </c>
      <c r="B720" t="s">
        <v>741</v>
      </c>
      <c r="C720">
        <v>326</v>
      </c>
      <c r="D720" t="s">
        <v>1273</v>
      </c>
      <c r="E720">
        <v>2011</v>
      </c>
      <c r="F720" s="15">
        <f>IF(VLOOKUP(IF($A720&lt;1500,'BM011'!$D$5,IF($A720&lt;1800,'BM011'!$D$5,IF($A720&lt;2000,'BM011'!$D$5,$A720))),'BM011'!$D$5:$U$607,'BM011'!S$609,0)="BRUG KOM",VLOOKUP($C720,'BM010'!$C$5:$T$102,'BM010'!R$104,0),VLOOKUP(IF($A720&lt;1500,'BM011'!$D$5,IF($A720&lt;1800,'BM011'!$D$5,IF($A720&lt;2000,'BM011'!$D$5,$A720))),'BM011'!$D$5:$U$607,'BM011'!S$609,0))</f>
        <v>8418.6666666666661</v>
      </c>
      <c r="G720">
        <f>SUMIFS(Baggrundsvariable!D$3:D$296,Baggrundsvariable!$A$3:$A$296,Samlet!$C720,Baggrundsvariable!$C$3:$C$296,Samlet!$E720)</f>
        <v>189511</v>
      </c>
      <c r="H720" s="8">
        <f>SUMIFS(Baggrundsvariable!E$3:E$296,Baggrundsvariable!$A$3:$A$296,Samlet!$C720,Baggrundsvariable!$C$3:$C$296,Samlet!$E720)</f>
        <v>1.5083333333333335</v>
      </c>
      <c r="I720" s="8">
        <f>SUMIFS(Baggrundsvariable!F$3:F$296,Baggrundsvariable!$A$3:$A$296,Samlet!$C720,Baggrundsvariable!$C$3:$C$296,Samlet!$E720)</f>
        <v>3.5</v>
      </c>
      <c r="J720" s="8">
        <f>SUMIFS(Baggrundsvariable!G$3:G$296,Baggrundsvariable!$A$3:$A$296,Samlet!$C720,Baggrundsvariable!$C$3:$C$296,Samlet!$E720)</f>
        <v>16</v>
      </c>
      <c r="K720" s="8">
        <f>SUMIFS(Baggrundsvariable!H$3:H$296,Baggrundsvariable!$A$3:$A$296,Samlet!$C720,Baggrundsvariable!$C$3:$C$296,Samlet!$E720)</f>
        <v>15.2</v>
      </c>
      <c r="L720" s="8">
        <f>SUMIFS(Baggrundsvariable!I$3:I$296,Baggrundsvariable!$A$3:$A$296,Samlet!$C720,Baggrundsvariable!$C$3:$C$296,Samlet!$E720)</f>
        <v>3.4055411502888995</v>
      </c>
    </row>
    <row r="721" spans="1:12">
      <c r="A721">
        <v>4293</v>
      </c>
      <c r="B721" t="s">
        <v>741</v>
      </c>
      <c r="C721">
        <v>340</v>
      </c>
      <c r="D721" t="s">
        <v>1270</v>
      </c>
      <c r="E721">
        <v>2011</v>
      </c>
      <c r="F721" s="15">
        <f>IF(VLOOKUP(IF($A721&lt;1500,'BM011'!$D$5,IF($A721&lt;1800,'BM011'!$D$5,IF($A721&lt;2000,'BM011'!$D$5,$A721))),'BM011'!$D$5:$U$607,'BM011'!S$609,0)="BRUG KOM",VLOOKUP($C721,'BM010'!$C$5:$T$102,'BM010'!R$104,0),VLOOKUP(IF($A721&lt;1500,'BM011'!$D$5,IF($A721&lt;1800,'BM011'!$D$5,IF($A721&lt;2000,'BM011'!$D$5,$A721))),'BM011'!$D$5:$U$607,'BM011'!S$609,0))</f>
        <v>8418.6666666666661</v>
      </c>
      <c r="G721">
        <f>SUMIFS(Baggrundsvariable!D$3:D$296,Baggrundsvariable!$A$3:$A$296,Samlet!$C721,Baggrundsvariable!$C$3:$C$296,Samlet!$E721)</f>
        <v>195094</v>
      </c>
      <c r="H721" s="8">
        <f>SUMIFS(Baggrundsvariable!E$3:E$296,Baggrundsvariable!$A$3:$A$296,Samlet!$C721,Baggrundsvariable!$C$3:$C$296,Samlet!$E721)</f>
        <v>1.3500000000000003</v>
      </c>
      <c r="I721" s="8">
        <f>SUMIFS(Baggrundsvariable!F$3:F$296,Baggrundsvariable!$A$3:$A$296,Samlet!$C721,Baggrundsvariable!$C$3:$C$296,Samlet!$E721)</f>
        <v>2.4</v>
      </c>
      <c r="J721" s="8">
        <f>SUMIFS(Baggrundsvariable!G$3:G$296,Baggrundsvariable!$A$3:$A$296,Samlet!$C721,Baggrundsvariable!$C$3:$C$296,Samlet!$E721)</f>
        <v>12.3</v>
      </c>
      <c r="K721" s="8">
        <f>SUMIFS(Baggrundsvariable!H$3:H$296,Baggrundsvariable!$A$3:$A$296,Samlet!$C721,Baggrundsvariable!$C$3:$C$296,Samlet!$E721)</f>
        <v>16</v>
      </c>
      <c r="L721" s="8">
        <f>SUMIFS(Baggrundsvariable!I$3:I$296,Baggrundsvariable!$A$3:$A$296,Samlet!$C721,Baggrundsvariable!$C$3:$C$296,Samlet!$E721)</f>
        <v>2.8137811616714621</v>
      </c>
    </row>
    <row r="722" spans="1:12">
      <c r="A722">
        <v>4295</v>
      </c>
      <c r="B722" t="s">
        <v>742</v>
      </c>
      <c r="C722">
        <v>316</v>
      </c>
      <c r="D722" t="s">
        <v>1267</v>
      </c>
      <c r="E722">
        <v>2011</v>
      </c>
      <c r="F722" s="15">
        <f>IF(VLOOKUP(IF($A722&lt;1500,'BM011'!$D$5,IF($A722&lt;1800,'BM011'!$D$5,IF($A722&lt;2000,'BM011'!$D$5,$A722))),'BM011'!$D$5:$U$607,'BM011'!S$609,0)="BRUG KOM",VLOOKUP($C722,'BM010'!$C$5:$T$102,'BM010'!R$104,0),VLOOKUP(IF($A722&lt;1500,'BM011'!$D$5,IF($A722&lt;1800,'BM011'!$D$5,IF($A722&lt;2000,'BM011'!$D$5,$A722))),'BM011'!$D$5:$U$607,'BM011'!S$609,0))</f>
        <v>5687</v>
      </c>
      <c r="G722">
        <f>SUMIFS(Baggrundsvariable!D$3:D$296,Baggrundsvariable!$A$3:$A$296,Samlet!$C722,Baggrundsvariable!$C$3:$C$296,Samlet!$E722)</f>
        <v>195562</v>
      </c>
      <c r="H722" s="8">
        <f>SUMIFS(Baggrundsvariable!E$3:E$296,Baggrundsvariable!$A$3:$A$296,Samlet!$C722,Baggrundsvariable!$C$3:$C$296,Samlet!$E722)</f>
        <v>1.416666666666667</v>
      </c>
      <c r="I722" s="8">
        <f>SUMIFS(Baggrundsvariable!F$3:F$296,Baggrundsvariable!$A$3:$A$296,Samlet!$C722,Baggrundsvariable!$C$3:$C$296,Samlet!$E722)</f>
        <v>4</v>
      </c>
      <c r="J722" s="8">
        <f>SUMIFS(Baggrundsvariable!G$3:G$296,Baggrundsvariable!$A$3:$A$296,Samlet!$C722,Baggrundsvariable!$C$3:$C$296,Samlet!$E722)</f>
        <v>15.8</v>
      </c>
      <c r="K722" s="8">
        <f>SUMIFS(Baggrundsvariable!H$3:H$296,Baggrundsvariable!$A$3:$A$296,Samlet!$C722,Baggrundsvariable!$C$3:$C$296,Samlet!$E722)</f>
        <v>13.7</v>
      </c>
      <c r="L722" s="8">
        <f>SUMIFS(Baggrundsvariable!I$3:I$296,Baggrundsvariable!$A$3:$A$296,Samlet!$C722,Baggrundsvariable!$C$3:$C$296,Samlet!$E722)</f>
        <v>5.6372275717692588</v>
      </c>
    </row>
    <row r="723" spans="1:12">
      <c r="A723">
        <v>4295</v>
      </c>
      <c r="B723" t="s">
        <v>742</v>
      </c>
      <c r="C723">
        <v>340</v>
      </c>
      <c r="D723" t="s">
        <v>1270</v>
      </c>
      <c r="E723">
        <v>2011</v>
      </c>
      <c r="F723" s="15">
        <f>IF(VLOOKUP(IF($A723&lt;1500,'BM011'!$D$5,IF($A723&lt;1800,'BM011'!$D$5,IF($A723&lt;2000,'BM011'!$D$5,$A723))),'BM011'!$D$5:$U$607,'BM011'!S$609,0)="BRUG KOM",VLOOKUP($C723,'BM010'!$C$5:$T$102,'BM010'!R$104,0),VLOOKUP(IF($A723&lt;1500,'BM011'!$D$5,IF($A723&lt;1800,'BM011'!$D$5,IF($A723&lt;2000,'BM011'!$D$5,$A723))),'BM011'!$D$5:$U$607,'BM011'!S$609,0))</f>
        <v>5687</v>
      </c>
      <c r="G723">
        <f>SUMIFS(Baggrundsvariable!D$3:D$296,Baggrundsvariable!$A$3:$A$296,Samlet!$C723,Baggrundsvariable!$C$3:$C$296,Samlet!$E723)</f>
        <v>195094</v>
      </c>
      <c r="H723" s="8">
        <f>SUMIFS(Baggrundsvariable!E$3:E$296,Baggrundsvariable!$A$3:$A$296,Samlet!$C723,Baggrundsvariable!$C$3:$C$296,Samlet!$E723)</f>
        <v>1.3500000000000003</v>
      </c>
      <c r="I723" s="8">
        <f>SUMIFS(Baggrundsvariable!F$3:F$296,Baggrundsvariable!$A$3:$A$296,Samlet!$C723,Baggrundsvariable!$C$3:$C$296,Samlet!$E723)</f>
        <v>2.4</v>
      </c>
      <c r="J723" s="8">
        <f>SUMIFS(Baggrundsvariable!G$3:G$296,Baggrundsvariable!$A$3:$A$296,Samlet!$C723,Baggrundsvariable!$C$3:$C$296,Samlet!$E723)</f>
        <v>12.3</v>
      </c>
      <c r="K723" s="8">
        <f>SUMIFS(Baggrundsvariable!H$3:H$296,Baggrundsvariable!$A$3:$A$296,Samlet!$C723,Baggrundsvariable!$C$3:$C$296,Samlet!$E723)</f>
        <v>16</v>
      </c>
      <c r="L723" s="8">
        <f>SUMIFS(Baggrundsvariable!I$3:I$296,Baggrundsvariable!$A$3:$A$296,Samlet!$C723,Baggrundsvariable!$C$3:$C$296,Samlet!$E723)</f>
        <v>2.8137811616714621</v>
      </c>
    </row>
    <row r="724" spans="1:12">
      <c r="A724">
        <v>4296</v>
      </c>
      <c r="B724" t="s">
        <v>743</v>
      </c>
      <c r="C724">
        <v>316</v>
      </c>
      <c r="D724" t="s">
        <v>1267</v>
      </c>
      <c r="E724">
        <v>2011</v>
      </c>
      <c r="F724" s="15">
        <f>IF(VLOOKUP(IF($A724&lt;1500,'BM011'!$D$5,IF($A724&lt;1800,'BM011'!$D$5,IF($A724&lt;2000,'BM011'!$D$5,$A724))),'BM011'!$D$5:$U$607,'BM011'!S$609,0)="BRUG KOM",VLOOKUP($C724,'BM010'!$C$5:$T$102,'BM010'!R$104,0),VLOOKUP(IF($A724&lt;1500,'BM011'!$D$5,IF($A724&lt;1800,'BM011'!$D$5,IF($A724&lt;2000,'BM011'!$D$5,$A724))),'BM011'!$D$5:$U$607,'BM011'!S$609,0))</f>
        <v>10821.25</v>
      </c>
      <c r="G724">
        <f>SUMIFS(Baggrundsvariable!D$3:D$296,Baggrundsvariable!$A$3:$A$296,Samlet!$C724,Baggrundsvariable!$C$3:$C$296,Samlet!$E724)</f>
        <v>195562</v>
      </c>
      <c r="H724" s="8">
        <f>SUMIFS(Baggrundsvariable!E$3:E$296,Baggrundsvariable!$A$3:$A$296,Samlet!$C724,Baggrundsvariable!$C$3:$C$296,Samlet!$E724)</f>
        <v>1.416666666666667</v>
      </c>
      <c r="I724" s="8">
        <f>SUMIFS(Baggrundsvariable!F$3:F$296,Baggrundsvariable!$A$3:$A$296,Samlet!$C724,Baggrundsvariable!$C$3:$C$296,Samlet!$E724)</f>
        <v>4</v>
      </c>
      <c r="J724" s="8">
        <f>SUMIFS(Baggrundsvariable!G$3:G$296,Baggrundsvariable!$A$3:$A$296,Samlet!$C724,Baggrundsvariable!$C$3:$C$296,Samlet!$E724)</f>
        <v>15.8</v>
      </c>
      <c r="K724" s="8">
        <f>SUMIFS(Baggrundsvariable!H$3:H$296,Baggrundsvariable!$A$3:$A$296,Samlet!$C724,Baggrundsvariable!$C$3:$C$296,Samlet!$E724)</f>
        <v>13.7</v>
      </c>
      <c r="L724" s="8">
        <f>SUMIFS(Baggrundsvariable!I$3:I$296,Baggrundsvariable!$A$3:$A$296,Samlet!$C724,Baggrundsvariable!$C$3:$C$296,Samlet!$E724)</f>
        <v>5.6372275717692588</v>
      </c>
    </row>
    <row r="725" spans="1:12">
      <c r="A725">
        <v>4296</v>
      </c>
      <c r="B725" t="s">
        <v>743</v>
      </c>
      <c r="C725">
        <v>340</v>
      </c>
      <c r="D725" t="s">
        <v>1270</v>
      </c>
      <c r="E725">
        <v>2011</v>
      </c>
      <c r="F725" s="15">
        <f>IF(VLOOKUP(IF($A725&lt;1500,'BM011'!$D$5,IF($A725&lt;1800,'BM011'!$D$5,IF($A725&lt;2000,'BM011'!$D$5,$A725))),'BM011'!$D$5:$U$607,'BM011'!S$609,0)="BRUG KOM",VLOOKUP($C725,'BM010'!$C$5:$T$102,'BM010'!R$104,0),VLOOKUP(IF($A725&lt;1500,'BM011'!$D$5,IF($A725&lt;1800,'BM011'!$D$5,IF($A725&lt;2000,'BM011'!$D$5,$A725))),'BM011'!$D$5:$U$607,'BM011'!S$609,0))</f>
        <v>10295</v>
      </c>
      <c r="G725">
        <f>SUMIFS(Baggrundsvariable!D$3:D$296,Baggrundsvariable!$A$3:$A$296,Samlet!$C725,Baggrundsvariable!$C$3:$C$296,Samlet!$E725)</f>
        <v>195094</v>
      </c>
      <c r="H725" s="8">
        <f>SUMIFS(Baggrundsvariable!E$3:E$296,Baggrundsvariable!$A$3:$A$296,Samlet!$C725,Baggrundsvariable!$C$3:$C$296,Samlet!$E725)</f>
        <v>1.3500000000000003</v>
      </c>
      <c r="I725" s="8">
        <f>SUMIFS(Baggrundsvariable!F$3:F$296,Baggrundsvariable!$A$3:$A$296,Samlet!$C725,Baggrundsvariable!$C$3:$C$296,Samlet!$E725)</f>
        <v>2.4</v>
      </c>
      <c r="J725" s="8">
        <f>SUMIFS(Baggrundsvariable!G$3:G$296,Baggrundsvariable!$A$3:$A$296,Samlet!$C725,Baggrundsvariable!$C$3:$C$296,Samlet!$E725)</f>
        <v>12.3</v>
      </c>
      <c r="K725" s="8">
        <f>SUMIFS(Baggrundsvariable!H$3:H$296,Baggrundsvariable!$A$3:$A$296,Samlet!$C725,Baggrundsvariable!$C$3:$C$296,Samlet!$E725)</f>
        <v>16</v>
      </c>
      <c r="L725" s="8">
        <f>SUMIFS(Baggrundsvariable!I$3:I$296,Baggrundsvariable!$A$3:$A$296,Samlet!$C725,Baggrundsvariable!$C$3:$C$296,Samlet!$E725)</f>
        <v>2.8137811616714621</v>
      </c>
    </row>
    <row r="726" spans="1:12">
      <c r="A726">
        <v>4300</v>
      </c>
      <c r="B726" t="s">
        <v>744</v>
      </c>
      <c r="C726">
        <v>316</v>
      </c>
      <c r="D726" t="s">
        <v>1267</v>
      </c>
      <c r="E726">
        <v>2011</v>
      </c>
      <c r="F726" s="15">
        <f>IF(VLOOKUP(IF($A726&lt;1500,'BM011'!$D$5,IF($A726&lt;1800,'BM011'!$D$5,IF($A726&lt;2000,'BM011'!$D$5,$A726))),'BM011'!$D$5:$U$607,'BM011'!S$609,0)="BRUG KOM",VLOOKUP($C726,'BM010'!$C$5:$T$102,'BM010'!R$104,0),VLOOKUP(IF($A726&lt;1500,'BM011'!$D$5,IF($A726&lt;1800,'BM011'!$D$5,IF($A726&lt;2000,'BM011'!$D$5,$A726))),'BM011'!$D$5:$U$607,'BM011'!S$609,0))</f>
        <v>13007.5</v>
      </c>
      <c r="G726">
        <f>SUMIFS(Baggrundsvariable!D$3:D$296,Baggrundsvariable!$A$3:$A$296,Samlet!$C726,Baggrundsvariable!$C$3:$C$296,Samlet!$E726)</f>
        <v>195562</v>
      </c>
      <c r="H726" s="8">
        <f>SUMIFS(Baggrundsvariable!E$3:E$296,Baggrundsvariable!$A$3:$A$296,Samlet!$C726,Baggrundsvariable!$C$3:$C$296,Samlet!$E726)</f>
        <v>1.416666666666667</v>
      </c>
      <c r="I726" s="8">
        <f>SUMIFS(Baggrundsvariable!F$3:F$296,Baggrundsvariable!$A$3:$A$296,Samlet!$C726,Baggrundsvariable!$C$3:$C$296,Samlet!$E726)</f>
        <v>4</v>
      </c>
      <c r="J726" s="8">
        <f>SUMIFS(Baggrundsvariable!G$3:G$296,Baggrundsvariable!$A$3:$A$296,Samlet!$C726,Baggrundsvariable!$C$3:$C$296,Samlet!$E726)</f>
        <v>15.8</v>
      </c>
      <c r="K726" s="8">
        <f>SUMIFS(Baggrundsvariable!H$3:H$296,Baggrundsvariable!$A$3:$A$296,Samlet!$C726,Baggrundsvariable!$C$3:$C$296,Samlet!$E726)</f>
        <v>13.7</v>
      </c>
      <c r="L726" s="8">
        <f>SUMIFS(Baggrundsvariable!I$3:I$296,Baggrundsvariable!$A$3:$A$296,Samlet!$C726,Baggrundsvariable!$C$3:$C$296,Samlet!$E726)</f>
        <v>5.6372275717692588</v>
      </c>
    </row>
    <row r="727" spans="1:12">
      <c r="A727">
        <v>4305</v>
      </c>
      <c r="B727" t="s">
        <v>745</v>
      </c>
      <c r="C727">
        <v>316</v>
      </c>
      <c r="D727" t="s">
        <v>1267</v>
      </c>
      <c r="E727">
        <v>2011</v>
      </c>
      <c r="F727" s="15">
        <f>IF(VLOOKUP(IF($A727&lt;1500,'BM011'!$D$5,IF($A727&lt;1800,'BM011'!$D$5,IF($A727&lt;2000,'BM011'!$D$5,$A727))),'BM011'!$D$5:$U$607,'BM011'!S$609,0)="BRUG KOM",VLOOKUP($C727,'BM010'!$C$5:$T$102,'BM010'!R$104,0),VLOOKUP(IF($A727&lt;1500,'BM011'!$D$5,IF($A727&lt;1800,'BM011'!$D$5,IF($A727&lt;2000,'BM011'!$D$5,$A727))),'BM011'!$D$5:$U$607,'BM011'!S$609,0))</f>
        <v>10821.25</v>
      </c>
      <c r="G727">
        <f>SUMIFS(Baggrundsvariable!D$3:D$296,Baggrundsvariable!$A$3:$A$296,Samlet!$C727,Baggrundsvariable!$C$3:$C$296,Samlet!$E727)</f>
        <v>195562</v>
      </c>
      <c r="H727" s="8">
        <f>SUMIFS(Baggrundsvariable!E$3:E$296,Baggrundsvariable!$A$3:$A$296,Samlet!$C727,Baggrundsvariable!$C$3:$C$296,Samlet!$E727)</f>
        <v>1.416666666666667</v>
      </c>
      <c r="I727" s="8">
        <f>SUMIFS(Baggrundsvariable!F$3:F$296,Baggrundsvariable!$A$3:$A$296,Samlet!$C727,Baggrundsvariable!$C$3:$C$296,Samlet!$E727)</f>
        <v>4</v>
      </c>
      <c r="J727" s="8">
        <f>SUMIFS(Baggrundsvariable!G$3:G$296,Baggrundsvariable!$A$3:$A$296,Samlet!$C727,Baggrundsvariable!$C$3:$C$296,Samlet!$E727)</f>
        <v>15.8</v>
      </c>
      <c r="K727" s="8">
        <f>SUMIFS(Baggrundsvariable!H$3:H$296,Baggrundsvariable!$A$3:$A$296,Samlet!$C727,Baggrundsvariable!$C$3:$C$296,Samlet!$E727)</f>
        <v>13.7</v>
      </c>
      <c r="L727" s="8">
        <f>SUMIFS(Baggrundsvariable!I$3:I$296,Baggrundsvariable!$A$3:$A$296,Samlet!$C727,Baggrundsvariable!$C$3:$C$296,Samlet!$E727)</f>
        <v>5.6372275717692588</v>
      </c>
    </row>
    <row r="728" spans="1:12">
      <c r="A728">
        <v>4320</v>
      </c>
      <c r="B728" t="s">
        <v>746</v>
      </c>
      <c r="C728">
        <v>259</v>
      </c>
      <c r="D728" t="s">
        <v>1266</v>
      </c>
      <c r="E728">
        <v>2011</v>
      </c>
      <c r="F728" s="15">
        <f>IF(VLOOKUP(IF($A728&lt;1500,'BM011'!$D$5,IF($A728&lt;1800,'BM011'!$D$5,IF($A728&lt;2000,'BM011'!$D$5,$A728))),'BM011'!$D$5:$U$607,'BM011'!S$609,0)="BRUG KOM",VLOOKUP($C728,'BM010'!$C$5:$T$102,'BM010'!R$104,0),VLOOKUP(IF($A728&lt;1500,'BM011'!$D$5,IF($A728&lt;1800,'BM011'!$D$5,IF($A728&lt;2000,'BM011'!$D$5,$A728))),'BM011'!$D$5:$U$607,'BM011'!S$609,0))</f>
        <v>14108.5</v>
      </c>
      <c r="G728">
        <f>SUMIFS(Baggrundsvariable!D$3:D$296,Baggrundsvariable!$A$3:$A$296,Samlet!$C728,Baggrundsvariable!$C$3:$C$296,Samlet!$E728)</f>
        <v>202267</v>
      </c>
      <c r="H728" s="8">
        <f>SUMIFS(Baggrundsvariable!E$3:E$296,Baggrundsvariable!$A$3:$A$296,Samlet!$C728,Baggrundsvariable!$C$3:$C$296,Samlet!$E728)</f>
        <v>1.8666666666666669</v>
      </c>
      <c r="I728" s="8">
        <f>SUMIFS(Baggrundsvariable!F$3:F$296,Baggrundsvariable!$A$3:$A$296,Samlet!$C728,Baggrundsvariable!$C$3:$C$296,Samlet!$E728)</f>
        <v>3.6</v>
      </c>
      <c r="J728" s="8">
        <f>SUMIFS(Baggrundsvariable!G$3:G$296,Baggrundsvariable!$A$3:$A$296,Samlet!$C728,Baggrundsvariable!$C$3:$C$296,Samlet!$E728)</f>
        <v>12.8</v>
      </c>
      <c r="K728" s="8">
        <f>SUMIFS(Baggrundsvariable!H$3:H$296,Baggrundsvariable!$A$3:$A$296,Samlet!$C728,Baggrundsvariable!$C$3:$C$296,Samlet!$E728)</f>
        <v>13.1</v>
      </c>
      <c r="L728" s="8">
        <f>SUMIFS(Baggrundsvariable!I$3:I$296,Baggrundsvariable!$A$3:$A$296,Samlet!$C728,Baggrundsvariable!$C$3:$C$296,Samlet!$E728)</f>
        <v>6.7163071010568602</v>
      </c>
    </row>
    <row r="729" spans="1:12">
      <c r="A729">
        <v>4320</v>
      </c>
      <c r="B729" t="s">
        <v>746</v>
      </c>
      <c r="C729">
        <v>265</v>
      </c>
      <c r="D729" t="s">
        <v>1244</v>
      </c>
      <c r="E729">
        <v>2011</v>
      </c>
      <c r="F729" s="15">
        <f>IF(VLOOKUP(IF($A729&lt;1500,'BM011'!$D$5,IF($A729&lt;1800,'BM011'!$D$5,IF($A729&lt;2000,'BM011'!$D$5,$A729))),'BM011'!$D$5:$U$607,'BM011'!S$609,0)="BRUG KOM",VLOOKUP($C729,'BM010'!$C$5:$T$102,'BM010'!R$104,0),VLOOKUP(IF($A729&lt;1500,'BM011'!$D$5,IF($A729&lt;1800,'BM011'!$D$5,IF($A729&lt;2000,'BM011'!$D$5,$A729))),'BM011'!$D$5:$U$607,'BM011'!S$609,0))</f>
        <v>14108.5</v>
      </c>
      <c r="G729">
        <f>SUMIFS(Baggrundsvariable!D$3:D$296,Baggrundsvariable!$A$3:$A$296,Samlet!$C729,Baggrundsvariable!$C$3:$C$296,Samlet!$E729)</f>
        <v>219158</v>
      </c>
      <c r="H729" s="8">
        <f>SUMIFS(Baggrundsvariable!E$3:E$296,Baggrundsvariable!$A$3:$A$296,Samlet!$C729,Baggrundsvariable!$C$3:$C$296,Samlet!$E729)</f>
        <v>0.96666666666666679</v>
      </c>
      <c r="I729" s="8">
        <f>SUMIFS(Baggrundsvariable!F$3:F$296,Baggrundsvariable!$A$3:$A$296,Samlet!$C729,Baggrundsvariable!$C$3:$C$296,Samlet!$E729)</f>
        <v>3.3</v>
      </c>
      <c r="J729" s="8">
        <f>SUMIFS(Baggrundsvariable!G$3:G$296,Baggrundsvariable!$A$3:$A$296,Samlet!$C729,Baggrundsvariable!$C$3:$C$296,Samlet!$E729)</f>
        <v>15.8</v>
      </c>
      <c r="K729" s="8">
        <f>SUMIFS(Baggrundsvariable!H$3:H$296,Baggrundsvariable!$A$3:$A$296,Samlet!$C729,Baggrundsvariable!$C$3:$C$296,Samlet!$E729)</f>
        <v>12.5</v>
      </c>
      <c r="L729" s="8">
        <f>SUMIFS(Baggrundsvariable!I$3:I$296,Baggrundsvariable!$A$3:$A$296,Samlet!$C729,Baggrundsvariable!$C$3:$C$296,Samlet!$E729)</f>
        <v>5.8567857650212938</v>
      </c>
    </row>
    <row r="730" spans="1:12">
      <c r="A730">
        <v>4320</v>
      </c>
      <c r="B730" t="s">
        <v>746</v>
      </c>
      <c r="C730">
        <v>350</v>
      </c>
      <c r="D730" t="s">
        <v>1265</v>
      </c>
      <c r="E730">
        <v>2011</v>
      </c>
      <c r="F730" s="15">
        <f>IF(VLOOKUP(IF($A730&lt;1500,'BM011'!$D$5,IF($A730&lt;1800,'BM011'!$D$5,IF($A730&lt;2000,'BM011'!$D$5,$A730))),'BM011'!$D$5:$U$607,'BM011'!S$609,0)="BRUG KOM",VLOOKUP($C730,'BM010'!$C$5:$T$102,'BM010'!R$104,0),VLOOKUP(IF($A730&lt;1500,'BM011'!$D$5,IF($A730&lt;1800,'BM011'!$D$5,IF($A730&lt;2000,'BM011'!$D$5,$A730))),'BM011'!$D$5:$U$607,'BM011'!S$609,0))</f>
        <v>14108.5</v>
      </c>
      <c r="G730">
        <f>SUMIFS(Baggrundsvariable!D$3:D$296,Baggrundsvariable!$A$3:$A$296,Samlet!$C730,Baggrundsvariable!$C$3:$C$296,Samlet!$E730)</f>
        <v>217508</v>
      </c>
      <c r="H730" s="8">
        <f>SUMIFS(Baggrundsvariable!E$3:E$296,Baggrundsvariable!$A$3:$A$296,Samlet!$C730,Baggrundsvariable!$C$3:$C$296,Samlet!$E730)</f>
        <v>0.89166666666666694</v>
      </c>
      <c r="I730" s="8">
        <f>SUMIFS(Baggrundsvariable!F$3:F$296,Baggrundsvariable!$A$3:$A$296,Samlet!$C730,Baggrundsvariable!$C$3:$C$296,Samlet!$E730)</f>
        <v>1.4</v>
      </c>
      <c r="J730" s="8">
        <f>SUMIFS(Baggrundsvariable!G$3:G$296,Baggrundsvariable!$A$3:$A$296,Samlet!$C730,Baggrundsvariable!$C$3:$C$296,Samlet!$E730)</f>
        <v>11.1</v>
      </c>
      <c r="K730" s="8">
        <f>SUMIFS(Baggrundsvariable!H$3:H$296,Baggrundsvariable!$A$3:$A$296,Samlet!$C730,Baggrundsvariable!$C$3:$C$296,Samlet!$E730)</f>
        <v>11.1</v>
      </c>
      <c r="L730" s="8">
        <f>SUMIFS(Baggrundsvariable!I$3:I$296,Baggrundsvariable!$A$3:$A$296,Samlet!$C730,Baggrundsvariable!$C$3:$C$296,Samlet!$E730)</f>
        <v>2.1250209798034425</v>
      </c>
    </row>
    <row r="731" spans="1:12">
      <c r="A731">
        <v>4330</v>
      </c>
      <c r="B731" t="s">
        <v>747</v>
      </c>
      <c r="C731">
        <v>316</v>
      </c>
      <c r="D731" t="s">
        <v>1267</v>
      </c>
      <c r="E731">
        <v>2011</v>
      </c>
      <c r="F731" s="15">
        <f>IF(VLOOKUP(IF($A731&lt;1500,'BM011'!$D$5,IF($A731&lt;1800,'BM011'!$D$5,IF($A731&lt;2000,'BM011'!$D$5,$A731))),'BM011'!$D$5:$U$607,'BM011'!S$609,0)="BRUG KOM",VLOOKUP($C731,'BM010'!$C$5:$T$102,'BM010'!R$104,0),VLOOKUP(IF($A731&lt;1500,'BM011'!$D$5,IF($A731&lt;1800,'BM011'!$D$5,IF($A731&lt;2000,'BM011'!$D$5,$A731))),'BM011'!$D$5:$U$607,'BM011'!S$609,0))</f>
        <v>11041.333333333334</v>
      </c>
      <c r="G731">
        <f>SUMIFS(Baggrundsvariable!D$3:D$296,Baggrundsvariable!$A$3:$A$296,Samlet!$C731,Baggrundsvariable!$C$3:$C$296,Samlet!$E731)</f>
        <v>195562</v>
      </c>
      <c r="H731" s="8">
        <f>SUMIFS(Baggrundsvariable!E$3:E$296,Baggrundsvariable!$A$3:$A$296,Samlet!$C731,Baggrundsvariable!$C$3:$C$296,Samlet!$E731)</f>
        <v>1.416666666666667</v>
      </c>
      <c r="I731" s="8">
        <f>SUMIFS(Baggrundsvariable!F$3:F$296,Baggrundsvariable!$A$3:$A$296,Samlet!$C731,Baggrundsvariable!$C$3:$C$296,Samlet!$E731)</f>
        <v>4</v>
      </c>
      <c r="J731" s="8">
        <f>SUMIFS(Baggrundsvariable!G$3:G$296,Baggrundsvariable!$A$3:$A$296,Samlet!$C731,Baggrundsvariable!$C$3:$C$296,Samlet!$E731)</f>
        <v>15.8</v>
      </c>
      <c r="K731" s="8">
        <f>SUMIFS(Baggrundsvariable!H$3:H$296,Baggrundsvariable!$A$3:$A$296,Samlet!$C731,Baggrundsvariable!$C$3:$C$296,Samlet!$E731)</f>
        <v>13.7</v>
      </c>
      <c r="L731" s="8">
        <f>SUMIFS(Baggrundsvariable!I$3:I$296,Baggrundsvariable!$A$3:$A$296,Samlet!$C731,Baggrundsvariable!$C$3:$C$296,Samlet!$E731)</f>
        <v>5.6372275717692588</v>
      </c>
    </row>
    <row r="732" spans="1:12">
      <c r="A732">
        <v>4330</v>
      </c>
      <c r="B732" t="s">
        <v>747</v>
      </c>
      <c r="C732">
        <v>329</v>
      </c>
      <c r="D732" t="s">
        <v>1269</v>
      </c>
      <c r="E732">
        <v>2011</v>
      </c>
      <c r="F732" s="15">
        <f>IF(VLOOKUP(IF($A732&lt;1500,'BM011'!$D$5,IF($A732&lt;1800,'BM011'!$D$5,IF($A732&lt;2000,'BM011'!$D$5,$A732))),'BM011'!$D$5:$U$607,'BM011'!S$609,0)="BRUG KOM",VLOOKUP($C732,'BM010'!$C$5:$T$102,'BM010'!R$104,0),VLOOKUP(IF($A732&lt;1500,'BM011'!$D$5,IF($A732&lt;1800,'BM011'!$D$5,IF($A732&lt;2000,'BM011'!$D$5,$A732))),'BM011'!$D$5:$U$607,'BM011'!S$609,0))</f>
        <v>11041.333333333334</v>
      </c>
      <c r="G732">
        <f>SUMIFS(Baggrundsvariable!D$3:D$296,Baggrundsvariable!$A$3:$A$296,Samlet!$C732,Baggrundsvariable!$C$3:$C$296,Samlet!$E732)</f>
        <v>197182</v>
      </c>
      <c r="H732" s="8">
        <f>SUMIFS(Baggrundsvariable!E$3:E$296,Baggrundsvariable!$A$3:$A$296,Samlet!$C732,Baggrundsvariable!$C$3:$C$296,Samlet!$E732)</f>
        <v>1.291666666666667</v>
      </c>
      <c r="I732" s="8">
        <f>SUMIFS(Baggrundsvariable!F$3:F$296,Baggrundsvariable!$A$3:$A$296,Samlet!$C732,Baggrundsvariable!$C$3:$C$296,Samlet!$E732)</f>
        <v>4.9000000000000004</v>
      </c>
      <c r="J732" s="8">
        <f>SUMIFS(Baggrundsvariable!G$3:G$296,Baggrundsvariable!$A$3:$A$296,Samlet!$C732,Baggrundsvariable!$C$3:$C$296,Samlet!$E732)</f>
        <v>14.5</v>
      </c>
      <c r="K732" s="8">
        <f>SUMIFS(Baggrundsvariable!H$3:H$296,Baggrundsvariable!$A$3:$A$296,Samlet!$C732,Baggrundsvariable!$C$3:$C$296,Samlet!$E732)</f>
        <v>14.8</v>
      </c>
      <c r="L732" s="8">
        <f>SUMIFS(Baggrundsvariable!I$3:I$296,Baggrundsvariable!$A$3:$A$296,Samlet!$C732,Baggrundsvariable!$C$3:$C$296,Samlet!$E732)</f>
        <v>7.5689082386492927</v>
      </c>
    </row>
    <row r="733" spans="1:12">
      <c r="A733">
        <v>4330</v>
      </c>
      <c r="B733" t="s">
        <v>747</v>
      </c>
      <c r="C733">
        <v>350</v>
      </c>
      <c r="D733" t="s">
        <v>1265</v>
      </c>
      <c r="E733">
        <v>2011</v>
      </c>
      <c r="F733" s="15">
        <f>IF(VLOOKUP(IF($A733&lt;1500,'BM011'!$D$5,IF($A733&lt;1800,'BM011'!$D$5,IF($A733&lt;2000,'BM011'!$D$5,$A733))),'BM011'!$D$5:$U$607,'BM011'!S$609,0)="BRUG KOM",VLOOKUP($C733,'BM010'!$C$5:$T$102,'BM010'!R$104,0),VLOOKUP(IF($A733&lt;1500,'BM011'!$D$5,IF($A733&lt;1800,'BM011'!$D$5,IF($A733&lt;2000,'BM011'!$D$5,$A733))),'BM011'!$D$5:$U$607,'BM011'!S$609,0))</f>
        <v>11041.333333333334</v>
      </c>
      <c r="G733">
        <f>SUMIFS(Baggrundsvariable!D$3:D$296,Baggrundsvariable!$A$3:$A$296,Samlet!$C733,Baggrundsvariable!$C$3:$C$296,Samlet!$E733)</f>
        <v>217508</v>
      </c>
      <c r="H733" s="8">
        <f>SUMIFS(Baggrundsvariable!E$3:E$296,Baggrundsvariable!$A$3:$A$296,Samlet!$C733,Baggrundsvariable!$C$3:$C$296,Samlet!$E733)</f>
        <v>0.89166666666666694</v>
      </c>
      <c r="I733" s="8">
        <f>SUMIFS(Baggrundsvariable!F$3:F$296,Baggrundsvariable!$A$3:$A$296,Samlet!$C733,Baggrundsvariable!$C$3:$C$296,Samlet!$E733)</f>
        <v>1.4</v>
      </c>
      <c r="J733" s="8">
        <f>SUMIFS(Baggrundsvariable!G$3:G$296,Baggrundsvariable!$A$3:$A$296,Samlet!$C733,Baggrundsvariable!$C$3:$C$296,Samlet!$E733)</f>
        <v>11.1</v>
      </c>
      <c r="K733" s="8">
        <f>SUMIFS(Baggrundsvariable!H$3:H$296,Baggrundsvariable!$A$3:$A$296,Samlet!$C733,Baggrundsvariable!$C$3:$C$296,Samlet!$E733)</f>
        <v>11.1</v>
      </c>
      <c r="L733" s="8">
        <f>SUMIFS(Baggrundsvariable!I$3:I$296,Baggrundsvariable!$A$3:$A$296,Samlet!$C733,Baggrundsvariable!$C$3:$C$296,Samlet!$E733)</f>
        <v>2.1250209798034425</v>
      </c>
    </row>
    <row r="734" spans="1:12">
      <c r="A734">
        <v>4340</v>
      </c>
      <c r="B734" t="s">
        <v>748</v>
      </c>
      <c r="C734">
        <v>316</v>
      </c>
      <c r="D734" t="s">
        <v>1267</v>
      </c>
      <c r="E734">
        <v>2011</v>
      </c>
      <c r="F734" s="15">
        <f>IF(VLOOKUP(IF($A734&lt;1500,'BM011'!$D$5,IF($A734&lt;1800,'BM011'!$D$5,IF($A734&lt;2000,'BM011'!$D$5,$A734))),'BM011'!$D$5:$U$607,'BM011'!S$609,0)="BRUG KOM",VLOOKUP($C734,'BM010'!$C$5:$T$102,'BM010'!R$104,0),VLOOKUP(IF($A734&lt;1500,'BM011'!$D$5,IF($A734&lt;1800,'BM011'!$D$5,IF($A734&lt;2000,'BM011'!$D$5,$A734))),'BM011'!$D$5:$U$607,'BM011'!S$609,0))</f>
        <v>9658.75</v>
      </c>
      <c r="G734">
        <f>SUMIFS(Baggrundsvariable!D$3:D$296,Baggrundsvariable!$A$3:$A$296,Samlet!$C734,Baggrundsvariable!$C$3:$C$296,Samlet!$E734)</f>
        <v>195562</v>
      </c>
      <c r="H734" s="8">
        <f>SUMIFS(Baggrundsvariable!E$3:E$296,Baggrundsvariable!$A$3:$A$296,Samlet!$C734,Baggrundsvariable!$C$3:$C$296,Samlet!$E734)</f>
        <v>1.416666666666667</v>
      </c>
      <c r="I734" s="8">
        <f>SUMIFS(Baggrundsvariable!F$3:F$296,Baggrundsvariable!$A$3:$A$296,Samlet!$C734,Baggrundsvariable!$C$3:$C$296,Samlet!$E734)</f>
        <v>4</v>
      </c>
      <c r="J734" s="8">
        <f>SUMIFS(Baggrundsvariable!G$3:G$296,Baggrundsvariable!$A$3:$A$296,Samlet!$C734,Baggrundsvariable!$C$3:$C$296,Samlet!$E734)</f>
        <v>15.8</v>
      </c>
      <c r="K734" s="8">
        <f>SUMIFS(Baggrundsvariable!H$3:H$296,Baggrundsvariable!$A$3:$A$296,Samlet!$C734,Baggrundsvariable!$C$3:$C$296,Samlet!$E734)</f>
        <v>13.7</v>
      </c>
      <c r="L734" s="8">
        <f>SUMIFS(Baggrundsvariable!I$3:I$296,Baggrundsvariable!$A$3:$A$296,Samlet!$C734,Baggrundsvariable!$C$3:$C$296,Samlet!$E734)</f>
        <v>5.6372275717692588</v>
      </c>
    </row>
    <row r="735" spans="1:12">
      <c r="A735">
        <v>4340</v>
      </c>
      <c r="B735" t="s">
        <v>748</v>
      </c>
      <c r="C735">
        <v>350</v>
      </c>
      <c r="D735" t="s">
        <v>1265</v>
      </c>
      <c r="E735">
        <v>2011</v>
      </c>
      <c r="F735" s="15">
        <f>IF(VLOOKUP(IF($A735&lt;1500,'BM011'!$D$5,IF($A735&lt;1800,'BM011'!$D$5,IF($A735&lt;2000,'BM011'!$D$5,$A735))),'BM011'!$D$5:$U$607,'BM011'!S$609,0)="BRUG KOM",VLOOKUP($C735,'BM010'!$C$5:$T$102,'BM010'!R$104,0),VLOOKUP(IF($A735&lt;1500,'BM011'!$D$5,IF($A735&lt;1800,'BM011'!$D$5,IF($A735&lt;2000,'BM011'!$D$5,$A735))),'BM011'!$D$5:$U$607,'BM011'!S$609,0))</f>
        <v>9658.75</v>
      </c>
      <c r="G735">
        <f>SUMIFS(Baggrundsvariable!D$3:D$296,Baggrundsvariable!$A$3:$A$296,Samlet!$C735,Baggrundsvariable!$C$3:$C$296,Samlet!$E735)</f>
        <v>217508</v>
      </c>
      <c r="H735" s="8">
        <f>SUMIFS(Baggrundsvariable!E$3:E$296,Baggrundsvariable!$A$3:$A$296,Samlet!$C735,Baggrundsvariable!$C$3:$C$296,Samlet!$E735)</f>
        <v>0.89166666666666694</v>
      </c>
      <c r="I735" s="8">
        <f>SUMIFS(Baggrundsvariable!F$3:F$296,Baggrundsvariable!$A$3:$A$296,Samlet!$C735,Baggrundsvariable!$C$3:$C$296,Samlet!$E735)</f>
        <v>1.4</v>
      </c>
      <c r="J735" s="8">
        <f>SUMIFS(Baggrundsvariable!G$3:G$296,Baggrundsvariable!$A$3:$A$296,Samlet!$C735,Baggrundsvariable!$C$3:$C$296,Samlet!$E735)</f>
        <v>11.1</v>
      </c>
      <c r="K735" s="8">
        <f>SUMIFS(Baggrundsvariable!H$3:H$296,Baggrundsvariable!$A$3:$A$296,Samlet!$C735,Baggrundsvariable!$C$3:$C$296,Samlet!$E735)</f>
        <v>11.1</v>
      </c>
      <c r="L735" s="8">
        <f>SUMIFS(Baggrundsvariable!I$3:I$296,Baggrundsvariable!$A$3:$A$296,Samlet!$C735,Baggrundsvariable!$C$3:$C$296,Samlet!$E735)</f>
        <v>2.1250209798034425</v>
      </c>
    </row>
    <row r="736" spans="1:12">
      <c r="A736">
        <v>4350</v>
      </c>
      <c r="B736" t="s">
        <v>749</v>
      </c>
      <c r="C736">
        <v>316</v>
      </c>
      <c r="D736" t="s">
        <v>1267</v>
      </c>
      <c r="E736">
        <v>2011</v>
      </c>
      <c r="F736" s="15">
        <f>IF(VLOOKUP(IF($A736&lt;1500,'BM011'!$D$5,IF($A736&lt;1800,'BM011'!$D$5,IF($A736&lt;2000,'BM011'!$D$5,$A736))),'BM011'!$D$5:$U$607,'BM011'!S$609,0)="BRUG KOM",VLOOKUP($C736,'BM010'!$C$5:$T$102,'BM010'!R$104,0),VLOOKUP(IF($A736&lt;1500,'BM011'!$D$5,IF($A736&lt;1800,'BM011'!$D$5,IF($A736&lt;2000,'BM011'!$D$5,$A736))),'BM011'!$D$5:$U$607,'BM011'!S$609,0))</f>
        <v>10821.25</v>
      </c>
      <c r="G736">
        <f>SUMIFS(Baggrundsvariable!D$3:D$296,Baggrundsvariable!$A$3:$A$296,Samlet!$C736,Baggrundsvariable!$C$3:$C$296,Samlet!$E736)</f>
        <v>195562</v>
      </c>
      <c r="H736" s="8">
        <f>SUMIFS(Baggrundsvariable!E$3:E$296,Baggrundsvariable!$A$3:$A$296,Samlet!$C736,Baggrundsvariable!$C$3:$C$296,Samlet!$E736)</f>
        <v>1.416666666666667</v>
      </c>
      <c r="I736" s="8">
        <f>SUMIFS(Baggrundsvariable!F$3:F$296,Baggrundsvariable!$A$3:$A$296,Samlet!$C736,Baggrundsvariable!$C$3:$C$296,Samlet!$E736)</f>
        <v>4</v>
      </c>
      <c r="J736" s="8">
        <f>SUMIFS(Baggrundsvariable!G$3:G$296,Baggrundsvariable!$A$3:$A$296,Samlet!$C736,Baggrundsvariable!$C$3:$C$296,Samlet!$E736)</f>
        <v>15.8</v>
      </c>
      <c r="K736" s="8">
        <f>SUMIFS(Baggrundsvariable!H$3:H$296,Baggrundsvariable!$A$3:$A$296,Samlet!$C736,Baggrundsvariable!$C$3:$C$296,Samlet!$E736)</f>
        <v>13.7</v>
      </c>
      <c r="L736" s="8">
        <f>SUMIFS(Baggrundsvariable!I$3:I$296,Baggrundsvariable!$A$3:$A$296,Samlet!$C736,Baggrundsvariable!$C$3:$C$296,Samlet!$E736)</f>
        <v>5.6372275717692588</v>
      </c>
    </row>
    <row r="737" spans="1:12">
      <c r="A737">
        <v>4360</v>
      </c>
      <c r="B737" t="s">
        <v>750</v>
      </c>
      <c r="C737">
        <v>316</v>
      </c>
      <c r="D737" t="s">
        <v>1267</v>
      </c>
      <c r="E737">
        <v>2011</v>
      </c>
      <c r="F737" s="15">
        <f>IF(VLOOKUP(IF($A737&lt;1500,'BM011'!$D$5,IF($A737&lt;1800,'BM011'!$D$5,IF($A737&lt;2000,'BM011'!$D$5,$A737))),'BM011'!$D$5:$U$607,'BM011'!S$609,0)="BRUG KOM",VLOOKUP($C737,'BM010'!$C$5:$T$102,'BM010'!R$104,0),VLOOKUP(IF($A737&lt;1500,'BM011'!$D$5,IF($A737&lt;1800,'BM011'!$D$5,IF($A737&lt;2000,'BM011'!$D$5,$A737))),'BM011'!$D$5:$U$607,'BM011'!S$609,0))</f>
        <v>10821.25</v>
      </c>
      <c r="G737">
        <f>SUMIFS(Baggrundsvariable!D$3:D$296,Baggrundsvariable!$A$3:$A$296,Samlet!$C737,Baggrundsvariable!$C$3:$C$296,Samlet!$E737)</f>
        <v>195562</v>
      </c>
      <c r="H737" s="8">
        <f>SUMIFS(Baggrundsvariable!E$3:E$296,Baggrundsvariable!$A$3:$A$296,Samlet!$C737,Baggrundsvariable!$C$3:$C$296,Samlet!$E737)</f>
        <v>1.416666666666667</v>
      </c>
      <c r="I737" s="8">
        <f>SUMIFS(Baggrundsvariable!F$3:F$296,Baggrundsvariable!$A$3:$A$296,Samlet!$C737,Baggrundsvariable!$C$3:$C$296,Samlet!$E737)</f>
        <v>4</v>
      </c>
      <c r="J737" s="8">
        <f>SUMIFS(Baggrundsvariable!G$3:G$296,Baggrundsvariable!$A$3:$A$296,Samlet!$C737,Baggrundsvariable!$C$3:$C$296,Samlet!$E737)</f>
        <v>15.8</v>
      </c>
      <c r="K737" s="8">
        <f>SUMIFS(Baggrundsvariable!H$3:H$296,Baggrundsvariable!$A$3:$A$296,Samlet!$C737,Baggrundsvariable!$C$3:$C$296,Samlet!$E737)</f>
        <v>13.7</v>
      </c>
      <c r="L737" s="8">
        <f>SUMIFS(Baggrundsvariable!I$3:I$296,Baggrundsvariable!$A$3:$A$296,Samlet!$C737,Baggrundsvariable!$C$3:$C$296,Samlet!$E737)</f>
        <v>5.6372275717692588</v>
      </c>
    </row>
    <row r="738" spans="1:12">
      <c r="A738">
        <v>4360</v>
      </c>
      <c r="B738" t="s">
        <v>750</v>
      </c>
      <c r="C738">
        <v>329</v>
      </c>
      <c r="D738" t="s">
        <v>1269</v>
      </c>
      <c r="E738">
        <v>2011</v>
      </c>
      <c r="F738" s="15">
        <f>IF(VLOOKUP(IF($A738&lt;1500,'BM011'!$D$5,IF($A738&lt;1800,'BM011'!$D$5,IF($A738&lt;2000,'BM011'!$D$5,$A738))),'BM011'!$D$5:$U$607,'BM011'!S$609,0)="BRUG KOM",VLOOKUP($C738,'BM010'!$C$5:$T$102,'BM010'!R$104,0),VLOOKUP(IF($A738&lt;1500,'BM011'!$D$5,IF($A738&lt;1800,'BM011'!$D$5,IF($A738&lt;2000,'BM011'!$D$5,$A738))),'BM011'!$D$5:$U$607,'BM011'!S$609,0))</f>
        <v>11160</v>
      </c>
      <c r="G738">
        <f>SUMIFS(Baggrundsvariable!D$3:D$296,Baggrundsvariable!$A$3:$A$296,Samlet!$C738,Baggrundsvariable!$C$3:$C$296,Samlet!$E738)</f>
        <v>197182</v>
      </c>
      <c r="H738" s="8">
        <f>SUMIFS(Baggrundsvariable!E$3:E$296,Baggrundsvariable!$A$3:$A$296,Samlet!$C738,Baggrundsvariable!$C$3:$C$296,Samlet!$E738)</f>
        <v>1.291666666666667</v>
      </c>
      <c r="I738" s="8">
        <f>SUMIFS(Baggrundsvariable!F$3:F$296,Baggrundsvariable!$A$3:$A$296,Samlet!$C738,Baggrundsvariable!$C$3:$C$296,Samlet!$E738)</f>
        <v>4.9000000000000004</v>
      </c>
      <c r="J738" s="8">
        <f>SUMIFS(Baggrundsvariable!G$3:G$296,Baggrundsvariable!$A$3:$A$296,Samlet!$C738,Baggrundsvariable!$C$3:$C$296,Samlet!$E738)</f>
        <v>14.5</v>
      </c>
      <c r="K738" s="8">
        <f>SUMIFS(Baggrundsvariable!H$3:H$296,Baggrundsvariable!$A$3:$A$296,Samlet!$C738,Baggrundsvariable!$C$3:$C$296,Samlet!$E738)</f>
        <v>14.8</v>
      </c>
      <c r="L738" s="8">
        <f>SUMIFS(Baggrundsvariable!I$3:I$296,Baggrundsvariable!$A$3:$A$296,Samlet!$C738,Baggrundsvariable!$C$3:$C$296,Samlet!$E738)</f>
        <v>7.5689082386492927</v>
      </c>
    </row>
    <row r="739" spans="1:12">
      <c r="A739">
        <v>4370</v>
      </c>
      <c r="B739" t="s">
        <v>751</v>
      </c>
      <c r="C739">
        <v>316</v>
      </c>
      <c r="D739" t="s">
        <v>1267</v>
      </c>
      <c r="E739">
        <v>2011</v>
      </c>
      <c r="F739" s="15">
        <f>IF(VLOOKUP(IF($A739&lt;1500,'BM011'!$D$5,IF($A739&lt;1800,'BM011'!$D$5,IF($A739&lt;2000,'BM011'!$D$5,$A739))),'BM011'!$D$5:$U$607,'BM011'!S$609,0)="BRUG KOM",VLOOKUP($C739,'BM010'!$C$5:$T$102,'BM010'!R$104,0),VLOOKUP(IF($A739&lt;1500,'BM011'!$D$5,IF($A739&lt;1800,'BM011'!$D$5,IF($A739&lt;2000,'BM011'!$D$5,$A739))),'BM011'!$D$5:$U$607,'BM011'!S$609,0))</f>
        <v>10821.25</v>
      </c>
      <c r="G739">
        <f>SUMIFS(Baggrundsvariable!D$3:D$296,Baggrundsvariable!$A$3:$A$296,Samlet!$C739,Baggrundsvariable!$C$3:$C$296,Samlet!$E739)</f>
        <v>195562</v>
      </c>
      <c r="H739" s="8">
        <f>SUMIFS(Baggrundsvariable!E$3:E$296,Baggrundsvariable!$A$3:$A$296,Samlet!$C739,Baggrundsvariable!$C$3:$C$296,Samlet!$E739)</f>
        <v>1.416666666666667</v>
      </c>
      <c r="I739" s="8">
        <f>SUMIFS(Baggrundsvariable!F$3:F$296,Baggrundsvariable!$A$3:$A$296,Samlet!$C739,Baggrundsvariable!$C$3:$C$296,Samlet!$E739)</f>
        <v>4</v>
      </c>
      <c r="J739" s="8">
        <f>SUMIFS(Baggrundsvariable!G$3:G$296,Baggrundsvariable!$A$3:$A$296,Samlet!$C739,Baggrundsvariable!$C$3:$C$296,Samlet!$E739)</f>
        <v>15.8</v>
      </c>
      <c r="K739" s="8">
        <f>SUMIFS(Baggrundsvariable!H$3:H$296,Baggrundsvariable!$A$3:$A$296,Samlet!$C739,Baggrundsvariable!$C$3:$C$296,Samlet!$E739)</f>
        <v>13.7</v>
      </c>
      <c r="L739" s="8">
        <f>SUMIFS(Baggrundsvariable!I$3:I$296,Baggrundsvariable!$A$3:$A$296,Samlet!$C739,Baggrundsvariable!$C$3:$C$296,Samlet!$E739)</f>
        <v>5.6372275717692588</v>
      </c>
    </row>
    <row r="740" spans="1:12">
      <c r="A740">
        <v>4370</v>
      </c>
      <c r="B740" t="s">
        <v>751</v>
      </c>
      <c r="C740">
        <v>329</v>
      </c>
      <c r="D740" t="s">
        <v>1269</v>
      </c>
      <c r="E740">
        <v>2011</v>
      </c>
      <c r="F740" s="15">
        <f>IF(VLOOKUP(IF($A740&lt;1500,'BM011'!$D$5,IF($A740&lt;1800,'BM011'!$D$5,IF($A740&lt;2000,'BM011'!$D$5,$A740))),'BM011'!$D$5:$U$607,'BM011'!S$609,0)="BRUG KOM",VLOOKUP($C740,'BM010'!$C$5:$T$102,'BM010'!R$104,0),VLOOKUP(IF($A740&lt;1500,'BM011'!$D$5,IF($A740&lt;1800,'BM011'!$D$5,IF($A740&lt;2000,'BM011'!$D$5,$A740))),'BM011'!$D$5:$U$607,'BM011'!S$609,0))</f>
        <v>11160</v>
      </c>
      <c r="G740">
        <f>SUMIFS(Baggrundsvariable!D$3:D$296,Baggrundsvariable!$A$3:$A$296,Samlet!$C740,Baggrundsvariable!$C$3:$C$296,Samlet!$E740)</f>
        <v>197182</v>
      </c>
      <c r="H740" s="8">
        <f>SUMIFS(Baggrundsvariable!E$3:E$296,Baggrundsvariable!$A$3:$A$296,Samlet!$C740,Baggrundsvariable!$C$3:$C$296,Samlet!$E740)</f>
        <v>1.291666666666667</v>
      </c>
      <c r="I740" s="8">
        <f>SUMIFS(Baggrundsvariable!F$3:F$296,Baggrundsvariable!$A$3:$A$296,Samlet!$C740,Baggrundsvariable!$C$3:$C$296,Samlet!$E740)</f>
        <v>4.9000000000000004</v>
      </c>
      <c r="J740" s="8">
        <f>SUMIFS(Baggrundsvariable!G$3:G$296,Baggrundsvariable!$A$3:$A$296,Samlet!$C740,Baggrundsvariable!$C$3:$C$296,Samlet!$E740)</f>
        <v>14.5</v>
      </c>
      <c r="K740" s="8">
        <f>SUMIFS(Baggrundsvariable!H$3:H$296,Baggrundsvariable!$A$3:$A$296,Samlet!$C740,Baggrundsvariable!$C$3:$C$296,Samlet!$E740)</f>
        <v>14.8</v>
      </c>
      <c r="L740" s="8">
        <f>SUMIFS(Baggrundsvariable!I$3:I$296,Baggrundsvariable!$A$3:$A$296,Samlet!$C740,Baggrundsvariable!$C$3:$C$296,Samlet!$E740)</f>
        <v>7.5689082386492927</v>
      </c>
    </row>
    <row r="741" spans="1:12">
      <c r="A741">
        <v>4370</v>
      </c>
      <c r="B741" t="s">
        <v>751</v>
      </c>
      <c r="C741">
        <v>340</v>
      </c>
      <c r="D741" t="s">
        <v>1270</v>
      </c>
      <c r="E741">
        <v>2011</v>
      </c>
      <c r="F741" s="15">
        <f>IF(VLOOKUP(IF($A741&lt;1500,'BM011'!$D$5,IF($A741&lt;1800,'BM011'!$D$5,IF($A741&lt;2000,'BM011'!$D$5,$A741))),'BM011'!$D$5:$U$607,'BM011'!S$609,0)="BRUG KOM",VLOOKUP($C741,'BM010'!$C$5:$T$102,'BM010'!R$104,0),VLOOKUP(IF($A741&lt;1500,'BM011'!$D$5,IF($A741&lt;1800,'BM011'!$D$5,IF($A741&lt;2000,'BM011'!$D$5,$A741))),'BM011'!$D$5:$U$607,'BM011'!S$609,0))</f>
        <v>10295</v>
      </c>
      <c r="G741">
        <f>SUMIFS(Baggrundsvariable!D$3:D$296,Baggrundsvariable!$A$3:$A$296,Samlet!$C741,Baggrundsvariable!$C$3:$C$296,Samlet!$E741)</f>
        <v>195094</v>
      </c>
      <c r="H741" s="8">
        <f>SUMIFS(Baggrundsvariable!E$3:E$296,Baggrundsvariable!$A$3:$A$296,Samlet!$C741,Baggrundsvariable!$C$3:$C$296,Samlet!$E741)</f>
        <v>1.3500000000000003</v>
      </c>
      <c r="I741" s="8">
        <f>SUMIFS(Baggrundsvariable!F$3:F$296,Baggrundsvariable!$A$3:$A$296,Samlet!$C741,Baggrundsvariable!$C$3:$C$296,Samlet!$E741)</f>
        <v>2.4</v>
      </c>
      <c r="J741" s="8">
        <f>SUMIFS(Baggrundsvariable!G$3:G$296,Baggrundsvariable!$A$3:$A$296,Samlet!$C741,Baggrundsvariable!$C$3:$C$296,Samlet!$E741)</f>
        <v>12.3</v>
      </c>
      <c r="K741" s="8">
        <f>SUMIFS(Baggrundsvariable!H$3:H$296,Baggrundsvariable!$A$3:$A$296,Samlet!$C741,Baggrundsvariable!$C$3:$C$296,Samlet!$E741)</f>
        <v>16</v>
      </c>
      <c r="L741" s="8">
        <f>SUMIFS(Baggrundsvariable!I$3:I$296,Baggrundsvariable!$A$3:$A$296,Samlet!$C741,Baggrundsvariable!$C$3:$C$296,Samlet!$E741)</f>
        <v>2.8137811616714621</v>
      </c>
    </row>
    <row r="742" spans="1:12">
      <c r="A742">
        <v>4390</v>
      </c>
      <c r="B742" t="s">
        <v>752</v>
      </c>
      <c r="C742">
        <v>316</v>
      </c>
      <c r="D742" t="s">
        <v>1267</v>
      </c>
      <c r="E742">
        <v>2011</v>
      </c>
      <c r="F742" s="15">
        <f>IF(VLOOKUP(IF($A742&lt;1500,'BM011'!$D$5,IF($A742&lt;1800,'BM011'!$D$5,IF($A742&lt;2000,'BM011'!$D$5,$A742))),'BM011'!$D$5:$U$607,'BM011'!S$609,0)="BRUG KOM",VLOOKUP($C742,'BM010'!$C$5:$T$102,'BM010'!R$104,0),VLOOKUP(IF($A742&lt;1500,'BM011'!$D$5,IF($A742&lt;1800,'BM011'!$D$5,IF($A742&lt;2000,'BM011'!$D$5,$A742))),'BM011'!$D$5:$U$607,'BM011'!S$609,0))</f>
        <v>12537.5</v>
      </c>
      <c r="G742">
        <f>SUMIFS(Baggrundsvariable!D$3:D$296,Baggrundsvariable!$A$3:$A$296,Samlet!$C742,Baggrundsvariable!$C$3:$C$296,Samlet!$E742)</f>
        <v>195562</v>
      </c>
      <c r="H742" s="8">
        <f>SUMIFS(Baggrundsvariable!E$3:E$296,Baggrundsvariable!$A$3:$A$296,Samlet!$C742,Baggrundsvariable!$C$3:$C$296,Samlet!$E742)</f>
        <v>1.416666666666667</v>
      </c>
      <c r="I742" s="8">
        <f>SUMIFS(Baggrundsvariable!F$3:F$296,Baggrundsvariable!$A$3:$A$296,Samlet!$C742,Baggrundsvariable!$C$3:$C$296,Samlet!$E742)</f>
        <v>4</v>
      </c>
      <c r="J742" s="8">
        <f>SUMIFS(Baggrundsvariable!G$3:G$296,Baggrundsvariable!$A$3:$A$296,Samlet!$C742,Baggrundsvariable!$C$3:$C$296,Samlet!$E742)</f>
        <v>15.8</v>
      </c>
      <c r="K742" s="8">
        <f>SUMIFS(Baggrundsvariable!H$3:H$296,Baggrundsvariable!$A$3:$A$296,Samlet!$C742,Baggrundsvariable!$C$3:$C$296,Samlet!$E742)</f>
        <v>13.7</v>
      </c>
      <c r="L742" s="8">
        <f>SUMIFS(Baggrundsvariable!I$3:I$296,Baggrundsvariable!$A$3:$A$296,Samlet!$C742,Baggrundsvariable!$C$3:$C$296,Samlet!$E742)</f>
        <v>5.6372275717692588</v>
      </c>
    </row>
    <row r="743" spans="1:12">
      <c r="A743">
        <v>4400</v>
      </c>
      <c r="B743" t="s">
        <v>753</v>
      </c>
      <c r="C743">
        <v>326</v>
      </c>
      <c r="D743" t="s">
        <v>1273</v>
      </c>
      <c r="E743">
        <v>2011</v>
      </c>
      <c r="F743" s="15">
        <f>IF(VLOOKUP(IF($A743&lt;1500,'BM011'!$D$5,IF($A743&lt;1800,'BM011'!$D$5,IF($A743&lt;2000,'BM011'!$D$5,$A743))),'BM011'!$D$5:$U$607,'BM011'!S$609,0)="BRUG KOM",VLOOKUP($C743,'BM010'!$C$5:$T$102,'BM010'!R$104,0),VLOOKUP(IF($A743&lt;1500,'BM011'!$D$5,IF($A743&lt;1800,'BM011'!$D$5,IF($A743&lt;2000,'BM011'!$D$5,$A743))),'BM011'!$D$5:$U$607,'BM011'!S$609,0))</f>
        <v>9445.25</v>
      </c>
      <c r="G743">
        <f>SUMIFS(Baggrundsvariable!D$3:D$296,Baggrundsvariable!$A$3:$A$296,Samlet!$C743,Baggrundsvariable!$C$3:$C$296,Samlet!$E743)</f>
        <v>189511</v>
      </c>
      <c r="H743" s="8">
        <f>SUMIFS(Baggrundsvariable!E$3:E$296,Baggrundsvariable!$A$3:$A$296,Samlet!$C743,Baggrundsvariable!$C$3:$C$296,Samlet!$E743)</f>
        <v>1.5083333333333335</v>
      </c>
      <c r="I743" s="8">
        <f>SUMIFS(Baggrundsvariable!F$3:F$296,Baggrundsvariable!$A$3:$A$296,Samlet!$C743,Baggrundsvariable!$C$3:$C$296,Samlet!$E743)</f>
        <v>3.5</v>
      </c>
      <c r="J743" s="8">
        <f>SUMIFS(Baggrundsvariable!G$3:G$296,Baggrundsvariable!$A$3:$A$296,Samlet!$C743,Baggrundsvariable!$C$3:$C$296,Samlet!$E743)</f>
        <v>16</v>
      </c>
      <c r="K743" s="8">
        <f>SUMIFS(Baggrundsvariable!H$3:H$296,Baggrundsvariable!$A$3:$A$296,Samlet!$C743,Baggrundsvariable!$C$3:$C$296,Samlet!$E743)</f>
        <v>15.2</v>
      </c>
      <c r="L743" s="8">
        <f>SUMIFS(Baggrundsvariable!I$3:I$296,Baggrundsvariable!$A$3:$A$296,Samlet!$C743,Baggrundsvariable!$C$3:$C$296,Samlet!$E743)</f>
        <v>3.4055411502888995</v>
      </c>
    </row>
    <row r="744" spans="1:12">
      <c r="A744">
        <v>4420</v>
      </c>
      <c r="B744" t="s">
        <v>754</v>
      </c>
      <c r="C744">
        <v>316</v>
      </c>
      <c r="D744" t="s">
        <v>1267</v>
      </c>
      <c r="E744">
        <v>2011</v>
      </c>
      <c r="F744" s="15">
        <f>IF(VLOOKUP(IF($A744&lt;1500,'BM011'!$D$5,IF($A744&lt;1800,'BM011'!$D$5,IF($A744&lt;2000,'BM011'!$D$5,$A744))),'BM011'!$D$5:$U$607,'BM011'!S$609,0)="BRUG KOM",VLOOKUP($C744,'BM010'!$C$5:$T$102,'BM010'!R$104,0),VLOOKUP(IF($A744&lt;1500,'BM011'!$D$5,IF($A744&lt;1800,'BM011'!$D$5,IF($A744&lt;2000,'BM011'!$D$5,$A744))),'BM011'!$D$5:$U$607,'BM011'!S$609,0))</f>
        <v>9204</v>
      </c>
      <c r="G744">
        <f>SUMIFS(Baggrundsvariable!D$3:D$296,Baggrundsvariable!$A$3:$A$296,Samlet!$C744,Baggrundsvariable!$C$3:$C$296,Samlet!$E744)</f>
        <v>195562</v>
      </c>
      <c r="H744" s="8">
        <f>SUMIFS(Baggrundsvariable!E$3:E$296,Baggrundsvariable!$A$3:$A$296,Samlet!$C744,Baggrundsvariable!$C$3:$C$296,Samlet!$E744)</f>
        <v>1.416666666666667</v>
      </c>
      <c r="I744" s="8">
        <f>SUMIFS(Baggrundsvariable!F$3:F$296,Baggrundsvariable!$A$3:$A$296,Samlet!$C744,Baggrundsvariable!$C$3:$C$296,Samlet!$E744)</f>
        <v>4</v>
      </c>
      <c r="J744" s="8">
        <f>SUMIFS(Baggrundsvariable!G$3:G$296,Baggrundsvariable!$A$3:$A$296,Samlet!$C744,Baggrundsvariable!$C$3:$C$296,Samlet!$E744)</f>
        <v>15.8</v>
      </c>
      <c r="K744" s="8">
        <f>SUMIFS(Baggrundsvariable!H$3:H$296,Baggrundsvariable!$A$3:$A$296,Samlet!$C744,Baggrundsvariable!$C$3:$C$296,Samlet!$E744)</f>
        <v>13.7</v>
      </c>
      <c r="L744" s="8">
        <f>SUMIFS(Baggrundsvariable!I$3:I$296,Baggrundsvariable!$A$3:$A$296,Samlet!$C744,Baggrundsvariable!$C$3:$C$296,Samlet!$E744)</f>
        <v>5.6372275717692588</v>
      </c>
    </row>
    <row r="745" spans="1:12">
      <c r="A745">
        <v>4440</v>
      </c>
      <c r="B745" t="s">
        <v>755</v>
      </c>
      <c r="C745">
        <v>316</v>
      </c>
      <c r="D745" t="s">
        <v>1267</v>
      </c>
      <c r="E745">
        <v>2011</v>
      </c>
      <c r="F745" s="15">
        <f>IF(VLOOKUP(IF($A745&lt;1500,'BM011'!$D$5,IF($A745&lt;1800,'BM011'!$D$5,IF($A745&lt;2000,'BM011'!$D$5,$A745))),'BM011'!$D$5:$U$607,'BM011'!S$609,0)="BRUG KOM",VLOOKUP($C745,'BM010'!$C$5:$T$102,'BM010'!R$104,0),VLOOKUP(IF($A745&lt;1500,'BM011'!$D$5,IF($A745&lt;1800,'BM011'!$D$5,IF($A745&lt;2000,'BM011'!$D$5,$A745))),'BM011'!$D$5:$U$607,'BM011'!S$609,0))</f>
        <v>7953.5</v>
      </c>
      <c r="G745">
        <f>SUMIFS(Baggrundsvariable!D$3:D$296,Baggrundsvariable!$A$3:$A$296,Samlet!$C745,Baggrundsvariable!$C$3:$C$296,Samlet!$E745)</f>
        <v>195562</v>
      </c>
      <c r="H745" s="8">
        <f>SUMIFS(Baggrundsvariable!E$3:E$296,Baggrundsvariable!$A$3:$A$296,Samlet!$C745,Baggrundsvariable!$C$3:$C$296,Samlet!$E745)</f>
        <v>1.416666666666667</v>
      </c>
      <c r="I745" s="8">
        <f>SUMIFS(Baggrundsvariable!F$3:F$296,Baggrundsvariable!$A$3:$A$296,Samlet!$C745,Baggrundsvariable!$C$3:$C$296,Samlet!$E745)</f>
        <v>4</v>
      </c>
      <c r="J745" s="8">
        <f>SUMIFS(Baggrundsvariable!G$3:G$296,Baggrundsvariable!$A$3:$A$296,Samlet!$C745,Baggrundsvariable!$C$3:$C$296,Samlet!$E745)</f>
        <v>15.8</v>
      </c>
      <c r="K745" s="8">
        <f>SUMIFS(Baggrundsvariable!H$3:H$296,Baggrundsvariable!$A$3:$A$296,Samlet!$C745,Baggrundsvariable!$C$3:$C$296,Samlet!$E745)</f>
        <v>13.7</v>
      </c>
      <c r="L745" s="8">
        <f>SUMIFS(Baggrundsvariable!I$3:I$296,Baggrundsvariable!$A$3:$A$296,Samlet!$C745,Baggrundsvariable!$C$3:$C$296,Samlet!$E745)</f>
        <v>5.6372275717692588</v>
      </c>
    </row>
    <row r="746" spans="1:12">
      <c r="A746">
        <v>4450</v>
      </c>
      <c r="B746" t="s">
        <v>756</v>
      </c>
      <c r="C746">
        <v>316</v>
      </c>
      <c r="D746" t="s">
        <v>1267</v>
      </c>
      <c r="E746">
        <v>2011</v>
      </c>
      <c r="F746" s="15">
        <f>IF(VLOOKUP(IF($A746&lt;1500,'BM011'!$D$5,IF($A746&lt;1800,'BM011'!$D$5,IF($A746&lt;2000,'BM011'!$D$5,$A746))),'BM011'!$D$5:$U$607,'BM011'!S$609,0)="BRUG KOM",VLOOKUP($C746,'BM010'!$C$5:$T$102,'BM010'!R$104,0),VLOOKUP(IF($A746&lt;1500,'BM011'!$D$5,IF($A746&lt;1800,'BM011'!$D$5,IF($A746&lt;2000,'BM011'!$D$5,$A746))),'BM011'!$D$5:$U$607,'BM011'!S$609,0))</f>
        <v>9064</v>
      </c>
      <c r="G746">
        <f>SUMIFS(Baggrundsvariable!D$3:D$296,Baggrundsvariable!$A$3:$A$296,Samlet!$C746,Baggrundsvariable!$C$3:$C$296,Samlet!$E746)</f>
        <v>195562</v>
      </c>
      <c r="H746" s="8">
        <f>SUMIFS(Baggrundsvariable!E$3:E$296,Baggrundsvariable!$A$3:$A$296,Samlet!$C746,Baggrundsvariable!$C$3:$C$296,Samlet!$E746)</f>
        <v>1.416666666666667</v>
      </c>
      <c r="I746" s="8">
        <f>SUMIFS(Baggrundsvariable!F$3:F$296,Baggrundsvariable!$A$3:$A$296,Samlet!$C746,Baggrundsvariable!$C$3:$C$296,Samlet!$E746)</f>
        <v>4</v>
      </c>
      <c r="J746" s="8">
        <f>SUMIFS(Baggrundsvariable!G$3:G$296,Baggrundsvariable!$A$3:$A$296,Samlet!$C746,Baggrundsvariable!$C$3:$C$296,Samlet!$E746)</f>
        <v>15.8</v>
      </c>
      <c r="K746" s="8">
        <f>SUMIFS(Baggrundsvariable!H$3:H$296,Baggrundsvariable!$A$3:$A$296,Samlet!$C746,Baggrundsvariable!$C$3:$C$296,Samlet!$E746)</f>
        <v>13.7</v>
      </c>
      <c r="L746" s="8">
        <f>SUMIFS(Baggrundsvariable!I$3:I$296,Baggrundsvariable!$A$3:$A$296,Samlet!$C746,Baggrundsvariable!$C$3:$C$296,Samlet!$E746)</f>
        <v>5.6372275717692588</v>
      </c>
    </row>
    <row r="747" spans="1:12">
      <c r="A747">
        <v>4450</v>
      </c>
      <c r="B747" t="s">
        <v>756</v>
      </c>
      <c r="C747">
        <v>326</v>
      </c>
      <c r="D747" t="s">
        <v>1273</v>
      </c>
      <c r="E747">
        <v>2011</v>
      </c>
      <c r="F747" s="15">
        <f>IF(VLOOKUP(IF($A747&lt;1500,'BM011'!$D$5,IF($A747&lt;1800,'BM011'!$D$5,IF($A747&lt;2000,'BM011'!$D$5,$A747))),'BM011'!$D$5:$U$607,'BM011'!S$609,0)="BRUG KOM",VLOOKUP($C747,'BM010'!$C$5:$T$102,'BM010'!R$104,0),VLOOKUP(IF($A747&lt;1500,'BM011'!$D$5,IF($A747&lt;1800,'BM011'!$D$5,IF($A747&lt;2000,'BM011'!$D$5,$A747))),'BM011'!$D$5:$U$607,'BM011'!S$609,0))</f>
        <v>9064</v>
      </c>
      <c r="G747">
        <f>SUMIFS(Baggrundsvariable!D$3:D$296,Baggrundsvariable!$A$3:$A$296,Samlet!$C747,Baggrundsvariable!$C$3:$C$296,Samlet!$E747)</f>
        <v>189511</v>
      </c>
      <c r="H747" s="8">
        <f>SUMIFS(Baggrundsvariable!E$3:E$296,Baggrundsvariable!$A$3:$A$296,Samlet!$C747,Baggrundsvariable!$C$3:$C$296,Samlet!$E747)</f>
        <v>1.5083333333333335</v>
      </c>
      <c r="I747" s="8">
        <f>SUMIFS(Baggrundsvariable!F$3:F$296,Baggrundsvariable!$A$3:$A$296,Samlet!$C747,Baggrundsvariable!$C$3:$C$296,Samlet!$E747)</f>
        <v>3.5</v>
      </c>
      <c r="J747" s="8">
        <f>SUMIFS(Baggrundsvariable!G$3:G$296,Baggrundsvariable!$A$3:$A$296,Samlet!$C747,Baggrundsvariable!$C$3:$C$296,Samlet!$E747)</f>
        <v>16</v>
      </c>
      <c r="K747" s="8">
        <f>SUMIFS(Baggrundsvariable!H$3:H$296,Baggrundsvariable!$A$3:$A$296,Samlet!$C747,Baggrundsvariable!$C$3:$C$296,Samlet!$E747)</f>
        <v>15.2</v>
      </c>
      <c r="L747" s="8">
        <f>SUMIFS(Baggrundsvariable!I$3:I$296,Baggrundsvariable!$A$3:$A$296,Samlet!$C747,Baggrundsvariable!$C$3:$C$296,Samlet!$E747)</f>
        <v>3.4055411502888995</v>
      </c>
    </row>
    <row r="748" spans="1:12">
      <c r="A748">
        <v>4460</v>
      </c>
      <c r="B748" t="s">
        <v>757</v>
      </c>
      <c r="C748">
        <v>316</v>
      </c>
      <c r="D748" t="s">
        <v>1267</v>
      </c>
      <c r="E748">
        <v>2011</v>
      </c>
      <c r="F748" s="15">
        <f>IF(VLOOKUP(IF($A748&lt;1500,'BM011'!$D$5,IF($A748&lt;1800,'BM011'!$D$5,IF($A748&lt;2000,'BM011'!$D$5,$A748))),'BM011'!$D$5:$U$607,'BM011'!S$609,0)="BRUG KOM",VLOOKUP($C748,'BM010'!$C$5:$T$102,'BM010'!R$104,0),VLOOKUP(IF($A748&lt;1500,'BM011'!$D$5,IF($A748&lt;1800,'BM011'!$D$5,IF($A748&lt;2000,'BM011'!$D$5,$A748))),'BM011'!$D$5:$U$607,'BM011'!S$609,0))</f>
        <v>6389</v>
      </c>
      <c r="G748">
        <f>SUMIFS(Baggrundsvariable!D$3:D$296,Baggrundsvariable!$A$3:$A$296,Samlet!$C748,Baggrundsvariable!$C$3:$C$296,Samlet!$E748)</f>
        <v>195562</v>
      </c>
      <c r="H748" s="8">
        <f>SUMIFS(Baggrundsvariable!E$3:E$296,Baggrundsvariable!$A$3:$A$296,Samlet!$C748,Baggrundsvariable!$C$3:$C$296,Samlet!$E748)</f>
        <v>1.416666666666667</v>
      </c>
      <c r="I748" s="8">
        <f>SUMIFS(Baggrundsvariable!F$3:F$296,Baggrundsvariable!$A$3:$A$296,Samlet!$C748,Baggrundsvariable!$C$3:$C$296,Samlet!$E748)</f>
        <v>4</v>
      </c>
      <c r="J748" s="8">
        <f>SUMIFS(Baggrundsvariable!G$3:G$296,Baggrundsvariable!$A$3:$A$296,Samlet!$C748,Baggrundsvariable!$C$3:$C$296,Samlet!$E748)</f>
        <v>15.8</v>
      </c>
      <c r="K748" s="8">
        <f>SUMIFS(Baggrundsvariable!H$3:H$296,Baggrundsvariable!$A$3:$A$296,Samlet!$C748,Baggrundsvariable!$C$3:$C$296,Samlet!$E748)</f>
        <v>13.7</v>
      </c>
      <c r="L748" s="8">
        <f>SUMIFS(Baggrundsvariable!I$3:I$296,Baggrundsvariable!$A$3:$A$296,Samlet!$C748,Baggrundsvariable!$C$3:$C$296,Samlet!$E748)</f>
        <v>5.6372275717692588</v>
      </c>
    </row>
    <row r="749" spans="1:12">
      <c r="A749">
        <v>4460</v>
      </c>
      <c r="B749" t="s">
        <v>757</v>
      </c>
      <c r="C749">
        <v>326</v>
      </c>
      <c r="D749" t="s">
        <v>1273</v>
      </c>
      <c r="E749">
        <v>2011</v>
      </c>
      <c r="F749" s="15">
        <f>IF(VLOOKUP(IF($A749&lt;1500,'BM011'!$D$5,IF($A749&lt;1800,'BM011'!$D$5,IF($A749&lt;2000,'BM011'!$D$5,$A749))),'BM011'!$D$5:$U$607,'BM011'!S$609,0)="BRUG KOM",VLOOKUP($C749,'BM010'!$C$5:$T$102,'BM010'!R$104,0),VLOOKUP(IF($A749&lt;1500,'BM011'!$D$5,IF($A749&lt;1800,'BM011'!$D$5,IF($A749&lt;2000,'BM011'!$D$5,$A749))),'BM011'!$D$5:$U$607,'BM011'!S$609,0))</f>
        <v>6389</v>
      </c>
      <c r="G749">
        <f>SUMIFS(Baggrundsvariable!D$3:D$296,Baggrundsvariable!$A$3:$A$296,Samlet!$C749,Baggrundsvariable!$C$3:$C$296,Samlet!$E749)</f>
        <v>189511</v>
      </c>
      <c r="H749" s="8">
        <f>SUMIFS(Baggrundsvariable!E$3:E$296,Baggrundsvariable!$A$3:$A$296,Samlet!$C749,Baggrundsvariable!$C$3:$C$296,Samlet!$E749)</f>
        <v>1.5083333333333335</v>
      </c>
      <c r="I749" s="8">
        <f>SUMIFS(Baggrundsvariable!F$3:F$296,Baggrundsvariable!$A$3:$A$296,Samlet!$C749,Baggrundsvariable!$C$3:$C$296,Samlet!$E749)</f>
        <v>3.5</v>
      </c>
      <c r="J749" s="8">
        <f>SUMIFS(Baggrundsvariable!G$3:G$296,Baggrundsvariable!$A$3:$A$296,Samlet!$C749,Baggrundsvariable!$C$3:$C$296,Samlet!$E749)</f>
        <v>16</v>
      </c>
      <c r="K749" s="8">
        <f>SUMIFS(Baggrundsvariable!H$3:H$296,Baggrundsvariable!$A$3:$A$296,Samlet!$C749,Baggrundsvariable!$C$3:$C$296,Samlet!$E749)</f>
        <v>15.2</v>
      </c>
      <c r="L749" s="8">
        <f>SUMIFS(Baggrundsvariable!I$3:I$296,Baggrundsvariable!$A$3:$A$296,Samlet!$C749,Baggrundsvariable!$C$3:$C$296,Samlet!$E749)</f>
        <v>3.4055411502888995</v>
      </c>
    </row>
    <row r="750" spans="1:12">
      <c r="A750">
        <v>4470</v>
      </c>
      <c r="B750" t="s">
        <v>758</v>
      </c>
      <c r="C750">
        <v>316</v>
      </c>
      <c r="D750" t="s">
        <v>1267</v>
      </c>
      <c r="E750">
        <v>2011</v>
      </c>
      <c r="F750" s="15">
        <f>IF(VLOOKUP(IF($A750&lt;1500,'BM011'!$D$5,IF($A750&lt;1800,'BM011'!$D$5,IF($A750&lt;2000,'BM011'!$D$5,$A750))),'BM011'!$D$5:$U$607,'BM011'!S$609,0)="BRUG KOM",VLOOKUP($C750,'BM010'!$C$5:$T$102,'BM010'!R$104,0),VLOOKUP(IF($A750&lt;1500,'BM011'!$D$5,IF($A750&lt;1800,'BM011'!$D$5,IF($A750&lt;2000,'BM011'!$D$5,$A750))),'BM011'!$D$5:$U$607,'BM011'!S$609,0))</f>
        <v>5361.666666666667</v>
      </c>
      <c r="G750">
        <f>SUMIFS(Baggrundsvariable!D$3:D$296,Baggrundsvariable!$A$3:$A$296,Samlet!$C750,Baggrundsvariable!$C$3:$C$296,Samlet!$E750)</f>
        <v>195562</v>
      </c>
      <c r="H750" s="8">
        <f>SUMIFS(Baggrundsvariable!E$3:E$296,Baggrundsvariable!$A$3:$A$296,Samlet!$C750,Baggrundsvariable!$C$3:$C$296,Samlet!$E750)</f>
        <v>1.416666666666667</v>
      </c>
      <c r="I750" s="8">
        <f>SUMIFS(Baggrundsvariable!F$3:F$296,Baggrundsvariable!$A$3:$A$296,Samlet!$C750,Baggrundsvariable!$C$3:$C$296,Samlet!$E750)</f>
        <v>4</v>
      </c>
      <c r="J750" s="8">
        <f>SUMIFS(Baggrundsvariable!G$3:G$296,Baggrundsvariable!$A$3:$A$296,Samlet!$C750,Baggrundsvariable!$C$3:$C$296,Samlet!$E750)</f>
        <v>15.8</v>
      </c>
      <c r="K750" s="8">
        <f>SUMIFS(Baggrundsvariable!H$3:H$296,Baggrundsvariable!$A$3:$A$296,Samlet!$C750,Baggrundsvariable!$C$3:$C$296,Samlet!$E750)</f>
        <v>13.7</v>
      </c>
      <c r="L750" s="8">
        <f>SUMIFS(Baggrundsvariable!I$3:I$296,Baggrundsvariable!$A$3:$A$296,Samlet!$C750,Baggrundsvariable!$C$3:$C$296,Samlet!$E750)</f>
        <v>5.6372275717692588</v>
      </c>
    </row>
    <row r="751" spans="1:12">
      <c r="A751">
        <v>4470</v>
      </c>
      <c r="B751" t="s">
        <v>758</v>
      </c>
      <c r="C751">
        <v>326</v>
      </c>
      <c r="D751" t="s">
        <v>1273</v>
      </c>
      <c r="E751">
        <v>2011</v>
      </c>
      <c r="F751" s="15">
        <f>IF(VLOOKUP(IF($A751&lt;1500,'BM011'!$D$5,IF($A751&lt;1800,'BM011'!$D$5,IF($A751&lt;2000,'BM011'!$D$5,$A751))),'BM011'!$D$5:$U$607,'BM011'!S$609,0)="BRUG KOM",VLOOKUP($C751,'BM010'!$C$5:$T$102,'BM010'!R$104,0),VLOOKUP(IF($A751&lt;1500,'BM011'!$D$5,IF($A751&lt;1800,'BM011'!$D$5,IF($A751&lt;2000,'BM011'!$D$5,$A751))),'BM011'!$D$5:$U$607,'BM011'!S$609,0))</f>
        <v>5361.666666666667</v>
      </c>
      <c r="G751">
        <f>SUMIFS(Baggrundsvariable!D$3:D$296,Baggrundsvariable!$A$3:$A$296,Samlet!$C751,Baggrundsvariable!$C$3:$C$296,Samlet!$E751)</f>
        <v>189511</v>
      </c>
      <c r="H751" s="8">
        <f>SUMIFS(Baggrundsvariable!E$3:E$296,Baggrundsvariable!$A$3:$A$296,Samlet!$C751,Baggrundsvariable!$C$3:$C$296,Samlet!$E751)</f>
        <v>1.5083333333333335</v>
      </c>
      <c r="I751" s="8">
        <f>SUMIFS(Baggrundsvariable!F$3:F$296,Baggrundsvariable!$A$3:$A$296,Samlet!$C751,Baggrundsvariable!$C$3:$C$296,Samlet!$E751)</f>
        <v>3.5</v>
      </c>
      <c r="J751" s="8">
        <f>SUMIFS(Baggrundsvariable!G$3:G$296,Baggrundsvariable!$A$3:$A$296,Samlet!$C751,Baggrundsvariable!$C$3:$C$296,Samlet!$E751)</f>
        <v>16</v>
      </c>
      <c r="K751" s="8">
        <f>SUMIFS(Baggrundsvariable!H$3:H$296,Baggrundsvariable!$A$3:$A$296,Samlet!$C751,Baggrundsvariable!$C$3:$C$296,Samlet!$E751)</f>
        <v>15.2</v>
      </c>
      <c r="L751" s="8">
        <f>SUMIFS(Baggrundsvariable!I$3:I$296,Baggrundsvariable!$A$3:$A$296,Samlet!$C751,Baggrundsvariable!$C$3:$C$296,Samlet!$E751)</f>
        <v>3.4055411502888995</v>
      </c>
    </row>
    <row r="752" spans="1:12">
      <c r="A752">
        <v>4480</v>
      </c>
      <c r="B752" t="s">
        <v>759</v>
      </c>
      <c r="C752">
        <v>326</v>
      </c>
      <c r="D752" t="s">
        <v>1273</v>
      </c>
      <c r="E752">
        <v>2011</v>
      </c>
      <c r="F752" s="15">
        <f>IF(VLOOKUP(IF($A752&lt;1500,'BM011'!$D$5,IF($A752&lt;1800,'BM011'!$D$5,IF($A752&lt;2000,'BM011'!$D$5,$A752))),'BM011'!$D$5:$U$607,'BM011'!S$609,0)="BRUG KOM",VLOOKUP($C752,'BM010'!$C$5:$T$102,'BM010'!R$104,0),VLOOKUP(IF($A752&lt;1500,'BM011'!$D$5,IF($A752&lt;1800,'BM011'!$D$5,IF($A752&lt;2000,'BM011'!$D$5,$A752))),'BM011'!$D$5:$U$607,'BM011'!S$609,0))</f>
        <v>8287.5</v>
      </c>
      <c r="G752">
        <f>SUMIFS(Baggrundsvariable!D$3:D$296,Baggrundsvariable!$A$3:$A$296,Samlet!$C752,Baggrundsvariable!$C$3:$C$296,Samlet!$E752)</f>
        <v>189511</v>
      </c>
      <c r="H752" s="8">
        <f>SUMIFS(Baggrundsvariable!E$3:E$296,Baggrundsvariable!$A$3:$A$296,Samlet!$C752,Baggrundsvariable!$C$3:$C$296,Samlet!$E752)</f>
        <v>1.5083333333333335</v>
      </c>
      <c r="I752" s="8">
        <f>SUMIFS(Baggrundsvariable!F$3:F$296,Baggrundsvariable!$A$3:$A$296,Samlet!$C752,Baggrundsvariable!$C$3:$C$296,Samlet!$E752)</f>
        <v>3.5</v>
      </c>
      <c r="J752" s="8">
        <f>SUMIFS(Baggrundsvariable!G$3:G$296,Baggrundsvariable!$A$3:$A$296,Samlet!$C752,Baggrundsvariable!$C$3:$C$296,Samlet!$E752)</f>
        <v>16</v>
      </c>
      <c r="K752" s="8">
        <f>SUMIFS(Baggrundsvariable!H$3:H$296,Baggrundsvariable!$A$3:$A$296,Samlet!$C752,Baggrundsvariable!$C$3:$C$296,Samlet!$E752)</f>
        <v>15.2</v>
      </c>
      <c r="L752" s="8">
        <f>SUMIFS(Baggrundsvariable!I$3:I$296,Baggrundsvariable!$A$3:$A$296,Samlet!$C752,Baggrundsvariable!$C$3:$C$296,Samlet!$E752)</f>
        <v>3.4055411502888995</v>
      </c>
    </row>
    <row r="753" spans="1:12">
      <c r="A753">
        <v>4490</v>
      </c>
      <c r="B753" t="s">
        <v>760</v>
      </c>
      <c r="C753">
        <v>326</v>
      </c>
      <c r="D753" t="s">
        <v>1273</v>
      </c>
      <c r="E753">
        <v>2011</v>
      </c>
      <c r="F753" s="15">
        <f>IF(VLOOKUP(IF($A753&lt;1500,'BM011'!$D$5,IF($A753&lt;1800,'BM011'!$D$5,IF($A753&lt;2000,'BM011'!$D$5,$A753))),'BM011'!$D$5:$U$607,'BM011'!S$609,0)="BRUG KOM",VLOOKUP($C753,'BM010'!$C$5:$T$102,'BM010'!R$104,0),VLOOKUP(IF($A753&lt;1500,'BM011'!$D$5,IF($A753&lt;1800,'BM011'!$D$5,IF($A753&lt;2000,'BM011'!$D$5,$A753))),'BM011'!$D$5:$U$607,'BM011'!S$609,0))</f>
        <v>8287.5</v>
      </c>
      <c r="G753">
        <f>SUMIFS(Baggrundsvariable!D$3:D$296,Baggrundsvariable!$A$3:$A$296,Samlet!$C753,Baggrundsvariable!$C$3:$C$296,Samlet!$E753)</f>
        <v>189511</v>
      </c>
      <c r="H753" s="8">
        <f>SUMIFS(Baggrundsvariable!E$3:E$296,Baggrundsvariable!$A$3:$A$296,Samlet!$C753,Baggrundsvariable!$C$3:$C$296,Samlet!$E753)</f>
        <v>1.5083333333333335</v>
      </c>
      <c r="I753" s="8">
        <f>SUMIFS(Baggrundsvariable!F$3:F$296,Baggrundsvariable!$A$3:$A$296,Samlet!$C753,Baggrundsvariable!$C$3:$C$296,Samlet!$E753)</f>
        <v>3.5</v>
      </c>
      <c r="J753" s="8">
        <f>SUMIFS(Baggrundsvariable!G$3:G$296,Baggrundsvariable!$A$3:$A$296,Samlet!$C753,Baggrundsvariable!$C$3:$C$296,Samlet!$E753)</f>
        <v>16</v>
      </c>
      <c r="K753" s="8">
        <f>SUMIFS(Baggrundsvariable!H$3:H$296,Baggrundsvariable!$A$3:$A$296,Samlet!$C753,Baggrundsvariable!$C$3:$C$296,Samlet!$E753)</f>
        <v>15.2</v>
      </c>
      <c r="L753" s="8">
        <f>SUMIFS(Baggrundsvariable!I$3:I$296,Baggrundsvariable!$A$3:$A$296,Samlet!$C753,Baggrundsvariable!$C$3:$C$296,Samlet!$E753)</f>
        <v>3.4055411502888995</v>
      </c>
    </row>
    <row r="754" spans="1:12">
      <c r="A754">
        <v>4500</v>
      </c>
      <c r="B754" t="s">
        <v>761</v>
      </c>
      <c r="C754">
        <v>306</v>
      </c>
      <c r="D754" t="s">
        <v>1274</v>
      </c>
      <c r="E754">
        <v>2011</v>
      </c>
      <c r="F754" s="15">
        <f>IF(VLOOKUP(IF($A754&lt;1500,'BM011'!$D$5,IF($A754&lt;1800,'BM011'!$D$5,IF($A754&lt;2000,'BM011'!$D$5,$A754))),'BM011'!$D$5:$U$607,'BM011'!S$609,0)="BRUG KOM",VLOOKUP($C754,'BM010'!$C$5:$T$102,'BM010'!R$104,0),VLOOKUP(IF($A754&lt;1500,'BM011'!$D$5,IF($A754&lt;1800,'BM011'!$D$5,IF($A754&lt;2000,'BM011'!$D$5,$A754))),'BM011'!$D$5:$U$607,'BM011'!S$609,0))</f>
        <v>8499.5</v>
      </c>
      <c r="G754">
        <f>SUMIFS(Baggrundsvariable!D$3:D$296,Baggrundsvariable!$A$3:$A$296,Samlet!$C754,Baggrundsvariable!$C$3:$C$296,Samlet!$E754)</f>
        <v>180222</v>
      </c>
      <c r="H754" s="8">
        <f>SUMIFS(Baggrundsvariable!E$3:E$296,Baggrundsvariable!$A$3:$A$296,Samlet!$C754,Baggrundsvariable!$C$3:$C$296,Samlet!$E754)</f>
        <v>1.9666666666666668</v>
      </c>
      <c r="I754" s="8">
        <f>SUMIFS(Baggrundsvariable!F$3:F$296,Baggrundsvariable!$A$3:$A$296,Samlet!$C754,Baggrundsvariable!$C$3:$C$296,Samlet!$E754)</f>
        <v>3.4</v>
      </c>
      <c r="J754" s="8">
        <f>SUMIFS(Baggrundsvariable!G$3:G$296,Baggrundsvariable!$A$3:$A$296,Samlet!$C754,Baggrundsvariable!$C$3:$C$296,Samlet!$E754)</f>
        <v>17.2</v>
      </c>
      <c r="K754" s="8">
        <f>SUMIFS(Baggrundsvariable!H$3:H$296,Baggrundsvariable!$A$3:$A$296,Samlet!$C754,Baggrundsvariable!$C$3:$C$296,Samlet!$E754)</f>
        <v>10.9</v>
      </c>
      <c r="L754" s="8">
        <f>SUMIFS(Baggrundsvariable!I$3:I$296,Baggrundsvariable!$A$3:$A$296,Samlet!$C754,Baggrundsvariable!$C$3:$C$296,Samlet!$E754)</f>
        <v>2.2885283893395134</v>
      </c>
    </row>
    <row r="755" spans="1:12">
      <c r="A755">
        <v>4520</v>
      </c>
      <c r="B755" t="s">
        <v>762</v>
      </c>
      <c r="C755">
        <v>316</v>
      </c>
      <c r="D755" t="s">
        <v>1267</v>
      </c>
      <c r="E755">
        <v>2011</v>
      </c>
      <c r="F755" s="15">
        <f>IF(VLOOKUP(IF($A755&lt;1500,'BM011'!$D$5,IF($A755&lt;1800,'BM011'!$D$5,IF($A755&lt;2000,'BM011'!$D$5,$A755))),'BM011'!$D$5:$U$607,'BM011'!S$609,0)="BRUG KOM",VLOOKUP($C755,'BM010'!$C$5:$T$102,'BM010'!R$104,0),VLOOKUP(IF($A755&lt;1500,'BM011'!$D$5,IF($A755&lt;1800,'BM011'!$D$5,IF($A755&lt;2000,'BM011'!$D$5,$A755))),'BM011'!$D$5:$U$607,'BM011'!S$609,0))</f>
        <v>8236</v>
      </c>
      <c r="G755">
        <f>SUMIFS(Baggrundsvariable!D$3:D$296,Baggrundsvariable!$A$3:$A$296,Samlet!$C755,Baggrundsvariable!$C$3:$C$296,Samlet!$E755)</f>
        <v>195562</v>
      </c>
      <c r="H755" s="8">
        <f>SUMIFS(Baggrundsvariable!E$3:E$296,Baggrundsvariable!$A$3:$A$296,Samlet!$C755,Baggrundsvariable!$C$3:$C$296,Samlet!$E755)</f>
        <v>1.416666666666667</v>
      </c>
      <c r="I755" s="8">
        <f>SUMIFS(Baggrundsvariable!F$3:F$296,Baggrundsvariable!$A$3:$A$296,Samlet!$C755,Baggrundsvariable!$C$3:$C$296,Samlet!$E755)</f>
        <v>4</v>
      </c>
      <c r="J755" s="8">
        <f>SUMIFS(Baggrundsvariable!G$3:G$296,Baggrundsvariable!$A$3:$A$296,Samlet!$C755,Baggrundsvariable!$C$3:$C$296,Samlet!$E755)</f>
        <v>15.8</v>
      </c>
      <c r="K755" s="8">
        <f>SUMIFS(Baggrundsvariable!H$3:H$296,Baggrundsvariable!$A$3:$A$296,Samlet!$C755,Baggrundsvariable!$C$3:$C$296,Samlet!$E755)</f>
        <v>13.7</v>
      </c>
      <c r="L755" s="8">
        <f>SUMIFS(Baggrundsvariable!I$3:I$296,Baggrundsvariable!$A$3:$A$296,Samlet!$C755,Baggrundsvariable!$C$3:$C$296,Samlet!$E755)</f>
        <v>5.6372275717692588</v>
      </c>
    </row>
    <row r="756" spans="1:12">
      <c r="A756">
        <v>4532</v>
      </c>
      <c r="B756" t="s">
        <v>763</v>
      </c>
      <c r="C756">
        <v>316</v>
      </c>
      <c r="D756" t="s">
        <v>1267</v>
      </c>
      <c r="E756">
        <v>2011</v>
      </c>
      <c r="F756" s="15">
        <f>IF(VLOOKUP(IF($A756&lt;1500,'BM011'!$D$5,IF($A756&lt;1800,'BM011'!$D$5,IF($A756&lt;2000,'BM011'!$D$5,$A756))),'BM011'!$D$5:$U$607,'BM011'!S$609,0)="BRUG KOM",VLOOKUP($C756,'BM010'!$C$5:$T$102,'BM010'!R$104,0),VLOOKUP(IF($A756&lt;1500,'BM011'!$D$5,IF($A756&lt;1800,'BM011'!$D$5,IF($A756&lt;2000,'BM011'!$D$5,$A756))),'BM011'!$D$5:$U$607,'BM011'!S$609,0))</f>
        <v>10485</v>
      </c>
      <c r="G756">
        <f>SUMIFS(Baggrundsvariable!D$3:D$296,Baggrundsvariable!$A$3:$A$296,Samlet!$C756,Baggrundsvariable!$C$3:$C$296,Samlet!$E756)</f>
        <v>195562</v>
      </c>
      <c r="H756" s="8">
        <f>SUMIFS(Baggrundsvariable!E$3:E$296,Baggrundsvariable!$A$3:$A$296,Samlet!$C756,Baggrundsvariable!$C$3:$C$296,Samlet!$E756)</f>
        <v>1.416666666666667</v>
      </c>
      <c r="I756" s="8">
        <f>SUMIFS(Baggrundsvariable!F$3:F$296,Baggrundsvariable!$A$3:$A$296,Samlet!$C756,Baggrundsvariable!$C$3:$C$296,Samlet!$E756)</f>
        <v>4</v>
      </c>
      <c r="J756" s="8">
        <f>SUMIFS(Baggrundsvariable!G$3:G$296,Baggrundsvariable!$A$3:$A$296,Samlet!$C756,Baggrundsvariable!$C$3:$C$296,Samlet!$E756)</f>
        <v>15.8</v>
      </c>
      <c r="K756" s="8">
        <f>SUMIFS(Baggrundsvariable!H$3:H$296,Baggrundsvariable!$A$3:$A$296,Samlet!$C756,Baggrundsvariable!$C$3:$C$296,Samlet!$E756)</f>
        <v>13.7</v>
      </c>
      <c r="L756" s="8">
        <f>SUMIFS(Baggrundsvariable!I$3:I$296,Baggrundsvariable!$A$3:$A$296,Samlet!$C756,Baggrundsvariable!$C$3:$C$296,Samlet!$E756)</f>
        <v>5.6372275717692588</v>
      </c>
    </row>
    <row r="757" spans="1:12">
      <c r="A757">
        <v>4534</v>
      </c>
      <c r="B757" t="s">
        <v>764</v>
      </c>
      <c r="C757">
        <v>306</v>
      </c>
      <c r="D757" t="s">
        <v>1274</v>
      </c>
      <c r="E757">
        <v>2011</v>
      </c>
      <c r="F757" s="15">
        <f>IF(VLOOKUP(IF($A757&lt;1500,'BM011'!$D$5,IF($A757&lt;1800,'BM011'!$D$5,IF($A757&lt;2000,'BM011'!$D$5,$A757))),'BM011'!$D$5:$U$607,'BM011'!S$609,0)="BRUG KOM",VLOOKUP($C757,'BM010'!$C$5:$T$102,'BM010'!R$104,0),VLOOKUP(IF($A757&lt;1500,'BM011'!$D$5,IF($A757&lt;1800,'BM011'!$D$5,IF($A757&lt;2000,'BM011'!$D$5,$A757))),'BM011'!$D$5:$U$607,'BM011'!S$609,0))</f>
        <v>6159</v>
      </c>
      <c r="G757">
        <f>SUMIFS(Baggrundsvariable!D$3:D$296,Baggrundsvariable!$A$3:$A$296,Samlet!$C757,Baggrundsvariable!$C$3:$C$296,Samlet!$E757)</f>
        <v>180222</v>
      </c>
      <c r="H757" s="8">
        <f>SUMIFS(Baggrundsvariable!E$3:E$296,Baggrundsvariable!$A$3:$A$296,Samlet!$C757,Baggrundsvariable!$C$3:$C$296,Samlet!$E757)</f>
        <v>1.9666666666666668</v>
      </c>
      <c r="I757" s="8">
        <f>SUMIFS(Baggrundsvariable!F$3:F$296,Baggrundsvariable!$A$3:$A$296,Samlet!$C757,Baggrundsvariable!$C$3:$C$296,Samlet!$E757)</f>
        <v>3.4</v>
      </c>
      <c r="J757" s="8">
        <f>SUMIFS(Baggrundsvariable!G$3:G$296,Baggrundsvariable!$A$3:$A$296,Samlet!$C757,Baggrundsvariable!$C$3:$C$296,Samlet!$E757)</f>
        <v>17.2</v>
      </c>
      <c r="K757" s="8">
        <f>SUMIFS(Baggrundsvariable!H$3:H$296,Baggrundsvariable!$A$3:$A$296,Samlet!$C757,Baggrundsvariable!$C$3:$C$296,Samlet!$E757)</f>
        <v>10.9</v>
      </c>
      <c r="L757" s="8">
        <f>SUMIFS(Baggrundsvariable!I$3:I$296,Baggrundsvariable!$A$3:$A$296,Samlet!$C757,Baggrundsvariable!$C$3:$C$296,Samlet!$E757)</f>
        <v>2.2885283893395134</v>
      </c>
    </row>
    <row r="758" spans="1:12">
      <c r="A758">
        <v>4534</v>
      </c>
      <c r="B758" t="s">
        <v>764</v>
      </c>
      <c r="C758">
        <v>326</v>
      </c>
      <c r="D758" t="s">
        <v>1273</v>
      </c>
      <c r="E758">
        <v>2011</v>
      </c>
      <c r="F758" s="15">
        <f>IF(VLOOKUP(IF($A758&lt;1500,'BM011'!$D$5,IF($A758&lt;1800,'BM011'!$D$5,IF($A758&lt;2000,'BM011'!$D$5,$A758))),'BM011'!$D$5:$U$607,'BM011'!S$609,0)="BRUG KOM",VLOOKUP($C758,'BM010'!$C$5:$T$102,'BM010'!R$104,0),VLOOKUP(IF($A758&lt;1500,'BM011'!$D$5,IF($A758&lt;1800,'BM011'!$D$5,IF($A758&lt;2000,'BM011'!$D$5,$A758))),'BM011'!$D$5:$U$607,'BM011'!S$609,0))</f>
        <v>6159</v>
      </c>
      <c r="G758">
        <f>SUMIFS(Baggrundsvariable!D$3:D$296,Baggrundsvariable!$A$3:$A$296,Samlet!$C758,Baggrundsvariable!$C$3:$C$296,Samlet!$E758)</f>
        <v>189511</v>
      </c>
      <c r="H758" s="8">
        <f>SUMIFS(Baggrundsvariable!E$3:E$296,Baggrundsvariable!$A$3:$A$296,Samlet!$C758,Baggrundsvariable!$C$3:$C$296,Samlet!$E758)</f>
        <v>1.5083333333333335</v>
      </c>
      <c r="I758" s="8">
        <f>SUMIFS(Baggrundsvariable!F$3:F$296,Baggrundsvariable!$A$3:$A$296,Samlet!$C758,Baggrundsvariable!$C$3:$C$296,Samlet!$E758)</f>
        <v>3.5</v>
      </c>
      <c r="J758" s="8">
        <f>SUMIFS(Baggrundsvariable!G$3:G$296,Baggrundsvariable!$A$3:$A$296,Samlet!$C758,Baggrundsvariable!$C$3:$C$296,Samlet!$E758)</f>
        <v>16</v>
      </c>
      <c r="K758" s="8">
        <f>SUMIFS(Baggrundsvariable!H$3:H$296,Baggrundsvariable!$A$3:$A$296,Samlet!$C758,Baggrundsvariable!$C$3:$C$296,Samlet!$E758)</f>
        <v>15.2</v>
      </c>
      <c r="L758" s="8">
        <f>SUMIFS(Baggrundsvariable!I$3:I$296,Baggrundsvariable!$A$3:$A$296,Samlet!$C758,Baggrundsvariable!$C$3:$C$296,Samlet!$E758)</f>
        <v>3.4055411502888995</v>
      </c>
    </row>
    <row r="759" spans="1:12">
      <c r="A759">
        <v>4540</v>
      </c>
      <c r="B759" t="s">
        <v>765</v>
      </c>
      <c r="C759">
        <v>306</v>
      </c>
      <c r="D759" t="s">
        <v>1274</v>
      </c>
      <c r="E759">
        <v>2011</v>
      </c>
      <c r="F759" s="15">
        <f>IF(VLOOKUP(IF($A759&lt;1500,'BM011'!$D$5,IF($A759&lt;1800,'BM011'!$D$5,IF($A759&lt;2000,'BM011'!$D$5,$A759))),'BM011'!$D$5:$U$607,'BM011'!S$609,0)="BRUG KOM",VLOOKUP($C759,'BM010'!$C$5:$T$102,'BM010'!R$104,0),VLOOKUP(IF($A759&lt;1500,'BM011'!$D$5,IF($A759&lt;1800,'BM011'!$D$5,IF($A759&lt;2000,'BM011'!$D$5,$A759))),'BM011'!$D$5:$U$607,'BM011'!S$609,0))</f>
        <v>7676.666666666667</v>
      </c>
      <c r="G759">
        <f>SUMIFS(Baggrundsvariable!D$3:D$296,Baggrundsvariable!$A$3:$A$296,Samlet!$C759,Baggrundsvariable!$C$3:$C$296,Samlet!$E759)</f>
        <v>180222</v>
      </c>
      <c r="H759" s="8">
        <f>SUMIFS(Baggrundsvariable!E$3:E$296,Baggrundsvariable!$A$3:$A$296,Samlet!$C759,Baggrundsvariable!$C$3:$C$296,Samlet!$E759)</f>
        <v>1.9666666666666668</v>
      </c>
      <c r="I759" s="8">
        <f>SUMIFS(Baggrundsvariable!F$3:F$296,Baggrundsvariable!$A$3:$A$296,Samlet!$C759,Baggrundsvariable!$C$3:$C$296,Samlet!$E759)</f>
        <v>3.4</v>
      </c>
      <c r="J759" s="8">
        <f>SUMIFS(Baggrundsvariable!G$3:G$296,Baggrundsvariable!$A$3:$A$296,Samlet!$C759,Baggrundsvariable!$C$3:$C$296,Samlet!$E759)</f>
        <v>17.2</v>
      </c>
      <c r="K759" s="8">
        <f>SUMIFS(Baggrundsvariable!H$3:H$296,Baggrundsvariable!$A$3:$A$296,Samlet!$C759,Baggrundsvariable!$C$3:$C$296,Samlet!$E759)</f>
        <v>10.9</v>
      </c>
      <c r="L759" s="8">
        <f>SUMIFS(Baggrundsvariable!I$3:I$296,Baggrundsvariable!$A$3:$A$296,Samlet!$C759,Baggrundsvariable!$C$3:$C$296,Samlet!$E759)</f>
        <v>2.2885283893395134</v>
      </c>
    </row>
    <row r="760" spans="1:12">
      <c r="A760">
        <v>4550</v>
      </c>
      <c r="B760" t="s">
        <v>766</v>
      </c>
      <c r="C760">
        <v>306</v>
      </c>
      <c r="D760" t="s">
        <v>1274</v>
      </c>
      <c r="E760">
        <v>2011</v>
      </c>
      <c r="F760" s="15">
        <f>IF(VLOOKUP(IF($A760&lt;1500,'BM011'!$D$5,IF($A760&lt;1800,'BM011'!$D$5,IF($A760&lt;2000,'BM011'!$D$5,$A760))),'BM011'!$D$5:$U$607,'BM011'!S$609,0)="BRUG KOM",VLOOKUP($C760,'BM010'!$C$5:$T$102,'BM010'!R$104,0),VLOOKUP(IF($A760&lt;1500,'BM011'!$D$5,IF($A760&lt;1800,'BM011'!$D$5,IF($A760&lt;2000,'BM011'!$D$5,$A760))),'BM011'!$D$5:$U$607,'BM011'!S$609,0))</f>
        <v>8839</v>
      </c>
      <c r="G760">
        <f>SUMIFS(Baggrundsvariable!D$3:D$296,Baggrundsvariable!$A$3:$A$296,Samlet!$C760,Baggrundsvariable!$C$3:$C$296,Samlet!$E760)</f>
        <v>180222</v>
      </c>
      <c r="H760" s="8">
        <f>SUMIFS(Baggrundsvariable!E$3:E$296,Baggrundsvariable!$A$3:$A$296,Samlet!$C760,Baggrundsvariable!$C$3:$C$296,Samlet!$E760)</f>
        <v>1.9666666666666668</v>
      </c>
      <c r="I760" s="8">
        <f>SUMIFS(Baggrundsvariable!F$3:F$296,Baggrundsvariable!$A$3:$A$296,Samlet!$C760,Baggrundsvariable!$C$3:$C$296,Samlet!$E760)</f>
        <v>3.4</v>
      </c>
      <c r="J760" s="8">
        <f>SUMIFS(Baggrundsvariable!G$3:G$296,Baggrundsvariable!$A$3:$A$296,Samlet!$C760,Baggrundsvariable!$C$3:$C$296,Samlet!$E760)</f>
        <v>17.2</v>
      </c>
      <c r="K760" s="8">
        <f>SUMIFS(Baggrundsvariable!H$3:H$296,Baggrundsvariable!$A$3:$A$296,Samlet!$C760,Baggrundsvariable!$C$3:$C$296,Samlet!$E760)</f>
        <v>10.9</v>
      </c>
      <c r="L760" s="8">
        <f>SUMIFS(Baggrundsvariable!I$3:I$296,Baggrundsvariable!$A$3:$A$296,Samlet!$C760,Baggrundsvariable!$C$3:$C$296,Samlet!$E760)</f>
        <v>2.2885283893395134</v>
      </c>
    </row>
    <row r="761" spans="1:12">
      <c r="A761">
        <v>4560</v>
      </c>
      <c r="B761" t="s">
        <v>767</v>
      </c>
      <c r="C761">
        <v>306</v>
      </c>
      <c r="D761" t="s">
        <v>1274</v>
      </c>
      <c r="E761">
        <v>2011</v>
      </c>
      <c r="F761" s="15">
        <f>IF(VLOOKUP(IF($A761&lt;1500,'BM011'!$D$5,IF($A761&lt;1800,'BM011'!$D$5,IF($A761&lt;2000,'BM011'!$D$5,$A761))),'BM011'!$D$5:$U$607,'BM011'!S$609,0)="BRUG KOM",VLOOKUP($C761,'BM010'!$C$5:$T$102,'BM010'!R$104,0),VLOOKUP(IF($A761&lt;1500,'BM011'!$D$5,IF($A761&lt;1800,'BM011'!$D$5,IF($A761&lt;2000,'BM011'!$D$5,$A761))),'BM011'!$D$5:$U$607,'BM011'!S$609,0))</f>
        <v>7726.5</v>
      </c>
      <c r="G761">
        <f>SUMIFS(Baggrundsvariable!D$3:D$296,Baggrundsvariable!$A$3:$A$296,Samlet!$C761,Baggrundsvariable!$C$3:$C$296,Samlet!$E761)</f>
        <v>180222</v>
      </c>
      <c r="H761" s="8">
        <f>SUMIFS(Baggrundsvariable!E$3:E$296,Baggrundsvariable!$A$3:$A$296,Samlet!$C761,Baggrundsvariable!$C$3:$C$296,Samlet!$E761)</f>
        <v>1.9666666666666668</v>
      </c>
      <c r="I761" s="8">
        <f>SUMIFS(Baggrundsvariable!F$3:F$296,Baggrundsvariable!$A$3:$A$296,Samlet!$C761,Baggrundsvariable!$C$3:$C$296,Samlet!$E761)</f>
        <v>3.4</v>
      </c>
      <c r="J761" s="8">
        <f>SUMIFS(Baggrundsvariable!G$3:G$296,Baggrundsvariable!$A$3:$A$296,Samlet!$C761,Baggrundsvariable!$C$3:$C$296,Samlet!$E761)</f>
        <v>17.2</v>
      </c>
      <c r="K761" s="8">
        <f>SUMIFS(Baggrundsvariable!H$3:H$296,Baggrundsvariable!$A$3:$A$296,Samlet!$C761,Baggrundsvariable!$C$3:$C$296,Samlet!$E761)</f>
        <v>10.9</v>
      </c>
      <c r="L761" s="8">
        <f>SUMIFS(Baggrundsvariable!I$3:I$296,Baggrundsvariable!$A$3:$A$296,Samlet!$C761,Baggrundsvariable!$C$3:$C$296,Samlet!$E761)</f>
        <v>2.2885283893395134</v>
      </c>
    </row>
    <row r="762" spans="1:12">
      <c r="A762">
        <v>4571</v>
      </c>
      <c r="B762" t="s">
        <v>768</v>
      </c>
      <c r="C762">
        <v>306</v>
      </c>
      <c r="D762" t="s">
        <v>1274</v>
      </c>
      <c r="E762">
        <v>2011</v>
      </c>
      <c r="F762" s="15">
        <f>IF(VLOOKUP(IF($A762&lt;1500,'BM011'!$D$5,IF($A762&lt;1800,'BM011'!$D$5,IF($A762&lt;2000,'BM011'!$D$5,$A762))),'BM011'!$D$5:$U$607,'BM011'!S$609,0)="BRUG KOM",VLOOKUP($C762,'BM010'!$C$5:$T$102,'BM010'!R$104,0),VLOOKUP(IF($A762&lt;1500,'BM011'!$D$5,IF($A762&lt;1800,'BM011'!$D$5,IF($A762&lt;2000,'BM011'!$D$5,$A762))),'BM011'!$D$5:$U$607,'BM011'!S$609,0))</f>
        <v>7726.5</v>
      </c>
      <c r="G762">
        <f>SUMIFS(Baggrundsvariable!D$3:D$296,Baggrundsvariable!$A$3:$A$296,Samlet!$C762,Baggrundsvariable!$C$3:$C$296,Samlet!$E762)</f>
        <v>180222</v>
      </c>
      <c r="H762" s="8">
        <f>SUMIFS(Baggrundsvariable!E$3:E$296,Baggrundsvariable!$A$3:$A$296,Samlet!$C762,Baggrundsvariable!$C$3:$C$296,Samlet!$E762)</f>
        <v>1.9666666666666668</v>
      </c>
      <c r="I762" s="8">
        <f>SUMIFS(Baggrundsvariable!F$3:F$296,Baggrundsvariable!$A$3:$A$296,Samlet!$C762,Baggrundsvariable!$C$3:$C$296,Samlet!$E762)</f>
        <v>3.4</v>
      </c>
      <c r="J762" s="8">
        <f>SUMIFS(Baggrundsvariable!G$3:G$296,Baggrundsvariable!$A$3:$A$296,Samlet!$C762,Baggrundsvariable!$C$3:$C$296,Samlet!$E762)</f>
        <v>17.2</v>
      </c>
      <c r="K762" s="8">
        <f>SUMIFS(Baggrundsvariable!H$3:H$296,Baggrundsvariable!$A$3:$A$296,Samlet!$C762,Baggrundsvariable!$C$3:$C$296,Samlet!$E762)</f>
        <v>10.9</v>
      </c>
      <c r="L762" s="8">
        <f>SUMIFS(Baggrundsvariable!I$3:I$296,Baggrundsvariable!$A$3:$A$296,Samlet!$C762,Baggrundsvariable!$C$3:$C$296,Samlet!$E762)</f>
        <v>2.2885283893395134</v>
      </c>
    </row>
    <row r="763" spans="1:12">
      <c r="A763">
        <v>4572</v>
      </c>
      <c r="B763" t="s">
        <v>769</v>
      </c>
      <c r="C763">
        <v>306</v>
      </c>
      <c r="D763" t="s">
        <v>1274</v>
      </c>
      <c r="E763">
        <v>2011</v>
      </c>
      <c r="F763" s="15">
        <f>IF(VLOOKUP(IF($A763&lt;1500,'BM011'!$D$5,IF($A763&lt;1800,'BM011'!$D$5,IF($A763&lt;2000,'BM011'!$D$5,$A763))),'BM011'!$D$5:$U$607,'BM011'!S$609,0)="BRUG KOM",VLOOKUP($C763,'BM010'!$C$5:$T$102,'BM010'!R$104,0),VLOOKUP(IF($A763&lt;1500,'BM011'!$D$5,IF($A763&lt;1800,'BM011'!$D$5,IF($A763&lt;2000,'BM011'!$D$5,$A763))),'BM011'!$D$5:$U$607,'BM011'!S$609,0))</f>
        <v>7726.5</v>
      </c>
      <c r="G763">
        <f>SUMIFS(Baggrundsvariable!D$3:D$296,Baggrundsvariable!$A$3:$A$296,Samlet!$C763,Baggrundsvariable!$C$3:$C$296,Samlet!$E763)</f>
        <v>180222</v>
      </c>
      <c r="H763" s="8">
        <f>SUMIFS(Baggrundsvariable!E$3:E$296,Baggrundsvariable!$A$3:$A$296,Samlet!$C763,Baggrundsvariable!$C$3:$C$296,Samlet!$E763)</f>
        <v>1.9666666666666668</v>
      </c>
      <c r="I763" s="8">
        <f>SUMIFS(Baggrundsvariable!F$3:F$296,Baggrundsvariable!$A$3:$A$296,Samlet!$C763,Baggrundsvariable!$C$3:$C$296,Samlet!$E763)</f>
        <v>3.4</v>
      </c>
      <c r="J763" s="8">
        <f>SUMIFS(Baggrundsvariable!G$3:G$296,Baggrundsvariable!$A$3:$A$296,Samlet!$C763,Baggrundsvariable!$C$3:$C$296,Samlet!$E763)</f>
        <v>17.2</v>
      </c>
      <c r="K763" s="8">
        <f>SUMIFS(Baggrundsvariable!H$3:H$296,Baggrundsvariable!$A$3:$A$296,Samlet!$C763,Baggrundsvariable!$C$3:$C$296,Samlet!$E763)</f>
        <v>10.9</v>
      </c>
      <c r="L763" s="8">
        <f>SUMIFS(Baggrundsvariable!I$3:I$296,Baggrundsvariable!$A$3:$A$296,Samlet!$C763,Baggrundsvariable!$C$3:$C$296,Samlet!$E763)</f>
        <v>2.2885283893395134</v>
      </c>
    </row>
    <row r="764" spans="1:12">
      <c r="A764">
        <v>4573</v>
      </c>
      <c r="B764" t="s">
        <v>770</v>
      </c>
      <c r="C764">
        <v>306</v>
      </c>
      <c r="D764" t="s">
        <v>1274</v>
      </c>
      <c r="E764">
        <v>2011</v>
      </c>
      <c r="F764" s="15">
        <f>IF(VLOOKUP(IF($A764&lt;1500,'BM011'!$D$5,IF($A764&lt;1800,'BM011'!$D$5,IF($A764&lt;2000,'BM011'!$D$5,$A764))),'BM011'!$D$5:$U$607,'BM011'!S$609,0)="BRUG KOM",VLOOKUP($C764,'BM010'!$C$5:$T$102,'BM010'!R$104,0),VLOOKUP(IF($A764&lt;1500,'BM011'!$D$5,IF($A764&lt;1800,'BM011'!$D$5,IF($A764&lt;2000,'BM011'!$D$5,$A764))),'BM011'!$D$5:$U$607,'BM011'!S$609,0))</f>
        <v>7726.5</v>
      </c>
      <c r="G764">
        <f>SUMIFS(Baggrundsvariable!D$3:D$296,Baggrundsvariable!$A$3:$A$296,Samlet!$C764,Baggrundsvariable!$C$3:$C$296,Samlet!$E764)</f>
        <v>180222</v>
      </c>
      <c r="H764" s="8">
        <f>SUMIFS(Baggrundsvariable!E$3:E$296,Baggrundsvariable!$A$3:$A$296,Samlet!$C764,Baggrundsvariable!$C$3:$C$296,Samlet!$E764)</f>
        <v>1.9666666666666668</v>
      </c>
      <c r="I764" s="8">
        <f>SUMIFS(Baggrundsvariable!F$3:F$296,Baggrundsvariable!$A$3:$A$296,Samlet!$C764,Baggrundsvariable!$C$3:$C$296,Samlet!$E764)</f>
        <v>3.4</v>
      </c>
      <c r="J764" s="8">
        <f>SUMIFS(Baggrundsvariable!G$3:G$296,Baggrundsvariable!$A$3:$A$296,Samlet!$C764,Baggrundsvariable!$C$3:$C$296,Samlet!$E764)</f>
        <v>17.2</v>
      </c>
      <c r="K764" s="8">
        <f>SUMIFS(Baggrundsvariable!H$3:H$296,Baggrundsvariable!$A$3:$A$296,Samlet!$C764,Baggrundsvariable!$C$3:$C$296,Samlet!$E764)</f>
        <v>10.9</v>
      </c>
      <c r="L764" s="8">
        <f>SUMIFS(Baggrundsvariable!I$3:I$296,Baggrundsvariable!$A$3:$A$296,Samlet!$C764,Baggrundsvariable!$C$3:$C$296,Samlet!$E764)</f>
        <v>2.2885283893395134</v>
      </c>
    </row>
    <row r="765" spans="1:12">
      <c r="A765">
        <v>4581</v>
      </c>
      <c r="B765" t="s">
        <v>771</v>
      </c>
      <c r="C765">
        <v>306</v>
      </c>
      <c r="D765" t="s">
        <v>1274</v>
      </c>
      <c r="E765">
        <v>2011</v>
      </c>
      <c r="F765" s="15">
        <f>IF(VLOOKUP(IF($A765&lt;1500,'BM011'!$D$5,IF($A765&lt;1800,'BM011'!$D$5,IF($A765&lt;2000,'BM011'!$D$5,$A765))),'BM011'!$D$5:$U$607,'BM011'!S$609,0)="BRUG KOM",VLOOKUP($C765,'BM010'!$C$5:$T$102,'BM010'!R$104,0),VLOOKUP(IF($A765&lt;1500,'BM011'!$D$5,IF($A765&lt;1800,'BM011'!$D$5,IF($A765&lt;2000,'BM011'!$D$5,$A765))),'BM011'!$D$5:$U$607,'BM011'!S$609,0))</f>
        <v>7726.5</v>
      </c>
      <c r="G765">
        <f>SUMIFS(Baggrundsvariable!D$3:D$296,Baggrundsvariable!$A$3:$A$296,Samlet!$C765,Baggrundsvariable!$C$3:$C$296,Samlet!$E765)</f>
        <v>180222</v>
      </c>
      <c r="H765" s="8">
        <f>SUMIFS(Baggrundsvariable!E$3:E$296,Baggrundsvariable!$A$3:$A$296,Samlet!$C765,Baggrundsvariable!$C$3:$C$296,Samlet!$E765)</f>
        <v>1.9666666666666668</v>
      </c>
      <c r="I765" s="8">
        <f>SUMIFS(Baggrundsvariable!F$3:F$296,Baggrundsvariable!$A$3:$A$296,Samlet!$C765,Baggrundsvariable!$C$3:$C$296,Samlet!$E765)</f>
        <v>3.4</v>
      </c>
      <c r="J765" s="8">
        <f>SUMIFS(Baggrundsvariable!G$3:G$296,Baggrundsvariable!$A$3:$A$296,Samlet!$C765,Baggrundsvariable!$C$3:$C$296,Samlet!$E765)</f>
        <v>17.2</v>
      </c>
      <c r="K765" s="8">
        <f>SUMIFS(Baggrundsvariable!H$3:H$296,Baggrundsvariable!$A$3:$A$296,Samlet!$C765,Baggrundsvariable!$C$3:$C$296,Samlet!$E765)</f>
        <v>10.9</v>
      </c>
      <c r="L765" s="8">
        <f>SUMIFS(Baggrundsvariable!I$3:I$296,Baggrundsvariable!$A$3:$A$296,Samlet!$C765,Baggrundsvariable!$C$3:$C$296,Samlet!$E765)</f>
        <v>2.2885283893395134</v>
      </c>
    </row>
    <row r="766" spans="1:12">
      <c r="A766">
        <v>4583</v>
      </c>
      <c r="B766" t="s">
        <v>772</v>
      </c>
      <c r="C766">
        <v>306</v>
      </c>
      <c r="D766" t="s">
        <v>1274</v>
      </c>
      <c r="E766">
        <v>2011</v>
      </c>
      <c r="F766" s="15">
        <f>IF(VLOOKUP(IF($A766&lt;1500,'BM011'!$D$5,IF($A766&lt;1800,'BM011'!$D$5,IF($A766&lt;2000,'BM011'!$D$5,$A766))),'BM011'!$D$5:$U$607,'BM011'!S$609,0)="BRUG KOM",VLOOKUP($C766,'BM010'!$C$5:$T$102,'BM010'!R$104,0),VLOOKUP(IF($A766&lt;1500,'BM011'!$D$5,IF($A766&lt;1800,'BM011'!$D$5,IF($A766&lt;2000,'BM011'!$D$5,$A766))),'BM011'!$D$5:$U$607,'BM011'!S$609,0))</f>
        <v>7726.5</v>
      </c>
      <c r="G766">
        <f>SUMIFS(Baggrundsvariable!D$3:D$296,Baggrundsvariable!$A$3:$A$296,Samlet!$C766,Baggrundsvariable!$C$3:$C$296,Samlet!$E766)</f>
        <v>180222</v>
      </c>
      <c r="H766" s="8">
        <f>SUMIFS(Baggrundsvariable!E$3:E$296,Baggrundsvariable!$A$3:$A$296,Samlet!$C766,Baggrundsvariable!$C$3:$C$296,Samlet!$E766)</f>
        <v>1.9666666666666668</v>
      </c>
      <c r="I766" s="8">
        <f>SUMIFS(Baggrundsvariable!F$3:F$296,Baggrundsvariable!$A$3:$A$296,Samlet!$C766,Baggrundsvariable!$C$3:$C$296,Samlet!$E766)</f>
        <v>3.4</v>
      </c>
      <c r="J766" s="8">
        <f>SUMIFS(Baggrundsvariable!G$3:G$296,Baggrundsvariable!$A$3:$A$296,Samlet!$C766,Baggrundsvariable!$C$3:$C$296,Samlet!$E766)</f>
        <v>17.2</v>
      </c>
      <c r="K766" s="8">
        <f>SUMIFS(Baggrundsvariable!H$3:H$296,Baggrundsvariable!$A$3:$A$296,Samlet!$C766,Baggrundsvariable!$C$3:$C$296,Samlet!$E766)</f>
        <v>10.9</v>
      </c>
      <c r="L766" s="8">
        <f>SUMIFS(Baggrundsvariable!I$3:I$296,Baggrundsvariable!$A$3:$A$296,Samlet!$C766,Baggrundsvariable!$C$3:$C$296,Samlet!$E766)</f>
        <v>2.2885283893395134</v>
      </c>
    </row>
    <row r="767" spans="1:12">
      <c r="A767">
        <v>4591</v>
      </c>
      <c r="B767" t="s">
        <v>773</v>
      </c>
      <c r="C767">
        <v>306</v>
      </c>
      <c r="D767" t="s">
        <v>1274</v>
      </c>
      <c r="E767">
        <v>2011</v>
      </c>
      <c r="F767" s="15">
        <f>IF(VLOOKUP(IF($A767&lt;1500,'BM011'!$D$5,IF($A767&lt;1800,'BM011'!$D$5,IF($A767&lt;2000,'BM011'!$D$5,$A767))),'BM011'!$D$5:$U$607,'BM011'!S$609,0)="BRUG KOM",VLOOKUP($C767,'BM010'!$C$5:$T$102,'BM010'!R$104,0),VLOOKUP(IF($A767&lt;1500,'BM011'!$D$5,IF($A767&lt;1800,'BM011'!$D$5,IF($A767&lt;2000,'BM011'!$D$5,$A767))),'BM011'!$D$5:$U$607,'BM011'!S$609,0))</f>
        <v>7726.5</v>
      </c>
      <c r="G767">
        <f>SUMIFS(Baggrundsvariable!D$3:D$296,Baggrundsvariable!$A$3:$A$296,Samlet!$C767,Baggrundsvariable!$C$3:$C$296,Samlet!$E767)</f>
        <v>180222</v>
      </c>
      <c r="H767" s="8">
        <f>SUMIFS(Baggrundsvariable!E$3:E$296,Baggrundsvariable!$A$3:$A$296,Samlet!$C767,Baggrundsvariable!$C$3:$C$296,Samlet!$E767)</f>
        <v>1.9666666666666668</v>
      </c>
      <c r="I767" s="8">
        <f>SUMIFS(Baggrundsvariable!F$3:F$296,Baggrundsvariable!$A$3:$A$296,Samlet!$C767,Baggrundsvariable!$C$3:$C$296,Samlet!$E767)</f>
        <v>3.4</v>
      </c>
      <c r="J767" s="8">
        <f>SUMIFS(Baggrundsvariable!G$3:G$296,Baggrundsvariable!$A$3:$A$296,Samlet!$C767,Baggrundsvariable!$C$3:$C$296,Samlet!$E767)</f>
        <v>17.2</v>
      </c>
      <c r="K767" s="8">
        <f>SUMIFS(Baggrundsvariable!H$3:H$296,Baggrundsvariable!$A$3:$A$296,Samlet!$C767,Baggrundsvariable!$C$3:$C$296,Samlet!$E767)</f>
        <v>10.9</v>
      </c>
      <c r="L767" s="8">
        <f>SUMIFS(Baggrundsvariable!I$3:I$296,Baggrundsvariable!$A$3:$A$296,Samlet!$C767,Baggrundsvariable!$C$3:$C$296,Samlet!$E767)</f>
        <v>2.2885283893395134</v>
      </c>
    </row>
    <row r="768" spans="1:12">
      <c r="A768">
        <v>4591</v>
      </c>
      <c r="B768" t="s">
        <v>773</v>
      </c>
      <c r="C768">
        <v>326</v>
      </c>
      <c r="D768" t="s">
        <v>1273</v>
      </c>
      <c r="E768">
        <v>2011</v>
      </c>
      <c r="F768" s="15">
        <f>IF(VLOOKUP(IF($A768&lt;1500,'BM011'!$D$5,IF($A768&lt;1800,'BM011'!$D$5,IF($A768&lt;2000,'BM011'!$D$5,$A768))),'BM011'!$D$5:$U$607,'BM011'!S$609,0)="BRUG KOM",VLOOKUP($C768,'BM010'!$C$5:$T$102,'BM010'!R$104,0),VLOOKUP(IF($A768&lt;1500,'BM011'!$D$5,IF($A768&lt;1800,'BM011'!$D$5,IF($A768&lt;2000,'BM011'!$D$5,$A768))),'BM011'!$D$5:$U$607,'BM011'!S$609,0))</f>
        <v>8287.5</v>
      </c>
      <c r="G768">
        <f>SUMIFS(Baggrundsvariable!D$3:D$296,Baggrundsvariable!$A$3:$A$296,Samlet!$C768,Baggrundsvariable!$C$3:$C$296,Samlet!$E768)</f>
        <v>189511</v>
      </c>
      <c r="H768" s="8">
        <f>SUMIFS(Baggrundsvariable!E$3:E$296,Baggrundsvariable!$A$3:$A$296,Samlet!$C768,Baggrundsvariable!$C$3:$C$296,Samlet!$E768)</f>
        <v>1.5083333333333335</v>
      </c>
      <c r="I768" s="8">
        <f>SUMIFS(Baggrundsvariable!F$3:F$296,Baggrundsvariable!$A$3:$A$296,Samlet!$C768,Baggrundsvariable!$C$3:$C$296,Samlet!$E768)</f>
        <v>3.5</v>
      </c>
      <c r="J768" s="8">
        <f>SUMIFS(Baggrundsvariable!G$3:G$296,Baggrundsvariable!$A$3:$A$296,Samlet!$C768,Baggrundsvariable!$C$3:$C$296,Samlet!$E768)</f>
        <v>16</v>
      </c>
      <c r="K768" s="8">
        <f>SUMIFS(Baggrundsvariable!H$3:H$296,Baggrundsvariable!$A$3:$A$296,Samlet!$C768,Baggrundsvariable!$C$3:$C$296,Samlet!$E768)</f>
        <v>15.2</v>
      </c>
      <c r="L768" s="8">
        <f>SUMIFS(Baggrundsvariable!I$3:I$296,Baggrundsvariable!$A$3:$A$296,Samlet!$C768,Baggrundsvariable!$C$3:$C$296,Samlet!$E768)</f>
        <v>3.4055411502888995</v>
      </c>
    </row>
    <row r="769" spans="1:12">
      <c r="A769">
        <v>4592</v>
      </c>
      <c r="B769" t="s">
        <v>774</v>
      </c>
      <c r="C769">
        <v>326</v>
      </c>
      <c r="D769" t="s">
        <v>1273</v>
      </c>
      <c r="E769">
        <v>2011</v>
      </c>
      <c r="F769" s="15">
        <f>IF(VLOOKUP(IF($A769&lt;1500,'BM011'!$D$5,IF($A769&lt;1800,'BM011'!$D$5,IF($A769&lt;2000,'BM011'!$D$5,$A769))),'BM011'!$D$5:$U$607,'BM011'!S$609,0)="BRUG KOM",VLOOKUP($C769,'BM010'!$C$5:$T$102,'BM010'!R$104,0),VLOOKUP(IF($A769&lt;1500,'BM011'!$D$5,IF($A769&lt;1800,'BM011'!$D$5,IF($A769&lt;2000,'BM011'!$D$5,$A769))),'BM011'!$D$5:$U$607,'BM011'!S$609,0))</f>
        <v>8287.5</v>
      </c>
      <c r="G769">
        <f>SUMIFS(Baggrundsvariable!D$3:D$296,Baggrundsvariable!$A$3:$A$296,Samlet!$C769,Baggrundsvariable!$C$3:$C$296,Samlet!$E769)</f>
        <v>189511</v>
      </c>
      <c r="H769" s="8">
        <f>SUMIFS(Baggrundsvariable!E$3:E$296,Baggrundsvariable!$A$3:$A$296,Samlet!$C769,Baggrundsvariable!$C$3:$C$296,Samlet!$E769)</f>
        <v>1.5083333333333335</v>
      </c>
      <c r="I769" s="8">
        <f>SUMIFS(Baggrundsvariable!F$3:F$296,Baggrundsvariable!$A$3:$A$296,Samlet!$C769,Baggrundsvariable!$C$3:$C$296,Samlet!$E769)</f>
        <v>3.5</v>
      </c>
      <c r="J769" s="8">
        <f>SUMIFS(Baggrundsvariable!G$3:G$296,Baggrundsvariable!$A$3:$A$296,Samlet!$C769,Baggrundsvariable!$C$3:$C$296,Samlet!$E769)</f>
        <v>16</v>
      </c>
      <c r="K769" s="8">
        <f>SUMIFS(Baggrundsvariable!H$3:H$296,Baggrundsvariable!$A$3:$A$296,Samlet!$C769,Baggrundsvariable!$C$3:$C$296,Samlet!$E769)</f>
        <v>15.2</v>
      </c>
      <c r="L769" s="8">
        <f>SUMIFS(Baggrundsvariable!I$3:I$296,Baggrundsvariable!$A$3:$A$296,Samlet!$C769,Baggrundsvariable!$C$3:$C$296,Samlet!$E769)</f>
        <v>3.4055411502888995</v>
      </c>
    </row>
    <row r="770" spans="1:12">
      <c r="A770">
        <v>4593</v>
      </c>
      <c r="B770" t="s">
        <v>775</v>
      </c>
      <c r="C770">
        <v>326</v>
      </c>
      <c r="D770" t="s">
        <v>1273</v>
      </c>
      <c r="E770">
        <v>2011</v>
      </c>
      <c r="F770" s="15">
        <f>IF(VLOOKUP(IF($A770&lt;1500,'BM011'!$D$5,IF($A770&lt;1800,'BM011'!$D$5,IF($A770&lt;2000,'BM011'!$D$5,$A770))),'BM011'!$D$5:$U$607,'BM011'!S$609,0)="BRUG KOM",VLOOKUP($C770,'BM010'!$C$5:$T$102,'BM010'!R$104,0),VLOOKUP(IF($A770&lt;1500,'BM011'!$D$5,IF($A770&lt;1800,'BM011'!$D$5,IF($A770&lt;2000,'BM011'!$D$5,$A770))),'BM011'!$D$5:$U$607,'BM011'!S$609,0))</f>
        <v>8287.5</v>
      </c>
      <c r="G770">
        <f>SUMIFS(Baggrundsvariable!D$3:D$296,Baggrundsvariable!$A$3:$A$296,Samlet!$C770,Baggrundsvariable!$C$3:$C$296,Samlet!$E770)</f>
        <v>189511</v>
      </c>
      <c r="H770" s="8">
        <f>SUMIFS(Baggrundsvariable!E$3:E$296,Baggrundsvariable!$A$3:$A$296,Samlet!$C770,Baggrundsvariable!$C$3:$C$296,Samlet!$E770)</f>
        <v>1.5083333333333335</v>
      </c>
      <c r="I770" s="8">
        <f>SUMIFS(Baggrundsvariable!F$3:F$296,Baggrundsvariable!$A$3:$A$296,Samlet!$C770,Baggrundsvariable!$C$3:$C$296,Samlet!$E770)</f>
        <v>3.5</v>
      </c>
      <c r="J770" s="8">
        <f>SUMIFS(Baggrundsvariable!G$3:G$296,Baggrundsvariable!$A$3:$A$296,Samlet!$C770,Baggrundsvariable!$C$3:$C$296,Samlet!$E770)</f>
        <v>16</v>
      </c>
      <c r="K770" s="8">
        <f>SUMIFS(Baggrundsvariable!H$3:H$296,Baggrundsvariable!$A$3:$A$296,Samlet!$C770,Baggrundsvariable!$C$3:$C$296,Samlet!$E770)</f>
        <v>15.2</v>
      </c>
      <c r="L770" s="8">
        <f>SUMIFS(Baggrundsvariable!I$3:I$296,Baggrundsvariable!$A$3:$A$296,Samlet!$C770,Baggrundsvariable!$C$3:$C$296,Samlet!$E770)</f>
        <v>3.4055411502888995</v>
      </c>
    </row>
    <row r="771" spans="1:12">
      <c r="A771">
        <v>4600</v>
      </c>
      <c r="B771" t="s">
        <v>776</v>
      </c>
      <c r="C771">
        <v>259</v>
      </c>
      <c r="D771" t="s">
        <v>1266</v>
      </c>
      <c r="E771">
        <v>2011</v>
      </c>
      <c r="F771" s="15">
        <f>IF(VLOOKUP(IF($A771&lt;1500,'BM011'!$D$5,IF($A771&lt;1800,'BM011'!$D$5,IF($A771&lt;2000,'BM011'!$D$5,$A771))),'BM011'!$D$5:$U$607,'BM011'!S$609,0)="BRUG KOM",VLOOKUP($C771,'BM010'!$C$5:$T$102,'BM010'!R$104,0),VLOOKUP(IF($A771&lt;1500,'BM011'!$D$5,IF($A771&lt;1800,'BM011'!$D$5,IF($A771&lt;2000,'BM011'!$D$5,$A771))),'BM011'!$D$5:$U$607,'BM011'!S$609,0))</f>
        <v>14287</v>
      </c>
      <c r="G771">
        <f>SUMIFS(Baggrundsvariable!D$3:D$296,Baggrundsvariable!$A$3:$A$296,Samlet!$C771,Baggrundsvariable!$C$3:$C$296,Samlet!$E771)</f>
        <v>202267</v>
      </c>
      <c r="H771" s="8">
        <f>SUMIFS(Baggrundsvariable!E$3:E$296,Baggrundsvariable!$A$3:$A$296,Samlet!$C771,Baggrundsvariable!$C$3:$C$296,Samlet!$E771)</f>
        <v>1.8666666666666669</v>
      </c>
      <c r="I771" s="8">
        <f>SUMIFS(Baggrundsvariable!F$3:F$296,Baggrundsvariable!$A$3:$A$296,Samlet!$C771,Baggrundsvariable!$C$3:$C$296,Samlet!$E771)</f>
        <v>3.6</v>
      </c>
      <c r="J771" s="8">
        <f>SUMIFS(Baggrundsvariable!G$3:G$296,Baggrundsvariable!$A$3:$A$296,Samlet!$C771,Baggrundsvariable!$C$3:$C$296,Samlet!$E771)</f>
        <v>12.8</v>
      </c>
      <c r="K771" s="8">
        <f>SUMIFS(Baggrundsvariable!H$3:H$296,Baggrundsvariable!$A$3:$A$296,Samlet!$C771,Baggrundsvariable!$C$3:$C$296,Samlet!$E771)</f>
        <v>13.1</v>
      </c>
      <c r="L771" s="8">
        <f>SUMIFS(Baggrundsvariable!I$3:I$296,Baggrundsvariable!$A$3:$A$296,Samlet!$C771,Baggrundsvariable!$C$3:$C$296,Samlet!$E771)</f>
        <v>6.7163071010568602</v>
      </c>
    </row>
    <row r="772" spans="1:12">
      <c r="A772">
        <v>4600</v>
      </c>
      <c r="B772" t="s">
        <v>776</v>
      </c>
      <c r="C772">
        <v>316</v>
      </c>
      <c r="D772" t="s">
        <v>1267</v>
      </c>
      <c r="E772">
        <v>2011</v>
      </c>
      <c r="F772" s="15">
        <f>IF(VLOOKUP(IF($A772&lt;1500,'BM011'!$D$5,IF($A772&lt;1800,'BM011'!$D$5,IF($A772&lt;2000,'BM011'!$D$5,$A772))),'BM011'!$D$5:$U$607,'BM011'!S$609,0)="BRUG KOM",VLOOKUP($C772,'BM010'!$C$5:$T$102,'BM010'!R$104,0),VLOOKUP(IF($A772&lt;1500,'BM011'!$D$5,IF($A772&lt;1800,'BM011'!$D$5,IF($A772&lt;2000,'BM011'!$D$5,$A772))),'BM011'!$D$5:$U$607,'BM011'!S$609,0))</f>
        <v>14287</v>
      </c>
      <c r="G772">
        <f>SUMIFS(Baggrundsvariable!D$3:D$296,Baggrundsvariable!$A$3:$A$296,Samlet!$C772,Baggrundsvariable!$C$3:$C$296,Samlet!$E772)</f>
        <v>195562</v>
      </c>
      <c r="H772" s="8">
        <f>SUMIFS(Baggrundsvariable!E$3:E$296,Baggrundsvariable!$A$3:$A$296,Samlet!$C772,Baggrundsvariable!$C$3:$C$296,Samlet!$E772)</f>
        <v>1.416666666666667</v>
      </c>
      <c r="I772" s="8">
        <f>SUMIFS(Baggrundsvariable!F$3:F$296,Baggrundsvariable!$A$3:$A$296,Samlet!$C772,Baggrundsvariable!$C$3:$C$296,Samlet!$E772)</f>
        <v>4</v>
      </c>
      <c r="J772" s="8">
        <f>SUMIFS(Baggrundsvariable!G$3:G$296,Baggrundsvariable!$A$3:$A$296,Samlet!$C772,Baggrundsvariable!$C$3:$C$296,Samlet!$E772)</f>
        <v>15.8</v>
      </c>
      <c r="K772" s="8">
        <f>SUMIFS(Baggrundsvariable!H$3:H$296,Baggrundsvariable!$A$3:$A$296,Samlet!$C772,Baggrundsvariable!$C$3:$C$296,Samlet!$E772)</f>
        <v>13.7</v>
      </c>
      <c r="L772" s="8">
        <f>SUMIFS(Baggrundsvariable!I$3:I$296,Baggrundsvariable!$A$3:$A$296,Samlet!$C772,Baggrundsvariable!$C$3:$C$296,Samlet!$E772)</f>
        <v>5.6372275717692588</v>
      </c>
    </row>
    <row r="773" spans="1:12">
      <c r="A773">
        <v>4600</v>
      </c>
      <c r="B773" t="s">
        <v>776</v>
      </c>
      <c r="C773">
        <v>336</v>
      </c>
      <c r="D773" t="s">
        <v>1275</v>
      </c>
      <c r="E773">
        <v>2011</v>
      </c>
      <c r="F773" s="15">
        <f>IF(VLOOKUP(IF($A773&lt;1500,'BM011'!$D$5,IF($A773&lt;1800,'BM011'!$D$5,IF($A773&lt;2000,'BM011'!$D$5,$A773))),'BM011'!$D$5:$U$607,'BM011'!S$609,0)="BRUG KOM",VLOOKUP($C773,'BM010'!$C$5:$T$102,'BM010'!R$104,0),VLOOKUP(IF($A773&lt;1500,'BM011'!$D$5,IF($A773&lt;1800,'BM011'!$D$5,IF($A773&lt;2000,'BM011'!$D$5,$A773))),'BM011'!$D$5:$U$607,'BM011'!S$609,0))</f>
        <v>14287</v>
      </c>
      <c r="G773">
        <f>SUMIFS(Baggrundsvariable!D$3:D$296,Baggrundsvariable!$A$3:$A$296,Samlet!$C773,Baggrundsvariable!$C$3:$C$296,Samlet!$E773)</f>
        <v>198010</v>
      </c>
      <c r="H773" s="8">
        <f>SUMIFS(Baggrundsvariable!E$3:E$296,Baggrundsvariable!$A$3:$A$296,Samlet!$C773,Baggrundsvariable!$C$3:$C$296,Samlet!$E773)</f>
        <v>1.3916666666666668</v>
      </c>
      <c r="I773" s="8">
        <f>SUMIFS(Baggrundsvariable!F$3:F$296,Baggrundsvariable!$A$3:$A$296,Samlet!$C773,Baggrundsvariable!$C$3:$C$296,Samlet!$E773)</f>
        <v>2.9</v>
      </c>
      <c r="J773" s="8">
        <f>SUMIFS(Baggrundsvariable!G$3:G$296,Baggrundsvariable!$A$3:$A$296,Samlet!$C773,Baggrundsvariable!$C$3:$C$296,Samlet!$E773)</f>
        <v>12.2</v>
      </c>
      <c r="K773" s="8">
        <f>SUMIFS(Baggrundsvariable!H$3:H$296,Baggrundsvariable!$A$3:$A$296,Samlet!$C773,Baggrundsvariable!$C$3:$C$296,Samlet!$E773)</f>
        <v>14.2</v>
      </c>
      <c r="L773" s="8">
        <f>SUMIFS(Baggrundsvariable!I$3:I$296,Baggrundsvariable!$A$3:$A$296,Samlet!$C773,Baggrundsvariable!$C$3:$C$296,Samlet!$E773)</f>
        <v>2.1201696135690855</v>
      </c>
    </row>
    <row r="774" spans="1:12">
      <c r="A774">
        <v>4621</v>
      </c>
      <c r="B774" t="s">
        <v>777</v>
      </c>
      <c r="C774">
        <v>265</v>
      </c>
      <c r="D774" t="s">
        <v>1244</v>
      </c>
      <c r="E774">
        <v>2011</v>
      </c>
      <c r="F774" s="15">
        <f>IF(VLOOKUP(IF($A774&lt;1500,'BM011'!$D$5,IF($A774&lt;1800,'BM011'!$D$5,IF($A774&lt;2000,'BM011'!$D$5,$A774))),'BM011'!$D$5:$U$607,'BM011'!S$609,0)="BRUG KOM",VLOOKUP($C774,'BM010'!$C$5:$T$102,'BM010'!R$104,0),VLOOKUP(IF($A774&lt;1500,'BM011'!$D$5,IF($A774&lt;1800,'BM011'!$D$5,IF($A774&lt;2000,'BM011'!$D$5,$A774))),'BM011'!$D$5:$U$607,'BM011'!S$609,0))</f>
        <v>13915</v>
      </c>
      <c r="G774">
        <f>SUMIFS(Baggrundsvariable!D$3:D$296,Baggrundsvariable!$A$3:$A$296,Samlet!$C774,Baggrundsvariable!$C$3:$C$296,Samlet!$E774)</f>
        <v>219158</v>
      </c>
      <c r="H774" s="8">
        <f>SUMIFS(Baggrundsvariable!E$3:E$296,Baggrundsvariable!$A$3:$A$296,Samlet!$C774,Baggrundsvariable!$C$3:$C$296,Samlet!$E774)</f>
        <v>0.96666666666666679</v>
      </c>
      <c r="I774" s="8">
        <f>SUMIFS(Baggrundsvariable!F$3:F$296,Baggrundsvariable!$A$3:$A$296,Samlet!$C774,Baggrundsvariable!$C$3:$C$296,Samlet!$E774)</f>
        <v>3.3</v>
      </c>
      <c r="J774" s="8">
        <f>SUMIFS(Baggrundsvariable!G$3:G$296,Baggrundsvariable!$A$3:$A$296,Samlet!$C774,Baggrundsvariable!$C$3:$C$296,Samlet!$E774)</f>
        <v>15.8</v>
      </c>
      <c r="K774" s="8">
        <f>SUMIFS(Baggrundsvariable!H$3:H$296,Baggrundsvariable!$A$3:$A$296,Samlet!$C774,Baggrundsvariable!$C$3:$C$296,Samlet!$E774)</f>
        <v>12.5</v>
      </c>
      <c r="L774" s="8">
        <f>SUMIFS(Baggrundsvariable!I$3:I$296,Baggrundsvariable!$A$3:$A$296,Samlet!$C774,Baggrundsvariable!$C$3:$C$296,Samlet!$E774)</f>
        <v>5.8567857650212938</v>
      </c>
    </row>
    <row r="775" spans="1:12">
      <c r="A775">
        <v>4622</v>
      </c>
      <c r="B775" t="s">
        <v>778</v>
      </c>
      <c r="C775">
        <v>265</v>
      </c>
      <c r="D775" t="s">
        <v>1244</v>
      </c>
      <c r="E775">
        <v>2011</v>
      </c>
      <c r="F775" s="15">
        <f>IF(VLOOKUP(IF($A775&lt;1500,'BM011'!$D$5,IF($A775&lt;1800,'BM011'!$D$5,IF($A775&lt;2000,'BM011'!$D$5,$A775))),'BM011'!$D$5:$U$607,'BM011'!S$609,0)="BRUG KOM",VLOOKUP($C775,'BM010'!$C$5:$T$102,'BM010'!R$104,0),VLOOKUP(IF($A775&lt;1500,'BM011'!$D$5,IF($A775&lt;1800,'BM011'!$D$5,IF($A775&lt;2000,'BM011'!$D$5,$A775))),'BM011'!$D$5:$U$607,'BM011'!S$609,0))</f>
        <v>14088.5</v>
      </c>
      <c r="G775">
        <f>SUMIFS(Baggrundsvariable!D$3:D$296,Baggrundsvariable!$A$3:$A$296,Samlet!$C775,Baggrundsvariable!$C$3:$C$296,Samlet!$E775)</f>
        <v>219158</v>
      </c>
      <c r="H775" s="8">
        <f>SUMIFS(Baggrundsvariable!E$3:E$296,Baggrundsvariable!$A$3:$A$296,Samlet!$C775,Baggrundsvariable!$C$3:$C$296,Samlet!$E775)</f>
        <v>0.96666666666666679</v>
      </c>
      <c r="I775" s="8">
        <f>SUMIFS(Baggrundsvariable!F$3:F$296,Baggrundsvariable!$A$3:$A$296,Samlet!$C775,Baggrundsvariable!$C$3:$C$296,Samlet!$E775)</f>
        <v>3.3</v>
      </c>
      <c r="J775" s="8">
        <f>SUMIFS(Baggrundsvariable!G$3:G$296,Baggrundsvariable!$A$3:$A$296,Samlet!$C775,Baggrundsvariable!$C$3:$C$296,Samlet!$E775)</f>
        <v>15.8</v>
      </c>
      <c r="K775" s="8">
        <f>SUMIFS(Baggrundsvariable!H$3:H$296,Baggrundsvariable!$A$3:$A$296,Samlet!$C775,Baggrundsvariable!$C$3:$C$296,Samlet!$E775)</f>
        <v>12.5</v>
      </c>
      <c r="L775" s="8">
        <f>SUMIFS(Baggrundsvariable!I$3:I$296,Baggrundsvariable!$A$3:$A$296,Samlet!$C775,Baggrundsvariable!$C$3:$C$296,Samlet!$E775)</f>
        <v>5.8567857650212938</v>
      </c>
    </row>
    <row r="776" spans="1:12">
      <c r="A776">
        <v>4622</v>
      </c>
      <c r="B776" t="s">
        <v>778</v>
      </c>
      <c r="C776">
        <v>269</v>
      </c>
      <c r="D776" t="s">
        <v>1245</v>
      </c>
      <c r="E776">
        <v>2011</v>
      </c>
      <c r="F776" s="15">
        <f>IF(VLOOKUP(IF($A776&lt;1500,'BM011'!$D$5,IF($A776&lt;1800,'BM011'!$D$5,IF($A776&lt;2000,'BM011'!$D$5,$A776))),'BM011'!$D$5:$U$607,'BM011'!S$609,0)="BRUG KOM",VLOOKUP($C776,'BM010'!$C$5:$T$102,'BM010'!R$104,0),VLOOKUP(IF($A776&lt;1500,'BM011'!$D$5,IF($A776&lt;1800,'BM011'!$D$5,IF($A776&lt;2000,'BM011'!$D$5,$A776))),'BM011'!$D$5:$U$607,'BM011'!S$609,0))</f>
        <v>14088.5</v>
      </c>
      <c r="G776">
        <f>SUMIFS(Baggrundsvariable!D$3:D$296,Baggrundsvariable!$A$3:$A$296,Samlet!$C776,Baggrundsvariable!$C$3:$C$296,Samlet!$E776)</f>
        <v>234748</v>
      </c>
      <c r="H776" s="8">
        <f>SUMIFS(Baggrundsvariable!E$3:E$296,Baggrundsvariable!$A$3:$A$296,Samlet!$C776,Baggrundsvariable!$C$3:$C$296,Samlet!$E776)</f>
        <v>1.0916666666666666</v>
      </c>
      <c r="I776" s="8">
        <f>SUMIFS(Baggrundsvariable!F$3:F$296,Baggrundsvariable!$A$3:$A$296,Samlet!$C776,Baggrundsvariable!$C$3:$C$296,Samlet!$E776)</f>
        <v>2.2999999999999998</v>
      </c>
      <c r="J776" s="8">
        <f>SUMIFS(Baggrundsvariable!G$3:G$296,Baggrundsvariable!$A$3:$A$296,Samlet!$C776,Baggrundsvariable!$C$3:$C$296,Samlet!$E776)</f>
        <v>10.7</v>
      </c>
      <c r="K776" s="8">
        <f>SUMIFS(Baggrundsvariable!H$3:H$296,Baggrundsvariable!$A$3:$A$296,Samlet!$C776,Baggrundsvariable!$C$3:$C$296,Samlet!$E776)</f>
        <v>11.1</v>
      </c>
      <c r="L776" s="8">
        <f>SUMIFS(Baggrundsvariable!I$3:I$296,Baggrundsvariable!$A$3:$A$296,Samlet!$C776,Baggrundsvariable!$C$3:$C$296,Samlet!$E776)</f>
        <v>3.4481529449507491</v>
      </c>
    </row>
    <row r="777" spans="1:12">
      <c r="A777">
        <v>4623</v>
      </c>
      <c r="B777" t="s">
        <v>779</v>
      </c>
      <c r="C777">
        <v>259</v>
      </c>
      <c r="D777" t="s">
        <v>1266</v>
      </c>
      <c r="E777">
        <v>2011</v>
      </c>
      <c r="F777" s="15">
        <f>IF(VLOOKUP(IF($A777&lt;1500,'BM011'!$D$5,IF($A777&lt;1800,'BM011'!$D$5,IF($A777&lt;2000,'BM011'!$D$5,$A777))),'BM011'!$D$5:$U$607,'BM011'!S$609,0)="BRUG KOM",VLOOKUP($C777,'BM010'!$C$5:$T$102,'BM010'!R$104,0),VLOOKUP(IF($A777&lt;1500,'BM011'!$D$5,IF($A777&lt;1800,'BM011'!$D$5,IF($A777&lt;2000,'BM011'!$D$5,$A777))),'BM011'!$D$5:$U$607,'BM011'!S$609,0))</f>
        <v>11810.75</v>
      </c>
      <c r="G777">
        <f>SUMIFS(Baggrundsvariable!D$3:D$296,Baggrundsvariable!$A$3:$A$296,Samlet!$C777,Baggrundsvariable!$C$3:$C$296,Samlet!$E777)</f>
        <v>202267</v>
      </c>
      <c r="H777" s="8">
        <f>SUMIFS(Baggrundsvariable!E$3:E$296,Baggrundsvariable!$A$3:$A$296,Samlet!$C777,Baggrundsvariable!$C$3:$C$296,Samlet!$E777)</f>
        <v>1.8666666666666669</v>
      </c>
      <c r="I777" s="8">
        <f>SUMIFS(Baggrundsvariable!F$3:F$296,Baggrundsvariable!$A$3:$A$296,Samlet!$C777,Baggrundsvariable!$C$3:$C$296,Samlet!$E777)</f>
        <v>3.6</v>
      </c>
      <c r="J777" s="8">
        <f>SUMIFS(Baggrundsvariable!G$3:G$296,Baggrundsvariable!$A$3:$A$296,Samlet!$C777,Baggrundsvariable!$C$3:$C$296,Samlet!$E777)</f>
        <v>12.8</v>
      </c>
      <c r="K777" s="8">
        <f>SUMIFS(Baggrundsvariable!H$3:H$296,Baggrundsvariable!$A$3:$A$296,Samlet!$C777,Baggrundsvariable!$C$3:$C$296,Samlet!$E777)</f>
        <v>13.1</v>
      </c>
      <c r="L777" s="8">
        <f>SUMIFS(Baggrundsvariable!I$3:I$296,Baggrundsvariable!$A$3:$A$296,Samlet!$C777,Baggrundsvariable!$C$3:$C$296,Samlet!$E777)</f>
        <v>6.7163071010568602</v>
      </c>
    </row>
    <row r="778" spans="1:12">
      <c r="A778">
        <v>4623</v>
      </c>
      <c r="B778" t="s">
        <v>779</v>
      </c>
      <c r="C778">
        <v>265</v>
      </c>
      <c r="D778" t="s">
        <v>1244</v>
      </c>
      <c r="E778">
        <v>2011</v>
      </c>
      <c r="F778" s="15">
        <f>IF(VLOOKUP(IF($A778&lt;1500,'BM011'!$D$5,IF($A778&lt;1800,'BM011'!$D$5,IF($A778&lt;2000,'BM011'!$D$5,$A778))),'BM011'!$D$5:$U$607,'BM011'!S$609,0)="BRUG KOM",VLOOKUP($C778,'BM010'!$C$5:$T$102,'BM010'!R$104,0),VLOOKUP(IF($A778&lt;1500,'BM011'!$D$5,IF($A778&lt;1800,'BM011'!$D$5,IF($A778&lt;2000,'BM011'!$D$5,$A778))),'BM011'!$D$5:$U$607,'BM011'!S$609,0))</f>
        <v>11810.75</v>
      </c>
      <c r="G778">
        <f>SUMIFS(Baggrundsvariable!D$3:D$296,Baggrundsvariable!$A$3:$A$296,Samlet!$C778,Baggrundsvariable!$C$3:$C$296,Samlet!$E778)</f>
        <v>219158</v>
      </c>
      <c r="H778" s="8">
        <f>SUMIFS(Baggrundsvariable!E$3:E$296,Baggrundsvariable!$A$3:$A$296,Samlet!$C778,Baggrundsvariable!$C$3:$C$296,Samlet!$E778)</f>
        <v>0.96666666666666679</v>
      </c>
      <c r="I778" s="8">
        <f>SUMIFS(Baggrundsvariable!F$3:F$296,Baggrundsvariable!$A$3:$A$296,Samlet!$C778,Baggrundsvariable!$C$3:$C$296,Samlet!$E778)</f>
        <v>3.3</v>
      </c>
      <c r="J778" s="8">
        <f>SUMIFS(Baggrundsvariable!G$3:G$296,Baggrundsvariable!$A$3:$A$296,Samlet!$C778,Baggrundsvariable!$C$3:$C$296,Samlet!$E778)</f>
        <v>15.8</v>
      </c>
      <c r="K778" s="8">
        <f>SUMIFS(Baggrundsvariable!H$3:H$296,Baggrundsvariable!$A$3:$A$296,Samlet!$C778,Baggrundsvariable!$C$3:$C$296,Samlet!$E778)</f>
        <v>12.5</v>
      </c>
      <c r="L778" s="8">
        <f>SUMIFS(Baggrundsvariable!I$3:I$296,Baggrundsvariable!$A$3:$A$296,Samlet!$C778,Baggrundsvariable!$C$3:$C$296,Samlet!$E778)</f>
        <v>5.8567857650212938</v>
      </c>
    </row>
    <row r="779" spans="1:12">
      <c r="A779">
        <v>4623</v>
      </c>
      <c r="B779" t="s">
        <v>779</v>
      </c>
      <c r="C779">
        <v>269</v>
      </c>
      <c r="D779" t="s">
        <v>1245</v>
      </c>
      <c r="E779">
        <v>2011</v>
      </c>
      <c r="F779" s="15">
        <f>IF(VLOOKUP(IF($A779&lt;1500,'BM011'!$D$5,IF($A779&lt;1800,'BM011'!$D$5,IF($A779&lt;2000,'BM011'!$D$5,$A779))),'BM011'!$D$5:$U$607,'BM011'!S$609,0)="BRUG KOM",VLOOKUP($C779,'BM010'!$C$5:$T$102,'BM010'!R$104,0),VLOOKUP(IF($A779&lt;1500,'BM011'!$D$5,IF($A779&lt;1800,'BM011'!$D$5,IF($A779&lt;2000,'BM011'!$D$5,$A779))),'BM011'!$D$5:$U$607,'BM011'!S$609,0))</f>
        <v>11810.75</v>
      </c>
      <c r="G779">
        <f>SUMIFS(Baggrundsvariable!D$3:D$296,Baggrundsvariable!$A$3:$A$296,Samlet!$C779,Baggrundsvariable!$C$3:$C$296,Samlet!$E779)</f>
        <v>234748</v>
      </c>
      <c r="H779" s="8">
        <f>SUMIFS(Baggrundsvariable!E$3:E$296,Baggrundsvariable!$A$3:$A$296,Samlet!$C779,Baggrundsvariable!$C$3:$C$296,Samlet!$E779)</f>
        <v>1.0916666666666666</v>
      </c>
      <c r="I779" s="8">
        <f>SUMIFS(Baggrundsvariable!F$3:F$296,Baggrundsvariable!$A$3:$A$296,Samlet!$C779,Baggrundsvariable!$C$3:$C$296,Samlet!$E779)</f>
        <v>2.2999999999999998</v>
      </c>
      <c r="J779" s="8">
        <f>SUMIFS(Baggrundsvariable!G$3:G$296,Baggrundsvariable!$A$3:$A$296,Samlet!$C779,Baggrundsvariable!$C$3:$C$296,Samlet!$E779)</f>
        <v>10.7</v>
      </c>
      <c r="K779" s="8">
        <f>SUMIFS(Baggrundsvariable!H$3:H$296,Baggrundsvariable!$A$3:$A$296,Samlet!$C779,Baggrundsvariable!$C$3:$C$296,Samlet!$E779)</f>
        <v>11.1</v>
      </c>
      <c r="L779" s="8">
        <f>SUMIFS(Baggrundsvariable!I$3:I$296,Baggrundsvariable!$A$3:$A$296,Samlet!$C779,Baggrundsvariable!$C$3:$C$296,Samlet!$E779)</f>
        <v>3.4481529449507491</v>
      </c>
    </row>
    <row r="780" spans="1:12">
      <c r="A780">
        <v>4632</v>
      </c>
      <c r="B780" t="s">
        <v>780</v>
      </c>
      <c r="C780">
        <v>259</v>
      </c>
      <c r="D780" t="s">
        <v>1266</v>
      </c>
      <c r="E780">
        <v>2011</v>
      </c>
      <c r="F780" s="15">
        <f>IF(VLOOKUP(IF($A780&lt;1500,'BM011'!$D$5,IF($A780&lt;1800,'BM011'!$D$5,IF($A780&lt;2000,'BM011'!$D$5,$A780))),'BM011'!$D$5:$U$607,'BM011'!S$609,0)="BRUG KOM",VLOOKUP($C780,'BM010'!$C$5:$T$102,'BM010'!R$104,0),VLOOKUP(IF($A780&lt;1500,'BM011'!$D$5,IF($A780&lt;1800,'BM011'!$D$5,IF($A780&lt;2000,'BM011'!$D$5,$A780))),'BM011'!$D$5:$U$607,'BM011'!S$609,0))</f>
        <v>12025</v>
      </c>
      <c r="G780">
        <f>SUMIFS(Baggrundsvariable!D$3:D$296,Baggrundsvariable!$A$3:$A$296,Samlet!$C780,Baggrundsvariable!$C$3:$C$296,Samlet!$E780)</f>
        <v>202267</v>
      </c>
      <c r="H780" s="8">
        <f>SUMIFS(Baggrundsvariable!E$3:E$296,Baggrundsvariable!$A$3:$A$296,Samlet!$C780,Baggrundsvariable!$C$3:$C$296,Samlet!$E780)</f>
        <v>1.8666666666666669</v>
      </c>
      <c r="I780" s="8">
        <f>SUMIFS(Baggrundsvariable!F$3:F$296,Baggrundsvariable!$A$3:$A$296,Samlet!$C780,Baggrundsvariable!$C$3:$C$296,Samlet!$E780)</f>
        <v>3.6</v>
      </c>
      <c r="J780" s="8">
        <f>SUMIFS(Baggrundsvariable!G$3:G$296,Baggrundsvariable!$A$3:$A$296,Samlet!$C780,Baggrundsvariable!$C$3:$C$296,Samlet!$E780)</f>
        <v>12.8</v>
      </c>
      <c r="K780" s="8">
        <f>SUMIFS(Baggrundsvariable!H$3:H$296,Baggrundsvariable!$A$3:$A$296,Samlet!$C780,Baggrundsvariable!$C$3:$C$296,Samlet!$E780)</f>
        <v>13.1</v>
      </c>
      <c r="L780" s="8">
        <f>SUMIFS(Baggrundsvariable!I$3:I$296,Baggrundsvariable!$A$3:$A$296,Samlet!$C780,Baggrundsvariable!$C$3:$C$296,Samlet!$E780)</f>
        <v>6.7163071010568602</v>
      </c>
    </row>
    <row r="781" spans="1:12">
      <c r="A781">
        <v>4640</v>
      </c>
      <c r="B781" t="s">
        <v>781</v>
      </c>
      <c r="C781">
        <v>320</v>
      </c>
      <c r="D781" t="s">
        <v>1268</v>
      </c>
      <c r="E781">
        <v>2011</v>
      </c>
      <c r="F781" s="15">
        <f>IF(VLOOKUP(IF($A781&lt;1500,'BM011'!$D$5,IF($A781&lt;1800,'BM011'!$D$5,IF($A781&lt;2000,'BM011'!$D$5,$A781))),'BM011'!$D$5:$U$607,'BM011'!S$609,0)="BRUG KOM",VLOOKUP($C781,'BM010'!$C$5:$T$102,'BM010'!R$104,0),VLOOKUP(IF($A781&lt;1500,'BM011'!$D$5,IF($A781&lt;1800,'BM011'!$D$5,IF($A781&lt;2000,'BM011'!$D$5,$A781))),'BM011'!$D$5:$U$607,'BM011'!S$609,0))</f>
        <v>7907.333333333333</v>
      </c>
      <c r="G781">
        <f>SUMIFS(Baggrundsvariable!D$3:D$296,Baggrundsvariable!$A$3:$A$296,Samlet!$C781,Baggrundsvariable!$C$3:$C$296,Samlet!$E781)</f>
        <v>191067</v>
      </c>
      <c r="H781" s="8">
        <f>SUMIFS(Baggrundsvariable!E$3:E$296,Baggrundsvariable!$A$3:$A$296,Samlet!$C781,Baggrundsvariable!$C$3:$C$296,Samlet!$E781)</f>
        <v>1.5250000000000001</v>
      </c>
      <c r="I781" s="8">
        <f>SUMIFS(Baggrundsvariable!F$3:F$296,Baggrundsvariable!$A$3:$A$296,Samlet!$C781,Baggrundsvariable!$C$3:$C$296,Samlet!$E781)</f>
        <v>3.2</v>
      </c>
      <c r="J781" s="8">
        <f>SUMIFS(Baggrundsvariable!G$3:G$296,Baggrundsvariable!$A$3:$A$296,Samlet!$C781,Baggrundsvariable!$C$3:$C$296,Samlet!$E781)</f>
        <v>13</v>
      </c>
      <c r="K781" s="8">
        <f>SUMIFS(Baggrundsvariable!H$3:H$296,Baggrundsvariable!$A$3:$A$296,Samlet!$C781,Baggrundsvariable!$C$3:$C$296,Samlet!$E781)</f>
        <v>13.6</v>
      </c>
      <c r="L781" s="8">
        <f>SUMIFS(Baggrundsvariable!I$3:I$296,Baggrundsvariable!$A$3:$A$296,Samlet!$C781,Baggrundsvariable!$C$3:$C$296,Samlet!$E781)</f>
        <v>2.5020927625884992</v>
      </c>
    </row>
    <row r="782" spans="1:12">
      <c r="A782">
        <v>4640</v>
      </c>
      <c r="B782" t="s">
        <v>781</v>
      </c>
      <c r="C782">
        <v>370</v>
      </c>
      <c r="D782" t="s">
        <v>1271</v>
      </c>
      <c r="E782">
        <v>2011</v>
      </c>
      <c r="F782" s="15">
        <f>IF(VLOOKUP(IF($A782&lt;1500,'BM011'!$D$5,IF($A782&lt;1800,'BM011'!$D$5,IF($A782&lt;2000,'BM011'!$D$5,$A782))),'BM011'!$D$5:$U$607,'BM011'!S$609,0)="BRUG KOM",VLOOKUP($C782,'BM010'!$C$5:$T$102,'BM010'!R$104,0),VLOOKUP(IF($A782&lt;1500,'BM011'!$D$5,IF($A782&lt;1800,'BM011'!$D$5,IF($A782&lt;2000,'BM011'!$D$5,$A782))),'BM011'!$D$5:$U$607,'BM011'!S$609,0))</f>
        <v>7907.333333333333</v>
      </c>
      <c r="G782">
        <f>SUMIFS(Baggrundsvariable!D$3:D$296,Baggrundsvariable!$A$3:$A$296,Samlet!$C782,Baggrundsvariable!$C$3:$C$296,Samlet!$E782)</f>
        <v>192912</v>
      </c>
      <c r="H782" s="8">
        <f>SUMIFS(Baggrundsvariable!E$3:E$296,Baggrundsvariable!$A$3:$A$296,Samlet!$C782,Baggrundsvariable!$C$3:$C$296,Samlet!$E782)</f>
        <v>1.6416666666666666</v>
      </c>
      <c r="I782" s="8">
        <f>SUMIFS(Baggrundsvariable!F$3:F$296,Baggrundsvariable!$A$3:$A$296,Samlet!$C782,Baggrundsvariable!$C$3:$C$296,Samlet!$E782)</f>
        <v>2.7</v>
      </c>
      <c r="J782" s="8">
        <f>SUMIFS(Baggrundsvariable!G$3:G$296,Baggrundsvariable!$A$3:$A$296,Samlet!$C782,Baggrundsvariable!$C$3:$C$296,Samlet!$E782)</f>
        <v>15.1</v>
      </c>
      <c r="K782" s="8">
        <f>SUMIFS(Baggrundsvariable!H$3:H$296,Baggrundsvariable!$A$3:$A$296,Samlet!$C782,Baggrundsvariable!$C$3:$C$296,Samlet!$E782)</f>
        <v>14.2</v>
      </c>
      <c r="L782" s="8">
        <f>SUMIFS(Baggrundsvariable!I$3:I$296,Baggrundsvariable!$A$3:$A$296,Samlet!$C782,Baggrundsvariable!$C$3:$C$296,Samlet!$E782)</f>
        <v>4.6542158849404434</v>
      </c>
    </row>
    <row r="783" spans="1:12">
      <c r="A783">
        <v>4652</v>
      </c>
      <c r="B783" t="s">
        <v>782</v>
      </c>
      <c r="C783">
        <v>320</v>
      </c>
      <c r="D783" t="s">
        <v>1268</v>
      </c>
      <c r="E783">
        <v>2011</v>
      </c>
      <c r="F783" s="15">
        <f>IF(VLOOKUP(IF($A783&lt;1500,'BM011'!$D$5,IF($A783&lt;1800,'BM011'!$D$5,IF($A783&lt;2000,'BM011'!$D$5,$A783))),'BM011'!$D$5:$U$607,'BM011'!S$609,0)="BRUG KOM",VLOOKUP($C783,'BM010'!$C$5:$T$102,'BM010'!R$104,0),VLOOKUP(IF($A783&lt;1500,'BM011'!$D$5,IF($A783&lt;1800,'BM011'!$D$5,IF($A783&lt;2000,'BM011'!$D$5,$A783))),'BM011'!$D$5:$U$607,'BM011'!S$609,0))</f>
        <v>10731.666666666666</v>
      </c>
      <c r="G783">
        <f>SUMIFS(Baggrundsvariable!D$3:D$296,Baggrundsvariable!$A$3:$A$296,Samlet!$C783,Baggrundsvariable!$C$3:$C$296,Samlet!$E783)</f>
        <v>191067</v>
      </c>
      <c r="H783" s="8">
        <f>SUMIFS(Baggrundsvariable!E$3:E$296,Baggrundsvariable!$A$3:$A$296,Samlet!$C783,Baggrundsvariable!$C$3:$C$296,Samlet!$E783)</f>
        <v>1.5250000000000001</v>
      </c>
      <c r="I783" s="8">
        <f>SUMIFS(Baggrundsvariable!F$3:F$296,Baggrundsvariable!$A$3:$A$296,Samlet!$C783,Baggrundsvariable!$C$3:$C$296,Samlet!$E783)</f>
        <v>3.2</v>
      </c>
      <c r="J783" s="8">
        <f>SUMIFS(Baggrundsvariable!G$3:G$296,Baggrundsvariable!$A$3:$A$296,Samlet!$C783,Baggrundsvariable!$C$3:$C$296,Samlet!$E783)</f>
        <v>13</v>
      </c>
      <c r="K783" s="8">
        <f>SUMIFS(Baggrundsvariable!H$3:H$296,Baggrundsvariable!$A$3:$A$296,Samlet!$C783,Baggrundsvariable!$C$3:$C$296,Samlet!$E783)</f>
        <v>13.6</v>
      </c>
      <c r="L783" s="8">
        <f>SUMIFS(Baggrundsvariable!I$3:I$296,Baggrundsvariable!$A$3:$A$296,Samlet!$C783,Baggrundsvariable!$C$3:$C$296,Samlet!$E783)</f>
        <v>2.5020927625884992</v>
      </c>
    </row>
    <row r="784" spans="1:12">
      <c r="A784">
        <v>4652</v>
      </c>
      <c r="B784" t="s">
        <v>782</v>
      </c>
      <c r="C784">
        <v>336</v>
      </c>
      <c r="D784" t="s">
        <v>1275</v>
      </c>
      <c r="E784">
        <v>2011</v>
      </c>
      <c r="F784" s="15">
        <f>IF(VLOOKUP(IF($A784&lt;1500,'BM011'!$D$5,IF($A784&lt;1800,'BM011'!$D$5,IF($A784&lt;2000,'BM011'!$D$5,$A784))),'BM011'!$D$5:$U$607,'BM011'!S$609,0)="BRUG KOM",VLOOKUP($C784,'BM010'!$C$5:$T$102,'BM010'!R$104,0),VLOOKUP(IF($A784&lt;1500,'BM011'!$D$5,IF($A784&lt;1800,'BM011'!$D$5,IF($A784&lt;2000,'BM011'!$D$5,$A784))),'BM011'!$D$5:$U$607,'BM011'!S$609,0))</f>
        <v>10731.666666666666</v>
      </c>
      <c r="G784">
        <f>SUMIFS(Baggrundsvariable!D$3:D$296,Baggrundsvariable!$A$3:$A$296,Samlet!$C784,Baggrundsvariable!$C$3:$C$296,Samlet!$E784)</f>
        <v>198010</v>
      </c>
      <c r="H784" s="8">
        <f>SUMIFS(Baggrundsvariable!E$3:E$296,Baggrundsvariable!$A$3:$A$296,Samlet!$C784,Baggrundsvariable!$C$3:$C$296,Samlet!$E784)</f>
        <v>1.3916666666666668</v>
      </c>
      <c r="I784" s="8">
        <f>SUMIFS(Baggrundsvariable!F$3:F$296,Baggrundsvariable!$A$3:$A$296,Samlet!$C784,Baggrundsvariable!$C$3:$C$296,Samlet!$E784)</f>
        <v>2.9</v>
      </c>
      <c r="J784" s="8">
        <f>SUMIFS(Baggrundsvariable!G$3:G$296,Baggrundsvariable!$A$3:$A$296,Samlet!$C784,Baggrundsvariable!$C$3:$C$296,Samlet!$E784)</f>
        <v>12.2</v>
      </c>
      <c r="K784" s="8">
        <f>SUMIFS(Baggrundsvariable!H$3:H$296,Baggrundsvariable!$A$3:$A$296,Samlet!$C784,Baggrundsvariable!$C$3:$C$296,Samlet!$E784)</f>
        <v>14.2</v>
      </c>
      <c r="L784" s="8">
        <f>SUMIFS(Baggrundsvariable!I$3:I$296,Baggrundsvariable!$A$3:$A$296,Samlet!$C784,Baggrundsvariable!$C$3:$C$296,Samlet!$E784)</f>
        <v>2.1201696135690855</v>
      </c>
    </row>
    <row r="785" spans="1:12">
      <c r="A785">
        <v>4653</v>
      </c>
      <c r="B785" t="s">
        <v>783</v>
      </c>
      <c r="C785">
        <v>320</v>
      </c>
      <c r="D785" t="s">
        <v>1268</v>
      </c>
      <c r="E785">
        <v>2011</v>
      </c>
      <c r="F785" s="15">
        <f>IF(VLOOKUP(IF($A785&lt;1500,'BM011'!$D$5,IF($A785&lt;1800,'BM011'!$D$5,IF($A785&lt;2000,'BM011'!$D$5,$A785))),'BM011'!$D$5:$U$607,'BM011'!S$609,0)="BRUG KOM",VLOOKUP($C785,'BM010'!$C$5:$T$102,'BM010'!R$104,0),VLOOKUP(IF($A785&lt;1500,'BM011'!$D$5,IF($A785&lt;1800,'BM011'!$D$5,IF($A785&lt;2000,'BM011'!$D$5,$A785))),'BM011'!$D$5:$U$607,'BM011'!S$609,0))</f>
        <v>9407.5</v>
      </c>
      <c r="G785">
        <f>SUMIFS(Baggrundsvariable!D$3:D$296,Baggrundsvariable!$A$3:$A$296,Samlet!$C785,Baggrundsvariable!$C$3:$C$296,Samlet!$E785)</f>
        <v>191067</v>
      </c>
      <c r="H785" s="8">
        <f>SUMIFS(Baggrundsvariable!E$3:E$296,Baggrundsvariable!$A$3:$A$296,Samlet!$C785,Baggrundsvariable!$C$3:$C$296,Samlet!$E785)</f>
        <v>1.5250000000000001</v>
      </c>
      <c r="I785" s="8">
        <f>SUMIFS(Baggrundsvariable!F$3:F$296,Baggrundsvariable!$A$3:$A$296,Samlet!$C785,Baggrundsvariable!$C$3:$C$296,Samlet!$E785)</f>
        <v>3.2</v>
      </c>
      <c r="J785" s="8">
        <f>SUMIFS(Baggrundsvariable!G$3:G$296,Baggrundsvariable!$A$3:$A$296,Samlet!$C785,Baggrundsvariable!$C$3:$C$296,Samlet!$E785)</f>
        <v>13</v>
      </c>
      <c r="K785" s="8">
        <f>SUMIFS(Baggrundsvariable!H$3:H$296,Baggrundsvariable!$A$3:$A$296,Samlet!$C785,Baggrundsvariable!$C$3:$C$296,Samlet!$E785)</f>
        <v>13.6</v>
      </c>
      <c r="L785" s="8">
        <f>SUMIFS(Baggrundsvariable!I$3:I$296,Baggrundsvariable!$A$3:$A$296,Samlet!$C785,Baggrundsvariable!$C$3:$C$296,Samlet!$E785)</f>
        <v>2.5020927625884992</v>
      </c>
    </row>
    <row r="786" spans="1:12">
      <c r="A786">
        <v>4653</v>
      </c>
      <c r="B786" t="s">
        <v>783</v>
      </c>
      <c r="C786">
        <v>336</v>
      </c>
      <c r="D786" t="s">
        <v>1275</v>
      </c>
      <c r="E786">
        <v>2011</v>
      </c>
      <c r="F786" s="15">
        <f>IF(VLOOKUP(IF($A786&lt;1500,'BM011'!$D$5,IF($A786&lt;1800,'BM011'!$D$5,IF($A786&lt;2000,'BM011'!$D$5,$A786))),'BM011'!$D$5:$U$607,'BM011'!S$609,0)="BRUG KOM",VLOOKUP($C786,'BM010'!$C$5:$T$102,'BM010'!R$104,0),VLOOKUP(IF($A786&lt;1500,'BM011'!$D$5,IF($A786&lt;1800,'BM011'!$D$5,IF($A786&lt;2000,'BM011'!$D$5,$A786))),'BM011'!$D$5:$U$607,'BM011'!S$609,0))</f>
        <v>9407.5</v>
      </c>
      <c r="G786">
        <f>SUMIFS(Baggrundsvariable!D$3:D$296,Baggrundsvariable!$A$3:$A$296,Samlet!$C786,Baggrundsvariable!$C$3:$C$296,Samlet!$E786)</f>
        <v>198010</v>
      </c>
      <c r="H786" s="8">
        <f>SUMIFS(Baggrundsvariable!E$3:E$296,Baggrundsvariable!$A$3:$A$296,Samlet!$C786,Baggrundsvariable!$C$3:$C$296,Samlet!$E786)</f>
        <v>1.3916666666666668</v>
      </c>
      <c r="I786" s="8">
        <f>SUMIFS(Baggrundsvariable!F$3:F$296,Baggrundsvariable!$A$3:$A$296,Samlet!$C786,Baggrundsvariable!$C$3:$C$296,Samlet!$E786)</f>
        <v>2.9</v>
      </c>
      <c r="J786" s="8">
        <f>SUMIFS(Baggrundsvariable!G$3:G$296,Baggrundsvariable!$A$3:$A$296,Samlet!$C786,Baggrundsvariable!$C$3:$C$296,Samlet!$E786)</f>
        <v>12.2</v>
      </c>
      <c r="K786" s="8">
        <f>SUMIFS(Baggrundsvariable!H$3:H$296,Baggrundsvariable!$A$3:$A$296,Samlet!$C786,Baggrundsvariable!$C$3:$C$296,Samlet!$E786)</f>
        <v>14.2</v>
      </c>
      <c r="L786" s="8">
        <f>SUMIFS(Baggrundsvariable!I$3:I$296,Baggrundsvariable!$A$3:$A$296,Samlet!$C786,Baggrundsvariable!$C$3:$C$296,Samlet!$E786)</f>
        <v>2.1201696135690855</v>
      </c>
    </row>
    <row r="787" spans="1:12">
      <c r="A787">
        <v>4654</v>
      </c>
      <c r="B787" t="s">
        <v>784</v>
      </c>
      <c r="C787">
        <v>320</v>
      </c>
      <c r="D787" t="s">
        <v>1268</v>
      </c>
      <c r="E787">
        <v>2011</v>
      </c>
      <c r="F787" s="15">
        <f>IF(VLOOKUP(IF($A787&lt;1500,'BM011'!$D$5,IF($A787&lt;1800,'BM011'!$D$5,IF($A787&lt;2000,'BM011'!$D$5,$A787))),'BM011'!$D$5:$U$607,'BM011'!S$609,0)="BRUG KOM",VLOOKUP($C787,'BM010'!$C$5:$T$102,'BM010'!R$104,0),VLOOKUP(IF($A787&lt;1500,'BM011'!$D$5,IF($A787&lt;1800,'BM011'!$D$5,IF($A787&lt;2000,'BM011'!$D$5,$A787))),'BM011'!$D$5:$U$607,'BM011'!S$609,0))</f>
        <v>9715</v>
      </c>
      <c r="G787">
        <f>SUMIFS(Baggrundsvariable!D$3:D$296,Baggrundsvariable!$A$3:$A$296,Samlet!$C787,Baggrundsvariable!$C$3:$C$296,Samlet!$E787)</f>
        <v>191067</v>
      </c>
      <c r="H787" s="8">
        <f>SUMIFS(Baggrundsvariable!E$3:E$296,Baggrundsvariable!$A$3:$A$296,Samlet!$C787,Baggrundsvariable!$C$3:$C$296,Samlet!$E787)</f>
        <v>1.5250000000000001</v>
      </c>
      <c r="I787" s="8">
        <f>SUMIFS(Baggrundsvariable!F$3:F$296,Baggrundsvariable!$A$3:$A$296,Samlet!$C787,Baggrundsvariable!$C$3:$C$296,Samlet!$E787)</f>
        <v>3.2</v>
      </c>
      <c r="J787" s="8">
        <f>SUMIFS(Baggrundsvariable!G$3:G$296,Baggrundsvariable!$A$3:$A$296,Samlet!$C787,Baggrundsvariable!$C$3:$C$296,Samlet!$E787)</f>
        <v>13</v>
      </c>
      <c r="K787" s="8">
        <f>SUMIFS(Baggrundsvariable!H$3:H$296,Baggrundsvariable!$A$3:$A$296,Samlet!$C787,Baggrundsvariable!$C$3:$C$296,Samlet!$E787)</f>
        <v>13.6</v>
      </c>
      <c r="L787" s="8">
        <f>SUMIFS(Baggrundsvariable!I$3:I$296,Baggrundsvariable!$A$3:$A$296,Samlet!$C787,Baggrundsvariable!$C$3:$C$296,Samlet!$E787)</f>
        <v>2.5020927625884992</v>
      </c>
    </row>
    <row r="788" spans="1:12">
      <c r="A788">
        <v>4660</v>
      </c>
      <c r="B788" t="s">
        <v>785</v>
      </c>
      <c r="C788">
        <v>336</v>
      </c>
      <c r="D788" t="s">
        <v>1275</v>
      </c>
      <c r="E788">
        <v>2011</v>
      </c>
      <c r="F788" s="15">
        <f>IF(VLOOKUP(IF($A788&lt;1500,'BM011'!$D$5,IF($A788&lt;1800,'BM011'!$D$5,IF($A788&lt;2000,'BM011'!$D$5,$A788))),'BM011'!$D$5:$U$607,'BM011'!S$609,0)="BRUG KOM",VLOOKUP($C788,'BM010'!$C$5:$T$102,'BM010'!R$104,0),VLOOKUP(IF($A788&lt;1500,'BM011'!$D$5,IF($A788&lt;1800,'BM011'!$D$5,IF($A788&lt;2000,'BM011'!$D$5,$A788))),'BM011'!$D$5:$U$607,'BM011'!S$609,0))</f>
        <v>8296</v>
      </c>
      <c r="G788">
        <f>SUMIFS(Baggrundsvariable!D$3:D$296,Baggrundsvariable!$A$3:$A$296,Samlet!$C788,Baggrundsvariable!$C$3:$C$296,Samlet!$E788)</f>
        <v>198010</v>
      </c>
      <c r="H788" s="8">
        <f>SUMIFS(Baggrundsvariable!E$3:E$296,Baggrundsvariable!$A$3:$A$296,Samlet!$C788,Baggrundsvariable!$C$3:$C$296,Samlet!$E788)</f>
        <v>1.3916666666666668</v>
      </c>
      <c r="I788" s="8">
        <f>SUMIFS(Baggrundsvariable!F$3:F$296,Baggrundsvariable!$A$3:$A$296,Samlet!$C788,Baggrundsvariable!$C$3:$C$296,Samlet!$E788)</f>
        <v>2.9</v>
      </c>
      <c r="J788" s="8">
        <f>SUMIFS(Baggrundsvariable!G$3:G$296,Baggrundsvariable!$A$3:$A$296,Samlet!$C788,Baggrundsvariable!$C$3:$C$296,Samlet!$E788)</f>
        <v>12.2</v>
      </c>
      <c r="K788" s="8">
        <f>SUMIFS(Baggrundsvariable!H$3:H$296,Baggrundsvariable!$A$3:$A$296,Samlet!$C788,Baggrundsvariable!$C$3:$C$296,Samlet!$E788)</f>
        <v>14.2</v>
      </c>
      <c r="L788" s="8">
        <f>SUMIFS(Baggrundsvariable!I$3:I$296,Baggrundsvariable!$A$3:$A$296,Samlet!$C788,Baggrundsvariable!$C$3:$C$296,Samlet!$E788)</f>
        <v>2.1201696135690855</v>
      </c>
    </row>
    <row r="789" spans="1:12">
      <c r="A789">
        <v>4671</v>
      </c>
      <c r="B789" t="s">
        <v>786</v>
      </c>
      <c r="C789">
        <v>336</v>
      </c>
      <c r="D789" t="s">
        <v>1275</v>
      </c>
      <c r="E789">
        <v>2011</v>
      </c>
      <c r="F789" s="15">
        <f>IF(VLOOKUP(IF($A789&lt;1500,'BM011'!$D$5,IF($A789&lt;1800,'BM011'!$D$5,IF($A789&lt;2000,'BM011'!$D$5,$A789))),'BM011'!$D$5:$U$607,'BM011'!S$609,0)="BRUG KOM",VLOOKUP($C789,'BM010'!$C$5:$T$102,'BM010'!R$104,0),VLOOKUP(IF($A789&lt;1500,'BM011'!$D$5,IF($A789&lt;1800,'BM011'!$D$5,IF($A789&lt;2000,'BM011'!$D$5,$A789))),'BM011'!$D$5:$U$607,'BM011'!S$609,0))</f>
        <v>9064.25</v>
      </c>
      <c r="G789">
        <f>SUMIFS(Baggrundsvariable!D$3:D$296,Baggrundsvariable!$A$3:$A$296,Samlet!$C789,Baggrundsvariable!$C$3:$C$296,Samlet!$E789)</f>
        <v>198010</v>
      </c>
      <c r="H789" s="8">
        <f>SUMIFS(Baggrundsvariable!E$3:E$296,Baggrundsvariable!$A$3:$A$296,Samlet!$C789,Baggrundsvariable!$C$3:$C$296,Samlet!$E789)</f>
        <v>1.3916666666666668</v>
      </c>
      <c r="I789" s="8">
        <f>SUMIFS(Baggrundsvariable!F$3:F$296,Baggrundsvariable!$A$3:$A$296,Samlet!$C789,Baggrundsvariable!$C$3:$C$296,Samlet!$E789)</f>
        <v>2.9</v>
      </c>
      <c r="J789" s="8">
        <f>SUMIFS(Baggrundsvariable!G$3:G$296,Baggrundsvariable!$A$3:$A$296,Samlet!$C789,Baggrundsvariable!$C$3:$C$296,Samlet!$E789)</f>
        <v>12.2</v>
      </c>
      <c r="K789" s="8">
        <f>SUMIFS(Baggrundsvariable!H$3:H$296,Baggrundsvariable!$A$3:$A$296,Samlet!$C789,Baggrundsvariable!$C$3:$C$296,Samlet!$E789)</f>
        <v>14.2</v>
      </c>
      <c r="L789" s="8">
        <f>SUMIFS(Baggrundsvariable!I$3:I$296,Baggrundsvariable!$A$3:$A$296,Samlet!$C789,Baggrundsvariable!$C$3:$C$296,Samlet!$E789)</f>
        <v>2.1201696135690855</v>
      </c>
    </row>
    <row r="790" spans="1:12">
      <c r="A790">
        <v>4672</v>
      </c>
      <c r="B790" t="s">
        <v>787</v>
      </c>
      <c r="C790">
        <v>336</v>
      </c>
      <c r="D790" t="s">
        <v>1275</v>
      </c>
      <c r="E790">
        <v>2011</v>
      </c>
      <c r="F790" s="15">
        <f>IF(VLOOKUP(IF($A790&lt;1500,'BM011'!$D$5,IF($A790&lt;1800,'BM011'!$D$5,IF($A790&lt;2000,'BM011'!$D$5,$A790))),'BM011'!$D$5:$U$607,'BM011'!S$609,0)="BRUG KOM",VLOOKUP($C790,'BM010'!$C$5:$T$102,'BM010'!R$104,0),VLOOKUP(IF($A790&lt;1500,'BM011'!$D$5,IF($A790&lt;1800,'BM011'!$D$5,IF($A790&lt;2000,'BM011'!$D$5,$A790))),'BM011'!$D$5:$U$607,'BM011'!S$609,0))</f>
        <v>9064.25</v>
      </c>
      <c r="G790">
        <f>SUMIFS(Baggrundsvariable!D$3:D$296,Baggrundsvariable!$A$3:$A$296,Samlet!$C790,Baggrundsvariable!$C$3:$C$296,Samlet!$E790)</f>
        <v>198010</v>
      </c>
      <c r="H790" s="8">
        <f>SUMIFS(Baggrundsvariable!E$3:E$296,Baggrundsvariable!$A$3:$A$296,Samlet!$C790,Baggrundsvariable!$C$3:$C$296,Samlet!$E790)</f>
        <v>1.3916666666666668</v>
      </c>
      <c r="I790" s="8">
        <f>SUMIFS(Baggrundsvariable!F$3:F$296,Baggrundsvariable!$A$3:$A$296,Samlet!$C790,Baggrundsvariable!$C$3:$C$296,Samlet!$E790)</f>
        <v>2.9</v>
      </c>
      <c r="J790" s="8">
        <f>SUMIFS(Baggrundsvariable!G$3:G$296,Baggrundsvariable!$A$3:$A$296,Samlet!$C790,Baggrundsvariable!$C$3:$C$296,Samlet!$E790)</f>
        <v>12.2</v>
      </c>
      <c r="K790" s="8">
        <f>SUMIFS(Baggrundsvariable!H$3:H$296,Baggrundsvariable!$A$3:$A$296,Samlet!$C790,Baggrundsvariable!$C$3:$C$296,Samlet!$E790)</f>
        <v>14.2</v>
      </c>
      <c r="L790" s="8">
        <f>SUMIFS(Baggrundsvariable!I$3:I$296,Baggrundsvariable!$A$3:$A$296,Samlet!$C790,Baggrundsvariable!$C$3:$C$296,Samlet!$E790)</f>
        <v>2.1201696135690855</v>
      </c>
    </row>
    <row r="791" spans="1:12">
      <c r="A791">
        <v>4673</v>
      </c>
      <c r="B791" t="s">
        <v>788</v>
      </c>
      <c r="C791">
        <v>336</v>
      </c>
      <c r="D791" t="s">
        <v>1275</v>
      </c>
      <c r="E791">
        <v>2011</v>
      </c>
      <c r="F791" s="15">
        <f>IF(VLOOKUP(IF($A791&lt;1500,'BM011'!$D$5,IF($A791&lt;1800,'BM011'!$D$5,IF($A791&lt;2000,'BM011'!$D$5,$A791))),'BM011'!$D$5:$U$607,'BM011'!S$609,0)="BRUG KOM",VLOOKUP($C791,'BM010'!$C$5:$T$102,'BM010'!R$104,0),VLOOKUP(IF($A791&lt;1500,'BM011'!$D$5,IF($A791&lt;1800,'BM011'!$D$5,IF($A791&lt;2000,'BM011'!$D$5,$A791))),'BM011'!$D$5:$U$607,'BM011'!S$609,0))</f>
        <v>7304.666666666667</v>
      </c>
      <c r="G791">
        <f>SUMIFS(Baggrundsvariable!D$3:D$296,Baggrundsvariable!$A$3:$A$296,Samlet!$C791,Baggrundsvariable!$C$3:$C$296,Samlet!$E791)</f>
        <v>198010</v>
      </c>
      <c r="H791" s="8">
        <f>SUMIFS(Baggrundsvariable!E$3:E$296,Baggrundsvariable!$A$3:$A$296,Samlet!$C791,Baggrundsvariable!$C$3:$C$296,Samlet!$E791)</f>
        <v>1.3916666666666668</v>
      </c>
      <c r="I791" s="8">
        <f>SUMIFS(Baggrundsvariable!F$3:F$296,Baggrundsvariable!$A$3:$A$296,Samlet!$C791,Baggrundsvariable!$C$3:$C$296,Samlet!$E791)</f>
        <v>2.9</v>
      </c>
      <c r="J791" s="8">
        <f>SUMIFS(Baggrundsvariable!G$3:G$296,Baggrundsvariable!$A$3:$A$296,Samlet!$C791,Baggrundsvariable!$C$3:$C$296,Samlet!$E791)</f>
        <v>12.2</v>
      </c>
      <c r="K791" s="8">
        <f>SUMIFS(Baggrundsvariable!H$3:H$296,Baggrundsvariable!$A$3:$A$296,Samlet!$C791,Baggrundsvariable!$C$3:$C$296,Samlet!$E791)</f>
        <v>14.2</v>
      </c>
      <c r="L791" s="8">
        <f>SUMIFS(Baggrundsvariable!I$3:I$296,Baggrundsvariable!$A$3:$A$296,Samlet!$C791,Baggrundsvariable!$C$3:$C$296,Samlet!$E791)</f>
        <v>2.1201696135690855</v>
      </c>
    </row>
    <row r="792" spans="1:12">
      <c r="A792">
        <v>4681</v>
      </c>
      <c r="B792" t="s">
        <v>789</v>
      </c>
      <c r="C792">
        <v>259</v>
      </c>
      <c r="D792" t="s">
        <v>1266</v>
      </c>
      <c r="E792">
        <v>2011</v>
      </c>
      <c r="F792" s="15">
        <f>IF(VLOOKUP(IF($A792&lt;1500,'BM011'!$D$5,IF($A792&lt;1800,'BM011'!$D$5,IF($A792&lt;2000,'BM011'!$D$5,$A792))),'BM011'!$D$5:$U$607,'BM011'!S$609,0)="BRUG KOM",VLOOKUP($C792,'BM010'!$C$5:$T$102,'BM010'!R$104,0),VLOOKUP(IF($A792&lt;1500,'BM011'!$D$5,IF($A792&lt;1800,'BM011'!$D$5,IF($A792&lt;2000,'BM011'!$D$5,$A792))),'BM011'!$D$5:$U$607,'BM011'!S$609,0))</f>
        <v>12618.666666666666</v>
      </c>
      <c r="G792">
        <f>SUMIFS(Baggrundsvariable!D$3:D$296,Baggrundsvariable!$A$3:$A$296,Samlet!$C792,Baggrundsvariable!$C$3:$C$296,Samlet!$E792)</f>
        <v>202267</v>
      </c>
      <c r="H792" s="8">
        <f>SUMIFS(Baggrundsvariable!E$3:E$296,Baggrundsvariable!$A$3:$A$296,Samlet!$C792,Baggrundsvariable!$C$3:$C$296,Samlet!$E792)</f>
        <v>1.8666666666666669</v>
      </c>
      <c r="I792" s="8">
        <f>SUMIFS(Baggrundsvariable!F$3:F$296,Baggrundsvariable!$A$3:$A$296,Samlet!$C792,Baggrundsvariable!$C$3:$C$296,Samlet!$E792)</f>
        <v>3.6</v>
      </c>
      <c r="J792" s="8">
        <f>SUMIFS(Baggrundsvariable!G$3:G$296,Baggrundsvariable!$A$3:$A$296,Samlet!$C792,Baggrundsvariable!$C$3:$C$296,Samlet!$E792)</f>
        <v>12.8</v>
      </c>
      <c r="K792" s="8">
        <f>SUMIFS(Baggrundsvariable!H$3:H$296,Baggrundsvariable!$A$3:$A$296,Samlet!$C792,Baggrundsvariable!$C$3:$C$296,Samlet!$E792)</f>
        <v>13.1</v>
      </c>
      <c r="L792" s="8">
        <f>SUMIFS(Baggrundsvariable!I$3:I$296,Baggrundsvariable!$A$3:$A$296,Samlet!$C792,Baggrundsvariable!$C$3:$C$296,Samlet!$E792)</f>
        <v>6.7163071010568602</v>
      </c>
    </row>
    <row r="793" spans="1:12">
      <c r="A793">
        <v>4682</v>
      </c>
      <c r="B793" t="s">
        <v>790</v>
      </c>
      <c r="C793">
        <v>259</v>
      </c>
      <c r="D793" t="s">
        <v>1266</v>
      </c>
      <c r="E793">
        <v>2011</v>
      </c>
      <c r="F793" s="15">
        <f>IF(VLOOKUP(IF($A793&lt;1500,'BM011'!$D$5,IF($A793&lt;1800,'BM011'!$D$5,IF($A793&lt;2000,'BM011'!$D$5,$A793))),'BM011'!$D$5:$U$607,'BM011'!S$609,0)="BRUG KOM",VLOOKUP($C793,'BM010'!$C$5:$T$102,'BM010'!R$104,0),VLOOKUP(IF($A793&lt;1500,'BM011'!$D$5,IF($A793&lt;1800,'BM011'!$D$5,IF($A793&lt;2000,'BM011'!$D$5,$A793))),'BM011'!$D$5:$U$607,'BM011'!S$609,0))</f>
        <v>10559</v>
      </c>
      <c r="G793">
        <f>SUMIFS(Baggrundsvariable!D$3:D$296,Baggrundsvariable!$A$3:$A$296,Samlet!$C793,Baggrundsvariable!$C$3:$C$296,Samlet!$E793)</f>
        <v>202267</v>
      </c>
      <c r="H793" s="8">
        <f>SUMIFS(Baggrundsvariable!E$3:E$296,Baggrundsvariable!$A$3:$A$296,Samlet!$C793,Baggrundsvariable!$C$3:$C$296,Samlet!$E793)</f>
        <v>1.8666666666666669</v>
      </c>
      <c r="I793" s="8">
        <f>SUMIFS(Baggrundsvariable!F$3:F$296,Baggrundsvariable!$A$3:$A$296,Samlet!$C793,Baggrundsvariable!$C$3:$C$296,Samlet!$E793)</f>
        <v>3.6</v>
      </c>
      <c r="J793" s="8">
        <f>SUMIFS(Baggrundsvariable!G$3:G$296,Baggrundsvariable!$A$3:$A$296,Samlet!$C793,Baggrundsvariable!$C$3:$C$296,Samlet!$E793)</f>
        <v>12.8</v>
      </c>
      <c r="K793" s="8">
        <f>SUMIFS(Baggrundsvariable!H$3:H$296,Baggrundsvariable!$A$3:$A$296,Samlet!$C793,Baggrundsvariable!$C$3:$C$296,Samlet!$E793)</f>
        <v>13.1</v>
      </c>
      <c r="L793" s="8">
        <f>SUMIFS(Baggrundsvariable!I$3:I$296,Baggrundsvariable!$A$3:$A$296,Samlet!$C793,Baggrundsvariable!$C$3:$C$296,Samlet!$E793)</f>
        <v>6.7163071010568602</v>
      </c>
    </row>
    <row r="794" spans="1:12">
      <c r="A794">
        <v>4682</v>
      </c>
      <c r="B794" t="s">
        <v>790</v>
      </c>
      <c r="C794">
        <v>320</v>
      </c>
      <c r="D794" t="s">
        <v>1268</v>
      </c>
      <c r="E794">
        <v>2011</v>
      </c>
      <c r="F794" s="15">
        <f>IF(VLOOKUP(IF($A794&lt;1500,'BM011'!$D$5,IF($A794&lt;1800,'BM011'!$D$5,IF($A794&lt;2000,'BM011'!$D$5,$A794))),'BM011'!$D$5:$U$607,'BM011'!S$609,0)="BRUG KOM",VLOOKUP($C794,'BM010'!$C$5:$T$102,'BM010'!R$104,0),VLOOKUP(IF($A794&lt;1500,'BM011'!$D$5,IF($A794&lt;1800,'BM011'!$D$5,IF($A794&lt;2000,'BM011'!$D$5,$A794))),'BM011'!$D$5:$U$607,'BM011'!S$609,0))</f>
        <v>10559</v>
      </c>
      <c r="G794">
        <f>SUMIFS(Baggrundsvariable!D$3:D$296,Baggrundsvariable!$A$3:$A$296,Samlet!$C794,Baggrundsvariable!$C$3:$C$296,Samlet!$E794)</f>
        <v>191067</v>
      </c>
      <c r="H794" s="8">
        <f>SUMIFS(Baggrundsvariable!E$3:E$296,Baggrundsvariable!$A$3:$A$296,Samlet!$C794,Baggrundsvariable!$C$3:$C$296,Samlet!$E794)</f>
        <v>1.5250000000000001</v>
      </c>
      <c r="I794" s="8">
        <f>SUMIFS(Baggrundsvariable!F$3:F$296,Baggrundsvariable!$A$3:$A$296,Samlet!$C794,Baggrundsvariable!$C$3:$C$296,Samlet!$E794)</f>
        <v>3.2</v>
      </c>
      <c r="J794" s="8">
        <f>SUMIFS(Baggrundsvariable!G$3:G$296,Baggrundsvariable!$A$3:$A$296,Samlet!$C794,Baggrundsvariable!$C$3:$C$296,Samlet!$E794)</f>
        <v>13</v>
      </c>
      <c r="K794" s="8">
        <f>SUMIFS(Baggrundsvariable!H$3:H$296,Baggrundsvariable!$A$3:$A$296,Samlet!$C794,Baggrundsvariable!$C$3:$C$296,Samlet!$E794)</f>
        <v>13.6</v>
      </c>
      <c r="L794" s="8">
        <f>SUMIFS(Baggrundsvariable!I$3:I$296,Baggrundsvariable!$A$3:$A$296,Samlet!$C794,Baggrundsvariable!$C$3:$C$296,Samlet!$E794)</f>
        <v>2.5020927625884992</v>
      </c>
    </row>
    <row r="795" spans="1:12">
      <c r="A795">
        <v>4682</v>
      </c>
      <c r="B795" t="s">
        <v>790</v>
      </c>
      <c r="C795">
        <v>336</v>
      </c>
      <c r="D795" t="s">
        <v>1275</v>
      </c>
      <c r="E795">
        <v>2011</v>
      </c>
      <c r="F795" s="15">
        <f>IF(VLOOKUP(IF($A795&lt;1500,'BM011'!$D$5,IF($A795&lt;1800,'BM011'!$D$5,IF($A795&lt;2000,'BM011'!$D$5,$A795))),'BM011'!$D$5:$U$607,'BM011'!S$609,0)="BRUG KOM",VLOOKUP($C795,'BM010'!$C$5:$T$102,'BM010'!R$104,0),VLOOKUP(IF($A795&lt;1500,'BM011'!$D$5,IF($A795&lt;1800,'BM011'!$D$5,IF($A795&lt;2000,'BM011'!$D$5,$A795))),'BM011'!$D$5:$U$607,'BM011'!S$609,0))</f>
        <v>10559</v>
      </c>
      <c r="G795">
        <f>SUMIFS(Baggrundsvariable!D$3:D$296,Baggrundsvariable!$A$3:$A$296,Samlet!$C795,Baggrundsvariable!$C$3:$C$296,Samlet!$E795)</f>
        <v>198010</v>
      </c>
      <c r="H795" s="8">
        <f>SUMIFS(Baggrundsvariable!E$3:E$296,Baggrundsvariable!$A$3:$A$296,Samlet!$C795,Baggrundsvariable!$C$3:$C$296,Samlet!$E795)</f>
        <v>1.3916666666666668</v>
      </c>
      <c r="I795" s="8">
        <f>SUMIFS(Baggrundsvariable!F$3:F$296,Baggrundsvariable!$A$3:$A$296,Samlet!$C795,Baggrundsvariable!$C$3:$C$296,Samlet!$E795)</f>
        <v>2.9</v>
      </c>
      <c r="J795" s="8">
        <f>SUMIFS(Baggrundsvariable!G$3:G$296,Baggrundsvariable!$A$3:$A$296,Samlet!$C795,Baggrundsvariable!$C$3:$C$296,Samlet!$E795)</f>
        <v>12.2</v>
      </c>
      <c r="K795" s="8">
        <f>SUMIFS(Baggrundsvariable!H$3:H$296,Baggrundsvariable!$A$3:$A$296,Samlet!$C795,Baggrundsvariable!$C$3:$C$296,Samlet!$E795)</f>
        <v>14.2</v>
      </c>
      <c r="L795" s="8">
        <f>SUMIFS(Baggrundsvariable!I$3:I$296,Baggrundsvariable!$A$3:$A$296,Samlet!$C795,Baggrundsvariable!$C$3:$C$296,Samlet!$E795)</f>
        <v>2.1201696135690855</v>
      </c>
    </row>
    <row r="796" spans="1:12">
      <c r="A796">
        <v>4683</v>
      </c>
      <c r="B796" t="s">
        <v>791</v>
      </c>
      <c r="C796">
        <v>320</v>
      </c>
      <c r="D796" t="s">
        <v>1268</v>
      </c>
      <c r="E796">
        <v>2011</v>
      </c>
      <c r="F796" s="15">
        <f>IF(VLOOKUP(IF($A796&lt;1500,'BM011'!$D$5,IF($A796&lt;1800,'BM011'!$D$5,IF($A796&lt;2000,'BM011'!$D$5,$A796))),'BM011'!$D$5:$U$607,'BM011'!S$609,0)="BRUG KOM",VLOOKUP($C796,'BM010'!$C$5:$T$102,'BM010'!R$104,0),VLOOKUP(IF($A796&lt;1500,'BM011'!$D$5,IF($A796&lt;1800,'BM011'!$D$5,IF($A796&lt;2000,'BM011'!$D$5,$A796))),'BM011'!$D$5:$U$607,'BM011'!S$609,0))</f>
        <v>8611</v>
      </c>
      <c r="G796">
        <f>SUMIFS(Baggrundsvariable!D$3:D$296,Baggrundsvariable!$A$3:$A$296,Samlet!$C796,Baggrundsvariable!$C$3:$C$296,Samlet!$E796)</f>
        <v>191067</v>
      </c>
      <c r="H796" s="8">
        <f>SUMIFS(Baggrundsvariable!E$3:E$296,Baggrundsvariable!$A$3:$A$296,Samlet!$C796,Baggrundsvariable!$C$3:$C$296,Samlet!$E796)</f>
        <v>1.5250000000000001</v>
      </c>
      <c r="I796" s="8">
        <f>SUMIFS(Baggrundsvariable!F$3:F$296,Baggrundsvariable!$A$3:$A$296,Samlet!$C796,Baggrundsvariable!$C$3:$C$296,Samlet!$E796)</f>
        <v>3.2</v>
      </c>
      <c r="J796" s="8">
        <f>SUMIFS(Baggrundsvariable!G$3:G$296,Baggrundsvariable!$A$3:$A$296,Samlet!$C796,Baggrundsvariable!$C$3:$C$296,Samlet!$E796)</f>
        <v>13</v>
      </c>
      <c r="K796" s="8">
        <f>SUMIFS(Baggrundsvariable!H$3:H$296,Baggrundsvariable!$A$3:$A$296,Samlet!$C796,Baggrundsvariable!$C$3:$C$296,Samlet!$E796)</f>
        <v>13.6</v>
      </c>
      <c r="L796" s="8">
        <f>SUMIFS(Baggrundsvariable!I$3:I$296,Baggrundsvariable!$A$3:$A$296,Samlet!$C796,Baggrundsvariable!$C$3:$C$296,Samlet!$E796)</f>
        <v>2.5020927625884992</v>
      </c>
    </row>
    <row r="797" spans="1:12">
      <c r="A797">
        <v>4683</v>
      </c>
      <c r="B797" t="s">
        <v>791</v>
      </c>
      <c r="C797">
        <v>370</v>
      </c>
      <c r="D797" t="s">
        <v>1271</v>
      </c>
      <c r="E797">
        <v>2011</v>
      </c>
      <c r="F797" s="15">
        <f>IF(VLOOKUP(IF($A797&lt;1500,'BM011'!$D$5,IF($A797&lt;1800,'BM011'!$D$5,IF($A797&lt;2000,'BM011'!$D$5,$A797))),'BM011'!$D$5:$U$607,'BM011'!S$609,0)="BRUG KOM",VLOOKUP($C797,'BM010'!$C$5:$T$102,'BM010'!R$104,0),VLOOKUP(IF($A797&lt;1500,'BM011'!$D$5,IF($A797&lt;1800,'BM011'!$D$5,IF($A797&lt;2000,'BM011'!$D$5,$A797))),'BM011'!$D$5:$U$607,'BM011'!S$609,0))</f>
        <v>8611</v>
      </c>
      <c r="G797">
        <f>SUMIFS(Baggrundsvariable!D$3:D$296,Baggrundsvariable!$A$3:$A$296,Samlet!$C797,Baggrundsvariable!$C$3:$C$296,Samlet!$E797)</f>
        <v>192912</v>
      </c>
      <c r="H797" s="8">
        <f>SUMIFS(Baggrundsvariable!E$3:E$296,Baggrundsvariable!$A$3:$A$296,Samlet!$C797,Baggrundsvariable!$C$3:$C$296,Samlet!$E797)</f>
        <v>1.6416666666666666</v>
      </c>
      <c r="I797" s="8">
        <f>SUMIFS(Baggrundsvariable!F$3:F$296,Baggrundsvariable!$A$3:$A$296,Samlet!$C797,Baggrundsvariable!$C$3:$C$296,Samlet!$E797)</f>
        <v>2.7</v>
      </c>
      <c r="J797" s="8">
        <f>SUMIFS(Baggrundsvariable!G$3:G$296,Baggrundsvariable!$A$3:$A$296,Samlet!$C797,Baggrundsvariable!$C$3:$C$296,Samlet!$E797)</f>
        <v>15.1</v>
      </c>
      <c r="K797" s="8">
        <f>SUMIFS(Baggrundsvariable!H$3:H$296,Baggrundsvariable!$A$3:$A$296,Samlet!$C797,Baggrundsvariable!$C$3:$C$296,Samlet!$E797)</f>
        <v>14.2</v>
      </c>
      <c r="L797" s="8">
        <f>SUMIFS(Baggrundsvariable!I$3:I$296,Baggrundsvariable!$A$3:$A$296,Samlet!$C797,Baggrundsvariable!$C$3:$C$296,Samlet!$E797)</f>
        <v>4.6542158849404434</v>
      </c>
    </row>
    <row r="798" spans="1:12">
      <c r="A798">
        <v>4684</v>
      </c>
      <c r="B798" t="s">
        <v>792</v>
      </c>
      <c r="C798">
        <v>320</v>
      </c>
      <c r="D798" t="s">
        <v>1268</v>
      </c>
      <c r="E798">
        <v>2011</v>
      </c>
      <c r="F798" s="15">
        <f>IF(VLOOKUP(IF($A798&lt;1500,'BM011'!$D$5,IF($A798&lt;1800,'BM011'!$D$5,IF($A798&lt;2000,'BM011'!$D$5,$A798))),'BM011'!$D$5:$U$607,'BM011'!S$609,0)="BRUG KOM",VLOOKUP($C798,'BM010'!$C$5:$T$102,'BM010'!R$104,0),VLOOKUP(IF($A798&lt;1500,'BM011'!$D$5,IF($A798&lt;1800,'BM011'!$D$5,IF($A798&lt;2000,'BM011'!$D$5,$A798))),'BM011'!$D$5:$U$607,'BM011'!S$609,0))</f>
        <v>10088</v>
      </c>
      <c r="G798">
        <f>SUMIFS(Baggrundsvariable!D$3:D$296,Baggrundsvariable!$A$3:$A$296,Samlet!$C798,Baggrundsvariable!$C$3:$C$296,Samlet!$E798)</f>
        <v>191067</v>
      </c>
      <c r="H798" s="8">
        <f>SUMIFS(Baggrundsvariable!E$3:E$296,Baggrundsvariable!$A$3:$A$296,Samlet!$C798,Baggrundsvariable!$C$3:$C$296,Samlet!$E798)</f>
        <v>1.5250000000000001</v>
      </c>
      <c r="I798" s="8">
        <f>SUMIFS(Baggrundsvariable!F$3:F$296,Baggrundsvariable!$A$3:$A$296,Samlet!$C798,Baggrundsvariable!$C$3:$C$296,Samlet!$E798)</f>
        <v>3.2</v>
      </c>
      <c r="J798" s="8">
        <f>SUMIFS(Baggrundsvariable!G$3:G$296,Baggrundsvariable!$A$3:$A$296,Samlet!$C798,Baggrundsvariable!$C$3:$C$296,Samlet!$E798)</f>
        <v>13</v>
      </c>
      <c r="K798" s="8">
        <f>SUMIFS(Baggrundsvariable!H$3:H$296,Baggrundsvariable!$A$3:$A$296,Samlet!$C798,Baggrundsvariable!$C$3:$C$296,Samlet!$E798)</f>
        <v>13.6</v>
      </c>
      <c r="L798" s="8">
        <f>SUMIFS(Baggrundsvariable!I$3:I$296,Baggrundsvariable!$A$3:$A$296,Samlet!$C798,Baggrundsvariable!$C$3:$C$296,Samlet!$E798)</f>
        <v>2.5020927625884992</v>
      </c>
    </row>
    <row r="799" spans="1:12">
      <c r="A799">
        <v>4684</v>
      </c>
      <c r="B799" t="s">
        <v>792</v>
      </c>
      <c r="C799">
        <v>370</v>
      </c>
      <c r="D799" t="s">
        <v>1271</v>
      </c>
      <c r="E799">
        <v>2011</v>
      </c>
      <c r="F799" s="15">
        <f>IF(VLOOKUP(IF($A799&lt;1500,'BM011'!$D$5,IF($A799&lt;1800,'BM011'!$D$5,IF($A799&lt;2000,'BM011'!$D$5,$A799))),'BM011'!$D$5:$U$607,'BM011'!S$609,0)="BRUG KOM",VLOOKUP($C799,'BM010'!$C$5:$T$102,'BM010'!R$104,0),VLOOKUP(IF($A799&lt;1500,'BM011'!$D$5,IF($A799&lt;1800,'BM011'!$D$5,IF($A799&lt;2000,'BM011'!$D$5,$A799))),'BM011'!$D$5:$U$607,'BM011'!S$609,0))</f>
        <v>10088</v>
      </c>
      <c r="G799">
        <f>SUMIFS(Baggrundsvariable!D$3:D$296,Baggrundsvariable!$A$3:$A$296,Samlet!$C799,Baggrundsvariable!$C$3:$C$296,Samlet!$E799)</f>
        <v>192912</v>
      </c>
      <c r="H799" s="8">
        <f>SUMIFS(Baggrundsvariable!E$3:E$296,Baggrundsvariable!$A$3:$A$296,Samlet!$C799,Baggrundsvariable!$C$3:$C$296,Samlet!$E799)</f>
        <v>1.6416666666666666</v>
      </c>
      <c r="I799" s="8">
        <f>SUMIFS(Baggrundsvariable!F$3:F$296,Baggrundsvariable!$A$3:$A$296,Samlet!$C799,Baggrundsvariable!$C$3:$C$296,Samlet!$E799)</f>
        <v>2.7</v>
      </c>
      <c r="J799" s="8">
        <f>SUMIFS(Baggrundsvariable!G$3:G$296,Baggrundsvariable!$A$3:$A$296,Samlet!$C799,Baggrundsvariable!$C$3:$C$296,Samlet!$E799)</f>
        <v>15.1</v>
      </c>
      <c r="K799" s="8">
        <f>SUMIFS(Baggrundsvariable!H$3:H$296,Baggrundsvariable!$A$3:$A$296,Samlet!$C799,Baggrundsvariable!$C$3:$C$296,Samlet!$E799)</f>
        <v>14.2</v>
      </c>
      <c r="L799" s="8">
        <f>SUMIFS(Baggrundsvariable!I$3:I$296,Baggrundsvariable!$A$3:$A$296,Samlet!$C799,Baggrundsvariable!$C$3:$C$296,Samlet!$E799)</f>
        <v>4.6542158849404434</v>
      </c>
    </row>
    <row r="800" spans="1:12">
      <c r="A800">
        <v>4690</v>
      </c>
      <c r="B800" t="s">
        <v>793</v>
      </c>
      <c r="C800">
        <v>320</v>
      </c>
      <c r="D800" t="s">
        <v>1268</v>
      </c>
      <c r="E800">
        <v>2011</v>
      </c>
      <c r="F800" s="15">
        <f>IF(VLOOKUP(IF($A800&lt;1500,'BM011'!$D$5,IF($A800&lt;1800,'BM011'!$D$5,IF($A800&lt;2000,'BM011'!$D$5,$A800))),'BM011'!$D$5:$U$607,'BM011'!S$609,0)="BRUG KOM",VLOOKUP($C800,'BM010'!$C$5:$T$102,'BM010'!R$104,0),VLOOKUP(IF($A800&lt;1500,'BM011'!$D$5,IF($A800&lt;1800,'BM011'!$D$5,IF($A800&lt;2000,'BM011'!$D$5,$A800))),'BM011'!$D$5:$U$607,'BM011'!S$609,0))</f>
        <v>9965</v>
      </c>
      <c r="G800">
        <f>SUMIFS(Baggrundsvariable!D$3:D$296,Baggrundsvariable!$A$3:$A$296,Samlet!$C800,Baggrundsvariable!$C$3:$C$296,Samlet!$E800)</f>
        <v>191067</v>
      </c>
      <c r="H800" s="8">
        <f>SUMIFS(Baggrundsvariable!E$3:E$296,Baggrundsvariable!$A$3:$A$296,Samlet!$C800,Baggrundsvariable!$C$3:$C$296,Samlet!$E800)</f>
        <v>1.5250000000000001</v>
      </c>
      <c r="I800" s="8">
        <f>SUMIFS(Baggrundsvariable!F$3:F$296,Baggrundsvariable!$A$3:$A$296,Samlet!$C800,Baggrundsvariable!$C$3:$C$296,Samlet!$E800)</f>
        <v>3.2</v>
      </c>
      <c r="J800" s="8">
        <f>SUMIFS(Baggrundsvariable!G$3:G$296,Baggrundsvariable!$A$3:$A$296,Samlet!$C800,Baggrundsvariable!$C$3:$C$296,Samlet!$E800)</f>
        <v>13</v>
      </c>
      <c r="K800" s="8">
        <f>SUMIFS(Baggrundsvariable!H$3:H$296,Baggrundsvariable!$A$3:$A$296,Samlet!$C800,Baggrundsvariable!$C$3:$C$296,Samlet!$E800)</f>
        <v>13.6</v>
      </c>
      <c r="L800" s="8">
        <f>SUMIFS(Baggrundsvariable!I$3:I$296,Baggrundsvariable!$A$3:$A$296,Samlet!$C800,Baggrundsvariable!$C$3:$C$296,Samlet!$E800)</f>
        <v>2.5020927625884992</v>
      </c>
    </row>
    <row r="801" spans="1:12">
      <c r="A801">
        <v>4690</v>
      </c>
      <c r="B801" t="s">
        <v>793</v>
      </c>
      <c r="C801">
        <v>329</v>
      </c>
      <c r="D801" t="s">
        <v>1269</v>
      </c>
      <c r="E801">
        <v>2011</v>
      </c>
      <c r="F801" s="15">
        <f>IF(VLOOKUP(IF($A801&lt;1500,'BM011'!$D$5,IF($A801&lt;1800,'BM011'!$D$5,IF($A801&lt;2000,'BM011'!$D$5,$A801))),'BM011'!$D$5:$U$607,'BM011'!S$609,0)="BRUG KOM",VLOOKUP($C801,'BM010'!$C$5:$T$102,'BM010'!R$104,0),VLOOKUP(IF($A801&lt;1500,'BM011'!$D$5,IF($A801&lt;1800,'BM011'!$D$5,IF($A801&lt;2000,'BM011'!$D$5,$A801))),'BM011'!$D$5:$U$607,'BM011'!S$609,0))</f>
        <v>9965</v>
      </c>
      <c r="G801">
        <f>SUMIFS(Baggrundsvariable!D$3:D$296,Baggrundsvariable!$A$3:$A$296,Samlet!$C801,Baggrundsvariable!$C$3:$C$296,Samlet!$E801)</f>
        <v>197182</v>
      </c>
      <c r="H801" s="8">
        <f>SUMIFS(Baggrundsvariable!E$3:E$296,Baggrundsvariable!$A$3:$A$296,Samlet!$C801,Baggrundsvariable!$C$3:$C$296,Samlet!$E801)</f>
        <v>1.291666666666667</v>
      </c>
      <c r="I801" s="8">
        <f>SUMIFS(Baggrundsvariable!F$3:F$296,Baggrundsvariable!$A$3:$A$296,Samlet!$C801,Baggrundsvariable!$C$3:$C$296,Samlet!$E801)</f>
        <v>4.9000000000000004</v>
      </c>
      <c r="J801" s="8">
        <f>SUMIFS(Baggrundsvariable!G$3:G$296,Baggrundsvariable!$A$3:$A$296,Samlet!$C801,Baggrundsvariable!$C$3:$C$296,Samlet!$E801)</f>
        <v>14.5</v>
      </c>
      <c r="K801" s="8">
        <f>SUMIFS(Baggrundsvariable!H$3:H$296,Baggrundsvariable!$A$3:$A$296,Samlet!$C801,Baggrundsvariable!$C$3:$C$296,Samlet!$E801)</f>
        <v>14.8</v>
      </c>
      <c r="L801" s="8">
        <f>SUMIFS(Baggrundsvariable!I$3:I$296,Baggrundsvariable!$A$3:$A$296,Samlet!$C801,Baggrundsvariable!$C$3:$C$296,Samlet!$E801)</f>
        <v>7.5689082386492927</v>
      </c>
    </row>
    <row r="802" spans="1:12">
      <c r="A802">
        <v>4690</v>
      </c>
      <c r="B802" t="s">
        <v>793</v>
      </c>
      <c r="C802">
        <v>370</v>
      </c>
      <c r="D802" t="s">
        <v>1271</v>
      </c>
      <c r="E802">
        <v>2011</v>
      </c>
      <c r="F802" s="15">
        <f>IF(VLOOKUP(IF($A802&lt;1500,'BM011'!$D$5,IF($A802&lt;1800,'BM011'!$D$5,IF($A802&lt;2000,'BM011'!$D$5,$A802))),'BM011'!$D$5:$U$607,'BM011'!S$609,0)="BRUG KOM",VLOOKUP($C802,'BM010'!$C$5:$T$102,'BM010'!R$104,0),VLOOKUP(IF($A802&lt;1500,'BM011'!$D$5,IF($A802&lt;1800,'BM011'!$D$5,IF($A802&lt;2000,'BM011'!$D$5,$A802))),'BM011'!$D$5:$U$607,'BM011'!S$609,0))</f>
        <v>9965</v>
      </c>
      <c r="G802">
        <f>SUMIFS(Baggrundsvariable!D$3:D$296,Baggrundsvariable!$A$3:$A$296,Samlet!$C802,Baggrundsvariable!$C$3:$C$296,Samlet!$E802)</f>
        <v>192912</v>
      </c>
      <c r="H802" s="8">
        <f>SUMIFS(Baggrundsvariable!E$3:E$296,Baggrundsvariable!$A$3:$A$296,Samlet!$C802,Baggrundsvariable!$C$3:$C$296,Samlet!$E802)</f>
        <v>1.6416666666666666</v>
      </c>
      <c r="I802" s="8">
        <f>SUMIFS(Baggrundsvariable!F$3:F$296,Baggrundsvariable!$A$3:$A$296,Samlet!$C802,Baggrundsvariable!$C$3:$C$296,Samlet!$E802)</f>
        <v>2.7</v>
      </c>
      <c r="J802" s="8">
        <f>SUMIFS(Baggrundsvariable!G$3:G$296,Baggrundsvariable!$A$3:$A$296,Samlet!$C802,Baggrundsvariable!$C$3:$C$296,Samlet!$E802)</f>
        <v>15.1</v>
      </c>
      <c r="K802" s="8">
        <f>SUMIFS(Baggrundsvariable!H$3:H$296,Baggrundsvariable!$A$3:$A$296,Samlet!$C802,Baggrundsvariable!$C$3:$C$296,Samlet!$E802)</f>
        <v>14.2</v>
      </c>
      <c r="L802" s="8">
        <f>SUMIFS(Baggrundsvariable!I$3:I$296,Baggrundsvariable!$A$3:$A$296,Samlet!$C802,Baggrundsvariable!$C$3:$C$296,Samlet!$E802)</f>
        <v>4.6542158849404434</v>
      </c>
    </row>
    <row r="803" spans="1:12">
      <c r="A803">
        <v>4700</v>
      </c>
      <c r="B803" t="s">
        <v>794</v>
      </c>
      <c r="C803">
        <v>370</v>
      </c>
      <c r="D803" t="s">
        <v>1271</v>
      </c>
      <c r="E803">
        <v>2011</v>
      </c>
      <c r="F803" s="15">
        <f>IF(VLOOKUP(IF($A803&lt;1500,'BM011'!$D$5,IF($A803&lt;1800,'BM011'!$D$5,IF($A803&lt;2000,'BM011'!$D$5,$A803))),'BM011'!$D$5:$U$607,'BM011'!S$609,0)="BRUG KOM",VLOOKUP($C803,'BM010'!$C$5:$T$102,'BM010'!R$104,0),VLOOKUP(IF($A803&lt;1500,'BM011'!$D$5,IF($A803&lt;1800,'BM011'!$D$5,IF($A803&lt;2000,'BM011'!$D$5,$A803))),'BM011'!$D$5:$U$607,'BM011'!S$609,0))</f>
        <v>10410.25</v>
      </c>
      <c r="G803">
        <f>SUMIFS(Baggrundsvariable!D$3:D$296,Baggrundsvariable!$A$3:$A$296,Samlet!$C803,Baggrundsvariable!$C$3:$C$296,Samlet!$E803)</f>
        <v>192912</v>
      </c>
      <c r="H803" s="8">
        <f>SUMIFS(Baggrundsvariable!E$3:E$296,Baggrundsvariable!$A$3:$A$296,Samlet!$C803,Baggrundsvariable!$C$3:$C$296,Samlet!$E803)</f>
        <v>1.6416666666666666</v>
      </c>
      <c r="I803" s="8">
        <f>SUMIFS(Baggrundsvariable!F$3:F$296,Baggrundsvariable!$A$3:$A$296,Samlet!$C803,Baggrundsvariable!$C$3:$C$296,Samlet!$E803)</f>
        <v>2.7</v>
      </c>
      <c r="J803" s="8">
        <f>SUMIFS(Baggrundsvariable!G$3:G$296,Baggrundsvariable!$A$3:$A$296,Samlet!$C803,Baggrundsvariable!$C$3:$C$296,Samlet!$E803)</f>
        <v>15.1</v>
      </c>
      <c r="K803" s="8">
        <f>SUMIFS(Baggrundsvariable!H$3:H$296,Baggrundsvariable!$A$3:$A$296,Samlet!$C803,Baggrundsvariable!$C$3:$C$296,Samlet!$E803)</f>
        <v>14.2</v>
      </c>
      <c r="L803" s="8">
        <f>SUMIFS(Baggrundsvariable!I$3:I$296,Baggrundsvariable!$A$3:$A$296,Samlet!$C803,Baggrundsvariable!$C$3:$C$296,Samlet!$E803)</f>
        <v>4.6542158849404434</v>
      </c>
    </row>
    <row r="804" spans="1:12">
      <c r="A804">
        <v>4720</v>
      </c>
      <c r="B804" t="s">
        <v>795</v>
      </c>
      <c r="C804">
        <v>390</v>
      </c>
      <c r="D804" t="s">
        <v>1276</v>
      </c>
      <c r="E804">
        <v>2011</v>
      </c>
      <c r="F804" s="15">
        <f>IF(VLOOKUP(IF($A804&lt;1500,'BM011'!$D$5,IF($A804&lt;1800,'BM011'!$D$5,IF($A804&lt;2000,'BM011'!$D$5,$A804))),'BM011'!$D$5:$U$607,'BM011'!S$609,0)="BRUG KOM",VLOOKUP($C804,'BM010'!$C$5:$T$102,'BM010'!R$104,0),VLOOKUP(IF($A804&lt;1500,'BM011'!$D$5,IF($A804&lt;1800,'BM011'!$D$5,IF($A804&lt;2000,'BM011'!$D$5,$A804))),'BM011'!$D$5:$U$607,'BM011'!S$609,0))</f>
        <v>7862.666666666667</v>
      </c>
      <c r="G804">
        <f>SUMIFS(Baggrundsvariable!D$3:D$296,Baggrundsvariable!$A$3:$A$296,Samlet!$C804,Baggrundsvariable!$C$3:$C$296,Samlet!$E804)</f>
        <v>181859</v>
      </c>
      <c r="H804" s="8">
        <f>SUMIFS(Baggrundsvariable!E$3:E$296,Baggrundsvariable!$A$3:$A$296,Samlet!$C804,Baggrundsvariable!$C$3:$C$296,Samlet!$E804)</f>
        <v>1.4666666666666668</v>
      </c>
      <c r="I804" s="8">
        <f>SUMIFS(Baggrundsvariable!F$3:F$296,Baggrundsvariable!$A$3:$A$296,Samlet!$C804,Baggrundsvariable!$C$3:$C$296,Samlet!$E804)</f>
        <v>3.2</v>
      </c>
      <c r="J804" s="8">
        <f>SUMIFS(Baggrundsvariable!G$3:G$296,Baggrundsvariable!$A$3:$A$296,Samlet!$C804,Baggrundsvariable!$C$3:$C$296,Samlet!$E804)</f>
        <v>19.8</v>
      </c>
      <c r="K804" s="8">
        <f>SUMIFS(Baggrundsvariable!H$3:H$296,Baggrundsvariable!$A$3:$A$296,Samlet!$C804,Baggrundsvariable!$C$3:$C$296,Samlet!$E804)</f>
        <v>14.2</v>
      </c>
      <c r="L804" s="8">
        <f>SUMIFS(Baggrundsvariable!I$3:I$296,Baggrundsvariable!$A$3:$A$296,Samlet!$C804,Baggrundsvariable!$C$3:$C$296,Samlet!$E804)</f>
        <v>2.5971347948773609</v>
      </c>
    </row>
    <row r="805" spans="1:12">
      <c r="A805">
        <v>4733</v>
      </c>
      <c r="B805" t="s">
        <v>796</v>
      </c>
      <c r="C805">
        <v>320</v>
      </c>
      <c r="D805" t="s">
        <v>1268</v>
      </c>
      <c r="E805">
        <v>2011</v>
      </c>
      <c r="F805" s="15">
        <f>IF(VLOOKUP(IF($A805&lt;1500,'BM011'!$D$5,IF($A805&lt;1800,'BM011'!$D$5,IF($A805&lt;2000,'BM011'!$D$5,$A805))),'BM011'!$D$5:$U$607,'BM011'!S$609,0)="BRUG KOM",VLOOKUP($C805,'BM010'!$C$5:$T$102,'BM010'!R$104,0),VLOOKUP(IF($A805&lt;1500,'BM011'!$D$5,IF($A805&lt;1800,'BM011'!$D$5,IF($A805&lt;2000,'BM011'!$D$5,$A805))),'BM011'!$D$5:$U$607,'BM011'!S$609,0))</f>
        <v>7646</v>
      </c>
      <c r="G805">
        <f>SUMIFS(Baggrundsvariable!D$3:D$296,Baggrundsvariable!$A$3:$A$296,Samlet!$C805,Baggrundsvariable!$C$3:$C$296,Samlet!$E805)</f>
        <v>191067</v>
      </c>
      <c r="H805" s="8">
        <f>SUMIFS(Baggrundsvariable!E$3:E$296,Baggrundsvariable!$A$3:$A$296,Samlet!$C805,Baggrundsvariable!$C$3:$C$296,Samlet!$E805)</f>
        <v>1.5250000000000001</v>
      </c>
      <c r="I805" s="8">
        <f>SUMIFS(Baggrundsvariable!F$3:F$296,Baggrundsvariable!$A$3:$A$296,Samlet!$C805,Baggrundsvariable!$C$3:$C$296,Samlet!$E805)</f>
        <v>3.2</v>
      </c>
      <c r="J805" s="8">
        <f>SUMIFS(Baggrundsvariable!G$3:G$296,Baggrundsvariable!$A$3:$A$296,Samlet!$C805,Baggrundsvariable!$C$3:$C$296,Samlet!$E805)</f>
        <v>13</v>
      </c>
      <c r="K805" s="8">
        <f>SUMIFS(Baggrundsvariable!H$3:H$296,Baggrundsvariable!$A$3:$A$296,Samlet!$C805,Baggrundsvariable!$C$3:$C$296,Samlet!$E805)</f>
        <v>13.6</v>
      </c>
      <c r="L805" s="8">
        <f>SUMIFS(Baggrundsvariable!I$3:I$296,Baggrundsvariable!$A$3:$A$296,Samlet!$C805,Baggrundsvariable!$C$3:$C$296,Samlet!$E805)</f>
        <v>2.5020927625884992</v>
      </c>
    </row>
    <row r="806" spans="1:12">
      <c r="A806">
        <v>4733</v>
      </c>
      <c r="B806" t="s">
        <v>796</v>
      </c>
      <c r="C806">
        <v>370</v>
      </c>
      <c r="D806" t="s">
        <v>1271</v>
      </c>
      <c r="E806">
        <v>2011</v>
      </c>
      <c r="F806" s="15">
        <f>IF(VLOOKUP(IF($A806&lt;1500,'BM011'!$D$5,IF($A806&lt;1800,'BM011'!$D$5,IF($A806&lt;2000,'BM011'!$D$5,$A806))),'BM011'!$D$5:$U$607,'BM011'!S$609,0)="BRUG KOM",VLOOKUP($C806,'BM010'!$C$5:$T$102,'BM010'!R$104,0),VLOOKUP(IF($A806&lt;1500,'BM011'!$D$5,IF($A806&lt;1800,'BM011'!$D$5,IF($A806&lt;2000,'BM011'!$D$5,$A806))),'BM011'!$D$5:$U$607,'BM011'!S$609,0))</f>
        <v>7646</v>
      </c>
      <c r="G806">
        <f>SUMIFS(Baggrundsvariable!D$3:D$296,Baggrundsvariable!$A$3:$A$296,Samlet!$C806,Baggrundsvariable!$C$3:$C$296,Samlet!$E806)</f>
        <v>192912</v>
      </c>
      <c r="H806" s="8">
        <f>SUMIFS(Baggrundsvariable!E$3:E$296,Baggrundsvariable!$A$3:$A$296,Samlet!$C806,Baggrundsvariable!$C$3:$C$296,Samlet!$E806)</f>
        <v>1.6416666666666666</v>
      </c>
      <c r="I806" s="8">
        <f>SUMIFS(Baggrundsvariable!F$3:F$296,Baggrundsvariable!$A$3:$A$296,Samlet!$C806,Baggrundsvariable!$C$3:$C$296,Samlet!$E806)</f>
        <v>2.7</v>
      </c>
      <c r="J806" s="8">
        <f>SUMIFS(Baggrundsvariable!G$3:G$296,Baggrundsvariable!$A$3:$A$296,Samlet!$C806,Baggrundsvariable!$C$3:$C$296,Samlet!$E806)</f>
        <v>15.1</v>
      </c>
      <c r="K806" s="8">
        <f>SUMIFS(Baggrundsvariable!H$3:H$296,Baggrundsvariable!$A$3:$A$296,Samlet!$C806,Baggrundsvariable!$C$3:$C$296,Samlet!$E806)</f>
        <v>14.2</v>
      </c>
      <c r="L806" s="8">
        <f>SUMIFS(Baggrundsvariable!I$3:I$296,Baggrundsvariable!$A$3:$A$296,Samlet!$C806,Baggrundsvariable!$C$3:$C$296,Samlet!$E806)</f>
        <v>4.6542158849404434</v>
      </c>
    </row>
    <row r="807" spans="1:12">
      <c r="A807">
        <v>4733</v>
      </c>
      <c r="B807" t="s">
        <v>796</v>
      </c>
      <c r="C807">
        <v>390</v>
      </c>
      <c r="D807" t="s">
        <v>1276</v>
      </c>
      <c r="E807">
        <v>2011</v>
      </c>
      <c r="F807" s="15">
        <f>IF(VLOOKUP(IF($A807&lt;1500,'BM011'!$D$5,IF($A807&lt;1800,'BM011'!$D$5,IF($A807&lt;2000,'BM011'!$D$5,$A807))),'BM011'!$D$5:$U$607,'BM011'!S$609,0)="BRUG KOM",VLOOKUP($C807,'BM010'!$C$5:$T$102,'BM010'!R$104,0),VLOOKUP(IF($A807&lt;1500,'BM011'!$D$5,IF($A807&lt;1800,'BM011'!$D$5,IF($A807&lt;2000,'BM011'!$D$5,$A807))),'BM011'!$D$5:$U$607,'BM011'!S$609,0))</f>
        <v>7646</v>
      </c>
      <c r="G807">
        <f>SUMIFS(Baggrundsvariable!D$3:D$296,Baggrundsvariable!$A$3:$A$296,Samlet!$C807,Baggrundsvariable!$C$3:$C$296,Samlet!$E807)</f>
        <v>181859</v>
      </c>
      <c r="H807" s="8">
        <f>SUMIFS(Baggrundsvariable!E$3:E$296,Baggrundsvariable!$A$3:$A$296,Samlet!$C807,Baggrundsvariable!$C$3:$C$296,Samlet!$E807)</f>
        <v>1.4666666666666668</v>
      </c>
      <c r="I807" s="8">
        <f>SUMIFS(Baggrundsvariable!F$3:F$296,Baggrundsvariable!$A$3:$A$296,Samlet!$C807,Baggrundsvariable!$C$3:$C$296,Samlet!$E807)</f>
        <v>3.2</v>
      </c>
      <c r="J807" s="8">
        <f>SUMIFS(Baggrundsvariable!G$3:G$296,Baggrundsvariable!$A$3:$A$296,Samlet!$C807,Baggrundsvariable!$C$3:$C$296,Samlet!$E807)</f>
        <v>19.8</v>
      </c>
      <c r="K807" s="8">
        <f>SUMIFS(Baggrundsvariable!H$3:H$296,Baggrundsvariable!$A$3:$A$296,Samlet!$C807,Baggrundsvariable!$C$3:$C$296,Samlet!$E807)</f>
        <v>14.2</v>
      </c>
      <c r="L807" s="8">
        <f>SUMIFS(Baggrundsvariable!I$3:I$296,Baggrundsvariable!$A$3:$A$296,Samlet!$C807,Baggrundsvariable!$C$3:$C$296,Samlet!$E807)</f>
        <v>2.5971347948773609</v>
      </c>
    </row>
    <row r="808" spans="1:12">
      <c r="A808">
        <v>4735</v>
      </c>
      <c r="B808" t="s">
        <v>797</v>
      </c>
      <c r="C808">
        <v>390</v>
      </c>
      <c r="D808" t="s">
        <v>1276</v>
      </c>
      <c r="E808">
        <v>2011</v>
      </c>
      <c r="F808" s="15">
        <f>IF(VLOOKUP(IF($A808&lt;1500,'BM011'!$D$5,IF($A808&lt;1800,'BM011'!$D$5,IF($A808&lt;2000,'BM011'!$D$5,$A808))),'BM011'!$D$5:$U$607,'BM011'!S$609,0)="BRUG KOM",VLOOKUP($C808,'BM010'!$C$5:$T$102,'BM010'!R$104,0),VLOOKUP(IF($A808&lt;1500,'BM011'!$D$5,IF($A808&lt;1800,'BM011'!$D$5,IF($A808&lt;2000,'BM011'!$D$5,$A808))),'BM011'!$D$5:$U$607,'BM011'!S$609,0))</f>
        <v>7445.25</v>
      </c>
      <c r="G808">
        <f>SUMIFS(Baggrundsvariable!D$3:D$296,Baggrundsvariable!$A$3:$A$296,Samlet!$C808,Baggrundsvariable!$C$3:$C$296,Samlet!$E808)</f>
        <v>181859</v>
      </c>
      <c r="H808" s="8">
        <f>SUMIFS(Baggrundsvariable!E$3:E$296,Baggrundsvariable!$A$3:$A$296,Samlet!$C808,Baggrundsvariable!$C$3:$C$296,Samlet!$E808)</f>
        <v>1.4666666666666668</v>
      </c>
      <c r="I808" s="8">
        <f>SUMIFS(Baggrundsvariable!F$3:F$296,Baggrundsvariable!$A$3:$A$296,Samlet!$C808,Baggrundsvariable!$C$3:$C$296,Samlet!$E808)</f>
        <v>3.2</v>
      </c>
      <c r="J808" s="8">
        <f>SUMIFS(Baggrundsvariable!G$3:G$296,Baggrundsvariable!$A$3:$A$296,Samlet!$C808,Baggrundsvariable!$C$3:$C$296,Samlet!$E808)</f>
        <v>19.8</v>
      </c>
      <c r="K808" s="8">
        <f>SUMIFS(Baggrundsvariable!H$3:H$296,Baggrundsvariable!$A$3:$A$296,Samlet!$C808,Baggrundsvariable!$C$3:$C$296,Samlet!$E808)</f>
        <v>14.2</v>
      </c>
      <c r="L808" s="8">
        <f>SUMIFS(Baggrundsvariable!I$3:I$296,Baggrundsvariable!$A$3:$A$296,Samlet!$C808,Baggrundsvariable!$C$3:$C$296,Samlet!$E808)</f>
        <v>2.5971347948773609</v>
      </c>
    </row>
    <row r="809" spans="1:12">
      <c r="A809">
        <v>4736</v>
      </c>
      <c r="B809" t="s">
        <v>798</v>
      </c>
      <c r="C809">
        <v>370</v>
      </c>
      <c r="D809" t="s">
        <v>1271</v>
      </c>
      <c r="E809">
        <v>2011</v>
      </c>
      <c r="F809" s="15">
        <f>IF(VLOOKUP(IF($A809&lt;1500,'BM011'!$D$5,IF($A809&lt;1800,'BM011'!$D$5,IF($A809&lt;2000,'BM011'!$D$5,$A809))),'BM011'!$D$5:$U$607,'BM011'!S$609,0)="BRUG KOM",VLOOKUP($C809,'BM010'!$C$5:$T$102,'BM010'!R$104,0),VLOOKUP(IF($A809&lt;1500,'BM011'!$D$5,IF($A809&lt;1800,'BM011'!$D$5,IF($A809&lt;2000,'BM011'!$D$5,$A809))),'BM011'!$D$5:$U$607,'BM011'!S$609,0))</f>
        <v>9801.75</v>
      </c>
      <c r="G809">
        <f>SUMIFS(Baggrundsvariable!D$3:D$296,Baggrundsvariable!$A$3:$A$296,Samlet!$C809,Baggrundsvariable!$C$3:$C$296,Samlet!$E809)</f>
        <v>192912</v>
      </c>
      <c r="H809" s="8">
        <f>SUMIFS(Baggrundsvariable!E$3:E$296,Baggrundsvariable!$A$3:$A$296,Samlet!$C809,Baggrundsvariable!$C$3:$C$296,Samlet!$E809)</f>
        <v>1.6416666666666666</v>
      </c>
      <c r="I809" s="8">
        <f>SUMIFS(Baggrundsvariable!F$3:F$296,Baggrundsvariable!$A$3:$A$296,Samlet!$C809,Baggrundsvariable!$C$3:$C$296,Samlet!$E809)</f>
        <v>2.7</v>
      </c>
      <c r="J809" s="8">
        <f>SUMIFS(Baggrundsvariable!G$3:G$296,Baggrundsvariable!$A$3:$A$296,Samlet!$C809,Baggrundsvariable!$C$3:$C$296,Samlet!$E809)</f>
        <v>15.1</v>
      </c>
      <c r="K809" s="8">
        <f>SUMIFS(Baggrundsvariable!H$3:H$296,Baggrundsvariable!$A$3:$A$296,Samlet!$C809,Baggrundsvariable!$C$3:$C$296,Samlet!$E809)</f>
        <v>14.2</v>
      </c>
      <c r="L809" s="8">
        <f>SUMIFS(Baggrundsvariable!I$3:I$296,Baggrundsvariable!$A$3:$A$296,Samlet!$C809,Baggrundsvariable!$C$3:$C$296,Samlet!$E809)</f>
        <v>4.6542158849404434</v>
      </c>
    </row>
    <row r="810" spans="1:12">
      <c r="A810">
        <v>4750</v>
      </c>
      <c r="B810" t="s">
        <v>799</v>
      </c>
      <c r="C810">
        <v>370</v>
      </c>
      <c r="D810" t="s">
        <v>1271</v>
      </c>
      <c r="E810">
        <v>2011</v>
      </c>
      <c r="F810" s="15">
        <f>IF(VLOOKUP(IF($A810&lt;1500,'BM011'!$D$5,IF($A810&lt;1800,'BM011'!$D$5,IF($A810&lt;2000,'BM011'!$D$5,$A810))),'BM011'!$D$5:$U$607,'BM011'!S$609,0)="BRUG KOM",VLOOKUP($C810,'BM010'!$C$5:$T$102,'BM010'!R$104,0),VLOOKUP(IF($A810&lt;1500,'BM011'!$D$5,IF($A810&lt;1800,'BM011'!$D$5,IF($A810&lt;2000,'BM011'!$D$5,$A810))),'BM011'!$D$5:$U$607,'BM011'!S$609,0))</f>
        <v>6952</v>
      </c>
      <c r="G810">
        <f>SUMIFS(Baggrundsvariable!D$3:D$296,Baggrundsvariable!$A$3:$A$296,Samlet!$C810,Baggrundsvariable!$C$3:$C$296,Samlet!$E810)</f>
        <v>192912</v>
      </c>
      <c r="H810" s="8">
        <f>SUMIFS(Baggrundsvariable!E$3:E$296,Baggrundsvariable!$A$3:$A$296,Samlet!$C810,Baggrundsvariable!$C$3:$C$296,Samlet!$E810)</f>
        <v>1.6416666666666666</v>
      </c>
      <c r="I810" s="8">
        <f>SUMIFS(Baggrundsvariable!F$3:F$296,Baggrundsvariable!$A$3:$A$296,Samlet!$C810,Baggrundsvariable!$C$3:$C$296,Samlet!$E810)</f>
        <v>2.7</v>
      </c>
      <c r="J810" s="8">
        <f>SUMIFS(Baggrundsvariable!G$3:G$296,Baggrundsvariable!$A$3:$A$296,Samlet!$C810,Baggrundsvariable!$C$3:$C$296,Samlet!$E810)</f>
        <v>15.1</v>
      </c>
      <c r="K810" s="8">
        <f>SUMIFS(Baggrundsvariable!H$3:H$296,Baggrundsvariable!$A$3:$A$296,Samlet!$C810,Baggrundsvariable!$C$3:$C$296,Samlet!$E810)</f>
        <v>14.2</v>
      </c>
      <c r="L810" s="8">
        <f>SUMIFS(Baggrundsvariable!I$3:I$296,Baggrundsvariable!$A$3:$A$296,Samlet!$C810,Baggrundsvariable!$C$3:$C$296,Samlet!$E810)</f>
        <v>4.6542158849404434</v>
      </c>
    </row>
    <row r="811" spans="1:12">
      <c r="A811">
        <v>4750</v>
      </c>
      <c r="B811" t="s">
        <v>799</v>
      </c>
      <c r="C811">
        <v>390</v>
      </c>
      <c r="D811" t="s">
        <v>1276</v>
      </c>
      <c r="E811">
        <v>2011</v>
      </c>
      <c r="F811" s="15">
        <f>IF(VLOOKUP(IF($A811&lt;1500,'BM011'!$D$5,IF($A811&lt;1800,'BM011'!$D$5,IF($A811&lt;2000,'BM011'!$D$5,$A811))),'BM011'!$D$5:$U$607,'BM011'!S$609,0)="BRUG KOM",VLOOKUP($C811,'BM010'!$C$5:$T$102,'BM010'!R$104,0),VLOOKUP(IF($A811&lt;1500,'BM011'!$D$5,IF($A811&lt;1800,'BM011'!$D$5,IF($A811&lt;2000,'BM011'!$D$5,$A811))),'BM011'!$D$5:$U$607,'BM011'!S$609,0))</f>
        <v>6952</v>
      </c>
      <c r="G811">
        <f>SUMIFS(Baggrundsvariable!D$3:D$296,Baggrundsvariable!$A$3:$A$296,Samlet!$C811,Baggrundsvariable!$C$3:$C$296,Samlet!$E811)</f>
        <v>181859</v>
      </c>
      <c r="H811" s="8">
        <f>SUMIFS(Baggrundsvariable!E$3:E$296,Baggrundsvariable!$A$3:$A$296,Samlet!$C811,Baggrundsvariable!$C$3:$C$296,Samlet!$E811)</f>
        <v>1.4666666666666668</v>
      </c>
      <c r="I811" s="8">
        <f>SUMIFS(Baggrundsvariable!F$3:F$296,Baggrundsvariable!$A$3:$A$296,Samlet!$C811,Baggrundsvariable!$C$3:$C$296,Samlet!$E811)</f>
        <v>3.2</v>
      </c>
      <c r="J811" s="8">
        <f>SUMIFS(Baggrundsvariable!G$3:G$296,Baggrundsvariable!$A$3:$A$296,Samlet!$C811,Baggrundsvariable!$C$3:$C$296,Samlet!$E811)</f>
        <v>19.8</v>
      </c>
      <c r="K811" s="8">
        <f>SUMIFS(Baggrundsvariable!H$3:H$296,Baggrundsvariable!$A$3:$A$296,Samlet!$C811,Baggrundsvariable!$C$3:$C$296,Samlet!$E811)</f>
        <v>14.2</v>
      </c>
      <c r="L811" s="8">
        <f>SUMIFS(Baggrundsvariable!I$3:I$296,Baggrundsvariable!$A$3:$A$296,Samlet!$C811,Baggrundsvariable!$C$3:$C$296,Samlet!$E811)</f>
        <v>2.5971347948773609</v>
      </c>
    </row>
    <row r="812" spans="1:12">
      <c r="A812">
        <v>4760</v>
      </c>
      <c r="B812" t="s">
        <v>800</v>
      </c>
      <c r="C812">
        <v>390</v>
      </c>
      <c r="D812" t="s">
        <v>1276</v>
      </c>
      <c r="E812">
        <v>2011</v>
      </c>
      <c r="F812" s="15">
        <f>IF(VLOOKUP(IF($A812&lt;1500,'BM011'!$D$5,IF($A812&lt;1800,'BM011'!$D$5,IF($A812&lt;2000,'BM011'!$D$5,$A812))),'BM011'!$D$5:$U$607,'BM011'!S$609,0)="BRUG KOM",VLOOKUP($C812,'BM010'!$C$5:$T$102,'BM010'!R$104,0),VLOOKUP(IF($A812&lt;1500,'BM011'!$D$5,IF($A812&lt;1800,'BM011'!$D$5,IF($A812&lt;2000,'BM011'!$D$5,$A812))),'BM011'!$D$5:$U$607,'BM011'!S$609,0))</f>
        <v>8558.25</v>
      </c>
      <c r="G812">
        <f>SUMIFS(Baggrundsvariable!D$3:D$296,Baggrundsvariable!$A$3:$A$296,Samlet!$C812,Baggrundsvariable!$C$3:$C$296,Samlet!$E812)</f>
        <v>181859</v>
      </c>
      <c r="H812" s="8">
        <f>SUMIFS(Baggrundsvariable!E$3:E$296,Baggrundsvariable!$A$3:$A$296,Samlet!$C812,Baggrundsvariable!$C$3:$C$296,Samlet!$E812)</f>
        <v>1.4666666666666668</v>
      </c>
      <c r="I812" s="8">
        <f>SUMIFS(Baggrundsvariable!F$3:F$296,Baggrundsvariable!$A$3:$A$296,Samlet!$C812,Baggrundsvariable!$C$3:$C$296,Samlet!$E812)</f>
        <v>3.2</v>
      </c>
      <c r="J812" s="8">
        <f>SUMIFS(Baggrundsvariable!G$3:G$296,Baggrundsvariable!$A$3:$A$296,Samlet!$C812,Baggrundsvariable!$C$3:$C$296,Samlet!$E812)</f>
        <v>19.8</v>
      </c>
      <c r="K812" s="8">
        <f>SUMIFS(Baggrundsvariable!H$3:H$296,Baggrundsvariable!$A$3:$A$296,Samlet!$C812,Baggrundsvariable!$C$3:$C$296,Samlet!$E812)</f>
        <v>14.2</v>
      </c>
      <c r="L812" s="8">
        <f>SUMIFS(Baggrundsvariable!I$3:I$296,Baggrundsvariable!$A$3:$A$296,Samlet!$C812,Baggrundsvariable!$C$3:$C$296,Samlet!$E812)</f>
        <v>2.5971347948773609</v>
      </c>
    </row>
    <row r="813" spans="1:12">
      <c r="A813">
        <v>4771</v>
      </c>
      <c r="B813" t="s">
        <v>801</v>
      </c>
      <c r="C813">
        <v>390</v>
      </c>
      <c r="D813" t="s">
        <v>1276</v>
      </c>
      <c r="E813">
        <v>2011</v>
      </c>
      <c r="F813" s="15">
        <f>IF(VLOOKUP(IF($A813&lt;1500,'BM011'!$D$5,IF($A813&lt;1800,'BM011'!$D$5,IF($A813&lt;2000,'BM011'!$D$5,$A813))),'BM011'!$D$5:$U$607,'BM011'!S$609,0)="BRUG KOM",VLOOKUP($C813,'BM010'!$C$5:$T$102,'BM010'!R$104,0),VLOOKUP(IF($A813&lt;1500,'BM011'!$D$5,IF($A813&lt;1800,'BM011'!$D$5,IF($A813&lt;2000,'BM011'!$D$5,$A813))),'BM011'!$D$5:$U$607,'BM011'!S$609,0))</f>
        <v>7445.25</v>
      </c>
      <c r="G813">
        <f>SUMIFS(Baggrundsvariable!D$3:D$296,Baggrundsvariable!$A$3:$A$296,Samlet!$C813,Baggrundsvariable!$C$3:$C$296,Samlet!$E813)</f>
        <v>181859</v>
      </c>
      <c r="H813" s="8">
        <f>SUMIFS(Baggrundsvariable!E$3:E$296,Baggrundsvariable!$A$3:$A$296,Samlet!$C813,Baggrundsvariable!$C$3:$C$296,Samlet!$E813)</f>
        <v>1.4666666666666668</v>
      </c>
      <c r="I813" s="8">
        <f>SUMIFS(Baggrundsvariable!F$3:F$296,Baggrundsvariable!$A$3:$A$296,Samlet!$C813,Baggrundsvariable!$C$3:$C$296,Samlet!$E813)</f>
        <v>3.2</v>
      </c>
      <c r="J813" s="8">
        <f>SUMIFS(Baggrundsvariable!G$3:G$296,Baggrundsvariable!$A$3:$A$296,Samlet!$C813,Baggrundsvariable!$C$3:$C$296,Samlet!$E813)</f>
        <v>19.8</v>
      </c>
      <c r="K813" s="8">
        <f>SUMIFS(Baggrundsvariable!H$3:H$296,Baggrundsvariable!$A$3:$A$296,Samlet!$C813,Baggrundsvariable!$C$3:$C$296,Samlet!$E813)</f>
        <v>14.2</v>
      </c>
      <c r="L813" s="8">
        <f>SUMIFS(Baggrundsvariable!I$3:I$296,Baggrundsvariable!$A$3:$A$296,Samlet!$C813,Baggrundsvariable!$C$3:$C$296,Samlet!$E813)</f>
        <v>2.5971347948773609</v>
      </c>
    </row>
    <row r="814" spans="1:12">
      <c r="A814">
        <v>4772</v>
      </c>
      <c r="B814" t="s">
        <v>802</v>
      </c>
      <c r="C814">
        <v>390</v>
      </c>
      <c r="D814" t="s">
        <v>1276</v>
      </c>
      <c r="E814">
        <v>2011</v>
      </c>
      <c r="F814" s="15">
        <f>IF(VLOOKUP(IF($A814&lt;1500,'BM011'!$D$5,IF($A814&lt;1800,'BM011'!$D$5,IF($A814&lt;2000,'BM011'!$D$5,$A814))),'BM011'!$D$5:$U$607,'BM011'!S$609,0)="BRUG KOM",VLOOKUP($C814,'BM010'!$C$5:$T$102,'BM010'!R$104,0),VLOOKUP(IF($A814&lt;1500,'BM011'!$D$5,IF($A814&lt;1800,'BM011'!$D$5,IF($A814&lt;2000,'BM011'!$D$5,$A814))),'BM011'!$D$5:$U$607,'BM011'!S$609,0))</f>
        <v>7445.25</v>
      </c>
      <c r="G814">
        <f>SUMIFS(Baggrundsvariable!D$3:D$296,Baggrundsvariable!$A$3:$A$296,Samlet!$C814,Baggrundsvariable!$C$3:$C$296,Samlet!$E814)</f>
        <v>181859</v>
      </c>
      <c r="H814" s="8">
        <f>SUMIFS(Baggrundsvariable!E$3:E$296,Baggrundsvariable!$A$3:$A$296,Samlet!$C814,Baggrundsvariable!$C$3:$C$296,Samlet!$E814)</f>
        <v>1.4666666666666668</v>
      </c>
      <c r="I814" s="8">
        <f>SUMIFS(Baggrundsvariable!F$3:F$296,Baggrundsvariable!$A$3:$A$296,Samlet!$C814,Baggrundsvariable!$C$3:$C$296,Samlet!$E814)</f>
        <v>3.2</v>
      </c>
      <c r="J814" s="8">
        <f>SUMIFS(Baggrundsvariable!G$3:G$296,Baggrundsvariable!$A$3:$A$296,Samlet!$C814,Baggrundsvariable!$C$3:$C$296,Samlet!$E814)</f>
        <v>19.8</v>
      </c>
      <c r="K814" s="8">
        <f>SUMIFS(Baggrundsvariable!H$3:H$296,Baggrundsvariable!$A$3:$A$296,Samlet!$C814,Baggrundsvariable!$C$3:$C$296,Samlet!$E814)</f>
        <v>14.2</v>
      </c>
      <c r="L814" s="8">
        <f>SUMIFS(Baggrundsvariable!I$3:I$296,Baggrundsvariable!$A$3:$A$296,Samlet!$C814,Baggrundsvariable!$C$3:$C$296,Samlet!$E814)</f>
        <v>2.5971347948773609</v>
      </c>
    </row>
    <row r="815" spans="1:12">
      <c r="A815">
        <v>4773</v>
      </c>
      <c r="B815" t="s">
        <v>803</v>
      </c>
      <c r="C815">
        <v>390</v>
      </c>
      <c r="D815" t="s">
        <v>1276</v>
      </c>
      <c r="E815">
        <v>2011</v>
      </c>
      <c r="F815" s="15">
        <f>IF(VLOOKUP(IF($A815&lt;1500,'BM011'!$D$5,IF($A815&lt;1800,'BM011'!$D$5,IF($A815&lt;2000,'BM011'!$D$5,$A815))),'BM011'!$D$5:$U$607,'BM011'!S$609,0)="BRUG KOM",VLOOKUP($C815,'BM010'!$C$5:$T$102,'BM010'!R$104,0),VLOOKUP(IF($A815&lt;1500,'BM011'!$D$5,IF($A815&lt;1800,'BM011'!$D$5,IF($A815&lt;2000,'BM011'!$D$5,$A815))),'BM011'!$D$5:$U$607,'BM011'!S$609,0))</f>
        <v>7445.25</v>
      </c>
      <c r="G815">
        <f>SUMIFS(Baggrundsvariable!D$3:D$296,Baggrundsvariable!$A$3:$A$296,Samlet!$C815,Baggrundsvariable!$C$3:$C$296,Samlet!$E815)</f>
        <v>181859</v>
      </c>
      <c r="H815" s="8">
        <f>SUMIFS(Baggrundsvariable!E$3:E$296,Baggrundsvariable!$A$3:$A$296,Samlet!$C815,Baggrundsvariable!$C$3:$C$296,Samlet!$E815)</f>
        <v>1.4666666666666668</v>
      </c>
      <c r="I815" s="8">
        <f>SUMIFS(Baggrundsvariable!F$3:F$296,Baggrundsvariable!$A$3:$A$296,Samlet!$C815,Baggrundsvariable!$C$3:$C$296,Samlet!$E815)</f>
        <v>3.2</v>
      </c>
      <c r="J815" s="8">
        <f>SUMIFS(Baggrundsvariable!G$3:G$296,Baggrundsvariable!$A$3:$A$296,Samlet!$C815,Baggrundsvariable!$C$3:$C$296,Samlet!$E815)</f>
        <v>19.8</v>
      </c>
      <c r="K815" s="8">
        <f>SUMIFS(Baggrundsvariable!H$3:H$296,Baggrundsvariable!$A$3:$A$296,Samlet!$C815,Baggrundsvariable!$C$3:$C$296,Samlet!$E815)</f>
        <v>14.2</v>
      </c>
      <c r="L815" s="8">
        <f>SUMIFS(Baggrundsvariable!I$3:I$296,Baggrundsvariable!$A$3:$A$296,Samlet!$C815,Baggrundsvariable!$C$3:$C$296,Samlet!$E815)</f>
        <v>2.5971347948773609</v>
      </c>
    </row>
    <row r="816" spans="1:12">
      <c r="A816">
        <v>4780</v>
      </c>
      <c r="B816" t="s">
        <v>804</v>
      </c>
      <c r="C816">
        <v>390</v>
      </c>
      <c r="D816" t="s">
        <v>1276</v>
      </c>
      <c r="E816">
        <v>2011</v>
      </c>
      <c r="F816" s="15">
        <f>IF(VLOOKUP(IF($A816&lt;1500,'BM011'!$D$5,IF($A816&lt;1800,'BM011'!$D$5,IF($A816&lt;2000,'BM011'!$D$5,$A816))),'BM011'!$D$5:$U$607,'BM011'!S$609,0)="BRUG KOM",VLOOKUP($C816,'BM010'!$C$5:$T$102,'BM010'!R$104,0),VLOOKUP(IF($A816&lt;1500,'BM011'!$D$5,IF($A816&lt;1800,'BM011'!$D$5,IF($A816&lt;2000,'BM011'!$D$5,$A816))),'BM011'!$D$5:$U$607,'BM011'!S$609,0))</f>
        <v>6761.75</v>
      </c>
      <c r="G816">
        <f>SUMIFS(Baggrundsvariable!D$3:D$296,Baggrundsvariable!$A$3:$A$296,Samlet!$C816,Baggrundsvariable!$C$3:$C$296,Samlet!$E816)</f>
        <v>181859</v>
      </c>
      <c r="H816" s="8">
        <f>SUMIFS(Baggrundsvariable!E$3:E$296,Baggrundsvariable!$A$3:$A$296,Samlet!$C816,Baggrundsvariable!$C$3:$C$296,Samlet!$E816)</f>
        <v>1.4666666666666668</v>
      </c>
      <c r="I816" s="8">
        <f>SUMIFS(Baggrundsvariable!F$3:F$296,Baggrundsvariable!$A$3:$A$296,Samlet!$C816,Baggrundsvariable!$C$3:$C$296,Samlet!$E816)</f>
        <v>3.2</v>
      </c>
      <c r="J816" s="8">
        <f>SUMIFS(Baggrundsvariable!G$3:G$296,Baggrundsvariable!$A$3:$A$296,Samlet!$C816,Baggrundsvariable!$C$3:$C$296,Samlet!$E816)</f>
        <v>19.8</v>
      </c>
      <c r="K816" s="8">
        <f>SUMIFS(Baggrundsvariable!H$3:H$296,Baggrundsvariable!$A$3:$A$296,Samlet!$C816,Baggrundsvariable!$C$3:$C$296,Samlet!$E816)</f>
        <v>14.2</v>
      </c>
      <c r="L816" s="8">
        <f>SUMIFS(Baggrundsvariable!I$3:I$296,Baggrundsvariable!$A$3:$A$296,Samlet!$C816,Baggrundsvariable!$C$3:$C$296,Samlet!$E816)</f>
        <v>2.5971347948773609</v>
      </c>
    </row>
    <row r="817" spans="1:12">
      <c r="A817">
        <v>4791</v>
      </c>
      <c r="B817" t="s">
        <v>805</v>
      </c>
      <c r="C817">
        <v>390</v>
      </c>
      <c r="D817" t="s">
        <v>1276</v>
      </c>
      <c r="E817">
        <v>2011</v>
      </c>
      <c r="F817" s="15">
        <f>IF(VLOOKUP(IF($A817&lt;1500,'BM011'!$D$5,IF($A817&lt;1800,'BM011'!$D$5,IF($A817&lt;2000,'BM011'!$D$5,$A817))),'BM011'!$D$5:$U$607,'BM011'!S$609,0)="BRUG KOM",VLOOKUP($C817,'BM010'!$C$5:$T$102,'BM010'!R$104,0),VLOOKUP(IF($A817&lt;1500,'BM011'!$D$5,IF($A817&lt;1800,'BM011'!$D$5,IF($A817&lt;2000,'BM011'!$D$5,$A817))),'BM011'!$D$5:$U$607,'BM011'!S$609,0))</f>
        <v>7445.25</v>
      </c>
      <c r="G817">
        <f>SUMIFS(Baggrundsvariable!D$3:D$296,Baggrundsvariable!$A$3:$A$296,Samlet!$C817,Baggrundsvariable!$C$3:$C$296,Samlet!$E817)</f>
        <v>181859</v>
      </c>
      <c r="H817" s="8">
        <f>SUMIFS(Baggrundsvariable!E$3:E$296,Baggrundsvariable!$A$3:$A$296,Samlet!$C817,Baggrundsvariable!$C$3:$C$296,Samlet!$E817)</f>
        <v>1.4666666666666668</v>
      </c>
      <c r="I817" s="8">
        <f>SUMIFS(Baggrundsvariable!F$3:F$296,Baggrundsvariable!$A$3:$A$296,Samlet!$C817,Baggrundsvariable!$C$3:$C$296,Samlet!$E817)</f>
        <v>3.2</v>
      </c>
      <c r="J817" s="8">
        <f>SUMIFS(Baggrundsvariable!G$3:G$296,Baggrundsvariable!$A$3:$A$296,Samlet!$C817,Baggrundsvariable!$C$3:$C$296,Samlet!$E817)</f>
        <v>19.8</v>
      </c>
      <c r="K817" s="8">
        <f>SUMIFS(Baggrundsvariable!H$3:H$296,Baggrundsvariable!$A$3:$A$296,Samlet!$C817,Baggrundsvariable!$C$3:$C$296,Samlet!$E817)</f>
        <v>14.2</v>
      </c>
      <c r="L817" s="8">
        <f>SUMIFS(Baggrundsvariable!I$3:I$296,Baggrundsvariable!$A$3:$A$296,Samlet!$C817,Baggrundsvariable!$C$3:$C$296,Samlet!$E817)</f>
        <v>2.5971347948773609</v>
      </c>
    </row>
    <row r="818" spans="1:12">
      <c r="A818">
        <v>4792</v>
      </c>
      <c r="B818" t="s">
        <v>806</v>
      </c>
      <c r="C818">
        <v>390</v>
      </c>
      <c r="D818" t="s">
        <v>1276</v>
      </c>
      <c r="E818">
        <v>2011</v>
      </c>
      <c r="F818" s="15">
        <f>IF(VLOOKUP(IF($A818&lt;1500,'BM011'!$D$5,IF($A818&lt;1800,'BM011'!$D$5,IF($A818&lt;2000,'BM011'!$D$5,$A818))),'BM011'!$D$5:$U$607,'BM011'!S$609,0)="BRUG KOM",VLOOKUP($C818,'BM010'!$C$5:$T$102,'BM010'!R$104,0),VLOOKUP(IF($A818&lt;1500,'BM011'!$D$5,IF($A818&lt;1800,'BM011'!$D$5,IF($A818&lt;2000,'BM011'!$D$5,$A818))),'BM011'!$D$5:$U$607,'BM011'!S$609,0))</f>
        <v>5351</v>
      </c>
      <c r="G818">
        <f>SUMIFS(Baggrundsvariable!D$3:D$296,Baggrundsvariable!$A$3:$A$296,Samlet!$C818,Baggrundsvariable!$C$3:$C$296,Samlet!$E818)</f>
        <v>181859</v>
      </c>
      <c r="H818" s="8">
        <f>SUMIFS(Baggrundsvariable!E$3:E$296,Baggrundsvariable!$A$3:$A$296,Samlet!$C818,Baggrundsvariable!$C$3:$C$296,Samlet!$E818)</f>
        <v>1.4666666666666668</v>
      </c>
      <c r="I818" s="8">
        <f>SUMIFS(Baggrundsvariable!F$3:F$296,Baggrundsvariable!$A$3:$A$296,Samlet!$C818,Baggrundsvariable!$C$3:$C$296,Samlet!$E818)</f>
        <v>3.2</v>
      </c>
      <c r="J818" s="8">
        <f>SUMIFS(Baggrundsvariable!G$3:G$296,Baggrundsvariable!$A$3:$A$296,Samlet!$C818,Baggrundsvariable!$C$3:$C$296,Samlet!$E818)</f>
        <v>19.8</v>
      </c>
      <c r="K818" s="8">
        <f>SUMIFS(Baggrundsvariable!H$3:H$296,Baggrundsvariable!$A$3:$A$296,Samlet!$C818,Baggrundsvariable!$C$3:$C$296,Samlet!$E818)</f>
        <v>14.2</v>
      </c>
      <c r="L818" s="8">
        <f>SUMIFS(Baggrundsvariable!I$3:I$296,Baggrundsvariable!$A$3:$A$296,Samlet!$C818,Baggrundsvariable!$C$3:$C$296,Samlet!$E818)</f>
        <v>2.5971347948773609</v>
      </c>
    </row>
    <row r="819" spans="1:12">
      <c r="A819">
        <v>4793</v>
      </c>
      <c r="B819" t="s">
        <v>807</v>
      </c>
      <c r="C819">
        <v>390</v>
      </c>
      <c r="D819" t="s">
        <v>1276</v>
      </c>
      <c r="E819">
        <v>2011</v>
      </c>
      <c r="F819" s="15">
        <f>IF(VLOOKUP(IF($A819&lt;1500,'BM011'!$D$5,IF($A819&lt;1800,'BM011'!$D$5,IF($A819&lt;2000,'BM011'!$D$5,$A819))),'BM011'!$D$5:$U$607,'BM011'!S$609,0)="BRUG KOM",VLOOKUP($C819,'BM010'!$C$5:$T$102,'BM010'!R$104,0),VLOOKUP(IF($A819&lt;1500,'BM011'!$D$5,IF($A819&lt;1800,'BM011'!$D$5,IF($A819&lt;2000,'BM011'!$D$5,$A819))),'BM011'!$D$5:$U$607,'BM011'!S$609,0))</f>
        <v>7445.25</v>
      </c>
      <c r="G819">
        <f>SUMIFS(Baggrundsvariable!D$3:D$296,Baggrundsvariable!$A$3:$A$296,Samlet!$C819,Baggrundsvariable!$C$3:$C$296,Samlet!$E819)</f>
        <v>181859</v>
      </c>
      <c r="H819" s="8">
        <f>SUMIFS(Baggrundsvariable!E$3:E$296,Baggrundsvariable!$A$3:$A$296,Samlet!$C819,Baggrundsvariable!$C$3:$C$296,Samlet!$E819)</f>
        <v>1.4666666666666668</v>
      </c>
      <c r="I819" s="8">
        <f>SUMIFS(Baggrundsvariable!F$3:F$296,Baggrundsvariable!$A$3:$A$296,Samlet!$C819,Baggrundsvariable!$C$3:$C$296,Samlet!$E819)</f>
        <v>3.2</v>
      </c>
      <c r="J819" s="8">
        <f>SUMIFS(Baggrundsvariable!G$3:G$296,Baggrundsvariable!$A$3:$A$296,Samlet!$C819,Baggrundsvariable!$C$3:$C$296,Samlet!$E819)</f>
        <v>19.8</v>
      </c>
      <c r="K819" s="8">
        <f>SUMIFS(Baggrundsvariable!H$3:H$296,Baggrundsvariable!$A$3:$A$296,Samlet!$C819,Baggrundsvariable!$C$3:$C$296,Samlet!$E819)</f>
        <v>14.2</v>
      </c>
      <c r="L819" s="8">
        <f>SUMIFS(Baggrundsvariable!I$3:I$296,Baggrundsvariable!$A$3:$A$296,Samlet!$C819,Baggrundsvariable!$C$3:$C$296,Samlet!$E819)</f>
        <v>2.5971347948773609</v>
      </c>
    </row>
    <row r="820" spans="1:12">
      <c r="A820">
        <v>4800</v>
      </c>
      <c r="B820" t="s">
        <v>808</v>
      </c>
      <c r="C820">
        <v>376</v>
      </c>
      <c r="D820" t="s">
        <v>1277</v>
      </c>
      <c r="E820">
        <v>2011</v>
      </c>
      <c r="F820" s="15">
        <f>IF(VLOOKUP(IF($A820&lt;1500,'BM011'!$D$5,IF($A820&lt;1800,'BM011'!$D$5,IF($A820&lt;2000,'BM011'!$D$5,$A820))),'BM011'!$D$5:$U$607,'BM011'!S$609,0)="BRUG KOM",VLOOKUP($C820,'BM010'!$C$5:$T$102,'BM010'!R$104,0),VLOOKUP(IF($A820&lt;1500,'BM011'!$D$5,IF($A820&lt;1800,'BM011'!$D$5,IF($A820&lt;2000,'BM011'!$D$5,$A820))),'BM011'!$D$5:$U$607,'BM011'!S$609,0))</f>
        <v>8539</v>
      </c>
      <c r="G820">
        <f>SUMIFS(Baggrundsvariable!D$3:D$296,Baggrundsvariable!$A$3:$A$296,Samlet!$C820,Baggrundsvariable!$C$3:$C$296,Samlet!$E820)</f>
        <v>173408</v>
      </c>
      <c r="H820" s="8">
        <f>SUMIFS(Baggrundsvariable!E$3:E$296,Baggrundsvariable!$A$3:$A$296,Samlet!$C820,Baggrundsvariable!$C$3:$C$296,Samlet!$E820)</f>
        <v>1.416666666666667</v>
      </c>
      <c r="I820" s="8">
        <f>SUMIFS(Baggrundsvariable!F$3:F$296,Baggrundsvariable!$A$3:$A$296,Samlet!$C820,Baggrundsvariable!$C$3:$C$296,Samlet!$E820)</f>
        <v>5.6</v>
      </c>
      <c r="J820" s="8">
        <f>SUMIFS(Baggrundsvariable!G$3:G$296,Baggrundsvariable!$A$3:$A$296,Samlet!$C820,Baggrundsvariable!$C$3:$C$296,Samlet!$E820)</f>
        <v>17.8</v>
      </c>
      <c r="K820" s="8">
        <f>SUMIFS(Baggrundsvariable!H$3:H$296,Baggrundsvariable!$A$3:$A$296,Samlet!$C820,Baggrundsvariable!$C$3:$C$296,Samlet!$E820)</f>
        <v>12.9</v>
      </c>
      <c r="L820" s="8">
        <f>SUMIFS(Baggrundsvariable!I$3:I$296,Baggrundsvariable!$A$3:$A$296,Samlet!$C820,Baggrundsvariable!$C$3:$C$296,Samlet!$E820)</f>
        <v>3.3126759658289919</v>
      </c>
    </row>
    <row r="821" spans="1:12">
      <c r="A821">
        <v>4840</v>
      </c>
      <c r="B821" t="s">
        <v>809</v>
      </c>
      <c r="C821">
        <v>376</v>
      </c>
      <c r="D821" t="s">
        <v>1277</v>
      </c>
      <c r="E821">
        <v>2011</v>
      </c>
      <c r="F821" s="15">
        <f>IF(VLOOKUP(IF($A821&lt;1500,'BM011'!$D$5,IF($A821&lt;1800,'BM011'!$D$5,IF($A821&lt;2000,'BM011'!$D$5,$A821))),'BM011'!$D$5:$U$607,'BM011'!S$609,0)="BRUG KOM",VLOOKUP($C821,'BM010'!$C$5:$T$102,'BM010'!R$104,0),VLOOKUP(IF($A821&lt;1500,'BM011'!$D$5,IF($A821&lt;1800,'BM011'!$D$5,IF($A821&lt;2000,'BM011'!$D$5,$A821))),'BM011'!$D$5:$U$607,'BM011'!S$609,0))</f>
        <v>5790.333333333333</v>
      </c>
      <c r="G821">
        <f>SUMIFS(Baggrundsvariable!D$3:D$296,Baggrundsvariable!$A$3:$A$296,Samlet!$C821,Baggrundsvariable!$C$3:$C$296,Samlet!$E821)</f>
        <v>173408</v>
      </c>
      <c r="H821" s="8">
        <f>SUMIFS(Baggrundsvariable!E$3:E$296,Baggrundsvariable!$A$3:$A$296,Samlet!$C821,Baggrundsvariable!$C$3:$C$296,Samlet!$E821)</f>
        <v>1.416666666666667</v>
      </c>
      <c r="I821" s="8">
        <f>SUMIFS(Baggrundsvariable!F$3:F$296,Baggrundsvariable!$A$3:$A$296,Samlet!$C821,Baggrundsvariable!$C$3:$C$296,Samlet!$E821)</f>
        <v>5.6</v>
      </c>
      <c r="J821" s="8">
        <f>SUMIFS(Baggrundsvariable!G$3:G$296,Baggrundsvariable!$A$3:$A$296,Samlet!$C821,Baggrundsvariable!$C$3:$C$296,Samlet!$E821)</f>
        <v>17.8</v>
      </c>
      <c r="K821" s="8">
        <f>SUMIFS(Baggrundsvariable!H$3:H$296,Baggrundsvariable!$A$3:$A$296,Samlet!$C821,Baggrundsvariable!$C$3:$C$296,Samlet!$E821)</f>
        <v>12.9</v>
      </c>
      <c r="L821" s="8">
        <f>SUMIFS(Baggrundsvariable!I$3:I$296,Baggrundsvariable!$A$3:$A$296,Samlet!$C821,Baggrundsvariable!$C$3:$C$296,Samlet!$E821)</f>
        <v>3.3126759658289919</v>
      </c>
    </row>
    <row r="822" spans="1:12">
      <c r="A822">
        <v>4850</v>
      </c>
      <c r="B822" t="s">
        <v>810</v>
      </c>
      <c r="C822">
        <v>376</v>
      </c>
      <c r="D822" t="s">
        <v>1277</v>
      </c>
      <c r="E822">
        <v>2011</v>
      </c>
      <c r="F822" s="15">
        <f>IF(VLOOKUP(IF($A822&lt;1500,'BM011'!$D$5,IF($A822&lt;1800,'BM011'!$D$5,IF($A822&lt;2000,'BM011'!$D$5,$A822))),'BM011'!$D$5:$U$607,'BM011'!S$609,0)="BRUG KOM",VLOOKUP($C822,'BM010'!$C$5:$T$102,'BM010'!R$104,0),VLOOKUP(IF($A822&lt;1500,'BM011'!$D$5,IF($A822&lt;1800,'BM011'!$D$5,IF($A822&lt;2000,'BM011'!$D$5,$A822))),'BM011'!$D$5:$U$607,'BM011'!S$609,0))</f>
        <v>4885</v>
      </c>
      <c r="G822">
        <f>SUMIFS(Baggrundsvariable!D$3:D$296,Baggrundsvariable!$A$3:$A$296,Samlet!$C822,Baggrundsvariable!$C$3:$C$296,Samlet!$E822)</f>
        <v>173408</v>
      </c>
      <c r="H822" s="8">
        <f>SUMIFS(Baggrundsvariable!E$3:E$296,Baggrundsvariable!$A$3:$A$296,Samlet!$C822,Baggrundsvariable!$C$3:$C$296,Samlet!$E822)</f>
        <v>1.416666666666667</v>
      </c>
      <c r="I822" s="8">
        <f>SUMIFS(Baggrundsvariable!F$3:F$296,Baggrundsvariable!$A$3:$A$296,Samlet!$C822,Baggrundsvariable!$C$3:$C$296,Samlet!$E822)</f>
        <v>5.6</v>
      </c>
      <c r="J822" s="8">
        <f>SUMIFS(Baggrundsvariable!G$3:G$296,Baggrundsvariable!$A$3:$A$296,Samlet!$C822,Baggrundsvariable!$C$3:$C$296,Samlet!$E822)</f>
        <v>17.8</v>
      </c>
      <c r="K822" s="8">
        <f>SUMIFS(Baggrundsvariable!H$3:H$296,Baggrundsvariable!$A$3:$A$296,Samlet!$C822,Baggrundsvariable!$C$3:$C$296,Samlet!$E822)</f>
        <v>12.9</v>
      </c>
      <c r="L822" s="8">
        <f>SUMIFS(Baggrundsvariable!I$3:I$296,Baggrundsvariable!$A$3:$A$296,Samlet!$C822,Baggrundsvariable!$C$3:$C$296,Samlet!$E822)</f>
        <v>3.3126759658289919</v>
      </c>
    </row>
    <row r="823" spans="1:12">
      <c r="A823">
        <v>4862</v>
      </c>
      <c r="B823" t="s">
        <v>811</v>
      </c>
      <c r="C823">
        <v>376</v>
      </c>
      <c r="D823" t="s">
        <v>1277</v>
      </c>
      <c r="E823">
        <v>2011</v>
      </c>
      <c r="F823" s="15">
        <f>IF(VLOOKUP(IF($A823&lt;1500,'BM011'!$D$5,IF($A823&lt;1800,'BM011'!$D$5,IF($A823&lt;2000,'BM011'!$D$5,$A823))),'BM011'!$D$5:$U$607,'BM011'!S$609,0)="BRUG KOM",VLOOKUP($C823,'BM010'!$C$5:$T$102,'BM010'!R$104,0),VLOOKUP(IF($A823&lt;1500,'BM011'!$D$5,IF($A823&lt;1800,'BM011'!$D$5,IF($A823&lt;2000,'BM011'!$D$5,$A823))),'BM011'!$D$5:$U$607,'BM011'!S$609,0))</f>
        <v>6078</v>
      </c>
      <c r="G823">
        <f>SUMIFS(Baggrundsvariable!D$3:D$296,Baggrundsvariable!$A$3:$A$296,Samlet!$C823,Baggrundsvariable!$C$3:$C$296,Samlet!$E823)</f>
        <v>173408</v>
      </c>
      <c r="H823" s="8">
        <f>SUMIFS(Baggrundsvariable!E$3:E$296,Baggrundsvariable!$A$3:$A$296,Samlet!$C823,Baggrundsvariable!$C$3:$C$296,Samlet!$E823)</f>
        <v>1.416666666666667</v>
      </c>
      <c r="I823" s="8">
        <f>SUMIFS(Baggrundsvariable!F$3:F$296,Baggrundsvariable!$A$3:$A$296,Samlet!$C823,Baggrundsvariable!$C$3:$C$296,Samlet!$E823)</f>
        <v>5.6</v>
      </c>
      <c r="J823" s="8">
        <f>SUMIFS(Baggrundsvariable!G$3:G$296,Baggrundsvariable!$A$3:$A$296,Samlet!$C823,Baggrundsvariable!$C$3:$C$296,Samlet!$E823)</f>
        <v>17.8</v>
      </c>
      <c r="K823" s="8">
        <f>SUMIFS(Baggrundsvariable!H$3:H$296,Baggrundsvariable!$A$3:$A$296,Samlet!$C823,Baggrundsvariable!$C$3:$C$296,Samlet!$E823)</f>
        <v>12.9</v>
      </c>
      <c r="L823" s="8">
        <f>SUMIFS(Baggrundsvariable!I$3:I$296,Baggrundsvariable!$A$3:$A$296,Samlet!$C823,Baggrundsvariable!$C$3:$C$296,Samlet!$E823)</f>
        <v>3.3126759658289919</v>
      </c>
    </row>
    <row r="824" spans="1:12">
      <c r="A824">
        <v>4863</v>
      </c>
      <c r="B824" t="s">
        <v>812</v>
      </c>
      <c r="C824">
        <v>376</v>
      </c>
      <c r="D824" t="s">
        <v>1277</v>
      </c>
      <c r="E824">
        <v>2011</v>
      </c>
      <c r="F824" s="15">
        <f>IF(VLOOKUP(IF($A824&lt;1500,'BM011'!$D$5,IF($A824&lt;1800,'BM011'!$D$5,IF($A824&lt;2000,'BM011'!$D$5,$A824))),'BM011'!$D$5:$U$607,'BM011'!S$609,0)="BRUG KOM",VLOOKUP($C824,'BM010'!$C$5:$T$102,'BM010'!R$104,0),VLOOKUP(IF($A824&lt;1500,'BM011'!$D$5,IF($A824&lt;1800,'BM011'!$D$5,IF($A824&lt;2000,'BM011'!$D$5,$A824))),'BM011'!$D$5:$U$607,'BM011'!S$609,0))</f>
        <v>4560</v>
      </c>
      <c r="G824">
        <f>SUMIFS(Baggrundsvariable!D$3:D$296,Baggrundsvariable!$A$3:$A$296,Samlet!$C824,Baggrundsvariable!$C$3:$C$296,Samlet!$E824)</f>
        <v>173408</v>
      </c>
      <c r="H824" s="8">
        <f>SUMIFS(Baggrundsvariable!E$3:E$296,Baggrundsvariable!$A$3:$A$296,Samlet!$C824,Baggrundsvariable!$C$3:$C$296,Samlet!$E824)</f>
        <v>1.416666666666667</v>
      </c>
      <c r="I824" s="8">
        <f>SUMIFS(Baggrundsvariable!F$3:F$296,Baggrundsvariable!$A$3:$A$296,Samlet!$C824,Baggrundsvariable!$C$3:$C$296,Samlet!$E824)</f>
        <v>5.6</v>
      </c>
      <c r="J824" s="8">
        <f>SUMIFS(Baggrundsvariable!G$3:G$296,Baggrundsvariable!$A$3:$A$296,Samlet!$C824,Baggrundsvariable!$C$3:$C$296,Samlet!$E824)</f>
        <v>17.8</v>
      </c>
      <c r="K824" s="8">
        <f>SUMIFS(Baggrundsvariable!H$3:H$296,Baggrundsvariable!$A$3:$A$296,Samlet!$C824,Baggrundsvariable!$C$3:$C$296,Samlet!$E824)</f>
        <v>12.9</v>
      </c>
      <c r="L824" s="8">
        <f>SUMIFS(Baggrundsvariable!I$3:I$296,Baggrundsvariable!$A$3:$A$296,Samlet!$C824,Baggrundsvariable!$C$3:$C$296,Samlet!$E824)</f>
        <v>3.3126759658289919</v>
      </c>
    </row>
    <row r="825" spans="1:12">
      <c r="A825">
        <v>4871</v>
      </c>
      <c r="B825" t="s">
        <v>813</v>
      </c>
      <c r="C825">
        <v>376</v>
      </c>
      <c r="D825" t="s">
        <v>1277</v>
      </c>
      <c r="E825">
        <v>2011</v>
      </c>
      <c r="F825" s="15">
        <f>IF(VLOOKUP(IF($A825&lt;1500,'BM011'!$D$5,IF($A825&lt;1800,'BM011'!$D$5,IF($A825&lt;2000,'BM011'!$D$5,$A825))),'BM011'!$D$5:$U$607,'BM011'!S$609,0)="BRUG KOM",VLOOKUP($C825,'BM010'!$C$5:$T$102,'BM010'!R$104,0),VLOOKUP(IF($A825&lt;1500,'BM011'!$D$5,IF($A825&lt;1800,'BM011'!$D$5,IF($A825&lt;2000,'BM011'!$D$5,$A825))),'BM011'!$D$5:$U$607,'BM011'!S$609,0))</f>
        <v>6607.5</v>
      </c>
      <c r="G825">
        <f>SUMIFS(Baggrundsvariable!D$3:D$296,Baggrundsvariable!$A$3:$A$296,Samlet!$C825,Baggrundsvariable!$C$3:$C$296,Samlet!$E825)</f>
        <v>173408</v>
      </c>
      <c r="H825" s="8">
        <f>SUMIFS(Baggrundsvariable!E$3:E$296,Baggrundsvariable!$A$3:$A$296,Samlet!$C825,Baggrundsvariable!$C$3:$C$296,Samlet!$E825)</f>
        <v>1.416666666666667</v>
      </c>
      <c r="I825" s="8">
        <f>SUMIFS(Baggrundsvariable!F$3:F$296,Baggrundsvariable!$A$3:$A$296,Samlet!$C825,Baggrundsvariable!$C$3:$C$296,Samlet!$E825)</f>
        <v>5.6</v>
      </c>
      <c r="J825" s="8">
        <f>SUMIFS(Baggrundsvariable!G$3:G$296,Baggrundsvariable!$A$3:$A$296,Samlet!$C825,Baggrundsvariable!$C$3:$C$296,Samlet!$E825)</f>
        <v>17.8</v>
      </c>
      <c r="K825" s="8">
        <f>SUMIFS(Baggrundsvariable!H$3:H$296,Baggrundsvariable!$A$3:$A$296,Samlet!$C825,Baggrundsvariable!$C$3:$C$296,Samlet!$E825)</f>
        <v>12.9</v>
      </c>
      <c r="L825" s="8">
        <f>SUMIFS(Baggrundsvariable!I$3:I$296,Baggrundsvariable!$A$3:$A$296,Samlet!$C825,Baggrundsvariable!$C$3:$C$296,Samlet!$E825)</f>
        <v>3.3126759658289919</v>
      </c>
    </row>
    <row r="826" spans="1:12">
      <c r="A826">
        <v>4872</v>
      </c>
      <c r="B826" t="s">
        <v>814</v>
      </c>
      <c r="C826">
        <v>376</v>
      </c>
      <c r="D826" t="s">
        <v>1277</v>
      </c>
      <c r="E826">
        <v>2011</v>
      </c>
      <c r="F826" s="15">
        <f>IF(VLOOKUP(IF($A826&lt;1500,'BM011'!$D$5,IF($A826&lt;1800,'BM011'!$D$5,IF($A826&lt;2000,'BM011'!$D$5,$A826))),'BM011'!$D$5:$U$607,'BM011'!S$609,0)="BRUG KOM",VLOOKUP($C826,'BM010'!$C$5:$T$102,'BM010'!R$104,0),VLOOKUP(IF($A826&lt;1500,'BM011'!$D$5,IF($A826&lt;1800,'BM011'!$D$5,IF($A826&lt;2000,'BM011'!$D$5,$A826))),'BM011'!$D$5:$U$607,'BM011'!S$609,0))</f>
        <v>6607.5</v>
      </c>
      <c r="G826">
        <f>SUMIFS(Baggrundsvariable!D$3:D$296,Baggrundsvariable!$A$3:$A$296,Samlet!$C826,Baggrundsvariable!$C$3:$C$296,Samlet!$E826)</f>
        <v>173408</v>
      </c>
      <c r="H826" s="8">
        <f>SUMIFS(Baggrundsvariable!E$3:E$296,Baggrundsvariable!$A$3:$A$296,Samlet!$C826,Baggrundsvariable!$C$3:$C$296,Samlet!$E826)</f>
        <v>1.416666666666667</v>
      </c>
      <c r="I826" s="8">
        <f>SUMIFS(Baggrundsvariable!F$3:F$296,Baggrundsvariable!$A$3:$A$296,Samlet!$C826,Baggrundsvariable!$C$3:$C$296,Samlet!$E826)</f>
        <v>5.6</v>
      </c>
      <c r="J826" s="8">
        <f>SUMIFS(Baggrundsvariable!G$3:G$296,Baggrundsvariable!$A$3:$A$296,Samlet!$C826,Baggrundsvariable!$C$3:$C$296,Samlet!$E826)</f>
        <v>17.8</v>
      </c>
      <c r="K826" s="8">
        <f>SUMIFS(Baggrundsvariable!H$3:H$296,Baggrundsvariable!$A$3:$A$296,Samlet!$C826,Baggrundsvariable!$C$3:$C$296,Samlet!$E826)</f>
        <v>12.9</v>
      </c>
      <c r="L826" s="8">
        <f>SUMIFS(Baggrundsvariable!I$3:I$296,Baggrundsvariable!$A$3:$A$296,Samlet!$C826,Baggrundsvariable!$C$3:$C$296,Samlet!$E826)</f>
        <v>3.3126759658289919</v>
      </c>
    </row>
    <row r="827" spans="1:12">
      <c r="A827">
        <v>4873</v>
      </c>
      <c r="B827" t="s">
        <v>815</v>
      </c>
      <c r="C827">
        <v>376</v>
      </c>
      <c r="D827" t="s">
        <v>1277</v>
      </c>
      <c r="E827">
        <v>2011</v>
      </c>
      <c r="F827" s="15">
        <f>IF(VLOOKUP(IF($A827&lt;1500,'BM011'!$D$5,IF($A827&lt;1800,'BM011'!$D$5,IF($A827&lt;2000,'BM011'!$D$5,$A827))),'BM011'!$D$5:$U$607,'BM011'!S$609,0)="BRUG KOM",VLOOKUP($C827,'BM010'!$C$5:$T$102,'BM010'!R$104,0),VLOOKUP(IF($A827&lt;1500,'BM011'!$D$5,IF($A827&lt;1800,'BM011'!$D$5,IF($A827&lt;2000,'BM011'!$D$5,$A827))),'BM011'!$D$5:$U$607,'BM011'!S$609,0))</f>
        <v>8724</v>
      </c>
      <c r="G827">
        <f>SUMIFS(Baggrundsvariable!D$3:D$296,Baggrundsvariable!$A$3:$A$296,Samlet!$C827,Baggrundsvariable!$C$3:$C$296,Samlet!$E827)</f>
        <v>173408</v>
      </c>
      <c r="H827" s="8">
        <f>SUMIFS(Baggrundsvariable!E$3:E$296,Baggrundsvariable!$A$3:$A$296,Samlet!$C827,Baggrundsvariable!$C$3:$C$296,Samlet!$E827)</f>
        <v>1.416666666666667</v>
      </c>
      <c r="I827" s="8">
        <f>SUMIFS(Baggrundsvariable!F$3:F$296,Baggrundsvariable!$A$3:$A$296,Samlet!$C827,Baggrundsvariable!$C$3:$C$296,Samlet!$E827)</f>
        <v>5.6</v>
      </c>
      <c r="J827" s="8">
        <f>SUMIFS(Baggrundsvariable!G$3:G$296,Baggrundsvariable!$A$3:$A$296,Samlet!$C827,Baggrundsvariable!$C$3:$C$296,Samlet!$E827)</f>
        <v>17.8</v>
      </c>
      <c r="K827" s="8">
        <f>SUMIFS(Baggrundsvariable!H$3:H$296,Baggrundsvariable!$A$3:$A$296,Samlet!$C827,Baggrundsvariable!$C$3:$C$296,Samlet!$E827)</f>
        <v>12.9</v>
      </c>
      <c r="L827" s="8">
        <f>SUMIFS(Baggrundsvariable!I$3:I$296,Baggrundsvariable!$A$3:$A$296,Samlet!$C827,Baggrundsvariable!$C$3:$C$296,Samlet!$E827)</f>
        <v>3.3126759658289919</v>
      </c>
    </row>
    <row r="828" spans="1:12">
      <c r="A828">
        <v>4874</v>
      </c>
      <c r="B828" t="s">
        <v>816</v>
      </c>
      <c r="C828">
        <v>376</v>
      </c>
      <c r="D828" t="s">
        <v>1277</v>
      </c>
      <c r="E828">
        <v>2011</v>
      </c>
      <c r="F828" s="15">
        <f>IF(VLOOKUP(IF($A828&lt;1500,'BM011'!$D$5,IF($A828&lt;1800,'BM011'!$D$5,IF($A828&lt;2000,'BM011'!$D$5,$A828))),'BM011'!$D$5:$U$607,'BM011'!S$609,0)="BRUG KOM",VLOOKUP($C828,'BM010'!$C$5:$T$102,'BM010'!R$104,0),VLOOKUP(IF($A828&lt;1500,'BM011'!$D$5,IF($A828&lt;1800,'BM011'!$D$5,IF($A828&lt;2000,'BM011'!$D$5,$A828))),'BM011'!$D$5:$U$607,'BM011'!S$609,0))</f>
        <v>6607.5</v>
      </c>
      <c r="G828">
        <f>SUMIFS(Baggrundsvariable!D$3:D$296,Baggrundsvariable!$A$3:$A$296,Samlet!$C828,Baggrundsvariable!$C$3:$C$296,Samlet!$E828)</f>
        <v>173408</v>
      </c>
      <c r="H828" s="8">
        <f>SUMIFS(Baggrundsvariable!E$3:E$296,Baggrundsvariable!$A$3:$A$296,Samlet!$C828,Baggrundsvariable!$C$3:$C$296,Samlet!$E828)</f>
        <v>1.416666666666667</v>
      </c>
      <c r="I828" s="8">
        <f>SUMIFS(Baggrundsvariable!F$3:F$296,Baggrundsvariable!$A$3:$A$296,Samlet!$C828,Baggrundsvariable!$C$3:$C$296,Samlet!$E828)</f>
        <v>5.6</v>
      </c>
      <c r="J828" s="8">
        <f>SUMIFS(Baggrundsvariable!G$3:G$296,Baggrundsvariable!$A$3:$A$296,Samlet!$C828,Baggrundsvariable!$C$3:$C$296,Samlet!$E828)</f>
        <v>17.8</v>
      </c>
      <c r="K828" s="8">
        <f>SUMIFS(Baggrundsvariable!H$3:H$296,Baggrundsvariable!$A$3:$A$296,Samlet!$C828,Baggrundsvariable!$C$3:$C$296,Samlet!$E828)</f>
        <v>12.9</v>
      </c>
      <c r="L828" s="8">
        <f>SUMIFS(Baggrundsvariable!I$3:I$296,Baggrundsvariable!$A$3:$A$296,Samlet!$C828,Baggrundsvariable!$C$3:$C$296,Samlet!$E828)</f>
        <v>3.3126759658289919</v>
      </c>
    </row>
    <row r="829" spans="1:12">
      <c r="A829">
        <v>4880</v>
      </c>
      <c r="B829" t="s">
        <v>817</v>
      </c>
      <c r="C829">
        <v>376</v>
      </c>
      <c r="D829" t="s">
        <v>1277</v>
      </c>
      <c r="E829">
        <v>2011</v>
      </c>
      <c r="F829" s="15">
        <f>IF(VLOOKUP(IF($A829&lt;1500,'BM011'!$D$5,IF($A829&lt;1800,'BM011'!$D$5,IF($A829&lt;2000,'BM011'!$D$5,$A829))),'BM011'!$D$5:$U$607,'BM011'!S$609,0)="BRUG KOM",VLOOKUP($C829,'BM010'!$C$5:$T$102,'BM010'!R$104,0),VLOOKUP(IF($A829&lt;1500,'BM011'!$D$5,IF($A829&lt;1800,'BM011'!$D$5,IF($A829&lt;2000,'BM011'!$D$5,$A829))),'BM011'!$D$5:$U$607,'BM011'!S$609,0))</f>
        <v>7274.5</v>
      </c>
      <c r="G829">
        <f>SUMIFS(Baggrundsvariable!D$3:D$296,Baggrundsvariable!$A$3:$A$296,Samlet!$C829,Baggrundsvariable!$C$3:$C$296,Samlet!$E829)</f>
        <v>173408</v>
      </c>
      <c r="H829" s="8">
        <f>SUMIFS(Baggrundsvariable!E$3:E$296,Baggrundsvariable!$A$3:$A$296,Samlet!$C829,Baggrundsvariable!$C$3:$C$296,Samlet!$E829)</f>
        <v>1.416666666666667</v>
      </c>
      <c r="I829" s="8">
        <f>SUMIFS(Baggrundsvariable!F$3:F$296,Baggrundsvariable!$A$3:$A$296,Samlet!$C829,Baggrundsvariable!$C$3:$C$296,Samlet!$E829)</f>
        <v>5.6</v>
      </c>
      <c r="J829" s="8">
        <f>SUMIFS(Baggrundsvariable!G$3:G$296,Baggrundsvariable!$A$3:$A$296,Samlet!$C829,Baggrundsvariable!$C$3:$C$296,Samlet!$E829)</f>
        <v>17.8</v>
      </c>
      <c r="K829" s="8">
        <f>SUMIFS(Baggrundsvariable!H$3:H$296,Baggrundsvariable!$A$3:$A$296,Samlet!$C829,Baggrundsvariable!$C$3:$C$296,Samlet!$E829)</f>
        <v>12.9</v>
      </c>
      <c r="L829" s="8">
        <f>SUMIFS(Baggrundsvariable!I$3:I$296,Baggrundsvariable!$A$3:$A$296,Samlet!$C829,Baggrundsvariable!$C$3:$C$296,Samlet!$E829)</f>
        <v>3.3126759658289919</v>
      </c>
    </row>
    <row r="830" spans="1:12">
      <c r="A830">
        <v>4891</v>
      </c>
      <c r="B830" t="s">
        <v>818</v>
      </c>
      <c r="C830">
        <v>376</v>
      </c>
      <c r="D830" t="s">
        <v>1277</v>
      </c>
      <c r="E830">
        <v>2011</v>
      </c>
      <c r="F830" s="15">
        <f>IF(VLOOKUP(IF($A830&lt;1500,'BM011'!$D$5,IF($A830&lt;1800,'BM011'!$D$5,IF($A830&lt;2000,'BM011'!$D$5,$A830))),'BM011'!$D$5:$U$607,'BM011'!S$609,0)="BRUG KOM",VLOOKUP($C830,'BM010'!$C$5:$T$102,'BM010'!R$104,0),VLOOKUP(IF($A830&lt;1500,'BM011'!$D$5,IF($A830&lt;1800,'BM011'!$D$5,IF($A830&lt;2000,'BM011'!$D$5,$A830))),'BM011'!$D$5:$U$607,'BM011'!S$609,0))</f>
        <v>6607.5</v>
      </c>
      <c r="G830">
        <f>SUMIFS(Baggrundsvariable!D$3:D$296,Baggrundsvariable!$A$3:$A$296,Samlet!$C830,Baggrundsvariable!$C$3:$C$296,Samlet!$E830)</f>
        <v>173408</v>
      </c>
      <c r="H830" s="8">
        <f>SUMIFS(Baggrundsvariable!E$3:E$296,Baggrundsvariable!$A$3:$A$296,Samlet!$C830,Baggrundsvariable!$C$3:$C$296,Samlet!$E830)</f>
        <v>1.416666666666667</v>
      </c>
      <c r="I830" s="8">
        <f>SUMIFS(Baggrundsvariable!F$3:F$296,Baggrundsvariable!$A$3:$A$296,Samlet!$C830,Baggrundsvariable!$C$3:$C$296,Samlet!$E830)</f>
        <v>5.6</v>
      </c>
      <c r="J830" s="8">
        <f>SUMIFS(Baggrundsvariable!G$3:G$296,Baggrundsvariable!$A$3:$A$296,Samlet!$C830,Baggrundsvariable!$C$3:$C$296,Samlet!$E830)</f>
        <v>17.8</v>
      </c>
      <c r="K830" s="8">
        <f>SUMIFS(Baggrundsvariable!H$3:H$296,Baggrundsvariable!$A$3:$A$296,Samlet!$C830,Baggrundsvariable!$C$3:$C$296,Samlet!$E830)</f>
        <v>12.9</v>
      </c>
      <c r="L830" s="8">
        <f>SUMIFS(Baggrundsvariable!I$3:I$296,Baggrundsvariable!$A$3:$A$296,Samlet!$C830,Baggrundsvariable!$C$3:$C$296,Samlet!$E830)</f>
        <v>3.3126759658289919</v>
      </c>
    </row>
    <row r="831" spans="1:12">
      <c r="A831">
        <v>4892</v>
      </c>
      <c r="B831" t="s">
        <v>819</v>
      </c>
      <c r="C831">
        <v>376</v>
      </c>
      <c r="D831" t="s">
        <v>1277</v>
      </c>
      <c r="E831">
        <v>2011</v>
      </c>
      <c r="F831" s="15">
        <f>IF(VLOOKUP(IF($A831&lt;1500,'BM011'!$D$5,IF($A831&lt;1800,'BM011'!$D$5,IF($A831&lt;2000,'BM011'!$D$5,$A831))),'BM011'!$D$5:$U$607,'BM011'!S$609,0)="BRUG KOM",VLOOKUP($C831,'BM010'!$C$5:$T$102,'BM010'!R$104,0),VLOOKUP(IF($A831&lt;1500,'BM011'!$D$5,IF($A831&lt;1800,'BM011'!$D$5,IF($A831&lt;2000,'BM011'!$D$5,$A831))),'BM011'!$D$5:$U$607,'BM011'!S$609,0))</f>
        <v>4080</v>
      </c>
      <c r="G831">
        <f>SUMIFS(Baggrundsvariable!D$3:D$296,Baggrundsvariable!$A$3:$A$296,Samlet!$C831,Baggrundsvariable!$C$3:$C$296,Samlet!$E831)</f>
        <v>173408</v>
      </c>
      <c r="H831" s="8">
        <f>SUMIFS(Baggrundsvariable!E$3:E$296,Baggrundsvariable!$A$3:$A$296,Samlet!$C831,Baggrundsvariable!$C$3:$C$296,Samlet!$E831)</f>
        <v>1.416666666666667</v>
      </c>
      <c r="I831" s="8">
        <f>SUMIFS(Baggrundsvariable!F$3:F$296,Baggrundsvariable!$A$3:$A$296,Samlet!$C831,Baggrundsvariable!$C$3:$C$296,Samlet!$E831)</f>
        <v>5.6</v>
      </c>
      <c r="J831" s="8">
        <f>SUMIFS(Baggrundsvariable!G$3:G$296,Baggrundsvariable!$A$3:$A$296,Samlet!$C831,Baggrundsvariable!$C$3:$C$296,Samlet!$E831)</f>
        <v>17.8</v>
      </c>
      <c r="K831" s="8">
        <f>SUMIFS(Baggrundsvariable!H$3:H$296,Baggrundsvariable!$A$3:$A$296,Samlet!$C831,Baggrundsvariable!$C$3:$C$296,Samlet!$E831)</f>
        <v>12.9</v>
      </c>
      <c r="L831" s="8">
        <f>SUMIFS(Baggrundsvariable!I$3:I$296,Baggrundsvariable!$A$3:$A$296,Samlet!$C831,Baggrundsvariable!$C$3:$C$296,Samlet!$E831)</f>
        <v>3.3126759658289919</v>
      </c>
    </row>
    <row r="832" spans="1:12">
      <c r="A832">
        <v>4894</v>
      </c>
      <c r="B832" t="s">
        <v>820</v>
      </c>
      <c r="C832">
        <v>360</v>
      </c>
      <c r="D832" t="s">
        <v>1278</v>
      </c>
      <c r="E832">
        <v>2011</v>
      </c>
      <c r="F832" s="15">
        <f>IF(VLOOKUP(IF($A832&lt;1500,'BM011'!$D$5,IF($A832&lt;1800,'BM011'!$D$5,IF($A832&lt;2000,'BM011'!$D$5,$A832))),'BM011'!$D$5:$U$607,'BM011'!S$609,0)="BRUG KOM",VLOOKUP($C832,'BM010'!$C$5:$T$102,'BM010'!R$104,0),VLOOKUP(IF($A832&lt;1500,'BM011'!$D$5,IF($A832&lt;1800,'BM011'!$D$5,IF($A832&lt;2000,'BM011'!$D$5,$A832))),'BM011'!$D$5:$U$607,'BM011'!S$609,0))</f>
        <v>4578.5</v>
      </c>
      <c r="G832">
        <f>SUMIFS(Baggrundsvariable!D$3:D$296,Baggrundsvariable!$A$3:$A$296,Samlet!$C832,Baggrundsvariable!$C$3:$C$296,Samlet!$E832)</f>
        <v>168257</v>
      </c>
      <c r="H832" s="8">
        <f>SUMIFS(Baggrundsvariable!E$3:E$296,Baggrundsvariable!$A$3:$A$296,Samlet!$C832,Baggrundsvariable!$C$3:$C$296,Samlet!$E832)</f>
        <v>2.6916666666666664</v>
      </c>
      <c r="I832" s="8">
        <f>SUMIFS(Baggrundsvariable!F$3:F$296,Baggrundsvariable!$A$3:$A$296,Samlet!$C832,Baggrundsvariable!$C$3:$C$296,Samlet!$E832)</f>
        <v>5.0999999999999996</v>
      </c>
      <c r="J832" s="8">
        <f>SUMIFS(Baggrundsvariable!G$3:G$296,Baggrundsvariable!$A$3:$A$296,Samlet!$C832,Baggrundsvariable!$C$3:$C$296,Samlet!$E832)</f>
        <v>22</v>
      </c>
      <c r="K832" s="8">
        <f>SUMIFS(Baggrundsvariable!H$3:H$296,Baggrundsvariable!$A$3:$A$296,Samlet!$C832,Baggrundsvariable!$C$3:$C$296,Samlet!$E832)</f>
        <v>13.2</v>
      </c>
      <c r="L832" s="8">
        <f>SUMIFS(Baggrundsvariable!I$3:I$296,Baggrundsvariable!$A$3:$A$296,Samlet!$C832,Baggrundsvariable!$C$3:$C$296,Samlet!$E832)</f>
        <v>4.0450234383516843</v>
      </c>
    </row>
    <row r="833" spans="1:12">
      <c r="A833">
        <v>4894</v>
      </c>
      <c r="B833" t="s">
        <v>820</v>
      </c>
      <c r="C833">
        <v>376</v>
      </c>
      <c r="D833" t="s">
        <v>1277</v>
      </c>
      <c r="E833">
        <v>2011</v>
      </c>
      <c r="F833" s="15">
        <f>IF(VLOOKUP(IF($A833&lt;1500,'BM011'!$D$5,IF($A833&lt;1800,'BM011'!$D$5,IF($A833&lt;2000,'BM011'!$D$5,$A833))),'BM011'!$D$5:$U$607,'BM011'!S$609,0)="BRUG KOM",VLOOKUP($C833,'BM010'!$C$5:$T$102,'BM010'!R$104,0),VLOOKUP(IF($A833&lt;1500,'BM011'!$D$5,IF($A833&lt;1800,'BM011'!$D$5,IF($A833&lt;2000,'BM011'!$D$5,$A833))),'BM011'!$D$5:$U$607,'BM011'!S$609,0))</f>
        <v>6607.5</v>
      </c>
      <c r="G833">
        <f>SUMIFS(Baggrundsvariable!D$3:D$296,Baggrundsvariable!$A$3:$A$296,Samlet!$C833,Baggrundsvariable!$C$3:$C$296,Samlet!$E833)</f>
        <v>173408</v>
      </c>
      <c r="H833" s="8">
        <f>SUMIFS(Baggrundsvariable!E$3:E$296,Baggrundsvariable!$A$3:$A$296,Samlet!$C833,Baggrundsvariable!$C$3:$C$296,Samlet!$E833)</f>
        <v>1.416666666666667</v>
      </c>
      <c r="I833" s="8">
        <f>SUMIFS(Baggrundsvariable!F$3:F$296,Baggrundsvariable!$A$3:$A$296,Samlet!$C833,Baggrundsvariable!$C$3:$C$296,Samlet!$E833)</f>
        <v>5.6</v>
      </c>
      <c r="J833" s="8">
        <f>SUMIFS(Baggrundsvariable!G$3:G$296,Baggrundsvariable!$A$3:$A$296,Samlet!$C833,Baggrundsvariable!$C$3:$C$296,Samlet!$E833)</f>
        <v>17.8</v>
      </c>
      <c r="K833" s="8">
        <f>SUMIFS(Baggrundsvariable!H$3:H$296,Baggrundsvariable!$A$3:$A$296,Samlet!$C833,Baggrundsvariable!$C$3:$C$296,Samlet!$E833)</f>
        <v>12.9</v>
      </c>
      <c r="L833" s="8">
        <f>SUMIFS(Baggrundsvariable!I$3:I$296,Baggrundsvariable!$A$3:$A$296,Samlet!$C833,Baggrundsvariable!$C$3:$C$296,Samlet!$E833)</f>
        <v>3.3126759658289919</v>
      </c>
    </row>
    <row r="834" spans="1:12">
      <c r="A834">
        <v>4895</v>
      </c>
      <c r="B834" t="s">
        <v>821</v>
      </c>
      <c r="C834">
        <v>360</v>
      </c>
      <c r="D834" t="s">
        <v>1278</v>
      </c>
      <c r="E834">
        <v>2011</v>
      </c>
      <c r="F834" s="15">
        <f>IF(VLOOKUP(IF($A834&lt;1500,'BM011'!$D$5,IF($A834&lt;1800,'BM011'!$D$5,IF($A834&lt;2000,'BM011'!$D$5,$A834))),'BM011'!$D$5:$U$607,'BM011'!S$609,0)="BRUG KOM",VLOOKUP($C834,'BM010'!$C$5:$T$102,'BM010'!R$104,0),VLOOKUP(IF($A834&lt;1500,'BM011'!$D$5,IF($A834&lt;1800,'BM011'!$D$5,IF($A834&lt;2000,'BM011'!$D$5,$A834))),'BM011'!$D$5:$U$607,'BM011'!S$609,0))</f>
        <v>4578.5</v>
      </c>
      <c r="G834">
        <f>SUMIFS(Baggrundsvariable!D$3:D$296,Baggrundsvariable!$A$3:$A$296,Samlet!$C834,Baggrundsvariable!$C$3:$C$296,Samlet!$E834)</f>
        <v>168257</v>
      </c>
      <c r="H834" s="8">
        <f>SUMIFS(Baggrundsvariable!E$3:E$296,Baggrundsvariable!$A$3:$A$296,Samlet!$C834,Baggrundsvariable!$C$3:$C$296,Samlet!$E834)</f>
        <v>2.6916666666666664</v>
      </c>
      <c r="I834" s="8">
        <f>SUMIFS(Baggrundsvariable!F$3:F$296,Baggrundsvariable!$A$3:$A$296,Samlet!$C834,Baggrundsvariable!$C$3:$C$296,Samlet!$E834)</f>
        <v>5.0999999999999996</v>
      </c>
      <c r="J834" s="8">
        <f>SUMIFS(Baggrundsvariable!G$3:G$296,Baggrundsvariable!$A$3:$A$296,Samlet!$C834,Baggrundsvariable!$C$3:$C$296,Samlet!$E834)</f>
        <v>22</v>
      </c>
      <c r="K834" s="8">
        <f>SUMIFS(Baggrundsvariable!H$3:H$296,Baggrundsvariable!$A$3:$A$296,Samlet!$C834,Baggrundsvariable!$C$3:$C$296,Samlet!$E834)</f>
        <v>13.2</v>
      </c>
      <c r="L834" s="8">
        <f>SUMIFS(Baggrundsvariable!I$3:I$296,Baggrundsvariable!$A$3:$A$296,Samlet!$C834,Baggrundsvariable!$C$3:$C$296,Samlet!$E834)</f>
        <v>4.0450234383516843</v>
      </c>
    </row>
    <row r="835" spans="1:12">
      <c r="A835">
        <v>4900</v>
      </c>
      <c r="B835" t="s">
        <v>822</v>
      </c>
      <c r="C835">
        <v>360</v>
      </c>
      <c r="D835" t="s">
        <v>1278</v>
      </c>
      <c r="E835">
        <v>2011</v>
      </c>
      <c r="F835" s="15">
        <f>IF(VLOOKUP(IF($A835&lt;1500,'BM011'!$D$5,IF($A835&lt;1800,'BM011'!$D$5,IF($A835&lt;2000,'BM011'!$D$5,$A835))),'BM011'!$D$5:$U$607,'BM011'!S$609,0)="BRUG KOM",VLOOKUP($C835,'BM010'!$C$5:$T$102,'BM010'!R$104,0),VLOOKUP(IF($A835&lt;1500,'BM011'!$D$5,IF($A835&lt;1800,'BM011'!$D$5,IF($A835&lt;2000,'BM011'!$D$5,$A835))),'BM011'!$D$5:$U$607,'BM011'!S$609,0))</f>
        <v>5034.75</v>
      </c>
      <c r="G835">
        <f>SUMIFS(Baggrundsvariable!D$3:D$296,Baggrundsvariable!$A$3:$A$296,Samlet!$C835,Baggrundsvariable!$C$3:$C$296,Samlet!$E835)</f>
        <v>168257</v>
      </c>
      <c r="H835" s="8">
        <f>SUMIFS(Baggrundsvariable!E$3:E$296,Baggrundsvariable!$A$3:$A$296,Samlet!$C835,Baggrundsvariable!$C$3:$C$296,Samlet!$E835)</f>
        <v>2.6916666666666664</v>
      </c>
      <c r="I835" s="8">
        <f>SUMIFS(Baggrundsvariable!F$3:F$296,Baggrundsvariable!$A$3:$A$296,Samlet!$C835,Baggrundsvariable!$C$3:$C$296,Samlet!$E835)</f>
        <v>5.0999999999999996</v>
      </c>
      <c r="J835" s="8">
        <f>SUMIFS(Baggrundsvariable!G$3:G$296,Baggrundsvariable!$A$3:$A$296,Samlet!$C835,Baggrundsvariable!$C$3:$C$296,Samlet!$E835)</f>
        <v>22</v>
      </c>
      <c r="K835" s="8">
        <f>SUMIFS(Baggrundsvariable!H$3:H$296,Baggrundsvariable!$A$3:$A$296,Samlet!$C835,Baggrundsvariable!$C$3:$C$296,Samlet!$E835)</f>
        <v>13.2</v>
      </c>
      <c r="L835" s="8">
        <f>SUMIFS(Baggrundsvariable!I$3:I$296,Baggrundsvariable!$A$3:$A$296,Samlet!$C835,Baggrundsvariable!$C$3:$C$296,Samlet!$E835)</f>
        <v>4.0450234383516843</v>
      </c>
    </row>
    <row r="836" spans="1:12">
      <c r="A836">
        <v>4912</v>
      </c>
      <c r="B836" t="s">
        <v>823</v>
      </c>
      <c r="C836">
        <v>360</v>
      </c>
      <c r="D836" t="s">
        <v>1278</v>
      </c>
      <c r="E836">
        <v>2011</v>
      </c>
      <c r="F836" s="15">
        <f>IF(VLOOKUP(IF($A836&lt;1500,'BM011'!$D$5,IF($A836&lt;1800,'BM011'!$D$5,IF($A836&lt;2000,'BM011'!$D$5,$A836))),'BM011'!$D$5:$U$607,'BM011'!S$609,0)="BRUG KOM",VLOOKUP($C836,'BM010'!$C$5:$T$102,'BM010'!R$104,0),VLOOKUP(IF($A836&lt;1500,'BM011'!$D$5,IF($A836&lt;1800,'BM011'!$D$5,IF($A836&lt;2000,'BM011'!$D$5,$A836))),'BM011'!$D$5:$U$607,'BM011'!S$609,0))</f>
        <v>4578.5</v>
      </c>
      <c r="G836">
        <f>SUMIFS(Baggrundsvariable!D$3:D$296,Baggrundsvariable!$A$3:$A$296,Samlet!$C836,Baggrundsvariable!$C$3:$C$296,Samlet!$E836)</f>
        <v>168257</v>
      </c>
      <c r="H836" s="8">
        <f>SUMIFS(Baggrundsvariable!E$3:E$296,Baggrundsvariable!$A$3:$A$296,Samlet!$C836,Baggrundsvariable!$C$3:$C$296,Samlet!$E836)</f>
        <v>2.6916666666666664</v>
      </c>
      <c r="I836" s="8">
        <f>SUMIFS(Baggrundsvariable!F$3:F$296,Baggrundsvariable!$A$3:$A$296,Samlet!$C836,Baggrundsvariable!$C$3:$C$296,Samlet!$E836)</f>
        <v>5.0999999999999996</v>
      </c>
      <c r="J836" s="8">
        <f>SUMIFS(Baggrundsvariable!G$3:G$296,Baggrundsvariable!$A$3:$A$296,Samlet!$C836,Baggrundsvariable!$C$3:$C$296,Samlet!$E836)</f>
        <v>22</v>
      </c>
      <c r="K836" s="8">
        <f>SUMIFS(Baggrundsvariable!H$3:H$296,Baggrundsvariable!$A$3:$A$296,Samlet!$C836,Baggrundsvariable!$C$3:$C$296,Samlet!$E836)</f>
        <v>13.2</v>
      </c>
      <c r="L836" s="8">
        <f>SUMIFS(Baggrundsvariable!I$3:I$296,Baggrundsvariable!$A$3:$A$296,Samlet!$C836,Baggrundsvariable!$C$3:$C$296,Samlet!$E836)</f>
        <v>4.0450234383516843</v>
      </c>
    </row>
    <row r="837" spans="1:12">
      <c r="A837">
        <v>4913</v>
      </c>
      <c r="B837" t="s">
        <v>824</v>
      </c>
      <c r="C837">
        <v>360</v>
      </c>
      <c r="D837" t="s">
        <v>1278</v>
      </c>
      <c r="E837">
        <v>2011</v>
      </c>
      <c r="F837" s="15">
        <f>IF(VLOOKUP(IF($A837&lt;1500,'BM011'!$D$5,IF($A837&lt;1800,'BM011'!$D$5,IF($A837&lt;2000,'BM011'!$D$5,$A837))),'BM011'!$D$5:$U$607,'BM011'!S$609,0)="BRUG KOM",VLOOKUP($C837,'BM010'!$C$5:$T$102,'BM010'!R$104,0),VLOOKUP(IF($A837&lt;1500,'BM011'!$D$5,IF($A837&lt;1800,'BM011'!$D$5,IF($A837&lt;2000,'BM011'!$D$5,$A837))),'BM011'!$D$5:$U$607,'BM011'!S$609,0))</f>
        <v>2755</v>
      </c>
      <c r="G837">
        <f>SUMIFS(Baggrundsvariable!D$3:D$296,Baggrundsvariable!$A$3:$A$296,Samlet!$C837,Baggrundsvariable!$C$3:$C$296,Samlet!$E837)</f>
        <v>168257</v>
      </c>
      <c r="H837" s="8">
        <f>SUMIFS(Baggrundsvariable!E$3:E$296,Baggrundsvariable!$A$3:$A$296,Samlet!$C837,Baggrundsvariable!$C$3:$C$296,Samlet!$E837)</f>
        <v>2.6916666666666664</v>
      </c>
      <c r="I837" s="8">
        <f>SUMIFS(Baggrundsvariable!F$3:F$296,Baggrundsvariable!$A$3:$A$296,Samlet!$C837,Baggrundsvariable!$C$3:$C$296,Samlet!$E837)</f>
        <v>5.0999999999999996</v>
      </c>
      <c r="J837" s="8">
        <f>SUMIFS(Baggrundsvariable!G$3:G$296,Baggrundsvariable!$A$3:$A$296,Samlet!$C837,Baggrundsvariable!$C$3:$C$296,Samlet!$E837)</f>
        <v>22</v>
      </c>
      <c r="K837" s="8">
        <f>SUMIFS(Baggrundsvariable!H$3:H$296,Baggrundsvariable!$A$3:$A$296,Samlet!$C837,Baggrundsvariable!$C$3:$C$296,Samlet!$E837)</f>
        <v>13.2</v>
      </c>
      <c r="L837" s="8">
        <f>SUMIFS(Baggrundsvariable!I$3:I$296,Baggrundsvariable!$A$3:$A$296,Samlet!$C837,Baggrundsvariable!$C$3:$C$296,Samlet!$E837)</f>
        <v>4.0450234383516843</v>
      </c>
    </row>
    <row r="838" spans="1:12">
      <c r="A838">
        <v>4920</v>
      </c>
      <c r="B838" t="s">
        <v>825</v>
      </c>
      <c r="C838">
        <v>360</v>
      </c>
      <c r="D838" t="s">
        <v>1278</v>
      </c>
      <c r="E838">
        <v>2011</v>
      </c>
      <c r="F838" s="15">
        <f>IF(VLOOKUP(IF($A838&lt;1500,'BM011'!$D$5,IF($A838&lt;1800,'BM011'!$D$5,IF($A838&lt;2000,'BM011'!$D$5,$A838))),'BM011'!$D$5:$U$607,'BM011'!S$609,0)="BRUG KOM",VLOOKUP($C838,'BM010'!$C$5:$T$102,'BM010'!R$104,0),VLOOKUP(IF($A838&lt;1500,'BM011'!$D$5,IF($A838&lt;1800,'BM011'!$D$5,IF($A838&lt;2000,'BM011'!$D$5,$A838))),'BM011'!$D$5:$U$607,'BM011'!S$609,0))</f>
        <v>4578.5</v>
      </c>
      <c r="G838">
        <f>SUMIFS(Baggrundsvariable!D$3:D$296,Baggrundsvariable!$A$3:$A$296,Samlet!$C838,Baggrundsvariable!$C$3:$C$296,Samlet!$E838)</f>
        <v>168257</v>
      </c>
      <c r="H838" s="8">
        <f>SUMIFS(Baggrundsvariable!E$3:E$296,Baggrundsvariable!$A$3:$A$296,Samlet!$C838,Baggrundsvariable!$C$3:$C$296,Samlet!$E838)</f>
        <v>2.6916666666666664</v>
      </c>
      <c r="I838" s="8">
        <f>SUMIFS(Baggrundsvariable!F$3:F$296,Baggrundsvariable!$A$3:$A$296,Samlet!$C838,Baggrundsvariable!$C$3:$C$296,Samlet!$E838)</f>
        <v>5.0999999999999996</v>
      </c>
      <c r="J838" s="8">
        <f>SUMIFS(Baggrundsvariable!G$3:G$296,Baggrundsvariable!$A$3:$A$296,Samlet!$C838,Baggrundsvariable!$C$3:$C$296,Samlet!$E838)</f>
        <v>22</v>
      </c>
      <c r="K838" s="8">
        <f>SUMIFS(Baggrundsvariable!H$3:H$296,Baggrundsvariable!$A$3:$A$296,Samlet!$C838,Baggrundsvariable!$C$3:$C$296,Samlet!$E838)</f>
        <v>13.2</v>
      </c>
      <c r="L838" s="8">
        <f>SUMIFS(Baggrundsvariable!I$3:I$296,Baggrundsvariable!$A$3:$A$296,Samlet!$C838,Baggrundsvariable!$C$3:$C$296,Samlet!$E838)</f>
        <v>4.0450234383516843</v>
      </c>
    </row>
    <row r="839" spans="1:12">
      <c r="A839">
        <v>4930</v>
      </c>
      <c r="B839" t="s">
        <v>826</v>
      </c>
      <c r="C839">
        <v>360</v>
      </c>
      <c r="D839" t="s">
        <v>1278</v>
      </c>
      <c r="E839">
        <v>2011</v>
      </c>
      <c r="F839" s="15">
        <f>IF(VLOOKUP(IF($A839&lt;1500,'BM011'!$D$5,IF($A839&lt;1800,'BM011'!$D$5,IF($A839&lt;2000,'BM011'!$D$5,$A839))),'BM011'!$D$5:$U$607,'BM011'!S$609,0)="BRUG KOM",VLOOKUP($C839,'BM010'!$C$5:$T$102,'BM010'!R$104,0),VLOOKUP(IF($A839&lt;1500,'BM011'!$D$5,IF($A839&lt;1800,'BM011'!$D$5,IF($A839&lt;2000,'BM011'!$D$5,$A839))),'BM011'!$D$5:$U$607,'BM011'!S$609,0))</f>
        <v>6113</v>
      </c>
      <c r="G839">
        <f>SUMIFS(Baggrundsvariable!D$3:D$296,Baggrundsvariable!$A$3:$A$296,Samlet!$C839,Baggrundsvariable!$C$3:$C$296,Samlet!$E839)</f>
        <v>168257</v>
      </c>
      <c r="H839" s="8">
        <f>SUMIFS(Baggrundsvariable!E$3:E$296,Baggrundsvariable!$A$3:$A$296,Samlet!$C839,Baggrundsvariable!$C$3:$C$296,Samlet!$E839)</f>
        <v>2.6916666666666664</v>
      </c>
      <c r="I839" s="8">
        <f>SUMIFS(Baggrundsvariable!F$3:F$296,Baggrundsvariable!$A$3:$A$296,Samlet!$C839,Baggrundsvariable!$C$3:$C$296,Samlet!$E839)</f>
        <v>5.0999999999999996</v>
      </c>
      <c r="J839" s="8">
        <f>SUMIFS(Baggrundsvariable!G$3:G$296,Baggrundsvariable!$A$3:$A$296,Samlet!$C839,Baggrundsvariable!$C$3:$C$296,Samlet!$E839)</f>
        <v>22</v>
      </c>
      <c r="K839" s="8">
        <f>SUMIFS(Baggrundsvariable!H$3:H$296,Baggrundsvariable!$A$3:$A$296,Samlet!$C839,Baggrundsvariable!$C$3:$C$296,Samlet!$E839)</f>
        <v>13.2</v>
      </c>
      <c r="L839" s="8">
        <f>SUMIFS(Baggrundsvariable!I$3:I$296,Baggrundsvariable!$A$3:$A$296,Samlet!$C839,Baggrundsvariable!$C$3:$C$296,Samlet!$E839)</f>
        <v>4.0450234383516843</v>
      </c>
    </row>
    <row r="840" spans="1:12">
      <c r="A840">
        <v>4930</v>
      </c>
      <c r="B840" t="s">
        <v>826</v>
      </c>
      <c r="C840">
        <v>376</v>
      </c>
      <c r="D840" t="s">
        <v>1277</v>
      </c>
      <c r="E840">
        <v>2011</v>
      </c>
      <c r="F840" s="15">
        <f>IF(VLOOKUP(IF($A840&lt;1500,'BM011'!$D$5,IF($A840&lt;1800,'BM011'!$D$5,IF($A840&lt;2000,'BM011'!$D$5,$A840))),'BM011'!$D$5:$U$607,'BM011'!S$609,0)="BRUG KOM",VLOOKUP($C840,'BM010'!$C$5:$T$102,'BM010'!R$104,0),VLOOKUP(IF($A840&lt;1500,'BM011'!$D$5,IF($A840&lt;1800,'BM011'!$D$5,IF($A840&lt;2000,'BM011'!$D$5,$A840))),'BM011'!$D$5:$U$607,'BM011'!S$609,0))</f>
        <v>6113</v>
      </c>
      <c r="G840">
        <f>SUMIFS(Baggrundsvariable!D$3:D$296,Baggrundsvariable!$A$3:$A$296,Samlet!$C840,Baggrundsvariable!$C$3:$C$296,Samlet!$E840)</f>
        <v>173408</v>
      </c>
      <c r="H840" s="8">
        <f>SUMIFS(Baggrundsvariable!E$3:E$296,Baggrundsvariable!$A$3:$A$296,Samlet!$C840,Baggrundsvariable!$C$3:$C$296,Samlet!$E840)</f>
        <v>1.416666666666667</v>
      </c>
      <c r="I840" s="8">
        <f>SUMIFS(Baggrundsvariable!F$3:F$296,Baggrundsvariable!$A$3:$A$296,Samlet!$C840,Baggrundsvariable!$C$3:$C$296,Samlet!$E840)</f>
        <v>5.6</v>
      </c>
      <c r="J840" s="8">
        <f>SUMIFS(Baggrundsvariable!G$3:G$296,Baggrundsvariable!$A$3:$A$296,Samlet!$C840,Baggrundsvariable!$C$3:$C$296,Samlet!$E840)</f>
        <v>17.8</v>
      </c>
      <c r="K840" s="8">
        <f>SUMIFS(Baggrundsvariable!H$3:H$296,Baggrundsvariable!$A$3:$A$296,Samlet!$C840,Baggrundsvariable!$C$3:$C$296,Samlet!$E840)</f>
        <v>12.9</v>
      </c>
      <c r="L840" s="8">
        <f>SUMIFS(Baggrundsvariable!I$3:I$296,Baggrundsvariable!$A$3:$A$296,Samlet!$C840,Baggrundsvariable!$C$3:$C$296,Samlet!$E840)</f>
        <v>3.3126759658289919</v>
      </c>
    </row>
    <row r="841" spans="1:12">
      <c r="A841">
        <v>4941</v>
      </c>
      <c r="B841" t="s">
        <v>827</v>
      </c>
      <c r="C841">
        <v>360</v>
      </c>
      <c r="D841" t="s">
        <v>1278</v>
      </c>
      <c r="E841">
        <v>2011</v>
      </c>
      <c r="F841" s="15">
        <f>IF(VLOOKUP(IF($A841&lt;1500,'BM011'!$D$5,IF($A841&lt;1800,'BM011'!$D$5,IF($A841&lt;2000,'BM011'!$D$5,$A841))),'BM011'!$D$5:$U$607,'BM011'!S$609,0)="BRUG KOM",VLOOKUP($C841,'BM010'!$C$5:$T$102,'BM010'!R$104,0),VLOOKUP(IF($A841&lt;1500,'BM011'!$D$5,IF($A841&lt;1800,'BM011'!$D$5,IF($A841&lt;2000,'BM011'!$D$5,$A841))),'BM011'!$D$5:$U$607,'BM011'!S$609,0))</f>
        <v>4578.5</v>
      </c>
      <c r="G841">
        <f>SUMIFS(Baggrundsvariable!D$3:D$296,Baggrundsvariable!$A$3:$A$296,Samlet!$C841,Baggrundsvariable!$C$3:$C$296,Samlet!$E841)</f>
        <v>168257</v>
      </c>
      <c r="H841" s="8">
        <f>SUMIFS(Baggrundsvariable!E$3:E$296,Baggrundsvariable!$A$3:$A$296,Samlet!$C841,Baggrundsvariable!$C$3:$C$296,Samlet!$E841)</f>
        <v>2.6916666666666664</v>
      </c>
      <c r="I841" s="8">
        <f>SUMIFS(Baggrundsvariable!F$3:F$296,Baggrundsvariable!$A$3:$A$296,Samlet!$C841,Baggrundsvariable!$C$3:$C$296,Samlet!$E841)</f>
        <v>5.0999999999999996</v>
      </c>
      <c r="J841" s="8">
        <f>SUMIFS(Baggrundsvariable!G$3:G$296,Baggrundsvariable!$A$3:$A$296,Samlet!$C841,Baggrundsvariable!$C$3:$C$296,Samlet!$E841)</f>
        <v>22</v>
      </c>
      <c r="K841" s="8">
        <f>SUMIFS(Baggrundsvariable!H$3:H$296,Baggrundsvariable!$A$3:$A$296,Samlet!$C841,Baggrundsvariable!$C$3:$C$296,Samlet!$E841)</f>
        <v>13.2</v>
      </c>
      <c r="L841" s="8">
        <f>SUMIFS(Baggrundsvariable!I$3:I$296,Baggrundsvariable!$A$3:$A$296,Samlet!$C841,Baggrundsvariable!$C$3:$C$296,Samlet!$E841)</f>
        <v>4.0450234383516843</v>
      </c>
    </row>
    <row r="842" spans="1:12">
      <c r="A842">
        <v>4942</v>
      </c>
      <c r="B842" t="s">
        <v>1279</v>
      </c>
      <c r="C842">
        <v>360</v>
      </c>
      <c r="D842" t="s">
        <v>1278</v>
      </c>
      <c r="E842">
        <v>2011</v>
      </c>
      <c r="F842" s="15">
        <f>IF(VLOOKUP(IF($A842&lt;1500,'BM011'!$D$5,IF($A842&lt;1800,'BM011'!$D$5,IF($A842&lt;2000,'BM011'!$D$5,$A842))),'BM011'!$D$5:$U$607,'BM011'!S$609,0)="BRUG KOM",VLOOKUP($C842,'BM010'!$C$5:$T$102,'BM010'!R$104,0),VLOOKUP(IF($A842&lt;1500,'BM011'!$D$5,IF($A842&lt;1800,'BM011'!$D$5,IF($A842&lt;2000,'BM011'!$D$5,$A842))),'BM011'!$D$5:$U$607,'BM011'!S$609,0))</f>
        <v>4578.5</v>
      </c>
      <c r="G842">
        <f>SUMIFS(Baggrundsvariable!D$3:D$296,Baggrundsvariable!$A$3:$A$296,Samlet!$C842,Baggrundsvariable!$C$3:$C$296,Samlet!$E842)</f>
        <v>168257</v>
      </c>
      <c r="H842" s="8">
        <f>SUMIFS(Baggrundsvariable!E$3:E$296,Baggrundsvariable!$A$3:$A$296,Samlet!$C842,Baggrundsvariable!$C$3:$C$296,Samlet!$E842)</f>
        <v>2.6916666666666664</v>
      </c>
      <c r="I842" s="8">
        <f>SUMIFS(Baggrundsvariable!F$3:F$296,Baggrundsvariable!$A$3:$A$296,Samlet!$C842,Baggrundsvariable!$C$3:$C$296,Samlet!$E842)</f>
        <v>5.0999999999999996</v>
      </c>
      <c r="J842" s="8">
        <f>SUMIFS(Baggrundsvariable!G$3:G$296,Baggrundsvariable!$A$3:$A$296,Samlet!$C842,Baggrundsvariable!$C$3:$C$296,Samlet!$E842)</f>
        <v>22</v>
      </c>
      <c r="K842" s="8">
        <f>SUMIFS(Baggrundsvariable!H$3:H$296,Baggrundsvariable!$A$3:$A$296,Samlet!$C842,Baggrundsvariable!$C$3:$C$296,Samlet!$E842)</f>
        <v>13.2</v>
      </c>
      <c r="L842" s="8">
        <f>SUMIFS(Baggrundsvariable!I$3:I$296,Baggrundsvariable!$A$3:$A$296,Samlet!$C842,Baggrundsvariable!$C$3:$C$296,Samlet!$E842)</f>
        <v>4.0450234383516843</v>
      </c>
    </row>
    <row r="843" spans="1:12">
      <c r="A843">
        <v>4943</v>
      </c>
      <c r="B843" t="s">
        <v>829</v>
      </c>
      <c r="C843">
        <v>360</v>
      </c>
      <c r="D843" t="s">
        <v>1278</v>
      </c>
      <c r="E843">
        <v>2011</v>
      </c>
      <c r="F843" s="15">
        <f>IF(VLOOKUP(IF($A843&lt;1500,'BM011'!$D$5,IF($A843&lt;1800,'BM011'!$D$5,IF($A843&lt;2000,'BM011'!$D$5,$A843))),'BM011'!$D$5:$U$607,'BM011'!S$609,0)="BRUG KOM",VLOOKUP($C843,'BM010'!$C$5:$T$102,'BM010'!R$104,0),VLOOKUP(IF($A843&lt;1500,'BM011'!$D$5,IF($A843&lt;1800,'BM011'!$D$5,IF($A843&lt;2000,'BM011'!$D$5,$A843))),'BM011'!$D$5:$U$607,'BM011'!S$609,0))</f>
        <v>4578.5</v>
      </c>
      <c r="G843">
        <f>SUMIFS(Baggrundsvariable!D$3:D$296,Baggrundsvariable!$A$3:$A$296,Samlet!$C843,Baggrundsvariable!$C$3:$C$296,Samlet!$E843)</f>
        <v>168257</v>
      </c>
      <c r="H843" s="8">
        <f>SUMIFS(Baggrundsvariable!E$3:E$296,Baggrundsvariable!$A$3:$A$296,Samlet!$C843,Baggrundsvariable!$C$3:$C$296,Samlet!$E843)</f>
        <v>2.6916666666666664</v>
      </c>
      <c r="I843" s="8">
        <f>SUMIFS(Baggrundsvariable!F$3:F$296,Baggrundsvariable!$A$3:$A$296,Samlet!$C843,Baggrundsvariable!$C$3:$C$296,Samlet!$E843)</f>
        <v>5.0999999999999996</v>
      </c>
      <c r="J843" s="8">
        <f>SUMIFS(Baggrundsvariable!G$3:G$296,Baggrundsvariable!$A$3:$A$296,Samlet!$C843,Baggrundsvariable!$C$3:$C$296,Samlet!$E843)</f>
        <v>22</v>
      </c>
      <c r="K843" s="8">
        <f>SUMIFS(Baggrundsvariable!H$3:H$296,Baggrundsvariable!$A$3:$A$296,Samlet!$C843,Baggrundsvariable!$C$3:$C$296,Samlet!$E843)</f>
        <v>13.2</v>
      </c>
      <c r="L843" s="8">
        <f>SUMIFS(Baggrundsvariable!I$3:I$296,Baggrundsvariable!$A$3:$A$296,Samlet!$C843,Baggrundsvariable!$C$3:$C$296,Samlet!$E843)</f>
        <v>4.0450234383516843</v>
      </c>
    </row>
    <row r="844" spans="1:12">
      <c r="A844">
        <v>4944</v>
      </c>
      <c r="B844" t="s">
        <v>830</v>
      </c>
      <c r="C844">
        <v>360</v>
      </c>
      <c r="D844" t="s">
        <v>1278</v>
      </c>
      <c r="E844">
        <v>2011</v>
      </c>
      <c r="F844" s="15">
        <f>IF(VLOOKUP(IF($A844&lt;1500,'BM011'!$D$5,IF($A844&lt;1800,'BM011'!$D$5,IF($A844&lt;2000,'BM011'!$D$5,$A844))),'BM011'!$D$5:$U$607,'BM011'!S$609,0)="BRUG KOM",VLOOKUP($C844,'BM010'!$C$5:$T$102,'BM010'!R$104,0),VLOOKUP(IF($A844&lt;1500,'BM011'!$D$5,IF($A844&lt;1800,'BM011'!$D$5,IF($A844&lt;2000,'BM011'!$D$5,$A844))),'BM011'!$D$5:$U$607,'BM011'!S$609,0))</f>
        <v>4578.5</v>
      </c>
      <c r="G844">
        <f>SUMIFS(Baggrundsvariable!D$3:D$296,Baggrundsvariable!$A$3:$A$296,Samlet!$C844,Baggrundsvariable!$C$3:$C$296,Samlet!$E844)</f>
        <v>168257</v>
      </c>
      <c r="H844" s="8">
        <f>SUMIFS(Baggrundsvariable!E$3:E$296,Baggrundsvariable!$A$3:$A$296,Samlet!$C844,Baggrundsvariable!$C$3:$C$296,Samlet!$E844)</f>
        <v>2.6916666666666664</v>
      </c>
      <c r="I844" s="8">
        <f>SUMIFS(Baggrundsvariable!F$3:F$296,Baggrundsvariable!$A$3:$A$296,Samlet!$C844,Baggrundsvariable!$C$3:$C$296,Samlet!$E844)</f>
        <v>5.0999999999999996</v>
      </c>
      <c r="J844" s="8">
        <f>SUMIFS(Baggrundsvariable!G$3:G$296,Baggrundsvariable!$A$3:$A$296,Samlet!$C844,Baggrundsvariable!$C$3:$C$296,Samlet!$E844)</f>
        <v>22</v>
      </c>
      <c r="K844" s="8">
        <f>SUMIFS(Baggrundsvariable!H$3:H$296,Baggrundsvariable!$A$3:$A$296,Samlet!$C844,Baggrundsvariable!$C$3:$C$296,Samlet!$E844)</f>
        <v>13.2</v>
      </c>
      <c r="L844" s="8">
        <f>SUMIFS(Baggrundsvariable!I$3:I$296,Baggrundsvariable!$A$3:$A$296,Samlet!$C844,Baggrundsvariable!$C$3:$C$296,Samlet!$E844)</f>
        <v>4.0450234383516843</v>
      </c>
    </row>
    <row r="845" spans="1:12">
      <c r="A845">
        <v>4945</v>
      </c>
      <c r="B845" t="s">
        <v>831</v>
      </c>
      <c r="C845">
        <v>360</v>
      </c>
      <c r="D845" t="s">
        <v>1278</v>
      </c>
      <c r="E845">
        <v>2011</v>
      </c>
      <c r="F845" s="15">
        <f>IF(VLOOKUP(IF($A845&lt;1500,'BM011'!$D$5,IF($A845&lt;1800,'BM011'!$D$5,IF($A845&lt;2000,'BM011'!$D$5,$A845))),'BM011'!$D$5:$U$607,'BM011'!S$609,0)="BRUG KOM",VLOOKUP($C845,'BM010'!$C$5:$T$102,'BM010'!R$104,0),VLOOKUP(IF($A845&lt;1500,'BM011'!$D$5,IF($A845&lt;1800,'BM011'!$D$5,IF($A845&lt;2000,'BM011'!$D$5,$A845))),'BM011'!$D$5:$U$607,'BM011'!S$609,0))</f>
        <v>4578.5</v>
      </c>
      <c r="G845">
        <f>SUMIFS(Baggrundsvariable!D$3:D$296,Baggrundsvariable!$A$3:$A$296,Samlet!$C845,Baggrundsvariable!$C$3:$C$296,Samlet!$E845)</f>
        <v>168257</v>
      </c>
      <c r="H845" s="8">
        <f>SUMIFS(Baggrundsvariable!E$3:E$296,Baggrundsvariable!$A$3:$A$296,Samlet!$C845,Baggrundsvariable!$C$3:$C$296,Samlet!$E845)</f>
        <v>2.6916666666666664</v>
      </c>
      <c r="I845" s="8">
        <f>SUMIFS(Baggrundsvariable!F$3:F$296,Baggrundsvariable!$A$3:$A$296,Samlet!$C845,Baggrundsvariable!$C$3:$C$296,Samlet!$E845)</f>
        <v>5.0999999999999996</v>
      </c>
      <c r="J845" s="8">
        <f>SUMIFS(Baggrundsvariable!G$3:G$296,Baggrundsvariable!$A$3:$A$296,Samlet!$C845,Baggrundsvariable!$C$3:$C$296,Samlet!$E845)</f>
        <v>22</v>
      </c>
      <c r="K845" s="8">
        <f>SUMIFS(Baggrundsvariable!H$3:H$296,Baggrundsvariable!$A$3:$A$296,Samlet!$C845,Baggrundsvariable!$C$3:$C$296,Samlet!$E845)</f>
        <v>13.2</v>
      </c>
      <c r="L845" s="8">
        <f>SUMIFS(Baggrundsvariable!I$3:I$296,Baggrundsvariable!$A$3:$A$296,Samlet!$C845,Baggrundsvariable!$C$3:$C$296,Samlet!$E845)</f>
        <v>4.0450234383516843</v>
      </c>
    </row>
    <row r="846" spans="1:12">
      <c r="A846">
        <v>4951</v>
      </c>
      <c r="B846" t="s">
        <v>832</v>
      </c>
      <c r="C846">
        <v>360</v>
      </c>
      <c r="D846" t="s">
        <v>1278</v>
      </c>
      <c r="E846">
        <v>2011</v>
      </c>
      <c r="F846" s="15">
        <f>IF(VLOOKUP(IF($A846&lt;1500,'BM011'!$D$5,IF($A846&lt;1800,'BM011'!$D$5,IF($A846&lt;2000,'BM011'!$D$5,$A846))),'BM011'!$D$5:$U$607,'BM011'!S$609,0)="BRUG KOM",VLOOKUP($C846,'BM010'!$C$5:$T$102,'BM010'!R$104,0),VLOOKUP(IF($A846&lt;1500,'BM011'!$D$5,IF($A846&lt;1800,'BM011'!$D$5,IF($A846&lt;2000,'BM011'!$D$5,$A846))),'BM011'!$D$5:$U$607,'BM011'!S$609,0))</f>
        <v>4578.5</v>
      </c>
      <c r="G846">
        <f>SUMIFS(Baggrundsvariable!D$3:D$296,Baggrundsvariable!$A$3:$A$296,Samlet!$C846,Baggrundsvariable!$C$3:$C$296,Samlet!$E846)</f>
        <v>168257</v>
      </c>
      <c r="H846" s="8">
        <f>SUMIFS(Baggrundsvariable!E$3:E$296,Baggrundsvariable!$A$3:$A$296,Samlet!$C846,Baggrundsvariable!$C$3:$C$296,Samlet!$E846)</f>
        <v>2.6916666666666664</v>
      </c>
      <c r="I846" s="8">
        <f>SUMIFS(Baggrundsvariable!F$3:F$296,Baggrundsvariable!$A$3:$A$296,Samlet!$C846,Baggrundsvariable!$C$3:$C$296,Samlet!$E846)</f>
        <v>5.0999999999999996</v>
      </c>
      <c r="J846" s="8">
        <f>SUMIFS(Baggrundsvariable!G$3:G$296,Baggrundsvariable!$A$3:$A$296,Samlet!$C846,Baggrundsvariable!$C$3:$C$296,Samlet!$E846)</f>
        <v>22</v>
      </c>
      <c r="K846" s="8">
        <f>SUMIFS(Baggrundsvariable!H$3:H$296,Baggrundsvariable!$A$3:$A$296,Samlet!$C846,Baggrundsvariable!$C$3:$C$296,Samlet!$E846)</f>
        <v>13.2</v>
      </c>
      <c r="L846" s="8">
        <f>SUMIFS(Baggrundsvariable!I$3:I$296,Baggrundsvariable!$A$3:$A$296,Samlet!$C846,Baggrundsvariable!$C$3:$C$296,Samlet!$E846)</f>
        <v>4.0450234383516843</v>
      </c>
    </row>
    <row r="847" spans="1:12">
      <c r="A847">
        <v>4952</v>
      </c>
      <c r="B847" t="s">
        <v>833</v>
      </c>
      <c r="C847">
        <v>360</v>
      </c>
      <c r="D847" t="s">
        <v>1278</v>
      </c>
      <c r="E847">
        <v>2011</v>
      </c>
      <c r="F847" s="15">
        <f>IF(VLOOKUP(IF($A847&lt;1500,'BM011'!$D$5,IF($A847&lt;1800,'BM011'!$D$5,IF($A847&lt;2000,'BM011'!$D$5,$A847))),'BM011'!$D$5:$U$607,'BM011'!S$609,0)="BRUG KOM",VLOOKUP($C847,'BM010'!$C$5:$T$102,'BM010'!R$104,0),VLOOKUP(IF($A847&lt;1500,'BM011'!$D$5,IF($A847&lt;1800,'BM011'!$D$5,IF($A847&lt;2000,'BM011'!$D$5,$A847))),'BM011'!$D$5:$U$607,'BM011'!S$609,0))</f>
        <v>4578.5</v>
      </c>
      <c r="G847">
        <f>SUMIFS(Baggrundsvariable!D$3:D$296,Baggrundsvariable!$A$3:$A$296,Samlet!$C847,Baggrundsvariable!$C$3:$C$296,Samlet!$E847)</f>
        <v>168257</v>
      </c>
      <c r="H847" s="8">
        <f>SUMIFS(Baggrundsvariable!E$3:E$296,Baggrundsvariable!$A$3:$A$296,Samlet!$C847,Baggrundsvariable!$C$3:$C$296,Samlet!$E847)</f>
        <v>2.6916666666666664</v>
      </c>
      <c r="I847" s="8">
        <f>SUMIFS(Baggrundsvariable!F$3:F$296,Baggrundsvariable!$A$3:$A$296,Samlet!$C847,Baggrundsvariable!$C$3:$C$296,Samlet!$E847)</f>
        <v>5.0999999999999996</v>
      </c>
      <c r="J847" s="8">
        <f>SUMIFS(Baggrundsvariable!G$3:G$296,Baggrundsvariable!$A$3:$A$296,Samlet!$C847,Baggrundsvariable!$C$3:$C$296,Samlet!$E847)</f>
        <v>22</v>
      </c>
      <c r="K847" s="8">
        <f>SUMIFS(Baggrundsvariable!H$3:H$296,Baggrundsvariable!$A$3:$A$296,Samlet!$C847,Baggrundsvariable!$C$3:$C$296,Samlet!$E847)</f>
        <v>13.2</v>
      </c>
      <c r="L847" s="8">
        <f>SUMIFS(Baggrundsvariable!I$3:I$296,Baggrundsvariable!$A$3:$A$296,Samlet!$C847,Baggrundsvariable!$C$3:$C$296,Samlet!$E847)</f>
        <v>4.0450234383516843</v>
      </c>
    </row>
    <row r="848" spans="1:12">
      <c r="A848">
        <v>4953</v>
      </c>
      <c r="B848" t="s">
        <v>834</v>
      </c>
      <c r="C848">
        <v>360</v>
      </c>
      <c r="D848" t="s">
        <v>1278</v>
      </c>
      <c r="E848">
        <v>2011</v>
      </c>
      <c r="F848" s="15">
        <f>IF(VLOOKUP(IF($A848&lt;1500,'BM011'!$D$5,IF($A848&lt;1800,'BM011'!$D$5,IF($A848&lt;2000,'BM011'!$D$5,$A848))),'BM011'!$D$5:$U$607,'BM011'!S$609,0)="BRUG KOM",VLOOKUP($C848,'BM010'!$C$5:$T$102,'BM010'!R$104,0),VLOOKUP(IF($A848&lt;1500,'BM011'!$D$5,IF($A848&lt;1800,'BM011'!$D$5,IF($A848&lt;2000,'BM011'!$D$5,$A848))),'BM011'!$D$5:$U$607,'BM011'!S$609,0))</f>
        <v>4578.5</v>
      </c>
      <c r="G848">
        <f>SUMIFS(Baggrundsvariable!D$3:D$296,Baggrundsvariable!$A$3:$A$296,Samlet!$C848,Baggrundsvariable!$C$3:$C$296,Samlet!$E848)</f>
        <v>168257</v>
      </c>
      <c r="H848" s="8">
        <f>SUMIFS(Baggrundsvariable!E$3:E$296,Baggrundsvariable!$A$3:$A$296,Samlet!$C848,Baggrundsvariable!$C$3:$C$296,Samlet!$E848)</f>
        <v>2.6916666666666664</v>
      </c>
      <c r="I848" s="8">
        <f>SUMIFS(Baggrundsvariable!F$3:F$296,Baggrundsvariable!$A$3:$A$296,Samlet!$C848,Baggrundsvariable!$C$3:$C$296,Samlet!$E848)</f>
        <v>5.0999999999999996</v>
      </c>
      <c r="J848" s="8">
        <f>SUMIFS(Baggrundsvariable!G$3:G$296,Baggrundsvariable!$A$3:$A$296,Samlet!$C848,Baggrundsvariable!$C$3:$C$296,Samlet!$E848)</f>
        <v>22</v>
      </c>
      <c r="K848" s="8">
        <f>SUMIFS(Baggrundsvariable!H$3:H$296,Baggrundsvariable!$A$3:$A$296,Samlet!$C848,Baggrundsvariable!$C$3:$C$296,Samlet!$E848)</f>
        <v>13.2</v>
      </c>
      <c r="L848" s="8">
        <f>SUMIFS(Baggrundsvariable!I$3:I$296,Baggrundsvariable!$A$3:$A$296,Samlet!$C848,Baggrundsvariable!$C$3:$C$296,Samlet!$E848)</f>
        <v>4.0450234383516843</v>
      </c>
    </row>
    <row r="849" spans="1:12">
      <c r="A849">
        <v>4960</v>
      </c>
      <c r="B849" t="s">
        <v>835</v>
      </c>
      <c r="C849">
        <v>360</v>
      </c>
      <c r="D849" t="s">
        <v>1278</v>
      </c>
      <c r="E849">
        <v>2011</v>
      </c>
      <c r="F849" s="15">
        <f>IF(VLOOKUP(IF($A849&lt;1500,'BM011'!$D$5,IF($A849&lt;1800,'BM011'!$D$5,IF($A849&lt;2000,'BM011'!$D$5,$A849))),'BM011'!$D$5:$U$607,'BM011'!S$609,0)="BRUG KOM",VLOOKUP($C849,'BM010'!$C$5:$T$102,'BM010'!R$104,0),VLOOKUP(IF($A849&lt;1500,'BM011'!$D$5,IF($A849&lt;1800,'BM011'!$D$5,IF($A849&lt;2000,'BM011'!$D$5,$A849))),'BM011'!$D$5:$U$607,'BM011'!S$609,0))</f>
        <v>3328.5</v>
      </c>
      <c r="G849">
        <f>SUMIFS(Baggrundsvariable!D$3:D$296,Baggrundsvariable!$A$3:$A$296,Samlet!$C849,Baggrundsvariable!$C$3:$C$296,Samlet!$E849)</f>
        <v>168257</v>
      </c>
      <c r="H849" s="8">
        <f>SUMIFS(Baggrundsvariable!E$3:E$296,Baggrundsvariable!$A$3:$A$296,Samlet!$C849,Baggrundsvariable!$C$3:$C$296,Samlet!$E849)</f>
        <v>2.6916666666666664</v>
      </c>
      <c r="I849" s="8">
        <f>SUMIFS(Baggrundsvariable!F$3:F$296,Baggrundsvariable!$A$3:$A$296,Samlet!$C849,Baggrundsvariable!$C$3:$C$296,Samlet!$E849)</f>
        <v>5.0999999999999996</v>
      </c>
      <c r="J849" s="8">
        <f>SUMIFS(Baggrundsvariable!G$3:G$296,Baggrundsvariable!$A$3:$A$296,Samlet!$C849,Baggrundsvariable!$C$3:$C$296,Samlet!$E849)</f>
        <v>22</v>
      </c>
      <c r="K849" s="8">
        <f>SUMIFS(Baggrundsvariable!H$3:H$296,Baggrundsvariable!$A$3:$A$296,Samlet!$C849,Baggrundsvariable!$C$3:$C$296,Samlet!$E849)</f>
        <v>13.2</v>
      </c>
      <c r="L849" s="8">
        <f>SUMIFS(Baggrundsvariable!I$3:I$296,Baggrundsvariable!$A$3:$A$296,Samlet!$C849,Baggrundsvariable!$C$3:$C$296,Samlet!$E849)</f>
        <v>4.0450234383516843</v>
      </c>
    </row>
    <row r="850" spans="1:12">
      <c r="A850">
        <v>4970</v>
      </c>
      <c r="B850" t="s">
        <v>836</v>
      </c>
      <c r="C850">
        <v>360</v>
      </c>
      <c r="D850" t="s">
        <v>1278</v>
      </c>
      <c r="E850">
        <v>2011</v>
      </c>
      <c r="F850" s="15">
        <f>IF(VLOOKUP(IF($A850&lt;1500,'BM011'!$D$5,IF($A850&lt;1800,'BM011'!$D$5,IF($A850&lt;2000,'BM011'!$D$5,$A850))),'BM011'!$D$5:$U$607,'BM011'!S$609,0)="BRUG KOM",VLOOKUP($C850,'BM010'!$C$5:$T$102,'BM010'!R$104,0),VLOOKUP(IF($A850&lt;1500,'BM011'!$D$5,IF($A850&lt;1800,'BM011'!$D$5,IF($A850&lt;2000,'BM011'!$D$5,$A850))),'BM011'!$D$5:$U$607,'BM011'!S$609,0))</f>
        <v>4078.5</v>
      </c>
      <c r="G850">
        <f>SUMIFS(Baggrundsvariable!D$3:D$296,Baggrundsvariable!$A$3:$A$296,Samlet!$C850,Baggrundsvariable!$C$3:$C$296,Samlet!$E850)</f>
        <v>168257</v>
      </c>
      <c r="H850" s="8">
        <f>SUMIFS(Baggrundsvariable!E$3:E$296,Baggrundsvariable!$A$3:$A$296,Samlet!$C850,Baggrundsvariable!$C$3:$C$296,Samlet!$E850)</f>
        <v>2.6916666666666664</v>
      </c>
      <c r="I850" s="8">
        <f>SUMIFS(Baggrundsvariable!F$3:F$296,Baggrundsvariable!$A$3:$A$296,Samlet!$C850,Baggrundsvariable!$C$3:$C$296,Samlet!$E850)</f>
        <v>5.0999999999999996</v>
      </c>
      <c r="J850" s="8">
        <f>SUMIFS(Baggrundsvariable!G$3:G$296,Baggrundsvariable!$A$3:$A$296,Samlet!$C850,Baggrundsvariable!$C$3:$C$296,Samlet!$E850)</f>
        <v>22</v>
      </c>
      <c r="K850" s="8">
        <f>SUMIFS(Baggrundsvariable!H$3:H$296,Baggrundsvariable!$A$3:$A$296,Samlet!$C850,Baggrundsvariable!$C$3:$C$296,Samlet!$E850)</f>
        <v>13.2</v>
      </c>
      <c r="L850" s="8">
        <f>SUMIFS(Baggrundsvariable!I$3:I$296,Baggrundsvariable!$A$3:$A$296,Samlet!$C850,Baggrundsvariable!$C$3:$C$296,Samlet!$E850)</f>
        <v>4.0450234383516843</v>
      </c>
    </row>
    <row r="851" spans="1:12">
      <c r="A851">
        <v>4983</v>
      </c>
      <c r="B851" t="s">
        <v>837</v>
      </c>
      <c r="C851">
        <v>360</v>
      </c>
      <c r="D851" t="s">
        <v>1278</v>
      </c>
      <c r="E851">
        <v>2011</v>
      </c>
      <c r="F851" s="15">
        <f>IF(VLOOKUP(IF($A851&lt;1500,'BM011'!$D$5,IF($A851&lt;1800,'BM011'!$D$5,IF($A851&lt;2000,'BM011'!$D$5,$A851))),'BM011'!$D$5:$U$607,'BM011'!S$609,0)="BRUG KOM",VLOOKUP($C851,'BM010'!$C$5:$T$102,'BM010'!R$104,0),VLOOKUP(IF($A851&lt;1500,'BM011'!$D$5,IF($A851&lt;1800,'BM011'!$D$5,IF($A851&lt;2000,'BM011'!$D$5,$A851))),'BM011'!$D$5:$U$607,'BM011'!S$609,0))</f>
        <v>4578.5</v>
      </c>
      <c r="G851">
        <f>SUMIFS(Baggrundsvariable!D$3:D$296,Baggrundsvariable!$A$3:$A$296,Samlet!$C851,Baggrundsvariable!$C$3:$C$296,Samlet!$E851)</f>
        <v>168257</v>
      </c>
      <c r="H851" s="8">
        <f>SUMIFS(Baggrundsvariable!E$3:E$296,Baggrundsvariable!$A$3:$A$296,Samlet!$C851,Baggrundsvariable!$C$3:$C$296,Samlet!$E851)</f>
        <v>2.6916666666666664</v>
      </c>
      <c r="I851" s="8">
        <f>SUMIFS(Baggrundsvariable!F$3:F$296,Baggrundsvariable!$A$3:$A$296,Samlet!$C851,Baggrundsvariable!$C$3:$C$296,Samlet!$E851)</f>
        <v>5.0999999999999996</v>
      </c>
      <c r="J851" s="8">
        <f>SUMIFS(Baggrundsvariable!G$3:G$296,Baggrundsvariable!$A$3:$A$296,Samlet!$C851,Baggrundsvariable!$C$3:$C$296,Samlet!$E851)</f>
        <v>22</v>
      </c>
      <c r="K851" s="8">
        <f>SUMIFS(Baggrundsvariable!H$3:H$296,Baggrundsvariable!$A$3:$A$296,Samlet!$C851,Baggrundsvariable!$C$3:$C$296,Samlet!$E851)</f>
        <v>13.2</v>
      </c>
      <c r="L851" s="8">
        <f>SUMIFS(Baggrundsvariable!I$3:I$296,Baggrundsvariable!$A$3:$A$296,Samlet!$C851,Baggrundsvariable!$C$3:$C$296,Samlet!$E851)</f>
        <v>4.0450234383516843</v>
      </c>
    </row>
    <row r="852" spans="1:12">
      <c r="A852">
        <v>4990</v>
      </c>
      <c r="B852" t="s">
        <v>838</v>
      </c>
      <c r="C852">
        <v>376</v>
      </c>
      <c r="D852" t="s">
        <v>1277</v>
      </c>
      <c r="E852">
        <v>2011</v>
      </c>
      <c r="F852" s="15">
        <f>IF(VLOOKUP(IF($A852&lt;1500,'BM011'!$D$5,IF($A852&lt;1800,'BM011'!$D$5,IF($A852&lt;2000,'BM011'!$D$5,$A852))),'BM011'!$D$5:$U$607,'BM011'!S$609,0)="BRUG KOM",VLOOKUP($C852,'BM010'!$C$5:$T$102,'BM010'!R$104,0),VLOOKUP(IF($A852&lt;1500,'BM011'!$D$5,IF($A852&lt;1800,'BM011'!$D$5,IF($A852&lt;2000,'BM011'!$D$5,$A852))),'BM011'!$D$5:$U$607,'BM011'!S$609,0))</f>
        <v>5346.25</v>
      </c>
      <c r="G852">
        <f>SUMIFS(Baggrundsvariable!D$3:D$296,Baggrundsvariable!$A$3:$A$296,Samlet!$C852,Baggrundsvariable!$C$3:$C$296,Samlet!$E852)</f>
        <v>173408</v>
      </c>
      <c r="H852" s="8">
        <f>SUMIFS(Baggrundsvariable!E$3:E$296,Baggrundsvariable!$A$3:$A$296,Samlet!$C852,Baggrundsvariable!$C$3:$C$296,Samlet!$E852)</f>
        <v>1.416666666666667</v>
      </c>
      <c r="I852" s="8">
        <f>SUMIFS(Baggrundsvariable!F$3:F$296,Baggrundsvariable!$A$3:$A$296,Samlet!$C852,Baggrundsvariable!$C$3:$C$296,Samlet!$E852)</f>
        <v>5.6</v>
      </c>
      <c r="J852" s="8">
        <f>SUMIFS(Baggrundsvariable!G$3:G$296,Baggrundsvariable!$A$3:$A$296,Samlet!$C852,Baggrundsvariable!$C$3:$C$296,Samlet!$E852)</f>
        <v>17.8</v>
      </c>
      <c r="K852" s="8">
        <f>SUMIFS(Baggrundsvariable!H$3:H$296,Baggrundsvariable!$A$3:$A$296,Samlet!$C852,Baggrundsvariable!$C$3:$C$296,Samlet!$E852)</f>
        <v>12.9</v>
      </c>
      <c r="L852" s="8">
        <f>SUMIFS(Baggrundsvariable!I$3:I$296,Baggrundsvariable!$A$3:$A$296,Samlet!$C852,Baggrundsvariable!$C$3:$C$296,Samlet!$E852)</f>
        <v>3.3126759658289919</v>
      </c>
    </row>
    <row r="853" spans="1:12">
      <c r="A853">
        <v>5000</v>
      </c>
      <c r="B853" t="s">
        <v>839</v>
      </c>
      <c r="C853">
        <v>461</v>
      </c>
      <c r="D853" t="s">
        <v>1280</v>
      </c>
      <c r="E853">
        <v>2011</v>
      </c>
      <c r="F853" s="15">
        <f>IF(VLOOKUP(IF($A853&lt;1500,'BM011'!$D$5,IF($A853&lt;1800,'BM011'!$D$5,IF($A853&lt;2000,'BM011'!$D$5,$A853))),'BM011'!$D$5:$U$607,'BM011'!S$609,0)="BRUG KOM",VLOOKUP($C853,'BM010'!$C$5:$T$102,'BM010'!R$104,0),VLOOKUP(IF($A853&lt;1500,'BM011'!$D$5,IF($A853&lt;1800,'BM011'!$D$5,IF($A853&lt;2000,'BM011'!$D$5,$A853))),'BM011'!$D$5:$U$607,'BM011'!S$609,0))</f>
        <v>14149</v>
      </c>
      <c r="G853">
        <f>SUMIFS(Baggrundsvariable!D$3:D$296,Baggrundsvariable!$A$3:$A$296,Samlet!$C853,Baggrundsvariable!$C$3:$C$296,Samlet!$E853)</f>
        <v>186960</v>
      </c>
      <c r="H853" s="8">
        <f>SUMIFS(Baggrundsvariable!E$3:E$296,Baggrundsvariable!$A$3:$A$296,Samlet!$C853,Baggrundsvariable!$C$3:$C$296,Samlet!$E853)</f>
        <v>1.9833333333333332</v>
      </c>
      <c r="I853" s="8">
        <f>SUMIFS(Baggrundsvariable!F$3:F$296,Baggrundsvariable!$A$3:$A$296,Samlet!$C853,Baggrundsvariable!$C$3:$C$296,Samlet!$E853)</f>
        <v>6.7</v>
      </c>
      <c r="J853" s="8">
        <f>SUMIFS(Baggrundsvariable!G$3:G$296,Baggrundsvariable!$A$3:$A$296,Samlet!$C853,Baggrundsvariable!$C$3:$C$296,Samlet!$E853)</f>
        <v>21.1</v>
      </c>
      <c r="K853" s="8">
        <f>SUMIFS(Baggrundsvariable!H$3:H$296,Baggrundsvariable!$A$3:$A$296,Samlet!$C853,Baggrundsvariable!$C$3:$C$296,Samlet!$E853)</f>
        <v>13.6</v>
      </c>
      <c r="L853" s="8">
        <f>SUMIFS(Baggrundsvariable!I$3:I$296,Baggrundsvariable!$A$3:$A$296,Samlet!$C853,Baggrundsvariable!$C$3:$C$296,Samlet!$E853)</f>
        <v>10.172055481792084</v>
      </c>
    </row>
    <row r="854" spans="1:12">
      <c r="A854">
        <v>5200</v>
      </c>
      <c r="B854" t="s">
        <v>840</v>
      </c>
      <c r="C854">
        <v>461</v>
      </c>
      <c r="D854" t="s">
        <v>1280</v>
      </c>
      <c r="E854">
        <v>2011</v>
      </c>
      <c r="F854" s="15">
        <f>IF(VLOOKUP(IF($A854&lt;1500,'BM011'!$D$5,IF($A854&lt;1800,'BM011'!$D$5,IF($A854&lt;2000,'BM011'!$D$5,$A854))),'BM011'!$D$5:$U$607,'BM011'!S$609,0)="BRUG KOM",VLOOKUP($C854,'BM010'!$C$5:$T$102,'BM010'!R$104,0),VLOOKUP(IF($A854&lt;1500,'BM011'!$D$5,IF($A854&lt;1800,'BM011'!$D$5,IF($A854&lt;2000,'BM011'!$D$5,$A854))),'BM011'!$D$5:$U$607,'BM011'!S$609,0))</f>
        <v>11181</v>
      </c>
      <c r="G854">
        <f>SUMIFS(Baggrundsvariable!D$3:D$296,Baggrundsvariable!$A$3:$A$296,Samlet!$C854,Baggrundsvariable!$C$3:$C$296,Samlet!$E854)</f>
        <v>186960</v>
      </c>
      <c r="H854" s="8">
        <f>SUMIFS(Baggrundsvariable!E$3:E$296,Baggrundsvariable!$A$3:$A$296,Samlet!$C854,Baggrundsvariable!$C$3:$C$296,Samlet!$E854)</f>
        <v>1.9833333333333332</v>
      </c>
      <c r="I854" s="8">
        <f>SUMIFS(Baggrundsvariable!F$3:F$296,Baggrundsvariable!$A$3:$A$296,Samlet!$C854,Baggrundsvariable!$C$3:$C$296,Samlet!$E854)</f>
        <v>6.7</v>
      </c>
      <c r="J854" s="8">
        <f>SUMIFS(Baggrundsvariable!G$3:G$296,Baggrundsvariable!$A$3:$A$296,Samlet!$C854,Baggrundsvariable!$C$3:$C$296,Samlet!$E854)</f>
        <v>21.1</v>
      </c>
      <c r="K854" s="8">
        <f>SUMIFS(Baggrundsvariable!H$3:H$296,Baggrundsvariable!$A$3:$A$296,Samlet!$C854,Baggrundsvariable!$C$3:$C$296,Samlet!$E854)</f>
        <v>13.6</v>
      </c>
      <c r="L854" s="8">
        <f>SUMIFS(Baggrundsvariable!I$3:I$296,Baggrundsvariable!$A$3:$A$296,Samlet!$C854,Baggrundsvariable!$C$3:$C$296,Samlet!$E854)</f>
        <v>10.172055481792084</v>
      </c>
    </row>
    <row r="855" spans="1:12">
      <c r="A855">
        <v>5210</v>
      </c>
      <c r="B855" t="s">
        <v>841</v>
      </c>
      <c r="C855">
        <v>461</v>
      </c>
      <c r="D855" t="s">
        <v>1280</v>
      </c>
      <c r="E855">
        <v>2011</v>
      </c>
      <c r="F855" s="15">
        <f>IF(VLOOKUP(IF($A855&lt;1500,'BM011'!$D$5,IF($A855&lt;1800,'BM011'!$D$5,IF($A855&lt;2000,'BM011'!$D$5,$A855))),'BM011'!$D$5:$U$607,'BM011'!S$609,0)="BRUG KOM",VLOOKUP($C855,'BM010'!$C$5:$T$102,'BM010'!R$104,0),VLOOKUP(IF($A855&lt;1500,'BM011'!$D$5,IF($A855&lt;1800,'BM011'!$D$5,IF($A855&lt;2000,'BM011'!$D$5,$A855))),'BM011'!$D$5:$U$607,'BM011'!S$609,0))</f>
        <v>11693</v>
      </c>
      <c r="G855">
        <f>SUMIFS(Baggrundsvariable!D$3:D$296,Baggrundsvariable!$A$3:$A$296,Samlet!$C855,Baggrundsvariable!$C$3:$C$296,Samlet!$E855)</f>
        <v>186960</v>
      </c>
      <c r="H855" s="8">
        <f>SUMIFS(Baggrundsvariable!E$3:E$296,Baggrundsvariable!$A$3:$A$296,Samlet!$C855,Baggrundsvariable!$C$3:$C$296,Samlet!$E855)</f>
        <v>1.9833333333333332</v>
      </c>
      <c r="I855" s="8">
        <f>SUMIFS(Baggrundsvariable!F$3:F$296,Baggrundsvariable!$A$3:$A$296,Samlet!$C855,Baggrundsvariable!$C$3:$C$296,Samlet!$E855)</f>
        <v>6.7</v>
      </c>
      <c r="J855" s="8">
        <f>SUMIFS(Baggrundsvariable!G$3:G$296,Baggrundsvariable!$A$3:$A$296,Samlet!$C855,Baggrundsvariable!$C$3:$C$296,Samlet!$E855)</f>
        <v>21.1</v>
      </c>
      <c r="K855" s="8">
        <f>SUMIFS(Baggrundsvariable!H$3:H$296,Baggrundsvariable!$A$3:$A$296,Samlet!$C855,Baggrundsvariable!$C$3:$C$296,Samlet!$E855)</f>
        <v>13.6</v>
      </c>
      <c r="L855" s="8">
        <f>SUMIFS(Baggrundsvariable!I$3:I$296,Baggrundsvariable!$A$3:$A$296,Samlet!$C855,Baggrundsvariable!$C$3:$C$296,Samlet!$E855)</f>
        <v>10.172055481792084</v>
      </c>
    </row>
    <row r="856" spans="1:12">
      <c r="A856">
        <v>5220</v>
      </c>
      <c r="B856" t="s">
        <v>842</v>
      </c>
      <c r="C856">
        <v>461</v>
      </c>
      <c r="D856" t="s">
        <v>1280</v>
      </c>
      <c r="E856">
        <v>2011</v>
      </c>
      <c r="F856" s="15">
        <f>IF(VLOOKUP(IF($A856&lt;1500,'BM011'!$D$5,IF($A856&lt;1800,'BM011'!$D$5,IF($A856&lt;2000,'BM011'!$D$5,$A856))),'BM011'!$D$5:$U$607,'BM011'!S$609,0)="BRUG KOM",VLOOKUP($C856,'BM010'!$C$5:$T$102,'BM010'!R$104,0),VLOOKUP(IF($A856&lt;1500,'BM011'!$D$5,IF($A856&lt;1800,'BM011'!$D$5,IF($A856&lt;2000,'BM011'!$D$5,$A856))),'BM011'!$D$5:$U$607,'BM011'!S$609,0))</f>
        <v>13149.25</v>
      </c>
      <c r="G856">
        <f>SUMIFS(Baggrundsvariable!D$3:D$296,Baggrundsvariable!$A$3:$A$296,Samlet!$C856,Baggrundsvariable!$C$3:$C$296,Samlet!$E856)</f>
        <v>186960</v>
      </c>
      <c r="H856" s="8">
        <f>SUMIFS(Baggrundsvariable!E$3:E$296,Baggrundsvariable!$A$3:$A$296,Samlet!$C856,Baggrundsvariable!$C$3:$C$296,Samlet!$E856)</f>
        <v>1.9833333333333332</v>
      </c>
      <c r="I856" s="8">
        <f>SUMIFS(Baggrundsvariable!F$3:F$296,Baggrundsvariable!$A$3:$A$296,Samlet!$C856,Baggrundsvariable!$C$3:$C$296,Samlet!$E856)</f>
        <v>6.7</v>
      </c>
      <c r="J856" s="8">
        <f>SUMIFS(Baggrundsvariable!G$3:G$296,Baggrundsvariable!$A$3:$A$296,Samlet!$C856,Baggrundsvariable!$C$3:$C$296,Samlet!$E856)</f>
        <v>21.1</v>
      </c>
      <c r="K856" s="8">
        <f>SUMIFS(Baggrundsvariable!H$3:H$296,Baggrundsvariable!$A$3:$A$296,Samlet!$C856,Baggrundsvariable!$C$3:$C$296,Samlet!$E856)</f>
        <v>13.6</v>
      </c>
      <c r="L856" s="8">
        <f>SUMIFS(Baggrundsvariable!I$3:I$296,Baggrundsvariable!$A$3:$A$296,Samlet!$C856,Baggrundsvariable!$C$3:$C$296,Samlet!$E856)</f>
        <v>10.172055481792084</v>
      </c>
    </row>
    <row r="857" spans="1:12">
      <c r="A857">
        <v>5230</v>
      </c>
      <c r="B857" t="s">
        <v>843</v>
      </c>
      <c r="C857">
        <v>461</v>
      </c>
      <c r="D857" t="s">
        <v>1280</v>
      </c>
      <c r="E857">
        <v>2011</v>
      </c>
      <c r="F857" s="15">
        <f>IF(VLOOKUP(IF($A857&lt;1500,'BM011'!$D$5,IF($A857&lt;1800,'BM011'!$D$5,IF($A857&lt;2000,'BM011'!$D$5,$A857))),'BM011'!$D$5:$U$607,'BM011'!S$609,0)="BRUG KOM",VLOOKUP($C857,'BM010'!$C$5:$T$102,'BM010'!R$104,0),VLOOKUP(IF($A857&lt;1500,'BM011'!$D$5,IF($A857&lt;1800,'BM011'!$D$5,IF($A857&lt;2000,'BM011'!$D$5,$A857))),'BM011'!$D$5:$U$607,'BM011'!S$609,0))</f>
        <v>14730</v>
      </c>
      <c r="G857">
        <f>SUMIFS(Baggrundsvariable!D$3:D$296,Baggrundsvariable!$A$3:$A$296,Samlet!$C857,Baggrundsvariable!$C$3:$C$296,Samlet!$E857)</f>
        <v>186960</v>
      </c>
      <c r="H857" s="8">
        <f>SUMIFS(Baggrundsvariable!E$3:E$296,Baggrundsvariable!$A$3:$A$296,Samlet!$C857,Baggrundsvariable!$C$3:$C$296,Samlet!$E857)</f>
        <v>1.9833333333333332</v>
      </c>
      <c r="I857" s="8">
        <f>SUMIFS(Baggrundsvariable!F$3:F$296,Baggrundsvariable!$A$3:$A$296,Samlet!$C857,Baggrundsvariable!$C$3:$C$296,Samlet!$E857)</f>
        <v>6.7</v>
      </c>
      <c r="J857" s="8">
        <f>SUMIFS(Baggrundsvariable!G$3:G$296,Baggrundsvariable!$A$3:$A$296,Samlet!$C857,Baggrundsvariable!$C$3:$C$296,Samlet!$E857)</f>
        <v>21.1</v>
      </c>
      <c r="K857" s="8">
        <f>SUMIFS(Baggrundsvariable!H$3:H$296,Baggrundsvariable!$A$3:$A$296,Samlet!$C857,Baggrundsvariable!$C$3:$C$296,Samlet!$E857)</f>
        <v>13.6</v>
      </c>
      <c r="L857" s="8">
        <f>SUMIFS(Baggrundsvariable!I$3:I$296,Baggrundsvariable!$A$3:$A$296,Samlet!$C857,Baggrundsvariable!$C$3:$C$296,Samlet!$E857)</f>
        <v>10.172055481792084</v>
      </c>
    </row>
    <row r="858" spans="1:12">
      <c r="A858">
        <v>5240</v>
      </c>
      <c r="B858" t="s">
        <v>844</v>
      </c>
      <c r="C858">
        <v>461</v>
      </c>
      <c r="D858" t="s">
        <v>1280</v>
      </c>
      <c r="E858">
        <v>2011</v>
      </c>
      <c r="F858" s="15">
        <f>IF(VLOOKUP(IF($A858&lt;1500,'BM011'!$D$5,IF($A858&lt;1800,'BM011'!$D$5,IF($A858&lt;2000,'BM011'!$D$5,$A858))),'BM011'!$D$5:$U$607,'BM011'!S$609,0)="BRUG KOM",VLOOKUP($C858,'BM010'!$C$5:$T$102,'BM010'!R$104,0),VLOOKUP(IF($A858&lt;1500,'BM011'!$D$5,IF($A858&lt;1800,'BM011'!$D$5,IF($A858&lt;2000,'BM011'!$D$5,$A858))),'BM011'!$D$5:$U$607,'BM011'!S$609,0))</f>
        <v>11500</v>
      </c>
      <c r="G858">
        <f>SUMIFS(Baggrundsvariable!D$3:D$296,Baggrundsvariable!$A$3:$A$296,Samlet!$C858,Baggrundsvariable!$C$3:$C$296,Samlet!$E858)</f>
        <v>186960</v>
      </c>
      <c r="H858" s="8">
        <f>SUMIFS(Baggrundsvariable!E$3:E$296,Baggrundsvariable!$A$3:$A$296,Samlet!$C858,Baggrundsvariable!$C$3:$C$296,Samlet!$E858)</f>
        <v>1.9833333333333332</v>
      </c>
      <c r="I858" s="8">
        <f>SUMIFS(Baggrundsvariable!F$3:F$296,Baggrundsvariable!$A$3:$A$296,Samlet!$C858,Baggrundsvariable!$C$3:$C$296,Samlet!$E858)</f>
        <v>6.7</v>
      </c>
      <c r="J858" s="8">
        <f>SUMIFS(Baggrundsvariable!G$3:G$296,Baggrundsvariable!$A$3:$A$296,Samlet!$C858,Baggrundsvariable!$C$3:$C$296,Samlet!$E858)</f>
        <v>21.1</v>
      </c>
      <c r="K858" s="8">
        <f>SUMIFS(Baggrundsvariable!H$3:H$296,Baggrundsvariable!$A$3:$A$296,Samlet!$C858,Baggrundsvariable!$C$3:$C$296,Samlet!$E858)</f>
        <v>13.6</v>
      </c>
      <c r="L858" s="8">
        <f>SUMIFS(Baggrundsvariable!I$3:I$296,Baggrundsvariable!$A$3:$A$296,Samlet!$C858,Baggrundsvariable!$C$3:$C$296,Samlet!$E858)</f>
        <v>10.172055481792084</v>
      </c>
    </row>
    <row r="859" spans="1:12">
      <c r="A859">
        <v>5250</v>
      </c>
      <c r="B859" t="s">
        <v>845</v>
      </c>
      <c r="C859">
        <v>461</v>
      </c>
      <c r="D859" t="s">
        <v>1280</v>
      </c>
      <c r="E859">
        <v>2011</v>
      </c>
      <c r="F859" s="15">
        <f>IF(VLOOKUP(IF($A859&lt;1500,'BM011'!$D$5,IF($A859&lt;1800,'BM011'!$D$5,IF($A859&lt;2000,'BM011'!$D$5,$A859))),'BM011'!$D$5:$U$607,'BM011'!S$609,0)="BRUG KOM",VLOOKUP($C859,'BM010'!$C$5:$T$102,'BM010'!R$104,0),VLOOKUP(IF($A859&lt;1500,'BM011'!$D$5,IF($A859&lt;1800,'BM011'!$D$5,IF($A859&lt;2000,'BM011'!$D$5,$A859))),'BM011'!$D$5:$U$607,'BM011'!S$609,0))</f>
        <v>12698.5</v>
      </c>
      <c r="G859">
        <f>SUMIFS(Baggrundsvariable!D$3:D$296,Baggrundsvariable!$A$3:$A$296,Samlet!$C859,Baggrundsvariable!$C$3:$C$296,Samlet!$E859)</f>
        <v>186960</v>
      </c>
      <c r="H859" s="8">
        <f>SUMIFS(Baggrundsvariable!E$3:E$296,Baggrundsvariable!$A$3:$A$296,Samlet!$C859,Baggrundsvariable!$C$3:$C$296,Samlet!$E859)</f>
        <v>1.9833333333333332</v>
      </c>
      <c r="I859" s="8">
        <f>SUMIFS(Baggrundsvariable!F$3:F$296,Baggrundsvariable!$A$3:$A$296,Samlet!$C859,Baggrundsvariable!$C$3:$C$296,Samlet!$E859)</f>
        <v>6.7</v>
      </c>
      <c r="J859" s="8">
        <f>SUMIFS(Baggrundsvariable!G$3:G$296,Baggrundsvariable!$A$3:$A$296,Samlet!$C859,Baggrundsvariable!$C$3:$C$296,Samlet!$E859)</f>
        <v>21.1</v>
      </c>
      <c r="K859" s="8">
        <f>SUMIFS(Baggrundsvariable!H$3:H$296,Baggrundsvariable!$A$3:$A$296,Samlet!$C859,Baggrundsvariable!$C$3:$C$296,Samlet!$E859)</f>
        <v>13.6</v>
      </c>
      <c r="L859" s="8">
        <f>SUMIFS(Baggrundsvariable!I$3:I$296,Baggrundsvariable!$A$3:$A$296,Samlet!$C859,Baggrundsvariable!$C$3:$C$296,Samlet!$E859)</f>
        <v>10.172055481792084</v>
      </c>
    </row>
    <row r="860" spans="1:12">
      <c r="A860">
        <v>5260</v>
      </c>
      <c r="B860" t="s">
        <v>846</v>
      </c>
      <c r="C860">
        <v>461</v>
      </c>
      <c r="D860" t="s">
        <v>1280</v>
      </c>
      <c r="E860">
        <v>2011</v>
      </c>
      <c r="F860" s="15">
        <f>IF(VLOOKUP(IF($A860&lt;1500,'BM011'!$D$5,IF($A860&lt;1800,'BM011'!$D$5,IF($A860&lt;2000,'BM011'!$D$5,$A860))),'BM011'!$D$5:$U$607,'BM011'!S$609,0)="BRUG KOM",VLOOKUP($C860,'BM010'!$C$5:$T$102,'BM010'!R$104,0),VLOOKUP(IF($A860&lt;1500,'BM011'!$D$5,IF($A860&lt;1800,'BM011'!$D$5,IF($A860&lt;2000,'BM011'!$D$5,$A860))),'BM011'!$D$5:$U$607,'BM011'!S$609,0))</f>
        <v>11713</v>
      </c>
      <c r="G860">
        <f>SUMIFS(Baggrundsvariable!D$3:D$296,Baggrundsvariable!$A$3:$A$296,Samlet!$C860,Baggrundsvariable!$C$3:$C$296,Samlet!$E860)</f>
        <v>186960</v>
      </c>
      <c r="H860" s="8">
        <f>SUMIFS(Baggrundsvariable!E$3:E$296,Baggrundsvariable!$A$3:$A$296,Samlet!$C860,Baggrundsvariable!$C$3:$C$296,Samlet!$E860)</f>
        <v>1.9833333333333332</v>
      </c>
      <c r="I860" s="8">
        <f>SUMIFS(Baggrundsvariable!F$3:F$296,Baggrundsvariable!$A$3:$A$296,Samlet!$C860,Baggrundsvariable!$C$3:$C$296,Samlet!$E860)</f>
        <v>6.7</v>
      </c>
      <c r="J860" s="8">
        <f>SUMIFS(Baggrundsvariable!G$3:G$296,Baggrundsvariable!$A$3:$A$296,Samlet!$C860,Baggrundsvariable!$C$3:$C$296,Samlet!$E860)</f>
        <v>21.1</v>
      </c>
      <c r="K860" s="8">
        <f>SUMIFS(Baggrundsvariable!H$3:H$296,Baggrundsvariable!$A$3:$A$296,Samlet!$C860,Baggrundsvariable!$C$3:$C$296,Samlet!$E860)</f>
        <v>13.6</v>
      </c>
      <c r="L860" s="8">
        <f>SUMIFS(Baggrundsvariable!I$3:I$296,Baggrundsvariable!$A$3:$A$296,Samlet!$C860,Baggrundsvariable!$C$3:$C$296,Samlet!$E860)</f>
        <v>10.172055481792084</v>
      </c>
    </row>
    <row r="861" spans="1:12">
      <c r="A861">
        <v>5270</v>
      </c>
      <c r="B861" t="s">
        <v>847</v>
      </c>
      <c r="C861">
        <v>461</v>
      </c>
      <c r="D861" t="s">
        <v>1280</v>
      </c>
      <c r="E861">
        <v>2011</v>
      </c>
      <c r="F861" s="15">
        <f>IF(VLOOKUP(IF($A861&lt;1500,'BM011'!$D$5,IF($A861&lt;1800,'BM011'!$D$5,IF($A861&lt;2000,'BM011'!$D$5,$A861))),'BM011'!$D$5:$U$607,'BM011'!S$609,0)="BRUG KOM",VLOOKUP($C861,'BM010'!$C$5:$T$102,'BM010'!R$104,0),VLOOKUP(IF($A861&lt;1500,'BM011'!$D$5,IF($A861&lt;1800,'BM011'!$D$5,IF($A861&lt;2000,'BM011'!$D$5,$A861))),'BM011'!$D$5:$U$607,'BM011'!S$609,0))</f>
        <v>11415.25</v>
      </c>
      <c r="G861">
        <f>SUMIFS(Baggrundsvariable!D$3:D$296,Baggrundsvariable!$A$3:$A$296,Samlet!$C861,Baggrundsvariable!$C$3:$C$296,Samlet!$E861)</f>
        <v>186960</v>
      </c>
      <c r="H861" s="8">
        <f>SUMIFS(Baggrundsvariable!E$3:E$296,Baggrundsvariable!$A$3:$A$296,Samlet!$C861,Baggrundsvariable!$C$3:$C$296,Samlet!$E861)</f>
        <v>1.9833333333333332</v>
      </c>
      <c r="I861" s="8">
        <f>SUMIFS(Baggrundsvariable!F$3:F$296,Baggrundsvariable!$A$3:$A$296,Samlet!$C861,Baggrundsvariable!$C$3:$C$296,Samlet!$E861)</f>
        <v>6.7</v>
      </c>
      <c r="J861" s="8">
        <f>SUMIFS(Baggrundsvariable!G$3:G$296,Baggrundsvariable!$A$3:$A$296,Samlet!$C861,Baggrundsvariable!$C$3:$C$296,Samlet!$E861)</f>
        <v>21.1</v>
      </c>
      <c r="K861" s="8">
        <f>SUMIFS(Baggrundsvariable!H$3:H$296,Baggrundsvariable!$A$3:$A$296,Samlet!$C861,Baggrundsvariable!$C$3:$C$296,Samlet!$E861)</f>
        <v>13.6</v>
      </c>
      <c r="L861" s="8">
        <f>SUMIFS(Baggrundsvariable!I$3:I$296,Baggrundsvariable!$A$3:$A$296,Samlet!$C861,Baggrundsvariable!$C$3:$C$296,Samlet!$E861)</f>
        <v>10.172055481792084</v>
      </c>
    </row>
    <row r="862" spans="1:12">
      <c r="A862">
        <v>5270</v>
      </c>
      <c r="B862" t="s">
        <v>847</v>
      </c>
      <c r="C862">
        <v>480</v>
      </c>
      <c r="D862" t="s">
        <v>1281</v>
      </c>
      <c r="E862">
        <v>2011</v>
      </c>
      <c r="F862" s="15">
        <f>IF(VLOOKUP(IF($A862&lt;1500,'BM011'!$D$5,IF($A862&lt;1800,'BM011'!$D$5,IF($A862&lt;2000,'BM011'!$D$5,$A862))),'BM011'!$D$5:$U$607,'BM011'!S$609,0)="BRUG KOM",VLOOKUP($C862,'BM010'!$C$5:$T$102,'BM010'!R$104,0),VLOOKUP(IF($A862&lt;1500,'BM011'!$D$5,IF($A862&lt;1800,'BM011'!$D$5,IF($A862&lt;2000,'BM011'!$D$5,$A862))),'BM011'!$D$5:$U$607,'BM011'!S$609,0))</f>
        <v>11415.25</v>
      </c>
      <c r="G862">
        <f>SUMIFS(Baggrundsvariable!D$3:D$296,Baggrundsvariable!$A$3:$A$296,Samlet!$C862,Baggrundsvariable!$C$3:$C$296,Samlet!$E862)</f>
        <v>184924</v>
      </c>
      <c r="H862" s="8">
        <f>SUMIFS(Baggrundsvariable!E$3:E$296,Baggrundsvariable!$A$3:$A$296,Samlet!$C862,Baggrundsvariable!$C$3:$C$296,Samlet!$E862)</f>
        <v>2.0416666666666665</v>
      </c>
      <c r="I862" s="8">
        <f>SUMIFS(Baggrundsvariable!F$3:F$296,Baggrundsvariable!$A$3:$A$296,Samlet!$C862,Baggrundsvariable!$C$3:$C$296,Samlet!$E862)</f>
        <v>3.1</v>
      </c>
      <c r="J862" s="8">
        <f>SUMIFS(Baggrundsvariable!G$3:G$296,Baggrundsvariable!$A$3:$A$296,Samlet!$C862,Baggrundsvariable!$C$3:$C$296,Samlet!$E862)</f>
        <v>13</v>
      </c>
      <c r="K862" s="8">
        <f>SUMIFS(Baggrundsvariable!H$3:H$296,Baggrundsvariable!$A$3:$A$296,Samlet!$C862,Baggrundsvariable!$C$3:$C$296,Samlet!$E862)</f>
        <v>13.3</v>
      </c>
      <c r="L862" s="8">
        <f>SUMIFS(Baggrundsvariable!I$3:I$296,Baggrundsvariable!$A$3:$A$296,Samlet!$C862,Baggrundsvariable!$C$3:$C$296,Samlet!$E862)</f>
        <v>1.979811688862499</v>
      </c>
    </row>
    <row r="863" spans="1:12">
      <c r="A863">
        <v>5290</v>
      </c>
      <c r="B863" t="s">
        <v>848</v>
      </c>
      <c r="C863">
        <v>440</v>
      </c>
      <c r="D863" t="s">
        <v>1282</v>
      </c>
      <c r="E863">
        <v>2011</v>
      </c>
      <c r="F863" s="15">
        <f>IF(VLOOKUP(IF($A863&lt;1500,'BM011'!$D$5,IF($A863&lt;1800,'BM011'!$D$5,IF($A863&lt;2000,'BM011'!$D$5,$A863))),'BM011'!$D$5:$U$607,'BM011'!S$609,0)="BRUG KOM",VLOOKUP($C863,'BM010'!$C$5:$T$102,'BM010'!R$104,0),VLOOKUP(IF($A863&lt;1500,'BM011'!$D$5,IF($A863&lt;1800,'BM011'!$D$5,IF($A863&lt;2000,'BM011'!$D$5,$A863))),'BM011'!$D$5:$U$607,'BM011'!S$609,0))</f>
        <v>9740</v>
      </c>
      <c r="G863">
        <f>SUMIFS(Baggrundsvariable!D$3:D$296,Baggrundsvariable!$A$3:$A$296,Samlet!$C863,Baggrundsvariable!$C$3:$C$296,Samlet!$E863)</f>
        <v>190155</v>
      </c>
      <c r="H863" s="8">
        <f>SUMIFS(Baggrundsvariable!E$3:E$296,Baggrundsvariable!$A$3:$A$296,Samlet!$C863,Baggrundsvariable!$C$3:$C$296,Samlet!$E863)</f>
        <v>2.125</v>
      </c>
      <c r="I863" s="8">
        <f>SUMIFS(Baggrundsvariable!F$3:F$296,Baggrundsvariable!$A$3:$A$296,Samlet!$C863,Baggrundsvariable!$C$3:$C$296,Samlet!$E863)</f>
        <v>2.1</v>
      </c>
      <c r="J863" s="8">
        <f>SUMIFS(Baggrundsvariable!G$3:G$296,Baggrundsvariable!$A$3:$A$296,Samlet!$C863,Baggrundsvariable!$C$3:$C$296,Samlet!$E863)</f>
        <v>11.2</v>
      </c>
      <c r="K863" s="8">
        <f>SUMIFS(Baggrundsvariable!H$3:H$296,Baggrundsvariable!$A$3:$A$296,Samlet!$C863,Baggrundsvariable!$C$3:$C$296,Samlet!$E863)</f>
        <v>9.8000000000000007</v>
      </c>
      <c r="L863" s="8">
        <f>SUMIFS(Baggrundsvariable!I$3:I$296,Baggrundsvariable!$A$3:$A$296,Samlet!$C863,Baggrundsvariable!$C$3:$C$296,Samlet!$E863)</f>
        <v>2.4922872816484682</v>
      </c>
    </row>
    <row r="864" spans="1:12">
      <c r="A864">
        <v>5300</v>
      </c>
      <c r="B864" t="s">
        <v>849</v>
      </c>
      <c r="C864">
        <v>440</v>
      </c>
      <c r="D864" t="s">
        <v>1282</v>
      </c>
      <c r="E864">
        <v>2011</v>
      </c>
      <c r="F864" s="15">
        <f>IF(VLOOKUP(IF($A864&lt;1500,'BM011'!$D$5,IF($A864&lt;1800,'BM011'!$D$5,IF($A864&lt;2000,'BM011'!$D$5,$A864))),'BM011'!$D$5:$U$607,'BM011'!S$609,0)="BRUG KOM",VLOOKUP($C864,'BM010'!$C$5:$T$102,'BM010'!R$104,0),VLOOKUP(IF($A864&lt;1500,'BM011'!$D$5,IF($A864&lt;1800,'BM011'!$D$5,IF($A864&lt;2000,'BM011'!$D$5,$A864))),'BM011'!$D$5:$U$607,'BM011'!S$609,0))</f>
        <v>11441.25</v>
      </c>
      <c r="G864">
        <f>SUMIFS(Baggrundsvariable!D$3:D$296,Baggrundsvariable!$A$3:$A$296,Samlet!$C864,Baggrundsvariable!$C$3:$C$296,Samlet!$E864)</f>
        <v>190155</v>
      </c>
      <c r="H864" s="8">
        <f>SUMIFS(Baggrundsvariable!E$3:E$296,Baggrundsvariable!$A$3:$A$296,Samlet!$C864,Baggrundsvariable!$C$3:$C$296,Samlet!$E864)</f>
        <v>2.125</v>
      </c>
      <c r="I864" s="8">
        <f>SUMIFS(Baggrundsvariable!F$3:F$296,Baggrundsvariable!$A$3:$A$296,Samlet!$C864,Baggrundsvariable!$C$3:$C$296,Samlet!$E864)</f>
        <v>2.1</v>
      </c>
      <c r="J864" s="8">
        <f>SUMIFS(Baggrundsvariable!G$3:G$296,Baggrundsvariable!$A$3:$A$296,Samlet!$C864,Baggrundsvariable!$C$3:$C$296,Samlet!$E864)</f>
        <v>11.2</v>
      </c>
      <c r="K864" s="8">
        <f>SUMIFS(Baggrundsvariable!H$3:H$296,Baggrundsvariable!$A$3:$A$296,Samlet!$C864,Baggrundsvariable!$C$3:$C$296,Samlet!$E864)</f>
        <v>9.8000000000000007</v>
      </c>
      <c r="L864" s="8">
        <f>SUMIFS(Baggrundsvariable!I$3:I$296,Baggrundsvariable!$A$3:$A$296,Samlet!$C864,Baggrundsvariable!$C$3:$C$296,Samlet!$E864)</f>
        <v>2.4922872816484682</v>
      </c>
    </row>
    <row r="865" spans="1:12">
      <c r="A865">
        <v>5320</v>
      </c>
      <c r="B865" t="s">
        <v>850</v>
      </c>
      <c r="C865">
        <v>461</v>
      </c>
      <c r="D865" t="s">
        <v>1280</v>
      </c>
      <c r="E865">
        <v>2011</v>
      </c>
      <c r="F865" s="15">
        <f>IF(VLOOKUP(IF($A865&lt;1500,'BM011'!$D$5,IF($A865&lt;1800,'BM011'!$D$5,IF($A865&lt;2000,'BM011'!$D$5,$A865))),'BM011'!$D$5:$U$607,'BM011'!S$609,0)="BRUG KOM",VLOOKUP($C865,'BM010'!$C$5:$T$102,'BM010'!R$104,0),VLOOKUP(IF($A865&lt;1500,'BM011'!$D$5,IF($A865&lt;1800,'BM011'!$D$5,IF($A865&lt;2000,'BM011'!$D$5,$A865))),'BM011'!$D$5:$U$607,'BM011'!S$609,0))</f>
        <v>12461.5</v>
      </c>
      <c r="G865">
        <f>SUMIFS(Baggrundsvariable!D$3:D$296,Baggrundsvariable!$A$3:$A$296,Samlet!$C865,Baggrundsvariable!$C$3:$C$296,Samlet!$E865)</f>
        <v>186960</v>
      </c>
      <c r="H865" s="8">
        <f>SUMIFS(Baggrundsvariable!E$3:E$296,Baggrundsvariable!$A$3:$A$296,Samlet!$C865,Baggrundsvariable!$C$3:$C$296,Samlet!$E865)</f>
        <v>1.9833333333333332</v>
      </c>
      <c r="I865" s="8">
        <f>SUMIFS(Baggrundsvariable!F$3:F$296,Baggrundsvariable!$A$3:$A$296,Samlet!$C865,Baggrundsvariable!$C$3:$C$296,Samlet!$E865)</f>
        <v>6.7</v>
      </c>
      <c r="J865" s="8">
        <f>SUMIFS(Baggrundsvariable!G$3:G$296,Baggrundsvariable!$A$3:$A$296,Samlet!$C865,Baggrundsvariable!$C$3:$C$296,Samlet!$E865)</f>
        <v>21.1</v>
      </c>
      <c r="K865" s="8">
        <f>SUMIFS(Baggrundsvariable!H$3:H$296,Baggrundsvariable!$A$3:$A$296,Samlet!$C865,Baggrundsvariable!$C$3:$C$296,Samlet!$E865)</f>
        <v>13.6</v>
      </c>
      <c r="L865" s="8">
        <f>SUMIFS(Baggrundsvariable!I$3:I$296,Baggrundsvariable!$A$3:$A$296,Samlet!$C865,Baggrundsvariable!$C$3:$C$296,Samlet!$E865)</f>
        <v>10.172055481792084</v>
      </c>
    </row>
    <row r="866" spans="1:12">
      <c r="A866">
        <v>5330</v>
      </c>
      <c r="B866" t="s">
        <v>851</v>
      </c>
      <c r="C866">
        <v>440</v>
      </c>
      <c r="D866" t="s">
        <v>1282</v>
      </c>
      <c r="E866">
        <v>2011</v>
      </c>
      <c r="F866" s="15">
        <f>IF(VLOOKUP(IF($A866&lt;1500,'BM011'!$D$5,IF($A866&lt;1800,'BM011'!$D$5,IF($A866&lt;2000,'BM011'!$D$5,$A866))),'BM011'!$D$5:$U$607,'BM011'!S$609,0)="BRUG KOM",VLOOKUP($C866,'BM010'!$C$5:$T$102,'BM010'!R$104,0),VLOOKUP(IF($A866&lt;1500,'BM011'!$D$5,IF($A866&lt;1800,'BM011'!$D$5,IF($A866&lt;2000,'BM011'!$D$5,$A866))),'BM011'!$D$5:$U$607,'BM011'!S$609,0))</f>
        <v>10325.333333333334</v>
      </c>
      <c r="G866">
        <f>SUMIFS(Baggrundsvariable!D$3:D$296,Baggrundsvariable!$A$3:$A$296,Samlet!$C866,Baggrundsvariable!$C$3:$C$296,Samlet!$E866)</f>
        <v>190155</v>
      </c>
      <c r="H866" s="8">
        <f>SUMIFS(Baggrundsvariable!E$3:E$296,Baggrundsvariable!$A$3:$A$296,Samlet!$C866,Baggrundsvariable!$C$3:$C$296,Samlet!$E866)</f>
        <v>2.125</v>
      </c>
      <c r="I866" s="8">
        <f>SUMIFS(Baggrundsvariable!F$3:F$296,Baggrundsvariable!$A$3:$A$296,Samlet!$C866,Baggrundsvariable!$C$3:$C$296,Samlet!$E866)</f>
        <v>2.1</v>
      </c>
      <c r="J866" s="8">
        <f>SUMIFS(Baggrundsvariable!G$3:G$296,Baggrundsvariable!$A$3:$A$296,Samlet!$C866,Baggrundsvariable!$C$3:$C$296,Samlet!$E866)</f>
        <v>11.2</v>
      </c>
      <c r="K866" s="8">
        <f>SUMIFS(Baggrundsvariable!H$3:H$296,Baggrundsvariable!$A$3:$A$296,Samlet!$C866,Baggrundsvariable!$C$3:$C$296,Samlet!$E866)</f>
        <v>9.8000000000000007</v>
      </c>
      <c r="L866" s="8">
        <f>SUMIFS(Baggrundsvariable!I$3:I$296,Baggrundsvariable!$A$3:$A$296,Samlet!$C866,Baggrundsvariable!$C$3:$C$296,Samlet!$E866)</f>
        <v>2.4922872816484682</v>
      </c>
    </row>
    <row r="867" spans="1:12">
      <c r="A867">
        <v>5330</v>
      </c>
      <c r="B867" t="s">
        <v>851</v>
      </c>
      <c r="C867">
        <v>461</v>
      </c>
      <c r="D867" t="s">
        <v>1280</v>
      </c>
      <c r="E867">
        <v>2011</v>
      </c>
      <c r="F867" s="15">
        <f>IF(VLOOKUP(IF($A867&lt;1500,'BM011'!$D$5,IF($A867&lt;1800,'BM011'!$D$5,IF($A867&lt;2000,'BM011'!$D$5,$A867))),'BM011'!$D$5:$U$607,'BM011'!S$609,0)="BRUG KOM",VLOOKUP($C867,'BM010'!$C$5:$T$102,'BM010'!R$104,0),VLOOKUP(IF($A867&lt;1500,'BM011'!$D$5,IF($A867&lt;1800,'BM011'!$D$5,IF($A867&lt;2000,'BM011'!$D$5,$A867))),'BM011'!$D$5:$U$607,'BM011'!S$609,0))</f>
        <v>10325.333333333334</v>
      </c>
      <c r="G867">
        <f>SUMIFS(Baggrundsvariable!D$3:D$296,Baggrundsvariable!$A$3:$A$296,Samlet!$C867,Baggrundsvariable!$C$3:$C$296,Samlet!$E867)</f>
        <v>186960</v>
      </c>
      <c r="H867" s="8">
        <f>SUMIFS(Baggrundsvariable!E$3:E$296,Baggrundsvariable!$A$3:$A$296,Samlet!$C867,Baggrundsvariable!$C$3:$C$296,Samlet!$E867)</f>
        <v>1.9833333333333332</v>
      </c>
      <c r="I867" s="8">
        <f>SUMIFS(Baggrundsvariable!F$3:F$296,Baggrundsvariable!$A$3:$A$296,Samlet!$C867,Baggrundsvariable!$C$3:$C$296,Samlet!$E867)</f>
        <v>6.7</v>
      </c>
      <c r="J867" s="8">
        <f>SUMIFS(Baggrundsvariable!G$3:G$296,Baggrundsvariable!$A$3:$A$296,Samlet!$C867,Baggrundsvariable!$C$3:$C$296,Samlet!$E867)</f>
        <v>21.1</v>
      </c>
      <c r="K867" s="8">
        <f>SUMIFS(Baggrundsvariable!H$3:H$296,Baggrundsvariable!$A$3:$A$296,Samlet!$C867,Baggrundsvariable!$C$3:$C$296,Samlet!$E867)</f>
        <v>13.6</v>
      </c>
      <c r="L867" s="8">
        <f>SUMIFS(Baggrundsvariable!I$3:I$296,Baggrundsvariable!$A$3:$A$296,Samlet!$C867,Baggrundsvariable!$C$3:$C$296,Samlet!$E867)</f>
        <v>10.172055481792084</v>
      </c>
    </row>
    <row r="868" spans="1:12">
      <c r="A868">
        <v>5350</v>
      </c>
      <c r="B868" t="s">
        <v>852</v>
      </c>
      <c r="C868">
        <v>440</v>
      </c>
      <c r="D868" t="s">
        <v>1282</v>
      </c>
      <c r="E868">
        <v>2011</v>
      </c>
      <c r="F868" s="15">
        <f>IF(VLOOKUP(IF($A868&lt;1500,'BM011'!$D$5,IF($A868&lt;1800,'BM011'!$D$5,IF($A868&lt;2000,'BM011'!$D$5,$A868))),'BM011'!$D$5:$U$607,'BM011'!S$609,0)="BRUG KOM",VLOOKUP($C868,'BM010'!$C$5:$T$102,'BM010'!R$104,0),VLOOKUP(IF($A868&lt;1500,'BM011'!$D$5,IF($A868&lt;1800,'BM011'!$D$5,IF($A868&lt;2000,'BM011'!$D$5,$A868))),'BM011'!$D$5:$U$607,'BM011'!S$609,0))</f>
        <v>9740</v>
      </c>
      <c r="G868">
        <f>SUMIFS(Baggrundsvariable!D$3:D$296,Baggrundsvariable!$A$3:$A$296,Samlet!$C868,Baggrundsvariable!$C$3:$C$296,Samlet!$E868)</f>
        <v>190155</v>
      </c>
      <c r="H868" s="8">
        <f>SUMIFS(Baggrundsvariable!E$3:E$296,Baggrundsvariable!$A$3:$A$296,Samlet!$C868,Baggrundsvariable!$C$3:$C$296,Samlet!$E868)</f>
        <v>2.125</v>
      </c>
      <c r="I868" s="8">
        <f>SUMIFS(Baggrundsvariable!F$3:F$296,Baggrundsvariable!$A$3:$A$296,Samlet!$C868,Baggrundsvariable!$C$3:$C$296,Samlet!$E868)</f>
        <v>2.1</v>
      </c>
      <c r="J868" s="8">
        <f>SUMIFS(Baggrundsvariable!G$3:G$296,Baggrundsvariable!$A$3:$A$296,Samlet!$C868,Baggrundsvariable!$C$3:$C$296,Samlet!$E868)</f>
        <v>11.2</v>
      </c>
      <c r="K868" s="8">
        <f>SUMIFS(Baggrundsvariable!H$3:H$296,Baggrundsvariable!$A$3:$A$296,Samlet!$C868,Baggrundsvariable!$C$3:$C$296,Samlet!$E868)</f>
        <v>9.8000000000000007</v>
      </c>
      <c r="L868" s="8">
        <f>SUMIFS(Baggrundsvariable!I$3:I$296,Baggrundsvariable!$A$3:$A$296,Samlet!$C868,Baggrundsvariable!$C$3:$C$296,Samlet!$E868)</f>
        <v>2.4922872816484682</v>
      </c>
    </row>
    <row r="869" spans="1:12">
      <c r="A869">
        <v>5370</v>
      </c>
      <c r="B869" t="s">
        <v>853</v>
      </c>
      <c r="C869">
        <v>440</v>
      </c>
      <c r="D869" t="s">
        <v>1282</v>
      </c>
      <c r="E869">
        <v>2011</v>
      </c>
      <c r="F869" s="15">
        <f>IF(VLOOKUP(IF($A869&lt;1500,'BM011'!$D$5,IF($A869&lt;1800,'BM011'!$D$5,IF($A869&lt;2000,'BM011'!$D$5,$A869))),'BM011'!$D$5:$U$607,'BM011'!S$609,0)="BRUG KOM",VLOOKUP($C869,'BM010'!$C$5:$T$102,'BM010'!R$104,0),VLOOKUP(IF($A869&lt;1500,'BM011'!$D$5,IF($A869&lt;1800,'BM011'!$D$5,IF($A869&lt;2000,'BM011'!$D$5,$A869))),'BM011'!$D$5:$U$607,'BM011'!S$609,0))</f>
        <v>9740</v>
      </c>
      <c r="G869">
        <f>SUMIFS(Baggrundsvariable!D$3:D$296,Baggrundsvariable!$A$3:$A$296,Samlet!$C869,Baggrundsvariable!$C$3:$C$296,Samlet!$E869)</f>
        <v>190155</v>
      </c>
      <c r="H869" s="8">
        <f>SUMIFS(Baggrundsvariable!E$3:E$296,Baggrundsvariable!$A$3:$A$296,Samlet!$C869,Baggrundsvariable!$C$3:$C$296,Samlet!$E869)</f>
        <v>2.125</v>
      </c>
      <c r="I869" s="8">
        <f>SUMIFS(Baggrundsvariable!F$3:F$296,Baggrundsvariable!$A$3:$A$296,Samlet!$C869,Baggrundsvariable!$C$3:$C$296,Samlet!$E869)</f>
        <v>2.1</v>
      </c>
      <c r="J869" s="8">
        <f>SUMIFS(Baggrundsvariable!G$3:G$296,Baggrundsvariable!$A$3:$A$296,Samlet!$C869,Baggrundsvariable!$C$3:$C$296,Samlet!$E869)</f>
        <v>11.2</v>
      </c>
      <c r="K869" s="8">
        <f>SUMIFS(Baggrundsvariable!H$3:H$296,Baggrundsvariable!$A$3:$A$296,Samlet!$C869,Baggrundsvariable!$C$3:$C$296,Samlet!$E869)</f>
        <v>9.8000000000000007</v>
      </c>
      <c r="L869" s="8">
        <f>SUMIFS(Baggrundsvariable!I$3:I$296,Baggrundsvariable!$A$3:$A$296,Samlet!$C869,Baggrundsvariable!$C$3:$C$296,Samlet!$E869)</f>
        <v>2.4922872816484682</v>
      </c>
    </row>
    <row r="870" spans="1:12">
      <c r="A870">
        <v>5380</v>
      </c>
      <c r="B870" t="s">
        <v>854</v>
      </c>
      <c r="C870">
        <v>440</v>
      </c>
      <c r="D870" t="s">
        <v>1282</v>
      </c>
      <c r="E870">
        <v>2011</v>
      </c>
      <c r="F870" s="15">
        <f>IF(VLOOKUP(IF($A870&lt;1500,'BM011'!$D$5,IF($A870&lt;1800,'BM011'!$D$5,IF($A870&lt;2000,'BM011'!$D$5,$A870))),'BM011'!$D$5:$U$607,'BM011'!S$609,0)="BRUG KOM",VLOOKUP($C870,'BM010'!$C$5:$T$102,'BM010'!R$104,0),VLOOKUP(IF($A870&lt;1500,'BM011'!$D$5,IF($A870&lt;1800,'BM011'!$D$5,IF($A870&lt;2000,'BM011'!$D$5,$A870))),'BM011'!$D$5:$U$607,'BM011'!S$609,0))</f>
        <v>9740</v>
      </c>
      <c r="G870">
        <f>SUMIFS(Baggrundsvariable!D$3:D$296,Baggrundsvariable!$A$3:$A$296,Samlet!$C870,Baggrundsvariable!$C$3:$C$296,Samlet!$E870)</f>
        <v>190155</v>
      </c>
      <c r="H870" s="8">
        <f>SUMIFS(Baggrundsvariable!E$3:E$296,Baggrundsvariable!$A$3:$A$296,Samlet!$C870,Baggrundsvariable!$C$3:$C$296,Samlet!$E870)</f>
        <v>2.125</v>
      </c>
      <c r="I870" s="8">
        <f>SUMIFS(Baggrundsvariable!F$3:F$296,Baggrundsvariable!$A$3:$A$296,Samlet!$C870,Baggrundsvariable!$C$3:$C$296,Samlet!$E870)</f>
        <v>2.1</v>
      </c>
      <c r="J870" s="8">
        <f>SUMIFS(Baggrundsvariable!G$3:G$296,Baggrundsvariable!$A$3:$A$296,Samlet!$C870,Baggrundsvariable!$C$3:$C$296,Samlet!$E870)</f>
        <v>11.2</v>
      </c>
      <c r="K870" s="8">
        <f>SUMIFS(Baggrundsvariable!H$3:H$296,Baggrundsvariable!$A$3:$A$296,Samlet!$C870,Baggrundsvariable!$C$3:$C$296,Samlet!$E870)</f>
        <v>9.8000000000000007</v>
      </c>
      <c r="L870" s="8">
        <f>SUMIFS(Baggrundsvariable!I$3:I$296,Baggrundsvariable!$A$3:$A$296,Samlet!$C870,Baggrundsvariable!$C$3:$C$296,Samlet!$E870)</f>
        <v>2.4922872816484682</v>
      </c>
    </row>
    <row r="871" spans="1:12">
      <c r="A871">
        <v>5390</v>
      </c>
      <c r="B871" t="s">
        <v>855</v>
      </c>
      <c r="C871">
        <v>440</v>
      </c>
      <c r="D871" t="s">
        <v>1282</v>
      </c>
      <c r="E871">
        <v>2011</v>
      </c>
      <c r="F871" s="15">
        <f>IF(VLOOKUP(IF($A871&lt;1500,'BM011'!$D$5,IF($A871&lt;1800,'BM011'!$D$5,IF($A871&lt;2000,'BM011'!$D$5,$A871))),'BM011'!$D$5:$U$607,'BM011'!S$609,0)="BRUG KOM",VLOOKUP($C871,'BM010'!$C$5:$T$102,'BM010'!R$104,0),VLOOKUP(IF($A871&lt;1500,'BM011'!$D$5,IF($A871&lt;1800,'BM011'!$D$5,IF($A871&lt;2000,'BM011'!$D$5,$A871))),'BM011'!$D$5:$U$607,'BM011'!S$609,0))</f>
        <v>9740</v>
      </c>
      <c r="G871">
        <f>SUMIFS(Baggrundsvariable!D$3:D$296,Baggrundsvariable!$A$3:$A$296,Samlet!$C871,Baggrundsvariable!$C$3:$C$296,Samlet!$E871)</f>
        <v>190155</v>
      </c>
      <c r="H871" s="8">
        <f>SUMIFS(Baggrundsvariable!E$3:E$296,Baggrundsvariable!$A$3:$A$296,Samlet!$C871,Baggrundsvariable!$C$3:$C$296,Samlet!$E871)</f>
        <v>2.125</v>
      </c>
      <c r="I871" s="8">
        <f>SUMIFS(Baggrundsvariable!F$3:F$296,Baggrundsvariable!$A$3:$A$296,Samlet!$C871,Baggrundsvariable!$C$3:$C$296,Samlet!$E871)</f>
        <v>2.1</v>
      </c>
      <c r="J871" s="8">
        <f>SUMIFS(Baggrundsvariable!G$3:G$296,Baggrundsvariable!$A$3:$A$296,Samlet!$C871,Baggrundsvariable!$C$3:$C$296,Samlet!$E871)</f>
        <v>11.2</v>
      </c>
      <c r="K871" s="8">
        <f>SUMIFS(Baggrundsvariable!H$3:H$296,Baggrundsvariable!$A$3:$A$296,Samlet!$C871,Baggrundsvariable!$C$3:$C$296,Samlet!$E871)</f>
        <v>9.8000000000000007</v>
      </c>
      <c r="L871" s="8">
        <f>SUMIFS(Baggrundsvariable!I$3:I$296,Baggrundsvariable!$A$3:$A$296,Samlet!$C871,Baggrundsvariable!$C$3:$C$296,Samlet!$E871)</f>
        <v>2.4922872816484682</v>
      </c>
    </row>
    <row r="872" spans="1:12">
      <c r="A872">
        <v>5400</v>
      </c>
      <c r="B872" t="s">
        <v>856</v>
      </c>
      <c r="C872">
        <v>480</v>
      </c>
      <c r="D872" t="s">
        <v>1281</v>
      </c>
      <c r="E872">
        <v>2011</v>
      </c>
      <c r="F872" s="15">
        <f>IF(VLOOKUP(IF($A872&lt;1500,'BM011'!$D$5,IF($A872&lt;1800,'BM011'!$D$5,IF($A872&lt;2000,'BM011'!$D$5,$A872))),'BM011'!$D$5:$U$607,'BM011'!S$609,0)="BRUG KOM",VLOOKUP($C872,'BM010'!$C$5:$T$102,'BM010'!R$104,0),VLOOKUP(IF($A872&lt;1500,'BM011'!$D$5,IF($A872&lt;1800,'BM011'!$D$5,IF($A872&lt;2000,'BM011'!$D$5,$A872))),'BM011'!$D$5:$U$607,'BM011'!S$609,0))</f>
        <v>8485.75</v>
      </c>
      <c r="G872">
        <f>SUMIFS(Baggrundsvariable!D$3:D$296,Baggrundsvariable!$A$3:$A$296,Samlet!$C872,Baggrundsvariable!$C$3:$C$296,Samlet!$E872)</f>
        <v>184924</v>
      </c>
      <c r="H872" s="8">
        <f>SUMIFS(Baggrundsvariable!E$3:E$296,Baggrundsvariable!$A$3:$A$296,Samlet!$C872,Baggrundsvariable!$C$3:$C$296,Samlet!$E872)</f>
        <v>2.0416666666666665</v>
      </c>
      <c r="I872" s="8">
        <f>SUMIFS(Baggrundsvariable!F$3:F$296,Baggrundsvariable!$A$3:$A$296,Samlet!$C872,Baggrundsvariable!$C$3:$C$296,Samlet!$E872)</f>
        <v>3.1</v>
      </c>
      <c r="J872" s="8">
        <f>SUMIFS(Baggrundsvariable!G$3:G$296,Baggrundsvariable!$A$3:$A$296,Samlet!$C872,Baggrundsvariable!$C$3:$C$296,Samlet!$E872)</f>
        <v>13</v>
      </c>
      <c r="K872" s="8">
        <f>SUMIFS(Baggrundsvariable!H$3:H$296,Baggrundsvariable!$A$3:$A$296,Samlet!$C872,Baggrundsvariable!$C$3:$C$296,Samlet!$E872)</f>
        <v>13.3</v>
      </c>
      <c r="L872" s="8">
        <f>SUMIFS(Baggrundsvariable!I$3:I$296,Baggrundsvariable!$A$3:$A$296,Samlet!$C872,Baggrundsvariable!$C$3:$C$296,Samlet!$E872)</f>
        <v>1.979811688862499</v>
      </c>
    </row>
    <row r="873" spans="1:12">
      <c r="A873">
        <v>5450</v>
      </c>
      <c r="B873" t="s">
        <v>857</v>
      </c>
      <c r="C873">
        <v>480</v>
      </c>
      <c r="D873" t="s">
        <v>1281</v>
      </c>
      <c r="E873">
        <v>2011</v>
      </c>
      <c r="F873" s="15">
        <f>IF(VLOOKUP(IF($A873&lt;1500,'BM011'!$D$5,IF($A873&lt;1800,'BM011'!$D$5,IF($A873&lt;2000,'BM011'!$D$5,$A873))),'BM011'!$D$5:$U$607,'BM011'!S$609,0)="BRUG KOM",VLOOKUP($C873,'BM010'!$C$5:$T$102,'BM010'!R$104,0),VLOOKUP(IF($A873&lt;1500,'BM011'!$D$5,IF($A873&lt;1800,'BM011'!$D$5,IF($A873&lt;2000,'BM011'!$D$5,$A873))),'BM011'!$D$5:$U$607,'BM011'!S$609,0))</f>
        <v>7713.5</v>
      </c>
      <c r="G873">
        <f>SUMIFS(Baggrundsvariable!D$3:D$296,Baggrundsvariable!$A$3:$A$296,Samlet!$C873,Baggrundsvariable!$C$3:$C$296,Samlet!$E873)</f>
        <v>184924</v>
      </c>
      <c r="H873" s="8">
        <f>SUMIFS(Baggrundsvariable!E$3:E$296,Baggrundsvariable!$A$3:$A$296,Samlet!$C873,Baggrundsvariable!$C$3:$C$296,Samlet!$E873)</f>
        <v>2.0416666666666665</v>
      </c>
      <c r="I873" s="8">
        <f>SUMIFS(Baggrundsvariable!F$3:F$296,Baggrundsvariable!$A$3:$A$296,Samlet!$C873,Baggrundsvariable!$C$3:$C$296,Samlet!$E873)</f>
        <v>3.1</v>
      </c>
      <c r="J873" s="8">
        <f>SUMIFS(Baggrundsvariable!G$3:G$296,Baggrundsvariable!$A$3:$A$296,Samlet!$C873,Baggrundsvariable!$C$3:$C$296,Samlet!$E873)</f>
        <v>13</v>
      </c>
      <c r="K873" s="8">
        <f>SUMIFS(Baggrundsvariable!H$3:H$296,Baggrundsvariable!$A$3:$A$296,Samlet!$C873,Baggrundsvariable!$C$3:$C$296,Samlet!$E873)</f>
        <v>13.3</v>
      </c>
      <c r="L873" s="8">
        <f>SUMIFS(Baggrundsvariable!I$3:I$296,Baggrundsvariable!$A$3:$A$296,Samlet!$C873,Baggrundsvariable!$C$3:$C$296,Samlet!$E873)</f>
        <v>1.979811688862499</v>
      </c>
    </row>
    <row r="874" spans="1:12">
      <c r="A874">
        <v>5462</v>
      </c>
      <c r="B874" t="s">
        <v>858</v>
      </c>
      <c r="C874">
        <v>480</v>
      </c>
      <c r="D874" t="s">
        <v>1281</v>
      </c>
      <c r="E874">
        <v>2011</v>
      </c>
      <c r="F874" s="15">
        <f>IF(VLOOKUP(IF($A874&lt;1500,'BM011'!$D$5,IF($A874&lt;1800,'BM011'!$D$5,IF($A874&lt;2000,'BM011'!$D$5,$A874))),'BM011'!$D$5:$U$607,'BM011'!S$609,0)="BRUG KOM",VLOOKUP($C874,'BM010'!$C$5:$T$102,'BM010'!R$104,0),VLOOKUP(IF($A874&lt;1500,'BM011'!$D$5,IF($A874&lt;1800,'BM011'!$D$5,IF($A874&lt;2000,'BM011'!$D$5,$A874))),'BM011'!$D$5:$U$607,'BM011'!S$609,0))</f>
        <v>10947</v>
      </c>
      <c r="G874">
        <f>SUMIFS(Baggrundsvariable!D$3:D$296,Baggrundsvariable!$A$3:$A$296,Samlet!$C874,Baggrundsvariable!$C$3:$C$296,Samlet!$E874)</f>
        <v>184924</v>
      </c>
      <c r="H874" s="8">
        <f>SUMIFS(Baggrundsvariable!E$3:E$296,Baggrundsvariable!$A$3:$A$296,Samlet!$C874,Baggrundsvariable!$C$3:$C$296,Samlet!$E874)</f>
        <v>2.0416666666666665</v>
      </c>
      <c r="I874" s="8">
        <f>SUMIFS(Baggrundsvariable!F$3:F$296,Baggrundsvariable!$A$3:$A$296,Samlet!$C874,Baggrundsvariable!$C$3:$C$296,Samlet!$E874)</f>
        <v>3.1</v>
      </c>
      <c r="J874" s="8">
        <f>SUMIFS(Baggrundsvariable!G$3:G$296,Baggrundsvariable!$A$3:$A$296,Samlet!$C874,Baggrundsvariable!$C$3:$C$296,Samlet!$E874)</f>
        <v>13</v>
      </c>
      <c r="K874" s="8">
        <f>SUMIFS(Baggrundsvariable!H$3:H$296,Baggrundsvariable!$A$3:$A$296,Samlet!$C874,Baggrundsvariable!$C$3:$C$296,Samlet!$E874)</f>
        <v>13.3</v>
      </c>
      <c r="L874" s="8">
        <f>SUMIFS(Baggrundsvariable!I$3:I$296,Baggrundsvariable!$A$3:$A$296,Samlet!$C874,Baggrundsvariable!$C$3:$C$296,Samlet!$E874)</f>
        <v>1.979811688862499</v>
      </c>
    </row>
    <row r="875" spans="1:12">
      <c r="A875">
        <v>5463</v>
      </c>
      <c r="B875" t="s">
        <v>859</v>
      </c>
      <c r="C875">
        <v>410</v>
      </c>
      <c r="D875" t="s">
        <v>1283</v>
      </c>
      <c r="E875">
        <v>2011</v>
      </c>
      <c r="F875" s="15">
        <f>IF(VLOOKUP(IF($A875&lt;1500,'BM011'!$D$5,IF($A875&lt;1800,'BM011'!$D$5,IF($A875&lt;2000,'BM011'!$D$5,$A875))),'BM011'!$D$5:$U$607,'BM011'!S$609,0)="BRUG KOM",VLOOKUP($C875,'BM010'!$C$5:$T$102,'BM010'!R$104,0),VLOOKUP(IF($A875&lt;1500,'BM011'!$D$5,IF($A875&lt;1800,'BM011'!$D$5,IF($A875&lt;2000,'BM011'!$D$5,$A875))),'BM011'!$D$5:$U$607,'BM011'!S$609,0))</f>
        <v>10448.75</v>
      </c>
      <c r="G875">
        <f>SUMIFS(Baggrundsvariable!D$3:D$296,Baggrundsvariable!$A$3:$A$296,Samlet!$C875,Baggrundsvariable!$C$3:$C$296,Samlet!$E875)</f>
        <v>197333</v>
      </c>
      <c r="H875" s="8">
        <f>SUMIFS(Baggrundsvariable!E$3:E$296,Baggrundsvariable!$A$3:$A$296,Samlet!$C875,Baggrundsvariable!$C$3:$C$296,Samlet!$E875)</f>
        <v>1.175</v>
      </c>
      <c r="I875" s="8">
        <f>SUMIFS(Baggrundsvariable!F$3:F$296,Baggrundsvariable!$A$3:$A$296,Samlet!$C875,Baggrundsvariable!$C$3:$C$296,Samlet!$E875)</f>
        <v>4.5</v>
      </c>
      <c r="J875" s="8">
        <f>SUMIFS(Baggrundsvariable!G$3:G$296,Baggrundsvariable!$A$3:$A$296,Samlet!$C875,Baggrundsvariable!$C$3:$C$296,Samlet!$E875)</f>
        <v>10.6</v>
      </c>
      <c r="K875" s="8">
        <f>SUMIFS(Baggrundsvariable!H$3:H$296,Baggrundsvariable!$A$3:$A$296,Samlet!$C875,Baggrundsvariable!$C$3:$C$296,Samlet!$E875)</f>
        <v>12.9</v>
      </c>
      <c r="L875" s="8">
        <f>SUMIFS(Baggrundsvariable!I$3:I$296,Baggrundsvariable!$A$3:$A$296,Samlet!$C875,Baggrundsvariable!$C$3:$C$296,Samlet!$E875)</f>
        <v>2.980853493374406</v>
      </c>
    </row>
    <row r="876" spans="1:12">
      <c r="A876">
        <v>5464</v>
      </c>
      <c r="B876" t="s">
        <v>860</v>
      </c>
      <c r="C876">
        <v>410</v>
      </c>
      <c r="D876" t="s">
        <v>1283</v>
      </c>
      <c r="E876">
        <v>2011</v>
      </c>
      <c r="F876" s="15">
        <f>IF(VLOOKUP(IF($A876&lt;1500,'BM011'!$D$5,IF($A876&lt;1800,'BM011'!$D$5,IF($A876&lt;2000,'BM011'!$D$5,$A876))),'BM011'!$D$5:$U$607,'BM011'!S$609,0)="BRUG KOM",VLOOKUP($C876,'BM010'!$C$5:$T$102,'BM010'!R$104,0),VLOOKUP(IF($A876&lt;1500,'BM011'!$D$5,IF($A876&lt;1800,'BM011'!$D$5,IF($A876&lt;2000,'BM011'!$D$5,$A876))),'BM011'!$D$5:$U$607,'BM011'!S$609,0))</f>
        <v>6358</v>
      </c>
      <c r="G876">
        <f>SUMIFS(Baggrundsvariable!D$3:D$296,Baggrundsvariable!$A$3:$A$296,Samlet!$C876,Baggrundsvariable!$C$3:$C$296,Samlet!$E876)</f>
        <v>197333</v>
      </c>
      <c r="H876" s="8">
        <f>SUMIFS(Baggrundsvariable!E$3:E$296,Baggrundsvariable!$A$3:$A$296,Samlet!$C876,Baggrundsvariable!$C$3:$C$296,Samlet!$E876)</f>
        <v>1.175</v>
      </c>
      <c r="I876" s="8">
        <f>SUMIFS(Baggrundsvariable!F$3:F$296,Baggrundsvariable!$A$3:$A$296,Samlet!$C876,Baggrundsvariable!$C$3:$C$296,Samlet!$E876)</f>
        <v>4.5</v>
      </c>
      <c r="J876" s="8">
        <f>SUMIFS(Baggrundsvariable!G$3:G$296,Baggrundsvariable!$A$3:$A$296,Samlet!$C876,Baggrundsvariable!$C$3:$C$296,Samlet!$E876)</f>
        <v>10.6</v>
      </c>
      <c r="K876" s="8">
        <f>SUMIFS(Baggrundsvariable!H$3:H$296,Baggrundsvariable!$A$3:$A$296,Samlet!$C876,Baggrundsvariable!$C$3:$C$296,Samlet!$E876)</f>
        <v>12.9</v>
      </c>
      <c r="L876" s="8">
        <f>SUMIFS(Baggrundsvariable!I$3:I$296,Baggrundsvariable!$A$3:$A$296,Samlet!$C876,Baggrundsvariable!$C$3:$C$296,Samlet!$E876)</f>
        <v>2.980853493374406</v>
      </c>
    </row>
    <row r="877" spans="1:12">
      <c r="A877">
        <v>5466</v>
      </c>
      <c r="B877" t="s">
        <v>861</v>
      </c>
      <c r="C877">
        <v>410</v>
      </c>
      <c r="D877" t="s">
        <v>1283</v>
      </c>
      <c r="E877">
        <v>2011</v>
      </c>
      <c r="F877" s="15">
        <f>IF(VLOOKUP(IF($A877&lt;1500,'BM011'!$D$5,IF($A877&lt;1800,'BM011'!$D$5,IF($A877&lt;2000,'BM011'!$D$5,$A877))),'BM011'!$D$5:$U$607,'BM011'!S$609,0)="BRUG KOM",VLOOKUP($C877,'BM010'!$C$5:$T$102,'BM010'!R$104,0),VLOOKUP(IF($A877&lt;1500,'BM011'!$D$5,IF($A877&lt;1800,'BM011'!$D$5,IF($A877&lt;2000,'BM011'!$D$5,$A877))),'BM011'!$D$5:$U$607,'BM011'!S$609,0))</f>
        <v>10448.75</v>
      </c>
      <c r="G877">
        <f>SUMIFS(Baggrundsvariable!D$3:D$296,Baggrundsvariable!$A$3:$A$296,Samlet!$C877,Baggrundsvariable!$C$3:$C$296,Samlet!$E877)</f>
        <v>197333</v>
      </c>
      <c r="H877" s="8">
        <f>SUMIFS(Baggrundsvariable!E$3:E$296,Baggrundsvariable!$A$3:$A$296,Samlet!$C877,Baggrundsvariable!$C$3:$C$296,Samlet!$E877)</f>
        <v>1.175</v>
      </c>
      <c r="I877" s="8">
        <f>SUMIFS(Baggrundsvariable!F$3:F$296,Baggrundsvariable!$A$3:$A$296,Samlet!$C877,Baggrundsvariable!$C$3:$C$296,Samlet!$E877)</f>
        <v>4.5</v>
      </c>
      <c r="J877" s="8">
        <f>SUMIFS(Baggrundsvariable!G$3:G$296,Baggrundsvariable!$A$3:$A$296,Samlet!$C877,Baggrundsvariable!$C$3:$C$296,Samlet!$E877)</f>
        <v>10.6</v>
      </c>
      <c r="K877" s="8">
        <f>SUMIFS(Baggrundsvariable!H$3:H$296,Baggrundsvariable!$A$3:$A$296,Samlet!$C877,Baggrundsvariable!$C$3:$C$296,Samlet!$E877)</f>
        <v>12.9</v>
      </c>
      <c r="L877" s="8">
        <f>SUMIFS(Baggrundsvariable!I$3:I$296,Baggrundsvariable!$A$3:$A$296,Samlet!$C877,Baggrundsvariable!$C$3:$C$296,Samlet!$E877)</f>
        <v>2.980853493374406</v>
      </c>
    </row>
    <row r="878" spans="1:12">
      <c r="A878">
        <v>5471</v>
      </c>
      <c r="B878" t="s">
        <v>862</v>
      </c>
      <c r="C878">
        <v>480</v>
      </c>
      <c r="D878" t="s">
        <v>1281</v>
      </c>
      <c r="E878">
        <v>2011</v>
      </c>
      <c r="F878" s="15">
        <f>IF(VLOOKUP(IF($A878&lt;1500,'BM011'!$D$5,IF($A878&lt;1800,'BM011'!$D$5,IF($A878&lt;2000,'BM011'!$D$5,$A878))),'BM011'!$D$5:$U$607,'BM011'!S$609,0)="BRUG KOM",VLOOKUP($C878,'BM010'!$C$5:$T$102,'BM010'!R$104,0),VLOOKUP(IF($A878&lt;1500,'BM011'!$D$5,IF($A878&lt;1800,'BM011'!$D$5,IF($A878&lt;2000,'BM011'!$D$5,$A878))),'BM011'!$D$5:$U$607,'BM011'!S$609,0))</f>
        <v>6919.25</v>
      </c>
      <c r="G878">
        <f>SUMIFS(Baggrundsvariable!D$3:D$296,Baggrundsvariable!$A$3:$A$296,Samlet!$C878,Baggrundsvariable!$C$3:$C$296,Samlet!$E878)</f>
        <v>184924</v>
      </c>
      <c r="H878" s="8">
        <f>SUMIFS(Baggrundsvariable!E$3:E$296,Baggrundsvariable!$A$3:$A$296,Samlet!$C878,Baggrundsvariable!$C$3:$C$296,Samlet!$E878)</f>
        <v>2.0416666666666665</v>
      </c>
      <c r="I878" s="8">
        <f>SUMIFS(Baggrundsvariable!F$3:F$296,Baggrundsvariable!$A$3:$A$296,Samlet!$C878,Baggrundsvariable!$C$3:$C$296,Samlet!$E878)</f>
        <v>3.1</v>
      </c>
      <c r="J878" s="8">
        <f>SUMIFS(Baggrundsvariable!G$3:G$296,Baggrundsvariable!$A$3:$A$296,Samlet!$C878,Baggrundsvariable!$C$3:$C$296,Samlet!$E878)</f>
        <v>13</v>
      </c>
      <c r="K878" s="8">
        <f>SUMIFS(Baggrundsvariable!H$3:H$296,Baggrundsvariable!$A$3:$A$296,Samlet!$C878,Baggrundsvariable!$C$3:$C$296,Samlet!$E878)</f>
        <v>13.3</v>
      </c>
      <c r="L878" s="8">
        <f>SUMIFS(Baggrundsvariable!I$3:I$296,Baggrundsvariable!$A$3:$A$296,Samlet!$C878,Baggrundsvariable!$C$3:$C$296,Samlet!$E878)</f>
        <v>1.979811688862499</v>
      </c>
    </row>
    <row r="879" spans="1:12">
      <c r="A879">
        <v>5474</v>
      </c>
      <c r="B879" t="s">
        <v>863</v>
      </c>
      <c r="C879">
        <v>480</v>
      </c>
      <c r="D879" t="s">
        <v>1281</v>
      </c>
      <c r="E879">
        <v>2011</v>
      </c>
      <c r="F879" s="15">
        <f>IF(VLOOKUP(IF($A879&lt;1500,'BM011'!$D$5,IF($A879&lt;1800,'BM011'!$D$5,IF($A879&lt;2000,'BM011'!$D$5,$A879))),'BM011'!$D$5:$U$607,'BM011'!S$609,0)="BRUG KOM",VLOOKUP($C879,'BM010'!$C$5:$T$102,'BM010'!R$104,0),VLOOKUP(IF($A879&lt;1500,'BM011'!$D$5,IF($A879&lt;1800,'BM011'!$D$5,IF($A879&lt;2000,'BM011'!$D$5,$A879))),'BM011'!$D$5:$U$607,'BM011'!S$609,0))</f>
        <v>7778.75</v>
      </c>
      <c r="G879">
        <f>SUMIFS(Baggrundsvariable!D$3:D$296,Baggrundsvariable!$A$3:$A$296,Samlet!$C879,Baggrundsvariable!$C$3:$C$296,Samlet!$E879)</f>
        <v>184924</v>
      </c>
      <c r="H879" s="8">
        <f>SUMIFS(Baggrundsvariable!E$3:E$296,Baggrundsvariable!$A$3:$A$296,Samlet!$C879,Baggrundsvariable!$C$3:$C$296,Samlet!$E879)</f>
        <v>2.0416666666666665</v>
      </c>
      <c r="I879" s="8">
        <f>SUMIFS(Baggrundsvariable!F$3:F$296,Baggrundsvariable!$A$3:$A$296,Samlet!$C879,Baggrundsvariable!$C$3:$C$296,Samlet!$E879)</f>
        <v>3.1</v>
      </c>
      <c r="J879" s="8">
        <f>SUMIFS(Baggrundsvariable!G$3:G$296,Baggrundsvariable!$A$3:$A$296,Samlet!$C879,Baggrundsvariable!$C$3:$C$296,Samlet!$E879)</f>
        <v>13</v>
      </c>
      <c r="K879" s="8">
        <f>SUMIFS(Baggrundsvariable!H$3:H$296,Baggrundsvariable!$A$3:$A$296,Samlet!$C879,Baggrundsvariable!$C$3:$C$296,Samlet!$E879)</f>
        <v>13.3</v>
      </c>
      <c r="L879" s="8">
        <f>SUMIFS(Baggrundsvariable!I$3:I$296,Baggrundsvariable!$A$3:$A$296,Samlet!$C879,Baggrundsvariable!$C$3:$C$296,Samlet!$E879)</f>
        <v>1.979811688862499</v>
      </c>
    </row>
    <row r="880" spans="1:12">
      <c r="A880">
        <v>5485</v>
      </c>
      <c r="B880" t="s">
        <v>864</v>
      </c>
      <c r="C880">
        <v>480</v>
      </c>
      <c r="D880" t="s">
        <v>1281</v>
      </c>
      <c r="E880">
        <v>2011</v>
      </c>
      <c r="F880" s="15">
        <f>IF(VLOOKUP(IF($A880&lt;1500,'BM011'!$D$5,IF($A880&lt;1800,'BM011'!$D$5,IF($A880&lt;2000,'BM011'!$D$5,$A880))),'BM011'!$D$5:$U$607,'BM011'!S$609,0)="BRUG KOM",VLOOKUP($C880,'BM010'!$C$5:$T$102,'BM010'!R$104,0),VLOOKUP(IF($A880&lt;1500,'BM011'!$D$5,IF($A880&lt;1800,'BM011'!$D$5,IF($A880&lt;2000,'BM011'!$D$5,$A880))),'BM011'!$D$5:$U$607,'BM011'!S$609,0))</f>
        <v>7778.75</v>
      </c>
      <c r="G880">
        <f>SUMIFS(Baggrundsvariable!D$3:D$296,Baggrundsvariable!$A$3:$A$296,Samlet!$C880,Baggrundsvariable!$C$3:$C$296,Samlet!$E880)</f>
        <v>184924</v>
      </c>
      <c r="H880" s="8">
        <f>SUMIFS(Baggrundsvariable!E$3:E$296,Baggrundsvariable!$A$3:$A$296,Samlet!$C880,Baggrundsvariable!$C$3:$C$296,Samlet!$E880)</f>
        <v>2.0416666666666665</v>
      </c>
      <c r="I880" s="8">
        <f>SUMIFS(Baggrundsvariable!F$3:F$296,Baggrundsvariable!$A$3:$A$296,Samlet!$C880,Baggrundsvariable!$C$3:$C$296,Samlet!$E880)</f>
        <v>3.1</v>
      </c>
      <c r="J880" s="8">
        <f>SUMIFS(Baggrundsvariable!G$3:G$296,Baggrundsvariable!$A$3:$A$296,Samlet!$C880,Baggrundsvariable!$C$3:$C$296,Samlet!$E880)</f>
        <v>13</v>
      </c>
      <c r="K880" s="8">
        <f>SUMIFS(Baggrundsvariable!H$3:H$296,Baggrundsvariable!$A$3:$A$296,Samlet!$C880,Baggrundsvariable!$C$3:$C$296,Samlet!$E880)</f>
        <v>13.3</v>
      </c>
      <c r="L880" s="8">
        <f>SUMIFS(Baggrundsvariable!I$3:I$296,Baggrundsvariable!$A$3:$A$296,Samlet!$C880,Baggrundsvariable!$C$3:$C$296,Samlet!$E880)</f>
        <v>1.979811688862499</v>
      </c>
    </row>
    <row r="881" spans="1:12">
      <c r="A881">
        <v>5491</v>
      </c>
      <c r="B881" t="s">
        <v>865</v>
      </c>
      <c r="C881">
        <v>461</v>
      </c>
      <c r="D881" t="s">
        <v>1280</v>
      </c>
      <c r="E881">
        <v>2011</v>
      </c>
      <c r="F881" s="15">
        <f>IF(VLOOKUP(IF($A881&lt;1500,'BM011'!$D$5,IF($A881&lt;1800,'BM011'!$D$5,IF($A881&lt;2000,'BM011'!$D$5,$A881))),'BM011'!$D$5:$U$607,'BM011'!S$609,0)="BRUG KOM",VLOOKUP($C881,'BM010'!$C$5:$T$102,'BM010'!R$104,0),VLOOKUP(IF($A881&lt;1500,'BM011'!$D$5,IF($A881&lt;1800,'BM011'!$D$5,IF($A881&lt;2000,'BM011'!$D$5,$A881))),'BM011'!$D$5:$U$607,'BM011'!S$609,0))</f>
        <v>8531</v>
      </c>
      <c r="G881">
        <f>SUMIFS(Baggrundsvariable!D$3:D$296,Baggrundsvariable!$A$3:$A$296,Samlet!$C881,Baggrundsvariable!$C$3:$C$296,Samlet!$E881)</f>
        <v>186960</v>
      </c>
      <c r="H881" s="8">
        <f>SUMIFS(Baggrundsvariable!E$3:E$296,Baggrundsvariable!$A$3:$A$296,Samlet!$C881,Baggrundsvariable!$C$3:$C$296,Samlet!$E881)</f>
        <v>1.9833333333333332</v>
      </c>
      <c r="I881" s="8">
        <f>SUMIFS(Baggrundsvariable!F$3:F$296,Baggrundsvariable!$A$3:$A$296,Samlet!$C881,Baggrundsvariable!$C$3:$C$296,Samlet!$E881)</f>
        <v>6.7</v>
      </c>
      <c r="J881" s="8">
        <f>SUMIFS(Baggrundsvariable!G$3:G$296,Baggrundsvariable!$A$3:$A$296,Samlet!$C881,Baggrundsvariable!$C$3:$C$296,Samlet!$E881)</f>
        <v>21.1</v>
      </c>
      <c r="K881" s="8">
        <f>SUMIFS(Baggrundsvariable!H$3:H$296,Baggrundsvariable!$A$3:$A$296,Samlet!$C881,Baggrundsvariable!$C$3:$C$296,Samlet!$E881)</f>
        <v>13.6</v>
      </c>
      <c r="L881" s="8">
        <f>SUMIFS(Baggrundsvariable!I$3:I$296,Baggrundsvariable!$A$3:$A$296,Samlet!$C881,Baggrundsvariable!$C$3:$C$296,Samlet!$E881)</f>
        <v>10.172055481792084</v>
      </c>
    </row>
    <row r="882" spans="1:12">
      <c r="A882">
        <v>5491</v>
      </c>
      <c r="B882" t="s">
        <v>865</v>
      </c>
      <c r="C882">
        <v>480</v>
      </c>
      <c r="D882" t="s">
        <v>1281</v>
      </c>
      <c r="E882">
        <v>2011</v>
      </c>
      <c r="F882" s="15">
        <f>IF(VLOOKUP(IF($A882&lt;1500,'BM011'!$D$5,IF($A882&lt;1800,'BM011'!$D$5,IF($A882&lt;2000,'BM011'!$D$5,$A882))),'BM011'!$D$5:$U$607,'BM011'!S$609,0)="BRUG KOM",VLOOKUP($C882,'BM010'!$C$5:$T$102,'BM010'!R$104,0),VLOOKUP(IF($A882&lt;1500,'BM011'!$D$5,IF($A882&lt;1800,'BM011'!$D$5,IF($A882&lt;2000,'BM011'!$D$5,$A882))),'BM011'!$D$5:$U$607,'BM011'!S$609,0))</f>
        <v>8531</v>
      </c>
      <c r="G882">
        <f>SUMIFS(Baggrundsvariable!D$3:D$296,Baggrundsvariable!$A$3:$A$296,Samlet!$C882,Baggrundsvariable!$C$3:$C$296,Samlet!$E882)</f>
        <v>184924</v>
      </c>
      <c r="H882" s="8">
        <f>SUMIFS(Baggrundsvariable!E$3:E$296,Baggrundsvariable!$A$3:$A$296,Samlet!$C882,Baggrundsvariable!$C$3:$C$296,Samlet!$E882)</f>
        <v>2.0416666666666665</v>
      </c>
      <c r="I882" s="8">
        <f>SUMIFS(Baggrundsvariable!F$3:F$296,Baggrundsvariable!$A$3:$A$296,Samlet!$C882,Baggrundsvariable!$C$3:$C$296,Samlet!$E882)</f>
        <v>3.1</v>
      </c>
      <c r="J882" s="8">
        <f>SUMIFS(Baggrundsvariable!G$3:G$296,Baggrundsvariable!$A$3:$A$296,Samlet!$C882,Baggrundsvariable!$C$3:$C$296,Samlet!$E882)</f>
        <v>13</v>
      </c>
      <c r="K882" s="8">
        <f>SUMIFS(Baggrundsvariable!H$3:H$296,Baggrundsvariable!$A$3:$A$296,Samlet!$C882,Baggrundsvariable!$C$3:$C$296,Samlet!$E882)</f>
        <v>13.3</v>
      </c>
      <c r="L882" s="8">
        <f>SUMIFS(Baggrundsvariable!I$3:I$296,Baggrundsvariable!$A$3:$A$296,Samlet!$C882,Baggrundsvariable!$C$3:$C$296,Samlet!$E882)</f>
        <v>1.979811688862499</v>
      </c>
    </row>
    <row r="883" spans="1:12">
      <c r="A883">
        <v>5492</v>
      </c>
      <c r="B883" t="s">
        <v>866</v>
      </c>
      <c r="C883">
        <v>420</v>
      </c>
      <c r="D883" t="s">
        <v>1284</v>
      </c>
      <c r="E883">
        <v>2011</v>
      </c>
      <c r="F883" s="15">
        <f>IF(VLOOKUP(IF($A883&lt;1500,'BM011'!$D$5,IF($A883&lt;1800,'BM011'!$D$5,IF($A883&lt;2000,'BM011'!$D$5,$A883))),'BM011'!$D$5:$U$607,'BM011'!S$609,0)="BRUG KOM",VLOOKUP($C883,'BM010'!$C$5:$T$102,'BM010'!R$104,0),VLOOKUP(IF($A883&lt;1500,'BM011'!$D$5,IF($A883&lt;1800,'BM011'!$D$5,IF($A883&lt;2000,'BM011'!$D$5,$A883))),'BM011'!$D$5:$U$607,'BM011'!S$609,0))</f>
        <v>7314</v>
      </c>
      <c r="G883">
        <f>SUMIFS(Baggrundsvariable!D$3:D$296,Baggrundsvariable!$A$3:$A$296,Samlet!$C883,Baggrundsvariable!$C$3:$C$296,Samlet!$E883)</f>
        <v>184591</v>
      </c>
      <c r="H883" s="8">
        <f>SUMIFS(Baggrundsvariable!E$3:E$296,Baggrundsvariable!$A$3:$A$296,Samlet!$C883,Baggrundsvariable!$C$3:$C$296,Samlet!$E883)</f>
        <v>2.0083333333333333</v>
      </c>
      <c r="I883" s="8">
        <f>SUMIFS(Baggrundsvariable!F$3:F$296,Baggrundsvariable!$A$3:$A$296,Samlet!$C883,Baggrundsvariable!$C$3:$C$296,Samlet!$E883)</f>
        <v>2.8</v>
      </c>
      <c r="J883" s="8">
        <f>SUMIFS(Baggrundsvariable!G$3:G$296,Baggrundsvariable!$A$3:$A$296,Samlet!$C883,Baggrundsvariable!$C$3:$C$296,Samlet!$E883)</f>
        <v>11</v>
      </c>
      <c r="K883" s="8">
        <f>SUMIFS(Baggrundsvariable!H$3:H$296,Baggrundsvariable!$A$3:$A$296,Samlet!$C883,Baggrundsvariable!$C$3:$C$296,Samlet!$E883)</f>
        <v>14.9</v>
      </c>
      <c r="L883" s="8">
        <f>SUMIFS(Baggrundsvariable!I$3:I$296,Baggrundsvariable!$A$3:$A$296,Samlet!$C883,Baggrundsvariable!$C$3:$C$296,Samlet!$E883)</f>
        <v>1.6985431610339168</v>
      </c>
    </row>
    <row r="884" spans="1:12">
      <c r="A884">
        <v>5492</v>
      </c>
      <c r="B884" t="s">
        <v>866</v>
      </c>
      <c r="C884">
        <v>461</v>
      </c>
      <c r="D884" t="s">
        <v>1280</v>
      </c>
      <c r="E884">
        <v>2011</v>
      </c>
      <c r="F884" s="15">
        <f>IF(VLOOKUP(IF($A884&lt;1500,'BM011'!$D$5,IF($A884&lt;1800,'BM011'!$D$5,IF($A884&lt;2000,'BM011'!$D$5,$A884))),'BM011'!$D$5:$U$607,'BM011'!S$609,0)="BRUG KOM",VLOOKUP($C884,'BM010'!$C$5:$T$102,'BM010'!R$104,0),VLOOKUP(IF($A884&lt;1500,'BM011'!$D$5,IF($A884&lt;1800,'BM011'!$D$5,IF($A884&lt;2000,'BM011'!$D$5,$A884))),'BM011'!$D$5:$U$607,'BM011'!S$609,0))</f>
        <v>7314</v>
      </c>
      <c r="G884">
        <f>SUMIFS(Baggrundsvariable!D$3:D$296,Baggrundsvariable!$A$3:$A$296,Samlet!$C884,Baggrundsvariable!$C$3:$C$296,Samlet!$E884)</f>
        <v>186960</v>
      </c>
      <c r="H884" s="8">
        <f>SUMIFS(Baggrundsvariable!E$3:E$296,Baggrundsvariable!$A$3:$A$296,Samlet!$C884,Baggrundsvariable!$C$3:$C$296,Samlet!$E884)</f>
        <v>1.9833333333333332</v>
      </c>
      <c r="I884" s="8">
        <f>SUMIFS(Baggrundsvariable!F$3:F$296,Baggrundsvariable!$A$3:$A$296,Samlet!$C884,Baggrundsvariable!$C$3:$C$296,Samlet!$E884)</f>
        <v>6.7</v>
      </c>
      <c r="J884" s="8">
        <f>SUMIFS(Baggrundsvariable!G$3:G$296,Baggrundsvariable!$A$3:$A$296,Samlet!$C884,Baggrundsvariable!$C$3:$C$296,Samlet!$E884)</f>
        <v>21.1</v>
      </c>
      <c r="K884" s="8">
        <f>SUMIFS(Baggrundsvariable!H$3:H$296,Baggrundsvariable!$A$3:$A$296,Samlet!$C884,Baggrundsvariable!$C$3:$C$296,Samlet!$E884)</f>
        <v>13.6</v>
      </c>
      <c r="L884" s="8">
        <f>SUMIFS(Baggrundsvariable!I$3:I$296,Baggrundsvariable!$A$3:$A$296,Samlet!$C884,Baggrundsvariable!$C$3:$C$296,Samlet!$E884)</f>
        <v>10.172055481792084</v>
      </c>
    </row>
    <row r="885" spans="1:12">
      <c r="A885">
        <v>5492</v>
      </c>
      <c r="B885" t="s">
        <v>866</v>
      </c>
      <c r="C885">
        <v>480</v>
      </c>
      <c r="D885" t="s">
        <v>1281</v>
      </c>
      <c r="E885">
        <v>2011</v>
      </c>
      <c r="F885" s="15">
        <f>IF(VLOOKUP(IF($A885&lt;1500,'BM011'!$D$5,IF($A885&lt;1800,'BM011'!$D$5,IF($A885&lt;2000,'BM011'!$D$5,$A885))),'BM011'!$D$5:$U$607,'BM011'!S$609,0)="BRUG KOM",VLOOKUP($C885,'BM010'!$C$5:$T$102,'BM010'!R$104,0),VLOOKUP(IF($A885&lt;1500,'BM011'!$D$5,IF($A885&lt;1800,'BM011'!$D$5,IF($A885&lt;2000,'BM011'!$D$5,$A885))),'BM011'!$D$5:$U$607,'BM011'!S$609,0))</f>
        <v>7314</v>
      </c>
      <c r="G885">
        <f>SUMIFS(Baggrundsvariable!D$3:D$296,Baggrundsvariable!$A$3:$A$296,Samlet!$C885,Baggrundsvariable!$C$3:$C$296,Samlet!$E885)</f>
        <v>184924</v>
      </c>
      <c r="H885" s="8">
        <f>SUMIFS(Baggrundsvariable!E$3:E$296,Baggrundsvariable!$A$3:$A$296,Samlet!$C885,Baggrundsvariable!$C$3:$C$296,Samlet!$E885)</f>
        <v>2.0416666666666665</v>
      </c>
      <c r="I885" s="8">
        <f>SUMIFS(Baggrundsvariable!F$3:F$296,Baggrundsvariable!$A$3:$A$296,Samlet!$C885,Baggrundsvariable!$C$3:$C$296,Samlet!$E885)</f>
        <v>3.1</v>
      </c>
      <c r="J885" s="8">
        <f>SUMIFS(Baggrundsvariable!G$3:G$296,Baggrundsvariable!$A$3:$A$296,Samlet!$C885,Baggrundsvariable!$C$3:$C$296,Samlet!$E885)</f>
        <v>13</v>
      </c>
      <c r="K885" s="8">
        <f>SUMIFS(Baggrundsvariable!H$3:H$296,Baggrundsvariable!$A$3:$A$296,Samlet!$C885,Baggrundsvariable!$C$3:$C$296,Samlet!$E885)</f>
        <v>13.3</v>
      </c>
      <c r="L885" s="8">
        <f>SUMIFS(Baggrundsvariable!I$3:I$296,Baggrundsvariable!$A$3:$A$296,Samlet!$C885,Baggrundsvariable!$C$3:$C$296,Samlet!$E885)</f>
        <v>1.979811688862499</v>
      </c>
    </row>
    <row r="886" spans="1:12">
      <c r="A886">
        <v>5500</v>
      </c>
      <c r="B886" t="s">
        <v>867</v>
      </c>
      <c r="C886">
        <v>410</v>
      </c>
      <c r="D886" t="s">
        <v>1283</v>
      </c>
      <c r="E886">
        <v>2011</v>
      </c>
      <c r="F886" s="15">
        <f>IF(VLOOKUP(IF($A886&lt;1500,'BM011'!$D$5,IF($A886&lt;1800,'BM011'!$D$5,IF($A886&lt;2000,'BM011'!$D$5,$A886))),'BM011'!$D$5:$U$607,'BM011'!S$609,0)="BRUG KOM",VLOOKUP($C886,'BM010'!$C$5:$T$102,'BM010'!R$104,0),VLOOKUP(IF($A886&lt;1500,'BM011'!$D$5,IF($A886&lt;1800,'BM011'!$D$5,IF($A886&lt;2000,'BM011'!$D$5,$A886))),'BM011'!$D$5:$U$607,'BM011'!S$609,0))</f>
        <v>12572.5</v>
      </c>
      <c r="G886">
        <f>SUMIFS(Baggrundsvariable!D$3:D$296,Baggrundsvariable!$A$3:$A$296,Samlet!$C886,Baggrundsvariable!$C$3:$C$296,Samlet!$E886)</f>
        <v>197333</v>
      </c>
      <c r="H886" s="8">
        <f>SUMIFS(Baggrundsvariable!E$3:E$296,Baggrundsvariable!$A$3:$A$296,Samlet!$C886,Baggrundsvariable!$C$3:$C$296,Samlet!$E886)</f>
        <v>1.175</v>
      </c>
      <c r="I886" s="8">
        <f>SUMIFS(Baggrundsvariable!F$3:F$296,Baggrundsvariable!$A$3:$A$296,Samlet!$C886,Baggrundsvariable!$C$3:$C$296,Samlet!$E886)</f>
        <v>4.5</v>
      </c>
      <c r="J886" s="8">
        <f>SUMIFS(Baggrundsvariable!G$3:G$296,Baggrundsvariable!$A$3:$A$296,Samlet!$C886,Baggrundsvariable!$C$3:$C$296,Samlet!$E886)</f>
        <v>10.6</v>
      </c>
      <c r="K886" s="8">
        <f>SUMIFS(Baggrundsvariable!H$3:H$296,Baggrundsvariable!$A$3:$A$296,Samlet!$C886,Baggrundsvariable!$C$3:$C$296,Samlet!$E886)</f>
        <v>12.9</v>
      </c>
      <c r="L886" s="8">
        <f>SUMIFS(Baggrundsvariable!I$3:I$296,Baggrundsvariable!$A$3:$A$296,Samlet!$C886,Baggrundsvariable!$C$3:$C$296,Samlet!$E886)</f>
        <v>2.980853493374406</v>
      </c>
    </row>
    <row r="887" spans="1:12">
      <c r="A887">
        <v>5540</v>
      </c>
      <c r="B887" t="s">
        <v>868</v>
      </c>
      <c r="C887">
        <v>440</v>
      </c>
      <c r="D887" t="s">
        <v>1282</v>
      </c>
      <c r="E887">
        <v>2011</v>
      </c>
      <c r="F887" s="15">
        <f>IF(VLOOKUP(IF($A887&lt;1500,'BM011'!$D$5,IF($A887&lt;1800,'BM011'!$D$5,IF($A887&lt;2000,'BM011'!$D$5,$A887))),'BM011'!$D$5:$U$607,'BM011'!S$609,0)="BRUG KOM",VLOOKUP($C887,'BM010'!$C$5:$T$102,'BM010'!R$104,0),VLOOKUP(IF($A887&lt;1500,'BM011'!$D$5,IF($A887&lt;1800,'BM011'!$D$5,IF($A887&lt;2000,'BM011'!$D$5,$A887))),'BM011'!$D$5:$U$607,'BM011'!S$609,0))</f>
        <v>7635</v>
      </c>
      <c r="G887">
        <f>SUMIFS(Baggrundsvariable!D$3:D$296,Baggrundsvariable!$A$3:$A$296,Samlet!$C887,Baggrundsvariable!$C$3:$C$296,Samlet!$E887)</f>
        <v>190155</v>
      </c>
      <c r="H887" s="8">
        <f>SUMIFS(Baggrundsvariable!E$3:E$296,Baggrundsvariable!$A$3:$A$296,Samlet!$C887,Baggrundsvariable!$C$3:$C$296,Samlet!$E887)</f>
        <v>2.125</v>
      </c>
      <c r="I887" s="8">
        <f>SUMIFS(Baggrundsvariable!F$3:F$296,Baggrundsvariable!$A$3:$A$296,Samlet!$C887,Baggrundsvariable!$C$3:$C$296,Samlet!$E887)</f>
        <v>2.1</v>
      </c>
      <c r="J887" s="8">
        <f>SUMIFS(Baggrundsvariable!G$3:G$296,Baggrundsvariable!$A$3:$A$296,Samlet!$C887,Baggrundsvariable!$C$3:$C$296,Samlet!$E887)</f>
        <v>11.2</v>
      </c>
      <c r="K887" s="8">
        <f>SUMIFS(Baggrundsvariable!H$3:H$296,Baggrundsvariable!$A$3:$A$296,Samlet!$C887,Baggrundsvariable!$C$3:$C$296,Samlet!$E887)</f>
        <v>9.8000000000000007</v>
      </c>
      <c r="L887" s="8">
        <f>SUMIFS(Baggrundsvariable!I$3:I$296,Baggrundsvariable!$A$3:$A$296,Samlet!$C887,Baggrundsvariable!$C$3:$C$296,Samlet!$E887)</f>
        <v>2.4922872816484682</v>
      </c>
    </row>
    <row r="888" spans="1:12">
      <c r="A888">
        <v>5540</v>
      </c>
      <c r="B888" t="s">
        <v>868</v>
      </c>
      <c r="C888">
        <v>450</v>
      </c>
      <c r="D888" t="s">
        <v>1285</v>
      </c>
      <c r="E888">
        <v>2011</v>
      </c>
      <c r="F888" s="15">
        <f>IF(VLOOKUP(IF($A888&lt;1500,'BM011'!$D$5,IF($A888&lt;1800,'BM011'!$D$5,IF($A888&lt;2000,'BM011'!$D$5,$A888))),'BM011'!$D$5:$U$607,'BM011'!S$609,0)="BRUG KOM",VLOOKUP($C888,'BM010'!$C$5:$T$102,'BM010'!R$104,0),VLOOKUP(IF($A888&lt;1500,'BM011'!$D$5,IF($A888&lt;1800,'BM011'!$D$5,IF($A888&lt;2000,'BM011'!$D$5,$A888))),'BM011'!$D$5:$U$607,'BM011'!S$609,0))</f>
        <v>7635</v>
      </c>
      <c r="G888">
        <f>SUMIFS(Baggrundsvariable!D$3:D$296,Baggrundsvariable!$A$3:$A$296,Samlet!$C888,Baggrundsvariable!$C$3:$C$296,Samlet!$E888)</f>
        <v>185598</v>
      </c>
      <c r="H888" s="8">
        <f>SUMIFS(Baggrundsvariable!E$3:E$296,Baggrundsvariable!$A$3:$A$296,Samlet!$C888,Baggrundsvariable!$C$3:$C$296,Samlet!$E888)</f>
        <v>1.7916666666666667</v>
      </c>
      <c r="I888" s="8">
        <f>SUMIFS(Baggrundsvariable!F$3:F$296,Baggrundsvariable!$A$3:$A$296,Samlet!$C888,Baggrundsvariable!$C$3:$C$296,Samlet!$E888)</f>
        <v>5.9</v>
      </c>
      <c r="J888" s="8">
        <f>SUMIFS(Baggrundsvariable!G$3:G$296,Baggrundsvariable!$A$3:$A$296,Samlet!$C888,Baggrundsvariable!$C$3:$C$296,Samlet!$E888)</f>
        <v>11.5</v>
      </c>
      <c r="K888" s="8">
        <f>SUMIFS(Baggrundsvariable!H$3:H$296,Baggrundsvariable!$A$3:$A$296,Samlet!$C888,Baggrundsvariable!$C$3:$C$296,Samlet!$E888)</f>
        <v>13.1</v>
      </c>
      <c r="L888" s="8">
        <f>SUMIFS(Baggrundsvariable!I$3:I$296,Baggrundsvariable!$A$3:$A$296,Samlet!$C888,Baggrundsvariable!$C$3:$C$296,Samlet!$E888)</f>
        <v>4.3553067664642171</v>
      </c>
    </row>
    <row r="889" spans="1:12">
      <c r="A889">
        <v>5550</v>
      </c>
      <c r="B889" t="s">
        <v>869</v>
      </c>
      <c r="C889">
        <v>430</v>
      </c>
      <c r="D889" t="s">
        <v>1286</v>
      </c>
      <c r="E889">
        <v>2011</v>
      </c>
      <c r="F889" s="15">
        <f>IF(VLOOKUP(IF($A889&lt;1500,'BM011'!$D$5,IF($A889&lt;1800,'BM011'!$D$5,IF($A889&lt;2000,'BM011'!$D$5,$A889))),'BM011'!$D$5:$U$607,'BM011'!S$609,0)="BRUG KOM",VLOOKUP($C889,'BM010'!$C$5:$T$102,'BM010'!R$104,0),VLOOKUP(IF($A889&lt;1500,'BM011'!$D$5,IF($A889&lt;1800,'BM011'!$D$5,IF($A889&lt;2000,'BM011'!$D$5,$A889))),'BM011'!$D$5:$U$607,'BM011'!S$609,0))</f>
        <v>8908.3333333333339</v>
      </c>
      <c r="G889">
        <f>SUMIFS(Baggrundsvariable!D$3:D$296,Baggrundsvariable!$A$3:$A$296,Samlet!$C889,Baggrundsvariable!$C$3:$C$296,Samlet!$E889)</f>
        <v>183691</v>
      </c>
      <c r="H889" s="8">
        <f>SUMIFS(Baggrundsvariable!E$3:E$296,Baggrundsvariable!$A$3:$A$296,Samlet!$C889,Baggrundsvariable!$C$3:$C$296,Samlet!$E889)</f>
        <v>1.7166666666666666</v>
      </c>
      <c r="I889" s="8">
        <f>SUMIFS(Baggrundsvariable!F$3:F$296,Baggrundsvariable!$A$3:$A$296,Samlet!$C889,Baggrundsvariable!$C$3:$C$296,Samlet!$E889)</f>
        <v>3.7</v>
      </c>
      <c r="J889" s="8">
        <f>SUMIFS(Baggrundsvariable!G$3:G$296,Baggrundsvariable!$A$3:$A$296,Samlet!$C889,Baggrundsvariable!$C$3:$C$296,Samlet!$E889)</f>
        <v>11.9</v>
      </c>
      <c r="K889" s="8">
        <f>SUMIFS(Baggrundsvariable!H$3:H$296,Baggrundsvariable!$A$3:$A$296,Samlet!$C889,Baggrundsvariable!$C$3:$C$296,Samlet!$E889)</f>
        <v>10.199999999999999</v>
      </c>
      <c r="L889" s="8">
        <f>SUMIFS(Baggrundsvariable!I$3:I$296,Baggrundsvariable!$A$3:$A$296,Samlet!$C889,Baggrundsvariable!$C$3:$C$296,Samlet!$E889)</f>
        <v>2.3081827226799843</v>
      </c>
    </row>
    <row r="890" spans="1:12">
      <c r="A890">
        <v>5550</v>
      </c>
      <c r="B890" t="s">
        <v>869</v>
      </c>
      <c r="C890">
        <v>440</v>
      </c>
      <c r="D890" t="s">
        <v>1282</v>
      </c>
      <c r="E890">
        <v>2011</v>
      </c>
      <c r="F890" s="15">
        <f>IF(VLOOKUP(IF($A890&lt;1500,'BM011'!$D$5,IF($A890&lt;1800,'BM011'!$D$5,IF($A890&lt;2000,'BM011'!$D$5,$A890))),'BM011'!$D$5:$U$607,'BM011'!S$609,0)="BRUG KOM",VLOOKUP($C890,'BM010'!$C$5:$T$102,'BM010'!R$104,0),VLOOKUP(IF($A890&lt;1500,'BM011'!$D$5,IF($A890&lt;1800,'BM011'!$D$5,IF($A890&lt;2000,'BM011'!$D$5,$A890))),'BM011'!$D$5:$U$607,'BM011'!S$609,0))</f>
        <v>8908.3333333333339</v>
      </c>
      <c r="G890">
        <f>SUMIFS(Baggrundsvariable!D$3:D$296,Baggrundsvariable!$A$3:$A$296,Samlet!$C890,Baggrundsvariable!$C$3:$C$296,Samlet!$E890)</f>
        <v>190155</v>
      </c>
      <c r="H890" s="8">
        <f>SUMIFS(Baggrundsvariable!E$3:E$296,Baggrundsvariable!$A$3:$A$296,Samlet!$C890,Baggrundsvariable!$C$3:$C$296,Samlet!$E890)</f>
        <v>2.125</v>
      </c>
      <c r="I890" s="8">
        <f>SUMIFS(Baggrundsvariable!F$3:F$296,Baggrundsvariable!$A$3:$A$296,Samlet!$C890,Baggrundsvariable!$C$3:$C$296,Samlet!$E890)</f>
        <v>2.1</v>
      </c>
      <c r="J890" s="8">
        <f>SUMIFS(Baggrundsvariable!G$3:G$296,Baggrundsvariable!$A$3:$A$296,Samlet!$C890,Baggrundsvariable!$C$3:$C$296,Samlet!$E890)</f>
        <v>11.2</v>
      </c>
      <c r="K890" s="8">
        <f>SUMIFS(Baggrundsvariable!H$3:H$296,Baggrundsvariable!$A$3:$A$296,Samlet!$C890,Baggrundsvariable!$C$3:$C$296,Samlet!$E890)</f>
        <v>9.8000000000000007</v>
      </c>
      <c r="L890" s="8">
        <f>SUMIFS(Baggrundsvariable!I$3:I$296,Baggrundsvariable!$A$3:$A$296,Samlet!$C890,Baggrundsvariable!$C$3:$C$296,Samlet!$E890)</f>
        <v>2.4922872816484682</v>
      </c>
    </row>
    <row r="891" spans="1:12">
      <c r="A891">
        <v>5550</v>
      </c>
      <c r="B891" t="s">
        <v>869</v>
      </c>
      <c r="C891">
        <v>450</v>
      </c>
      <c r="D891" t="s">
        <v>1285</v>
      </c>
      <c r="E891">
        <v>2011</v>
      </c>
      <c r="F891" s="15">
        <f>IF(VLOOKUP(IF($A891&lt;1500,'BM011'!$D$5,IF($A891&lt;1800,'BM011'!$D$5,IF($A891&lt;2000,'BM011'!$D$5,$A891))),'BM011'!$D$5:$U$607,'BM011'!S$609,0)="BRUG KOM",VLOOKUP($C891,'BM010'!$C$5:$T$102,'BM010'!R$104,0),VLOOKUP(IF($A891&lt;1500,'BM011'!$D$5,IF($A891&lt;1800,'BM011'!$D$5,IF($A891&lt;2000,'BM011'!$D$5,$A891))),'BM011'!$D$5:$U$607,'BM011'!S$609,0))</f>
        <v>8908.3333333333339</v>
      </c>
      <c r="G891">
        <f>SUMIFS(Baggrundsvariable!D$3:D$296,Baggrundsvariable!$A$3:$A$296,Samlet!$C891,Baggrundsvariable!$C$3:$C$296,Samlet!$E891)</f>
        <v>185598</v>
      </c>
      <c r="H891" s="8">
        <f>SUMIFS(Baggrundsvariable!E$3:E$296,Baggrundsvariable!$A$3:$A$296,Samlet!$C891,Baggrundsvariable!$C$3:$C$296,Samlet!$E891)</f>
        <v>1.7916666666666667</v>
      </c>
      <c r="I891" s="8">
        <f>SUMIFS(Baggrundsvariable!F$3:F$296,Baggrundsvariable!$A$3:$A$296,Samlet!$C891,Baggrundsvariable!$C$3:$C$296,Samlet!$E891)</f>
        <v>5.9</v>
      </c>
      <c r="J891" s="8">
        <f>SUMIFS(Baggrundsvariable!G$3:G$296,Baggrundsvariable!$A$3:$A$296,Samlet!$C891,Baggrundsvariable!$C$3:$C$296,Samlet!$E891)</f>
        <v>11.5</v>
      </c>
      <c r="K891" s="8">
        <f>SUMIFS(Baggrundsvariable!H$3:H$296,Baggrundsvariable!$A$3:$A$296,Samlet!$C891,Baggrundsvariable!$C$3:$C$296,Samlet!$E891)</f>
        <v>13.1</v>
      </c>
      <c r="L891" s="8">
        <f>SUMIFS(Baggrundsvariable!I$3:I$296,Baggrundsvariable!$A$3:$A$296,Samlet!$C891,Baggrundsvariable!$C$3:$C$296,Samlet!$E891)</f>
        <v>4.3553067664642171</v>
      </c>
    </row>
    <row r="892" spans="1:12">
      <c r="A892">
        <v>5560</v>
      </c>
      <c r="B892" t="s">
        <v>870</v>
      </c>
      <c r="C892">
        <v>410</v>
      </c>
      <c r="D892" t="s">
        <v>1283</v>
      </c>
      <c r="E892">
        <v>2011</v>
      </c>
      <c r="F892" s="15">
        <f>IF(VLOOKUP(IF($A892&lt;1500,'BM011'!$D$5,IF($A892&lt;1800,'BM011'!$D$5,IF($A892&lt;2000,'BM011'!$D$5,$A892))),'BM011'!$D$5:$U$607,'BM011'!S$609,0)="BRUG KOM",VLOOKUP($C892,'BM010'!$C$5:$T$102,'BM010'!R$104,0),VLOOKUP(IF($A892&lt;1500,'BM011'!$D$5,IF($A892&lt;1800,'BM011'!$D$5,IF($A892&lt;2000,'BM011'!$D$5,$A892))),'BM011'!$D$5:$U$607,'BM011'!S$609,0))</f>
        <v>7141.5</v>
      </c>
      <c r="G892">
        <f>SUMIFS(Baggrundsvariable!D$3:D$296,Baggrundsvariable!$A$3:$A$296,Samlet!$C892,Baggrundsvariable!$C$3:$C$296,Samlet!$E892)</f>
        <v>197333</v>
      </c>
      <c r="H892" s="8">
        <f>SUMIFS(Baggrundsvariable!E$3:E$296,Baggrundsvariable!$A$3:$A$296,Samlet!$C892,Baggrundsvariable!$C$3:$C$296,Samlet!$E892)</f>
        <v>1.175</v>
      </c>
      <c r="I892" s="8">
        <f>SUMIFS(Baggrundsvariable!F$3:F$296,Baggrundsvariable!$A$3:$A$296,Samlet!$C892,Baggrundsvariable!$C$3:$C$296,Samlet!$E892)</f>
        <v>4.5</v>
      </c>
      <c r="J892" s="8">
        <f>SUMIFS(Baggrundsvariable!G$3:G$296,Baggrundsvariable!$A$3:$A$296,Samlet!$C892,Baggrundsvariable!$C$3:$C$296,Samlet!$E892)</f>
        <v>10.6</v>
      </c>
      <c r="K892" s="8">
        <f>SUMIFS(Baggrundsvariable!H$3:H$296,Baggrundsvariable!$A$3:$A$296,Samlet!$C892,Baggrundsvariable!$C$3:$C$296,Samlet!$E892)</f>
        <v>12.9</v>
      </c>
      <c r="L892" s="8">
        <f>SUMIFS(Baggrundsvariable!I$3:I$296,Baggrundsvariable!$A$3:$A$296,Samlet!$C892,Baggrundsvariable!$C$3:$C$296,Samlet!$E892)</f>
        <v>2.980853493374406</v>
      </c>
    </row>
    <row r="893" spans="1:12">
      <c r="A893">
        <v>5560</v>
      </c>
      <c r="B893" t="s">
        <v>870</v>
      </c>
      <c r="C893">
        <v>420</v>
      </c>
      <c r="D893" t="s">
        <v>1284</v>
      </c>
      <c r="E893">
        <v>2011</v>
      </c>
      <c r="F893" s="15">
        <f>IF(VLOOKUP(IF($A893&lt;1500,'BM011'!$D$5,IF($A893&lt;1800,'BM011'!$D$5,IF($A893&lt;2000,'BM011'!$D$5,$A893))),'BM011'!$D$5:$U$607,'BM011'!S$609,0)="BRUG KOM",VLOOKUP($C893,'BM010'!$C$5:$T$102,'BM010'!R$104,0),VLOOKUP(IF($A893&lt;1500,'BM011'!$D$5,IF($A893&lt;1800,'BM011'!$D$5,IF($A893&lt;2000,'BM011'!$D$5,$A893))),'BM011'!$D$5:$U$607,'BM011'!S$609,0))</f>
        <v>7141.5</v>
      </c>
      <c r="G893">
        <f>SUMIFS(Baggrundsvariable!D$3:D$296,Baggrundsvariable!$A$3:$A$296,Samlet!$C893,Baggrundsvariable!$C$3:$C$296,Samlet!$E893)</f>
        <v>184591</v>
      </c>
      <c r="H893" s="8">
        <f>SUMIFS(Baggrundsvariable!E$3:E$296,Baggrundsvariable!$A$3:$A$296,Samlet!$C893,Baggrundsvariable!$C$3:$C$296,Samlet!$E893)</f>
        <v>2.0083333333333333</v>
      </c>
      <c r="I893" s="8">
        <f>SUMIFS(Baggrundsvariable!F$3:F$296,Baggrundsvariable!$A$3:$A$296,Samlet!$C893,Baggrundsvariable!$C$3:$C$296,Samlet!$E893)</f>
        <v>2.8</v>
      </c>
      <c r="J893" s="8">
        <f>SUMIFS(Baggrundsvariable!G$3:G$296,Baggrundsvariable!$A$3:$A$296,Samlet!$C893,Baggrundsvariable!$C$3:$C$296,Samlet!$E893)</f>
        <v>11</v>
      </c>
      <c r="K893" s="8">
        <f>SUMIFS(Baggrundsvariable!H$3:H$296,Baggrundsvariable!$A$3:$A$296,Samlet!$C893,Baggrundsvariable!$C$3:$C$296,Samlet!$E893)</f>
        <v>14.9</v>
      </c>
      <c r="L893" s="8">
        <f>SUMIFS(Baggrundsvariable!I$3:I$296,Baggrundsvariable!$A$3:$A$296,Samlet!$C893,Baggrundsvariable!$C$3:$C$296,Samlet!$E893)</f>
        <v>1.6985431610339168</v>
      </c>
    </row>
    <row r="894" spans="1:12">
      <c r="A894">
        <v>5560</v>
      </c>
      <c r="B894" t="s">
        <v>870</v>
      </c>
      <c r="C894">
        <v>480</v>
      </c>
      <c r="D894" t="s">
        <v>1281</v>
      </c>
      <c r="E894">
        <v>2011</v>
      </c>
      <c r="F894" s="15">
        <f>IF(VLOOKUP(IF($A894&lt;1500,'BM011'!$D$5,IF($A894&lt;1800,'BM011'!$D$5,IF($A894&lt;2000,'BM011'!$D$5,$A894))),'BM011'!$D$5:$U$607,'BM011'!S$609,0)="BRUG KOM",VLOOKUP($C894,'BM010'!$C$5:$T$102,'BM010'!R$104,0),VLOOKUP(IF($A894&lt;1500,'BM011'!$D$5,IF($A894&lt;1800,'BM011'!$D$5,IF($A894&lt;2000,'BM011'!$D$5,$A894))),'BM011'!$D$5:$U$607,'BM011'!S$609,0))</f>
        <v>7141.5</v>
      </c>
      <c r="G894">
        <f>SUMIFS(Baggrundsvariable!D$3:D$296,Baggrundsvariable!$A$3:$A$296,Samlet!$C894,Baggrundsvariable!$C$3:$C$296,Samlet!$E894)</f>
        <v>184924</v>
      </c>
      <c r="H894" s="8">
        <f>SUMIFS(Baggrundsvariable!E$3:E$296,Baggrundsvariable!$A$3:$A$296,Samlet!$C894,Baggrundsvariable!$C$3:$C$296,Samlet!$E894)</f>
        <v>2.0416666666666665</v>
      </c>
      <c r="I894" s="8">
        <f>SUMIFS(Baggrundsvariable!F$3:F$296,Baggrundsvariable!$A$3:$A$296,Samlet!$C894,Baggrundsvariable!$C$3:$C$296,Samlet!$E894)</f>
        <v>3.1</v>
      </c>
      <c r="J894" s="8">
        <f>SUMIFS(Baggrundsvariable!G$3:G$296,Baggrundsvariable!$A$3:$A$296,Samlet!$C894,Baggrundsvariable!$C$3:$C$296,Samlet!$E894)</f>
        <v>13</v>
      </c>
      <c r="K894" s="8">
        <f>SUMIFS(Baggrundsvariable!H$3:H$296,Baggrundsvariable!$A$3:$A$296,Samlet!$C894,Baggrundsvariable!$C$3:$C$296,Samlet!$E894)</f>
        <v>13.3</v>
      </c>
      <c r="L894" s="8">
        <f>SUMIFS(Baggrundsvariable!I$3:I$296,Baggrundsvariable!$A$3:$A$296,Samlet!$C894,Baggrundsvariable!$C$3:$C$296,Samlet!$E894)</f>
        <v>1.979811688862499</v>
      </c>
    </row>
    <row r="895" spans="1:12">
      <c r="A895">
        <v>5580</v>
      </c>
      <c r="B895" t="s">
        <v>871</v>
      </c>
      <c r="C895">
        <v>410</v>
      </c>
      <c r="D895" t="s">
        <v>1283</v>
      </c>
      <c r="E895">
        <v>2011</v>
      </c>
      <c r="F895" s="15">
        <f>IF(VLOOKUP(IF($A895&lt;1500,'BM011'!$D$5,IF($A895&lt;1800,'BM011'!$D$5,IF($A895&lt;2000,'BM011'!$D$5,$A895))),'BM011'!$D$5:$U$607,'BM011'!S$609,0)="BRUG KOM",VLOOKUP($C895,'BM010'!$C$5:$T$102,'BM010'!R$104,0),VLOOKUP(IF($A895&lt;1500,'BM011'!$D$5,IF($A895&lt;1800,'BM011'!$D$5,IF($A895&lt;2000,'BM011'!$D$5,$A895))),'BM011'!$D$5:$U$607,'BM011'!S$609,0))</f>
        <v>8533</v>
      </c>
      <c r="G895">
        <f>SUMIFS(Baggrundsvariable!D$3:D$296,Baggrundsvariable!$A$3:$A$296,Samlet!$C895,Baggrundsvariable!$C$3:$C$296,Samlet!$E895)</f>
        <v>197333</v>
      </c>
      <c r="H895" s="8">
        <f>SUMIFS(Baggrundsvariable!E$3:E$296,Baggrundsvariable!$A$3:$A$296,Samlet!$C895,Baggrundsvariable!$C$3:$C$296,Samlet!$E895)</f>
        <v>1.175</v>
      </c>
      <c r="I895" s="8">
        <f>SUMIFS(Baggrundsvariable!F$3:F$296,Baggrundsvariable!$A$3:$A$296,Samlet!$C895,Baggrundsvariable!$C$3:$C$296,Samlet!$E895)</f>
        <v>4.5</v>
      </c>
      <c r="J895" s="8">
        <f>SUMIFS(Baggrundsvariable!G$3:G$296,Baggrundsvariable!$A$3:$A$296,Samlet!$C895,Baggrundsvariable!$C$3:$C$296,Samlet!$E895)</f>
        <v>10.6</v>
      </c>
      <c r="K895" s="8">
        <f>SUMIFS(Baggrundsvariable!H$3:H$296,Baggrundsvariable!$A$3:$A$296,Samlet!$C895,Baggrundsvariable!$C$3:$C$296,Samlet!$E895)</f>
        <v>12.9</v>
      </c>
      <c r="L895" s="8">
        <f>SUMIFS(Baggrundsvariable!I$3:I$296,Baggrundsvariable!$A$3:$A$296,Samlet!$C895,Baggrundsvariable!$C$3:$C$296,Samlet!$E895)</f>
        <v>2.980853493374406</v>
      </c>
    </row>
    <row r="896" spans="1:12">
      <c r="A896">
        <v>5591</v>
      </c>
      <c r="B896" t="s">
        <v>872</v>
      </c>
      <c r="C896">
        <v>410</v>
      </c>
      <c r="D896" t="s">
        <v>1283</v>
      </c>
      <c r="E896">
        <v>2011</v>
      </c>
      <c r="F896" s="15">
        <f>IF(VLOOKUP(IF($A896&lt;1500,'BM011'!$D$5,IF($A896&lt;1800,'BM011'!$D$5,IF($A896&lt;2000,'BM011'!$D$5,$A896))),'BM011'!$D$5:$U$607,'BM011'!S$609,0)="BRUG KOM",VLOOKUP($C896,'BM010'!$C$5:$T$102,'BM010'!R$104,0),VLOOKUP(IF($A896&lt;1500,'BM011'!$D$5,IF($A896&lt;1800,'BM011'!$D$5,IF($A896&lt;2000,'BM011'!$D$5,$A896))),'BM011'!$D$5:$U$607,'BM011'!S$609,0))</f>
        <v>5843</v>
      </c>
      <c r="G896">
        <f>SUMIFS(Baggrundsvariable!D$3:D$296,Baggrundsvariable!$A$3:$A$296,Samlet!$C896,Baggrundsvariable!$C$3:$C$296,Samlet!$E896)</f>
        <v>197333</v>
      </c>
      <c r="H896" s="8">
        <f>SUMIFS(Baggrundsvariable!E$3:E$296,Baggrundsvariable!$A$3:$A$296,Samlet!$C896,Baggrundsvariable!$C$3:$C$296,Samlet!$E896)</f>
        <v>1.175</v>
      </c>
      <c r="I896" s="8">
        <f>SUMIFS(Baggrundsvariable!F$3:F$296,Baggrundsvariable!$A$3:$A$296,Samlet!$C896,Baggrundsvariable!$C$3:$C$296,Samlet!$E896)</f>
        <v>4.5</v>
      </c>
      <c r="J896" s="8">
        <f>SUMIFS(Baggrundsvariable!G$3:G$296,Baggrundsvariable!$A$3:$A$296,Samlet!$C896,Baggrundsvariable!$C$3:$C$296,Samlet!$E896)</f>
        <v>10.6</v>
      </c>
      <c r="K896" s="8">
        <f>SUMIFS(Baggrundsvariable!H$3:H$296,Baggrundsvariable!$A$3:$A$296,Samlet!$C896,Baggrundsvariable!$C$3:$C$296,Samlet!$E896)</f>
        <v>12.9</v>
      </c>
      <c r="L896" s="8">
        <f>SUMIFS(Baggrundsvariable!I$3:I$296,Baggrundsvariable!$A$3:$A$296,Samlet!$C896,Baggrundsvariable!$C$3:$C$296,Samlet!$E896)</f>
        <v>2.980853493374406</v>
      </c>
    </row>
    <row r="897" spans="1:12">
      <c r="A897">
        <v>5592</v>
      </c>
      <c r="B897" t="s">
        <v>873</v>
      </c>
      <c r="C897">
        <v>410</v>
      </c>
      <c r="D897" t="s">
        <v>1283</v>
      </c>
      <c r="E897">
        <v>2011</v>
      </c>
      <c r="F897" s="15">
        <f>IF(VLOOKUP(IF($A897&lt;1500,'BM011'!$D$5,IF($A897&lt;1800,'BM011'!$D$5,IF($A897&lt;2000,'BM011'!$D$5,$A897))),'BM011'!$D$5:$U$607,'BM011'!S$609,0)="BRUG KOM",VLOOKUP($C897,'BM010'!$C$5:$T$102,'BM010'!R$104,0),VLOOKUP(IF($A897&lt;1500,'BM011'!$D$5,IF($A897&lt;1800,'BM011'!$D$5,IF($A897&lt;2000,'BM011'!$D$5,$A897))),'BM011'!$D$5:$U$607,'BM011'!S$609,0))</f>
        <v>7061.5</v>
      </c>
      <c r="G897">
        <f>SUMIFS(Baggrundsvariable!D$3:D$296,Baggrundsvariable!$A$3:$A$296,Samlet!$C897,Baggrundsvariable!$C$3:$C$296,Samlet!$E897)</f>
        <v>197333</v>
      </c>
      <c r="H897" s="8">
        <f>SUMIFS(Baggrundsvariable!E$3:E$296,Baggrundsvariable!$A$3:$A$296,Samlet!$C897,Baggrundsvariable!$C$3:$C$296,Samlet!$E897)</f>
        <v>1.175</v>
      </c>
      <c r="I897" s="8">
        <f>SUMIFS(Baggrundsvariable!F$3:F$296,Baggrundsvariable!$A$3:$A$296,Samlet!$C897,Baggrundsvariable!$C$3:$C$296,Samlet!$E897)</f>
        <v>4.5</v>
      </c>
      <c r="J897" s="8">
        <f>SUMIFS(Baggrundsvariable!G$3:G$296,Baggrundsvariable!$A$3:$A$296,Samlet!$C897,Baggrundsvariable!$C$3:$C$296,Samlet!$E897)</f>
        <v>10.6</v>
      </c>
      <c r="K897" s="8">
        <f>SUMIFS(Baggrundsvariable!H$3:H$296,Baggrundsvariable!$A$3:$A$296,Samlet!$C897,Baggrundsvariable!$C$3:$C$296,Samlet!$E897)</f>
        <v>12.9</v>
      </c>
      <c r="L897" s="8">
        <f>SUMIFS(Baggrundsvariable!I$3:I$296,Baggrundsvariable!$A$3:$A$296,Samlet!$C897,Baggrundsvariable!$C$3:$C$296,Samlet!$E897)</f>
        <v>2.980853493374406</v>
      </c>
    </row>
    <row r="898" spans="1:12">
      <c r="A898">
        <v>5600</v>
      </c>
      <c r="B898" t="s">
        <v>874</v>
      </c>
      <c r="C898">
        <v>430</v>
      </c>
      <c r="D898" t="s">
        <v>1286</v>
      </c>
      <c r="E898">
        <v>2011</v>
      </c>
      <c r="F898" s="15">
        <f>IF(VLOOKUP(IF($A898&lt;1500,'BM011'!$D$5,IF($A898&lt;1800,'BM011'!$D$5,IF($A898&lt;2000,'BM011'!$D$5,$A898))),'BM011'!$D$5:$U$607,'BM011'!S$609,0)="BRUG KOM",VLOOKUP($C898,'BM010'!$C$5:$T$102,'BM010'!R$104,0),VLOOKUP(IF($A898&lt;1500,'BM011'!$D$5,IF($A898&lt;1800,'BM011'!$D$5,IF($A898&lt;2000,'BM011'!$D$5,$A898))),'BM011'!$D$5:$U$607,'BM011'!S$609,0))</f>
        <v>6897.75</v>
      </c>
      <c r="G898">
        <f>SUMIFS(Baggrundsvariable!D$3:D$296,Baggrundsvariable!$A$3:$A$296,Samlet!$C898,Baggrundsvariable!$C$3:$C$296,Samlet!$E898)</f>
        <v>183691</v>
      </c>
      <c r="H898" s="8">
        <f>SUMIFS(Baggrundsvariable!E$3:E$296,Baggrundsvariable!$A$3:$A$296,Samlet!$C898,Baggrundsvariable!$C$3:$C$296,Samlet!$E898)</f>
        <v>1.7166666666666666</v>
      </c>
      <c r="I898" s="8">
        <f>SUMIFS(Baggrundsvariable!F$3:F$296,Baggrundsvariable!$A$3:$A$296,Samlet!$C898,Baggrundsvariable!$C$3:$C$296,Samlet!$E898)</f>
        <v>3.7</v>
      </c>
      <c r="J898" s="8">
        <f>SUMIFS(Baggrundsvariable!G$3:G$296,Baggrundsvariable!$A$3:$A$296,Samlet!$C898,Baggrundsvariable!$C$3:$C$296,Samlet!$E898)</f>
        <v>11.9</v>
      </c>
      <c r="K898" s="8">
        <f>SUMIFS(Baggrundsvariable!H$3:H$296,Baggrundsvariable!$A$3:$A$296,Samlet!$C898,Baggrundsvariable!$C$3:$C$296,Samlet!$E898)</f>
        <v>10.199999999999999</v>
      </c>
      <c r="L898" s="8">
        <f>SUMIFS(Baggrundsvariable!I$3:I$296,Baggrundsvariable!$A$3:$A$296,Samlet!$C898,Baggrundsvariable!$C$3:$C$296,Samlet!$E898)</f>
        <v>2.3081827226799843</v>
      </c>
    </row>
    <row r="899" spans="1:12">
      <c r="A899">
        <v>5601</v>
      </c>
      <c r="B899" t="s">
        <v>875</v>
      </c>
      <c r="C899">
        <v>430</v>
      </c>
      <c r="D899" t="s">
        <v>1286</v>
      </c>
      <c r="E899">
        <v>2011</v>
      </c>
      <c r="F899" s="15">
        <f>IF(VLOOKUP(IF($A899&lt;1500,'BM011'!$D$5,IF($A899&lt;1800,'BM011'!$D$5,IF($A899&lt;2000,'BM011'!$D$5,$A899))),'BM011'!$D$5:$U$607,'BM011'!S$609,0)="BRUG KOM",VLOOKUP($C899,'BM010'!$C$5:$T$102,'BM010'!R$104,0),VLOOKUP(IF($A899&lt;1500,'BM011'!$D$5,IF($A899&lt;1800,'BM011'!$D$5,IF($A899&lt;2000,'BM011'!$D$5,$A899))),'BM011'!$D$5:$U$607,'BM011'!S$609,0))</f>
        <v>7412</v>
      </c>
      <c r="G899">
        <f>SUMIFS(Baggrundsvariable!D$3:D$296,Baggrundsvariable!$A$3:$A$296,Samlet!$C899,Baggrundsvariable!$C$3:$C$296,Samlet!$E899)</f>
        <v>183691</v>
      </c>
      <c r="H899" s="8">
        <f>SUMIFS(Baggrundsvariable!E$3:E$296,Baggrundsvariable!$A$3:$A$296,Samlet!$C899,Baggrundsvariable!$C$3:$C$296,Samlet!$E899)</f>
        <v>1.7166666666666666</v>
      </c>
      <c r="I899" s="8">
        <f>SUMIFS(Baggrundsvariable!F$3:F$296,Baggrundsvariable!$A$3:$A$296,Samlet!$C899,Baggrundsvariable!$C$3:$C$296,Samlet!$E899)</f>
        <v>3.7</v>
      </c>
      <c r="J899" s="8">
        <f>SUMIFS(Baggrundsvariable!G$3:G$296,Baggrundsvariable!$A$3:$A$296,Samlet!$C899,Baggrundsvariable!$C$3:$C$296,Samlet!$E899)</f>
        <v>11.9</v>
      </c>
      <c r="K899" s="8">
        <f>SUMIFS(Baggrundsvariable!H$3:H$296,Baggrundsvariable!$A$3:$A$296,Samlet!$C899,Baggrundsvariable!$C$3:$C$296,Samlet!$E899)</f>
        <v>10.199999999999999</v>
      </c>
      <c r="L899" s="8">
        <f>SUMIFS(Baggrundsvariable!I$3:I$296,Baggrundsvariable!$A$3:$A$296,Samlet!$C899,Baggrundsvariable!$C$3:$C$296,Samlet!$E899)</f>
        <v>2.3081827226799843</v>
      </c>
    </row>
    <row r="900" spans="1:12">
      <c r="A900">
        <v>5602</v>
      </c>
      <c r="B900" t="s">
        <v>876</v>
      </c>
      <c r="C900">
        <v>430</v>
      </c>
      <c r="D900" t="s">
        <v>1286</v>
      </c>
      <c r="E900">
        <v>2011</v>
      </c>
      <c r="F900" s="15">
        <f>IF(VLOOKUP(IF($A900&lt;1500,'BM011'!$D$5,IF($A900&lt;1800,'BM011'!$D$5,IF($A900&lt;2000,'BM011'!$D$5,$A900))),'BM011'!$D$5:$U$607,'BM011'!S$609,0)="BRUG KOM",VLOOKUP($C900,'BM010'!$C$5:$T$102,'BM010'!R$104,0),VLOOKUP(IF($A900&lt;1500,'BM011'!$D$5,IF($A900&lt;1800,'BM011'!$D$5,IF($A900&lt;2000,'BM011'!$D$5,$A900))),'BM011'!$D$5:$U$607,'BM011'!S$609,0))</f>
        <v>7412</v>
      </c>
      <c r="G900">
        <f>SUMIFS(Baggrundsvariable!D$3:D$296,Baggrundsvariable!$A$3:$A$296,Samlet!$C900,Baggrundsvariable!$C$3:$C$296,Samlet!$E900)</f>
        <v>183691</v>
      </c>
      <c r="H900" s="8">
        <f>SUMIFS(Baggrundsvariable!E$3:E$296,Baggrundsvariable!$A$3:$A$296,Samlet!$C900,Baggrundsvariable!$C$3:$C$296,Samlet!$E900)</f>
        <v>1.7166666666666666</v>
      </c>
      <c r="I900" s="8">
        <f>SUMIFS(Baggrundsvariable!F$3:F$296,Baggrundsvariable!$A$3:$A$296,Samlet!$C900,Baggrundsvariable!$C$3:$C$296,Samlet!$E900)</f>
        <v>3.7</v>
      </c>
      <c r="J900" s="8">
        <f>SUMIFS(Baggrundsvariable!G$3:G$296,Baggrundsvariable!$A$3:$A$296,Samlet!$C900,Baggrundsvariable!$C$3:$C$296,Samlet!$E900)</f>
        <v>11.9</v>
      </c>
      <c r="K900" s="8">
        <f>SUMIFS(Baggrundsvariable!H$3:H$296,Baggrundsvariable!$A$3:$A$296,Samlet!$C900,Baggrundsvariable!$C$3:$C$296,Samlet!$E900)</f>
        <v>10.199999999999999</v>
      </c>
      <c r="L900" s="8">
        <f>SUMIFS(Baggrundsvariable!I$3:I$296,Baggrundsvariable!$A$3:$A$296,Samlet!$C900,Baggrundsvariable!$C$3:$C$296,Samlet!$E900)</f>
        <v>2.3081827226799843</v>
      </c>
    </row>
    <row r="901" spans="1:12">
      <c r="A901">
        <v>5603</v>
      </c>
      <c r="B901" t="s">
        <v>877</v>
      </c>
      <c r="C901">
        <v>430</v>
      </c>
      <c r="D901" t="s">
        <v>1286</v>
      </c>
      <c r="E901">
        <v>2011</v>
      </c>
      <c r="F901" s="15" t="e">
        <f>IF(VLOOKUP(IF($A901&lt;1500,'BM011'!$D$5,IF($A901&lt;1800,'BM011'!$D$5,IF($A901&lt;2000,'BM011'!$D$5,$A901))),'BM011'!$D$5:$U$607,'BM011'!S$609,0)="BRUG KOM",VLOOKUP($C901,'BM010'!$C$5:$T$102,'BM010'!R$104,0),VLOOKUP(IF($A901&lt;1500,'BM011'!$D$5,IF($A901&lt;1800,'BM011'!$D$5,IF($A901&lt;2000,'BM011'!$D$5,$A901))),'BM011'!$D$5:$U$607,'BM011'!S$609,0))</f>
        <v>#N/A</v>
      </c>
      <c r="G901">
        <f>SUMIFS(Baggrundsvariable!D$3:D$296,Baggrundsvariable!$A$3:$A$296,Samlet!$C901,Baggrundsvariable!$C$3:$C$296,Samlet!$E901)</f>
        <v>183691</v>
      </c>
      <c r="H901" s="8">
        <f>SUMIFS(Baggrundsvariable!E$3:E$296,Baggrundsvariable!$A$3:$A$296,Samlet!$C901,Baggrundsvariable!$C$3:$C$296,Samlet!$E901)</f>
        <v>1.7166666666666666</v>
      </c>
      <c r="I901" s="8">
        <f>SUMIFS(Baggrundsvariable!F$3:F$296,Baggrundsvariable!$A$3:$A$296,Samlet!$C901,Baggrundsvariable!$C$3:$C$296,Samlet!$E901)</f>
        <v>3.7</v>
      </c>
      <c r="J901" s="8">
        <f>SUMIFS(Baggrundsvariable!G$3:G$296,Baggrundsvariable!$A$3:$A$296,Samlet!$C901,Baggrundsvariable!$C$3:$C$296,Samlet!$E901)</f>
        <v>11.9</v>
      </c>
      <c r="K901" s="8">
        <f>SUMIFS(Baggrundsvariable!H$3:H$296,Baggrundsvariable!$A$3:$A$296,Samlet!$C901,Baggrundsvariable!$C$3:$C$296,Samlet!$E901)</f>
        <v>10.199999999999999</v>
      </c>
      <c r="L901" s="8">
        <f>SUMIFS(Baggrundsvariable!I$3:I$296,Baggrundsvariable!$A$3:$A$296,Samlet!$C901,Baggrundsvariable!$C$3:$C$296,Samlet!$E901)</f>
        <v>2.3081827226799843</v>
      </c>
    </row>
    <row r="902" spans="1:12">
      <c r="A902">
        <v>5610</v>
      </c>
      <c r="B902" t="s">
        <v>878</v>
      </c>
      <c r="C902">
        <v>420</v>
      </c>
      <c r="D902" t="s">
        <v>1284</v>
      </c>
      <c r="E902">
        <v>2011</v>
      </c>
      <c r="F902" s="15">
        <f>IF(VLOOKUP(IF($A902&lt;1500,'BM011'!$D$5,IF($A902&lt;1800,'BM011'!$D$5,IF($A902&lt;2000,'BM011'!$D$5,$A902))),'BM011'!$D$5:$U$607,'BM011'!S$609,0)="BRUG KOM",VLOOKUP($C902,'BM010'!$C$5:$T$102,'BM010'!R$104,0),VLOOKUP(IF($A902&lt;1500,'BM011'!$D$5,IF($A902&lt;1800,'BM011'!$D$5,IF($A902&lt;2000,'BM011'!$D$5,$A902))),'BM011'!$D$5:$U$607,'BM011'!S$609,0))</f>
        <v>9055</v>
      </c>
      <c r="G902">
        <f>SUMIFS(Baggrundsvariable!D$3:D$296,Baggrundsvariable!$A$3:$A$296,Samlet!$C902,Baggrundsvariable!$C$3:$C$296,Samlet!$E902)</f>
        <v>184591</v>
      </c>
      <c r="H902" s="8">
        <f>SUMIFS(Baggrundsvariable!E$3:E$296,Baggrundsvariable!$A$3:$A$296,Samlet!$C902,Baggrundsvariable!$C$3:$C$296,Samlet!$E902)</f>
        <v>2.0083333333333333</v>
      </c>
      <c r="I902" s="8">
        <f>SUMIFS(Baggrundsvariable!F$3:F$296,Baggrundsvariable!$A$3:$A$296,Samlet!$C902,Baggrundsvariable!$C$3:$C$296,Samlet!$E902)</f>
        <v>2.8</v>
      </c>
      <c r="J902" s="8">
        <f>SUMIFS(Baggrundsvariable!G$3:G$296,Baggrundsvariable!$A$3:$A$296,Samlet!$C902,Baggrundsvariable!$C$3:$C$296,Samlet!$E902)</f>
        <v>11</v>
      </c>
      <c r="K902" s="8">
        <f>SUMIFS(Baggrundsvariable!H$3:H$296,Baggrundsvariable!$A$3:$A$296,Samlet!$C902,Baggrundsvariable!$C$3:$C$296,Samlet!$E902)</f>
        <v>14.9</v>
      </c>
      <c r="L902" s="8">
        <f>SUMIFS(Baggrundsvariable!I$3:I$296,Baggrundsvariable!$A$3:$A$296,Samlet!$C902,Baggrundsvariable!$C$3:$C$296,Samlet!$E902)</f>
        <v>1.6985431610339168</v>
      </c>
    </row>
    <row r="903" spans="1:12">
      <c r="A903">
        <v>5620</v>
      </c>
      <c r="B903" t="s">
        <v>879</v>
      </c>
      <c r="C903">
        <v>420</v>
      </c>
      <c r="D903" t="s">
        <v>1284</v>
      </c>
      <c r="E903">
        <v>2011</v>
      </c>
      <c r="F903" s="15">
        <f>IF(VLOOKUP(IF($A903&lt;1500,'BM011'!$D$5,IF($A903&lt;1800,'BM011'!$D$5,IF($A903&lt;2000,'BM011'!$D$5,$A903))),'BM011'!$D$5:$U$607,'BM011'!S$609,0)="BRUG KOM",VLOOKUP($C903,'BM010'!$C$5:$T$102,'BM010'!R$104,0),VLOOKUP(IF($A903&lt;1500,'BM011'!$D$5,IF($A903&lt;1800,'BM011'!$D$5,IF($A903&lt;2000,'BM011'!$D$5,$A903))),'BM011'!$D$5:$U$607,'BM011'!S$609,0))</f>
        <v>7569.25</v>
      </c>
      <c r="G903">
        <f>SUMIFS(Baggrundsvariable!D$3:D$296,Baggrundsvariable!$A$3:$A$296,Samlet!$C903,Baggrundsvariable!$C$3:$C$296,Samlet!$E903)</f>
        <v>184591</v>
      </c>
      <c r="H903" s="8">
        <f>SUMIFS(Baggrundsvariable!E$3:E$296,Baggrundsvariable!$A$3:$A$296,Samlet!$C903,Baggrundsvariable!$C$3:$C$296,Samlet!$E903)</f>
        <v>2.0083333333333333</v>
      </c>
      <c r="I903" s="8">
        <f>SUMIFS(Baggrundsvariable!F$3:F$296,Baggrundsvariable!$A$3:$A$296,Samlet!$C903,Baggrundsvariable!$C$3:$C$296,Samlet!$E903)</f>
        <v>2.8</v>
      </c>
      <c r="J903" s="8">
        <f>SUMIFS(Baggrundsvariable!G$3:G$296,Baggrundsvariable!$A$3:$A$296,Samlet!$C903,Baggrundsvariable!$C$3:$C$296,Samlet!$E903)</f>
        <v>11</v>
      </c>
      <c r="K903" s="8">
        <f>SUMIFS(Baggrundsvariable!H$3:H$296,Baggrundsvariable!$A$3:$A$296,Samlet!$C903,Baggrundsvariable!$C$3:$C$296,Samlet!$E903)</f>
        <v>14.9</v>
      </c>
      <c r="L903" s="8">
        <f>SUMIFS(Baggrundsvariable!I$3:I$296,Baggrundsvariable!$A$3:$A$296,Samlet!$C903,Baggrundsvariable!$C$3:$C$296,Samlet!$E903)</f>
        <v>1.6985431610339168</v>
      </c>
    </row>
    <row r="904" spans="1:12">
      <c r="A904">
        <v>5631</v>
      </c>
      <c r="B904" t="s">
        <v>880</v>
      </c>
      <c r="C904">
        <v>420</v>
      </c>
      <c r="D904" t="s">
        <v>1284</v>
      </c>
      <c r="E904">
        <v>2011</v>
      </c>
      <c r="F904" s="15">
        <f>IF(VLOOKUP(IF($A904&lt;1500,'BM011'!$D$5,IF($A904&lt;1800,'BM011'!$D$5,IF($A904&lt;2000,'BM011'!$D$5,$A904))),'BM011'!$D$5:$U$607,'BM011'!S$609,0)="BRUG KOM",VLOOKUP($C904,'BM010'!$C$5:$T$102,'BM010'!R$104,0),VLOOKUP(IF($A904&lt;1500,'BM011'!$D$5,IF($A904&lt;1800,'BM011'!$D$5,IF($A904&lt;2000,'BM011'!$D$5,$A904))),'BM011'!$D$5:$U$607,'BM011'!S$609,0))</f>
        <v>7642.25</v>
      </c>
      <c r="G904">
        <f>SUMIFS(Baggrundsvariable!D$3:D$296,Baggrundsvariable!$A$3:$A$296,Samlet!$C904,Baggrundsvariable!$C$3:$C$296,Samlet!$E904)</f>
        <v>184591</v>
      </c>
      <c r="H904" s="8">
        <f>SUMIFS(Baggrundsvariable!E$3:E$296,Baggrundsvariable!$A$3:$A$296,Samlet!$C904,Baggrundsvariable!$C$3:$C$296,Samlet!$E904)</f>
        <v>2.0083333333333333</v>
      </c>
      <c r="I904" s="8">
        <f>SUMIFS(Baggrundsvariable!F$3:F$296,Baggrundsvariable!$A$3:$A$296,Samlet!$C904,Baggrundsvariable!$C$3:$C$296,Samlet!$E904)</f>
        <v>2.8</v>
      </c>
      <c r="J904" s="8">
        <f>SUMIFS(Baggrundsvariable!G$3:G$296,Baggrundsvariable!$A$3:$A$296,Samlet!$C904,Baggrundsvariable!$C$3:$C$296,Samlet!$E904)</f>
        <v>11</v>
      </c>
      <c r="K904" s="8">
        <f>SUMIFS(Baggrundsvariable!H$3:H$296,Baggrundsvariable!$A$3:$A$296,Samlet!$C904,Baggrundsvariable!$C$3:$C$296,Samlet!$E904)</f>
        <v>14.9</v>
      </c>
      <c r="L904" s="8">
        <f>SUMIFS(Baggrundsvariable!I$3:I$296,Baggrundsvariable!$A$3:$A$296,Samlet!$C904,Baggrundsvariable!$C$3:$C$296,Samlet!$E904)</f>
        <v>1.6985431610339168</v>
      </c>
    </row>
    <row r="905" spans="1:12">
      <c r="A905">
        <v>5642</v>
      </c>
      <c r="B905" t="s">
        <v>881</v>
      </c>
      <c r="C905">
        <v>420</v>
      </c>
      <c r="D905" t="s">
        <v>1284</v>
      </c>
      <c r="E905">
        <v>2011</v>
      </c>
      <c r="F905" s="15">
        <f>IF(VLOOKUP(IF($A905&lt;1500,'BM011'!$D$5,IF($A905&lt;1800,'BM011'!$D$5,IF($A905&lt;2000,'BM011'!$D$5,$A905))),'BM011'!$D$5:$U$607,'BM011'!S$609,0)="BRUG KOM",VLOOKUP($C905,'BM010'!$C$5:$T$102,'BM010'!R$104,0),VLOOKUP(IF($A905&lt;1500,'BM011'!$D$5,IF($A905&lt;1800,'BM011'!$D$5,IF($A905&lt;2000,'BM011'!$D$5,$A905))),'BM011'!$D$5:$U$607,'BM011'!S$609,0))</f>
        <v>7642.25</v>
      </c>
      <c r="G905">
        <f>SUMIFS(Baggrundsvariable!D$3:D$296,Baggrundsvariable!$A$3:$A$296,Samlet!$C905,Baggrundsvariable!$C$3:$C$296,Samlet!$E905)</f>
        <v>184591</v>
      </c>
      <c r="H905" s="8">
        <f>SUMIFS(Baggrundsvariable!E$3:E$296,Baggrundsvariable!$A$3:$A$296,Samlet!$C905,Baggrundsvariable!$C$3:$C$296,Samlet!$E905)</f>
        <v>2.0083333333333333</v>
      </c>
      <c r="I905" s="8">
        <f>SUMIFS(Baggrundsvariable!F$3:F$296,Baggrundsvariable!$A$3:$A$296,Samlet!$C905,Baggrundsvariable!$C$3:$C$296,Samlet!$E905)</f>
        <v>2.8</v>
      </c>
      <c r="J905" s="8">
        <f>SUMIFS(Baggrundsvariable!G$3:G$296,Baggrundsvariable!$A$3:$A$296,Samlet!$C905,Baggrundsvariable!$C$3:$C$296,Samlet!$E905)</f>
        <v>11</v>
      </c>
      <c r="K905" s="8">
        <f>SUMIFS(Baggrundsvariable!H$3:H$296,Baggrundsvariable!$A$3:$A$296,Samlet!$C905,Baggrundsvariable!$C$3:$C$296,Samlet!$E905)</f>
        <v>14.9</v>
      </c>
      <c r="L905" s="8">
        <f>SUMIFS(Baggrundsvariable!I$3:I$296,Baggrundsvariable!$A$3:$A$296,Samlet!$C905,Baggrundsvariable!$C$3:$C$296,Samlet!$E905)</f>
        <v>1.6985431610339168</v>
      </c>
    </row>
    <row r="906" spans="1:12">
      <c r="A906">
        <v>5642</v>
      </c>
      <c r="B906" t="s">
        <v>881</v>
      </c>
      <c r="C906">
        <v>430</v>
      </c>
      <c r="D906" t="s">
        <v>1286</v>
      </c>
      <c r="E906">
        <v>2011</v>
      </c>
      <c r="F906" s="15">
        <f>IF(VLOOKUP(IF($A906&lt;1500,'BM011'!$D$5,IF($A906&lt;1800,'BM011'!$D$5,IF($A906&lt;2000,'BM011'!$D$5,$A906))),'BM011'!$D$5:$U$607,'BM011'!S$609,0)="BRUG KOM",VLOOKUP($C906,'BM010'!$C$5:$T$102,'BM010'!R$104,0),VLOOKUP(IF($A906&lt;1500,'BM011'!$D$5,IF($A906&lt;1800,'BM011'!$D$5,IF($A906&lt;2000,'BM011'!$D$5,$A906))),'BM011'!$D$5:$U$607,'BM011'!S$609,0))</f>
        <v>7412</v>
      </c>
      <c r="G906">
        <f>SUMIFS(Baggrundsvariable!D$3:D$296,Baggrundsvariable!$A$3:$A$296,Samlet!$C906,Baggrundsvariable!$C$3:$C$296,Samlet!$E906)</f>
        <v>183691</v>
      </c>
      <c r="H906" s="8">
        <f>SUMIFS(Baggrundsvariable!E$3:E$296,Baggrundsvariable!$A$3:$A$296,Samlet!$C906,Baggrundsvariable!$C$3:$C$296,Samlet!$E906)</f>
        <v>1.7166666666666666</v>
      </c>
      <c r="I906" s="8">
        <f>SUMIFS(Baggrundsvariable!F$3:F$296,Baggrundsvariable!$A$3:$A$296,Samlet!$C906,Baggrundsvariable!$C$3:$C$296,Samlet!$E906)</f>
        <v>3.7</v>
      </c>
      <c r="J906" s="8">
        <f>SUMIFS(Baggrundsvariable!G$3:G$296,Baggrundsvariable!$A$3:$A$296,Samlet!$C906,Baggrundsvariable!$C$3:$C$296,Samlet!$E906)</f>
        <v>11.9</v>
      </c>
      <c r="K906" s="8">
        <f>SUMIFS(Baggrundsvariable!H$3:H$296,Baggrundsvariable!$A$3:$A$296,Samlet!$C906,Baggrundsvariable!$C$3:$C$296,Samlet!$E906)</f>
        <v>10.199999999999999</v>
      </c>
      <c r="L906" s="8">
        <f>SUMIFS(Baggrundsvariable!I$3:I$296,Baggrundsvariable!$A$3:$A$296,Samlet!$C906,Baggrundsvariable!$C$3:$C$296,Samlet!$E906)</f>
        <v>2.3081827226799843</v>
      </c>
    </row>
    <row r="907" spans="1:12">
      <c r="A907">
        <v>5672</v>
      </c>
      <c r="B907" t="s">
        <v>882</v>
      </c>
      <c r="C907">
        <v>430</v>
      </c>
      <c r="D907" t="s">
        <v>1286</v>
      </c>
      <c r="E907">
        <v>2011</v>
      </c>
      <c r="F907" s="15">
        <f>IF(VLOOKUP(IF($A907&lt;1500,'BM011'!$D$5,IF($A907&lt;1800,'BM011'!$D$5,IF($A907&lt;2000,'BM011'!$D$5,$A907))),'BM011'!$D$5:$U$607,'BM011'!S$609,0)="BRUG KOM",VLOOKUP($C907,'BM010'!$C$5:$T$102,'BM010'!R$104,0),VLOOKUP(IF($A907&lt;1500,'BM011'!$D$5,IF($A907&lt;1800,'BM011'!$D$5,IF($A907&lt;2000,'BM011'!$D$5,$A907))),'BM011'!$D$5:$U$607,'BM011'!S$609,0))</f>
        <v>6251.75</v>
      </c>
      <c r="G907">
        <f>SUMIFS(Baggrundsvariable!D$3:D$296,Baggrundsvariable!$A$3:$A$296,Samlet!$C907,Baggrundsvariable!$C$3:$C$296,Samlet!$E907)</f>
        <v>183691</v>
      </c>
      <c r="H907" s="8">
        <f>SUMIFS(Baggrundsvariable!E$3:E$296,Baggrundsvariable!$A$3:$A$296,Samlet!$C907,Baggrundsvariable!$C$3:$C$296,Samlet!$E907)</f>
        <v>1.7166666666666666</v>
      </c>
      <c r="I907" s="8">
        <f>SUMIFS(Baggrundsvariable!F$3:F$296,Baggrundsvariable!$A$3:$A$296,Samlet!$C907,Baggrundsvariable!$C$3:$C$296,Samlet!$E907)</f>
        <v>3.7</v>
      </c>
      <c r="J907" s="8">
        <f>SUMIFS(Baggrundsvariable!G$3:G$296,Baggrundsvariable!$A$3:$A$296,Samlet!$C907,Baggrundsvariable!$C$3:$C$296,Samlet!$E907)</f>
        <v>11.9</v>
      </c>
      <c r="K907" s="8">
        <f>SUMIFS(Baggrundsvariable!H$3:H$296,Baggrundsvariable!$A$3:$A$296,Samlet!$C907,Baggrundsvariable!$C$3:$C$296,Samlet!$E907)</f>
        <v>10.199999999999999</v>
      </c>
      <c r="L907" s="8">
        <f>SUMIFS(Baggrundsvariable!I$3:I$296,Baggrundsvariable!$A$3:$A$296,Samlet!$C907,Baggrundsvariable!$C$3:$C$296,Samlet!$E907)</f>
        <v>2.3081827226799843</v>
      </c>
    </row>
    <row r="908" spans="1:12">
      <c r="A908">
        <v>5683</v>
      </c>
      <c r="B908" t="s">
        <v>883</v>
      </c>
      <c r="C908">
        <v>420</v>
      </c>
      <c r="D908" t="s">
        <v>1284</v>
      </c>
      <c r="E908">
        <v>2011</v>
      </c>
      <c r="F908" s="15">
        <f>IF(VLOOKUP(IF($A908&lt;1500,'BM011'!$D$5,IF($A908&lt;1800,'BM011'!$D$5,IF($A908&lt;2000,'BM011'!$D$5,$A908))),'BM011'!$D$5:$U$607,'BM011'!S$609,0)="BRUG KOM",VLOOKUP($C908,'BM010'!$C$5:$T$102,'BM010'!R$104,0),VLOOKUP(IF($A908&lt;1500,'BM011'!$D$5,IF($A908&lt;1800,'BM011'!$D$5,IF($A908&lt;2000,'BM011'!$D$5,$A908))),'BM011'!$D$5:$U$607,'BM011'!S$609,0))</f>
        <v>7287.75</v>
      </c>
      <c r="G908">
        <f>SUMIFS(Baggrundsvariable!D$3:D$296,Baggrundsvariable!$A$3:$A$296,Samlet!$C908,Baggrundsvariable!$C$3:$C$296,Samlet!$E908)</f>
        <v>184591</v>
      </c>
      <c r="H908" s="8">
        <f>SUMIFS(Baggrundsvariable!E$3:E$296,Baggrundsvariable!$A$3:$A$296,Samlet!$C908,Baggrundsvariable!$C$3:$C$296,Samlet!$E908)</f>
        <v>2.0083333333333333</v>
      </c>
      <c r="I908" s="8">
        <f>SUMIFS(Baggrundsvariable!F$3:F$296,Baggrundsvariable!$A$3:$A$296,Samlet!$C908,Baggrundsvariable!$C$3:$C$296,Samlet!$E908)</f>
        <v>2.8</v>
      </c>
      <c r="J908" s="8">
        <f>SUMIFS(Baggrundsvariable!G$3:G$296,Baggrundsvariable!$A$3:$A$296,Samlet!$C908,Baggrundsvariable!$C$3:$C$296,Samlet!$E908)</f>
        <v>11</v>
      </c>
      <c r="K908" s="8">
        <f>SUMIFS(Baggrundsvariable!H$3:H$296,Baggrundsvariable!$A$3:$A$296,Samlet!$C908,Baggrundsvariable!$C$3:$C$296,Samlet!$E908)</f>
        <v>14.9</v>
      </c>
      <c r="L908" s="8">
        <f>SUMIFS(Baggrundsvariable!I$3:I$296,Baggrundsvariable!$A$3:$A$296,Samlet!$C908,Baggrundsvariable!$C$3:$C$296,Samlet!$E908)</f>
        <v>1.6985431610339168</v>
      </c>
    </row>
    <row r="909" spans="1:12">
      <c r="A909">
        <v>5690</v>
      </c>
      <c r="B909" t="s">
        <v>884</v>
      </c>
      <c r="C909">
        <v>420</v>
      </c>
      <c r="D909" t="s">
        <v>1284</v>
      </c>
      <c r="E909">
        <v>2011</v>
      </c>
      <c r="F909" s="15">
        <f>IF(VLOOKUP(IF($A909&lt;1500,'BM011'!$D$5,IF($A909&lt;1800,'BM011'!$D$5,IF($A909&lt;2000,'BM011'!$D$5,$A909))),'BM011'!$D$5:$U$607,'BM011'!S$609,0)="BRUG KOM",VLOOKUP($C909,'BM010'!$C$5:$T$102,'BM010'!R$104,0),VLOOKUP(IF($A909&lt;1500,'BM011'!$D$5,IF($A909&lt;1800,'BM011'!$D$5,IF($A909&lt;2000,'BM011'!$D$5,$A909))),'BM011'!$D$5:$U$607,'BM011'!S$609,0))</f>
        <v>7789.5</v>
      </c>
      <c r="G909">
        <f>SUMIFS(Baggrundsvariable!D$3:D$296,Baggrundsvariable!$A$3:$A$296,Samlet!$C909,Baggrundsvariable!$C$3:$C$296,Samlet!$E909)</f>
        <v>184591</v>
      </c>
      <c r="H909" s="8">
        <f>SUMIFS(Baggrundsvariable!E$3:E$296,Baggrundsvariable!$A$3:$A$296,Samlet!$C909,Baggrundsvariable!$C$3:$C$296,Samlet!$E909)</f>
        <v>2.0083333333333333</v>
      </c>
      <c r="I909" s="8">
        <f>SUMIFS(Baggrundsvariable!F$3:F$296,Baggrundsvariable!$A$3:$A$296,Samlet!$C909,Baggrundsvariable!$C$3:$C$296,Samlet!$E909)</f>
        <v>2.8</v>
      </c>
      <c r="J909" s="8">
        <f>SUMIFS(Baggrundsvariable!G$3:G$296,Baggrundsvariable!$A$3:$A$296,Samlet!$C909,Baggrundsvariable!$C$3:$C$296,Samlet!$E909)</f>
        <v>11</v>
      </c>
      <c r="K909" s="8">
        <f>SUMIFS(Baggrundsvariable!H$3:H$296,Baggrundsvariable!$A$3:$A$296,Samlet!$C909,Baggrundsvariable!$C$3:$C$296,Samlet!$E909)</f>
        <v>14.9</v>
      </c>
      <c r="L909" s="8">
        <f>SUMIFS(Baggrundsvariable!I$3:I$296,Baggrundsvariable!$A$3:$A$296,Samlet!$C909,Baggrundsvariable!$C$3:$C$296,Samlet!$E909)</f>
        <v>1.6985431610339168</v>
      </c>
    </row>
    <row r="910" spans="1:12">
      <c r="A910">
        <v>5700</v>
      </c>
      <c r="B910" t="s">
        <v>885</v>
      </c>
      <c r="C910">
        <v>479</v>
      </c>
      <c r="D910" t="s">
        <v>1287</v>
      </c>
      <c r="E910">
        <v>2011</v>
      </c>
      <c r="F910" s="15">
        <f>IF(VLOOKUP(IF($A910&lt;1500,'BM011'!$D$5,IF($A910&lt;1800,'BM011'!$D$5,IF($A910&lt;2000,'BM011'!$D$5,$A910))),'BM011'!$D$5:$U$607,'BM011'!S$609,0)="BRUG KOM",VLOOKUP($C910,'BM010'!$C$5:$T$102,'BM010'!R$104,0),VLOOKUP(IF($A910&lt;1500,'BM011'!$D$5,IF($A910&lt;1800,'BM011'!$D$5,IF($A910&lt;2000,'BM011'!$D$5,$A910))),'BM011'!$D$5:$U$607,'BM011'!S$609,0))</f>
        <v>11426</v>
      </c>
      <c r="G910">
        <f>SUMIFS(Baggrundsvariable!D$3:D$296,Baggrundsvariable!$A$3:$A$296,Samlet!$C910,Baggrundsvariable!$C$3:$C$296,Samlet!$E910)</f>
        <v>189217</v>
      </c>
      <c r="H910" s="8">
        <f>SUMIFS(Baggrundsvariable!E$3:E$296,Baggrundsvariable!$A$3:$A$296,Samlet!$C910,Baggrundsvariable!$C$3:$C$296,Samlet!$E910)</f>
        <v>1.7166666666666666</v>
      </c>
      <c r="I910" s="8">
        <f>SUMIFS(Baggrundsvariable!F$3:F$296,Baggrundsvariable!$A$3:$A$296,Samlet!$C910,Baggrundsvariable!$C$3:$C$296,Samlet!$E910)</f>
        <v>4.3</v>
      </c>
      <c r="J910" s="8">
        <f>SUMIFS(Baggrundsvariable!G$3:G$296,Baggrundsvariable!$A$3:$A$296,Samlet!$C910,Baggrundsvariable!$C$3:$C$296,Samlet!$E910)</f>
        <v>15.1</v>
      </c>
      <c r="K910" s="8">
        <f>SUMIFS(Baggrundsvariable!H$3:H$296,Baggrundsvariable!$A$3:$A$296,Samlet!$C910,Baggrundsvariable!$C$3:$C$296,Samlet!$E910)</f>
        <v>14.3</v>
      </c>
      <c r="L910" s="8">
        <f>SUMIFS(Baggrundsvariable!I$3:I$296,Baggrundsvariable!$A$3:$A$296,Samlet!$C910,Baggrundsvariable!$C$3:$C$296,Samlet!$E910)</f>
        <v>4.4596459543727534</v>
      </c>
    </row>
    <row r="911" spans="1:12">
      <c r="A911">
        <v>5750</v>
      </c>
      <c r="B911" t="s">
        <v>886</v>
      </c>
      <c r="C911">
        <v>430</v>
      </c>
      <c r="D911" t="s">
        <v>1286</v>
      </c>
      <c r="E911">
        <v>2011</v>
      </c>
      <c r="F911" s="15">
        <f>IF(VLOOKUP(IF($A911&lt;1500,'BM011'!$D$5,IF($A911&lt;1800,'BM011'!$D$5,IF($A911&lt;2000,'BM011'!$D$5,$A911))),'BM011'!$D$5:$U$607,'BM011'!S$609,0)="BRUG KOM",VLOOKUP($C911,'BM010'!$C$5:$T$102,'BM010'!R$104,0),VLOOKUP(IF($A911&lt;1500,'BM011'!$D$5,IF($A911&lt;1800,'BM011'!$D$5,IF($A911&lt;2000,'BM011'!$D$5,$A911))),'BM011'!$D$5:$U$607,'BM011'!S$609,0))</f>
        <v>8907.5</v>
      </c>
      <c r="G911">
        <f>SUMIFS(Baggrundsvariable!D$3:D$296,Baggrundsvariable!$A$3:$A$296,Samlet!$C911,Baggrundsvariable!$C$3:$C$296,Samlet!$E911)</f>
        <v>183691</v>
      </c>
      <c r="H911" s="8">
        <f>SUMIFS(Baggrundsvariable!E$3:E$296,Baggrundsvariable!$A$3:$A$296,Samlet!$C911,Baggrundsvariable!$C$3:$C$296,Samlet!$E911)</f>
        <v>1.7166666666666666</v>
      </c>
      <c r="I911" s="8">
        <f>SUMIFS(Baggrundsvariable!F$3:F$296,Baggrundsvariable!$A$3:$A$296,Samlet!$C911,Baggrundsvariable!$C$3:$C$296,Samlet!$E911)</f>
        <v>3.7</v>
      </c>
      <c r="J911" s="8">
        <f>SUMIFS(Baggrundsvariable!G$3:G$296,Baggrundsvariable!$A$3:$A$296,Samlet!$C911,Baggrundsvariable!$C$3:$C$296,Samlet!$E911)</f>
        <v>11.9</v>
      </c>
      <c r="K911" s="8">
        <f>SUMIFS(Baggrundsvariable!H$3:H$296,Baggrundsvariable!$A$3:$A$296,Samlet!$C911,Baggrundsvariable!$C$3:$C$296,Samlet!$E911)</f>
        <v>10.199999999999999</v>
      </c>
      <c r="L911" s="8">
        <f>SUMIFS(Baggrundsvariable!I$3:I$296,Baggrundsvariable!$A$3:$A$296,Samlet!$C911,Baggrundsvariable!$C$3:$C$296,Samlet!$E911)</f>
        <v>2.3081827226799843</v>
      </c>
    </row>
    <row r="912" spans="1:12">
      <c r="A912">
        <v>5762</v>
      </c>
      <c r="B912" t="s">
        <v>887</v>
      </c>
      <c r="C912">
        <v>430</v>
      </c>
      <c r="D912" t="s">
        <v>1286</v>
      </c>
      <c r="E912">
        <v>2011</v>
      </c>
      <c r="F912" s="15">
        <f>IF(VLOOKUP(IF($A912&lt;1500,'BM011'!$D$5,IF($A912&lt;1800,'BM011'!$D$5,IF($A912&lt;2000,'BM011'!$D$5,$A912))),'BM011'!$D$5:$U$607,'BM011'!S$609,0)="BRUG KOM",VLOOKUP($C912,'BM010'!$C$5:$T$102,'BM010'!R$104,0),VLOOKUP(IF($A912&lt;1500,'BM011'!$D$5,IF($A912&lt;1800,'BM011'!$D$5,IF($A912&lt;2000,'BM011'!$D$5,$A912))),'BM011'!$D$5:$U$607,'BM011'!S$609,0))</f>
        <v>7670.25</v>
      </c>
      <c r="G912">
        <f>SUMIFS(Baggrundsvariable!D$3:D$296,Baggrundsvariable!$A$3:$A$296,Samlet!$C912,Baggrundsvariable!$C$3:$C$296,Samlet!$E912)</f>
        <v>183691</v>
      </c>
      <c r="H912" s="8">
        <f>SUMIFS(Baggrundsvariable!E$3:E$296,Baggrundsvariable!$A$3:$A$296,Samlet!$C912,Baggrundsvariable!$C$3:$C$296,Samlet!$E912)</f>
        <v>1.7166666666666666</v>
      </c>
      <c r="I912" s="8">
        <f>SUMIFS(Baggrundsvariable!F$3:F$296,Baggrundsvariable!$A$3:$A$296,Samlet!$C912,Baggrundsvariable!$C$3:$C$296,Samlet!$E912)</f>
        <v>3.7</v>
      </c>
      <c r="J912" s="8">
        <f>SUMIFS(Baggrundsvariable!G$3:G$296,Baggrundsvariable!$A$3:$A$296,Samlet!$C912,Baggrundsvariable!$C$3:$C$296,Samlet!$E912)</f>
        <v>11.9</v>
      </c>
      <c r="K912" s="8">
        <f>SUMIFS(Baggrundsvariable!H$3:H$296,Baggrundsvariable!$A$3:$A$296,Samlet!$C912,Baggrundsvariable!$C$3:$C$296,Samlet!$E912)</f>
        <v>10.199999999999999</v>
      </c>
      <c r="L912" s="8">
        <f>SUMIFS(Baggrundsvariable!I$3:I$296,Baggrundsvariable!$A$3:$A$296,Samlet!$C912,Baggrundsvariable!$C$3:$C$296,Samlet!$E912)</f>
        <v>2.3081827226799843</v>
      </c>
    </row>
    <row r="913" spans="1:12">
      <c r="A913">
        <v>5762</v>
      </c>
      <c r="B913" t="s">
        <v>887</v>
      </c>
      <c r="C913">
        <v>479</v>
      </c>
      <c r="D913" t="s">
        <v>1287</v>
      </c>
      <c r="E913">
        <v>2011</v>
      </c>
      <c r="F913" s="15">
        <f>IF(VLOOKUP(IF($A913&lt;1500,'BM011'!$D$5,IF($A913&lt;1800,'BM011'!$D$5,IF($A913&lt;2000,'BM011'!$D$5,$A913))),'BM011'!$D$5:$U$607,'BM011'!S$609,0)="BRUG KOM",VLOOKUP($C913,'BM010'!$C$5:$T$102,'BM010'!R$104,0),VLOOKUP(IF($A913&lt;1500,'BM011'!$D$5,IF($A913&lt;1800,'BM011'!$D$5,IF($A913&lt;2000,'BM011'!$D$5,$A913))),'BM011'!$D$5:$U$607,'BM011'!S$609,0))</f>
        <v>7670.25</v>
      </c>
      <c r="G913">
        <f>SUMIFS(Baggrundsvariable!D$3:D$296,Baggrundsvariable!$A$3:$A$296,Samlet!$C913,Baggrundsvariable!$C$3:$C$296,Samlet!$E913)</f>
        <v>189217</v>
      </c>
      <c r="H913" s="8">
        <f>SUMIFS(Baggrundsvariable!E$3:E$296,Baggrundsvariable!$A$3:$A$296,Samlet!$C913,Baggrundsvariable!$C$3:$C$296,Samlet!$E913)</f>
        <v>1.7166666666666666</v>
      </c>
      <c r="I913" s="8">
        <f>SUMIFS(Baggrundsvariable!F$3:F$296,Baggrundsvariable!$A$3:$A$296,Samlet!$C913,Baggrundsvariable!$C$3:$C$296,Samlet!$E913)</f>
        <v>4.3</v>
      </c>
      <c r="J913" s="8">
        <f>SUMIFS(Baggrundsvariable!G$3:G$296,Baggrundsvariable!$A$3:$A$296,Samlet!$C913,Baggrundsvariable!$C$3:$C$296,Samlet!$E913)</f>
        <v>15.1</v>
      </c>
      <c r="K913" s="8">
        <f>SUMIFS(Baggrundsvariable!H$3:H$296,Baggrundsvariable!$A$3:$A$296,Samlet!$C913,Baggrundsvariable!$C$3:$C$296,Samlet!$E913)</f>
        <v>14.3</v>
      </c>
      <c r="L913" s="8">
        <f>SUMIFS(Baggrundsvariable!I$3:I$296,Baggrundsvariable!$A$3:$A$296,Samlet!$C913,Baggrundsvariable!$C$3:$C$296,Samlet!$E913)</f>
        <v>4.4596459543727534</v>
      </c>
    </row>
    <row r="914" spans="1:12">
      <c r="A914">
        <v>5771</v>
      </c>
      <c r="B914" t="s">
        <v>888</v>
      </c>
      <c r="C914">
        <v>430</v>
      </c>
      <c r="D914" t="s">
        <v>1286</v>
      </c>
      <c r="E914">
        <v>2011</v>
      </c>
      <c r="F914" s="15">
        <f>IF(VLOOKUP(IF($A914&lt;1500,'BM011'!$D$5,IF($A914&lt;1800,'BM011'!$D$5,IF($A914&lt;2000,'BM011'!$D$5,$A914))),'BM011'!$D$5:$U$607,'BM011'!S$609,0)="BRUG KOM",VLOOKUP($C914,'BM010'!$C$5:$T$102,'BM010'!R$104,0),VLOOKUP(IF($A914&lt;1500,'BM011'!$D$5,IF($A914&lt;1800,'BM011'!$D$5,IF($A914&lt;2000,'BM011'!$D$5,$A914))),'BM011'!$D$5:$U$607,'BM011'!S$609,0))</f>
        <v>7535.333333333333</v>
      </c>
      <c r="G914">
        <f>SUMIFS(Baggrundsvariable!D$3:D$296,Baggrundsvariable!$A$3:$A$296,Samlet!$C914,Baggrundsvariable!$C$3:$C$296,Samlet!$E914)</f>
        <v>183691</v>
      </c>
      <c r="H914" s="8">
        <f>SUMIFS(Baggrundsvariable!E$3:E$296,Baggrundsvariable!$A$3:$A$296,Samlet!$C914,Baggrundsvariable!$C$3:$C$296,Samlet!$E914)</f>
        <v>1.7166666666666666</v>
      </c>
      <c r="I914" s="8">
        <f>SUMIFS(Baggrundsvariable!F$3:F$296,Baggrundsvariable!$A$3:$A$296,Samlet!$C914,Baggrundsvariable!$C$3:$C$296,Samlet!$E914)</f>
        <v>3.7</v>
      </c>
      <c r="J914" s="8">
        <f>SUMIFS(Baggrundsvariable!G$3:G$296,Baggrundsvariable!$A$3:$A$296,Samlet!$C914,Baggrundsvariable!$C$3:$C$296,Samlet!$E914)</f>
        <v>11.9</v>
      </c>
      <c r="K914" s="8">
        <f>SUMIFS(Baggrundsvariable!H$3:H$296,Baggrundsvariable!$A$3:$A$296,Samlet!$C914,Baggrundsvariable!$C$3:$C$296,Samlet!$E914)</f>
        <v>10.199999999999999</v>
      </c>
      <c r="L914" s="8">
        <f>SUMIFS(Baggrundsvariable!I$3:I$296,Baggrundsvariable!$A$3:$A$296,Samlet!$C914,Baggrundsvariable!$C$3:$C$296,Samlet!$E914)</f>
        <v>2.3081827226799843</v>
      </c>
    </row>
    <row r="915" spans="1:12">
      <c r="A915">
        <v>5771</v>
      </c>
      <c r="B915" t="s">
        <v>888</v>
      </c>
      <c r="C915">
        <v>479</v>
      </c>
      <c r="D915" t="s">
        <v>1287</v>
      </c>
      <c r="E915">
        <v>2011</v>
      </c>
      <c r="F915" s="15">
        <f>IF(VLOOKUP(IF($A915&lt;1500,'BM011'!$D$5,IF($A915&lt;1800,'BM011'!$D$5,IF($A915&lt;2000,'BM011'!$D$5,$A915))),'BM011'!$D$5:$U$607,'BM011'!S$609,0)="BRUG KOM",VLOOKUP($C915,'BM010'!$C$5:$T$102,'BM010'!R$104,0),VLOOKUP(IF($A915&lt;1500,'BM011'!$D$5,IF($A915&lt;1800,'BM011'!$D$5,IF($A915&lt;2000,'BM011'!$D$5,$A915))),'BM011'!$D$5:$U$607,'BM011'!S$609,0))</f>
        <v>7535.333333333333</v>
      </c>
      <c r="G915">
        <f>SUMIFS(Baggrundsvariable!D$3:D$296,Baggrundsvariable!$A$3:$A$296,Samlet!$C915,Baggrundsvariable!$C$3:$C$296,Samlet!$E915)</f>
        <v>189217</v>
      </c>
      <c r="H915" s="8">
        <f>SUMIFS(Baggrundsvariable!E$3:E$296,Baggrundsvariable!$A$3:$A$296,Samlet!$C915,Baggrundsvariable!$C$3:$C$296,Samlet!$E915)</f>
        <v>1.7166666666666666</v>
      </c>
      <c r="I915" s="8">
        <f>SUMIFS(Baggrundsvariable!F$3:F$296,Baggrundsvariable!$A$3:$A$296,Samlet!$C915,Baggrundsvariable!$C$3:$C$296,Samlet!$E915)</f>
        <v>4.3</v>
      </c>
      <c r="J915" s="8">
        <f>SUMIFS(Baggrundsvariable!G$3:G$296,Baggrundsvariable!$A$3:$A$296,Samlet!$C915,Baggrundsvariable!$C$3:$C$296,Samlet!$E915)</f>
        <v>15.1</v>
      </c>
      <c r="K915" s="8">
        <f>SUMIFS(Baggrundsvariable!H$3:H$296,Baggrundsvariable!$A$3:$A$296,Samlet!$C915,Baggrundsvariable!$C$3:$C$296,Samlet!$E915)</f>
        <v>14.3</v>
      </c>
      <c r="L915" s="8">
        <f>SUMIFS(Baggrundsvariable!I$3:I$296,Baggrundsvariable!$A$3:$A$296,Samlet!$C915,Baggrundsvariable!$C$3:$C$296,Samlet!$E915)</f>
        <v>4.4596459543727534</v>
      </c>
    </row>
    <row r="916" spans="1:12">
      <c r="A916">
        <v>5772</v>
      </c>
      <c r="B916" t="s">
        <v>889</v>
      </c>
      <c r="C916">
        <v>430</v>
      </c>
      <c r="D916" t="s">
        <v>1286</v>
      </c>
      <c r="E916">
        <v>2011</v>
      </c>
      <c r="F916" s="15">
        <f>IF(VLOOKUP(IF($A916&lt;1500,'BM011'!$D$5,IF($A916&lt;1800,'BM011'!$D$5,IF($A916&lt;2000,'BM011'!$D$5,$A916))),'BM011'!$D$5:$U$607,'BM011'!S$609,0)="BRUG KOM",VLOOKUP($C916,'BM010'!$C$5:$T$102,'BM010'!R$104,0),VLOOKUP(IF($A916&lt;1500,'BM011'!$D$5,IF($A916&lt;1800,'BM011'!$D$5,IF($A916&lt;2000,'BM011'!$D$5,$A916))),'BM011'!$D$5:$U$607,'BM011'!S$609,0))</f>
        <v>4877</v>
      </c>
      <c r="G916">
        <f>SUMIFS(Baggrundsvariable!D$3:D$296,Baggrundsvariable!$A$3:$A$296,Samlet!$C916,Baggrundsvariable!$C$3:$C$296,Samlet!$E916)</f>
        <v>183691</v>
      </c>
      <c r="H916" s="8">
        <f>SUMIFS(Baggrundsvariable!E$3:E$296,Baggrundsvariable!$A$3:$A$296,Samlet!$C916,Baggrundsvariable!$C$3:$C$296,Samlet!$E916)</f>
        <v>1.7166666666666666</v>
      </c>
      <c r="I916" s="8">
        <f>SUMIFS(Baggrundsvariable!F$3:F$296,Baggrundsvariable!$A$3:$A$296,Samlet!$C916,Baggrundsvariable!$C$3:$C$296,Samlet!$E916)</f>
        <v>3.7</v>
      </c>
      <c r="J916" s="8">
        <f>SUMIFS(Baggrundsvariable!G$3:G$296,Baggrundsvariable!$A$3:$A$296,Samlet!$C916,Baggrundsvariable!$C$3:$C$296,Samlet!$E916)</f>
        <v>11.9</v>
      </c>
      <c r="K916" s="8">
        <f>SUMIFS(Baggrundsvariable!H$3:H$296,Baggrundsvariable!$A$3:$A$296,Samlet!$C916,Baggrundsvariable!$C$3:$C$296,Samlet!$E916)</f>
        <v>10.199999999999999</v>
      </c>
      <c r="L916" s="8">
        <f>SUMIFS(Baggrundsvariable!I$3:I$296,Baggrundsvariable!$A$3:$A$296,Samlet!$C916,Baggrundsvariable!$C$3:$C$296,Samlet!$E916)</f>
        <v>2.3081827226799843</v>
      </c>
    </row>
    <row r="917" spans="1:12">
      <c r="A917">
        <v>5772</v>
      </c>
      <c r="B917" t="s">
        <v>889</v>
      </c>
      <c r="C917">
        <v>479</v>
      </c>
      <c r="D917" t="s">
        <v>1287</v>
      </c>
      <c r="E917">
        <v>2011</v>
      </c>
      <c r="F917" s="15">
        <f>IF(VLOOKUP(IF($A917&lt;1500,'BM011'!$D$5,IF($A917&lt;1800,'BM011'!$D$5,IF($A917&lt;2000,'BM011'!$D$5,$A917))),'BM011'!$D$5:$U$607,'BM011'!S$609,0)="BRUG KOM",VLOOKUP($C917,'BM010'!$C$5:$T$102,'BM010'!R$104,0),VLOOKUP(IF($A917&lt;1500,'BM011'!$D$5,IF($A917&lt;1800,'BM011'!$D$5,IF($A917&lt;2000,'BM011'!$D$5,$A917))),'BM011'!$D$5:$U$607,'BM011'!S$609,0))</f>
        <v>4877</v>
      </c>
      <c r="G917">
        <f>SUMIFS(Baggrundsvariable!D$3:D$296,Baggrundsvariable!$A$3:$A$296,Samlet!$C917,Baggrundsvariable!$C$3:$C$296,Samlet!$E917)</f>
        <v>189217</v>
      </c>
      <c r="H917" s="8">
        <f>SUMIFS(Baggrundsvariable!E$3:E$296,Baggrundsvariable!$A$3:$A$296,Samlet!$C917,Baggrundsvariable!$C$3:$C$296,Samlet!$E917)</f>
        <v>1.7166666666666666</v>
      </c>
      <c r="I917" s="8">
        <f>SUMIFS(Baggrundsvariable!F$3:F$296,Baggrundsvariable!$A$3:$A$296,Samlet!$C917,Baggrundsvariable!$C$3:$C$296,Samlet!$E917)</f>
        <v>4.3</v>
      </c>
      <c r="J917" s="8">
        <f>SUMIFS(Baggrundsvariable!G$3:G$296,Baggrundsvariable!$A$3:$A$296,Samlet!$C917,Baggrundsvariable!$C$3:$C$296,Samlet!$E917)</f>
        <v>15.1</v>
      </c>
      <c r="K917" s="8">
        <f>SUMIFS(Baggrundsvariable!H$3:H$296,Baggrundsvariable!$A$3:$A$296,Samlet!$C917,Baggrundsvariable!$C$3:$C$296,Samlet!$E917)</f>
        <v>14.3</v>
      </c>
      <c r="L917" s="8">
        <f>SUMIFS(Baggrundsvariable!I$3:I$296,Baggrundsvariable!$A$3:$A$296,Samlet!$C917,Baggrundsvariable!$C$3:$C$296,Samlet!$E917)</f>
        <v>4.4596459543727534</v>
      </c>
    </row>
    <row r="918" spans="1:12">
      <c r="A918">
        <v>5792</v>
      </c>
      <c r="B918" t="s">
        <v>890</v>
      </c>
      <c r="C918">
        <v>430</v>
      </c>
      <c r="D918" t="s">
        <v>1286</v>
      </c>
      <c r="E918">
        <v>2011</v>
      </c>
      <c r="F918" s="15">
        <f>IF(VLOOKUP(IF($A918&lt;1500,'BM011'!$D$5,IF($A918&lt;1800,'BM011'!$D$5,IF($A918&lt;2000,'BM011'!$D$5,$A918))),'BM011'!$D$5:$U$607,'BM011'!S$609,0)="BRUG KOM",VLOOKUP($C918,'BM010'!$C$5:$T$102,'BM010'!R$104,0),VLOOKUP(IF($A918&lt;1500,'BM011'!$D$5,IF($A918&lt;1800,'BM011'!$D$5,IF($A918&lt;2000,'BM011'!$D$5,$A918))),'BM011'!$D$5:$U$607,'BM011'!S$609,0))</f>
        <v>7914.5</v>
      </c>
      <c r="G918">
        <f>SUMIFS(Baggrundsvariable!D$3:D$296,Baggrundsvariable!$A$3:$A$296,Samlet!$C918,Baggrundsvariable!$C$3:$C$296,Samlet!$E918)</f>
        <v>183691</v>
      </c>
      <c r="H918" s="8">
        <f>SUMIFS(Baggrundsvariable!E$3:E$296,Baggrundsvariable!$A$3:$A$296,Samlet!$C918,Baggrundsvariable!$C$3:$C$296,Samlet!$E918)</f>
        <v>1.7166666666666666</v>
      </c>
      <c r="I918" s="8">
        <f>SUMIFS(Baggrundsvariable!F$3:F$296,Baggrundsvariable!$A$3:$A$296,Samlet!$C918,Baggrundsvariable!$C$3:$C$296,Samlet!$E918)</f>
        <v>3.7</v>
      </c>
      <c r="J918" s="8">
        <f>SUMIFS(Baggrundsvariable!G$3:G$296,Baggrundsvariable!$A$3:$A$296,Samlet!$C918,Baggrundsvariable!$C$3:$C$296,Samlet!$E918)</f>
        <v>11.9</v>
      </c>
      <c r="K918" s="8">
        <f>SUMIFS(Baggrundsvariable!H$3:H$296,Baggrundsvariable!$A$3:$A$296,Samlet!$C918,Baggrundsvariable!$C$3:$C$296,Samlet!$E918)</f>
        <v>10.199999999999999</v>
      </c>
      <c r="L918" s="8">
        <f>SUMIFS(Baggrundsvariable!I$3:I$296,Baggrundsvariable!$A$3:$A$296,Samlet!$C918,Baggrundsvariable!$C$3:$C$296,Samlet!$E918)</f>
        <v>2.3081827226799843</v>
      </c>
    </row>
    <row r="919" spans="1:12">
      <c r="A919">
        <v>5800</v>
      </c>
      <c r="B919" t="s">
        <v>891</v>
      </c>
      <c r="C919">
        <v>450</v>
      </c>
      <c r="D919" t="s">
        <v>1285</v>
      </c>
      <c r="E919">
        <v>2011</v>
      </c>
      <c r="F919" s="15">
        <f>IF(VLOOKUP(IF($A919&lt;1500,'BM011'!$D$5,IF($A919&lt;1800,'BM011'!$D$5,IF($A919&lt;2000,'BM011'!$D$5,$A919))),'BM011'!$D$5:$U$607,'BM011'!S$609,0)="BRUG KOM",VLOOKUP($C919,'BM010'!$C$5:$T$102,'BM010'!R$104,0),VLOOKUP(IF($A919&lt;1500,'BM011'!$D$5,IF($A919&lt;1800,'BM011'!$D$5,IF($A919&lt;2000,'BM011'!$D$5,$A919))),'BM011'!$D$5:$U$607,'BM011'!S$609,0))</f>
        <v>10177.25</v>
      </c>
      <c r="G919">
        <f>SUMIFS(Baggrundsvariable!D$3:D$296,Baggrundsvariable!$A$3:$A$296,Samlet!$C919,Baggrundsvariable!$C$3:$C$296,Samlet!$E919)</f>
        <v>185598</v>
      </c>
      <c r="H919" s="8">
        <f>SUMIFS(Baggrundsvariable!E$3:E$296,Baggrundsvariable!$A$3:$A$296,Samlet!$C919,Baggrundsvariable!$C$3:$C$296,Samlet!$E919)</f>
        <v>1.7916666666666667</v>
      </c>
      <c r="I919" s="8">
        <f>SUMIFS(Baggrundsvariable!F$3:F$296,Baggrundsvariable!$A$3:$A$296,Samlet!$C919,Baggrundsvariable!$C$3:$C$296,Samlet!$E919)</f>
        <v>5.9</v>
      </c>
      <c r="J919" s="8">
        <f>SUMIFS(Baggrundsvariable!G$3:G$296,Baggrundsvariable!$A$3:$A$296,Samlet!$C919,Baggrundsvariable!$C$3:$C$296,Samlet!$E919)</f>
        <v>11.5</v>
      </c>
      <c r="K919" s="8">
        <f>SUMIFS(Baggrundsvariable!H$3:H$296,Baggrundsvariable!$A$3:$A$296,Samlet!$C919,Baggrundsvariable!$C$3:$C$296,Samlet!$E919)</f>
        <v>13.1</v>
      </c>
      <c r="L919" s="8">
        <f>SUMIFS(Baggrundsvariable!I$3:I$296,Baggrundsvariable!$A$3:$A$296,Samlet!$C919,Baggrundsvariable!$C$3:$C$296,Samlet!$E919)</f>
        <v>4.3553067664642171</v>
      </c>
    </row>
    <row r="920" spans="1:12">
      <c r="A920">
        <v>5853</v>
      </c>
      <c r="B920" t="s">
        <v>892</v>
      </c>
      <c r="C920">
        <v>430</v>
      </c>
      <c r="D920" t="s">
        <v>1286</v>
      </c>
      <c r="E920">
        <v>2011</v>
      </c>
      <c r="F920" s="15">
        <f>IF(VLOOKUP(IF($A920&lt;1500,'BM011'!$D$5,IF($A920&lt;1800,'BM011'!$D$5,IF($A920&lt;2000,'BM011'!$D$5,$A920))),'BM011'!$D$5:$U$607,'BM011'!S$609,0)="BRUG KOM",VLOOKUP($C920,'BM010'!$C$5:$T$102,'BM010'!R$104,0),VLOOKUP(IF($A920&lt;1500,'BM011'!$D$5,IF($A920&lt;1800,'BM011'!$D$5,IF($A920&lt;2000,'BM011'!$D$5,$A920))),'BM011'!$D$5:$U$607,'BM011'!S$609,0))</f>
        <v>6261.666666666667</v>
      </c>
      <c r="G920">
        <f>SUMIFS(Baggrundsvariable!D$3:D$296,Baggrundsvariable!$A$3:$A$296,Samlet!$C920,Baggrundsvariable!$C$3:$C$296,Samlet!$E920)</f>
        <v>183691</v>
      </c>
      <c r="H920" s="8">
        <f>SUMIFS(Baggrundsvariable!E$3:E$296,Baggrundsvariable!$A$3:$A$296,Samlet!$C920,Baggrundsvariable!$C$3:$C$296,Samlet!$E920)</f>
        <v>1.7166666666666666</v>
      </c>
      <c r="I920" s="8">
        <f>SUMIFS(Baggrundsvariable!F$3:F$296,Baggrundsvariable!$A$3:$A$296,Samlet!$C920,Baggrundsvariable!$C$3:$C$296,Samlet!$E920)</f>
        <v>3.7</v>
      </c>
      <c r="J920" s="8">
        <f>SUMIFS(Baggrundsvariable!G$3:G$296,Baggrundsvariable!$A$3:$A$296,Samlet!$C920,Baggrundsvariable!$C$3:$C$296,Samlet!$E920)</f>
        <v>11.9</v>
      </c>
      <c r="K920" s="8">
        <f>SUMIFS(Baggrundsvariable!H$3:H$296,Baggrundsvariable!$A$3:$A$296,Samlet!$C920,Baggrundsvariable!$C$3:$C$296,Samlet!$E920)</f>
        <v>10.199999999999999</v>
      </c>
      <c r="L920" s="8">
        <f>SUMIFS(Baggrundsvariable!I$3:I$296,Baggrundsvariable!$A$3:$A$296,Samlet!$C920,Baggrundsvariable!$C$3:$C$296,Samlet!$E920)</f>
        <v>2.3081827226799843</v>
      </c>
    </row>
    <row r="921" spans="1:12">
      <c r="A921">
        <v>5853</v>
      </c>
      <c r="B921" t="s">
        <v>892</v>
      </c>
      <c r="C921">
        <v>450</v>
      </c>
      <c r="D921" t="s">
        <v>1285</v>
      </c>
      <c r="E921">
        <v>2011</v>
      </c>
      <c r="F921" s="15">
        <f>IF(VLOOKUP(IF($A921&lt;1500,'BM011'!$D$5,IF($A921&lt;1800,'BM011'!$D$5,IF($A921&lt;2000,'BM011'!$D$5,$A921))),'BM011'!$D$5:$U$607,'BM011'!S$609,0)="BRUG KOM",VLOOKUP($C921,'BM010'!$C$5:$T$102,'BM010'!R$104,0),VLOOKUP(IF($A921&lt;1500,'BM011'!$D$5,IF($A921&lt;1800,'BM011'!$D$5,IF($A921&lt;2000,'BM011'!$D$5,$A921))),'BM011'!$D$5:$U$607,'BM011'!S$609,0))</f>
        <v>6261.666666666667</v>
      </c>
      <c r="G921">
        <f>SUMIFS(Baggrundsvariable!D$3:D$296,Baggrundsvariable!$A$3:$A$296,Samlet!$C921,Baggrundsvariable!$C$3:$C$296,Samlet!$E921)</f>
        <v>185598</v>
      </c>
      <c r="H921" s="8">
        <f>SUMIFS(Baggrundsvariable!E$3:E$296,Baggrundsvariable!$A$3:$A$296,Samlet!$C921,Baggrundsvariable!$C$3:$C$296,Samlet!$E921)</f>
        <v>1.7916666666666667</v>
      </c>
      <c r="I921" s="8">
        <f>SUMIFS(Baggrundsvariable!F$3:F$296,Baggrundsvariable!$A$3:$A$296,Samlet!$C921,Baggrundsvariable!$C$3:$C$296,Samlet!$E921)</f>
        <v>5.9</v>
      </c>
      <c r="J921" s="8">
        <f>SUMIFS(Baggrundsvariable!G$3:G$296,Baggrundsvariable!$A$3:$A$296,Samlet!$C921,Baggrundsvariable!$C$3:$C$296,Samlet!$E921)</f>
        <v>11.5</v>
      </c>
      <c r="K921" s="8">
        <f>SUMIFS(Baggrundsvariable!H$3:H$296,Baggrundsvariable!$A$3:$A$296,Samlet!$C921,Baggrundsvariable!$C$3:$C$296,Samlet!$E921)</f>
        <v>13.1</v>
      </c>
      <c r="L921" s="8">
        <f>SUMIFS(Baggrundsvariable!I$3:I$296,Baggrundsvariable!$A$3:$A$296,Samlet!$C921,Baggrundsvariable!$C$3:$C$296,Samlet!$E921)</f>
        <v>4.3553067664642171</v>
      </c>
    </row>
    <row r="922" spans="1:12">
      <c r="A922">
        <v>5854</v>
      </c>
      <c r="B922" t="s">
        <v>893</v>
      </c>
      <c r="C922">
        <v>430</v>
      </c>
      <c r="D922" t="s">
        <v>1286</v>
      </c>
      <c r="E922">
        <v>2011</v>
      </c>
      <c r="F922" s="15">
        <f>IF(VLOOKUP(IF($A922&lt;1500,'BM011'!$D$5,IF($A922&lt;1800,'BM011'!$D$5,IF($A922&lt;2000,'BM011'!$D$5,$A922))),'BM011'!$D$5:$U$607,'BM011'!S$609,0)="BRUG KOM",VLOOKUP($C922,'BM010'!$C$5:$T$102,'BM010'!R$104,0),VLOOKUP(IF($A922&lt;1500,'BM011'!$D$5,IF($A922&lt;1800,'BM011'!$D$5,IF($A922&lt;2000,'BM011'!$D$5,$A922))),'BM011'!$D$5:$U$607,'BM011'!S$609,0))</f>
        <v>7412</v>
      </c>
      <c r="G922">
        <f>SUMIFS(Baggrundsvariable!D$3:D$296,Baggrundsvariable!$A$3:$A$296,Samlet!$C922,Baggrundsvariable!$C$3:$C$296,Samlet!$E922)</f>
        <v>183691</v>
      </c>
      <c r="H922" s="8">
        <f>SUMIFS(Baggrundsvariable!E$3:E$296,Baggrundsvariable!$A$3:$A$296,Samlet!$C922,Baggrundsvariable!$C$3:$C$296,Samlet!$E922)</f>
        <v>1.7166666666666666</v>
      </c>
      <c r="I922" s="8">
        <f>SUMIFS(Baggrundsvariable!F$3:F$296,Baggrundsvariable!$A$3:$A$296,Samlet!$C922,Baggrundsvariable!$C$3:$C$296,Samlet!$E922)</f>
        <v>3.7</v>
      </c>
      <c r="J922" s="8">
        <f>SUMIFS(Baggrundsvariable!G$3:G$296,Baggrundsvariable!$A$3:$A$296,Samlet!$C922,Baggrundsvariable!$C$3:$C$296,Samlet!$E922)</f>
        <v>11.9</v>
      </c>
      <c r="K922" s="8">
        <f>SUMIFS(Baggrundsvariable!H$3:H$296,Baggrundsvariable!$A$3:$A$296,Samlet!$C922,Baggrundsvariable!$C$3:$C$296,Samlet!$E922)</f>
        <v>10.199999999999999</v>
      </c>
      <c r="L922" s="8">
        <f>SUMIFS(Baggrundsvariable!I$3:I$296,Baggrundsvariable!$A$3:$A$296,Samlet!$C922,Baggrundsvariable!$C$3:$C$296,Samlet!$E922)</f>
        <v>2.3081827226799843</v>
      </c>
    </row>
    <row r="923" spans="1:12">
      <c r="A923">
        <v>5854</v>
      </c>
      <c r="B923" t="s">
        <v>893</v>
      </c>
      <c r="C923">
        <v>479</v>
      </c>
      <c r="D923" t="s">
        <v>1287</v>
      </c>
      <c r="E923">
        <v>2011</v>
      </c>
      <c r="F923" s="15">
        <f>IF(VLOOKUP(IF($A923&lt;1500,'BM011'!$D$5,IF($A923&lt;1800,'BM011'!$D$5,IF($A923&lt;2000,'BM011'!$D$5,$A923))),'BM011'!$D$5:$U$607,'BM011'!S$609,0)="BRUG KOM",VLOOKUP($C923,'BM010'!$C$5:$T$102,'BM010'!R$104,0),VLOOKUP(IF($A923&lt;1500,'BM011'!$D$5,IF($A923&lt;1800,'BM011'!$D$5,IF($A923&lt;2000,'BM011'!$D$5,$A923))),'BM011'!$D$5:$U$607,'BM011'!S$609,0))</f>
        <v>10220.75</v>
      </c>
      <c r="G923">
        <f>SUMIFS(Baggrundsvariable!D$3:D$296,Baggrundsvariable!$A$3:$A$296,Samlet!$C923,Baggrundsvariable!$C$3:$C$296,Samlet!$E923)</f>
        <v>189217</v>
      </c>
      <c r="H923" s="8">
        <f>SUMIFS(Baggrundsvariable!E$3:E$296,Baggrundsvariable!$A$3:$A$296,Samlet!$C923,Baggrundsvariable!$C$3:$C$296,Samlet!$E923)</f>
        <v>1.7166666666666666</v>
      </c>
      <c r="I923" s="8">
        <f>SUMIFS(Baggrundsvariable!F$3:F$296,Baggrundsvariable!$A$3:$A$296,Samlet!$C923,Baggrundsvariable!$C$3:$C$296,Samlet!$E923)</f>
        <v>4.3</v>
      </c>
      <c r="J923" s="8">
        <f>SUMIFS(Baggrundsvariable!G$3:G$296,Baggrundsvariable!$A$3:$A$296,Samlet!$C923,Baggrundsvariable!$C$3:$C$296,Samlet!$E923)</f>
        <v>15.1</v>
      </c>
      <c r="K923" s="8">
        <f>SUMIFS(Baggrundsvariable!H$3:H$296,Baggrundsvariable!$A$3:$A$296,Samlet!$C923,Baggrundsvariable!$C$3:$C$296,Samlet!$E923)</f>
        <v>14.3</v>
      </c>
      <c r="L923" s="8">
        <f>SUMIFS(Baggrundsvariable!I$3:I$296,Baggrundsvariable!$A$3:$A$296,Samlet!$C923,Baggrundsvariable!$C$3:$C$296,Samlet!$E923)</f>
        <v>4.4596459543727534</v>
      </c>
    </row>
    <row r="924" spans="1:12">
      <c r="A924">
        <v>5856</v>
      </c>
      <c r="B924" t="s">
        <v>894</v>
      </c>
      <c r="C924">
        <v>430</v>
      </c>
      <c r="D924" t="s">
        <v>1286</v>
      </c>
      <c r="E924">
        <v>2011</v>
      </c>
      <c r="F924" s="15">
        <f>IF(VLOOKUP(IF($A924&lt;1500,'BM011'!$D$5,IF($A924&lt;1800,'BM011'!$D$5,IF($A924&lt;2000,'BM011'!$D$5,$A924))),'BM011'!$D$5:$U$607,'BM011'!S$609,0)="BRUG KOM",VLOOKUP($C924,'BM010'!$C$5:$T$102,'BM010'!R$104,0),VLOOKUP(IF($A924&lt;1500,'BM011'!$D$5,IF($A924&lt;1800,'BM011'!$D$5,IF($A924&lt;2000,'BM011'!$D$5,$A924))),'BM011'!$D$5:$U$607,'BM011'!S$609,0))</f>
        <v>6942</v>
      </c>
      <c r="G924">
        <f>SUMIFS(Baggrundsvariable!D$3:D$296,Baggrundsvariable!$A$3:$A$296,Samlet!$C924,Baggrundsvariable!$C$3:$C$296,Samlet!$E924)</f>
        <v>183691</v>
      </c>
      <c r="H924" s="8">
        <f>SUMIFS(Baggrundsvariable!E$3:E$296,Baggrundsvariable!$A$3:$A$296,Samlet!$C924,Baggrundsvariable!$C$3:$C$296,Samlet!$E924)</f>
        <v>1.7166666666666666</v>
      </c>
      <c r="I924" s="8">
        <f>SUMIFS(Baggrundsvariable!F$3:F$296,Baggrundsvariable!$A$3:$A$296,Samlet!$C924,Baggrundsvariable!$C$3:$C$296,Samlet!$E924)</f>
        <v>3.7</v>
      </c>
      <c r="J924" s="8">
        <f>SUMIFS(Baggrundsvariable!G$3:G$296,Baggrundsvariable!$A$3:$A$296,Samlet!$C924,Baggrundsvariable!$C$3:$C$296,Samlet!$E924)</f>
        <v>11.9</v>
      </c>
      <c r="K924" s="8">
        <f>SUMIFS(Baggrundsvariable!H$3:H$296,Baggrundsvariable!$A$3:$A$296,Samlet!$C924,Baggrundsvariable!$C$3:$C$296,Samlet!$E924)</f>
        <v>10.199999999999999</v>
      </c>
      <c r="L924" s="8">
        <f>SUMIFS(Baggrundsvariable!I$3:I$296,Baggrundsvariable!$A$3:$A$296,Samlet!$C924,Baggrundsvariable!$C$3:$C$296,Samlet!$E924)</f>
        <v>2.3081827226799843</v>
      </c>
    </row>
    <row r="925" spans="1:12">
      <c r="A925">
        <v>5863</v>
      </c>
      <c r="B925" t="s">
        <v>895</v>
      </c>
      <c r="C925">
        <v>430</v>
      </c>
      <c r="D925" t="s">
        <v>1286</v>
      </c>
      <c r="E925">
        <v>2011</v>
      </c>
      <c r="F925" s="15">
        <f>IF(VLOOKUP(IF($A925&lt;1500,'BM011'!$D$5,IF($A925&lt;1800,'BM011'!$D$5,IF($A925&lt;2000,'BM011'!$D$5,$A925))),'BM011'!$D$5:$U$607,'BM011'!S$609,0)="BRUG KOM",VLOOKUP($C925,'BM010'!$C$5:$T$102,'BM010'!R$104,0),VLOOKUP(IF($A925&lt;1500,'BM011'!$D$5,IF($A925&lt;1800,'BM011'!$D$5,IF($A925&lt;2000,'BM011'!$D$5,$A925))),'BM011'!$D$5:$U$607,'BM011'!S$609,0))</f>
        <v>7412</v>
      </c>
      <c r="G925">
        <f>SUMIFS(Baggrundsvariable!D$3:D$296,Baggrundsvariable!$A$3:$A$296,Samlet!$C925,Baggrundsvariable!$C$3:$C$296,Samlet!$E925)</f>
        <v>183691</v>
      </c>
      <c r="H925" s="8">
        <f>SUMIFS(Baggrundsvariable!E$3:E$296,Baggrundsvariable!$A$3:$A$296,Samlet!$C925,Baggrundsvariable!$C$3:$C$296,Samlet!$E925)</f>
        <v>1.7166666666666666</v>
      </c>
      <c r="I925" s="8">
        <f>SUMIFS(Baggrundsvariable!F$3:F$296,Baggrundsvariable!$A$3:$A$296,Samlet!$C925,Baggrundsvariable!$C$3:$C$296,Samlet!$E925)</f>
        <v>3.7</v>
      </c>
      <c r="J925" s="8">
        <f>SUMIFS(Baggrundsvariable!G$3:G$296,Baggrundsvariable!$A$3:$A$296,Samlet!$C925,Baggrundsvariable!$C$3:$C$296,Samlet!$E925)</f>
        <v>11.9</v>
      </c>
      <c r="K925" s="8">
        <f>SUMIFS(Baggrundsvariable!H$3:H$296,Baggrundsvariable!$A$3:$A$296,Samlet!$C925,Baggrundsvariable!$C$3:$C$296,Samlet!$E925)</f>
        <v>10.199999999999999</v>
      </c>
      <c r="L925" s="8">
        <f>SUMIFS(Baggrundsvariable!I$3:I$296,Baggrundsvariable!$A$3:$A$296,Samlet!$C925,Baggrundsvariable!$C$3:$C$296,Samlet!$E925)</f>
        <v>2.3081827226799843</v>
      </c>
    </row>
    <row r="926" spans="1:12">
      <c r="A926">
        <v>5863</v>
      </c>
      <c r="B926" t="s">
        <v>895</v>
      </c>
      <c r="C926">
        <v>440</v>
      </c>
      <c r="D926" t="s">
        <v>1282</v>
      </c>
      <c r="E926">
        <v>2011</v>
      </c>
      <c r="F926" s="15">
        <f>IF(VLOOKUP(IF($A926&lt;1500,'BM011'!$D$5,IF($A926&lt;1800,'BM011'!$D$5,IF($A926&lt;2000,'BM011'!$D$5,$A926))),'BM011'!$D$5:$U$607,'BM011'!S$609,0)="BRUG KOM",VLOOKUP($C926,'BM010'!$C$5:$T$102,'BM010'!R$104,0),VLOOKUP(IF($A926&lt;1500,'BM011'!$D$5,IF($A926&lt;1800,'BM011'!$D$5,IF($A926&lt;2000,'BM011'!$D$5,$A926))),'BM011'!$D$5:$U$607,'BM011'!S$609,0))</f>
        <v>9740</v>
      </c>
      <c r="G926">
        <f>SUMIFS(Baggrundsvariable!D$3:D$296,Baggrundsvariable!$A$3:$A$296,Samlet!$C926,Baggrundsvariable!$C$3:$C$296,Samlet!$E926)</f>
        <v>190155</v>
      </c>
      <c r="H926" s="8">
        <f>SUMIFS(Baggrundsvariable!E$3:E$296,Baggrundsvariable!$A$3:$A$296,Samlet!$C926,Baggrundsvariable!$C$3:$C$296,Samlet!$E926)</f>
        <v>2.125</v>
      </c>
      <c r="I926" s="8">
        <f>SUMIFS(Baggrundsvariable!F$3:F$296,Baggrundsvariable!$A$3:$A$296,Samlet!$C926,Baggrundsvariable!$C$3:$C$296,Samlet!$E926)</f>
        <v>2.1</v>
      </c>
      <c r="J926" s="8">
        <f>SUMIFS(Baggrundsvariable!G$3:G$296,Baggrundsvariable!$A$3:$A$296,Samlet!$C926,Baggrundsvariable!$C$3:$C$296,Samlet!$E926)</f>
        <v>11.2</v>
      </c>
      <c r="K926" s="8">
        <f>SUMIFS(Baggrundsvariable!H$3:H$296,Baggrundsvariable!$A$3:$A$296,Samlet!$C926,Baggrundsvariable!$C$3:$C$296,Samlet!$E926)</f>
        <v>9.8000000000000007</v>
      </c>
      <c r="L926" s="8">
        <f>SUMIFS(Baggrundsvariable!I$3:I$296,Baggrundsvariable!$A$3:$A$296,Samlet!$C926,Baggrundsvariable!$C$3:$C$296,Samlet!$E926)</f>
        <v>2.4922872816484682</v>
      </c>
    </row>
    <row r="927" spans="1:12">
      <c r="A927">
        <v>5871</v>
      </c>
      <c r="B927" t="s">
        <v>896</v>
      </c>
      <c r="C927">
        <v>450</v>
      </c>
      <c r="D927" t="s">
        <v>1285</v>
      </c>
      <c r="E927">
        <v>2011</v>
      </c>
      <c r="F927" s="15">
        <f>IF(VLOOKUP(IF($A927&lt;1500,'BM011'!$D$5,IF($A927&lt;1800,'BM011'!$D$5,IF($A927&lt;2000,'BM011'!$D$5,$A927))),'BM011'!$D$5:$U$607,'BM011'!S$609,0)="BRUG KOM",VLOOKUP($C927,'BM010'!$C$5:$T$102,'BM010'!R$104,0),VLOOKUP(IF($A927&lt;1500,'BM011'!$D$5,IF($A927&lt;1800,'BM011'!$D$5,IF($A927&lt;2000,'BM011'!$D$5,$A927))),'BM011'!$D$5:$U$607,'BM011'!S$609,0))</f>
        <v>8537.75</v>
      </c>
      <c r="G927">
        <f>SUMIFS(Baggrundsvariable!D$3:D$296,Baggrundsvariable!$A$3:$A$296,Samlet!$C927,Baggrundsvariable!$C$3:$C$296,Samlet!$E927)</f>
        <v>185598</v>
      </c>
      <c r="H927" s="8">
        <f>SUMIFS(Baggrundsvariable!E$3:E$296,Baggrundsvariable!$A$3:$A$296,Samlet!$C927,Baggrundsvariable!$C$3:$C$296,Samlet!$E927)</f>
        <v>1.7916666666666667</v>
      </c>
      <c r="I927" s="8">
        <f>SUMIFS(Baggrundsvariable!F$3:F$296,Baggrundsvariable!$A$3:$A$296,Samlet!$C927,Baggrundsvariable!$C$3:$C$296,Samlet!$E927)</f>
        <v>5.9</v>
      </c>
      <c r="J927" s="8">
        <f>SUMIFS(Baggrundsvariable!G$3:G$296,Baggrundsvariable!$A$3:$A$296,Samlet!$C927,Baggrundsvariable!$C$3:$C$296,Samlet!$E927)</f>
        <v>11.5</v>
      </c>
      <c r="K927" s="8">
        <f>SUMIFS(Baggrundsvariable!H$3:H$296,Baggrundsvariable!$A$3:$A$296,Samlet!$C927,Baggrundsvariable!$C$3:$C$296,Samlet!$E927)</f>
        <v>13.1</v>
      </c>
      <c r="L927" s="8">
        <f>SUMIFS(Baggrundsvariable!I$3:I$296,Baggrundsvariable!$A$3:$A$296,Samlet!$C927,Baggrundsvariable!$C$3:$C$296,Samlet!$E927)</f>
        <v>4.3553067664642171</v>
      </c>
    </row>
    <row r="928" spans="1:12">
      <c r="A928">
        <v>5874</v>
      </c>
      <c r="B928" t="s">
        <v>897</v>
      </c>
      <c r="C928">
        <v>450</v>
      </c>
      <c r="D928" t="s">
        <v>1285</v>
      </c>
      <c r="E928">
        <v>2011</v>
      </c>
      <c r="F928" s="15">
        <f>IF(VLOOKUP(IF($A928&lt;1500,'BM011'!$D$5,IF($A928&lt;1800,'BM011'!$D$5,IF($A928&lt;2000,'BM011'!$D$5,$A928))),'BM011'!$D$5:$U$607,'BM011'!S$609,0)="BRUG KOM",VLOOKUP($C928,'BM010'!$C$5:$T$102,'BM010'!R$104,0),VLOOKUP(IF($A928&lt;1500,'BM011'!$D$5,IF($A928&lt;1800,'BM011'!$D$5,IF($A928&lt;2000,'BM011'!$D$5,$A928))),'BM011'!$D$5:$U$607,'BM011'!S$609,0))</f>
        <v>8537.75</v>
      </c>
      <c r="G928">
        <f>SUMIFS(Baggrundsvariable!D$3:D$296,Baggrundsvariable!$A$3:$A$296,Samlet!$C928,Baggrundsvariable!$C$3:$C$296,Samlet!$E928)</f>
        <v>185598</v>
      </c>
      <c r="H928" s="8">
        <f>SUMIFS(Baggrundsvariable!E$3:E$296,Baggrundsvariable!$A$3:$A$296,Samlet!$C928,Baggrundsvariable!$C$3:$C$296,Samlet!$E928)</f>
        <v>1.7916666666666667</v>
      </c>
      <c r="I928" s="8">
        <f>SUMIFS(Baggrundsvariable!F$3:F$296,Baggrundsvariable!$A$3:$A$296,Samlet!$C928,Baggrundsvariable!$C$3:$C$296,Samlet!$E928)</f>
        <v>5.9</v>
      </c>
      <c r="J928" s="8">
        <f>SUMIFS(Baggrundsvariable!G$3:G$296,Baggrundsvariable!$A$3:$A$296,Samlet!$C928,Baggrundsvariable!$C$3:$C$296,Samlet!$E928)</f>
        <v>11.5</v>
      </c>
      <c r="K928" s="8">
        <f>SUMIFS(Baggrundsvariable!H$3:H$296,Baggrundsvariable!$A$3:$A$296,Samlet!$C928,Baggrundsvariable!$C$3:$C$296,Samlet!$E928)</f>
        <v>13.1</v>
      </c>
      <c r="L928" s="8">
        <f>SUMIFS(Baggrundsvariable!I$3:I$296,Baggrundsvariable!$A$3:$A$296,Samlet!$C928,Baggrundsvariable!$C$3:$C$296,Samlet!$E928)</f>
        <v>4.3553067664642171</v>
      </c>
    </row>
    <row r="929" spans="1:12">
      <c r="A929">
        <v>5874</v>
      </c>
      <c r="B929" t="s">
        <v>897</v>
      </c>
      <c r="C929">
        <v>479</v>
      </c>
      <c r="D929" t="s">
        <v>1287</v>
      </c>
      <c r="E929">
        <v>2011</v>
      </c>
      <c r="F929" s="15">
        <f>IF(VLOOKUP(IF($A929&lt;1500,'BM011'!$D$5,IF($A929&lt;1800,'BM011'!$D$5,IF($A929&lt;2000,'BM011'!$D$5,$A929))),'BM011'!$D$5:$U$607,'BM011'!S$609,0)="BRUG KOM",VLOOKUP($C929,'BM010'!$C$5:$T$102,'BM010'!R$104,0),VLOOKUP(IF($A929&lt;1500,'BM011'!$D$5,IF($A929&lt;1800,'BM011'!$D$5,IF($A929&lt;2000,'BM011'!$D$5,$A929))),'BM011'!$D$5:$U$607,'BM011'!S$609,0))</f>
        <v>10220.75</v>
      </c>
      <c r="G929">
        <f>SUMIFS(Baggrundsvariable!D$3:D$296,Baggrundsvariable!$A$3:$A$296,Samlet!$C929,Baggrundsvariable!$C$3:$C$296,Samlet!$E929)</f>
        <v>189217</v>
      </c>
      <c r="H929" s="8">
        <f>SUMIFS(Baggrundsvariable!E$3:E$296,Baggrundsvariable!$A$3:$A$296,Samlet!$C929,Baggrundsvariable!$C$3:$C$296,Samlet!$E929)</f>
        <v>1.7166666666666666</v>
      </c>
      <c r="I929" s="8">
        <f>SUMIFS(Baggrundsvariable!F$3:F$296,Baggrundsvariable!$A$3:$A$296,Samlet!$C929,Baggrundsvariable!$C$3:$C$296,Samlet!$E929)</f>
        <v>4.3</v>
      </c>
      <c r="J929" s="8">
        <f>SUMIFS(Baggrundsvariable!G$3:G$296,Baggrundsvariable!$A$3:$A$296,Samlet!$C929,Baggrundsvariable!$C$3:$C$296,Samlet!$E929)</f>
        <v>15.1</v>
      </c>
      <c r="K929" s="8">
        <f>SUMIFS(Baggrundsvariable!H$3:H$296,Baggrundsvariable!$A$3:$A$296,Samlet!$C929,Baggrundsvariable!$C$3:$C$296,Samlet!$E929)</f>
        <v>14.3</v>
      </c>
      <c r="L929" s="8">
        <f>SUMIFS(Baggrundsvariable!I$3:I$296,Baggrundsvariable!$A$3:$A$296,Samlet!$C929,Baggrundsvariable!$C$3:$C$296,Samlet!$E929)</f>
        <v>4.4596459543727534</v>
      </c>
    </row>
    <row r="930" spans="1:12">
      <c r="A930">
        <v>5881</v>
      </c>
      <c r="B930" t="s">
        <v>898</v>
      </c>
      <c r="C930">
        <v>479</v>
      </c>
      <c r="D930" t="s">
        <v>1287</v>
      </c>
      <c r="E930">
        <v>2011</v>
      </c>
      <c r="F930" s="15">
        <f>IF(VLOOKUP(IF($A930&lt;1500,'BM011'!$D$5,IF($A930&lt;1800,'BM011'!$D$5,IF($A930&lt;2000,'BM011'!$D$5,$A930))),'BM011'!$D$5:$U$607,'BM011'!S$609,0)="BRUG KOM",VLOOKUP($C930,'BM010'!$C$5:$T$102,'BM010'!R$104,0),VLOOKUP(IF($A930&lt;1500,'BM011'!$D$5,IF($A930&lt;1800,'BM011'!$D$5,IF($A930&lt;2000,'BM011'!$D$5,$A930))),'BM011'!$D$5:$U$607,'BM011'!S$609,0))</f>
        <v>10220.75</v>
      </c>
      <c r="G930">
        <f>SUMIFS(Baggrundsvariable!D$3:D$296,Baggrundsvariable!$A$3:$A$296,Samlet!$C930,Baggrundsvariable!$C$3:$C$296,Samlet!$E930)</f>
        <v>189217</v>
      </c>
      <c r="H930" s="8">
        <f>SUMIFS(Baggrundsvariable!E$3:E$296,Baggrundsvariable!$A$3:$A$296,Samlet!$C930,Baggrundsvariable!$C$3:$C$296,Samlet!$E930)</f>
        <v>1.7166666666666666</v>
      </c>
      <c r="I930" s="8">
        <f>SUMIFS(Baggrundsvariable!F$3:F$296,Baggrundsvariable!$A$3:$A$296,Samlet!$C930,Baggrundsvariable!$C$3:$C$296,Samlet!$E930)</f>
        <v>4.3</v>
      </c>
      <c r="J930" s="8">
        <f>SUMIFS(Baggrundsvariable!G$3:G$296,Baggrundsvariable!$A$3:$A$296,Samlet!$C930,Baggrundsvariable!$C$3:$C$296,Samlet!$E930)</f>
        <v>15.1</v>
      </c>
      <c r="K930" s="8">
        <f>SUMIFS(Baggrundsvariable!H$3:H$296,Baggrundsvariable!$A$3:$A$296,Samlet!$C930,Baggrundsvariable!$C$3:$C$296,Samlet!$E930)</f>
        <v>14.3</v>
      </c>
      <c r="L930" s="8">
        <f>SUMIFS(Baggrundsvariable!I$3:I$296,Baggrundsvariable!$A$3:$A$296,Samlet!$C930,Baggrundsvariable!$C$3:$C$296,Samlet!$E930)</f>
        <v>4.4596459543727534</v>
      </c>
    </row>
    <row r="931" spans="1:12">
      <c r="A931">
        <v>5882</v>
      </c>
      <c r="B931" t="s">
        <v>899</v>
      </c>
      <c r="C931">
        <v>479</v>
      </c>
      <c r="D931" t="s">
        <v>1287</v>
      </c>
      <c r="E931">
        <v>2011</v>
      </c>
      <c r="F931" s="15">
        <f>IF(VLOOKUP(IF($A931&lt;1500,'BM011'!$D$5,IF($A931&lt;1800,'BM011'!$D$5,IF($A931&lt;2000,'BM011'!$D$5,$A931))),'BM011'!$D$5:$U$607,'BM011'!S$609,0)="BRUG KOM",VLOOKUP($C931,'BM010'!$C$5:$T$102,'BM010'!R$104,0),VLOOKUP(IF($A931&lt;1500,'BM011'!$D$5,IF($A931&lt;1800,'BM011'!$D$5,IF($A931&lt;2000,'BM011'!$D$5,$A931))),'BM011'!$D$5:$U$607,'BM011'!S$609,0))</f>
        <v>10220.75</v>
      </c>
      <c r="G931">
        <f>SUMIFS(Baggrundsvariable!D$3:D$296,Baggrundsvariable!$A$3:$A$296,Samlet!$C931,Baggrundsvariable!$C$3:$C$296,Samlet!$E931)</f>
        <v>189217</v>
      </c>
      <c r="H931" s="8">
        <f>SUMIFS(Baggrundsvariable!E$3:E$296,Baggrundsvariable!$A$3:$A$296,Samlet!$C931,Baggrundsvariable!$C$3:$C$296,Samlet!$E931)</f>
        <v>1.7166666666666666</v>
      </c>
      <c r="I931" s="8">
        <f>SUMIFS(Baggrundsvariable!F$3:F$296,Baggrundsvariable!$A$3:$A$296,Samlet!$C931,Baggrundsvariable!$C$3:$C$296,Samlet!$E931)</f>
        <v>4.3</v>
      </c>
      <c r="J931" s="8">
        <f>SUMIFS(Baggrundsvariable!G$3:G$296,Baggrundsvariable!$A$3:$A$296,Samlet!$C931,Baggrundsvariable!$C$3:$C$296,Samlet!$E931)</f>
        <v>15.1</v>
      </c>
      <c r="K931" s="8">
        <f>SUMIFS(Baggrundsvariable!H$3:H$296,Baggrundsvariable!$A$3:$A$296,Samlet!$C931,Baggrundsvariable!$C$3:$C$296,Samlet!$E931)</f>
        <v>14.3</v>
      </c>
      <c r="L931" s="8">
        <f>SUMIFS(Baggrundsvariable!I$3:I$296,Baggrundsvariable!$A$3:$A$296,Samlet!$C931,Baggrundsvariable!$C$3:$C$296,Samlet!$E931)</f>
        <v>4.4596459543727534</v>
      </c>
    </row>
    <row r="932" spans="1:12">
      <c r="A932">
        <v>5883</v>
      </c>
      <c r="B932" t="s">
        <v>900</v>
      </c>
      <c r="C932">
        <v>479</v>
      </c>
      <c r="D932" t="s">
        <v>1287</v>
      </c>
      <c r="E932">
        <v>2011</v>
      </c>
      <c r="F932" s="15">
        <f>IF(VLOOKUP(IF($A932&lt;1500,'BM011'!$D$5,IF($A932&lt;1800,'BM011'!$D$5,IF($A932&lt;2000,'BM011'!$D$5,$A932))),'BM011'!$D$5:$U$607,'BM011'!S$609,0)="BRUG KOM",VLOOKUP($C932,'BM010'!$C$5:$T$102,'BM010'!R$104,0),VLOOKUP(IF($A932&lt;1500,'BM011'!$D$5,IF($A932&lt;1800,'BM011'!$D$5,IF($A932&lt;2000,'BM011'!$D$5,$A932))),'BM011'!$D$5:$U$607,'BM011'!S$609,0))</f>
        <v>10220.75</v>
      </c>
      <c r="G932">
        <f>SUMIFS(Baggrundsvariable!D$3:D$296,Baggrundsvariable!$A$3:$A$296,Samlet!$C932,Baggrundsvariable!$C$3:$C$296,Samlet!$E932)</f>
        <v>189217</v>
      </c>
      <c r="H932" s="8">
        <f>SUMIFS(Baggrundsvariable!E$3:E$296,Baggrundsvariable!$A$3:$A$296,Samlet!$C932,Baggrundsvariable!$C$3:$C$296,Samlet!$E932)</f>
        <v>1.7166666666666666</v>
      </c>
      <c r="I932" s="8">
        <f>SUMIFS(Baggrundsvariable!F$3:F$296,Baggrundsvariable!$A$3:$A$296,Samlet!$C932,Baggrundsvariable!$C$3:$C$296,Samlet!$E932)</f>
        <v>4.3</v>
      </c>
      <c r="J932" s="8">
        <f>SUMIFS(Baggrundsvariable!G$3:G$296,Baggrundsvariable!$A$3:$A$296,Samlet!$C932,Baggrundsvariable!$C$3:$C$296,Samlet!$E932)</f>
        <v>15.1</v>
      </c>
      <c r="K932" s="8">
        <f>SUMIFS(Baggrundsvariable!H$3:H$296,Baggrundsvariable!$A$3:$A$296,Samlet!$C932,Baggrundsvariable!$C$3:$C$296,Samlet!$E932)</f>
        <v>14.3</v>
      </c>
      <c r="L932" s="8">
        <f>SUMIFS(Baggrundsvariable!I$3:I$296,Baggrundsvariable!$A$3:$A$296,Samlet!$C932,Baggrundsvariable!$C$3:$C$296,Samlet!$E932)</f>
        <v>4.4596459543727534</v>
      </c>
    </row>
    <row r="933" spans="1:12">
      <c r="A933">
        <v>5884</v>
      </c>
      <c r="B933" t="s">
        <v>901</v>
      </c>
      <c r="C933">
        <v>479</v>
      </c>
      <c r="D933" t="s">
        <v>1287</v>
      </c>
      <c r="E933">
        <v>2011</v>
      </c>
      <c r="F933" s="15">
        <f>IF(VLOOKUP(IF($A933&lt;1500,'BM011'!$D$5,IF($A933&lt;1800,'BM011'!$D$5,IF($A933&lt;2000,'BM011'!$D$5,$A933))),'BM011'!$D$5:$U$607,'BM011'!S$609,0)="BRUG KOM",VLOOKUP($C933,'BM010'!$C$5:$T$102,'BM010'!R$104,0),VLOOKUP(IF($A933&lt;1500,'BM011'!$D$5,IF($A933&lt;1800,'BM011'!$D$5,IF($A933&lt;2000,'BM011'!$D$5,$A933))),'BM011'!$D$5:$U$607,'BM011'!S$609,0))</f>
        <v>10220.75</v>
      </c>
      <c r="G933">
        <f>SUMIFS(Baggrundsvariable!D$3:D$296,Baggrundsvariable!$A$3:$A$296,Samlet!$C933,Baggrundsvariable!$C$3:$C$296,Samlet!$E933)</f>
        <v>189217</v>
      </c>
      <c r="H933" s="8">
        <f>SUMIFS(Baggrundsvariable!E$3:E$296,Baggrundsvariable!$A$3:$A$296,Samlet!$C933,Baggrundsvariable!$C$3:$C$296,Samlet!$E933)</f>
        <v>1.7166666666666666</v>
      </c>
      <c r="I933" s="8">
        <f>SUMIFS(Baggrundsvariable!F$3:F$296,Baggrundsvariable!$A$3:$A$296,Samlet!$C933,Baggrundsvariable!$C$3:$C$296,Samlet!$E933)</f>
        <v>4.3</v>
      </c>
      <c r="J933" s="8">
        <f>SUMIFS(Baggrundsvariable!G$3:G$296,Baggrundsvariable!$A$3:$A$296,Samlet!$C933,Baggrundsvariable!$C$3:$C$296,Samlet!$E933)</f>
        <v>15.1</v>
      </c>
      <c r="K933" s="8">
        <f>SUMIFS(Baggrundsvariable!H$3:H$296,Baggrundsvariable!$A$3:$A$296,Samlet!$C933,Baggrundsvariable!$C$3:$C$296,Samlet!$E933)</f>
        <v>14.3</v>
      </c>
      <c r="L933" s="8">
        <f>SUMIFS(Baggrundsvariable!I$3:I$296,Baggrundsvariable!$A$3:$A$296,Samlet!$C933,Baggrundsvariable!$C$3:$C$296,Samlet!$E933)</f>
        <v>4.4596459543727534</v>
      </c>
    </row>
    <row r="934" spans="1:12">
      <c r="A934">
        <v>5892</v>
      </c>
      <c r="B934" t="s">
        <v>902</v>
      </c>
      <c r="C934">
        <v>479</v>
      </c>
      <c r="D934" t="s">
        <v>1287</v>
      </c>
      <c r="E934">
        <v>2011</v>
      </c>
      <c r="F934" s="15">
        <f>IF(VLOOKUP(IF($A934&lt;1500,'BM011'!$D$5,IF($A934&lt;1800,'BM011'!$D$5,IF($A934&lt;2000,'BM011'!$D$5,$A934))),'BM011'!$D$5:$U$607,'BM011'!S$609,0)="BRUG KOM",VLOOKUP($C934,'BM010'!$C$5:$T$102,'BM010'!R$104,0),VLOOKUP(IF($A934&lt;1500,'BM011'!$D$5,IF($A934&lt;1800,'BM011'!$D$5,IF($A934&lt;2000,'BM011'!$D$5,$A934))),'BM011'!$D$5:$U$607,'BM011'!S$609,0))</f>
        <v>10220.75</v>
      </c>
      <c r="G934">
        <f>SUMIFS(Baggrundsvariable!D$3:D$296,Baggrundsvariable!$A$3:$A$296,Samlet!$C934,Baggrundsvariable!$C$3:$C$296,Samlet!$E934)</f>
        <v>189217</v>
      </c>
      <c r="H934" s="8">
        <f>SUMIFS(Baggrundsvariable!E$3:E$296,Baggrundsvariable!$A$3:$A$296,Samlet!$C934,Baggrundsvariable!$C$3:$C$296,Samlet!$E934)</f>
        <v>1.7166666666666666</v>
      </c>
      <c r="I934" s="8">
        <f>SUMIFS(Baggrundsvariable!F$3:F$296,Baggrundsvariable!$A$3:$A$296,Samlet!$C934,Baggrundsvariable!$C$3:$C$296,Samlet!$E934)</f>
        <v>4.3</v>
      </c>
      <c r="J934" s="8">
        <f>SUMIFS(Baggrundsvariable!G$3:G$296,Baggrundsvariable!$A$3:$A$296,Samlet!$C934,Baggrundsvariable!$C$3:$C$296,Samlet!$E934)</f>
        <v>15.1</v>
      </c>
      <c r="K934" s="8">
        <f>SUMIFS(Baggrundsvariable!H$3:H$296,Baggrundsvariable!$A$3:$A$296,Samlet!$C934,Baggrundsvariable!$C$3:$C$296,Samlet!$E934)</f>
        <v>14.3</v>
      </c>
      <c r="L934" s="8">
        <f>SUMIFS(Baggrundsvariable!I$3:I$296,Baggrundsvariable!$A$3:$A$296,Samlet!$C934,Baggrundsvariable!$C$3:$C$296,Samlet!$E934)</f>
        <v>4.4596459543727534</v>
      </c>
    </row>
    <row r="935" spans="1:12">
      <c r="A935">
        <v>5900</v>
      </c>
      <c r="B935" t="s">
        <v>903</v>
      </c>
      <c r="C935">
        <v>482</v>
      </c>
      <c r="D935" t="s">
        <v>1288</v>
      </c>
      <c r="E935">
        <v>2011</v>
      </c>
      <c r="F935" s="15">
        <f>IF(VLOOKUP(IF($A935&lt;1500,'BM011'!$D$5,IF($A935&lt;1800,'BM011'!$D$5,IF($A935&lt;2000,'BM011'!$D$5,$A935))),'BM011'!$D$5:$U$607,'BM011'!S$609,0)="BRUG KOM",VLOOKUP($C935,'BM010'!$C$5:$T$102,'BM010'!R$104,0),VLOOKUP(IF($A935&lt;1500,'BM011'!$D$5,IF($A935&lt;1800,'BM011'!$D$5,IF($A935&lt;2000,'BM011'!$D$5,$A935))),'BM011'!$D$5:$U$607,'BM011'!S$609,0))</f>
        <v>6741.75</v>
      </c>
      <c r="G935">
        <f>SUMIFS(Baggrundsvariable!D$3:D$296,Baggrundsvariable!$A$3:$A$296,Samlet!$C935,Baggrundsvariable!$C$3:$C$296,Samlet!$E935)</f>
        <v>165598</v>
      </c>
      <c r="H935" s="8">
        <f>SUMIFS(Baggrundsvariable!E$3:E$296,Baggrundsvariable!$A$3:$A$296,Samlet!$C935,Baggrundsvariable!$C$3:$C$296,Samlet!$E935)</f>
        <v>1.833333333333333</v>
      </c>
      <c r="I935" s="8">
        <f>SUMIFS(Baggrundsvariable!F$3:F$296,Baggrundsvariable!$A$3:$A$296,Samlet!$C935,Baggrundsvariable!$C$3:$C$296,Samlet!$E935)</f>
        <v>2.8</v>
      </c>
      <c r="J935" s="8">
        <f>SUMIFS(Baggrundsvariable!G$3:G$296,Baggrundsvariable!$A$3:$A$296,Samlet!$C935,Baggrundsvariable!$C$3:$C$296,Samlet!$E935)</f>
        <v>20.9</v>
      </c>
      <c r="K935" s="8">
        <f>SUMIFS(Baggrundsvariable!H$3:H$296,Baggrundsvariable!$A$3:$A$296,Samlet!$C935,Baggrundsvariable!$C$3:$C$296,Samlet!$E935)</f>
        <v>12.9</v>
      </c>
      <c r="L935" s="8">
        <f>SUMIFS(Baggrundsvariable!I$3:I$296,Baggrundsvariable!$A$3:$A$296,Samlet!$C935,Baggrundsvariable!$C$3:$C$296,Samlet!$E935)</f>
        <v>1.7934762066749821</v>
      </c>
    </row>
    <row r="936" spans="1:12">
      <c r="A936">
        <v>5932</v>
      </c>
      <c r="B936" t="s">
        <v>904</v>
      </c>
      <c r="C936">
        <v>482</v>
      </c>
      <c r="D936" t="s">
        <v>1288</v>
      </c>
      <c r="E936">
        <v>2011</v>
      </c>
      <c r="F936" s="15">
        <f>IF(VLOOKUP(IF($A936&lt;1500,'BM011'!$D$5,IF($A936&lt;1800,'BM011'!$D$5,IF($A936&lt;2000,'BM011'!$D$5,$A936))),'BM011'!$D$5:$U$607,'BM011'!S$609,0)="BRUG KOM",VLOOKUP($C936,'BM010'!$C$5:$T$102,'BM010'!R$104,0),VLOOKUP(IF($A936&lt;1500,'BM011'!$D$5,IF($A936&lt;1800,'BM011'!$D$5,IF($A936&lt;2000,'BM011'!$D$5,$A936))),'BM011'!$D$5:$U$607,'BM011'!S$609,0))</f>
        <v>5963.5</v>
      </c>
      <c r="G936">
        <f>SUMIFS(Baggrundsvariable!D$3:D$296,Baggrundsvariable!$A$3:$A$296,Samlet!$C936,Baggrundsvariable!$C$3:$C$296,Samlet!$E936)</f>
        <v>165598</v>
      </c>
      <c r="H936" s="8">
        <f>SUMIFS(Baggrundsvariable!E$3:E$296,Baggrundsvariable!$A$3:$A$296,Samlet!$C936,Baggrundsvariable!$C$3:$C$296,Samlet!$E936)</f>
        <v>1.833333333333333</v>
      </c>
      <c r="I936" s="8">
        <f>SUMIFS(Baggrundsvariable!F$3:F$296,Baggrundsvariable!$A$3:$A$296,Samlet!$C936,Baggrundsvariable!$C$3:$C$296,Samlet!$E936)</f>
        <v>2.8</v>
      </c>
      <c r="J936" s="8">
        <f>SUMIFS(Baggrundsvariable!G$3:G$296,Baggrundsvariable!$A$3:$A$296,Samlet!$C936,Baggrundsvariable!$C$3:$C$296,Samlet!$E936)</f>
        <v>20.9</v>
      </c>
      <c r="K936" s="8">
        <f>SUMIFS(Baggrundsvariable!H$3:H$296,Baggrundsvariable!$A$3:$A$296,Samlet!$C936,Baggrundsvariable!$C$3:$C$296,Samlet!$E936)</f>
        <v>12.9</v>
      </c>
      <c r="L936" s="8">
        <f>SUMIFS(Baggrundsvariable!I$3:I$296,Baggrundsvariable!$A$3:$A$296,Samlet!$C936,Baggrundsvariable!$C$3:$C$296,Samlet!$E936)</f>
        <v>1.7934762066749821</v>
      </c>
    </row>
    <row r="937" spans="1:12">
      <c r="A937">
        <v>5935</v>
      </c>
      <c r="B937" t="s">
        <v>905</v>
      </c>
      <c r="C937">
        <v>482</v>
      </c>
      <c r="D937" t="s">
        <v>1288</v>
      </c>
      <c r="E937">
        <v>2011</v>
      </c>
      <c r="F937" s="15">
        <f>IF(VLOOKUP(IF($A937&lt;1500,'BM011'!$D$5,IF($A937&lt;1800,'BM011'!$D$5,IF($A937&lt;2000,'BM011'!$D$5,$A937))),'BM011'!$D$5:$U$607,'BM011'!S$609,0)="BRUG KOM",VLOOKUP($C937,'BM010'!$C$5:$T$102,'BM010'!R$104,0),VLOOKUP(IF($A937&lt;1500,'BM011'!$D$5,IF($A937&lt;1800,'BM011'!$D$5,IF($A937&lt;2000,'BM011'!$D$5,$A937))),'BM011'!$D$5:$U$607,'BM011'!S$609,0))</f>
        <v>5963.5</v>
      </c>
      <c r="G937">
        <f>SUMIFS(Baggrundsvariable!D$3:D$296,Baggrundsvariable!$A$3:$A$296,Samlet!$C937,Baggrundsvariable!$C$3:$C$296,Samlet!$E937)</f>
        <v>165598</v>
      </c>
      <c r="H937" s="8">
        <f>SUMIFS(Baggrundsvariable!E$3:E$296,Baggrundsvariable!$A$3:$A$296,Samlet!$C937,Baggrundsvariable!$C$3:$C$296,Samlet!$E937)</f>
        <v>1.833333333333333</v>
      </c>
      <c r="I937" s="8">
        <f>SUMIFS(Baggrundsvariable!F$3:F$296,Baggrundsvariable!$A$3:$A$296,Samlet!$C937,Baggrundsvariable!$C$3:$C$296,Samlet!$E937)</f>
        <v>2.8</v>
      </c>
      <c r="J937" s="8">
        <f>SUMIFS(Baggrundsvariable!G$3:G$296,Baggrundsvariable!$A$3:$A$296,Samlet!$C937,Baggrundsvariable!$C$3:$C$296,Samlet!$E937)</f>
        <v>20.9</v>
      </c>
      <c r="K937" s="8">
        <f>SUMIFS(Baggrundsvariable!H$3:H$296,Baggrundsvariable!$A$3:$A$296,Samlet!$C937,Baggrundsvariable!$C$3:$C$296,Samlet!$E937)</f>
        <v>12.9</v>
      </c>
      <c r="L937" s="8">
        <f>SUMIFS(Baggrundsvariable!I$3:I$296,Baggrundsvariable!$A$3:$A$296,Samlet!$C937,Baggrundsvariable!$C$3:$C$296,Samlet!$E937)</f>
        <v>1.7934762066749821</v>
      </c>
    </row>
    <row r="938" spans="1:12">
      <c r="A938">
        <v>5943</v>
      </c>
      <c r="B938" t="s">
        <v>906</v>
      </c>
      <c r="C938">
        <v>482</v>
      </c>
      <c r="D938" t="s">
        <v>1288</v>
      </c>
      <c r="E938">
        <v>2011</v>
      </c>
      <c r="F938" s="15">
        <f>IF(VLOOKUP(IF($A938&lt;1500,'BM011'!$D$5,IF($A938&lt;1800,'BM011'!$D$5,IF($A938&lt;2000,'BM011'!$D$5,$A938))),'BM011'!$D$5:$U$607,'BM011'!S$609,0)="BRUG KOM",VLOOKUP($C938,'BM010'!$C$5:$T$102,'BM010'!R$104,0),VLOOKUP(IF($A938&lt;1500,'BM011'!$D$5,IF($A938&lt;1800,'BM011'!$D$5,IF($A938&lt;2000,'BM011'!$D$5,$A938))),'BM011'!$D$5:$U$607,'BM011'!S$609,0))</f>
        <v>5963.5</v>
      </c>
      <c r="G938">
        <f>SUMIFS(Baggrundsvariable!D$3:D$296,Baggrundsvariable!$A$3:$A$296,Samlet!$C938,Baggrundsvariable!$C$3:$C$296,Samlet!$E938)</f>
        <v>165598</v>
      </c>
      <c r="H938" s="8">
        <f>SUMIFS(Baggrundsvariable!E$3:E$296,Baggrundsvariable!$A$3:$A$296,Samlet!$C938,Baggrundsvariable!$C$3:$C$296,Samlet!$E938)</f>
        <v>1.833333333333333</v>
      </c>
      <c r="I938" s="8">
        <f>SUMIFS(Baggrundsvariable!F$3:F$296,Baggrundsvariable!$A$3:$A$296,Samlet!$C938,Baggrundsvariable!$C$3:$C$296,Samlet!$E938)</f>
        <v>2.8</v>
      </c>
      <c r="J938" s="8">
        <f>SUMIFS(Baggrundsvariable!G$3:G$296,Baggrundsvariable!$A$3:$A$296,Samlet!$C938,Baggrundsvariable!$C$3:$C$296,Samlet!$E938)</f>
        <v>20.9</v>
      </c>
      <c r="K938" s="8">
        <f>SUMIFS(Baggrundsvariable!H$3:H$296,Baggrundsvariable!$A$3:$A$296,Samlet!$C938,Baggrundsvariable!$C$3:$C$296,Samlet!$E938)</f>
        <v>12.9</v>
      </c>
      <c r="L938" s="8">
        <f>SUMIFS(Baggrundsvariable!I$3:I$296,Baggrundsvariable!$A$3:$A$296,Samlet!$C938,Baggrundsvariable!$C$3:$C$296,Samlet!$E938)</f>
        <v>1.7934762066749821</v>
      </c>
    </row>
    <row r="939" spans="1:12">
      <c r="A939">
        <v>5953</v>
      </c>
      <c r="B939" t="s">
        <v>907</v>
      </c>
      <c r="C939">
        <v>482</v>
      </c>
      <c r="D939" t="s">
        <v>1288</v>
      </c>
      <c r="E939">
        <v>2011</v>
      </c>
      <c r="F939" s="15">
        <f>IF(VLOOKUP(IF($A939&lt;1500,'BM011'!$D$5,IF($A939&lt;1800,'BM011'!$D$5,IF($A939&lt;2000,'BM011'!$D$5,$A939))),'BM011'!$D$5:$U$607,'BM011'!S$609,0)="BRUG KOM",VLOOKUP($C939,'BM010'!$C$5:$T$102,'BM010'!R$104,0),VLOOKUP(IF($A939&lt;1500,'BM011'!$D$5,IF($A939&lt;1800,'BM011'!$D$5,IF($A939&lt;2000,'BM011'!$D$5,$A939))),'BM011'!$D$5:$U$607,'BM011'!S$609,0))</f>
        <v>4199</v>
      </c>
      <c r="G939">
        <f>SUMIFS(Baggrundsvariable!D$3:D$296,Baggrundsvariable!$A$3:$A$296,Samlet!$C939,Baggrundsvariable!$C$3:$C$296,Samlet!$E939)</f>
        <v>165598</v>
      </c>
      <c r="H939" s="8">
        <f>SUMIFS(Baggrundsvariable!E$3:E$296,Baggrundsvariable!$A$3:$A$296,Samlet!$C939,Baggrundsvariable!$C$3:$C$296,Samlet!$E939)</f>
        <v>1.833333333333333</v>
      </c>
      <c r="I939" s="8">
        <f>SUMIFS(Baggrundsvariable!F$3:F$296,Baggrundsvariable!$A$3:$A$296,Samlet!$C939,Baggrundsvariable!$C$3:$C$296,Samlet!$E939)</f>
        <v>2.8</v>
      </c>
      <c r="J939" s="8">
        <f>SUMIFS(Baggrundsvariable!G$3:G$296,Baggrundsvariable!$A$3:$A$296,Samlet!$C939,Baggrundsvariable!$C$3:$C$296,Samlet!$E939)</f>
        <v>20.9</v>
      </c>
      <c r="K939" s="8">
        <f>SUMIFS(Baggrundsvariable!H$3:H$296,Baggrundsvariable!$A$3:$A$296,Samlet!$C939,Baggrundsvariable!$C$3:$C$296,Samlet!$E939)</f>
        <v>12.9</v>
      </c>
      <c r="L939" s="8">
        <f>SUMIFS(Baggrundsvariable!I$3:I$296,Baggrundsvariable!$A$3:$A$296,Samlet!$C939,Baggrundsvariable!$C$3:$C$296,Samlet!$E939)</f>
        <v>1.7934762066749821</v>
      </c>
    </row>
    <row r="940" spans="1:12">
      <c r="A940">
        <v>5960</v>
      </c>
      <c r="B940" t="s">
        <v>908</v>
      </c>
      <c r="C940">
        <v>492</v>
      </c>
      <c r="D940" t="s">
        <v>1289</v>
      </c>
      <c r="E940">
        <v>2011</v>
      </c>
      <c r="F940" s="15">
        <f>IF(VLOOKUP(IF($A940&lt;1500,'BM011'!$D$5,IF($A940&lt;1800,'BM011'!$D$5,IF($A940&lt;2000,'BM011'!$D$5,$A940))),'BM011'!$D$5:$U$607,'BM011'!S$609,0)="BRUG KOM",VLOOKUP($C940,'BM010'!$C$5:$T$102,'BM010'!R$104,0),VLOOKUP(IF($A940&lt;1500,'BM011'!$D$5,IF($A940&lt;1800,'BM011'!$D$5,IF($A940&lt;2000,'BM011'!$D$5,$A940))),'BM011'!$D$5:$U$607,'BM011'!S$609,0))</f>
        <v>6311.5</v>
      </c>
      <c r="G940">
        <f>SUMIFS(Baggrundsvariable!D$3:D$296,Baggrundsvariable!$A$3:$A$296,Samlet!$C940,Baggrundsvariable!$C$3:$C$296,Samlet!$E940)</f>
        <v>174333</v>
      </c>
      <c r="H940" s="8">
        <f>SUMIFS(Baggrundsvariable!E$3:E$296,Baggrundsvariable!$A$3:$A$296,Samlet!$C940,Baggrundsvariable!$C$3:$C$296,Samlet!$E940)</f>
        <v>0.74166666666666659</v>
      </c>
      <c r="I940" s="8">
        <f>SUMIFS(Baggrundsvariable!F$3:F$296,Baggrundsvariable!$A$3:$A$296,Samlet!$C940,Baggrundsvariable!$C$3:$C$296,Samlet!$E940)</f>
        <v>0.9</v>
      </c>
      <c r="J940" s="8">
        <f>SUMIFS(Baggrundsvariable!G$3:G$296,Baggrundsvariable!$A$3:$A$296,Samlet!$C940,Baggrundsvariable!$C$3:$C$296,Samlet!$E940)</f>
        <v>14.9</v>
      </c>
      <c r="K940" s="8">
        <f>SUMIFS(Baggrundsvariable!H$3:H$296,Baggrundsvariable!$A$3:$A$296,Samlet!$C940,Baggrundsvariable!$C$3:$C$296,Samlet!$E940)</f>
        <v>8.1999999999999993</v>
      </c>
      <c r="L940" s="8">
        <f>SUMIFS(Baggrundsvariable!I$3:I$296,Baggrundsvariable!$A$3:$A$296,Samlet!$C940,Baggrundsvariable!$C$3:$C$296,Samlet!$E940)</f>
        <v>1.740797834342219</v>
      </c>
    </row>
    <row r="941" spans="1:12">
      <c r="A941">
        <v>5965</v>
      </c>
      <c r="B941" t="s">
        <v>909</v>
      </c>
      <c r="C941">
        <v>492</v>
      </c>
      <c r="D941" t="s">
        <v>1289</v>
      </c>
      <c r="E941">
        <v>2011</v>
      </c>
      <c r="F941" s="15" t="e">
        <f>IF(VLOOKUP(IF($A941&lt;1500,'BM011'!$D$5,IF($A941&lt;1800,'BM011'!$D$5,IF($A941&lt;2000,'BM011'!$D$5,$A941))),'BM011'!$D$5:$U$607,'BM011'!S$609,0)="BRUG KOM",VLOOKUP($C941,'BM010'!$C$5:$T$102,'BM010'!R$104,0),VLOOKUP(IF($A941&lt;1500,'BM011'!$D$5,IF($A941&lt;1800,'BM011'!$D$5,IF($A941&lt;2000,'BM011'!$D$5,$A941))),'BM011'!$D$5:$U$607,'BM011'!S$609,0))</f>
        <v>#N/A</v>
      </c>
      <c r="G941">
        <f>SUMIFS(Baggrundsvariable!D$3:D$296,Baggrundsvariable!$A$3:$A$296,Samlet!$C941,Baggrundsvariable!$C$3:$C$296,Samlet!$E941)</f>
        <v>174333</v>
      </c>
      <c r="H941" s="8">
        <f>SUMIFS(Baggrundsvariable!E$3:E$296,Baggrundsvariable!$A$3:$A$296,Samlet!$C941,Baggrundsvariable!$C$3:$C$296,Samlet!$E941)</f>
        <v>0.74166666666666659</v>
      </c>
      <c r="I941" s="8">
        <f>SUMIFS(Baggrundsvariable!F$3:F$296,Baggrundsvariable!$A$3:$A$296,Samlet!$C941,Baggrundsvariable!$C$3:$C$296,Samlet!$E941)</f>
        <v>0.9</v>
      </c>
      <c r="J941" s="8">
        <f>SUMIFS(Baggrundsvariable!G$3:G$296,Baggrundsvariable!$A$3:$A$296,Samlet!$C941,Baggrundsvariable!$C$3:$C$296,Samlet!$E941)</f>
        <v>14.9</v>
      </c>
      <c r="K941" s="8">
        <f>SUMIFS(Baggrundsvariable!H$3:H$296,Baggrundsvariable!$A$3:$A$296,Samlet!$C941,Baggrundsvariable!$C$3:$C$296,Samlet!$E941)</f>
        <v>8.1999999999999993</v>
      </c>
      <c r="L941" s="8">
        <f>SUMIFS(Baggrundsvariable!I$3:I$296,Baggrundsvariable!$A$3:$A$296,Samlet!$C941,Baggrundsvariable!$C$3:$C$296,Samlet!$E941)</f>
        <v>1.740797834342219</v>
      </c>
    </row>
    <row r="942" spans="1:12">
      <c r="A942">
        <v>5970</v>
      </c>
      <c r="B942" t="s">
        <v>910</v>
      </c>
      <c r="C942">
        <v>492</v>
      </c>
      <c r="D942" t="s">
        <v>1289</v>
      </c>
      <c r="E942">
        <v>2011</v>
      </c>
      <c r="F942" s="15">
        <f>IF(VLOOKUP(IF($A942&lt;1500,'BM011'!$D$5,IF($A942&lt;1800,'BM011'!$D$5,IF($A942&lt;2000,'BM011'!$D$5,$A942))),'BM011'!$D$5:$U$607,'BM011'!S$609,0)="BRUG KOM",VLOOKUP($C942,'BM010'!$C$5:$T$102,'BM010'!R$104,0),VLOOKUP(IF($A942&lt;1500,'BM011'!$D$5,IF($A942&lt;1800,'BM011'!$D$5,IF($A942&lt;2000,'BM011'!$D$5,$A942))),'BM011'!$D$5:$U$607,'BM011'!S$609,0))</f>
        <v>5865.5</v>
      </c>
      <c r="G942">
        <f>SUMIFS(Baggrundsvariable!D$3:D$296,Baggrundsvariable!$A$3:$A$296,Samlet!$C942,Baggrundsvariable!$C$3:$C$296,Samlet!$E942)</f>
        <v>174333</v>
      </c>
      <c r="H942" s="8">
        <f>SUMIFS(Baggrundsvariable!E$3:E$296,Baggrundsvariable!$A$3:$A$296,Samlet!$C942,Baggrundsvariable!$C$3:$C$296,Samlet!$E942)</f>
        <v>0.74166666666666659</v>
      </c>
      <c r="I942" s="8">
        <f>SUMIFS(Baggrundsvariable!F$3:F$296,Baggrundsvariable!$A$3:$A$296,Samlet!$C942,Baggrundsvariable!$C$3:$C$296,Samlet!$E942)</f>
        <v>0.9</v>
      </c>
      <c r="J942" s="8">
        <f>SUMIFS(Baggrundsvariable!G$3:G$296,Baggrundsvariable!$A$3:$A$296,Samlet!$C942,Baggrundsvariable!$C$3:$C$296,Samlet!$E942)</f>
        <v>14.9</v>
      </c>
      <c r="K942" s="8">
        <f>SUMIFS(Baggrundsvariable!H$3:H$296,Baggrundsvariable!$A$3:$A$296,Samlet!$C942,Baggrundsvariable!$C$3:$C$296,Samlet!$E942)</f>
        <v>8.1999999999999993</v>
      </c>
      <c r="L942" s="8">
        <f>SUMIFS(Baggrundsvariable!I$3:I$296,Baggrundsvariable!$A$3:$A$296,Samlet!$C942,Baggrundsvariable!$C$3:$C$296,Samlet!$E942)</f>
        <v>1.740797834342219</v>
      </c>
    </row>
    <row r="943" spans="1:12">
      <c r="A943">
        <v>5985</v>
      </c>
      <c r="B943" t="s">
        <v>911</v>
      </c>
      <c r="C943">
        <v>492</v>
      </c>
      <c r="D943" t="s">
        <v>1289</v>
      </c>
      <c r="E943">
        <v>2011</v>
      </c>
      <c r="F943" s="15">
        <f>IF(VLOOKUP(IF($A943&lt;1500,'BM011'!$D$5,IF($A943&lt;1800,'BM011'!$D$5,IF($A943&lt;2000,'BM011'!$D$5,$A943))),'BM011'!$D$5:$U$607,'BM011'!S$609,0)="BRUG KOM",VLOOKUP($C943,'BM010'!$C$5:$T$102,'BM010'!R$104,0),VLOOKUP(IF($A943&lt;1500,'BM011'!$D$5,IF($A943&lt;1800,'BM011'!$D$5,IF($A943&lt;2000,'BM011'!$D$5,$A943))),'BM011'!$D$5:$U$607,'BM011'!S$609,0))</f>
        <v>5865.5</v>
      </c>
      <c r="G943">
        <f>SUMIFS(Baggrundsvariable!D$3:D$296,Baggrundsvariable!$A$3:$A$296,Samlet!$C943,Baggrundsvariable!$C$3:$C$296,Samlet!$E943)</f>
        <v>174333</v>
      </c>
      <c r="H943" s="8">
        <f>SUMIFS(Baggrundsvariable!E$3:E$296,Baggrundsvariable!$A$3:$A$296,Samlet!$C943,Baggrundsvariable!$C$3:$C$296,Samlet!$E943)</f>
        <v>0.74166666666666659</v>
      </c>
      <c r="I943" s="8">
        <f>SUMIFS(Baggrundsvariable!F$3:F$296,Baggrundsvariable!$A$3:$A$296,Samlet!$C943,Baggrundsvariable!$C$3:$C$296,Samlet!$E943)</f>
        <v>0.9</v>
      </c>
      <c r="J943" s="8">
        <f>SUMIFS(Baggrundsvariable!G$3:G$296,Baggrundsvariable!$A$3:$A$296,Samlet!$C943,Baggrundsvariable!$C$3:$C$296,Samlet!$E943)</f>
        <v>14.9</v>
      </c>
      <c r="K943" s="8">
        <f>SUMIFS(Baggrundsvariable!H$3:H$296,Baggrundsvariable!$A$3:$A$296,Samlet!$C943,Baggrundsvariable!$C$3:$C$296,Samlet!$E943)</f>
        <v>8.1999999999999993</v>
      </c>
      <c r="L943" s="8">
        <f>SUMIFS(Baggrundsvariable!I$3:I$296,Baggrundsvariable!$A$3:$A$296,Samlet!$C943,Baggrundsvariable!$C$3:$C$296,Samlet!$E943)</f>
        <v>1.740797834342219</v>
      </c>
    </row>
    <row r="944" spans="1:12">
      <c r="A944">
        <v>6000</v>
      </c>
      <c r="B944" t="s">
        <v>912</v>
      </c>
      <c r="C944">
        <v>621</v>
      </c>
      <c r="D944" t="s">
        <v>1290</v>
      </c>
      <c r="E944">
        <v>2011</v>
      </c>
      <c r="F944" s="15">
        <f>IF(VLOOKUP(IF($A944&lt;1500,'BM011'!$D$5,IF($A944&lt;1800,'BM011'!$D$5,IF($A944&lt;2000,'BM011'!$D$5,$A944))),'BM011'!$D$5:$U$607,'BM011'!S$609,0)="BRUG KOM",VLOOKUP($C944,'BM010'!$C$5:$T$102,'BM010'!R$104,0),VLOOKUP(IF($A944&lt;1500,'BM011'!$D$5,IF($A944&lt;1800,'BM011'!$D$5,IF($A944&lt;2000,'BM011'!$D$5,$A944))),'BM011'!$D$5:$U$607,'BM011'!S$609,0))</f>
        <v>12058</v>
      </c>
      <c r="G944">
        <f>SUMIFS(Baggrundsvariable!D$3:D$296,Baggrundsvariable!$A$3:$A$296,Samlet!$C944,Baggrundsvariable!$C$3:$C$296,Samlet!$E944)</f>
        <v>198340</v>
      </c>
      <c r="H944" s="8">
        <f>SUMIFS(Baggrundsvariable!E$3:E$296,Baggrundsvariable!$A$3:$A$296,Samlet!$C944,Baggrundsvariable!$C$3:$C$296,Samlet!$E944)</f>
        <v>1.4333333333333336</v>
      </c>
      <c r="I944" s="8">
        <f>SUMIFS(Baggrundsvariable!F$3:F$296,Baggrundsvariable!$A$3:$A$296,Samlet!$C944,Baggrundsvariable!$C$3:$C$296,Samlet!$E944)</f>
        <v>4.2</v>
      </c>
      <c r="J944" s="8">
        <f>SUMIFS(Baggrundsvariable!G$3:G$296,Baggrundsvariable!$A$3:$A$296,Samlet!$C944,Baggrundsvariable!$C$3:$C$296,Samlet!$E944)</f>
        <v>14.2</v>
      </c>
      <c r="K944" s="8">
        <f>SUMIFS(Baggrundsvariable!H$3:H$296,Baggrundsvariable!$A$3:$A$296,Samlet!$C944,Baggrundsvariable!$C$3:$C$296,Samlet!$E944)</f>
        <v>13.7</v>
      </c>
      <c r="L944" s="8">
        <f>SUMIFS(Baggrundsvariable!I$3:I$296,Baggrundsvariable!$A$3:$A$296,Samlet!$C944,Baggrundsvariable!$C$3:$C$296,Samlet!$E944)</f>
        <v>6.078189761398006</v>
      </c>
    </row>
    <row r="945" spans="1:12">
      <c r="A945">
        <v>6040</v>
      </c>
      <c r="B945" t="s">
        <v>913</v>
      </c>
      <c r="C945">
        <v>621</v>
      </c>
      <c r="D945" t="s">
        <v>1290</v>
      </c>
      <c r="E945">
        <v>2011</v>
      </c>
      <c r="F945" s="15">
        <f>IF(VLOOKUP(IF($A945&lt;1500,'BM011'!$D$5,IF($A945&lt;1800,'BM011'!$D$5,IF($A945&lt;2000,'BM011'!$D$5,$A945))),'BM011'!$D$5:$U$607,'BM011'!S$609,0)="BRUG KOM",VLOOKUP($C945,'BM010'!$C$5:$T$102,'BM010'!R$104,0),VLOOKUP(IF($A945&lt;1500,'BM011'!$D$5,IF($A945&lt;1800,'BM011'!$D$5,IF($A945&lt;2000,'BM011'!$D$5,$A945))),'BM011'!$D$5:$U$607,'BM011'!S$609,0))</f>
        <v>8749</v>
      </c>
      <c r="G945">
        <f>SUMIFS(Baggrundsvariable!D$3:D$296,Baggrundsvariable!$A$3:$A$296,Samlet!$C945,Baggrundsvariable!$C$3:$C$296,Samlet!$E945)</f>
        <v>198340</v>
      </c>
      <c r="H945" s="8">
        <f>SUMIFS(Baggrundsvariable!E$3:E$296,Baggrundsvariable!$A$3:$A$296,Samlet!$C945,Baggrundsvariable!$C$3:$C$296,Samlet!$E945)</f>
        <v>1.4333333333333336</v>
      </c>
      <c r="I945" s="8">
        <f>SUMIFS(Baggrundsvariable!F$3:F$296,Baggrundsvariable!$A$3:$A$296,Samlet!$C945,Baggrundsvariable!$C$3:$C$296,Samlet!$E945)</f>
        <v>4.2</v>
      </c>
      <c r="J945" s="8">
        <f>SUMIFS(Baggrundsvariable!G$3:G$296,Baggrundsvariable!$A$3:$A$296,Samlet!$C945,Baggrundsvariable!$C$3:$C$296,Samlet!$E945)</f>
        <v>14.2</v>
      </c>
      <c r="K945" s="8">
        <f>SUMIFS(Baggrundsvariable!H$3:H$296,Baggrundsvariable!$A$3:$A$296,Samlet!$C945,Baggrundsvariable!$C$3:$C$296,Samlet!$E945)</f>
        <v>13.7</v>
      </c>
      <c r="L945" s="8">
        <f>SUMIFS(Baggrundsvariable!I$3:I$296,Baggrundsvariable!$A$3:$A$296,Samlet!$C945,Baggrundsvariable!$C$3:$C$296,Samlet!$E945)</f>
        <v>6.078189761398006</v>
      </c>
    </row>
    <row r="946" spans="1:12">
      <c r="A946">
        <v>6040</v>
      </c>
      <c r="B946" t="s">
        <v>913</v>
      </c>
      <c r="C946">
        <v>630</v>
      </c>
      <c r="D946" t="s">
        <v>1291</v>
      </c>
      <c r="E946">
        <v>2011</v>
      </c>
      <c r="F946" s="15">
        <f>IF(VLOOKUP(IF($A946&lt;1500,'BM011'!$D$5,IF($A946&lt;1800,'BM011'!$D$5,IF($A946&lt;2000,'BM011'!$D$5,$A946))),'BM011'!$D$5:$U$607,'BM011'!S$609,0)="BRUG KOM",VLOOKUP($C946,'BM010'!$C$5:$T$102,'BM010'!R$104,0),VLOOKUP(IF($A946&lt;1500,'BM011'!$D$5,IF($A946&lt;1800,'BM011'!$D$5,IF($A946&lt;2000,'BM011'!$D$5,$A946))),'BM011'!$D$5:$U$607,'BM011'!S$609,0))</f>
        <v>8749</v>
      </c>
      <c r="G946">
        <f>SUMIFS(Baggrundsvariable!D$3:D$296,Baggrundsvariable!$A$3:$A$296,Samlet!$C946,Baggrundsvariable!$C$3:$C$296,Samlet!$E946)</f>
        <v>201780</v>
      </c>
      <c r="H946" s="8">
        <f>SUMIFS(Baggrundsvariable!E$3:E$296,Baggrundsvariable!$A$3:$A$296,Samlet!$C946,Baggrundsvariable!$C$3:$C$296,Samlet!$E946)</f>
        <v>1.1416666666666666</v>
      </c>
      <c r="I946" s="8">
        <f>SUMIFS(Baggrundsvariable!F$3:F$296,Baggrundsvariable!$A$3:$A$296,Samlet!$C946,Baggrundsvariable!$C$3:$C$296,Samlet!$E946)</f>
        <v>4</v>
      </c>
      <c r="J946" s="8">
        <f>SUMIFS(Baggrundsvariable!G$3:G$296,Baggrundsvariable!$A$3:$A$296,Samlet!$C946,Baggrundsvariable!$C$3:$C$296,Samlet!$E946)</f>
        <v>15.2</v>
      </c>
      <c r="K946" s="8">
        <f>SUMIFS(Baggrundsvariable!H$3:H$296,Baggrundsvariable!$A$3:$A$296,Samlet!$C946,Baggrundsvariable!$C$3:$C$296,Samlet!$E946)</f>
        <v>13.3</v>
      </c>
      <c r="L946" s="8">
        <f>SUMIFS(Baggrundsvariable!I$3:I$296,Baggrundsvariable!$A$3:$A$296,Samlet!$C946,Baggrundsvariable!$C$3:$C$296,Samlet!$E946)</f>
        <v>5.942378486231811</v>
      </c>
    </row>
    <row r="947" spans="1:12">
      <c r="A947">
        <v>6051</v>
      </c>
      <c r="B947" t="s">
        <v>914</v>
      </c>
      <c r="C947">
        <v>621</v>
      </c>
      <c r="D947" t="s">
        <v>1290</v>
      </c>
      <c r="E947">
        <v>2011</v>
      </c>
      <c r="F947" s="15">
        <f>IF(VLOOKUP(IF($A947&lt;1500,'BM011'!$D$5,IF($A947&lt;1800,'BM011'!$D$5,IF($A947&lt;2000,'BM011'!$D$5,$A947))),'BM011'!$D$5:$U$607,'BM011'!S$609,0)="BRUG KOM",VLOOKUP($C947,'BM010'!$C$5:$T$102,'BM010'!R$104,0),VLOOKUP(IF($A947&lt;1500,'BM011'!$D$5,IF($A947&lt;1800,'BM011'!$D$5,IF($A947&lt;2000,'BM011'!$D$5,$A947))),'BM011'!$D$5:$U$607,'BM011'!S$609,0))</f>
        <v>10753</v>
      </c>
      <c r="G947">
        <f>SUMIFS(Baggrundsvariable!D$3:D$296,Baggrundsvariable!$A$3:$A$296,Samlet!$C947,Baggrundsvariable!$C$3:$C$296,Samlet!$E947)</f>
        <v>198340</v>
      </c>
      <c r="H947" s="8">
        <f>SUMIFS(Baggrundsvariable!E$3:E$296,Baggrundsvariable!$A$3:$A$296,Samlet!$C947,Baggrundsvariable!$C$3:$C$296,Samlet!$E947)</f>
        <v>1.4333333333333336</v>
      </c>
      <c r="I947" s="8">
        <f>SUMIFS(Baggrundsvariable!F$3:F$296,Baggrundsvariable!$A$3:$A$296,Samlet!$C947,Baggrundsvariable!$C$3:$C$296,Samlet!$E947)</f>
        <v>4.2</v>
      </c>
      <c r="J947" s="8">
        <f>SUMIFS(Baggrundsvariable!G$3:G$296,Baggrundsvariable!$A$3:$A$296,Samlet!$C947,Baggrundsvariable!$C$3:$C$296,Samlet!$E947)</f>
        <v>14.2</v>
      </c>
      <c r="K947" s="8">
        <f>SUMIFS(Baggrundsvariable!H$3:H$296,Baggrundsvariable!$A$3:$A$296,Samlet!$C947,Baggrundsvariable!$C$3:$C$296,Samlet!$E947)</f>
        <v>13.7</v>
      </c>
      <c r="L947" s="8">
        <f>SUMIFS(Baggrundsvariable!I$3:I$296,Baggrundsvariable!$A$3:$A$296,Samlet!$C947,Baggrundsvariable!$C$3:$C$296,Samlet!$E947)</f>
        <v>6.078189761398006</v>
      </c>
    </row>
    <row r="948" spans="1:12">
      <c r="A948">
        <v>6052</v>
      </c>
      <c r="B948" t="s">
        <v>915</v>
      </c>
      <c r="C948">
        <v>621</v>
      </c>
      <c r="D948" t="s">
        <v>1290</v>
      </c>
      <c r="E948">
        <v>2011</v>
      </c>
      <c r="F948" s="15">
        <f>IF(VLOOKUP(IF($A948&lt;1500,'BM011'!$D$5,IF($A948&lt;1800,'BM011'!$D$5,IF($A948&lt;2000,'BM011'!$D$5,$A948))),'BM011'!$D$5:$U$607,'BM011'!S$609,0)="BRUG KOM",VLOOKUP($C948,'BM010'!$C$5:$T$102,'BM010'!R$104,0),VLOOKUP(IF($A948&lt;1500,'BM011'!$D$5,IF($A948&lt;1800,'BM011'!$D$5,IF($A948&lt;2000,'BM011'!$D$5,$A948))),'BM011'!$D$5:$U$607,'BM011'!S$609,0))</f>
        <v>10753</v>
      </c>
      <c r="G948">
        <f>SUMIFS(Baggrundsvariable!D$3:D$296,Baggrundsvariable!$A$3:$A$296,Samlet!$C948,Baggrundsvariable!$C$3:$C$296,Samlet!$E948)</f>
        <v>198340</v>
      </c>
      <c r="H948" s="8">
        <f>SUMIFS(Baggrundsvariable!E$3:E$296,Baggrundsvariable!$A$3:$A$296,Samlet!$C948,Baggrundsvariable!$C$3:$C$296,Samlet!$E948)</f>
        <v>1.4333333333333336</v>
      </c>
      <c r="I948" s="8">
        <f>SUMIFS(Baggrundsvariable!F$3:F$296,Baggrundsvariable!$A$3:$A$296,Samlet!$C948,Baggrundsvariable!$C$3:$C$296,Samlet!$E948)</f>
        <v>4.2</v>
      </c>
      <c r="J948" s="8">
        <f>SUMIFS(Baggrundsvariable!G$3:G$296,Baggrundsvariable!$A$3:$A$296,Samlet!$C948,Baggrundsvariable!$C$3:$C$296,Samlet!$E948)</f>
        <v>14.2</v>
      </c>
      <c r="K948" s="8">
        <f>SUMIFS(Baggrundsvariable!H$3:H$296,Baggrundsvariable!$A$3:$A$296,Samlet!$C948,Baggrundsvariable!$C$3:$C$296,Samlet!$E948)</f>
        <v>13.7</v>
      </c>
      <c r="L948" s="8">
        <f>SUMIFS(Baggrundsvariable!I$3:I$296,Baggrundsvariable!$A$3:$A$296,Samlet!$C948,Baggrundsvariable!$C$3:$C$296,Samlet!$E948)</f>
        <v>6.078189761398006</v>
      </c>
    </row>
    <row r="949" spans="1:12">
      <c r="A949">
        <v>6052</v>
      </c>
      <c r="B949" t="s">
        <v>915</v>
      </c>
      <c r="C949">
        <v>630</v>
      </c>
      <c r="D949" t="s">
        <v>1291</v>
      </c>
      <c r="E949">
        <v>2011</v>
      </c>
      <c r="F949" s="15">
        <f>IF(VLOOKUP(IF($A949&lt;1500,'BM011'!$D$5,IF($A949&lt;1800,'BM011'!$D$5,IF($A949&lt;2000,'BM011'!$D$5,$A949))),'BM011'!$D$5:$U$607,'BM011'!S$609,0)="BRUG KOM",VLOOKUP($C949,'BM010'!$C$5:$T$102,'BM010'!R$104,0),VLOOKUP(IF($A949&lt;1500,'BM011'!$D$5,IF($A949&lt;1800,'BM011'!$D$5,IF($A949&lt;2000,'BM011'!$D$5,$A949))),'BM011'!$D$5:$U$607,'BM011'!S$609,0))</f>
        <v>10700.25</v>
      </c>
      <c r="G949">
        <f>SUMIFS(Baggrundsvariable!D$3:D$296,Baggrundsvariable!$A$3:$A$296,Samlet!$C949,Baggrundsvariable!$C$3:$C$296,Samlet!$E949)</f>
        <v>201780</v>
      </c>
      <c r="H949" s="8">
        <f>SUMIFS(Baggrundsvariable!E$3:E$296,Baggrundsvariable!$A$3:$A$296,Samlet!$C949,Baggrundsvariable!$C$3:$C$296,Samlet!$E949)</f>
        <v>1.1416666666666666</v>
      </c>
      <c r="I949" s="8">
        <f>SUMIFS(Baggrundsvariable!F$3:F$296,Baggrundsvariable!$A$3:$A$296,Samlet!$C949,Baggrundsvariable!$C$3:$C$296,Samlet!$E949)</f>
        <v>4</v>
      </c>
      <c r="J949" s="8">
        <f>SUMIFS(Baggrundsvariable!G$3:G$296,Baggrundsvariable!$A$3:$A$296,Samlet!$C949,Baggrundsvariable!$C$3:$C$296,Samlet!$E949)</f>
        <v>15.2</v>
      </c>
      <c r="K949" s="8">
        <f>SUMIFS(Baggrundsvariable!H$3:H$296,Baggrundsvariable!$A$3:$A$296,Samlet!$C949,Baggrundsvariable!$C$3:$C$296,Samlet!$E949)</f>
        <v>13.3</v>
      </c>
      <c r="L949" s="8">
        <f>SUMIFS(Baggrundsvariable!I$3:I$296,Baggrundsvariable!$A$3:$A$296,Samlet!$C949,Baggrundsvariable!$C$3:$C$296,Samlet!$E949)</f>
        <v>5.942378486231811</v>
      </c>
    </row>
    <row r="950" spans="1:12">
      <c r="A950">
        <v>6064</v>
      </c>
      <c r="B950" t="s">
        <v>916</v>
      </c>
      <c r="C950">
        <v>621</v>
      </c>
      <c r="D950" t="s">
        <v>1290</v>
      </c>
      <c r="E950">
        <v>2011</v>
      </c>
      <c r="F950" s="15">
        <f>IF(VLOOKUP(IF($A950&lt;1500,'BM011'!$D$5,IF($A950&lt;1800,'BM011'!$D$5,IF($A950&lt;2000,'BM011'!$D$5,$A950))),'BM011'!$D$5:$U$607,'BM011'!S$609,0)="BRUG KOM",VLOOKUP($C950,'BM010'!$C$5:$T$102,'BM010'!R$104,0),VLOOKUP(IF($A950&lt;1500,'BM011'!$D$5,IF($A950&lt;1800,'BM011'!$D$5,IF($A950&lt;2000,'BM011'!$D$5,$A950))),'BM011'!$D$5:$U$607,'BM011'!S$609,0))</f>
        <v>10753</v>
      </c>
      <c r="G950">
        <f>SUMIFS(Baggrundsvariable!D$3:D$296,Baggrundsvariable!$A$3:$A$296,Samlet!$C950,Baggrundsvariable!$C$3:$C$296,Samlet!$E950)</f>
        <v>198340</v>
      </c>
      <c r="H950" s="8">
        <f>SUMIFS(Baggrundsvariable!E$3:E$296,Baggrundsvariable!$A$3:$A$296,Samlet!$C950,Baggrundsvariable!$C$3:$C$296,Samlet!$E950)</f>
        <v>1.4333333333333336</v>
      </c>
      <c r="I950" s="8">
        <f>SUMIFS(Baggrundsvariable!F$3:F$296,Baggrundsvariable!$A$3:$A$296,Samlet!$C950,Baggrundsvariable!$C$3:$C$296,Samlet!$E950)</f>
        <v>4.2</v>
      </c>
      <c r="J950" s="8">
        <f>SUMIFS(Baggrundsvariable!G$3:G$296,Baggrundsvariable!$A$3:$A$296,Samlet!$C950,Baggrundsvariable!$C$3:$C$296,Samlet!$E950)</f>
        <v>14.2</v>
      </c>
      <c r="K950" s="8">
        <f>SUMIFS(Baggrundsvariable!H$3:H$296,Baggrundsvariable!$A$3:$A$296,Samlet!$C950,Baggrundsvariable!$C$3:$C$296,Samlet!$E950)</f>
        <v>13.7</v>
      </c>
      <c r="L950" s="8">
        <f>SUMIFS(Baggrundsvariable!I$3:I$296,Baggrundsvariable!$A$3:$A$296,Samlet!$C950,Baggrundsvariable!$C$3:$C$296,Samlet!$E950)</f>
        <v>6.078189761398006</v>
      </c>
    </row>
    <row r="951" spans="1:12">
      <c r="A951">
        <v>6070</v>
      </c>
      <c r="B951" t="s">
        <v>917</v>
      </c>
      <c r="C951">
        <v>510</v>
      </c>
      <c r="D951" t="s">
        <v>1292</v>
      </c>
      <c r="E951">
        <v>2011</v>
      </c>
      <c r="F951" s="15">
        <f>IF(VLOOKUP(IF($A951&lt;1500,'BM011'!$D$5,IF($A951&lt;1800,'BM011'!$D$5,IF($A951&lt;2000,'BM011'!$D$5,$A951))),'BM011'!$D$5:$U$607,'BM011'!S$609,0)="BRUG KOM",VLOOKUP($C951,'BM010'!$C$5:$T$102,'BM010'!R$104,0),VLOOKUP(IF($A951&lt;1500,'BM011'!$D$5,IF($A951&lt;1800,'BM011'!$D$5,IF($A951&lt;2000,'BM011'!$D$5,$A951))),'BM011'!$D$5:$U$607,'BM011'!S$609,0))</f>
        <v>6783.333333333333</v>
      </c>
      <c r="G951">
        <f>SUMIFS(Baggrundsvariable!D$3:D$296,Baggrundsvariable!$A$3:$A$296,Samlet!$C951,Baggrundsvariable!$C$3:$C$296,Samlet!$E951)</f>
        <v>182598</v>
      </c>
      <c r="H951" s="8">
        <f>SUMIFS(Baggrundsvariable!E$3:E$296,Baggrundsvariable!$A$3:$A$296,Samlet!$C951,Baggrundsvariable!$C$3:$C$296,Samlet!$E951)</f>
        <v>1.5249999999999997</v>
      </c>
      <c r="I951" s="8">
        <f>SUMIFS(Baggrundsvariable!F$3:F$296,Baggrundsvariable!$A$3:$A$296,Samlet!$C951,Baggrundsvariable!$C$3:$C$296,Samlet!$E951)</f>
        <v>3.8</v>
      </c>
      <c r="J951" s="8">
        <f>SUMIFS(Baggrundsvariable!G$3:G$296,Baggrundsvariable!$A$3:$A$296,Samlet!$C951,Baggrundsvariable!$C$3:$C$296,Samlet!$E951)</f>
        <v>15.9</v>
      </c>
      <c r="K951" s="8">
        <f>SUMIFS(Baggrundsvariable!H$3:H$296,Baggrundsvariable!$A$3:$A$296,Samlet!$C951,Baggrundsvariable!$C$3:$C$296,Samlet!$E951)</f>
        <v>11.9</v>
      </c>
      <c r="L951" s="8">
        <f>SUMIFS(Baggrundsvariable!I$3:I$296,Baggrundsvariable!$A$3:$A$296,Samlet!$C951,Baggrundsvariable!$C$3:$C$296,Samlet!$E951)</f>
        <v>3.9230447138899032</v>
      </c>
    </row>
    <row r="952" spans="1:12">
      <c r="A952">
        <v>6070</v>
      </c>
      <c r="B952" t="s">
        <v>917</v>
      </c>
      <c r="C952">
        <v>621</v>
      </c>
      <c r="D952" t="s">
        <v>1290</v>
      </c>
      <c r="E952">
        <v>2011</v>
      </c>
      <c r="F952" s="15">
        <f>IF(VLOOKUP(IF($A952&lt;1500,'BM011'!$D$5,IF($A952&lt;1800,'BM011'!$D$5,IF($A952&lt;2000,'BM011'!$D$5,$A952))),'BM011'!$D$5:$U$607,'BM011'!S$609,0)="BRUG KOM",VLOOKUP($C952,'BM010'!$C$5:$T$102,'BM010'!R$104,0),VLOOKUP(IF($A952&lt;1500,'BM011'!$D$5,IF($A952&lt;1800,'BM011'!$D$5,IF($A952&lt;2000,'BM011'!$D$5,$A952))),'BM011'!$D$5:$U$607,'BM011'!S$609,0))</f>
        <v>6783.333333333333</v>
      </c>
      <c r="G952">
        <f>SUMIFS(Baggrundsvariable!D$3:D$296,Baggrundsvariable!$A$3:$A$296,Samlet!$C952,Baggrundsvariable!$C$3:$C$296,Samlet!$E952)</f>
        <v>198340</v>
      </c>
      <c r="H952" s="8">
        <f>SUMIFS(Baggrundsvariable!E$3:E$296,Baggrundsvariable!$A$3:$A$296,Samlet!$C952,Baggrundsvariable!$C$3:$C$296,Samlet!$E952)</f>
        <v>1.4333333333333336</v>
      </c>
      <c r="I952" s="8">
        <f>SUMIFS(Baggrundsvariable!F$3:F$296,Baggrundsvariable!$A$3:$A$296,Samlet!$C952,Baggrundsvariable!$C$3:$C$296,Samlet!$E952)</f>
        <v>4.2</v>
      </c>
      <c r="J952" s="8">
        <f>SUMIFS(Baggrundsvariable!G$3:G$296,Baggrundsvariable!$A$3:$A$296,Samlet!$C952,Baggrundsvariable!$C$3:$C$296,Samlet!$E952)</f>
        <v>14.2</v>
      </c>
      <c r="K952" s="8">
        <f>SUMIFS(Baggrundsvariable!H$3:H$296,Baggrundsvariable!$A$3:$A$296,Samlet!$C952,Baggrundsvariable!$C$3:$C$296,Samlet!$E952)</f>
        <v>13.7</v>
      </c>
      <c r="L952" s="8">
        <f>SUMIFS(Baggrundsvariable!I$3:I$296,Baggrundsvariable!$A$3:$A$296,Samlet!$C952,Baggrundsvariable!$C$3:$C$296,Samlet!$E952)</f>
        <v>6.078189761398006</v>
      </c>
    </row>
    <row r="953" spans="1:12">
      <c r="A953">
        <v>6091</v>
      </c>
      <c r="B953" t="s">
        <v>918</v>
      </c>
      <c r="C953">
        <v>621</v>
      </c>
      <c r="D953" t="s">
        <v>1290</v>
      </c>
      <c r="E953">
        <v>2011</v>
      </c>
      <c r="F953" s="15">
        <f>IF(VLOOKUP(IF($A953&lt;1500,'BM011'!$D$5,IF($A953&lt;1800,'BM011'!$D$5,IF($A953&lt;2000,'BM011'!$D$5,$A953))),'BM011'!$D$5:$U$607,'BM011'!S$609,0)="BRUG KOM",VLOOKUP($C953,'BM010'!$C$5:$T$102,'BM010'!R$104,0),VLOOKUP(IF($A953&lt;1500,'BM011'!$D$5,IF($A953&lt;1800,'BM011'!$D$5,IF($A953&lt;2000,'BM011'!$D$5,$A953))),'BM011'!$D$5:$U$607,'BM011'!S$609,0))</f>
        <v>10829.5</v>
      </c>
      <c r="G953">
        <f>SUMIFS(Baggrundsvariable!D$3:D$296,Baggrundsvariable!$A$3:$A$296,Samlet!$C953,Baggrundsvariable!$C$3:$C$296,Samlet!$E953)</f>
        <v>198340</v>
      </c>
      <c r="H953" s="8">
        <f>SUMIFS(Baggrundsvariable!E$3:E$296,Baggrundsvariable!$A$3:$A$296,Samlet!$C953,Baggrundsvariable!$C$3:$C$296,Samlet!$E953)</f>
        <v>1.4333333333333336</v>
      </c>
      <c r="I953" s="8">
        <f>SUMIFS(Baggrundsvariable!F$3:F$296,Baggrundsvariable!$A$3:$A$296,Samlet!$C953,Baggrundsvariable!$C$3:$C$296,Samlet!$E953)</f>
        <v>4.2</v>
      </c>
      <c r="J953" s="8">
        <f>SUMIFS(Baggrundsvariable!G$3:G$296,Baggrundsvariable!$A$3:$A$296,Samlet!$C953,Baggrundsvariable!$C$3:$C$296,Samlet!$E953)</f>
        <v>14.2</v>
      </c>
      <c r="K953" s="8">
        <f>SUMIFS(Baggrundsvariable!H$3:H$296,Baggrundsvariable!$A$3:$A$296,Samlet!$C953,Baggrundsvariable!$C$3:$C$296,Samlet!$E953)</f>
        <v>13.7</v>
      </c>
      <c r="L953" s="8">
        <f>SUMIFS(Baggrundsvariable!I$3:I$296,Baggrundsvariable!$A$3:$A$296,Samlet!$C953,Baggrundsvariable!$C$3:$C$296,Samlet!$E953)</f>
        <v>6.078189761398006</v>
      </c>
    </row>
    <row r="954" spans="1:12">
      <c r="A954">
        <v>6092</v>
      </c>
      <c r="B954" t="s">
        <v>919</v>
      </c>
      <c r="C954">
        <v>621</v>
      </c>
      <c r="D954" t="s">
        <v>1290</v>
      </c>
      <c r="E954">
        <v>2011</v>
      </c>
      <c r="F954" s="15">
        <f>IF(VLOOKUP(IF($A954&lt;1500,'BM011'!$D$5,IF($A954&lt;1800,'BM011'!$D$5,IF($A954&lt;2000,'BM011'!$D$5,$A954))),'BM011'!$D$5:$U$607,'BM011'!S$609,0)="BRUG KOM",VLOOKUP($C954,'BM010'!$C$5:$T$102,'BM010'!R$104,0),VLOOKUP(IF($A954&lt;1500,'BM011'!$D$5,IF($A954&lt;1800,'BM011'!$D$5,IF($A954&lt;2000,'BM011'!$D$5,$A954))),'BM011'!$D$5:$U$607,'BM011'!S$609,0))</f>
        <v>10753</v>
      </c>
      <c r="G954">
        <f>SUMIFS(Baggrundsvariable!D$3:D$296,Baggrundsvariable!$A$3:$A$296,Samlet!$C954,Baggrundsvariable!$C$3:$C$296,Samlet!$E954)</f>
        <v>198340</v>
      </c>
      <c r="H954" s="8">
        <f>SUMIFS(Baggrundsvariable!E$3:E$296,Baggrundsvariable!$A$3:$A$296,Samlet!$C954,Baggrundsvariable!$C$3:$C$296,Samlet!$E954)</f>
        <v>1.4333333333333336</v>
      </c>
      <c r="I954" s="8">
        <f>SUMIFS(Baggrundsvariable!F$3:F$296,Baggrundsvariable!$A$3:$A$296,Samlet!$C954,Baggrundsvariable!$C$3:$C$296,Samlet!$E954)</f>
        <v>4.2</v>
      </c>
      <c r="J954" s="8">
        <f>SUMIFS(Baggrundsvariable!G$3:G$296,Baggrundsvariable!$A$3:$A$296,Samlet!$C954,Baggrundsvariable!$C$3:$C$296,Samlet!$E954)</f>
        <v>14.2</v>
      </c>
      <c r="K954" s="8">
        <f>SUMIFS(Baggrundsvariable!H$3:H$296,Baggrundsvariable!$A$3:$A$296,Samlet!$C954,Baggrundsvariable!$C$3:$C$296,Samlet!$E954)</f>
        <v>13.7</v>
      </c>
      <c r="L954" s="8">
        <f>SUMIFS(Baggrundsvariable!I$3:I$296,Baggrundsvariable!$A$3:$A$296,Samlet!$C954,Baggrundsvariable!$C$3:$C$296,Samlet!$E954)</f>
        <v>6.078189761398006</v>
      </c>
    </row>
    <row r="955" spans="1:12">
      <c r="A955">
        <v>6093</v>
      </c>
      <c r="B955" t="s">
        <v>920</v>
      </c>
      <c r="C955">
        <v>621</v>
      </c>
      <c r="D955" t="s">
        <v>1290</v>
      </c>
      <c r="E955">
        <v>2011</v>
      </c>
      <c r="F955" s="15">
        <f>IF(VLOOKUP(IF($A955&lt;1500,'BM011'!$D$5,IF($A955&lt;1800,'BM011'!$D$5,IF($A955&lt;2000,'BM011'!$D$5,$A955))),'BM011'!$D$5:$U$607,'BM011'!S$609,0)="BRUG KOM",VLOOKUP($C955,'BM010'!$C$5:$T$102,'BM010'!R$104,0),VLOOKUP(IF($A955&lt;1500,'BM011'!$D$5,IF($A955&lt;1800,'BM011'!$D$5,IF($A955&lt;2000,'BM011'!$D$5,$A955))),'BM011'!$D$5:$U$607,'BM011'!S$609,0))</f>
        <v>10753</v>
      </c>
      <c r="G955">
        <f>SUMIFS(Baggrundsvariable!D$3:D$296,Baggrundsvariable!$A$3:$A$296,Samlet!$C955,Baggrundsvariable!$C$3:$C$296,Samlet!$E955)</f>
        <v>198340</v>
      </c>
      <c r="H955" s="8">
        <f>SUMIFS(Baggrundsvariable!E$3:E$296,Baggrundsvariable!$A$3:$A$296,Samlet!$C955,Baggrundsvariable!$C$3:$C$296,Samlet!$E955)</f>
        <v>1.4333333333333336</v>
      </c>
      <c r="I955" s="8">
        <f>SUMIFS(Baggrundsvariable!F$3:F$296,Baggrundsvariable!$A$3:$A$296,Samlet!$C955,Baggrundsvariable!$C$3:$C$296,Samlet!$E955)</f>
        <v>4.2</v>
      </c>
      <c r="J955" s="8">
        <f>SUMIFS(Baggrundsvariable!G$3:G$296,Baggrundsvariable!$A$3:$A$296,Samlet!$C955,Baggrundsvariable!$C$3:$C$296,Samlet!$E955)</f>
        <v>14.2</v>
      </c>
      <c r="K955" s="8">
        <f>SUMIFS(Baggrundsvariable!H$3:H$296,Baggrundsvariable!$A$3:$A$296,Samlet!$C955,Baggrundsvariable!$C$3:$C$296,Samlet!$E955)</f>
        <v>13.7</v>
      </c>
      <c r="L955" s="8">
        <f>SUMIFS(Baggrundsvariable!I$3:I$296,Baggrundsvariable!$A$3:$A$296,Samlet!$C955,Baggrundsvariable!$C$3:$C$296,Samlet!$E955)</f>
        <v>6.078189761398006</v>
      </c>
    </row>
    <row r="956" spans="1:12">
      <c r="A956">
        <v>6094</v>
      </c>
      <c r="B956" t="s">
        <v>921</v>
      </c>
      <c r="C956">
        <v>510</v>
      </c>
      <c r="D956" t="s">
        <v>1292</v>
      </c>
      <c r="E956">
        <v>2011</v>
      </c>
      <c r="F956" s="15">
        <f>IF(VLOOKUP(IF($A956&lt;1500,'BM011'!$D$5,IF($A956&lt;1800,'BM011'!$D$5,IF($A956&lt;2000,'BM011'!$D$5,$A956))),'BM011'!$D$5:$U$607,'BM011'!S$609,0)="BRUG KOM",VLOOKUP($C956,'BM010'!$C$5:$T$102,'BM010'!R$104,0),VLOOKUP(IF($A956&lt;1500,'BM011'!$D$5,IF($A956&lt;1800,'BM011'!$D$5,IF($A956&lt;2000,'BM011'!$D$5,$A956))),'BM011'!$D$5:$U$607,'BM011'!S$609,0))</f>
        <v>7635</v>
      </c>
      <c r="G956">
        <f>SUMIFS(Baggrundsvariable!D$3:D$296,Baggrundsvariable!$A$3:$A$296,Samlet!$C956,Baggrundsvariable!$C$3:$C$296,Samlet!$E956)</f>
        <v>182598</v>
      </c>
      <c r="H956" s="8">
        <f>SUMIFS(Baggrundsvariable!E$3:E$296,Baggrundsvariable!$A$3:$A$296,Samlet!$C956,Baggrundsvariable!$C$3:$C$296,Samlet!$E956)</f>
        <v>1.5249999999999997</v>
      </c>
      <c r="I956" s="8">
        <f>SUMIFS(Baggrundsvariable!F$3:F$296,Baggrundsvariable!$A$3:$A$296,Samlet!$C956,Baggrundsvariable!$C$3:$C$296,Samlet!$E956)</f>
        <v>3.8</v>
      </c>
      <c r="J956" s="8">
        <f>SUMIFS(Baggrundsvariable!G$3:G$296,Baggrundsvariable!$A$3:$A$296,Samlet!$C956,Baggrundsvariable!$C$3:$C$296,Samlet!$E956)</f>
        <v>15.9</v>
      </c>
      <c r="K956" s="8">
        <f>SUMIFS(Baggrundsvariable!H$3:H$296,Baggrundsvariable!$A$3:$A$296,Samlet!$C956,Baggrundsvariable!$C$3:$C$296,Samlet!$E956)</f>
        <v>11.9</v>
      </c>
      <c r="L956" s="8">
        <f>SUMIFS(Baggrundsvariable!I$3:I$296,Baggrundsvariable!$A$3:$A$296,Samlet!$C956,Baggrundsvariable!$C$3:$C$296,Samlet!$E956)</f>
        <v>3.9230447138899032</v>
      </c>
    </row>
    <row r="957" spans="1:12">
      <c r="A957">
        <v>6094</v>
      </c>
      <c r="B957" t="s">
        <v>921</v>
      </c>
      <c r="C957">
        <v>621</v>
      </c>
      <c r="D957" t="s">
        <v>1290</v>
      </c>
      <c r="E957">
        <v>2011</v>
      </c>
      <c r="F957" s="15">
        <f>IF(VLOOKUP(IF($A957&lt;1500,'BM011'!$D$5,IF($A957&lt;1800,'BM011'!$D$5,IF($A957&lt;2000,'BM011'!$D$5,$A957))),'BM011'!$D$5:$U$607,'BM011'!S$609,0)="BRUG KOM",VLOOKUP($C957,'BM010'!$C$5:$T$102,'BM010'!R$104,0),VLOOKUP(IF($A957&lt;1500,'BM011'!$D$5,IF($A957&lt;1800,'BM011'!$D$5,IF($A957&lt;2000,'BM011'!$D$5,$A957))),'BM011'!$D$5:$U$607,'BM011'!S$609,0))</f>
        <v>10753</v>
      </c>
      <c r="G957">
        <f>SUMIFS(Baggrundsvariable!D$3:D$296,Baggrundsvariable!$A$3:$A$296,Samlet!$C957,Baggrundsvariable!$C$3:$C$296,Samlet!$E957)</f>
        <v>198340</v>
      </c>
      <c r="H957" s="8">
        <f>SUMIFS(Baggrundsvariable!E$3:E$296,Baggrundsvariable!$A$3:$A$296,Samlet!$C957,Baggrundsvariable!$C$3:$C$296,Samlet!$E957)</f>
        <v>1.4333333333333336</v>
      </c>
      <c r="I957" s="8">
        <f>SUMIFS(Baggrundsvariable!F$3:F$296,Baggrundsvariable!$A$3:$A$296,Samlet!$C957,Baggrundsvariable!$C$3:$C$296,Samlet!$E957)</f>
        <v>4.2</v>
      </c>
      <c r="J957" s="8">
        <f>SUMIFS(Baggrundsvariable!G$3:G$296,Baggrundsvariable!$A$3:$A$296,Samlet!$C957,Baggrundsvariable!$C$3:$C$296,Samlet!$E957)</f>
        <v>14.2</v>
      </c>
      <c r="K957" s="8">
        <f>SUMIFS(Baggrundsvariable!H$3:H$296,Baggrundsvariable!$A$3:$A$296,Samlet!$C957,Baggrundsvariable!$C$3:$C$296,Samlet!$E957)</f>
        <v>13.7</v>
      </c>
      <c r="L957" s="8">
        <f>SUMIFS(Baggrundsvariable!I$3:I$296,Baggrundsvariable!$A$3:$A$296,Samlet!$C957,Baggrundsvariable!$C$3:$C$296,Samlet!$E957)</f>
        <v>6.078189761398006</v>
      </c>
    </row>
    <row r="958" spans="1:12">
      <c r="A958">
        <v>6100</v>
      </c>
      <c r="B958" t="s">
        <v>922</v>
      </c>
      <c r="C958">
        <v>510</v>
      </c>
      <c r="D958" t="s">
        <v>1292</v>
      </c>
      <c r="E958">
        <v>2011</v>
      </c>
      <c r="F958" s="15">
        <f>IF(VLOOKUP(IF($A958&lt;1500,'BM011'!$D$5,IF($A958&lt;1800,'BM011'!$D$5,IF($A958&lt;2000,'BM011'!$D$5,$A958))),'BM011'!$D$5:$U$607,'BM011'!S$609,0)="BRUG KOM",VLOOKUP($C958,'BM010'!$C$5:$T$102,'BM010'!R$104,0),VLOOKUP(IF($A958&lt;1500,'BM011'!$D$5,IF($A958&lt;1800,'BM011'!$D$5,IF($A958&lt;2000,'BM011'!$D$5,$A958))),'BM011'!$D$5:$U$607,'BM011'!S$609,0))</f>
        <v>9142.75</v>
      </c>
      <c r="G958">
        <f>SUMIFS(Baggrundsvariable!D$3:D$296,Baggrundsvariable!$A$3:$A$296,Samlet!$C958,Baggrundsvariable!$C$3:$C$296,Samlet!$E958)</f>
        <v>182598</v>
      </c>
      <c r="H958" s="8">
        <f>SUMIFS(Baggrundsvariable!E$3:E$296,Baggrundsvariable!$A$3:$A$296,Samlet!$C958,Baggrundsvariable!$C$3:$C$296,Samlet!$E958)</f>
        <v>1.5249999999999997</v>
      </c>
      <c r="I958" s="8">
        <f>SUMIFS(Baggrundsvariable!F$3:F$296,Baggrundsvariable!$A$3:$A$296,Samlet!$C958,Baggrundsvariable!$C$3:$C$296,Samlet!$E958)</f>
        <v>3.8</v>
      </c>
      <c r="J958" s="8">
        <f>SUMIFS(Baggrundsvariable!G$3:G$296,Baggrundsvariable!$A$3:$A$296,Samlet!$C958,Baggrundsvariable!$C$3:$C$296,Samlet!$E958)</f>
        <v>15.9</v>
      </c>
      <c r="K958" s="8">
        <f>SUMIFS(Baggrundsvariable!H$3:H$296,Baggrundsvariable!$A$3:$A$296,Samlet!$C958,Baggrundsvariable!$C$3:$C$296,Samlet!$E958)</f>
        <v>11.9</v>
      </c>
      <c r="L958" s="8">
        <f>SUMIFS(Baggrundsvariable!I$3:I$296,Baggrundsvariable!$A$3:$A$296,Samlet!$C958,Baggrundsvariable!$C$3:$C$296,Samlet!$E958)</f>
        <v>3.9230447138899032</v>
      </c>
    </row>
    <row r="959" spans="1:12">
      <c r="A959">
        <v>6100</v>
      </c>
      <c r="B959" t="s">
        <v>922</v>
      </c>
      <c r="C959">
        <v>621</v>
      </c>
      <c r="D959" t="s">
        <v>1290</v>
      </c>
      <c r="E959">
        <v>2011</v>
      </c>
      <c r="F959" s="15">
        <f>IF(VLOOKUP(IF($A959&lt;1500,'BM011'!$D$5,IF($A959&lt;1800,'BM011'!$D$5,IF($A959&lt;2000,'BM011'!$D$5,$A959))),'BM011'!$D$5:$U$607,'BM011'!S$609,0)="BRUG KOM",VLOOKUP($C959,'BM010'!$C$5:$T$102,'BM010'!R$104,0),VLOOKUP(IF($A959&lt;1500,'BM011'!$D$5,IF($A959&lt;1800,'BM011'!$D$5,IF($A959&lt;2000,'BM011'!$D$5,$A959))),'BM011'!$D$5:$U$607,'BM011'!S$609,0))</f>
        <v>9142.75</v>
      </c>
      <c r="G959">
        <f>SUMIFS(Baggrundsvariable!D$3:D$296,Baggrundsvariable!$A$3:$A$296,Samlet!$C959,Baggrundsvariable!$C$3:$C$296,Samlet!$E959)</f>
        <v>198340</v>
      </c>
      <c r="H959" s="8">
        <f>SUMIFS(Baggrundsvariable!E$3:E$296,Baggrundsvariable!$A$3:$A$296,Samlet!$C959,Baggrundsvariable!$C$3:$C$296,Samlet!$E959)</f>
        <v>1.4333333333333336</v>
      </c>
      <c r="I959" s="8">
        <f>SUMIFS(Baggrundsvariable!F$3:F$296,Baggrundsvariable!$A$3:$A$296,Samlet!$C959,Baggrundsvariable!$C$3:$C$296,Samlet!$E959)</f>
        <v>4.2</v>
      </c>
      <c r="J959" s="8">
        <f>SUMIFS(Baggrundsvariable!G$3:G$296,Baggrundsvariable!$A$3:$A$296,Samlet!$C959,Baggrundsvariable!$C$3:$C$296,Samlet!$E959)</f>
        <v>14.2</v>
      </c>
      <c r="K959" s="8">
        <f>SUMIFS(Baggrundsvariable!H$3:H$296,Baggrundsvariable!$A$3:$A$296,Samlet!$C959,Baggrundsvariable!$C$3:$C$296,Samlet!$E959)</f>
        <v>13.7</v>
      </c>
      <c r="L959" s="8">
        <f>SUMIFS(Baggrundsvariable!I$3:I$296,Baggrundsvariable!$A$3:$A$296,Samlet!$C959,Baggrundsvariable!$C$3:$C$296,Samlet!$E959)</f>
        <v>6.078189761398006</v>
      </c>
    </row>
    <row r="960" spans="1:12">
      <c r="A960">
        <v>6200</v>
      </c>
      <c r="B960" t="s">
        <v>923</v>
      </c>
      <c r="C960">
        <v>580</v>
      </c>
      <c r="D960" t="s">
        <v>1293</v>
      </c>
      <c r="E960">
        <v>2011</v>
      </c>
      <c r="F960" s="15">
        <f>IF(VLOOKUP(IF($A960&lt;1500,'BM011'!$D$5,IF($A960&lt;1800,'BM011'!$D$5,IF($A960&lt;2000,'BM011'!$D$5,$A960))),'BM011'!$D$5:$U$607,'BM011'!S$609,0)="BRUG KOM",VLOOKUP($C960,'BM010'!$C$5:$T$102,'BM010'!R$104,0),VLOOKUP(IF($A960&lt;1500,'BM011'!$D$5,IF($A960&lt;1800,'BM011'!$D$5,IF($A960&lt;2000,'BM011'!$D$5,$A960))),'BM011'!$D$5:$U$607,'BM011'!S$609,0))</f>
        <v>8823.5</v>
      </c>
      <c r="G960">
        <f>SUMIFS(Baggrundsvariable!D$3:D$296,Baggrundsvariable!$A$3:$A$296,Samlet!$C960,Baggrundsvariable!$C$3:$C$296,Samlet!$E960)</f>
        <v>184117</v>
      </c>
      <c r="H960" s="8">
        <f>SUMIFS(Baggrundsvariable!E$3:E$296,Baggrundsvariable!$A$3:$A$296,Samlet!$C960,Baggrundsvariable!$C$3:$C$296,Samlet!$E960)</f>
        <v>1.7416666666666669</v>
      </c>
      <c r="I960" s="8">
        <f>SUMIFS(Baggrundsvariable!F$3:F$296,Baggrundsvariable!$A$3:$A$296,Samlet!$C960,Baggrundsvariable!$C$3:$C$296,Samlet!$E960)</f>
        <v>6.1</v>
      </c>
      <c r="J960" s="8">
        <f>SUMIFS(Baggrundsvariable!G$3:G$296,Baggrundsvariable!$A$3:$A$296,Samlet!$C960,Baggrundsvariable!$C$3:$C$296,Samlet!$E960)</f>
        <v>18.399999999999999</v>
      </c>
      <c r="K960" s="8">
        <f>SUMIFS(Baggrundsvariable!H$3:H$296,Baggrundsvariable!$A$3:$A$296,Samlet!$C960,Baggrundsvariable!$C$3:$C$296,Samlet!$E960)</f>
        <v>13.2</v>
      </c>
      <c r="L960" s="8">
        <f>SUMIFS(Baggrundsvariable!I$3:I$296,Baggrundsvariable!$A$3:$A$296,Samlet!$C960,Baggrundsvariable!$C$3:$C$296,Samlet!$E960)</f>
        <v>4.3326359832635983</v>
      </c>
    </row>
    <row r="961" spans="1:12">
      <c r="A961">
        <v>6210</v>
      </c>
      <c r="B961" t="s">
        <v>924</v>
      </c>
      <c r="C961">
        <v>580</v>
      </c>
      <c r="D961" t="s">
        <v>1293</v>
      </c>
      <c r="E961">
        <v>2011</v>
      </c>
      <c r="F961" s="15">
        <f>IF(VLOOKUP(IF($A961&lt;1500,'BM011'!$D$5,IF($A961&lt;1800,'BM011'!$D$5,IF($A961&lt;2000,'BM011'!$D$5,$A961))),'BM011'!$D$5:$U$607,'BM011'!S$609,0)="BRUG KOM",VLOOKUP($C961,'BM010'!$C$5:$T$102,'BM010'!R$104,0),VLOOKUP(IF($A961&lt;1500,'BM011'!$D$5,IF($A961&lt;1800,'BM011'!$D$5,IF($A961&lt;2000,'BM011'!$D$5,$A961))),'BM011'!$D$5:$U$607,'BM011'!S$609,0))</f>
        <v>7380.75</v>
      </c>
      <c r="G961">
        <f>SUMIFS(Baggrundsvariable!D$3:D$296,Baggrundsvariable!$A$3:$A$296,Samlet!$C961,Baggrundsvariable!$C$3:$C$296,Samlet!$E961)</f>
        <v>184117</v>
      </c>
      <c r="H961" s="8">
        <f>SUMIFS(Baggrundsvariable!E$3:E$296,Baggrundsvariable!$A$3:$A$296,Samlet!$C961,Baggrundsvariable!$C$3:$C$296,Samlet!$E961)</f>
        <v>1.7416666666666669</v>
      </c>
      <c r="I961" s="8">
        <f>SUMIFS(Baggrundsvariable!F$3:F$296,Baggrundsvariable!$A$3:$A$296,Samlet!$C961,Baggrundsvariable!$C$3:$C$296,Samlet!$E961)</f>
        <v>6.1</v>
      </c>
      <c r="J961" s="8">
        <f>SUMIFS(Baggrundsvariable!G$3:G$296,Baggrundsvariable!$A$3:$A$296,Samlet!$C961,Baggrundsvariable!$C$3:$C$296,Samlet!$E961)</f>
        <v>18.399999999999999</v>
      </c>
      <c r="K961" s="8">
        <f>SUMIFS(Baggrundsvariable!H$3:H$296,Baggrundsvariable!$A$3:$A$296,Samlet!$C961,Baggrundsvariable!$C$3:$C$296,Samlet!$E961)</f>
        <v>13.2</v>
      </c>
      <c r="L961" s="8">
        <f>SUMIFS(Baggrundsvariable!I$3:I$296,Baggrundsvariable!$A$3:$A$296,Samlet!$C961,Baggrundsvariable!$C$3:$C$296,Samlet!$E961)</f>
        <v>4.3326359832635983</v>
      </c>
    </row>
    <row r="962" spans="1:12">
      <c r="A962">
        <v>6230</v>
      </c>
      <c r="B962" t="s">
        <v>925</v>
      </c>
      <c r="C962">
        <v>580</v>
      </c>
      <c r="D962" t="s">
        <v>1293</v>
      </c>
      <c r="E962">
        <v>2011</v>
      </c>
      <c r="F962" s="15">
        <f>IF(VLOOKUP(IF($A962&lt;1500,'BM011'!$D$5,IF($A962&lt;1800,'BM011'!$D$5,IF($A962&lt;2000,'BM011'!$D$5,$A962))),'BM011'!$D$5:$U$607,'BM011'!S$609,0)="BRUG KOM",VLOOKUP($C962,'BM010'!$C$5:$T$102,'BM010'!R$104,0),VLOOKUP(IF($A962&lt;1500,'BM011'!$D$5,IF($A962&lt;1800,'BM011'!$D$5,IF($A962&lt;2000,'BM011'!$D$5,$A962))),'BM011'!$D$5:$U$607,'BM011'!S$609,0))</f>
        <v>6968</v>
      </c>
      <c r="G962">
        <f>SUMIFS(Baggrundsvariable!D$3:D$296,Baggrundsvariable!$A$3:$A$296,Samlet!$C962,Baggrundsvariable!$C$3:$C$296,Samlet!$E962)</f>
        <v>184117</v>
      </c>
      <c r="H962" s="8">
        <f>SUMIFS(Baggrundsvariable!E$3:E$296,Baggrundsvariable!$A$3:$A$296,Samlet!$C962,Baggrundsvariable!$C$3:$C$296,Samlet!$E962)</f>
        <v>1.7416666666666669</v>
      </c>
      <c r="I962" s="8">
        <f>SUMIFS(Baggrundsvariable!F$3:F$296,Baggrundsvariable!$A$3:$A$296,Samlet!$C962,Baggrundsvariable!$C$3:$C$296,Samlet!$E962)</f>
        <v>6.1</v>
      </c>
      <c r="J962" s="8">
        <f>SUMIFS(Baggrundsvariable!G$3:G$296,Baggrundsvariable!$A$3:$A$296,Samlet!$C962,Baggrundsvariable!$C$3:$C$296,Samlet!$E962)</f>
        <v>18.399999999999999</v>
      </c>
      <c r="K962" s="8">
        <f>SUMIFS(Baggrundsvariable!H$3:H$296,Baggrundsvariable!$A$3:$A$296,Samlet!$C962,Baggrundsvariable!$C$3:$C$296,Samlet!$E962)</f>
        <v>13.2</v>
      </c>
      <c r="L962" s="8">
        <f>SUMIFS(Baggrundsvariable!I$3:I$296,Baggrundsvariable!$A$3:$A$296,Samlet!$C962,Baggrundsvariable!$C$3:$C$296,Samlet!$E962)</f>
        <v>4.3326359832635983</v>
      </c>
    </row>
    <row r="963" spans="1:12">
      <c r="A963">
        <v>6240</v>
      </c>
      <c r="B963" t="s">
        <v>926</v>
      </c>
      <c r="C963">
        <v>550</v>
      </c>
      <c r="D963" t="s">
        <v>1294</v>
      </c>
      <c r="E963">
        <v>2011</v>
      </c>
      <c r="F963" s="15">
        <f>IF(VLOOKUP(IF($A963&lt;1500,'BM011'!$D$5,IF($A963&lt;1800,'BM011'!$D$5,IF($A963&lt;2000,'BM011'!$D$5,$A963))),'BM011'!$D$5:$U$607,'BM011'!S$609,0)="BRUG KOM",VLOOKUP($C963,'BM010'!$C$5:$T$102,'BM010'!R$104,0),VLOOKUP(IF($A963&lt;1500,'BM011'!$D$5,IF($A963&lt;1800,'BM011'!$D$5,IF($A963&lt;2000,'BM011'!$D$5,$A963))),'BM011'!$D$5:$U$607,'BM011'!S$609,0))</f>
        <v>4669.75</v>
      </c>
      <c r="G963">
        <f>SUMIFS(Baggrundsvariable!D$3:D$296,Baggrundsvariable!$A$3:$A$296,Samlet!$C963,Baggrundsvariable!$C$3:$C$296,Samlet!$E963)</f>
        <v>173996</v>
      </c>
      <c r="H963" s="8">
        <f>SUMIFS(Baggrundsvariable!E$3:E$296,Baggrundsvariable!$A$3:$A$296,Samlet!$C963,Baggrundsvariable!$C$3:$C$296,Samlet!$E963)</f>
        <v>1.3833333333333337</v>
      </c>
      <c r="I963" s="8">
        <f>SUMIFS(Baggrundsvariable!F$3:F$296,Baggrundsvariable!$A$3:$A$296,Samlet!$C963,Baggrundsvariable!$C$3:$C$296,Samlet!$E963)</f>
        <v>4.8</v>
      </c>
      <c r="J963" s="8">
        <f>SUMIFS(Baggrundsvariable!G$3:G$296,Baggrundsvariable!$A$3:$A$296,Samlet!$C963,Baggrundsvariable!$C$3:$C$296,Samlet!$E963)</f>
        <v>21.7</v>
      </c>
      <c r="K963" s="8">
        <f>SUMIFS(Baggrundsvariable!H$3:H$296,Baggrundsvariable!$A$3:$A$296,Samlet!$C963,Baggrundsvariable!$C$3:$C$296,Samlet!$E963)</f>
        <v>12.4</v>
      </c>
      <c r="L963" s="8">
        <f>SUMIFS(Baggrundsvariable!I$3:I$296,Baggrundsvariable!$A$3:$A$296,Samlet!$C963,Baggrundsvariable!$C$3:$C$296,Samlet!$E963)</f>
        <v>2.8640375944624372</v>
      </c>
    </row>
    <row r="964" spans="1:12">
      <c r="A964">
        <v>6261</v>
      </c>
      <c r="B964" t="s">
        <v>927</v>
      </c>
      <c r="C964">
        <v>550</v>
      </c>
      <c r="D964" t="s">
        <v>1294</v>
      </c>
      <c r="E964">
        <v>2011</v>
      </c>
      <c r="F964" s="15">
        <f>IF(VLOOKUP(IF($A964&lt;1500,'BM011'!$D$5,IF($A964&lt;1800,'BM011'!$D$5,IF($A964&lt;2000,'BM011'!$D$5,$A964))),'BM011'!$D$5:$U$607,'BM011'!S$609,0)="BRUG KOM",VLOOKUP($C964,'BM010'!$C$5:$T$102,'BM010'!R$104,0),VLOOKUP(IF($A964&lt;1500,'BM011'!$D$5,IF($A964&lt;1800,'BM011'!$D$5,IF($A964&lt;2000,'BM011'!$D$5,$A964))),'BM011'!$D$5:$U$607,'BM011'!S$609,0))</f>
        <v>4247.666666666667</v>
      </c>
      <c r="G964">
        <f>SUMIFS(Baggrundsvariable!D$3:D$296,Baggrundsvariable!$A$3:$A$296,Samlet!$C964,Baggrundsvariable!$C$3:$C$296,Samlet!$E964)</f>
        <v>173996</v>
      </c>
      <c r="H964" s="8">
        <f>SUMIFS(Baggrundsvariable!E$3:E$296,Baggrundsvariable!$A$3:$A$296,Samlet!$C964,Baggrundsvariable!$C$3:$C$296,Samlet!$E964)</f>
        <v>1.3833333333333337</v>
      </c>
      <c r="I964" s="8">
        <f>SUMIFS(Baggrundsvariable!F$3:F$296,Baggrundsvariable!$A$3:$A$296,Samlet!$C964,Baggrundsvariable!$C$3:$C$296,Samlet!$E964)</f>
        <v>4.8</v>
      </c>
      <c r="J964" s="8">
        <f>SUMIFS(Baggrundsvariable!G$3:G$296,Baggrundsvariable!$A$3:$A$296,Samlet!$C964,Baggrundsvariable!$C$3:$C$296,Samlet!$E964)</f>
        <v>21.7</v>
      </c>
      <c r="K964" s="8">
        <f>SUMIFS(Baggrundsvariable!H$3:H$296,Baggrundsvariable!$A$3:$A$296,Samlet!$C964,Baggrundsvariable!$C$3:$C$296,Samlet!$E964)</f>
        <v>12.4</v>
      </c>
      <c r="L964" s="8">
        <f>SUMIFS(Baggrundsvariable!I$3:I$296,Baggrundsvariable!$A$3:$A$296,Samlet!$C964,Baggrundsvariable!$C$3:$C$296,Samlet!$E964)</f>
        <v>2.8640375944624372</v>
      </c>
    </row>
    <row r="965" spans="1:12">
      <c r="A965">
        <v>6270</v>
      </c>
      <c r="B965" t="s">
        <v>928</v>
      </c>
      <c r="C965">
        <v>550</v>
      </c>
      <c r="D965" t="s">
        <v>1294</v>
      </c>
      <c r="E965">
        <v>2011</v>
      </c>
      <c r="F965" s="15">
        <f>IF(VLOOKUP(IF($A965&lt;1500,'BM011'!$D$5,IF($A965&lt;1800,'BM011'!$D$5,IF($A965&lt;2000,'BM011'!$D$5,$A965))),'BM011'!$D$5:$U$607,'BM011'!S$609,0)="BRUG KOM",VLOOKUP($C965,'BM010'!$C$5:$T$102,'BM010'!R$104,0),VLOOKUP(IF($A965&lt;1500,'BM011'!$D$5,IF($A965&lt;1800,'BM011'!$D$5,IF($A965&lt;2000,'BM011'!$D$5,$A965))),'BM011'!$D$5:$U$607,'BM011'!S$609,0))</f>
        <v>6918.5</v>
      </c>
      <c r="G965">
        <f>SUMIFS(Baggrundsvariable!D$3:D$296,Baggrundsvariable!$A$3:$A$296,Samlet!$C965,Baggrundsvariable!$C$3:$C$296,Samlet!$E965)</f>
        <v>173996</v>
      </c>
      <c r="H965" s="8">
        <f>SUMIFS(Baggrundsvariable!E$3:E$296,Baggrundsvariable!$A$3:$A$296,Samlet!$C965,Baggrundsvariable!$C$3:$C$296,Samlet!$E965)</f>
        <v>1.3833333333333337</v>
      </c>
      <c r="I965" s="8">
        <f>SUMIFS(Baggrundsvariable!F$3:F$296,Baggrundsvariable!$A$3:$A$296,Samlet!$C965,Baggrundsvariable!$C$3:$C$296,Samlet!$E965)</f>
        <v>4.8</v>
      </c>
      <c r="J965" s="8">
        <f>SUMIFS(Baggrundsvariable!G$3:G$296,Baggrundsvariable!$A$3:$A$296,Samlet!$C965,Baggrundsvariable!$C$3:$C$296,Samlet!$E965)</f>
        <v>21.7</v>
      </c>
      <c r="K965" s="8">
        <f>SUMIFS(Baggrundsvariable!H$3:H$296,Baggrundsvariable!$A$3:$A$296,Samlet!$C965,Baggrundsvariable!$C$3:$C$296,Samlet!$E965)</f>
        <v>12.4</v>
      </c>
      <c r="L965" s="8">
        <f>SUMIFS(Baggrundsvariable!I$3:I$296,Baggrundsvariable!$A$3:$A$296,Samlet!$C965,Baggrundsvariable!$C$3:$C$296,Samlet!$E965)</f>
        <v>2.8640375944624372</v>
      </c>
    </row>
    <row r="966" spans="1:12">
      <c r="A966">
        <v>6280</v>
      </c>
      <c r="B966" t="s">
        <v>929</v>
      </c>
      <c r="C966">
        <v>550</v>
      </c>
      <c r="D966" t="s">
        <v>1294</v>
      </c>
      <c r="E966">
        <v>2011</v>
      </c>
      <c r="F966" s="15">
        <f>IF(VLOOKUP(IF($A966&lt;1500,'BM011'!$D$5,IF($A966&lt;1800,'BM011'!$D$5,IF($A966&lt;2000,'BM011'!$D$5,$A966))),'BM011'!$D$5:$U$607,'BM011'!S$609,0)="BRUG KOM",VLOOKUP($C966,'BM010'!$C$5:$T$102,'BM010'!R$104,0),VLOOKUP(IF($A966&lt;1500,'BM011'!$D$5,IF($A966&lt;1800,'BM011'!$D$5,IF($A966&lt;2000,'BM011'!$D$5,$A966))),'BM011'!$D$5:$U$607,'BM011'!S$609,0))</f>
        <v>4512</v>
      </c>
      <c r="G966">
        <f>SUMIFS(Baggrundsvariable!D$3:D$296,Baggrundsvariable!$A$3:$A$296,Samlet!$C966,Baggrundsvariable!$C$3:$C$296,Samlet!$E966)</f>
        <v>173996</v>
      </c>
      <c r="H966" s="8">
        <f>SUMIFS(Baggrundsvariable!E$3:E$296,Baggrundsvariable!$A$3:$A$296,Samlet!$C966,Baggrundsvariable!$C$3:$C$296,Samlet!$E966)</f>
        <v>1.3833333333333337</v>
      </c>
      <c r="I966" s="8">
        <f>SUMIFS(Baggrundsvariable!F$3:F$296,Baggrundsvariable!$A$3:$A$296,Samlet!$C966,Baggrundsvariable!$C$3:$C$296,Samlet!$E966)</f>
        <v>4.8</v>
      </c>
      <c r="J966" s="8">
        <f>SUMIFS(Baggrundsvariable!G$3:G$296,Baggrundsvariable!$A$3:$A$296,Samlet!$C966,Baggrundsvariable!$C$3:$C$296,Samlet!$E966)</f>
        <v>21.7</v>
      </c>
      <c r="K966" s="8">
        <f>SUMIFS(Baggrundsvariable!H$3:H$296,Baggrundsvariable!$A$3:$A$296,Samlet!$C966,Baggrundsvariable!$C$3:$C$296,Samlet!$E966)</f>
        <v>12.4</v>
      </c>
      <c r="L966" s="8">
        <f>SUMIFS(Baggrundsvariable!I$3:I$296,Baggrundsvariable!$A$3:$A$296,Samlet!$C966,Baggrundsvariable!$C$3:$C$296,Samlet!$E966)</f>
        <v>2.8640375944624372</v>
      </c>
    </row>
    <row r="967" spans="1:12">
      <c r="A967">
        <v>6300</v>
      </c>
      <c r="B967" t="s">
        <v>930</v>
      </c>
      <c r="C967">
        <v>540</v>
      </c>
      <c r="D967" t="s">
        <v>1295</v>
      </c>
      <c r="E967">
        <v>2011</v>
      </c>
      <c r="F967" s="15">
        <f>IF(VLOOKUP(IF($A967&lt;1500,'BM011'!$D$5,IF($A967&lt;1800,'BM011'!$D$5,IF($A967&lt;2000,'BM011'!$D$5,$A967))),'BM011'!$D$5:$U$607,'BM011'!S$609,0)="BRUG KOM",VLOOKUP($C967,'BM010'!$C$5:$T$102,'BM010'!R$104,0),VLOOKUP(IF($A967&lt;1500,'BM011'!$D$5,IF($A967&lt;1800,'BM011'!$D$5,IF($A967&lt;2000,'BM011'!$D$5,$A967))),'BM011'!$D$5:$U$607,'BM011'!S$609,0))</f>
        <v>7123.75</v>
      </c>
      <c r="G967">
        <f>SUMIFS(Baggrundsvariable!D$3:D$296,Baggrundsvariable!$A$3:$A$296,Samlet!$C967,Baggrundsvariable!$C$3:$C$296,Samlet!$E967)</f>
        <v>184455</v>
      </c>
      <c r="H967" s="8">
        <f>SUMIFS(Baggrundsvariable!E$3:E$296,Baggrundsvariable!$A$3:$A$296,Samlet!$C967,Baggrundsvariable!$C$3:$C$296,Samlet!$E967)</f>
        <v>1.5250000000000001</v>
      </c>
      <c r="I967" s="8">
        <f>SUMIFS(Baggrundsvariable!F$3:F$296,Baggrundsvariable!$A$3:$A$296,Samlet!$C967,Baggrundsvariable!$C$3:$C$296,Samlet!$E967)</f>
        <v>4.9000000000000004</v>
      </c>
      <c r="J967" s="8">
        <f>SUMIFS(Baggrundsvariable!G$3:G$296,Baggrundsvariable!$A$3:$A$296,Samlet!$C967,Baggrundsvariable!$C$3:$C$296,Samlet!$E967)</f>
        <v>15.2</v>
      </c>
      <c r="K967" s="8">
        <f>SUMIFS(Baggrundsvariable!H$3:H$296,Baggrundsvariable!$A$3:$A$296,Samlet!$C967,Baggrundsvariable!$C$3:$C$296,Samlet!$E967)</f>
        <v>12</v>
      </c>
      <c r="L967" s="8">
        <f>SUMIFS(Baggrundsvariable!I$3:I$296,Baggrundsvariable!$A$3:$A$296,Samlet!$C967,Baggrundsvariable!$C$3:$C$296,Samlet!$E967)</f>
        <v>5.4787288116139736</v>
      </c>
    </row>
    <row r="968" spans="1:12">
      <c r="A968">
        <v>6310</v>
      </c>
      <c r="B968" t="s">
        <v>931</v>
      </c>
      <c r="C968">
        <v>540</v>
      </c>
      <c r="D968" t="s">
        <v>1295</v>
      </c>
      <c r="E968">
        <v>2011</v>
      </c>
      <c r="F968" s="15">
        <f>IF(VLOOKUP(IF($A968&lt;1500,'BM011'!$D$5,IF($A968&lt;1800,'BM011'!$D$5,IF($A968&lt;2000,'BM011'!$D$5,$A968))),'BM011'!$D$5:$U$607,'BM011'!S$609,0)="BRUG KOM",VLOOKUP($C968,'BM010'!$C$5:$T$102,'BM010'!R$104,0),VLOOKUP(IF($A968&lt;1500,'BM011'!$D$5,IF($A968&lt;1800,'BM011'!$D$5,IF($A968&lt;2000,'BM011'!$D$5,$A968))),'BM011'!$D$5:$U$607,'BM011'!S$609,0))</f>
        <v>7648.5</v>
      </c>
      <c r="G968">
        <f>SUMIFS(Baggrundsvariable!D$3:D$296,Baggrundsvariable!$A$3:$A$296,Samlet!$C968,Baggrundsvariable!$C$3:$C$296,Samlet!$E968)</f>
        <v>184455</v>
      </c>
      <c r="H968" s="8">
        <f>SUMIFS(Baggrundsvariable!E$3:E$296,Baggrundsvariable!$A$3:$A$296,Samlet!$C968,Baggrundsvariable!$C$3:$C$296,Samlet!$E968)</f>
        <v>1.5250000000000001</v>
      </c>
      <c r="I968" s="8">
        <f>SUMIFS(Baggrundsvariable!F$3:F$296,Baggrundsvariable!$A$3:$A$296,Samlet!$C968,Baggrundsvariable!$C$3:$C$296,Samlet!$E968)</f>
        <v>4.9000000000000004</v>
      </c>
      <c r="J968" s="8">
        <f>SUMIFS(Baggrundsvariable!G$3:G$296,Baggrundsvariable!$A$3:$A$296,Samlet!$C968,Baggrundsvariable!$C$3:$C$296,Samlet!$E968)</f>
        <v>15.2</v>
      </c>
      <c r="K968" s="8">
        <f>SUMIFS(Baggrundsvariable!H$3:H$296,Baggrundsvariable!$A$3:$A$296,Samlet!$C968,Baggrundsvariable!$C$3:$C$296,Samlet!$E968)</f>
        <v>12</v>
      </c>
      <c r="L968" s="8">
        <f>SUMIFS(Baggrundsvariable!I$3:I$296,Baggrundsvariable!$A$3:$A$296,Samlet!$C968,Baggrundsvariable!$C$3:$C$296,Samlet!$E968)</f>
        <v>5.4787288116139736</v>
      </c>
    </row>
    <row r="969" spans="1:12">
      <c r="A969">
        <v>6320</v>
      </c>
      <c r="B969" t="s">
        <v>932</v>
      </c>
      <c r="C969">
        <v>540</v>
      </c>
      <c r="D969" t="s">
        <v>1295</v>
      </c>
      <c r="E969">
        <v>2011</v>
      </c>
      <c r="F969" s="15">
        <f>IF(VLOOKUP(IF($A969&lt;1500,'BM011'!$D$5,IF($A969&lt;1800,'BM011'!$D$5,IF($A969&lt;2000,'BM011'!$D$5,$A969))),'BM011'!$D$5:$U$607,'BM011'!S$609,0)="BRUG KOM",VLOOKUP($C969,'BM010'!$C$5:$T$102,'BM010'!R$104,0),VLOOKUP(IF($A969&lt;1500,'BM011'!$D$5,IF($A969&lt;1800,'BM011'!$D$5,IF($A969&lt;2000,'BM011'!$D$5,$A969))),'BM011'!$D$5:$U$607,'BM011'!S$609,0))</f>
        <v>8050.25</v>
      </c>
      <c r="G969">
        <f>SUMIFS(Baggrundsvariable!D$3:D$296,Baggrundsvariable!$A$3:$A$296,Samlet!$C969,Baggrundsvariable!$C$3:$C$296,Samlet!$E969)</f>
        <v>184455</v>
      </c>
      <c r="H969" s="8">
        <f>SUMIFS(Baggrundsvariable!E$3:E$296,Baggrundsvariable!$A$3:$A$296,Samlet!$C969,Baggrundsvariable!$C$3:$C$296,Samlet!$E969)</f>
        <v>1.5250000000000001</v>
      </c>
      <c r="I969" s="8">
        <f>SUMIFS(Baggrundsvariable!F$3:F$296,Baggrundsvariable!$A$3:$A$296,Samlet!$C969,Baggrundsvariable!$C$3:$C$296,Samlet!$E969)</f>
        <v>4.9000000000000004</v>
      </c>
      <c r="J969" s="8">
        <f>SUMIFS(Baggrundsvariable!G$3:G$296,Baggrundsvariable!$A$3:$A$296,Samlet!$C969,Baggrundsvariable!$C$3:$C$296,Samlet!$E969)</f>
        <v>15.2</v>
      </c>
      <c r="K969" s="8">
        <f>SUMIFS(Baggrundsvariable!H$3:H$296,Baggrundsvariable!$A$3:$A$296,Samlet!$C969,Baggrundsvariable!$C$3:$C$296,Samlet!$E969)</f>
        <v>12</v>
      </c>
      <c r="L969" s="8">
        <f>SUMIFS(Baggrundsvariable!I$3:I$296,Baggrundsvariable!$A$3:$A$296,Samlet!$C969,Baggrundsvariable!$C$3:$C$296,Samlet!$E969)</f>
        <v>5.4787288116139736</v>
      </c>
    </row>
    <row r="970" spans="1:12">
      <c r="A970">
        <v>6330</v>
      </c>
      <c r="B970" t="s">
        <v>933</v>
      </c>
      <c r="C970">
        <v>580</v>
      </c>
      <c r="D970" t="s">
        <v>1293</v>
      </c>
      <c r="E970">
        <v>2011</v>
      </c>
      <c r="F970" s="15">
        <f>IF(VLOOKUP(IF($A970&lt;1500,'BM011'!$D$5,IF($A970&lt;1800,'BM011'!$D$5,IF($A970&lt;2000,'BM011'!$D$5,$A970))),'BM011'!$D$5:$U$607,'BM011'!S$609,0)="BRUG KOM",VLOOKUP($C970,'BM010'!$C$5:$T$102,'BM010'!R$104,0),VLOOKUP(IF($A970&lt;1500,'BM011'!$D$5,IF($A970&lt;1800,'BM011'!$D$5,IF($A970&lt;2000,'BM011'!$D$5,$A970))),'BM011'!$D$5:$U$607,'BM011'!S$609,0))</f>
        <v>5567.25</v>
      </c>
      <c r="G970">
        <f>SUMIFS(Baggrundsvariable!D$3:D$296,Baggrundsvariable!$A$3:$A$296,Samlet!$C970,Baggrundsvariable!$C$3:$C$296,Samlet!$E970)</f>
        <v>184117</v>
      </c>
      <c r="H970" s="8">
        <f>SUMIFS(Baggrundsvariable!E$3:E$296,Baggrundsvariable!$A$3:$A$296,Samlet!$C970,Baggrundsvariable!$C$3:$C$296,Samlet!$E970)</f>
        <v>1.7416666666666669</v>
      </c>
      <c r="I970" s="8">
        <f>SUMIFS(Baggrundsvariable!F$3:F$296,Baggrundsvariable!$A$3:$A$296,Samlet!$C970,Baggrundsvariable!$C$3:$C$296,Samlet!$E970)</f>
        <v>6.1</v>
      </c>
      <c r="J970" s="8">
        <f>SUMIFS(Baggrundsvariable!G$3:G$296,Baggrundsvariable!$A$3:$A$296,Samlet!$C970,Baggrundsvariable!$C$3:$C$296,Samlet!$E970)</f>
        <v>18.399999999999999</v>
      </c>
      <c r="K970" s="8">
        <f>SUMIFS(Baggrundsvariable!H$3:H$296,Baggrundsvariable!$A$3:$A$296,Samlet!$C970,Baggrundsvariable!$C$3:$C$296,Samlet!$E970)</f>
        <v>13.2</v>
      </c>
      <c r="L970" s="8">
        <f>SUMIFS(Baggrundsvariable!I$3:I$296,Baggrundsvariable!$A$3:$A$296,Samlet!$C970,Baggrundsvariable!$C$3:$C$296,Samlet!$E970)</f>
        <v>4.3326359832635983</v>
      </c>
    </row>
    <row r="971" spans="1:12">
      <c r="A971">
        <v>6340</v>
      </c>
      <c r="B971" t="s">
        <v>934</v>
      </c>
      <c r="C971">
        <v>580</v>
      </c>
      <c r="D971" t="s">
        <v>1293</v>
      </c>
      <c r="E971">
        <v>2011</v>
      </c>
      <c r="F971" s="15">
        <f>IF(VLOOKUP(IF($A971&lt;1500,'BM011'!$D$5,IF($A971&lt;1800,'BM011'!$D$5,IF($A971&lt;2000,'BM011'!$D$5,$A971))),'BM011'!$D$5:$U$607,'BM011'!S$609,0)="BRUG KOM",VLOOKUP($C971,'BM010'!$C$5:$T$102,'BM010'!R$104,0),VLOOKUP(IF($A971&lt;1500,'BM011'!$D$5,IF($A971&lt;1800,'BM011'!$D$5,IF($A971&lt;2000,'BM011'!$D$5,$A971))),'BM011'!$D$5:$U$607,'BM011'!S$609,0))</f>
        <v>8403.3333333333339</v>
      </c>
      <c r="G971">
        <f>SUMIFS(Baggrundsvariable!D$3:D$296,Baggrundsvariable!$A$3:$A$296,Samlet!$C971,Baggrundsvariable!$C$3:$C$296,Samlet!$E971)</f>
        <v>184117</v>
      </c>
      <c r="H971" s="8">
        <f>SUMIFS(Baggrundsvariable!E$3:E$296,Baggrundsvariable!$A$3:$A$296,Samlet!$C971,Baggrundsvariable!$C$3:$C$296,Samlet!$E971)</f>
        <v>1.7416666666666669</v>
      </c>
      <c r="I971" s="8">
        <f>SUMIFS(Baggrundsvariable!F$3:F$296,Baggrundsvariable!$A$3:$A$296,Samlet!$C971,Baggrundsvariable!$C$3:$C$296,Samlet!$E971)</f>
        <v>6.1</v>
      </c>
      <c r="J971" s="8">
        <f>SUMIFS(Baggrundsvariable!G$3:G$296,Baggrundsvariable!$A$3:$A$296,Samlet!$C971,Baggrundsvariable!$C$3:$C$296,Samlet!$E971)</f>
        <v>18.399999999999999</v>
      </c>
      <c r="K971" s="8">
        <f>SUMIFS(Baggrundsvariable!H$3:H$296,Baggrundsvariable!$A$3:$A$296,Samlet!$C971,Baggrundsvariable!$C$3:$C$296,Samlet!$E971)</f>
        <v>13.2</v>
      </c>
      <c r="L971" s="8">
        <f>SUMIFS(Baggrundsvariable!I$3:I$296,Baggrundsvariable!$A$3:$A$296,Samlet!$C971,Baggrundsvariable!$C$3:$C$296,Samlet!$E971)</f>
        <v>4.3326359832635983</v>
      </c>
    </row>
    <row r="972" spans="1:12">
      <c r="A972">
        <v>6360</v>
      </c>
      <c r="B972" t="s">
        <v>935</v>
      </c>
      <c r="C972">
        <v>580</v>
      </c>
      <c r="D972" t="s">
        <v>1293</v>
      </c>
      <c r="E972">
        <v>2011</v>
      </c>
      <c r="F972" s="15">
        <f>IF(VLOOKUP(IF($A972&lt;1500,'BM011'!$D$5,IF($A972&lt;1800,'BM011'!$D$5,IF($A972&lt;2000,'BM011'!$D$5,$A972))),'BM011'!$D$5:$U$607,'BM011'!S$609,0)="BRUG KOM",VLOOKUP($C972,'BM010'!$C$5:$T$102,'BM010'!R$104,0),VLOOKUP(IF($A972&lt;1500,'BM011'!$D$5,IF($A972&lt;1800,'BM011'!$D$5,IF($A972&lt;2000,'BM011'!$D$5,$A972))),'BM011'!$D$5:$U$607,'BM011'!S$609,0))</f>
        <v>4686</v>
      </c>
      <c r="G972">
        <f>SUMIFS(Baggrundsvariable!D$3:D$296,Baggrundsvariable!$A$3:$A$296,Samlet!$C972,Baggrundsvariable!$C$3:$C$296,Samlet!$E972)</f>
        <v>184117</v>
      </c>
      <c r="H972" s="8">
        <f>SUMIFS(Baggrundsvariable!E$3:E$296,Baggrundsvariable!$A$3:$A$296,Samlet!$C972,Baggrundsvariable!$C$3:$C$296,Samlet!$E972)</f>
        <v>1.7416666666666669</v>
      </c>
      <c r="I972" s="8">
        <f>SUMIFS(Baggrundsvariable!F$3:F$296,Baggrundsvariable!$A$3:$A$296,Samlet!$C972,Baggrundsvariable!$C$3:$C$296,Samlet!$E972)</f>
        <v>6.1</v>
      </c>
      <c r="J972" s="8">
        <f>SUMIFS(Baggrundsvariable!G$3:G$296,Baggrundsvariable!$A$3:$A$296,Samlet!$C972,Baggrundsvariable!$C$3:$C$296,Samlet!$E972)</f>
        <v>18.399999999999999</v>
      </c>
      <c r="K972" s="8">
        <f>SUMIFS(Baggrundsvariable!H$3:H$296,Baggrundsvariable!$A$3:$A$296,Samlet!$C972,Baggrundsvariable!$C$3:$C$296,Samlet!$E972)</f>
        <v>13.2</v>
      </c>
      <c r="L972" s="8">
        <f>SUMIFS(Baggrundsvariable!I$3:I$296,Baggrundsvariable!$A$3:$A$296,Samlet!$C972,Baggrundsvariable!$C$3:$C$296,Samlet!$E972)</f>
        <v>4.3326359832635983</v>
      </c>
    </row>
    <row r="973" spans="1:12">
      <c r="A973">
        <v>6372</v>
      </c>
      <c r="B973" t="s">
        <v>936</v>
      </c>
      <c r="C973">
        <v>580</v>
      </c>
      <c r="D973" t="s">
        <v>1293</v>
      </c>
      <c r="E973">
        <v>2011</v>
      </c>
      <c r="F973" s="15">
        <f>IF(VLOOKUP(IF($A973&lt;1500,'BM011'!$D$5,IF($A973&lt;1800,'BM011'!$D$5,IF($A973&lt;2000,'BM011'!$D$5,$A973))),'BM011'!$D$5:$U$607,'BM011'!S$609,0)="BRUG KOM",VLOOKUP($C973,'BM010'!$C$5:$T$102,'BM010'!R$104,0),VLOOKUP(IF($A973&lt;1500,'BM011'!$D$5,IF($A973&lt;1800,'BM011'!$D$5,IF($A973&lt;2000,'BM011'!$D$5,$A973))),'BM011'!$D$5:$U$607,'BM011'!S$609,0))</f>
        <v>7380.75</v>
      </c>
      <c r="G973">
        <f>SUMIFS(Baggrundsvariable!D$3:D$296,Baggrundsvariable!$A$3:$A$296,Samlet!$C973,Baggrundsvariable!$C$3:$C$296,Samlet!$E973)</f>
        <v>184117</v>
      </c>
      <c r="H973" s="8">
        <f>SUMIFS(Baggrundsvariable!E$3:E$296,Baggrundsvariable!$A$3:$A$296,Samlet!$C973,Baggrundsvariable!$C$3:$C$296,Samlet!$E973)</f>
        <v>1.7416666666666669</v>
      </c>
      <c r="I973" s="8">
        <f>SUMIFS(Baggrundsvariable!F$3:F$296,Baggrundsvariable!$A$3:$A$296,Samlet!$C973,Baggrundsvariable!$C$3:$C$296,Samlet!$E973)</f>
        <v>6.1</v>
      </c>
      <c r="J973" s="8">
        <f>SUMIFS(Baggrundsvariable!G$3:G$296,Baggrundsvariable!$A$3:$A$296,Samlet!$C973,Baggrundsvariable!$C$3:$C$296,Samlet!$E973)</f>
        <v>18.399999999999999</v>
      </c>
      <c r="K973" s="8">
        <f>SUMIFS(Baggrundsvariable!H$3:H$296,Baggrundsvariable!$A$3:$A$296,Samlet!$C973,Baggrundsvariable!$C$3:$C$296,Samlet!$E973)</f>
        <v>13.2</v>
      </c>
      <c r="L973" s="8">
        <f>SUMIFS(Baggrundsvariable!I$3:I$296,Baggrundsvariable!$A$3:$A$296,Samlet!$C973,Baggrundsvariable!$C$3:$C$296,Samlet!$E973)</f>
        <v>4.3326359832635983</v>
      </c>
    </row>
    <row r="974" spans="1:12">
      <c r="A974">
        <v>6392</v>
      </c>
      <c r="B974" t="s">
        <v>937</v>
      </c>
      <c r="C974">
        <v>580</v>
      </c>
      <c r="D974" t="s">
        <v>1293</v>
      </c>
      <c r="E974">
        <v>2011</v>
      </c>
      <c r="F974" s="15">
        <f>IF(VLOOKUP(IF($A974&lt;1500,'BM011'!$D$5,IF($A974&lt;1800,'BM011'!$D$5,IF($A974&lt;2000,'BM011'!$D$5,$A974))),'BM011'!$D$5:$U$607,'BM011'!S$609,0)="BRUG KOM",VLOOKUP($C974,'BM010'!$C$5:$T$102,'BM010'!R$104,0),VLOOKUP(IF($A974&lt;1500,'BM011'!$D$5,IF($A974&lt;1800,'BM011'!$D$5,IF($A974&lt;2000,'BM011'!$D$5,$A974))),'BM011'!$D$5:$U$607,'BM011'!S$609,0))</f>
        <v>7380.75</v>
      </c>
      <c r="G974">
        <f>SUMIFS(Baggrundsvariable!D$3:D$296,Baggrundsvariable!$A$3:$A$296,Samlet!$C974,Baggrundsvariable!$C$3:$C$296,Samlet!$E974)</f>
        <v>184117</v>
      </c>
      <c r="H974" s="8">
        <f>SUMIFS(Baggrundsvariable!E$3:E$296,Baggrundsvariable!$A$3:$A$296,Samlet!$C974,Baggrundsvariable!$C$3:$C$296,Samlet!$E974)</f>
        <v>1.7416666666666669</v>
      </c>
      <c r="I974" s="8">
        <f>SUMIFS(Baggrundsvariable!F$3:F$296,Baggrundsvariable!$A$3:$A$296,Samlet!$C974,Baggrundsvariable!$C$3:$C$296,Samlet!$E974)</f>
        <v>6.1</v>
      </c>
      <c r="J974" s="8">
        <f>SUMIFS(Baggrundsvariable!G$3:G$296,Baggrundsvariable!$A$3:$A$296,Samlet!$C974,Baggrundsvariable!$C$3:$C$296,Samlet!$E974)</f>
        <v>18.399999999999999</v>
      </c>
      <c r="K974" s="8">
        <f>SUMIFS(Baggrundsvariable!H$3:H$296,Baggrundsvariable!$A$3:$A$296,Samlet!$C974,Baggrundsvariable!$C$3:$C$296,Samlet!$E974)</f>
        <v>13.2</v>
      </c>
      <c r="L974" s="8">
        <f>SUMIFS(Baggrundsvariable!I$3:I$296,Baggrundsvariable!$A$3:$A$296,Samlet!$C974,Baggrundsvariable!$C$3:$C$296,Samlet!$E974)</f>
        <v>4.3326359832635983</v>
      </c>
    </row>
    <row r="975" spans="1:12">
      <c r="A975">
        <v>6400</v>
      </c>
      <c r="B975" t="s">
        <v>938</v>
      </c>
      <c r="C975">
        <v>540</v>
      </c>
      <c r="D975" t="s">
        <v>1295</v>
      </c>
      <c r="E975">
        <v>2011</v>
      </c>
      <c r="F975" s="15">
        <f>IF(VLOOKUP(IF($A975&lt;1500,'BM011'!$D$5,IF($A975&lt;1800,'BM011'!$D$5,IF($A975&lt;2000,'BM011'!$D$5,$A975))),'BM011'!$D$5:$U$607,'BM011'!S$609,0)="BRUG KOM",VLOOKUP($C975,'BM010'!$C$5:$T$102,'BM010'!R$104,0),VLOOKUP(IF($A975&lt;1500,'BM011'!$D$5,IF($A975&lt;1800,'BM011'!$D$5,IF($A975&lt;2000,'BM011'!$D$5,$A975))),'BM011'!$D$5:$U$607,'BM011'!S$609,0))</f>
        <v>9905</v>
      </c>
      <c r="G975">
        <f>SUMIFS(Baggrundsvariable!D$3:D$296,Baggrundsvariable!$A$3:$A$296,Samlet!$C975,Baggrundsvariable!$C$3:$C$296,Samlet!$E975)</f>
        <v>184455</v>
      </c>
      <c r="H975" s="8">
        <f>SUMIFS(Baggrundsvariable!E$3:E$296,Baggrundsvariable!$A$3:$A$296,Samlet!$C975,Baggrundsvariable!$C$3:$C$296,Samlet!$E975)</f>
        <v>1.5250000000000001</v>
      </c>
      <c r="I975" s="8">
        <f>SUMIFS(Baggrundsvariable!F$3:F$296,Baggrundsvariable!$A$3:$A$296,Samlet!$C975,Baggrundsvariable!$C$3:$C$296,Samlet!$E975)</f>
        <v>4.9000000000000004</v>
      </c>
      <c r="J975" s="8">
        <f>SUMIFS(Baggrundsvariable!G$3:G$296,Baggrundsvariable!$A$3:$A$296,Samlet!$C975,Baggrundsvariable!$C$3:$C$296,Samlet!$E975)</f>
        <v>15.2</v>
      </c>
      <c r="K975" s="8">
        <f>SUMIFS(Baggrundsvariable!H$3:H$296,Baggrundsvariable!$A$3:$A$296,Samlet!$C975,Baggrundsvariable!$C$3:$C$296,Samlet!$E975)</f>
        <v>12</v>
      </c>
      <c r="L975" s="8">
        <f>SUMIFS(Baggrundsvariable!I$3:I$296,Baggrundsvariable!$A$3:$A$296,Samlet!$C975,Baggrundsvariable!$C$3:$C$296,Samlet!$E975)</f>
        <v>5.4787288116139736</v>
      </c>
    </row>
    <row r="976" spans="1:12">
      <c r="A976">
        <v>6430</v>
      </c>
      <c r="B976" t="s">
        <v>939</v>
      </c>
      <c r="C976">
        <v>540</v>
      </c>
      <c r="D976" t="s">
        <v>1295</v>
      </c>
      <c r="E976">
        <v>2011</v>
      </c>
      <c r="F976" s="15">
        <f>IF(VLOOKUP(IF($A976&lt;1500,'BM011'!$D$5,IF($A976&lt;1800,'BM011'!$D$5,IF($A976&lt;2000,'BM011'!$D$5,$A976))),'BM011'!$D$5:$U$607,'BM011'!S$609,0)="BRUG KOM",VLOOKUP($C976,'BM010'!$C$5:$T$102,'BM010'!R$104,0),VLOOKUP(IF($A976&lt;1500,'BM011'!$D$5,IF($A976&lt;1800,'BM011'!$D$5,IF($A976&lt;2000,'BM011'!$D$5,$A976))),'BM011'!$D$5:$U$607,'BM011'!S$609,0))</f>
        <v>4840</v>
      </c>
      <c r="G976">
        <f>SUMIFS(Baggrundsvariable!D$3:D$296,Baggrundsvariable!$A$3:$A$296,Samlet!$C976,Baggrundsvariable!$C$3:$C$296,Samlet!$E976)</f>
        <v>184455</v>
      </c>
      <c r="H976" s="8">
        <f>SUMIFS(Baggrundsvariable!E$3:E$296,Baggrundsvariable!$A$3:$A$296,Samlet!$C976,Baggrundsvariable!$C$3:$C$296,Samlet!$E976)</f>
        <v>1.5250000000000001</v>
      </c>
      <c r="I976" s="8">
        <f>SUMIFS(Baggrundsvariable!F$3:F$296,Baggrundsvariable!$A$3:$A$296,Samlet!$C976,Baggrundsvariable!$C$3:$C$296,Samlet!$E976)</f>
        <v>4.9000000000000004</v>
      </c>
      <c r="J976" s="8">
        <f>SUMIFS(Baggrundsvariable!G$3:G$296,Baggrundsvariable!$A$3:$A$296,Samlet!$C976,Baggrundsvariable!$C$3:$C$296,Samlet!$E976)</f>
        <v>15.2</v>
      </c>
      <c r="K976" s="8">
        <f>SUMIFS(Baggrundsvariable!H$3:H$296,Baggrundsvariable!$A$3:$A$296,Samlet!$C976,Baggrundsvariable!$C$3:$C$296,Samlet!$E976)</f>
        <v>12</v>
      </c>
      <c r="L976" s="8">
        <f>SUMIFS(Baggrundsvariable!I$3:I$296,Baggrundsvariable!$A$3:$A$296,Samlet!$C976,Baggrundsvariable!$C$3:$C$296,Samlet!$E976)</f>
        <v>5.4787288116139736</v>
      </c>
    </row>
    <row r="977" spans="1:12">
      <c r="A977">
        <v>6430</v>
      </c>
      <c r="B977" t="s">
        <v>939</v>
      </c>
      <c r="C977">
        <v>621</v>
      </c>
      <c r="D977" t="s">
        <v>1290</v>
      </c>
      <c r="E977">
        <v>2011</v>
      </c>
      <c r="F977" s="15">
        <f>IF(VLOOKUP(IF($A977&lt;1500,'BM011'!$D$5,IF($A977&lt;1800,'BM011'!$D$5,IF($A977&lt;2000,'BM011'!$D$5,$A977))),'BM011'!$D$5:$U$607,'BM011'!S$609,0)="BRUG KOM",VLOOKUP($C977,'BM010'!$C$5:$T$102,'BM010'!R$104,0),VLOOKUP(IF($A977&lt;1500,'BM011'!$D$5,IF($A977&lt;1800,'BM011'!$D$5,IF($A977&lt;2000,'BM011'!$D$5,$A977))),'BM011'!$D$5:$U$607,'BM011'!S$609,0))</f>
        <v>4840</v>
      </c>
      <c r="G977">
        <f>SUMIFS(Baggrundsvariable!D$3:D$296,Baggrundsvariable!$A$3:$A$296,Samlet!$C977,Baggrundsvariable!$C$3:$C$296,Samlet!$E977)</f>
        <v>198340</v>
      </c>
      <c r="H977" s="8">
        <f>SUMIFS(Baggrundsvariable!E$3:E$296,Baggrundsvariable!$A$3:$A$296,Samlet!$C977,Baggrundsvariable!$C$3:$C$296,Samlet!$E977)</f>
        <v>1.4333333333333336</v>
      </c>
      <c r="I977" s="8">
        <f>SUMIFS(Baggrundsvariable!F$3:F$296,Baggrundsvariable!$A$3:$A$296,Samlet!$C977,Baggrundsvariable!$C$3:$C$296,Samlet!$E977)</f>
        <v>4.2</v>
      </c>
      <c r="J977" s="8">
        <f>SUMIFS(Baggrundsvariable!G$3:G$296,Baggrundsvariable!$A$3:$A$296,Samlet!$C977,Baggrundsvariable!$C$3:$C$296,Samlet!$E977)</f>
        <v>14.2</v>
      </c>
      <c r="K977" s="8">
        <f>SUMIFS(Baggrundsvariable!H$3:H$296,Baggrundsvariable!$A$3:$A$296,Samlet!$C977,Baggrundsvariable!$C$3:$C$296,Samlet!$E977)</f>
        <v>13.7</v>
      </c>
      <c r="L977" s="8">
        <f>SUMIFS(Baggrundsvariable!I$3:I$296,Baggrundsvariable!$A$3:$A$296,Samlet!$C977,Baggrundsvariable!$C$3:$C$296,Samlet!$E977)</f>
        <v>6.078189761398006</v>
      </c>
    </row>
    <row r="978" spans="1:12">
      <c r="A978">
        <v>6440</v>
      </c>
      <c r="B978" t="s">
        <v>940</v>
      </c>
      <c r="C978">
        <v>540</v>
      </c>
      <c r="D978" t="s">
        <v>1295</v>
      </c>
      <c r="E978">
        <v>2011</v>
      </c>
      <c r="F978" s="15">
        <f>IF(VLOOKUP(IF($A978&lt;1500,'BM011'!$D$5,IF($A978&lt;1800,'BM011'!$D$5,IF($A978&lt;2000,'BM011'!$D$5,$A978))),'BM011'!$D$5:$U$607,'BM011'!S$609,0)="BRUG KOM",VLOOKUP($C978,'BM010'!$C$5:$T$102,'BM010'!R$104,0),VLOOKUP(IF($A978&lt;1500,'BM011'!$D$5,IF($A978&lt;1800,'BM011'!$D$5,IF($A978&lt;2000,'BM011'!$D$5,$A978))),'BM011'!$D$5:$U$607,'BM011'!S$609,0))</f>
        <v>7056.25</v>
      </c>
      <c r="G978">
        <f>SUMIFS(Baggrundsvariable!D$3:D$296,Baggrundsvariable!$A$3:$A$296,Samlet!$C978,Baggrundsvariable!$C$3:$C$296,Samlet!$E978)</f>
        <v>184455</v>
      </c>
      <c r="H978" s="8">
        <f>SUMIFS(Baggrundsvariable!E$3:E$296,Baggrundsvariable!$A$3:$A$296,Samlet!$C978,Baggrundsvariable!$C$3:$C$296,Samlet!$E978)</f>
        <v>1.5250000000000001</v>
      </c>
      <c r="I978" s="8">
        <f>SUMIFS(Baggrundsvariable!F$3:F$296,Baggrundsvariable!$A$3:$A$296,Samlet!$C978,Baggrundsvariable!$C$3:$C$296,Samlet!$E978)</f>
        <v>4.9000000000000004</v>
      </c>
      <c r="J978" s="8">
        <f>SUMIFS(Baggrundsvariable!G$3:G$296,Baggrundsvariable!$A$3:$A$296,Samlet!$C978,Baggrundsvariable!$C$3:$C$296,Samlet!$E978)</f>
        <v>15.2</v>
      </c>
      <c r="K978" s="8">
        <f>SUMIFS(Baggrundsvariable!H$3:H$296,Baggrundsvariable!$A$3:$A$296,Samlet!$C978,Baggrundsvariable!$C$3:$C$296,Samlet!$E978)</f>
        <v>12</v>
      </c>
      <c r="L978" s="8">
        <f>SUMIFS(Baggrundsvariable!I$3:I$296,Baggrundsvariable!$A$3:$A$296,Samlet!$C978,Baggrundsvariable!$C$3:$C$296,Samlet!$E978)</f>
        <v>5.4787288116139736</v>
      </c>
    </row>
    <row r="979" spans="1:12">
      <c r="A979">
        <v>6470</v>
      </c>
      <c r="B979" t="s">
        <v>941</v>
      </c>
      <c r="C979">
        <v>540</v>
      </c>
      <c r="D979" t="s">
        <v>1295</v>
      </c>
      <c r="E979">
        <v>2011</v>
      </c>
      <c r="F979" s="15">
        <f>IF(VLOOKUP(IF($A979&lt;1500,'BM011'!$D$5,IF($A979&lt;1800,'BM011'!$D$5,IF($A979&lt;2000,'BM011'!$D$5,$A979))),'BM011'!$D$5:$U$607,'BM011'!S$609,0)="BRUG KOM",VLOOKUP($C979,'BM010'!$C$5:$T$102,'BM010'!R$104,0),VLOOKUP(IF($A979&lt;1500,'BM011'!$D$5,IF($A979&lt;1800,'BM011'!$D$5,IF($A979&lt;2000,'BM011'!$D$5,$A979))),'BM011'!$D$5:$U$607,'BM011'!S$609,0))</f>
        <v>9130.5</v>
      </c>
      <c r="G979">
        <f>SUMIFS(Baggrundsvariable!D$3:D$296,Baggrundsvariable!$A$3:$A$296,Samlet!$C979,Baggrundsvariable!$C$3:$C$296,Samlet!$E979)</f>
        <v>184455</v>
      </c>
      <c r="H979" s="8">
        <f>SUMIFS(Baggrundsvariable!E$3:E$296,Baggrundsvariable!$A$3:$A$296,Samlet!$C979,Baggrundsvariable!$C$3:$C$296,Samlet!$E979)</f>
        <v>1.5250000000000001</v>
      </c>
      <c r="I979" s="8">
        <f>SUMIFS(Baggrundsvariable!F$3:F$296,Baggrundsvariable!$A$3:$A$296,Samlet!$C979,Baggrundsvariable!$C$3:$C$296,Samlet!$E979)</f>
        <v>4.9000000000000004</v>
      </c>
      <c r="J979" s="8">
        <f>SUMIFS(Baggrundsvariable!G$3:G$296,Baggrundsvariable!$A$3:$A$296,Samlet!$C979,Baggrundsvariable!$C$3:$C$296,Samlet!$E979)</f>
        <v>15.2</v>
      </c>
      <c r="K979" s="8">
        <f>SUMIFS(Baggrundsvariable!H$3:H$296,Baggrundsvariable!$A$3:$A$296,Samlet!$C979,Baggrundsvariable!$C$3:$C$296,Samlet!$E979)</f>
        <v>12</v>
      </c>
      <c r="L979" s="8">
        <f>SUMIFS(Baggrundsvariable!I$3:I$296,Baggrundsvariable!$A$3:$A$296,Samlet!$C979,Baggrundsvariable!$C$3:$C$296,Samlet!$E979)</f>
        <v>5.4787288116139736</v>
      </c>
    </row>
    <row r="980" spans="1:12">
      <c r="A980">
        <v>6500</v>
      </c>
      <c r="B980" t="s">
        <v>942</v>
      </c>
      <c r="C980">
        <v>510</v>
      </c>
      <c r="D980" t="s">
        <v>1292</v>
      </c>
      <c r="E980">
        <v>2011</v>
      </c>
      <c r="F980" s="15">
        <f>IF(VLOOKUP(IF($A980&lt;1500,'BM011'!$D$5,IF($A980&lt;1800,'BM011'!$D$5,IF($A980&lt;2000,'BM011'!$D$5,$A980))),'BM011'!$D$5:$U$607,'BM011'!S$609,0)="BRUG KOM",VLOOKUP($C980,'BM010'!$C$5:$T$102,'BM010'!R$104,0),VLOOKUP(IF($A980&lt;1500,'BM011'!$D$5,IF($A980&lt;1800,'BM011'!$D$5,IF($A980&lt;2000,'BM011'!$D$5,$A980))),'BM011'!$D$5:$U$607,'BM011'!S$609,0))</f>
        <v>6401.25</v>
      </c>
      <c r="G980">
        <f>SUMIFS(Baggrundsvariable!D$3:D$296,Baggrundsvariable!$A$3:$A$296,Samlet!$C980,Baggrundsvariable!$C$3:$C$296,Samlet!$E980)</f>
        <v>182598</v>
      </c>
      <c r="H980" s="8">
        <f>SUMIFS(Baggrundsvariable!E$3:E$296,Baggrundsvariable!$A$3:$A$296,Samlet!$C980,Baggrundsvariable!$C$3:$C$296,Samlet!$E980)</f>
        <v>1.5249999999999997</v>
      </c>
      <c r="I980" s="8">
        <f>SUMIFS(Baggrundsvariable!F$3:F$296,Baggrundsvariable!$A$3:$A$296,Samlet!$C980,Baggrundsvariable!$C$3:$C$296,Samlet!$E980)</f>
        <v>3.8</v>
      </c>
      <c r="J980" s="8">
        <f>SUMIFS(Baggrundsvariable!G$3:G$296,Baggrundsvariable!$A$3:$A$296,Samlet!$C980,Baggrundsvariable!$C$3:$C$296,Samlet!$E980)</f>
        <v>15.9</v>
      </c>
      <c r="K980" s="8">
        <f>SUMIFS(Baggrundsvariable!H$3:H$296,Baggrundsvariable!$A$3:$A$296,Samlet!$C980,Baggrundsvariable!$C$3:$C$296,Samlet!$E980)</f>
        <v>11.9</v>
      </c>
      <c r="L980" s="8">
        <f>SUMIFS(Baggrundsvariable!I$3:I$296,Baggrundsvariable!$A$3:$A$296,Samlet!$C980,Baggrundsvariable!$C$3:$C$296,Samlet!$E980)</f>
        <v>3.9230447138899032</v>
      </c>
    </row>
    <row r="981" spans="1:12">
      <c r="A981">
        <v>6510</v>
      </c>
      <c r="B981" t="s">
        <v>943</v>
      </c>
      <c r="C981">
        <v>510</v>
      </c>
      <c r="D981" t="s">
        <v>1292</v>
      </c>
      <c r="E981">
        <v>2011</v>
      </c>
      <c r="F981" s="15">
        <f>IF(VLOOKUP(IF($A981&lt;1500,'BM011'!$D$5,IF($A981&lt;1800,'BM011'!$D$5,IF($A981&lt;2000,'BM011'!$D$5,$A981))),'BM011'!$D$5:$U$607,'BM011'!S$609,0)="BRUG KOM",VLOOKUP($C981,'BM010'!$C$5:$T$102,'BM010'!R$104,0),VLOOKUP(IF($A981&lt;1500,'BM011'!$D$5,IF($A981&lt;1800,'BM011'!$D$5,IF($A981&lt;2000,'BM011'!$D$5,$A981))),'BM011'!$D$5:$U$607,'BM011'!S$609,0))</f>
        <v>4316</v>
      </c>
      <c r="G981">
        <f>SUMIFS(Baggrundsvariable!D$3:D$296,Baggrundsvariable!$A$3:$A$296,Samlet!$C981,Baggrundsvariable!$C$3:$C$296,Samlet!$E981)</f>
        <v>182598</v>
      </c>
      <c r="H981" s="8">
        <f>SUMIFS(Baggrundsvariable!E$3:E$296,Baggrundsvariable!$A$3:$A$296,Samlet!$C981,Baggrundsvariable!$C$3:$C$296,Samlet!$E981)</f>
        <v>1.5249999999999997</v>
      </c>
      <c r="I981" s="8">
        <f>SUMIFS(Baggrundsvariable!F$3:F$296,Baggrundsvariable!$A$3:$A$296,Samlet!$C981,Baggrundsvariable!$C$3:$C$296,Samlet!$E981)</f>
        <v>3.8</v>
      </c>
      <c r="J981" s="8">
        <f>SUMIFS(Baggrundsvariable!G$3:G$296,Baggrundsvariable!$A$3:$A$296,Samlet!$C981,Baggrundsvariable!$C$3:$C$296,Samlet!$E981)</f>
        <v>15.9</v>
      </c>
      <c r="K981" s="8">
        <f>SUMIFS(Baggrundsvariable!H$3:H$296,Baggrundsvariable!$A$3:$A$296,Samlet!$C981,Baggrundsvariable!$C$3:$C$296,Samlet!$E981)</f>
        <v>11.9</v>
      </c>
      <c r="L981" s="8">
        <f>SUMIFS(Baggrundsvariable!I$3:I$296,Baggrundsvariable!$A$3:$A$296,Samlet!$C981,Baggrundsvariable!$C$3:$C$296,Samlet!$E981)</f>
        <v>3.9230447138899032</v>
      </c>
    </row>
    <row r="982" spans="1:12">
      <c r="A982">
        <v>6520</v>
      </c>
      <c r="B982" t="s">
        <v>944</v>
      </c>
      <c r="C982">
        <v>510</v>
      </c>
      <c r="D982" t="s">
        <v>1292</v>
      </c>
      <c r="E982">
        <v>2011</v>
      </c>
      <c r="F982" s="15">
        <f>IF(VLOOKUP(IF($A982&lt;1500,'BM011'!$D$5,IF($A982&lt;1800,'BM011'!$D$5,IF($A982&lt;2000,'BM011'!$D$5,$A982))),'BM011'!$D$5:$U$607,'BM011'!S$609,0)="BRUG KOM",VLOOKUP($C982,'BM010'!$C$5:$T$102,'BM010'!R$104,0),VLOOKUP(IF($A982&lt;1500,'BM011'!$D$5,IF($A982&lt;1800,'BM011'!$D$5,IF($A982&lt;2000,'BM011'!$D$5,$A982))),'BM011'!$D$5:$U$607,'BM011'!S$609,0))</f>
        <v>5779.75</v>
      </c>
      <c r="G982">
        <f>SUMIFS(Baggrundsvariable!D$3:D$296,Baggrundsvariable!$A$3:$A$296,Samlet!$C982,Baggrundsvariable!$C$3:$C$296,Samlet!$E982)</f>
        <v>182598</v>
      </c>
      <c r="H982" s="8">
        <f>SUMIFS(Baggrundsvariable!E$3:E$296,Baggrundsvariable!$A$3:$A$296,Samlet!$C982,Baggrundsvariable!$C$3:$C$296,Samlet!$E982)</f>
        <v>1.5249999999999997</v>
      </c>
      <c r="I982" s="8">
        <f>SUMIFS(Baggrundsvariable!F$3:F$296,Baggrundsvariable!$A$3:$A$296,Samlet!$C982,Baggrundsvariable!$C$3:$C$296,Samlet!$E982)</f>
        <v>3.8</v>
      </c>
      <c r="J982" s="8">
        <f>SUMIFS(Baggrundsvariable!G$3:G$296,Baggrundsvariable!$A$3:$A$296,Samlet!$C982,Baggrundsvariable!$C$3:$C$296,Samlet!$E982)</f>
        <v>15.9</v>
      </c>
      <c r="K982" s="8">
        <f>SUMIFS(Baggrundsvariable!H$3:H$296,Baggrundsvariable!$A$3:$A$296,Samlet!$C982,Baggrundsvariable!$C$3:$C$296,Samlet!$E982)</f>
        <v>11.9</v>
      </c>
      <c r="L982" s="8">
        <f>SUMIFS(Baggrundsvariable!I$3:I$296,Baggrundsvariable!$A$3:$A$296,Samlet!$C982,Baggrundsvariable!$C$3:$C$296,Samlet!$E982)</f>
        <v>3.9230447138899032</v>
      </c>
    </row>
    <row r="983" spans="1:12">
      <c r="A983">
        <v>6520</v>
      </c>
      <c r="B983" t="s">
        <v>944</v>
      </c>
      <c r="C983">
        <v>550</v>
      </c>
      <c r="D983" t="s">
        <v>1294</v>
      </c>
      <c r="E983">
        <v>2011</v>
      </c>
      <c r="F983" s="15">
        <f>IF(VLOOKUP(IF($A983&lt;1500,'BM011'!$D$5,IF($A983&lt;1800,'BM011'!$D$5,IF($A983&lt;2000,'BM011'!$D$5,$A983))),'BM011'!$D$5:$U$607,'BM011'!S$609,0)="BRUG KOM",VLOOKUP($C983,'BM010'!$C$5:$T$102,'BM010'!R$104,0),VLOOKUP(IF($A983&lt;1500,'BM011'!$D$5,IF($A983&lt;1800,'BM011'!$D$5,IF($A983&lt;2000,'BM011'!$D$5,$A983))),'BM011'!$D$5:$U$607,'BM011'!S$609,0))</f>
        <v>5779.75</v>
      </c>
      <c r="G983">
        <f>SUMIFS(Baggrundsvariable!D$3:D$296,Baggrundsvariable!$A$3:$A$296,Samlet!$C983,Baggrundsvariable!$C$3:$C$296,Samlet!$E983)</f>
        <v>173996</v>
      </c>
      <c r="H983" s="8">
        <f>SUMIFS(Baggrundsvariable!E$3:E$296,Baggrundsvariable!$A$3:$A$296,Samlet!$C983,Baggrundsvariable!$C$3:$C$296,Samlet!$E983)</f>
        <v>1.3833333333333337</v>
      </c>
      <c r="I983" s="8">
        <f>SUMIFS(Baggrundsvariable!F$3:F$296,Baggrundsvariable!$A$3:$A$296,Samlet!$C983,Baggrundsvariable!$C$3:$C$296,Samlet!$E983)</f>
        <v>4.8</v>
      </c>
      <c r="J983" s="8">
        <f>SUMIFS(Baggrundsvariable!G$3:G$296,Baggrundsvariable!$A$3:$A$296,Samlet!$C983,Baggrundsvariable!$C$3:$C$296,Samlet!$E983)</f>
        <v>21.7</v>
      </c>
      <c r="K983" s="8">
        <f>SUMIFS(Baggrundsvariable!H$3:H$296,Baggrundsvariable!$A$3:$A$296,Samlet!$C983,Baggrundsvariable!$C$3:$C$296,Samlet!$E983)</f>
        <v>12.4</v>
      </c>
      <c r="L983" s="8">
        <f>SUMIFS(Baggrundsvariable!I$3:I$296,Baggrundsvariable!$A$3:$A$296,Samlet!$C983,Baggrundsvariable!$C$3:$C$296,Samlet!$E983)</f>
        <v>2.8640375944624372</v>
      </c>
    </row>
    <row r="984" spans="1:12">
      <c r="A984">
        <v>6534</v>
      </c>
      <c r="B984" t="s">
        <v>945</v>
      </c>
      <c r="C984">
        <v>510</v>
      </c>
      <c r="D984" t="s">
        <v>1292</v>
      </c>
      <c r="E984">
        <v>2011</v>
      </c>
      <c r="F984" s="15">
        <f>IF(VLOOKUP(IF($A984&lt;1500,'BM011'!$D$5,IF($A984&lt;1800,'BM011'!$D$5,IF($A984&lt;2000,'BM011'!$D$5,$A984))),'BM011'!$D$5:$U$607,'BM011'!S$609,0)="BRUG KOM",VLOOKUP($C984,'BM010'!$C$5:$T$102,'BM010'!R$104,0),VLOOKUP(IF($A984&lt;1500,'BM011'!$D$5,IF($A984&lt;1800,'BM011'!$D$5,IF($A984&lt;2000,'BM011'!$D$5,$A984))),'BM011'!$D$5:$U$607,'BM011'!S$609,0))</f>
        <v>7635</v>
      </c>
      <c r="G984">
        <f>SUMIFS(Baggrundsvariable!D$3:D$296,Baggrundsvariable!$A$3:$A$296,Samlet!$C984,Baggrundsvariable!$C$3:$C$296,Samlet!$E984)</f>
        <v>182598</v>
      </c>
      <c r="H984" s="8">
        <f>SUMIFS(Baggrundsvariable!E$3:E$296,Baggrundsvariable!$A$3:$A$296,Samlet!$C984,Baggrundsvariable!$C$3:$C$296,Samlet!$E984)</f>
        <v>1.5249999999999997</v>
      </c>
      <c r="I984" s="8">
        <f>SUMIFS(Baggrundsvariable!F$3:F$296,Baggrundsvariable!$A$3:$A$296,Samlet!$C984,Baggrundsvariable!$C$3:$C$296,Samlet!$E984)</f>
        <v>3.8</v>
      </c>
      <c r="J984" s="8">
        <f>SUMIFS(Baggrundsvariable!G$3:G$296,Baggrundsvariable!$A$3:$A$296,Samlet!$C984,Baggrundsvariable!$C$3:$C$296,Samlet!$E984)</f>
        <v>15.9</v>
      </c>
      <c r="K984" s="8">
        <f>SUMIFS(Baggrundsvariable!H$3:H$296,Baggrundsvariable!$A$3:$A$296,Samlet!$C984,Baggrundsvariable!$C$3:$C$296,Samlet!$E984)</f>
        <v>11.9</v>
      </c>
      <c r="L984" s="8">
        <f>SUMIFS(Baggrundsvariable!I$3:I$296,Baggrundsvariable!$A$3:$A$296,Samlet!$C984,Baggrundsvariable!$C$3:$C$296,Samlet!$E984)</f>
        <v>3.9230447138899032</v>
      </c>
    </row>
    <row r="985" spans="1:12">
      <c r="A985">
        <v>6534</v>
      </c>
      <c r="B985" t="s">
        <v>945</v>
      </c>
      <c r="C985">
        <v>550</v>
      </c>
      <c r="D985" t="s">
        <v>1294</v>
      </c>
      <c r="E985">
        <v>2011</v>
      </c>
      <c r="F985" s="15">
        <f>IF(VLOOKUP(IF($A985&lt;1500,'BM011'!$D$5,IF($A985&lt;1800,'BM011'!$D$5,IF($A985&lt;2000,'BM011'!$D$5,$A985))),'BM011'!$D$5:$U$607,'BM011'!S$609,0)="BRUG KOM",VLOOKUP($C985,'BM010'!$C$5:$T$102,'BM010'!R$104,0),VLOOKUP(IF($A985&lt;1500,'BM011'!$D$5,IF($A985&lt;1800,'BM011'!$D$5,IF($A985&lt;2000,'BM011'!$D$5,$A985))),'BM011'!$D$5:$U$607,'BM011'!S$609,0))</f>
        <v>5424.5</v>
      </c>
      <c r="G985">
        <f>SUMIFS(Baggrundsvariable!D$3:D$296,Baggrundsvariable!$A$3:$A$296,Samlet!$C985,Baggrundsvariable!$C$3:$C$296,Samlet!$E985)</f>
        <v>173996</v>
      </c>
      <c r="H985" s="8">
        <f>SUMIFS(Baggrundsvariable!E$3:E$296,Baggrundsvariable!$A$3:$A$296,Samlet!$C985,Baggrundsvariable!$C$3:$C$296,Samlet!$E985)</f>
        <v>1.3833333333333337</v>
      </c>
      <c r="I985" s="8">
        <f>SUMIFS(Baggrundsvariable!F$3:F$296,Baggrundsvariable!$A$3:$A$296,Samlet!$C985,Baggrundsvariable!$C$3:$C$296,Samlet!$E985)</f>
        <v>4.8</v>
      </c>
      <c r="J985" s="8">
        <f>SUMIFS(Baggrundsvariable!G$3:G$296,Baggrundsvariable!$A$3:$A$296,Samlet!$C985,Baggrundsvariable!$C$3:$C$296,Samlet!$E985)</f>
        <v>21.7</v>
      </c>
      <c r="K985" s="8">
        <f>SUMIFS(Baggrundsvariable!H$3:H$296,Baggrundsvariable!$A$3:$A$296,Samlet!$C985,Baggrundsvariable!$C$3:$C$296,Samlet!$E985)</f>
        <v>12.4</v>
      </c>
      <c r="L985" s="8">
        <f>SUMIFS(Baggrundsvariable!I$3:I$296,Baggrundsvariable!$A$3:$A$296,Samlet!$C985,Baggrundsvariable!$C$3:$C$296,Samlet!$E985)</f>
        <v>2.8640375944624372</v>
      </c>
    </row>
    <row r="986" spans="1:12">
      <c r="A986">
        <v>6534</v>
      </c>
      <c r="B986" t="s">
        <v>945</v>
      </c>
      <c r="C986">
        <v>580</v>
      </c>
      <c r="D986" t="s">
        <v>1293</v>
      </c>
      <c r="E986">
        <v>2011</v>
      </c>
      <c r="F986" s="15">
        <f>IF(VLOOKUP(IF($A986&lt;1500,'BM011'!$D$5,IF($A986&lt;1800,'BM011'!$D$5,IF($A986&lt;2000,'BM011'!$D$5,$A986))),'BM011'!$D$5:$U$607,'BM011'!S$609,0)="BRUG KOM",VLOOKUP($C986,'BM010'!$C$5:$T$102,'BM010'!R$104,0),VLOOKUP(IF($A986&lt;1500,'BM011'!$D$5,IF($A986&lt;1800,'BM011'!$D$5,IF($A986&lt;2000,'BM011'!$D$5,$A986))),'BM011'!$D$5:$U$607,'BM011'!S$609,0))</f>
        <v>7380.75</v>
      </c>
      <c r="G986">
        <f>SUMIFS(Baggrundsvariable!D$3:D$296,Baggrundsvariable!$A$3:$A$296,Samlet!$C986,Baggrundsvariable!$C$3:$C$296,Samlet!$E986)</f>
        <v>184117</v>
      </c>
      <c r="H986" s="8">
        <f>SUMIFS(Baggrundsvariable!E$3:E$296,Baggrundsvariable!$A$3:$A$296,Samlet!$C986,Baggrundsvariable!$C$3:$C$296,Samlet!$E986)</f>
        <v>1.7416666666666669</v>
      </c>
      <c r="I986" s="8">
        <f>SUMIFS(Baggrundsvariable!F$3:F$296,Baggrundsvariable!$A$3:$A$296,Samlet!$C986,Baggrundsvariable!$C$3:$C$296,Samlet!$E986)</f>
        <v>6.1</v>
      </c>
      <c r="J986" s="8">
        <f>SUMIFS(Baggrundsvariable!G$3:G$296,Baggrundsvariable!$A$3:$A$296,Samlet!$C986,Baggrundsvariable!$C$3:$C$296,Samlet!$E986)</f>
        <v>18.399999999999999</v>
      </c>
      <c r="K986" s="8">
        <f>SUMIFS(Baggrundsvariable!H$3:H$296,Baggrundsvariable!$A$3:$A$296,Samlet!$C986,Baggrundsvariable!$C$3:$C$296,Samlet!$E986)</f>
        <v>13.2</v>
      </c>
      <c r="L986" s="8">
        <f>SUMIFS(Baggrundsvariable!I$3:I$296,Baggrundsvariable!$A$3:$A$296,Samlet!$C986,Baggrundsvariable!$C$3:$C$296,Samlet!$E986)</f>
        <v>4.3326359832635983</v>
      </c>
    </row>
    <row r="987" spans="1:12">
      <c r="A987">
        <v>6535</v>
      </c>
      <c r="B987" t="s">
        <v>946</v>
      </c>
      <c r="C987">
        <v>550</v>
      </c>
      <c r="D987" t="s">
        <v>1294</v>
      </c>
      <c r="E987">
        <v>2011</v>
      </c>
      <c r="F987" s="15">
        <f>IF(VLOOKUP(IF($A987&lt;1500,'BM011'!$D$5,IF($A987&lt;1800,'BM011'!$D$5,IF($A987&lt;2000,'BM011'!$D$5,$A987))),'BM011'!$D$5:$U$607,'BM011'!S$609,0)="BRUG KOM",VLOOKUP($C987,'BM010'!$C$5:$T$102,'BM010'!R$104,0),VLOOKUP(IF($A987&lt;1500,'BM011'!$D$5,IF($A987&lt;1800,'BM011'!$D$5,IF($A987&lt;2000,'BM011'!$D$5,$A987))),'BM011'!$D$5:$U$607,'BM011'!S$609,0))</f>
        <v>5424.5</v>
      </c>
      <c r="G987">
        <f>SUMIFS(Baggrundsvariable!D$3:D$296,Baggrundsvariable!$A$3:$A$296,Samlet!$C987,Baggrundsvariable!$C$3:$C$296,Samlet!$E987)</f>
        <v>173996</v>
      </c>
      <c r="H987" s="8">
        <f>SUMIFS(Baggrundsvariable!E$3:E$296,Baggrundsvariable!$A$3:$A$296,Samlet!$C987,Baggrundsvariable!$C$3:$C$296,Samlet!$E987)</f>
        <v>1.3833333333333337</v>
      </c>
      <c r="I987" s="8">
        <f>SUMIFS(Baggrundsvariable!F$3:F$296,Baggrundsvariable!$A$3:$A$296,Samlet!$C987,Baggrundsvariable!$C$3:$C$296,Samlet!$E987)</f>
        <v>4.8</v>
      </c>
      <c r="J987" s="8">
        <f>SUMIFS(Baggrundsvariable!G$3:G$296,Baggrundsvariable!$A$3:$A$296,Samlet!$C987,Baggrundsvariable!$C$3:$C$296,Samlet!$E987)</f>
        <v>21.7</v>
      </c>
      <c r="K987" s="8">
        <f>SUMIFS(Baggrundsvariable!H$3:H$296,Baggrundsvariable!$A$3:$A$296,Samlet!$C987,Baggrundsvariable!$C$3:$C$296,Samlet!$E987)</f>
        <v>12.4</v>
      </c>
      <c r="L987" s="8">
        <f>SUMIFS(Baggrundsvariable!I$3:I$296,Baggrundsvariable!$A$3:$A$296,Samlet!$C987,Baggrundsvariable!$C$3:$C$296,Samlet!$E987)</f>
        <v>2.8640375944624372</v>
      </c>
    </row>
    <row r="988" spans="1:12">
      <c r="A988">
        <v>6541</v>
      </c>
      <c r="B988" t="s">
        <v>947</v>
      </c>
      <c r="C988">
        <v>510</v>
      </c>
      <c r="D988" t="s">
        <v>1292</v>
      </c>
      <c r="E988">
        <v>2011</v>
      </c>
      <c r="F988" s="15">
        <f>IF(VLOOKUP(IF($A988&lt;1500,'BM011'!$D$5,IF($A988&lt;1800,'BM011'!$D$5,IF($A988&lt;2000,'BM011'!$D$5,$A988))),'BM011'!$D$5:$U$607,'BM011'!S$609,0)="BRUG KOM",VLOOKUP($C988,'BM010'!$C$5:$T$102,'BM010'!R$104,0),VLOOKUP(IF($A988&lt;1500,'BM011'!$D$5,IF($A988&lt;1800,'BM011'!$D$5,IF($A988&lt;2000,'BM011'!$D$5,$A988))),'BM011'!$D$5:$U$607,'BM011'!S$609,0))</f>
        <v>7635</v>
      </c>
      <c r="G988">
        <f>SUMIFS(Baggrundsvariable!D$3:D$296,Baggrundsvariable!$A$3:$A$296,Samlet!$C988,Baggrundsvariable!$C$3:$C$296,Samlet!$E988)</f>
        <v>182598</v>
      </c>
      <c r="H988" s="8">
        <f>SUMIFS(Baggrundsvariable!E$3:E$296,Baggrundsvariable!$A$3:$A$296,Samlet!$C988,Baggrundsvariable!$C$3:$C$296,Samlet!$E988)</f>
        <v>1.5249999999999997</v>
      </c>
      <c r="I988" s="8">
        <f>SUMIFS(Baggrundsvariable!F$3:F$296,Baggrundsvariable!$A$3:$A$296,Samlet!$C988,Baggrundsvariable!$C$3:$C$296,Samlet!$E988)</f>
        <v>3.8</v>
      </c>
      <c r="J988" s="8">
        <f>SUMIFS(Baggrundsvariable!G$3:G$296,Baggrundsvariable!$A$3:$A$296,Samlet!$C988,Baggrundsvariable!$C$3:$C$296,Samlet!$E988)</f>
        <v>15.9</v>
      </c>
      <c r="K988" s="8">
        <f>SUMIFS(Baggrundsvariable!H$3:H$296,Baggrundsvariable!$A$3:$A$296,Samlet!$C988,Baggrundsvariable!$C$3:$C$296,Samlet!$E988)</f>
        <v>11.9</v>
      </c>
      <c r="L988" s="8">
        <f>SUMIFS(Baggrundsvariable!I$3:I$296,Baggrundsvariable!$A$3:$A$296,Samlet!$C988,Baggrundsvariable!$C$3:$C$296,Samlet!$E988)</f>
        <v>3.9230447138899032</v>
      </c>
    </row>
    <row r="989" spans="1:12">
      <c r="A989">
        <v>6541</v>
      </c>
      <c r="B989" t="s">
        <v>947</v>
      </c>
      <c r="C989">
        <v>550</v>
      </c>
      <c r="D989" t="s">
        <v>1294</v>
      </c>
      <c r="E989">
        <v>2011</v>
      </c>
      <c r="F989" s="15">
        <f>IF(VLOOKUP(IF($A989&lt;1500,'BM011'!$D$5,IF($A989&lt;1800,'BM011'!$D$5,IF($A989&lt;2000,'BM011'!$D$5,$A989))),'BM011'!$D$5:$U$607,'BM011'!S$609,0)="BRUG KOM",VLOOKUP($C989,'BM010'!$C$5:$T$102,'BM010'!R$104,0),VLOOKUP(IF($A989&lt;1500,'BM011'!$D$5,IF($A989&lt;1800,'BM011'!$D$5,IF($A989&lt;2000,'BM011'!$D$5,$A989))),'BM011'!$D$5:$U$607,'BM011'!S$609,0))</f>
        <v>5424.5</v>
      </c>
      <c r="G989">
        <f>SUMIFS(Baggrundsvariable!D$3:D$296,Baggrundsvariable!$A$3:$A$296,Samlet!$C989,Baggrundsvariable!$C$3:$C$296,Samlet!$E989)</f>
        <v>173996</v>
      </c>
      <c r="H989" s="8">
        <f>SUMIFS(Baggrundsvariable!E$3:E$296,Baggrundsvariable!$A$3:$A$296,Samlet!$C989,Baggrundsvariable!$C$3:$C$296,Samlet!$E989)</f>
        <v>1.3833333333333337</v>
      </c>
      <c r="I989" s="8">
        <f>SUMIFS(Baggrundsvariable!F$3:F$296,Baggrundsvariable!$A$3:$A$296,Samlet!$C989,Baggrundsvariable!$C$3:$C$296,Samlet!$E989)</f>
        <v>4.8</v>
      </c>
      <c r="J989" s="8">
        <f>SUMIFS(Baggrundsvariable!G$3:G$296,Baggrundsvariable!$A$3:$A$296,Samlet!$C989,Baggrundsvariable!$C$3:$C$296,Samlet!$E989)</f>
        <v>21.7</v>
      </c>
      <c r="K989" s="8">
        <f>SUMIFS(Baggrundsvariable!H$3:H$296,Baggrundsvariable!$A$3:$A$296,Samlet!$C989,Baggrundsvariable!$C$3:$C$296,Samlet!$E989)</f>
        <v>12.4</v>
      </c>
      <c r="L989" s="8">
        <f>SUMIFS(Baggrundsvariable!I$3:I$296,Baggrundsvariable!$A$3:$A$296,Samlet!$C989,Baggrundsvariable!$C$3:$C$296,Samlet!$E989)</f>
        <v>2.8640375944624372</v>
      </c>
    </row>
    <row r="990" spans="1:12">
      <c r="A990">
        <v>6560</v>
      </c>
      <c r="B990" t="s">
        <v>948</v>
      </c>
      <c r="C990">
        <v>510</v>
      </c>
      <c r="D990" t="s">
        <v>1292</v>
      </c>
      <c r="E990">
        <v>2011</v>
      </c>
      <c r="F990" s="15">
        <f>IF(VLOOKUP(IF($A990&lt;1500,'BM011'!$D$5,IF($A990&lt;1800,'BM011'!$D$5,IF($A990&lt;2000,'BM011'!$D$5,$A990))),'BM011'!$D$5:$U$607,'BM011'!S$609,0)="BRUG KOM",VLOOKUP($C990,'BM010'!$C$5:$T$102,'BM010'!R$104,0),VLOOKUP(IF($A990&lt;1500,'BM011'!$D$5,IF($A990&lt;1800,'BM011'!$D$5,IF($A990&lt;2000,'BM011'!$D$5,$A990))),'BM011'!$D$5:$U$607,'BM011'!S$609,0))</f>
        <v>7635</v>
      </c>
      <c r="G990">
        <f>SUMIFS(Baggrundsvariable!D$3:D$296,Baggrundsvariable!$A$3:$A$296,Samlet!$C990,Baggrundsvariable!$C$3:$C$296,Samlet!$E990)</f>
        <v>182598</v>
      </c>
      <c r="H990" s="8">
        <f>SUMIFS(Baggrundsvariable!E$3:E$296,Baggrundsvariable!$A$3:$A$296,Samlet!$C990,Baggrundsvariable!$C$3:$C$296,Samlet!$E990)</f>
        <v>1.5249999999999997</v>
      </c>
      <c r="I990" s="8">
        <f>SUMIFS(Baggrundsvariable!F$3:F$296,Baggrundsvariable!$A$3:$A$296,Samlet!$C990,Baggrundsvariable!$C$3:$C$296,Samlet!$E990)</f>
        <v>3.8</v>
      </c>
      <c r="J990" s="8">
        <f>SUMIFS(Baggrundsvariable!G$3:G$296,Baggrundsvariable!$A$3:$A$296,Samlet!$C990,Baggrundsvariable!$C$3:$C$296,Samlet!$E990)</f>
        <v>15.9</v>
      </c>
      <c r="K990" s="8">
        <f>SUMIFS(Baggrundsvariable!H$3:H$296,Baggrundsvariable!$A$3:$A$296,Samlet!$C990,Baggrundsvariable!$C$3:$C$296,Samlet!$E990)</f>
        <v>11.9</v>
      </c>
      <c r="L990" s="8">
        <f>SUMIFS(Baggrundsvariable!I$3:I$296,Baggrundsvariable!$A$3:$A$296,Samlet!$C990,Baggrundsvariable!$C$3:$C$296,Samlet!$E990)</f>
        <v>3.9230447138899032</v>
      </c>
    </row>
    <row r="991" spans="1:12">
      <c r="A991">
        <v>6560</v>
      </c>
      <c r="B991" t="s">
        <v>948</v>
      </c>
      <c r="C991">
        <v>621</v>
      </c>
      <c r="D991" t="s">
        <v>1290</v>
      </c>
      <c r="E991">
        <v>2011</v>
      </c>
      <c r="F991" s="15">
        <f>IF(VLOOKUP(IF($A991&lt;1500,'BM011'!$D$5,IF($A991&lt;1800,'BM011'!$D$5,IF($A991&lt;2000,'BM011'!$D$5,$A991))),'BM011'!$D$5:$U$607,'BM011'!S$609,0)="BRUG KOM",VLOOKUP($C991,'BM010'!$C$5:$T$102,'BM010'!R$104,0),VLOOKUP(IF($A991&lt;1500,'BM011'!$D$5,IF($A991&lt;1800,'BM011'!$D$5,IF($A991&lt;2000,'BM011'!$D$5,$A991))),'BM011'!$D$5:$U$607,'BM011'!S$609,0))</f>
        <v>10753</v>
      </c>
      <c r="G991">
        <f>SUMIFS(Baggrundsvariable!D$3:D$296,Baggrundsvariable!$A$3:$A$296,Samlet!$C991,Baggrundsvariable!$C$3:$C$296,Samlet!$E991)</f>
        <v>198340</v>
      </c>
      <c r="H991" s="8">
        <f>SUMIFS(Baggrundsvariable!E$3:E$296,Baggrundsvariable!$A$3:$A$296,Samlet!$C991,Baggrundsvariable!$C$3:$C$296,Samlet!$E991)</f>
        <v>1.4333333333333336</v>
      </c>
      <c r="I991" s="8">
        <f>SUMIFS(Baggrundsvariable!F$3:F$296,Baggrundsvariable!$A$3:$A$296,Samlet!$C991,Baggrundsvariable!$C$3:$C$296,Samlet!$E991)</f>
        <v>4.2</v>
      </c>
      <c r="J991" s="8">
        <f>SUMIFS(Baggrundsvariable!G$3:G$296,Baggrundsvariable!$A$3:$A$296,Samlet!$C991,Baggrundsvariable!$C$3:$C$296,Samlet!$E991)</f>
        <v>14.2</v>
      </c>
      <c r="K991" s="8">
        <f>SUMIFS(Baggrundsvariable!H$3:H$296,Baggrundsvariable!$A$3:$A$296,Samlet!$C991,Baggrundsvariable!$C$3:$C$296,Samlet!$E991)</f>
        <v>13.7</v>
      </c>
      <c r="L991" s="8">
        <f>SUMIFS(Baggrundsvariable!I$3:I$296,Baggrundsvariable!$A$3:$A$296,Samlet!$C991,Baggrundsvariable!$C$3:$C$296,Samlet!$E991)</f>
        <v>6.078189761398006</v>
      </c>
    </row>
    <row r="992" spans="1:12">
      <c r="A992">
        <v>6580</v>
      </c>
      <c r="B992" t="s">
        <v>949</v>
      </c>
      <c r="C992">
        <v>621</v>
      </c>
      <c r="D992" t="s">
        <v>1290</v>
      </c>
      <c r="E992">
        <v>2011</v>
      </c>
      <c r="F992" s="15">
        <f>IF(VLOOKUP(IF($A992&lt;1500,'BM011'!$D$5,IF($A992&lt;1800,'BM011'!$D$5,IF($A992&lt;2000,'BM011'!$D$5,$A992))),'BM011'!$D$5:$U$607,'BM011'!S$609,0)="BRUG KOM",VLOOKUP($C992,'BM010'!$C$5:$T$102,'BM010'!R$104,0),VLOOKUP(IF($A992&lt;1500,'BM011'!$D$5,IF($A992&lt;1800,'BM011'!$D$5,IF($A992&lt;2000,'BM011'!$D$5,$A992))),'BM011'!$D$5:$U$607,'BM011'!S$609,0))</f>
        <v>7929.5</v>
      </c>
      <c r="G992">
        <f>SUMIFS(Baggrundsvariable!D$3:D$296,Baggrundsvariable!$A$3:$A$296,Samlet!$C992,Baggrundsvariable!$C$3:$C$296,Samlet!$E992)</f>
        <v>198340</v>
      </c>
      <c r="H992" s="8">
        <f>SUMIFS(Baggrundsvariable!E$3:E$296,Baggrundsvariable!$A$3:$A$296,Samlet!$C992,Baggrundsvariable!$C$3:$C$296,Samlet!$E992)</f>
        <v>1.4333333333333336</v>
      </c>
      <c r="I992" s="8">
        <f>SUMIFS(Baggrundsvariable!F$3:F$296,Baggrundsvariable!$A$3:$A$296,Samlet!$C992,Baggrundsvariable!$C$3:$C$296,Samlet!$E992)</f>
        <v>4.2</v>
      </c>
      <c r="J992" s="8">
        <f>SUMIFS(Baggrundsvariable!G$3:G$296,Baggrundsvariable!$A$3:$A$296,Samlet!$C992,Baggrundsvariable!$C$3:$C$296,Samlet!$E992)</f>
        <v>14.2</v>
      </c>
      <c r="K992" s="8">
        <f>SUMIFS(Baggrundsvariable!H$3:H$296,Baggrundsvariable!$A$3:$A$296,Samlet!$C992,Baggrundsvariable!$C$3:$C$296,Samlet!$E992)</f>
        <v>13.7</v>
      </c>
      <c r="L992" s="8">
        <f>SUMIFS(Baggrundsvariable!I$3:I$296,Baggrundsvariable!$A$3:$A$296,Samlet!$C992,Baggrundsvariable!$C$3:$C$296,Samlet!$E992)</f>
        <v>6.078189761398006</v>
      </c>
    </row>
    <row r="993" spans="1:12">
      <c r="A993">
        <v>6600</v>
      </c>
      <c r="B993" t="s">
        <v>950</v>
      </c>
      <c r="C993">
        <v>575</v>
      </c>
      <c r="D993" t="s">
        <v>1296</v>
      </c>
      <c r="E993">
        <v>2011</v>
      </c>
      <c r="F993" s="15">
        <f>IF(VLOOKUP(IF($A993&lt;1500,'BM011'!$D$5,IF($A993&lt;1800,'BM011'!$D$5,IF($A993&lt;2000,'BM011'!$D$5,$A993))),'BM011'!$D$5:$U$607,'BM011'!S$609,0)="BRUG KOM",VLOOKUP($C993,'BM010'!$C$5:$T$102,'BM010'!R$104,0),VLOOKUP(IF($A993&lt;1500,'BM011'!$D$5,IF($A993&lt;1800,'BM011'!$D$5,IF($A993&lt;2000,'BM011'!$D$5,$A993))),'BM011'!$D$5:$U$607,'BM011'!S$609,0))</f>
        <v>8565.25</v>
      </c>
      <c r="G993">
        <f>SUMIFS(Baggrundsvariable!D$3:D$296,Baggrundsvariable!$A$3:$A$296,Samlet!$C993,Baggrundsvariable!$C$3:$C$296,Samlet!$E993)</f>
        <v>181892</v>
      </c>
      <c r="H993" s="8">
        <f>SUMIFS(Baggrundsvariable!E$3:E$296,Baggrundsvariable!$A$3:$A$296,Samlet!$C993,Baggrundsvariable!$C$3:$C$296,Samlet!$E993)</f>
        <v>1.075</v>
      </c>
      <c r="I993" s="8">
        <f>SUMIFS(Baggrundsvariable!F$3:F$296,Baggrundsvariable!$A$3:$A$296,Samlet!$C993,Baggrundsvariable!$C$3:$C$296,Samlet!$E993)</f>
        <v>3.6</v>
      </c>
      <c r="J993" s="8">
        <f>SUMIFS(Baggrundsvariable!G$3:G$296,Baggrundsvariable!$A$3:$A$296,Samlet!$C993,Baggrundsvariable!$C$3:$C$296,Samlet!$E993)</f>
        <v>14.7</v>
      </c>
      <c r="K993" s="8">
        <f>SUMIFS(Baggrundsvariable!H$3:H$296,Baggrundsvariable!$A$3:$A$296,Samlet!$C993,Baggrundsvariable!$C$3:$C$296,Samlet!$E993)</f>
        <v>13.9</v>
      </c>
      <c r="L993" s="8">
        <f>SUMIFS(Baggrundsvariable!I$3:I$296,Baggrundsvariable!$A$3:$A$296,Samlet!$C993,Baggrundsvariable!$C$3:$C$296,Samlet!$E993)</f>
        <v>3.0745216338986618</v>
      </c>
    </row>
    <row r="994" spans="1:12">
      <c r="A994">
        <v>6621</v>
      </c>
      <c r="B994" t="s">
        <v>951</v>
      </c>
      <c r="C994">
        <v>575</v>
      </c>
      <c r="D994" t="s">
        <v>1296</v>
      </c>
      <c r="E994">
        <v>2011</v>
      </c>
      <c r="F994" s="15">
        <f>IF(VLOOKUP(IF($A994&lt;1500,'BM011'!$D$5,IF($A994&lt;1800,'BM011'!$D$5,IF($A994&lt;2000,'BM011'!$D$5,$A994))),'BM011'!$D$5:$U$607,'BM011'!S$609,0)="BRUG KOM",VLOOKUP($C994,'BM010'!$C$5:$T$102,'BM010'!R$104,0),VLOOKUP(IF($A994&lt;1500,'BM011'!$D$5,IF($A994&lt;1800,'BM011'!$D$5,IF($A994&lt;2000,'BM011'!$D$5,$A994))),'BM011'!$D$5:$U$607,'BM011'!S$609,0))</f>
        <v>6761</v>
      </c>
      <c r="G994">
        <f>SUMIFS(Baggrundsvariable!D$3:D$296,Baggrundsvariable!$A$3:$A$296,Samlet!$C994,Baggrundsvariable!$C$3:$C$296,Samlet!$E994)</f>
        <v>181892</v>
      </c>
      <c r="H994" s="8">
        <f>SUMIFS(Baggrundsvariable!E$3:E$296,Baggrundsvariable!$A$3:$A$296,Samlet!$C994,Baggrundsvariable!$C$3:$C$296,Samlet!$E994)</f>
        <v>1.075</v>
      </c>
      <c r="I994" s="8">
        <f>SUMIFS(Baggrundsvariable!F$3:F$296,Baggrundsvariable!$A$3:$A$296,Samlet!$C994,Baggrundsvariable!$C$3:$C$296,Samlet!$E994)</f>
        <v>3.6</v>
      </c>
      <c r="J994" s="8">
        <f>SUMIFS(Baggrundsvariable!G$3:G$296,Baggrundsvariable!$A$3:$A$296,Samlet!$C994,Baggrundsvariable!$C$3:$C$296,Samlet!$E994)</f>
        <v>14.7</v>
      </c>
      <c r="K994" s="8">
        <f>SUMIFS(Baggrundsvariable!H$3:H$296,Baggrundsvariable!$A$3:$A$296,Samlet!$C994,Baggrundsvariable!$C$3:$C$296,Samlet!$E994)</f>
        <v>13.9</v>
      </c>
      <c r="L994" s="8">
        <f>SUMIFS(Baggrundsvariable!I$3:I$296,Baggrundsvariable!$A$3:$A$296,Samlet!$C994,Baggrundsvariable!$C$3:$C$296,Samlet!$E994)</f>
        <v>3.0745216338986618</v>
      </c>
    </row>
    <row r="995" spans="1:12">
      <c r="A995">
        <v>6622</v>
      </c>
      <c r="B995" t="s">
        <v>952</v>
      </c>
      <c r="C995">
        <v>575</v>
      </c>
      <c r="D995" t="s">
        <v>1296</v>
      </c>
      <c r="E995">
        <v>2011</v>
      </c>
      <c r="F995" s="15">
        <f>IF(VLOOKUP(IF($A995&lt;1500,'BM011'!$D$5,IF($A995&lt;1800,'BM011'!$D$5,IF($A995&lt;2000,'BM011'!$D$5,$A995))),'BM011'!$D$5:$U$607,'BM011'!S$609,0)="BRUG KOM",VLOOKUP($C995,'BM010'!$C$5:$T$102,'BM010'!R$104,0),VLOOKUP(IF($A995&lt;1500,'BM011'!$D$5,IF($A995&lt;1800,'BM011'!$D$5,IF($A995&lt;2000,'BM011'!$D$5,$A995))),'BM011'!$D$5:$U$607,'BM011'!S$609,0))</f>
        <v>6761</v>
      </c>
      <c r="G995">
        <f>SUMIFS(Baggrundsvariable!D$3:D$296,Baggrundsvariable!$A$3:$A$296,Samlet!$C995,Baggrundsvariable!$C$3:$C$296,Samlet!$E995)</f>
        <v>181892</v>
      </c>
      <c r="H995" s="8">
        <f>SUMIFS(Baggrundsvariable!E$3:E$296,Baggrundsvariable!$A$3:$A$296,Samlet!$C995,Baggrundsvariable!$C$3:$C$296,Samlet!$E995)</f>
        <v>1.075</v>
      </c>
      <c r="I995" s="8">
        <f>SUMIFS(Baggrundsvariable!F$3:F$296,Baggrundsvariable!$A$3:$A$296,Samlet!$C995,Baggrundsvariable!$C$3:$C$296,Samlet!$E995)</f>
        <v>3.6</v>
      </c>
      <c r="J995" s="8">
        <f>SUMIFS(Baggrundsvariable!G$3:G$296,Baggrundsvariable!$A$3:$A$296,Samlet!$C995,Baggrundsvariable!$C$3:$C$296,Samlet!$E995)</f>
        <v>14.7</v>
      </c>
      <c r="K995" s="8">
        <f>SUMIFS(Baggrundsvariable!H$3:H$296,Baggrundsvariable!$A$3:$A$296,Samlet!$C995,Baggrundsvariable!$C$3:$C$296,Samlet!$E995)</f>
        <v>13.9</v>
      </c>
      <c r="L995" s="8">
        <f>SUMIFS(Baggrundsvariable!I$3:I$296,Baggrundsvariable!$A$3:$A$296,Samlet!$C995,Baggrundsvariable!$C$3:$C$296,Samlet!$E995)</f>
        <v>3.0745216338986618</v>
      </c>
    </row>
    <row r="996" spans="1:12">
      <c r="A996">
        <v>6623</v>
      </c>
      <c r="B996" t="s">
        <v>953</v>
      </c>
      <c r="C996">
        <v>530</v>
      </c>
      <c r="D996" t="s">
        <v>1297</v>
      </c>
      <c r="E996">
        <v>2011</v>
      </c>
      <c r="F996" s="15">
        <f>IF(VLOOKUP(IF($A996&lt;1500,'BM011'!$D$5,IF($A996&lt;1800,'BM011'!$D$5,IF($A996&lt;2000,'BM011'!$D$5,$A996))),'BM011'!$D$5:$U$607,'BM011'!S$609,0)="BRUG KOM",VLOOKUP($C996,'BM010'!$C$5:$T$102,'BM010'!R$104,0),VLOOKUP(IF($A996&lt;1500,'BM011'!$D$5,IF($A996&lt;1800,'BM011'!$D$5,IF($A996&lt;2000,'BM011'!$D$5,$A996))),'BM011'!$D$5:$U$607,'BM011'!S$609,0))</f>
        <v>7920.5</v>
      </c>
      <c r="G996">
        <f>SUMIFS(Baggrundsvariable!D$3:D$296,Baggrundsvariable!$A$3:$A$296,Samlet!$C996,Baggrundsvariable!$C$3:$C$296,Samlet!$E996)</f>
        <v>195230</v>
      </c>
      <c r="H996" s="8">
        <f>SUMIFS(Baggrundsvariable!E$3:E$296,Baggrundsvariable!$A$3:$A$296,Samlet!$C996,Baggrundsvariable!$C$3:$C$296,Samlet!$E996)</f>
        <v>0.6</v>
      </c>
      <c r="I996" s="8">
        <f>SUMIFS(Baggrundsvariable!F$3:F$296,Baggrundsvariable!$A$3:$A$296,Samlet!$C996,Baggrundsvariable!$C$3:$C$296,Samlet!$E996)</f>
        <v>4</v>
      </c>
      <c r="J996" s="8">
        <f>SUMIFS(Baggrundsvariable!G$3:G$296,Baggrundsvariable!$A$3:$A$296,Samlet!$C996,Baggrundsvariable!$C$3:$C$296,Samlet!$E996)</f>
        <v>11.6</v>
      </c>
      <c r="K996" s="8">
        <f>SUMIFS(Baggrundsvariable!H$3:H$296,Baggrundsvariable!$A$3:$A$296,Samlet!$C996,Baggrundsvariable!$C$3:$C$296,Samlet!$E996)</f>
        <v>12.4</v>
      </c>
      <c r="L996" s="8">
        <f>SUMIFS(Baggrundsvariable!I$3:I$296,Baggrundsvariable!$A$3:$A$296,Samlet!$C996,Baggrundsvariable!$C$3:$C$296,Samlet!$E996)</f>
        <v>3.6643273961630878</v>
      </c>
    </row>
    <row r="997" spans="1:12">
      <c r="A997">
        <v>6623</v>
      </c>
      <c r="B997" t="s">
        <v>953</v>
      </c>
      <c r="C997">
        <v>575</v>
      </c>
      <c r="D997" t="s">
        <v>1296</v>
      </c>
      <c r="E997">
        <v>2011</v>
      </c>
      <c r="F997" s="15">
        <f>IF(VLOOKUP(IF($A997&lt;1500,'BM011'!$D$5,IF($A997&lt;1800,'BM011'!$D$5,IF($A997&lt;2000,'BM011'!$D$5,$A997))),'BM011'!$D$5:$U$607,'BM011'!S$609,0)="BRUG KOM",VLOOKUP($C997,'BM010'!$C$5:$T$102,'BM010'!R$104,0),VLOOKUP(IF($A997&lt;1500,'BM011'!$D$5,IF($A997&lt;1800,'BM011'!$D$5,IF($A997&lt;2000,'BM011'!$D$5,$A997))),'BM011'!$D$5:$U$607,'BM011'!S$609,0))</f>
        <v>6761</v>
      </c>
      <c r="G997">
        <f>SUMIFS(Baggrundsvariable!D$3:D$296,Baggrundsvariable!$A$3:$A$296,Samlet!$C997,Baggrundsvariable!$C$3:$C$296,Samlet!$E997)</f>
        <v>181892</v>
      </c>
      <c r="H997" s="8">
        <f>SUMIFS(Baggrundsvariable!E$3:E$296,Baggrundsvariable!$A$3:$A$296,Samlet!$C997,Baggrundsvariable!$C$3:$C$296,Samlet!$E997)</f>
        <v>1.075</v>
      </c>
      <c r="I997" s="8">
        <f>SUMIFS(Baggrundsvariable!F$3:F$296,Baggrundsvariable!$A$3:$A$296,Samlet!$C997,Baggrundsvariable!$C$3:$C$296,Samlet!$E997)</f>
        <v>3.6</v>
      </c>
      <c r="J997" s="8">
        <f>SUMIFS(Baggrundsvariable!G$3:G$296,Baggrundsvariable!$A$3:$A$296,Samlet!$C997,Baggrundsvariable!$C$3:$C$296,Samlet!$E997)</f>
        <v>14.7</v>
      </c>
      <c r="K997" s="8">
        <f>SUMIFS(Baggrundsvariable!H$3:H$296,Baggrundsvariable!$A$3:$A$296,Samlet!$C997,Baggrundsvariable!$C$3:$C$296,Samlet!$E997)</f>
        <v>13.9</v>
      </c>
      <c r="L997" s="8">
        <f>SUMIFS(Baggrundsvariable!I$3:I$296,Baggrundsvariable!$A$3:$A$296,Samlet!$C997,Baggrundsvariable!$C$3:$C$296,Samlet!$E997)</f>
        <v>3.0745216338986618</v>
      </c>
    </row>
    <row r="998" spans="1:12">
      <c r="A998">
        <v>6623</v>
      </c>
      <c r="B998" t="s">
        <v>953</v>
      </c>
      <c r="C998">
        <v>630</v>
      </c>
      <c r="D998" t="s">
        <v>1291</v>
      </c>
      <c r="E998">
        <v>2011</v>
      </c>
      <c r="F998" s="15">
        <f>IF(VLOOKUP(IF($A998&lt;1500,'BM011'!$D$5,IF($A998&lt;1800,'BM011'!$D$5,IF($A998&lt;2000,'BM011'!$D$5,$A998))),'BM011'!$D$5:$U$607,'BM011'!S$609,0)="BRUG KOM",VLOOKUP($C998,'BM010'!$C$5:$T$102,'BM010'!R$104,0),VLOOKUP(IF($A998&lt;1500,'BM011'!$D$5,IF($A998&lt;1800,'BM011'!$D$5,IF($A998&lt;2000,'BM011'!$D$5,$A998))),'BM011'!$D$5:$U$607,'BM011'!S$609,0))</f>
        <v>10700.25</v>
      </c>
      <c r="G998">
        <f>SUMIFS(Baggrundsvariable!D$3:D$296,Baggrundsvariable!$A$3:$A$296,Samlet!$C998,Baggrundsvariable!$C$3:$C$296,Samlet!$E998)</f>
        <v>201780</v>
      </c>
      <c r="H998" s="8">
        <f>SUMIFS(Baggrundsvariable!E$3:E$296,Baggrundsvariable!$A$3:$A$296,Samlet!$C998,Baggrundsvariable!$C$3:$C$296,Samlet!$E998)</f>
        <v>1.1416666666666666</v>
      </c>
      <c r="I998" s="8">
        <f>SUMIFS(Baggrundsvariable!F$3:F$296,Baggrundsvariable!$A$3:$A$296,Samlet!$C998,Baggrundsvariable!$C$3:$C$296,Samlet!$E998)</f>
        <v>4</v>
      </c>
      <c r="J998" s="8">
        <f>SUMIFS(Baggrundsvariable!G$3:G$296,Baggrundsvariable!$A$3:$A$296,Samlet!$C998,Baggrundsvariable!$C$3:$C$296,Samlet!$E998)</f>
        <v>15.2</v>
      </c>
      <c r="K998" s="8">
        <f>SUMIFS(Baggrundsvariable!H$3:H$296,Baggrundsvariable!$A$3:$A$296,Samlet!$C998,Baggrundsvariable!$C$3:$C$296,Samlet!$E998)</f>
        <v>13.3</v>
      </c>
      <c r="L998" s="8">
        <f>SUMIFS(Baggrundsvariable!I$3:I$296,Baggrundsvariable!$A$3:$A$296,Samlet!$C998,Baggrundsvariable!$C$3:$C$296,Samlet!$E998)</f>
        <v>5.942378486231811</v>
      </c>
    </row>
    <row r="999" spans="1:12">
      <c r="A999">
        <v>6630</v>
      </c>
      <c r="B999" t="s">
        <v>954</v>
      </c>
      <c r="C999">
        <v>510</v>
      </c>
      <c r="D999" t="s">
        <v>1292</v>
      </c>
      <c r="E999">
        <v>2011</v>
      </c>
      <c r="F999" s="15">
        <f>IF(VLOOKUP(IF($A999&lt;1500,'BM011'!$D$5,IF($A999&lt;1800,'BM011'!$D$5,IF($A999&lt;2000,'BM011'!$D$5,$A999))),'BM011'!$D$5:$U$607,'BM011'!S$609,0)="BRUG KOM",VLOOKUP($C999,'BM010'!$C$5:$T$102,'BM010'!R$104,0),VLOOKUP(IF($A999&lt;1500,'BM011'!$D$5,IF($A999&lt;1800,'BM011'!$D$5,IF($A999&lt;2000,'BM011'!$D$5,$A999))),'BM011'!$D$5:$U$607,'BM011'!S$609,0))</f>
        <v>5655.75</v>
      </c>
      <c r="G999">
        <f>SUMIFS(Baggrundsvariable!D$3:D$296,Baggrundsvariable!$A$3:$A$296,Samlet!$C999,Baggrundsvariable!$C$3:$C$296,Samlet!$E999)</f>
        <v>182598</v>
      </c>
      <c r="H999" s="8">
        <f>SUMIFS(Baggrundsvariable!E$3:E$296,Baggrundsvariable!$A$3:$A$296,Samlet!$C999,Baggrundsvariable!$C$3:$C$296,Samlet!$E999)</f>
        <v>1.5249999999999997</v>
      </c>
      <c r="I999" s="8">
        <f>SUMIFS(Baggrundsvariable!F$3:F$296,Baggrundsvariable!$A$3:$A$296,Samlet!$C999,Baggrundsvariable!$C$3:$C$296,Samlet!$E999)</f>
        <v>3.8</v>
      </c>
      <c r="J999" s="8">
        <f>SUMIFS(Baggrundsvariable!G$3:G$296,Baggrundsvariable!$A$3:$A$296,Samlet!$C999,Baggrundsvariable!$C$3:$C$296,Samlet!$E999)</f>
        <v>15.9</v>
      </c>
      <c r="K999" s="8">
        <f>SUMIFS(Baggrundsvariable!H$3:H$296,Baggrundsvariable!$A$3:$A$296,Samlet!$C999,Baggrundsvariable!$C$3:$C$296,Samlet!$E999)</f>
        <v>11.9</v>
      </c>
      <c r="L999" s="8">
        <f>SUMIFS(Baggrundsvariable!I$3:I$296,Baggrundsvariable!$A$3:$A$296,Samlet!$C999,Baggrundsvariable!$C$3:$C$296,Samlet!$E999)</f>
        <v>3.9230447138899032</v>
      </c>
    </row>
    <row r="1000" spans="1:12">
      <c r="A1000">
        <v>6630</v>
      </c>
      <c r="B1000" t="s">
        <v>954</v>
      </c>
      <c r="C1000">
        <v>575</v>
      </c>
      <c r="D1000" t="s">
        <v>1296</v>
      </c>
      <c r="E1000">
        <v>2011</v>
      </c>
      <c r="F1000" s="15">
        <f>IF(VLOOKUP(IF($A1000&lt;1500,'BM011'!$D$5,IF($A1000&lt;1800,'BM011'!$D$5,IF($A1000&lt;2000,'BM011'!$D$5,$A1000))),'BM011'!$D$5:$U$607,'BM011'!S$609,0)="BRUG KOM",VLOOKUP($C1000,'BM010'!$C$5:$T$102,'BM010'!R$104,0),VLOOKUP(IF($A1000&lt;1500,'BM011'!$D$5,IF($A1000&lt;1800,'BM011'!$D$5,IF($A1000&lt;2000,'BM011'!$D$5,$A1000))),'BM011'!$D$5:$U$607,'BM011'!S$609,0))</f>
        <v>5655.75</v>
      </c>
      <c r="G1000">
        <f>SUMIFS(Baggrundsvariable!D$3:D$296,Baggrundsvariable!$A$3:$A$296,Samlet!$C1000,Baggrundsvariable!$C$3:$C$296,Samlet!$E1000)</f>
        <v>181892</v>
      </c>
      <c r="H1000" s="8">
        <f>SUMIFS(Baggrundsvariable!E$3:E$296,Baggrundsvariable!$A$3:$A$296,Samlet!$C1000,Baggrundsvariable!$C$3:$C$296,Samlet!$E1000)</f>
        <v>1.075</v>
      </c>
      <c r="I1000" s="8">
        <f>SUMIFS(Baggrundsvariable!F$3:F$296,Baggrundsvariable!$A$3:$A$296,Samlet!$C1000,Baggrundsvariable!$C$3:$C$296,Samlet!$E1000)</f>
        <v>3.6</v>
      </c>
      <c r="J1000" s="8">
        <f>SUMIFS(Baggrundsvariable!G$3:G$296,Baggrundsvariable!$A$3:$A$296,Samlet!$C1000,Baggrundsvariable!$C$3:$C$296,Samlet!$E1000)</f>
        <v>14.7</v>
      </c>
      <c r="K1000" s="8">
        <f>SUMIFS(Baggrundsvariable!H$3:H$296,Baggrundsvariable!$A$3:$A$296,Samlet!$C1000,Baggrundsvariable!$C$3:$C$296,Samlet!$E1000)</f>
        <v>13.9</v>
      </c>
      <c r="L1000" s="8">
        <f>SUMIFS(Baggrundsvariable!I$3:I$296,Baggrundsvariable!$A$3:$A$296,Samlet!$C1000,Baggrundsvariable!$C$3:$C$296,Samlet!$E1000)</f>
        <v>3.0745216338986618</v>
      </c>
    </row>
    <row r="1001" spans="1:12">
      <c r="A1001">
        <v>6640</v>
      </c>
      <c r="B1001" t="s">
        <v>955</v>
      </c>
      <c r="C1001">
        <v>621</v>
      </c>
      <c r="D1001" t="s">
        <v>1290</v>
      </c>
      <c r="E1001">
        <v>2011</v>
      </c>
      <c r="F1001" s="15">
        <f>IF(VLOOKUP(IF($A1001&lt;1500,'BM011'!$D$5,IF($A1001&lt;1800,'BM011'!$D$5,IF($A1001&lt;2000,'BM011'!$D$5,$A1001))),'BM011'!$D$5:$U$607,'BM011'!S$609,0)="BRUG KOM",VLOOKUP($C1001,'BM010'!$C$5:$T$102,'BM010'!R$104,0),VLOOKUP(IF($A1001&lt;1500,'BM011'!$D$5,IF($A1001&lt;1800,'BM011'!$D$5,IF($A1001&lt;2000,'BM011'!$D$5,$A1001))),'BM011'!$D$5:$U$607,'BM011'!S$609,0))</f>
        <v>10049</v>
      </c>
      <c r="G1001">
        <f>SUMIFS(Baggrundsvariable!D$3:D$296,Baggrundsvariable!$A$3:$A$296,Samlet!$C1001,Baggrundsvariable!$C$3:$C$296,Samlet!$E1001)</f>
        <v>198340</v>
      </c>
      <c r="H1001" s="8">
        <f>SUMIFS(Baggrundsvariable!E$3:E$296,Baggrundsvariable!$A$3:$A$296,Samlet!$C1001,Baggrundsvariable!$C$3:$C$296,Samlet!$E1001)</f>
        <v>1.4333333333333336</v>
      </c>
      <c r="I1001" s="8">
        <f>SUMIFS(Baggrundsvariable!F$3:F$296,Baggrundsvariable!$A$3:$A$296,Samlet!$C1001,Baggrundsvariable!$C$3:$C$296,Samlet!$E1001)</f>
        <v>4.2</v>
      </c>
      <c r="J1001" s="8">
        <f>SUMIFS(Baggrundsvariable!G$3:G$296,Baggrundsvariable!$A$3:$A$296,Samlet!$C1001,Baggrundsvariable!$C$3:$C$296,Samlet!$E1001)</f>
        <v>14.2</v>
      </c>
      <c r="K1001" s="8">
        <f>SUMIFS(Baggrundsvariable!H$3:H$296,Baggrundsvariable!$A$3:$A$296,Samlet!$C1001,Baggrundsvariable!$C$3:$C$296,Samlet!$E1001)</f>
        <v>13.7</v>
      </c>
      <c r="L1001" s="8">
        <f>SUMIFS(Baggrundsvariable!I$3:I$296,Baggrundsvariable!$A$3:$A$296,Samlet!$C1001,Baggrundsvariable!$C$3:$C$296,Samlet!$E1001)</f>
        <v>6.078189761398006</v>
      </c>
    </row>
    <row r="1002" spans="1:12">
      <c r="A1002">
        <v>6650</v>
      </c>
      <c r="B1002" t="s">
        <v>956</v>
      </c>
      <c r="C1002">
        <v>575</v>
      </c>
      <c r="D1002" t="s">
        <v>1296</v>
      </c>
      <c r="E1002">
        <v>2011</v>
      </c>
      <c r="F1002" s="15">
        <f>IF(VLOOKUP(IF($A1002&lt;1500,'BM011'!$D$5,IF($A1002&lt;1800,'BM011'!$D$5,IF($A1002&lt;2000,'BM011'!$D$5,$A1002))),'BM011'!$D$5:$U$607,'BM011'!S$609,0)="BRUG KOM",VLOOKUP($C1002,'BM010'!$C$5:$T$102,'BM010'!R$104,0),VLOOKUP(IF($A1002&lt;1500,'BM011'!$D$5,IF($A1002&lt;1800,'BM011'!$D$5,IF($A1002&lt;2000,'BM011'!$D$5,$A1002))),'BM011'!$D$5:$U$607,'BM011'!S$609,0))</f>
        <v>6669</v>
      </c>
      <c r="G1002">
        <f>SUMIFS(Baggrundsvariable!D$3:D$296,Baggrundsvariable!$A$3:$A$296,Samlet!$C1002,Baggrundsvariable!$C$3:$C$296,Samlet!$E1002)</f>
        <v>181892</v>
      </c>
      <c r="H1002" s="8">
        <f>SUMIFS(Baggrundsvariable!E$3:E$296,Baggrundsvariable!$A$3:$A$296,Samlet!$C1002,Baggrundsvariable!$C$3:$C$296,Samlet!$E1002)</f>
        <v>1.075</v>
      </c>
      <c r="I1002" s="8">
        <f>SUMIFS(Baggrundsvariable!F$3:F$296,Baggrundsvariable!$A$3:$A$296,Samlet!$C1002,Baggrundsvariable!$C$3:$C$296,Samlet!$E1002)</f>
        <v>3.6</v>
      </c>
      <c r="J1002" s="8">
        <f>SUMIFS(Baggrundsvariable!G$3:G$296,Baggrundsvariable!$A$3:$A$296,Samlet!$C1002,Baggrundsvariable!$C$3:$C$296,Samlet!$E1002)</f>
        <v>14.7</v>
      </c>
      <c r="K1002" s="8">
        <f>SUMIFS(Baggrundsvariable!H$3:H$296,Baggrundsvariable!$A$3:$A$296,Samlet!$C1002,Baggrundsvariable!$C$3:$C$296,Samlet!$E1002)</f>
        <v>13.9</v>
      </c>
      <c r="L1002" s="8">
        <f>SUMIFS(Baggrundsvariable!I$3:I$296,Baggrundsvariable!$A$3:$A$296,Samlet!$C1002,Baggrundsvariable!$C$3:$C$296,Samlet!$E1002)</f>
        <v>3.0745216338986618</v>
      </c>
    </row>
    <row r="1003" spans="1:12">
      <c r="A1003">
        <v>6660</v>
      </c>
      <c r="B1003" t="s">
        <v>957</v>
      </c>
      <c r="C1003">
        <v>575</v>
      </c>
      <c r="D1003" t="s">
        <v>1296</v>
      </c>
      <c r="E1003">
        <v>2011</v>
      </c>
      <c r="F1003" s="15">
        <f>IF(VLOOKUP(IF($A1003&lt;1500,'BM011'!$D$5,IF($A1003&lt;1800,'BM011'!$D$5,IF($A1003&lt;2000,'BM011'!$D$5,$A1003))),'BM011'!$D$5:$U$607,'BM011'!S$609,0)="BRUG KOM",VLOOKUP($C1003,'BM010'!$C$5:$T$102,'BM010'!R$104,0),VLOOKUP(IF($A1003&lt;1500,'BM011'!$D$5,IF($A1003&lt;1800,'BM011'!$D$5,IF($A1003&lt;2000,'BM011'!$D$5,$A1003))),'BM011'!$D$5:$U$607,'BM011'!S$609,0))</f>
        <v>6761</v>
      </c>
      <c r="G1003">
        <f>SUMIFS(Baggrundsvariable!D$3:D$296,Baggrundsvariable!$A$3:$A$296,Samlet!$C1003,Baggrundsvariable!$C$3:$C$296,Samlet!$E1003)</f>
        <v>181892</v>
      </c>
      <c r="H1003" s="8">
        <f>SUMIFS(Baggrundsvariable!E$3:E$296,Baggrundsvariable!$A$3:$A$296,Samlet!$C1003,Baggrundsvariable!$C$3:$C$296,Samlet!$E1003)</f>
        <v>1.075</v>
      </c>
      <c r="I1003" s="8">
        <f>SUMIFS(Baggrundsvariable!F$3:F$296,Baggrundsvariable!$A$3:$A$296,Samlet!$C1003,Baggrundsvariable!$C$3:$C$296,Samlet!$E1003)</f>
        <v>3.6</v>
      </c>
      <c r="J1003" s="8">
        <f>SUMIFS(Baggrundsvariable!G$3:G$296,Baggrundsvariable!$A$3:$A$296,Samlet!$C1003,Baggrundsvariable!$C$3:$C$296,Samlet!$E1003)</f>
        <v>14.7</v>
      </c>
      <c r="K1003" s="8">
        <f>SUMIFS(Baggrundsvariable!H$3:H$296,Baggrundsvariable!$A$3:$A$296,Samlet!$C1003,Baggrundsvariable!$C$3:$C$296,Samlet!$E1003)</f>
        <v>13.9</v>
      </c>
      <c r="L1003" s="8">
        <f>SUMIFS(Baggrundsvariable!I$3:I$296,Baggrundsvariable!$A$3:$A$296,Samlet!$C1003,Baggrundsvariable!$C$3:$C$296,Samlet!$E1003)</f>
        <v>3.0745216338986618</v>
      </c>
    </row>
    <row r="1004" spans="1:12">
      <c r="A1004">
        <v>6670</v>
      </c>
      <c r="B1004" t="s">
        <v>958</v>
      </c>
      <c r="C1004">
        <v>561</v>
      </c>
      <c r="D1004" t="s">
        <v>1298</v>
      </c>
      <c r="E1004">
        <v>2011</v>
      </c>
      <c r="F1004" s="15">
        <f>IF(VLOOKUP(IF($A1004&lt;1500,'BM011'!$D$5,IF($A1004&lt;1800,'BM011'!$D$5,IF($A1004&lt;2000,'BM011'!$D$5,$A1004))),'BM011'!$D$5:$U$607,'BM011'!S$609,0)="BRUG KOM",VLOOKUP($C1004,'BM010'!$C$5:$T$102,'BM010'!R$104,0),VLOOKUP(IF($A1004&lt;1500,'BM011'!$D$5,IF($A1004&lt;1800,'BM011'!$D$5,IF($A1004&lt;2000,'BM011'!$D$5,$A1004))),'BM011'!$D$5:$U$607,'BM011'!S$609,0))</f>
        <v>5677</v>
      </c>
      <c r="G1004">
        <f>SUMIFS(Baggrundsvariable!D$3:D$296,Baggrundsvariable!$A$3:$A$296,Samlet!$C1004,Baggrundsvariable!$C$3:$C$296,Samlet!$E1004)</f>
        <v>192786</v>
      </c>
      <c r="H1004" s="8">
        <f>SUMIFS(Baggrundsvariable!E$3:E$296,Baggrundsvariable!$A$3:$A$296,Samlet!$C1004,Baggrundsvariable!$C$3:$C$296,Samlet!$E1004)</f>
        <v>1.1333333333333331</v>
      </c>
      <c r="I1004" s="8">
        <f>SUMIFS(Baggrundsvariable!F$3:F$296,Baggrundsvariable!$A$3:$A$296,Samlet!$C1004,Baggrundsvariable!$C$3:$C$296,Samlet!$E1004)</f>
        <v>6.4</v>
      </c>
      <c r="J1004" s="8">
        <f>SUMIFS(Baggrundsvariable!G$3:G$296,Baggrundsvariable!$A$3:$A$296,Samlet!$C1004,Baggrundsvariable!$C$3:$C$296,Samlet!$E1004)</f>
        <v>16.5</v>
      </c>
      <c r="K1004" s="8">
        <f>SUMIFS(Baggrundsvariable!H$3:H$296,Baggrundsvariable!$A$3:$A$296,Samlet!$C1004,Baggrundsvariable!$C$3:$C$296,Samlet!$E1004)</f>
        <v>13.3</v>
      </c>
      <c r="L1004" s="8">
        <f>SUMIFS(Baggrundsvariable!I$3:I$296,Baggrundsvariable!$A$3:$A$296,Samlet!$C1004,Baggrundsvariable!$C$3:$C$296,Samlet!$E1004)</f>
        <v>5.3870913830412972</v>
      </c>
    </row>
    <row r="1005" spans="1:12">
      <c r="A1005">
        <v>6670</v>
      </c>
      <c r="B1005" t="s">
        <v>958</v>
      </c>
      <c r="C1005">
        <v>575</v>
      </c>
      <c r="D1005" t="s">
        <v>1296</v>
      </c>
      <c r="E1005">
        <v>2011</v>
      </c>
      <c r="F1005" s="15">
        <f>IF(VLOOKUP(IF($A1005&lt;1500,'BM011'!$D$5,IF($A1005&lt;1800,'BM011'!$D$5,IF($A1005&lt;2000,'BM011'!$D$5,$A1005))),'BM011'!$D$5:$U$607,'BM011'!S$609,0)="BRUG KOM",VLOOKUP($C1005,'BM010'!$C$5:$T$102,'BM010'!R$104,0),VLOOKUP(IF($A1005&lt;1500,'BM011'!$D$5,IF($A1005&lt;1800,'BM011'!$D$5,IF($A1005&lt;2000,'BM011'!$D$5,$A1005))),'BM011'!$D$5:$U$607,'BM011'!S$609,0))</f>
        <v>5677</v>
      </c>
      <c r="G1005">
        <f>SUMIFS(Baggrundsvariable!D$3:D$296,Baggrundsvariable!$A$3:$A$296,Samlet!$C1005,Baggrundsvariable!$C$3:$C$296,Samlet!$E1005)</f>
        <v>181892</v>
      </c>
      <c r="H1005" s="8">
        <f>SUMIFS(Baggrundsvariable!E$3:E$296,Baggrundsvariable!$A$3:$A$296,Samlet!$C1005,Baggrundsvariable!$C$3:$C$296,Samlet!$E1005)</f>
        <v>1.075</v>
      </c>
      <c r="I1005" s="8">
        <f>SUMIFS(Baggrundsvariable!F$3:F$296,Baggrundsvariable!$A$3:$A$296,Samlet!$C1005,Baggrundsvariable!$C$3:$C$296,Samlet!$E1005)</f>
        <v>3.6</v>
      </c>
      <c r="J1005" s="8">
        <f>SUMIFS(Baggrundsvariable!G$3:G$296,Baggrundsvariable!$A$3:$A$296,Samlet!$C1005,Baggrundsvariable!$C$3:$C$296,Samlet!$E1005)</f>
        <v>14.7</v>
      </c>
      <c r="K1005" s="8">
        <f>SUMIFS(Baggrundsvariable!H$3:H$296,Baggrundsvariable!$A$3:$A$296,Samlet!$C1005,Baggrundsvariable!$C$3:$C$296,Samlet!$E1005)</f>
        <v>13.9</v>
      </c>
      <c r="L1005" s="8">
        <f>SUMIFS(Baggrundsvariable!I$3:I$296,Baggrundsvariable!$A$3:$A$296,Samlet!$C1005,Baggrundsvariable!$C$3:$C$296,Samlet!$E1005)</f>
        <v>3.0745216338986618</v>
      </c>
    </row>
    <row r="1006" spans="1:12">
      <c r="A1006">
        <v>6682</v>
      </c>
      <c r="B1006" t="s">
        <v>959</v>
      </c>
      <c r="C1006">
        <v>530</v>
      </c>
      <c r="D1006" t="s">
        <v>1297</v>
      </c>
      <c r="E1006">
        <v>2011</v>
      </c>
      <c r="F1006" s="15">
        <f>IF(VLOOKUP(IF($A1006&lt;1500,'BM011'!$D$5,IF($A1006&lt;1800,'BM011'!$D$5,IF($A1006&lt;2000,'BM011'!$D$5,$A1006))),'BM011'!$D$5:$U$607,'BM011'!S$609,0)="BRUG KOM",VLOOKUP($C1006,'BM010'!$C$5:$T$102,'BM010'!R$104,0),VLOOKUP(IF($A1006&lt;1500,'BM011'!$D$5,IF($A1006&lt;1800,'BM011'!$D$5,IF($A1006&lt;2000,'BM011'!$D$5,$A1006))),'BM011'!$D$5:$U$607,'BM011'!S$609,0))</f>
        <v>7920.5</v>
      </c>
      <c r="G1006">
        <f>SUMIFS(Baggrundsvariable!D$3:D$296,Baggrundsvariable!$A$3:$A$296,Samlet!$C1006,Baggrundsvariable!$C$3:$C$296,Samlet!$E1006)</f>
        <v>195230</v>
      </c>
      <c r="H1006" s="8">
        <f>SUMIFS(Baggrundsvariable!E$3:E$296,Baggrundsvariable!$A$3:$A$296,Samlet!$C1006,Baggrundsvariable!$C$3:$C$296,Samlet!$E1006)</f>
        <v>0.6</v>
      </c>
      <c r="I1006" s="8">
        <f>SUMIFS(Baggrundsvariable!F$3:F$296,Baggrundsvariable!$A$3:$A$296,Samlet!$C1006,Baggrundsvariable!$C$3:$C$296,Samlet!$E1006)</f>
        <v>4</v>
      </c>
      <c r="J1006" s="8">
        <f>SUMIFS(Baggrundsvariable!G$3:G$296,Baggrundsvariable!$A$3:$A$296,Samlet!$C1006,Baggrundsvariable!$C$3:$C$296,Samlet!$E1006)</f>
        <v>11.6</v>
      </c>
      <c r="K1006" s="8">
        <f>SUMIFS(Baggrundsvariable!H$3:H$296,Baggrundsvariable!$A$3:$A$296,Samlet!$C1006,Baggrundsvariable!$C$3:$C$296,Samlet!$E1006)</f>
        <v>12.4</v>
      </c>
      <c r="L1006" s="8">
        <f>SUMIFS(Baggrundsvariable!I$3:I$296,Baggrundsvariable!$A$3:$A$296,Samlet!$C1006,Baggrundsvariable!$C$3:$C$296,Samlet!$E1006)</f>
        <v>3.6643273961630878</v>
      </c>
    </row>
    <row r="1007" spans="1:12">
      <c r="A1007">
        <v>6682</v>
      </c>
      <c r="B1007" t="s">
        <v>959</v>
      </c>
      <c r="C1007">
        <v>573</v>
      </c>
      <c r="D1007" t="s">
        <v>1299</v>
      </c>
      <c r="E1007">
        <v>2011</v>
      </c>
      <c r="F1007" s="15">
        <f>IF(VLOOKUP(IF($A1007&lt;1500,'BM011'!$D$5,IF($A1007&lt;1800,'BM011'!$D$5,IF($A1007&lt;2000,'BM011'!$D$5,$A1007))),'BM011'!$D$5:$U$607,'BM011'!S$609,0)="BRUG KOM",VLOOKUP($C1007,'BM010'!$C$5:$T$102,'BM010'!R$104,0),VLOOKUP(IF($A1007&lt;1500,'BM011'!$D$5,IF($A1007&lt;1800,'BM011'!$D$5,IF($A1007&lt;2000,'BM011'!$D$5,$A1007))),'BM011'!$D$5:$U$607,'BM011'!S$609,0))</f>
        <v>7321.5</v>
      </c>
      <c r="G1007">
        <f>SUMIFS(Baggrundsvariable!D$3:D$296,Baggrundsvariable!$A$3:$A$296,Samlet!$C1007,Baggrundsvariable!$C$3:$C$296,Samlet!$E1007)</f>
        <v>188050</v>
      </c>
      <c r="H1007" s="8">
        <f>SUMIFS(Baggrundsvariable!E$3:E$296,Baggrundsvariable!$A$3:$A$296,Samlet!$C1007,Baggrundsvariable!$C$3:$C$296,Samlet!$E1007)</f>
        <v>0.87500000000000011</v>
      </c>
      <c r="I1007" s="8">
        <f>SUMIFS(Baggrundsvariable!F$3:F$296,Baggrundsvariable!$A$3:$A$296,Samlet!$C1007,Baggrundsvariable!$C$3:$C$296,Samlet!$E1007)</f>
        <v>3.3</v>
      </c>
      <c r="J1007" s="8">
        <f>SUMIFS(Baggrundsvariable!G$3:G$296,Baggrundsvariable!$A$3:$A$296,Samlet!$C1007,Baggrundsvariable!$C$3:$C$296,Samlet!$E1007)</f>
        <v>15.7</v>
      </c>
      <c r="K1007" s="8">
        <f>SUMIFS(Baggrundsvariable!H$3:H$296,Baggrundsvariable!$A$3:$A$296,Samlet!$C1007,Baggrundsvariable!$C$3:$C$296,Samlet!$E1007)</f>
        <v>10</v>
      </c>
      <c r="L1007" s="8">
        <f>SUMIFS(Baggrundsvariable!I$3:I$296,Baggrundsvariable!$A$3:$A$296,Samlet!$C1007,Baggrundsvariable!$C$3:$C$296,Samlet!$E1007)</f>
        <v>2.9783281426180079</v>
      </c>
    </row>
    <row r="1008" spans="1:12">
      <c r="A1008">
        <v>6682</v>
      </c>
      <c r="B1008" t="s">
        <v>959</v>
      </c>
      <c r="C1008">
        <v>575</v>
      </c>
      <c r="D1008" t="s">
        <v>1296</v>
      </c>
      <c r="E1008">
        <v>2011</v>
      </c>
      <c r="F1008" s="15">
        <f>IF(VLOOKUP(IF($A1008&lt;1500,'BM011'!$D$5,IF($A1008&lt;1800,'BM011'!$D$5,IF($A1008&lt;2000,'BM011'!$D$5,$A1008))),'BM011'!$D$5:$U$607,'BM011'!S$609,0)="BRUG KOM",VLOOKUP($C1008,'BM010'!$C$5:$T$102,'BM010'!R$104,0),VLOOKUP(IF($A1008&lt;1500,'BM011'!$D$5,IF($A1008&lt;1800,'BM011'!$D$5,IF($A1008&lt;2000,'BM011'!$D$5,$A1008))),'BM011'!$D$5:$U$607,'BM011'!S$609,0))</f>
        <v>6761</v>
      </c>
      <c r="G1008">
        <f>SUMIFS(Baggrundsvariable!D$3:D$296,Baggrundsvariable!$A$3:$A$296,Samlet!$C1008,Baggrundsvariable!$C$3:$C$296,Samlet!$E1008)</f>
        <v>181892</v>
      </c>
      <c r="H1008" s="8">
        <f>SUMIFS(Baggrundsvariable!E$3:E$296,Baggrundsvariable!$A$3:$A$296,Samlet!$C1008,Baggrundsvariable!$C$3:$C$296,Samlet!$E1008)</f>
        <v>1.075</v>
      </c>
      <c r="I1008" s="8">
        <f>SUMIFS(Baggrundsvariable!F$3:F$296,Baggrundsvariable!$A$3:$A$296,Samlet!$C1008,Baggrundsvariable!$C$3:$C$296,Samlet!$E1008)</f>
        <v>3.6</v>
      </c>
      <c r="J1008" s="8">
        <f>SUMIFS(Baggrundsvariable!G$3:G$296,Baggrundsvariable!$A$3:$A$296,Samlet!$C1008,Baggrundsvariable!$C$3:$C$296,Samlet!$E1008)</f>
        <v>14.7</v>
      </c>
      <c r="K1008" s="8">
        <f>SUMIFS(Baggrundsvariable!H$3:H$296,Baggrundsvariable!$A$3:$A$296,Samlet!$C1008,Baggrundsvariable!$C$3:$C$296,Samlet!$E1008)</f>
        <v>13.9</v>
      </c>
      <c r="L1008" s="8">
        <f>SUMIFS(Baggrundsvariable!I$3:I$296,Baggrundsvariable!$A$3:$A$296,Samlet!$C1008,Baggrundsvariable!$C$3:$C$296,Samlet!$E1008)</f>
        <v>3.0745216338986618</v>
      </c>
    </row>
    <row r="1009" spans="1:12">
      <c r="A1009">
        <v>6683</v>
      </c>
      <c r="B1009" t="s">
        <v>960</v>
      </c>
      <c r="C1009">
        <v>561</v>
      </c>
      <c r="D1009" t="s">
        <v>1298</v>
      </c>
      <c r="E1009">
        <v>2011</v>
      </c>
      <c r="F1009" s="15">
        <f>IF(VLOOKUP(IF($A1009&lt;1500,'BM011'!$D$5,IF($A1009&lt;1800,'BM011'!$D$5,IF($A1009&lt;2000,'BM011'!$D$5,$A1009))),'BM011'!$D$5:$U$607,'BM011'!S$609,0)="BRUG KOM",VLOOKUP($C1009,'BM010'!$C$5:$T$102,'BM010'!R$104,0),VLOOKUP(IF($A1009&lt;1500,'BM011'!$D$5,IF($A1009&lt;1800,'BM011'!$D$5,IF($A1009&lt;2000,'BM011'!$D$5,$A1009))),'BM011'!$D$5:$U$607,'BM011'!S$609,0))</f>
        <v>10442.25</v>
      </c>
      <c r="G1009">
        <f>SUMIFS(Baggrundsvariable!D$3:D$296,Baggrundsvariable!$A$3:$A$296,Samlet!$C1009,Baggrundsvariable!$C$3:$C$296,Samlet!$E1009)</f>
        <v>192786</v>
      </c>
      <c r="H1009" s="8">
        <f>SUMIFS(Baggrundsvariable!E$3:E$296,Baggrundsvariable!$A$3:$A$296,Samlet!$C1009,Baggrundsvariable!$C$3:$C$296,Samlet!$E1009)</f>
        <v>1.1333333333333331</v>
      </c>
      <c r="I1009" s="8">
        <f>SUMIFS(Baggrundsvariable!F$3:F$296,Baggrundsvariable!$A$3:$A$296,Samlet!$C1009,Baggrundsvariable!$C$3:$C$296,Samlet!$E1009)</f>
        <v>6.4</v>
      </c>
      <c r="J1009" s="8">
        <f>SUMIFS(Baggrundsvariable!G$3:G$296,Baggrundsvariable!$A$3:$A$296,Samlet!$C1009,Baggrundsvariable!$C$3:$C$296,Samlet!$E1009)</f>
        <v>16.5</v>
      </c>
      <c r="K1009" s="8">
        <f>SUMIFS(Baggrundsvariable!H$3:H$296,Baggrundsvariable!$A$3:$A$296,Samlet!$C1009,Baggrundsvariable!$C$3:$C$296,Samlet!$E1009)</f>
        <v>13.3</v>
      </c>
      <c r="L1009" s="8">
        <f>SUMIFS(Baggrundsvariable!I$3:I$296,Baggrundsvariable!$A$3:$A$296,Samlet!$C1009,Baggrundsvariable!$C$3:$C$296,Samlet!$E1009)</f>
        <v>5.3870913830412972</v>
      </c>
    </row>
    <row r="1010" spans="1:12">
      <c r="A1010">
        <v>6683</v>
      </c>
      <c r="B1010" t="s">
        <v>960</v>
      </c>
      <c r="C1010">
        <v>575</v>
      </c>
      <c r="D1010" t="s">
        <v>1296</v>
      </c>
      <c r="E1010">
        <v>2011</v>
      </c>
      <c r="F1010" s="15">
        <f>IF(VLOOKUP(IF($A1010&lt;1500,'BM011'!$D$5,IF($A1010&lt;1800,'BM011'!$D$5,IF($A1010&lt;2000,'BM011'!$D$5,$A1010))),'BM011'!$D$5:$U$607,'BM011'!S$609,0)="BRUG KOM",VLOOKUP($C1010,'BM010'!$C$5:$T$102,'BM010'!R$104,0),VLOOKUP(IF($A1010&lt;1500,'BM011'!$D$5,IF($A1010&lt;1800,'BM011'!$D$5,IF($A1010&lt;2000,'BM011'!$D$5,$A1010))),'BM011'!$D$5:$U$607,'BM011'!S$609,0))</f>
        <v>6761</v>
      </c>
      <c r="G1010">
        <f>SUMIFS(Baggrundsvariable!D$3:D$296,Baggrundsvariable!$A$3:$A$296,Samlet!$C1010,Baggrundsvariable!$C$3:$C$296,Samlet!$E1010)</f>
        <v>181892</v>
      </c>
      <c r="H1010" s="8">
        <f>SUMIFS(Baggrundsvariable!E$3:E$296,Baggrundsvariable!$A$3:$A$296,Samlet!$C1010,Baggrundsvariable!$C$3:$C$296,Samlet!$E1010)</f>
        <v>1.075</v>
      </c>
      <c r="I1010" s="8">
        <f>SUMIFS(Baggrundsvariable!F$3:F$296,Baggrundsvariable!$A$3:$A$296,Samlet!$C1010,Baggrundsvariable!$C$3:$C$296,Samlet!$E1010)</f>
        <v>3.6</v>
      </c>
      <c r="J1010" s="8">
        <f>SUMIFS(Baggrundsvariable!G$3:G$296,Baggrundsvariable!$A$3:$A$296,Samlet!$C1010,Baggrundsvariable!$C$3:$C$296,Samlet!$E1010)</f>
        <v>14.7</v>
      </c>
      <c r="K1010" s="8">
        <f>SUMIFS(Baggrundsvariable!H$3:H$296,Baggrundsvariable!$A$3:$A$296,Samlet!$C1010,Baggrundsvariable!$C$3:$C$296,Samlet!$E1010)</f>
        <v>13.9</v>
      </c>
      <c r="L1010" s="8">
        <f>SUMIFS(Baggrundsvariable!I$3:I$296,Baggrundsvariable!$A$3:$A$296,Samlet!$C1010,Baggrundsvariable!$C$3:$C$296,Samlet!$E1010)</f>
        <v>3.0745216338986618</v>
      </c>
    </row>
    <row r="1011" spans="1:12">
      <c r="A1011">
        <v>6690</v>
      </c>
      <c r="B1011" t="s">
        <v>961</v>
      </c>
      <c r="C1011">
        <v>561</v>
      </c>
      <c r="D1011" t="s">
        <v>1298</v>
      </c>
      <c r="E1011">
        <v>2011</v>
      </c>
      <c r="F1011" s="15">
        <f>IF(VLOOKUP(IF($A1011&lt;1500,'BM011'!$D$5,IF($A1011&lt;1800,'BM011'!$D$5,IF($A1011&lt;2000,'BM011'!$D$5,$A1011))),'BM011'!$D$5:$U$607,'BM011'!S$609,0)="BRUG KOM",VLOOKUP($C1011,'BM010'!$C$5:$T$102,'BM010'!R$104,0),VLOOKUP(IF($A1011&lt;1500,'BM011'!$D$5,IF($A1011&lt;1800,'BM011'!$D$5,IF($A1011&lt;2000,'BM011'!$D$5,$A1011))),'BM011'!$D$5:$U$607,'BM011'!S$609,0))</f>
        <v>10442.25</v>
      </c>
      <c r="G1011">
        <f>SUMIFS(Baggrundsvariable!D$3:D$296,Baggrundsvariable!$A$3:$A$296,Samlet!$C1011,Baggrundsvariable!$C$3:$C$296,Samlet!$E1011)</f>
        <v>192786</v>
      </c>
      <c r="H1011" s="8">
        <f>SUMIFS(Baggrundsvariable!E$3:E$296,Baggrundsvariable!$A$3:$A$296,Samlet!$C1011,Baggrundsvariable!$C$3:$C$296,Samlet!$E1011)</f>
        <v>1.1333333333333331</v>
      </c>
      <c r="I1011" s="8">
        <f>SUMIFS(Baggrundsvariable!F$3:F$296,Baggrundsvariable!$A$3:$A$296,Samlet!$C1011,Baggrundsvariable!$C$3:$C$296,Samlet!$E1011)</f>
        <v>6.4</v>
      </c>
      <c r="J1011" s="8">
        <f>SUMIFS(Baggrundsvariable!G$3:G$296,Baggrundsvariable!$A$3:$A$296,Samlet!$C1011,Baggrundsvariable!$C$3:$C$296,Samlet!$E1011)</f>
        <v>16.5</v>
      </c>
      <c r="K1011" s="8">
        <f>SUMIFS(Baggrundsvariable!H$3:H$296,Baggrundsvariable!$A$3:$A$296,Samlet!$C1011,Baggrundsvariable!$C$3:$C$296,Samlet!$E1011)</f>
        <v>13.3</v>
      </c>
      <c r="L1011" s="8">
        <f>SUMIFS(Baggrundsvariable!I$3:I$296,Baggrundsvariable!$A$3:$A$296,Samlet!$C1011,Baggrundsvariable!$C$3:$C$296,Samlet!$E1011)</f>
        <v>5.3870913830412972</v>
      </c>
    </row>
    <row r="1012" spans="1:12">
      <c r="A1012">
        <v>6690</v>
      </c>
      <c r="B1012" t="s">
        <v>961</v>
      </c>
      <c r="C1012">
        <v>575</v>
      </c>
      <c r="D1012" t="s">
        <v>1296</v>
      </c>
      <c r="E1012">
        <v>2011</v>
      </c>
      <c r="F1012" s="15">
        <f>IF(VLOOKUP(IF($A1012&lt;1500,'BM011'!$D$5,IF($A1012&lt;1800,'BM011'!$D$5,IF($A1012&lt;2000,'BM011'!$D$5,$A1012))),'BM011'!$D$5:$U$607,'BM011'!S$609,0)="BRUG KOM",VLOOKUP($C1012,'BM010'!$C$5:$T$102,'BM010'!R$104,0),VLOOKUP(IF($A1012&lt;1500,'BM011'!$D$5,IF($A1012&lt;1800,'BM011'!$D$5,IF($A1012&lt;2000,'BM011'!$D$5,$A1012))),'BM011'!$D$5:$U$607,'BM011'!S$609,0))</f>
        <v>6761</v>
      </c>
      <c r="G1012">
        <f>SUMIFS(Baggrundsvariable!D$3:D$296,Baggrundsvariable!$A$3:$A$296,Samlet!$C1012,Baggrundsvariable!$C$3:$C$296,Samlet!$E1012)</f>
        <v>181892</v>
      </c>
      <c r="H1012" s="8">
        <f>SUMIFS(Baggrundsvariable!E$3:E$296,Baggrundsvariable!$A$3:$A$296,Samlet!$C1012,Baggrundsvariable!$C$3:$C$296,Samlet!$E1012)</f>
        <v>1.075</v>
      </c>
      <c r="I1012" s="8">
        <f>SUMIFS(Baggrundsvariable!F$3:F$296,Baggrundsvariable!$A$3:$A$296,Samlet!$C1012,Baggrundsvariable!$C$3:$C$296,Samlet!$E1012)</f>
        <v>3.6</v>
      </c>
      <c r="J1012" s="8">
        <f>SUMIFS(Baggrundsvariable!G$3:G$296,Baggrundsvariable!$A$3:$A$296,Samlet!$C1012,Baggrundsvariable!$C$3:$C$296,Samlet!$E1012)</f>
        <v>14.7</v>
      </c>
      <c r="K1012" s="8">
        <f>SUMIFS(Baggrundsvariable!H$3:H$296,Baggrundsvariable!$A$3:$A$296,Samlet!$C1012,Baggrundsvariable!$C$3:$C$296,Samlet!$E1012)</f>
        <v>13.9</v>
      </c>
      <c r="L1012" s="8">
        <f>SUMIFS(Baggrundsvariable!I$3:I$296,Baggrundsvariable!$A$3:$A$296,Samlet!$C1012,Baggrundsvariable!$C$3:$C$296,Samlet!$E1012)</f>
        <v>3.0745216338986618</v>
      </c>
    </row>
    <row r="1013" spans="1:12">
      <c r="A1013">
        <v>6700</v>
      </c>
      <c r="B1013" t="s">
        <v>962</v>
      </c>
      <c r="C1013">
        <v>561</v>
      </c>
      <c r="D1013" t="s">
        <v>1298</v>
      </c>
      <c r="E1013">
        <v>2011</v>
      </c>
      <c r="F1013" s="15">
        <f>IF(VLOOKUP(IF($A1013&lt;1500,'BM011'!$D$5,IF($A1013&lt;1800,'BM011'!$D$5,IF($A1013&lt;2000,'BM011'!$D$5,$A1013))),'BM011'!$D$5:$U$607,'BM011'!S$609,0)="BRUG KOM",VLOOKUP($C1013,'BM010'!$C$5:$T$102,'BM010'!R$104,0),VLOOKUP(IF($A1013&lt;1500,'BM011'!$D$5,IF($A1013&lt;1800,'BM011'!$D$5,IF($A1013&lt;2000,'BM011'!$D$5,$A1013))),'BM011'!$D$5:$U$607,'BM011'!S$609,0))</f>
        <v>11739.25</v>
      </c>
      <c r="G1013">
        <f>SUMIFS(Baggrundsvariable!D$3:D$296,Baggrundsvariable!$A$3:$A$296,Samlet!$C1013,Baggrundsvariable!$C$3:$C$296,Samlet!$E1013)</f>
        <v>192786</v>
      </c>
      <c r="H1013" s="8">
        <f>SUMIFS(Baggrundsvariable!E$3:E$296,Baggrundsvariable!$A$3:$A$296,Samlet!$C1013,Baggrundsvariable!$C$3:$C$296,Samlet!$E1013)</f>
        <v>1.1333333333333331</v>
      </c>
      <c r="I1013" s="8">
        <f>SUMIFS(Baggrundsvariable!F$3:F$296,Baggrundsvariable!$A$3:$A$296,Samlet!$C1013,Baggrundsvariable!$C$3:$C$296,Samlet!$E1013)</f>
        <v>6.4</v>
      </c>
      <c r="J1013" s="8">
        <f>SUMIFS(Baggrundsvariable!G$3:G$296,Baggrundsvariable!$A$3:$A$296,Samlet!$C1013,Baggrundsvariable!$C$3:$C$296,Samlet!$E1013)</f>
        <v>16.5</v>
      </c>
      <c r="K1013" s="8">
        <f>SUMIFS(Baggrundsvariable!H$3:H$296,Baggrundsvariable!$A$3:$A$296,Samlet!$C1013,Baggrundsvariable!$C$3:$C$296,Samlet!$E1013)</f>
        <v>13.3</v>
      </c>
      <c r="L1013" s="8">
        <f>SUMIFS(Baggrundsvariable!I$3:I$296,Baggrundsvariable!$A$3:$A$296,Samlet!$C1013,Baggrundsvariable!$C$3:$C$296,Samlet!$E1013)</f>
        <v>5.3870913830412972</v>
      </c>
    </row>
    <row r="1014" spans="1:12">
      <c r="A1014">
        <v>6705</v>
      </c>
      <c r="B1014" t="s">
        <v>963</v>
      </c>
      <c r="C1014">
        <v>561</v>
      </c>
      <c r="D1014" t="s">
        <v>1298</v>
      </c>
      <c r="E1014">
        <v>2011</v>
      </c>
      <c r="F1014" s="15">
        <f>IF(VLOOKUP(IF($A1014&lt;1500,'BM011'!$D$5,IF($A1014&lt;1800,'BM011'!$D$5,IF($A1014&lt;2000,'BM011'!$D$5,$A1014))),'BM011'!$D$5:$U$607,'BM011'!S$609,0)="BRUG KOM",VLOOKUP($C1014,'BM010'!$C$5:$T$102,'BM010'!R$104,0),VLOOKUP(IF($A1014&lt;1500,'BM011'!$D$5,IF($A1014&lt;1800,'BM011'!$D$5,IF($A1014&lt;2000,'BM011'!$D$5,$A1014))),'BM011'!$D$5:$U$607,'BM011'!S$609,0))</f>
        <v>10309.75</v>
      </c>
      <c r="G1014">
        <f>SUMIFS(Baggrundsvariable!D$3:D$296,Baggrundsvariable!$A$3:$A$296,Samlet!$C1014,Baggrundsvariable!$C$3:$C$296,Samlet!$E1014)</f>
        <v>192786</v>
      </c>
      <c r="H1014" s="8">
        <f>SUMIFS(Baggrundsvariable!E$3:E$296,Baggrundsvariable!$A$3:$A$296,Samlet!$C1014,Baggrundsvariable!$C$3:$C$296,Samlet!$E1014)</f>
        <v>1.1333333333333331</v>
      </c>
      <c r="I1014" s="8">
        <f>SUMIFS(Baggrundsvariable!F$3:F$296,Baggrundsvariable!$A$3:$A$296,Samlet!$C1014,Baggrundsvariable!$C$3:$C$296,Samlet!$E1014)</f>
        <v>6.4</v>
      </c>
      <c r="J1014" s="8">
        <f>SUMIFS(Baggrundsvariable!G$3:G$296,Baggrundsvariable!$A$3:$A$296,Samlet!$C1014,Baggrundsvariable!$C$3:$C$296,Samlet!$E1014)</f>
        <v>16.5</v>
      </c>
      <c r="K1014" s="8">
        <f>SUMIFS(Baggrundsvariable!H$3:H$296,Baggrundsvariable!$A$3:$A$296,Samlet!$C1014,Baggrundsvariable!$C$3:$C$296,Samlet!$E1014)</f>
        <v>13.3</v>
      </c>
      <c r="L1014" s="8">
        <f>SUMIFS(Baggrundsvariable!I$3:I$296,Baggrundsvariable!$A$3:$A$296,Samlet!$C1014,Baggrundsvariable!$C$3:$C$296,Samlet!$E1014)</f>
        <v>5.3870913830412972</v>
      </c>
    </row>
    <row r="1015" spans="1:12">
      <c r="A1015">
        <v>6710</v>
      </c>
      <c r="B1015" t="s">
        <v>964</v>
      </c>
      <c r="C1015">
        <v>561</v>
      </c>
      <c r="D1015" t="s">
        <v>1298</v>
      </c>
      <c r="E1015">
        <v>2011</v>
      </c>
      <c r="F1015" s="15">
        <f>IF(VLOOKUP(IF($A1015&lt;1500,'BM011'!$D$5,IF($A1015&lt;1800,'BM011'!$D$5,IF($A1015&lt;2000,'BM011'!$D$5,$A1015))),'BM011'!$D$5:$U$607,'BM011'!S$609,0)="BRUG KOM",VLOOKUP($C1015,'BM010'!$C$5:$T$102,'BM010'!R$104,0),VLOOKUP(IF($A1015&lt;1500,'BM011'!$D$5,IF($A1015&lt;1800,'BM011'!$D$5,IF($A1015&lt;2000,'BM011'!$D$5,$A1015))),'BM011'!$D$5:$U$607,'BM011'!S$609,0))</f>
        <v>12214</v>
      </c>
      <c r="G1015">
        <f>SUMIFS(Baggrundsvariable!D$3:D$296,Baggrundsvariable!$A$3:$A$296,Samlet!$C1015,Baggrundsvariable!$C$3:$C$296,Samlet!$E1015)</f>
        <v>192786</v>
      </c>
      <c r="H1015" s="8">
        <f>SUMIFS(Baggrundsvariable!E$3:E$296,Baggrundsvariable!$A$3:$A$296,Samlet!$C1015,Baggrundsvariable!$C$3:$C$296,Samlet!$E1015)</f>
        <v>1.1333333333333331</v>
      </c>
      <c r="I1015" s="8">
        <f>SUMIFS(Baggrundsvariable!F$3:F$296,Baggrundsvariable!$A$3:$A$296,Samlet!$C1015,Baggrundsvariable!$C$3:$C$296,Samlet!$E1015)</f>
        <v>6.4</v>
      </c>
      <c r="J1015" s="8">
        <f>SUMIFS(Baggrundsvariable!G$3:G$296,Baggrundsvariable!$A$3:$A$296,Samlet!$C1015,Baggrundsvariable!$C$3:$C$296,Samlet!$E1015)</f>
        <v>16.5</v>
      </c>
      <c r="K1015" s="8">
        <f>SUMIFS(Baggrundsvariable!H$3:H$296,Baggrundsvariable!$A$3:$A$296,Samlet!$C1015,Baggrundsvariable!$C$3:$C$296,Samlet!$E1015)</f>
        <v>13.3</v>
      </c>
      <c r="L1015" s="8">
        <f>SUMIFS(Baggrundsvariable!I$3:I$296,Baggrundsvariable!$A$3:$A$296,Samlet!$C1015,Baggrundsvariable!$C$3:$C$296,Samlet!$E1015)</f>
        <v>5.3870913830412972</v>
      </c>
    </row>
    <row r="1016" spans="1:12">
      <c r="A1016">
        <v>6715</v>
      </c>
      <c r="B1016" t="s">
        <v>965</v>
      </c>
      <c r="C1016">
        <v>561</v>
      </c>
      <c r="D1016" t="s">
        <v>1298</v>
      </c>
      <c r="E1016">
        <v>2011</v>
      </c>
      <c r="F1016" s="15">
        <f>IF(VLOOKUP(IF($A1016&lt;1500,'BM011'!$D$5,IF($A1016&lt;1800,'BM011'!$D$5,IF($A1016&lt;2000,'BM011'!$D$5,$A1016))),'BM011'!$D$5:$U$607,'BM011'!S$609,0)="BRUG KOM",VLOOKUP($C1016,'BM010'!$C$5:$T$102,'BM010'!R$104,0),VLOOKUP(IF($A1016&lt;1500,'BM011'!$D$5,IF($A1016&lt;1800,'BM011'!$D$5,IF($A1016&lt;2000,'BM011'!$D$5,$A1016))),'BM011'!$D$5:$U$607,'BM011'!S$609,0))</f>
        <v>10546</v>
      </c>
      <c r="G1016">
        <f>SUMIFS(Baggrundsvariable!D$3:D$296,Baggrundsvariable!$A$3:$A$296,Samlet!$C1016,Baggrundsvariable!$C$3:$C$296,Samlet!$E1016)</f>
        <v>192786</v>
      </c>
      <c r="H1016" s="8">
        <f>SUMIFS(Baggrundsvariable!E$3:E$296,Baggrundsvariable!$A$3:$A$296,Samlet!$C1016,Baggrundsvariable!$C$3:$C$296,Samlet!$E1016)</f>
        <v>1.1333333333333331</v>
      </c>
      <c r="I1016" s="8">
        <f>SUMIFS(Baggrundsvariable!F$3:F$296,Baggrundsvariable!$A$3:$A$296,Samlet!$C1016,Baggrundsvariable!$C$3:$C$296,Samlet!$E1016)</f>
        <v>6.4</v>
      </c>
      <c r="J1016" s="8">
        <f>SUMIFS(Baggrundsvariable!G$3:G$296,Baggrundsvariable!$A$3:$A$296,Samlet!$C1016,Baggrundsvariable!$C$3:$C$296,Samlet!$E1016)</f>
        <v>16.5</v>
      </c>
      <c r="K1016" s="8">
        <f>SUMIFS(Baggrundsvariable!H$3:H$296,Baggrundsvariable!$A$3:$A$296,Samlet!$C1016,Baggrundsvariable!$C$3:$C$296,Samlet!$E1016)</f>
        <v>13.3</v>
      </c>
      <c r="L1016" s="8">
        <f>SUMIFS(Baggrundsvariable!I$3:I$296,Baggrundsvariable!$A$3:$A$296,Samlet!$C1016,Baggrundsvariable!$C$3:$C$296,Samlet!$E1016)</f>
        <v>5.3870913830412972</v>
      </c>
    </row>
    <row r="1017" spans="1:12">
      <c r="A1017">
        <v>6720</v>
      </c>
      <c r="B1017" t="s">
        <v>966</v>
      </c>
      <c r="C1017">
        <v>563</v>
      </c>
      <c r="D1017" t="s">
        <v>1300</v>
      </c>
      <c r="E1017">
        <v>2011</v>
      </c>
      <c r="F1017" s="15">
        <f>IF(VLOOKUP(IF($A1017&lt;1500,'BM011'!$D$5,IF($A1017&lt;1800,'BM011'!$D$5,IF($A1017&lt;2000,'BM011'!$D$5,$A1017))),'BM011'!$D$5:$U$607,'BM011'!S$609,0)="BRUG KOM",VLOOKUP($C1017,'BM010'!$C$5:$T$102,'BM010'!R$104,0),VLOOKUP(IF($A1017&lt;1500,'BM011'!$D$5,IF($A1017&lt;1800,'BM011'!$D$5,IF($A1017&lt;2000,'BM011'!$D$5,$A1017))),'BM011'!$D$5:$U$607,'BM011'!S$609,0))</f>
        <v>9526.6666666666661</v>
      </c>
      <c r="G1017">
        <f>SUMIFS(Baggrundsvariable!D$3:D$296,Baggrundsvariable!$A$3:$A$296,Samlet!$C1017,Baggrundsvariable!$C$3:$C$296,Samlet!$E1017)</f>
        <v>215419</v>
      </c>
      <c r="H1017" s="8">
        <f>SUMIFS(Baggrundsvariable!E$3:E$296,Baggrundsvariable!$A$3:$A$296,Samlet!$C1017,Baggrundsvariable!$C$3:$C$296,Samlet!$E1017)</f>
        <v>0.8583333333333335</v>
      </c>
      <c r="I1017" s="8">
        <f>SUMIFS(Baggrundsvariable!F$3:F$296,Baggrundsvariable!$A$3:$A$296,Samlet!$C1017,Baggrundsvariable!$C$3:$C$296,Samlet!$E1017)</f>
        <v>2.7</v>
      </c>
      <c r="J1017" s="8">
        <f>SUMIFS(Baggrundsvariable!G$3:G$296,Baggrundsvariable!$A$3:$A$296,Samlet!$C1017,Baggrundsvariable!$C$3:$C$296,Samlet!$E1017)</f>
        <v>10.3</v>
      </c>
      <c r="K1017" s="8">
        <f>SUMIFS(Baggrundsvariable!H$3:H$296,Baggrundsvariable!$A$3:$A$296,Samlet!$C1017,Baggrundsvariable!$C$3:$C$296,Samlet!$E1017)</f>
        <v>14.6</v>
      </c>
      <c r="L1017" s="8">
        <f>SUMIFS(Baggrundsvariable!I$3:I$296,Baggrundsvariable!$A$3:$A$296,Samlet!$C1017,Baggrundsvariable!$C$3:$C$296,Samlet!$E1017)</f>
        <v>2.2884182763168099</v>
      </c>
    </row>
    <row r="1018" spans="1:12">
      <c r="A1018">
        <v>6731</v>
      </c>
      <c r="B1018" t="s">
        <v>967</v>
      </c>
      <c r="C1018">
        <v>561</v>
      </c>
      <c r="D1018" t="s">
        <v>1298</v>
      </c>
      <c r="E1018">
        <v>2011</v>
      </c>
      <c r="F1018" s="15">
        <f>IF(VLOOKUP(IF($A1018&lt;1500,'BM011'!$D$5,IF($A1018&lt;1800,'BM011'!$D$5,IF($A1018&lt;2000,'BM011'!$D$5,$A1018))),'BM011'!$D$5:$U$607,'BM011'!S$609,0)="BRUG KOM",VLOOKUP($C1018,'BM010'!$C$5:$T$102,'BM010'!R$104,0),VLOOKUP(IF($A1018&lt;1500,'BM011'!$D$5,IF($A1018&lt;1800,'BM011'!$D$5,IF($A1018&lt;2000,'BM011'!$D$5,$A1018))),'BM011'!$D$5:$U$607,'BM011'!S$609,0))</f>
        <v>11286</v>
      </c>
      <c r="G1018">
        <f>SUMIFS(Baggrundsvariable!D$3:D$296,Baggrundsvariable!$A$3:$A$296,Samlet!$C1018,Baggrundsvariable!$C$3:$C$296,Samlet!$E1018)</f>
        <v>192786</v>
      </c>
      <c r="H1018" s="8">
        <f>SUMIFS(Baggrundsvariable!E$3:E$296,Baggrundsvariable!$A$3:$A$296,Samlet!$C1018,Baggrundsvariable!$C$3:$C$296,Samlet!$E1018)</f>
        <v>1.1333333333333331</v>
      </c>
      <c r="I1018" s="8">
        <f>SUMIFS(Baggrundsvariable!F$3:F$296,Baggrundsvariable!$A$3:$A$296,Samlet!$C1018,Baggrundsvariable!$C$3:$C$296,Samlet!$E1018)</f>
        <v>6.4</v>
      </c>
      <c r="J1018" s="8">
        <f>SUMIFS(Baggrundsvariable!G$3:G$296,Baggrundsvariable!$A$3:$A$296,Samlet!$C1018,Baggrundsvariable!$C$3:$C$296,Samlet!$E1018)</f>
        <v>16.5</v>
      </c>
      <c r="K1018" s="8">
        <f>SUMIFS(Baggrundsvariable!H$3:H$296,Baggrundsvariable!$A$3:$A$296,Samlet!$C1018,Baggrundsvariable!$C$3:$C$296,Samlet!$E1018)</f>
        <v>13.3</v>
      </c>
      <c r="L1018" s="8">
        <f>SUMIFS(Baggrundsvariable!I$3:I$296,Baggrundsvariable!$A$3:$A$296,Samlet!$C1018,Baggrundsvariable!$C$3:$C$296,Samlet!$E1018)</f>
        <v>5.3870913830412972</v>
      </c>
    </row>
    <row r="1019" spans="1:12">
      <c r="A1019">
        <v>6740</v>
      </c>
      <c r="B1019" t="s">
        <v>968</v>
      </c>
      <c r="C1019">
        <v>561</v>
      </c>
      <c r="D1019" t="s">
        <v>1298</v>
      </c>
      <c r="E1019">
        <v>2011</v>
      </c>
      <c r="F1019" s="15">
        <f>IF(VLOOKUP(IF($A1019&lt;1500,'BM011'!$D$5,IF($A1019&lt;1800,'BM011'!$D$5,IF($A1019&lt;2000,'BM011'!$D$5,$A1019))),'BM011'!$D$5:$U$607,'BM011'!S$609,0)="BRUG KOM",VLOOKUP($C1019,'BM010'!$C$5:$T$102,'BM010'!R$104,0),VLOOKUP(IF($A1019&lt;1500,'BM011'!$D$5,IF($A1019&lt;1800,'BM011'!$D$5,IF($A1019&lt;2000,'BM011'!$D$5,$A1019))),'BM011'!$D$5:$U$607,'BM011'!S$609,0))</f>
        <v>8334.25</v>
      </c>
      <c r="G1019">
        <f>SUMIFS(Baggrundsvariable!D$3:D$296,Baggrundsvariable!$A$3:$A$296,Samlet!$C1019,Baggrundsvariable!$C$3:$C$296,Samlet!$E1019)</f>
        <v>192786</v>
      </c>
      <c r="H1019" s="8">
        <f>SUMIFS(Baggrundsvariable!E$3:E$296,Baggrundsvariable!$A$3:$A$296,Samlet!$C1019,Baggrundsvariable!$C$3:$C$296,Samlet!$E1019)</f>
        <v>1.1333333333333331</v>
      </c>
      <c r="I1019" s="8">
        <f>SUMIFS(Baggrundsvariable!F$3:F$296,Baggrundsvariable!$A$3:$A$296,Samlet!$C1019,Baggrundsvariable!$C$3:$C$296,Samlet!$E1019)</f>
        <v>6.4</v>
      </c>
      <c r="J1019" s="8">
        <f>SUMIFS(Baggrundsvariable!G$3:G$296,Baggrundsvariable!$A$3:$A$296,Samlet!$C1019,Baggrundsvariable!$C$3:$C$296,Samlet!$E1019)</f>
        <v>16.5</v>
      </c>
      <c r="K1019" s="8">
        <f>SUMIFS(Baggrundsvariable!H$3:H$296,Baggrundsvariable!$A$3:$A$296,Samlet!$C1019,Baggrundsvariable!$C$3:$C$296,Samlet!$E1019)</f>
        <v>13.3</v>
      </c>
      <c r="L1019" s="8">
        <f>SUMIFS(Baggrundsvariable!I$3:I$296,Baggrundsvariable!$A$3:$A$296,Samlet!$C1019,Baggrundsvariable!$C$3:$C$296,Samlet!$E1019)</f>
        <v>5.3870913830412972</v>
      </c>
    </row>
    <row r="1020" spans="1:12">
      <c r="A1020">
        <v>6752</v>
      </c>
      <c r="B1020" t="s">
        <v>969</v>
      </c>
      <c r="C1020">
        <v>575</v>
      </c>
      <c r="D1020" t="s">
        <v>1296</v>
      </c>
      <c r="E1020">
        <v>2011</v>
      </c>
      <c r="F1020" s="15">
        <f>IF(VLOOKUP(IF($A1020&lt;1500,'BM011'!$D$5,IF($A1020&lt;1800,'BM011'!$D$5,IF($A1020&lt;2000,'BM011'!$D$5,$A1020))),'BM011'!$D$5:$U$607,'BM011'!S$609,0)="BRUG KOM",VLOOKUP($C1020,'BM010'!$C$5:$T$102,'BM010'!R$104,0),VLOOKUP(IF($A1020&lt;1500,'BM011'!$D$5,IF($A1020&lt;1800,'BM011'!$D$5,IF($A1020&lt;2000,'BM011'!$D$5,$A1020))),'BM011'!$D$5:$U$607,'BM011'!S$609,0))</f>
        <v>6761</v>
      </c>
      <c r="G1020">
        <f>SUMIFS(Baggrundsvariable!D$3:D$296,Baggrundsvariable!$A$3:$A$296,Samlet!$C1020,Baggrundsvariable!$C$3:$C$296,Samlet!$E1020)</f>
        <v>181892</v>
      </c>
      <c r="H1020" s="8">
        <f>SUMIFS(Baggrundsvariable!E$3:E$296,Baggrundsvariable!$A$3:$A$296,Samlet!$C1020,Baggrundsvariable!$C$3:$C$296,Samlet!$E1020)</f>
        <v>1.075</v>
      </c>
      <c r="I1020" s="8">
        <f>SUMIFS(Baggrundsvariable!F$3:F$296,Baggrundsvariable!$A$3:$A$296,Samlet!$C1020,Baggrundsvariable!$C$3:$C$296,Samlet!$E1020)</f>
        <v>3.6</v>
      </c>
      <c r="J1020" s="8">
        <f>SUMIFS(Baggrundsvariable!G$3:G$296,Baggrundsvariable!$A$3:$A$296,Samlet!$C1020,Baggrundsvariable!$C$3:$C$296,Samlet!$E1020)</f>
        <v>14.7</v>
      </c>
      <c r="K1020" s="8">
        <f>SUMIFS(Baggrundsvariable!H$3:H$296,Baggrundsvariable!$A$3:$A$296,Samlet!$C1020,Baggrundsvariable!$C$3:$C$296,Samlet!$E1020)</f>
        <v>13.9</v>
      </c>
      <c r="L1020" s="8">
        <f>SUMIFS(Baggrundsvariable!I$3:I$296,Baggrundsvariable!$A$3:$A$296,Samlet!$C1020,Baggrundsvariable!$C$3:$C$296,Samlet!$E1020)</f>
        <v>3.0745216338986618</v>
      </c>
    </row>
    <row r="1021" spans="1:12">
      <c r="A1021">
        <v>6753</v>
      </c>
      <c r="B1021" t="s">
        <v>970</v>
      </c>
      <c r="C1021">
        <v>573</v>
      </c>
      <c r="D1021" t="s">
        <v>1299</v>
      </c>
      <c r="E1021">
        <v>2011</v>
      </c>
      <c r="F1021" s="15">
        <f>IF(VLOOKUP(IF($A1021&lt;1500,'BM011'!$D$5,IF($A1021&lt;1800,'BM011'!$D$5,IF($A1021&lt;2000,'BM011'!$D$5,$A1021))),'BM011'!$D$5:$U$607,'BM011'!S$609,0)="BRUG KOM",VLOOKUP($C1021,'BM010'!$C$5:$T$102,'BM010'!R$104,0),VLOOKUP(IF($A1021&lt;1500,'BM011'!$D$5,IF($A1021&lt;1800,'BM011'!$D$5,IF($A1021&lt;2000,'BM011'!$D$5,$A1021))),'BM011'!$D$5:$U$607,'BM011'!S$609,0))</f>
        <v>7321.5</v>
      </c>
      <c r="G1021">
        <f>SUMIFS(Baggrundsvariable!D$3:D$296,Baggrundsvariable!$A$3:$A$296,Samlet!$C1021,Baggrundsvariable!$C$3:$C$296,Samlet!$E1021)</f>
        <v>188050</v>
      </c>
      <c r="H1021" s="8">
        <f>SUMIFS(Baggrundsvariable!E$3:E$296,Baggrundsvariable!$A$3:$A$296,Samlet!$C1021,Baggrundsvariable!$C$3:$C$296,Samlet!$E1021)</f>
        <v>0.87500000000000011</v>
      </c>
      <c r="I1021" s="8">
        <f>SUMIFS(Baggrundsvariable!F$3:F$296,Baggrundsvariable!$A$3:$A$296,Samlet!$C1021,Baggrundsvariable!$C$3:$C$296,Samlet!$E1021)</f>
        <v>3.3</v>
      </c>
      <c r="J1021" s="8">
        <f>SUMIFS(Baggrundsvariable!G$3:G$296,Baggrundsvariable!$A$3:$A$296,Samlet!$C1021,Baggrundsvariable!$C$3:$C$296,Samlet!$E1021)</f>
        <v>15.7</v>
      </c>
      <c r="K1021" s="8">
        <f>SUMIFS(Baggrundsvariable!H$3:H$296,Baggrundsvariable!$A$3:$A$296,Samlet!$C1021,Baggrundsvariable!$C$3:$C$296,Samlet!$E1021)</f>
        <v>10</v>
      </c>
      <c r="L1021" s="8">
        <f>SUMIFS(Baggrundsvariable!I$3:I$296,Baggrundsvariable!$A$3:$A$296,Samlet!$C1021,Baggrundsvariable!$C$3:$C$296,Samlet!$E1021)</f>
        <v>2.9783281426180079</v>
      </c>
    </row>
    <row r="1022" spans="1:12">
      <c r="A1022">
        <v>6753</v>
      </c>
      <c r="B1022" t="s">
        <v>970</v>
      </c>
      <c r="C1022">
        <v>575</v>
      </c>
      <c r="D1022" t="s">
        <v>1296</v>
      </c>
      <c r="E1022">
        <v>2011</v>
      </c>
      <c r="F1022" s="15">
        <f>IF(VLOOKUP(IF($A1022&lt;1500,'BM011'!$D$5,IF($A1022&lt;1800,'BM011'!$D$5,IF($A1022&lt;2000,'BM011'!$D$5,$A1022))),'BM011'!$D$5:$U$607,'BM011'!S$609,0)="BRUG KOM",VLOOKUP($C1022,'BM010'!$C$5:$T$102,'BM010'!R$104,0),VLOOKUP(IF($A1022&lt;1500,'BM011'!$D$5,IF($A1022&lt;1800,'BM011'!$D$5,IF($A1022&lt;2000,'BM011'!$D$5,$A1022))),'BM011'!$D$5:$U$607,'BM011'!S$609,0))</f>
        <v>6761</v>
      </c>
      <c r="G1022">
        <f>SUMIFS(Baggrundsvariable!D$3:D$296,Baggrundsvariable!$A$3:$A$296,Samlet!$C1022,Baggrundsvariable!$C$3:$C$296,Samlet!$E1022)</f>
        <v>181892</v>
      </c>
      <c r="H1022" s="8">
        <f>SUMIFS(Baggrundsvariable!E$3:E$296,Baggrundsvariable!$A$3:$A$296,Samlet!$C1022,Baggrundsvariable!$C$3:$C$296,Samlet!$E1022)</f>
        <v>1.075</v>
      </c>
      <c r="I1022" s="8">
        <f>SUMIFS(Baggrundsvariable!F$3:F$296,Baggrundsvariable!$A$3:$A$296,Samlet!$C1022,Baggrundsvariable!$C$3:$C$296,Samlet!$E1022)</f>
        <v>3.6</v>
      </c>
      <c r="J1022" s="8">
        <f>SUMIFS(Baggrundsvariable!G$3:G$296,Baggrundsvariable!$A$3:$A$296,Samlet!$C1022,Baggrundsvariable!$C$3:$C$296,Samlet!$E1022)</f>
        <v>14.7</v>
      </c>
      <c r="K1022" s="8">
        <f>SUMIFS(Baggrundsvariable!H$3:H$296,Baggrundsvariable!$A$3:$A$296,Samlet!$C1022,Baggrundsvariable!$C$3:$C$296,Samlet!$E1022)</f>
        <v>13.9</v>
      </c>
      <c r="L1022" s="8">
        <f>SUMIFS(Baggrundsvariable!I$3:I$296,Baggrundsvariable!$A$3:$A$296,Samlet!$C1022,Baggrundsvariable!$C$3:$C$296,Samlet!$E1022)</f>
        <v>3.0745216338986618</v>
      </c>
    </row>
    <row r="1023" spans="1:12">
      <c r="A1023">
        <v>6760</v>
      </c>
      <c r="B1023" t="s">
        <v>971</v>
      </c>
      <c r="C1023">
        <v>561</v>
      </c>
      <c r="D1023" t="s">
        <v>1298</v>
      </c>
      <c r="E1023">
        <v>2011</v>
      </c>
      <c r="F1023" s="15">
        <f>IF(VLOOKUP(IF($A1023&lt;1500,'BM011'!$D$5,IF($A1023&lt;1800,'BM011'!$D$5,IF($A1023&lt;2000,'BM011'!$D$5,$A1023))),'BM011'!$D$5:$U$607,'BM011'!S$609,0)="BRUG KOM",VLOOKUP($C1023,'BM010'!$C$5:$T$102,'BM010'!R$104,0),VLOOKUP(IF($A1023&lt;1500,'BM011'!$D$5,IF($A1023&lt;1800,'BM011'!$D$5,IF($A1023&lt;2000,'BM011'!$D$5,$A1023))),'BM011'!$D$5:$U$607,'BM011'!S$609,0))</f>
        <v>8793.5</v>
      </c>
      <c r="G1023">
        <f>SUMIFS(Baggrundsvariable!D$3:D$296,Baggrundsvariable!$A$3:$A$296,Samlet!$C1023,Baggrundsvariable!$C$3:$C$296,Samlet!$E1023)</f>
        <v>192786</v>
      </c>
      <c r="H1023" s="8">
        <f>SUMIFS(Baggrundsvariable!E$3:E$296,Baggrundsvariable!$A$3:$A$296,Samlet!$C1023,Baggrundsvariable!$C$3:$C$296,Samlet!$E1023)</f>
        <v>1.1333333333333331</v>
      </c>
      <c r="I1023" s="8">
        <f>SUMIFS(Baggrundsvariable!F$3:F$296,Baggrundsvariable!$A$3:$A$296,Samlet!$C1023,Baggrundsvariable!$C$3:$C$296,Samlet!$E1023)</f>
        <v>6.4</v>
      </c>
      <c r="J1023" s="8">
        <f>SUMIFS(Baggrundsvariable!G$3:G$296,Baggrundsvariable!$A$3:$A$296,Samlet!$C1023,Baggrundsvariable!$C$3:$C$296,Samlet!$E1023)</f>
        <v>16.5</v>
      </c>
      <c r="K1023" s="8">
        <f>SUMIFS(Baggrundsvariable!H$3:H$296,Baggrundsvariable!$A$3:$A$296,Samlet!$C1023,Baggrundsvariable!$C$3:$C$296,Samlet!$E1023)</f>
        <v>13.3</v>
      </c>
      <c r="L1023" s="8">
        <f>SUMIFS(Baggrundsvariable!I$3:I$296,Baggrundsvariable!$A$3:$A$296,Samlet!$C1023,Baggrundsvariable!$C$3:$C$296,Samlet!$E1023)</f>
        <v>5.3870913830412972</v>
      </c>
    </row>
    <row r="1024" spans="1:12">
      <c r="A1024">
        <v>6771</v>
      </c>
      <c r="B1024" t="s">
        <v>972</v>
      </c>
      <c r="C1024">
        <v>561</v>
      </c>
      <c r="D1024" t="s">
        <v>1298</v>
      </c>
      <c r="E1024">
        <v>2011</v>
      </c>
      <c r="F1024" s="15">
        <f>IF(VLOOKUP(IF($A1024&lt;1500,'BM011'!$D$5,IF($A1024&lt;1800,'BM011'!$D$5,IF($A1024&lt;2000,'BM011'!$D$5,$A1024))),'BM011'!$D$5:$U$607,'BM011'!S$609,0)="BRUG KOM",VLOOKUP($C1024,'BM010'!$C$5:$T$102,'BM010'!R$104,0),VLOOKUP(IF($A1024&lt;1500,'BM011'!$D$5,IF($A1024&lt;1800,'BM011'!$D$5,IF($A1024&lt;2000,'BM011'!$D$5,$A1024))),'BM011'!$D$5:$U$607,'BM011'!S$609,0))</f>
        <v>7434</v>
      </c>
      <c r="G1024">
        <f>SUMIFS(Baggrundsvariable!D$3:D$296,Baggrundsvariable!$A$3:$A$296,Samlet!$C1024,Baggrundsvariable!$C$3:$C$296,Samlet!$E1024)</f>
        <v>192786</v>
      </c>
      <c r="H1024" s="8">
        <f>SUMIFS(Baggrundsvariable!E$3:E$296,Baggrundsvariable!$A$3:$A$296,Samlet!$C1024,Baggrundsvariable!$C$3:$C$296,Samlet!$E1024)</f>
        <v>1.1333333333333331</v>
      </c>
      <c r="I1024" s="8">
        <f>SUMIFS(Baggrundsvariable!F$3:F$296,Baggrundsvariable!$A$3:$A$296,Samlet!$C1024,Baggrundsvariable!$C$3:$C$296,Samlet!$E1024)</f>
        <v>6.4</v>
      </c>
      <c r="J1024" s="8">
        <f>SUMIFS(Baggrundsvariable!G$3:G$296,Baggrundsvariable!$A$3:$A$296,Samlet!$C1024,Baggrundsvariable!$C$3:$C$296,Samlet!$E1024)</f>
        <v>16.5</v>
      </c>
      <c r="K1024" s="8">
        <f>SUMIFS(Baggrundsvariable!H$3:H$296,Baggrundsvariable!$A$3:$A$296,Samlet!$C1024,Baggrundsvariable!$C$3:$C$296,Samlet!$E1024)</f>
        <v>13.3</v>
      </c>
      <c r="L1024" s="8">
        <f>SUMIFS(Baggrundsvariable!I$3:I$296,Baggrundsvariable!$A$3:$A$296,Samlet!$C1024,Baggrundsvariable!$C$3:$C$296,Samlet!$E1024)</f>
        <v>5.3870913830412972</v>
      </c>
    </row>
    <row r="1025" spans="1:12">
      <c r="A1025">
        <v>6780</v>
      </c>
      <c r="B1025" t="s">
        <v>973</v>
      </c>
      <c r="C1025">
        <v>550</v>
      </c>
      <c r="D1025" t="s">
        <v>1294</v>
      </c>
      <c r="E1025">
        <v>2011</v>
      </c>
      <c r="F1025" s="15">
        <f>IF(VLOOKUP(IF($A1025&lt;1500,'BM011'!$D$5,IF($A1025&lt;1800,'BM011'!$D$5,IF($A1025&lt;2000,'BM011'!$D$5,$A1025))),'BM011'!$D$5:$U$607,'BM011'!S$609,0)="BRUG KOM",VLOOKUP($C1025,'BM010'!$C$5:$T$102,'BM010'!R$104,0),VLOOKUP(IF($A1025&lt;1500,'BM011'!$D$5,IF($A1025&lt;1800,'BM011'!$D$5,IF($A1025&lt;2000,'BM011'!$D$5,$A1025))),'BM011'!$D$5:$U$607,'BM011'!S$609,0))</f>
        <v>5093.666666666667</v>
      </c>
      <c r="G1025">
        <f>SUMIFS(Baggrundsvariable!D$3:D$296,Baggrundsvariable!$A$3:$A$296,Samlet!$C1025,Baggrundsvariable!$C$3:$C$296,Samlet!$E1025)</f>
        <v>173996</v>
      </c>
      <c r="H1025" s="8">
        <f>SUMIFS(Baggrundsvariable!E$3:E$296,Baggrundsvariable!$A$3:$A$296,Samlet!$C1025,Baggrundsvariable!$C$3:$C$296,Samlet!$E1025)</f>
        <v>1.3833333333333337</v>
      </c>
      <c r="I1025" s="8">
        <f>SUMIFS(Baggrundsvariable!F$3:F$296,Baggrundsvariable!$A$3:$A$296,Samlet!$C1025,Baggrundsvariable!$C$3:$C$296,Samlet!$E1025)</f>
        <v>4.8</v>
      </c>
      <c r="J1025" s="8">
        <f>SUMIFS(Baggrundsvariable!G$3:G$296,Baggrundsvariable!$A$3:$A$296,Samlet!$C1025,Baggrundsvariable!$C$3:$C$296,Samlet!$E1025)</f>
        <v>21.7</v>
      </c>
      <c r="K1025" s="8">
        <f>SUMIFS(Baggrundsvariable!H$3:H$296,Baggrundsvariable!$A$3:$A$296,Samlet!$C1025,Baggrundsvariable!$C$3:$C$296,Samlet!$E1025)</f>
        <v>12.4</v>
      </c>
      <c r="L1025" s="8">
        <f>SUMIFS(Baggrundsvariable!I$3:I$296,Baggrundsvariable!$A$3:$A$296,Samlet!$C1025,Baggrundsvariable!$C$3:$C$296,Samlet!$E1025)</f>
        <v>2.8640375944624372</v>
      </c>
    </row>
    <row r="1026" spans="1:12">
      <c r="A1026">
        <v>6792</v>
      </c>
      <c r="B1026" t="s">
        <v>974</v>
      </c>
      <c r="C1026">
        <v>550</v>
      </c>
      <c r="D1026" t="s">
        <v>1294</v>
      </c>
      <c r="E1026">
        <v>2011</v>
      </c>
      <c r="F1026" s="15">
        <f>IF(VLOOKUP(IF($A1026&lt;1500,'BM011'!$D$5,IF($A1026&lt;1800,'BM011'!$D$5,IF($A1026&lt;2000,'BM011'!$D$5,$A1026))),'BM011'!$D$5:$U$607,'BM011'!S$609,0)="BRUG KOM",VLOOKUP($C1026,'BM010'!$C$5:$T$102,'BM010'!R$104,0),VLOOKUP(IF($A1026&lt;1500,'BM011'!$D$5,IF($A1026&lt;1800,'BM011'!$D$5,IF($A1026&lt;2000,'BM011'!$D$5,$A1026))),'BM011'!$D$5:$U$607,'BM011'!S$609,0))</f>
        <v>5424.5</v>
      </c>
      <c r="G1026">
        <f>SUMIFS(Baggrundsvariable!D$3:D$296,Baggrundsvariable!$A$3:$A$296,Samlet!$C1026,Baggrundsvariable!$C$3:$C$296,Samlet!$E1026)</f>
        <v>173996</v>
      </c>
      <c r="H1026" s="8">
        <f>SUMIFS(Baggrundsvariable!E$3:E$296,Baggrundsvariable!$A$3:$A$296,Samlet!$C1026,Baggrundsvariable!$C$3:$C$296,Samlet!$E1026)</f>
        <v>1.3833333333333337</v>
      </c>
      <c r="I1026" s="8">
        <f>SUMIFS(Baggrundsvariable!F$3:F$296,Baggrundsvariable!$A$3:$A$296,Samlet!$C1026,Baggrundsvariable!$C$3:$C$296,Samlet!$E1026)</f>
        <v>4.8</v>
      </c>
      <c r="J1026" s="8">
        <f>SUMIFS(Baggrundsvariable!G$3:G$296,Baggrundsvariable!$A$3:$A$296,Samlet!$C1026,Baggrundsvariable!$C$3:$C$296,Samlet!$E1026)</f>
        <v>21.7</v>
      </c>
      <c r="K1026" s="8">
        <f>SUMIFS(Baggrundsvariable!H$3:H$296,Baggrundsvariable!$A$3:$A$296,Samlet!$C1026,Baggrundsvariable!$C$3:$C$296,Samlet!$E1026)</f>
        <v>12.4</v>
      </c>
      <c r="L1026" s="8">
        <f>SUMIFS(Baggrundsvariable!I$3:I$296,Baggrundsvariable!$A$3:$A$296,Samlet!$C1026,Baggrundsvariable!$C$3:$C$296,Samlet!$E1026)</f>
        <v>2.8640375944624372</v>
      </c>
    </row>
    <row r="1027" spans="1:12">
      <c r="A1027">
        <v>6800</v>
      </c>
      <c r="B1027" t="s">
        <v>975</v>
      </c>
      <c r="C1027">
        <v>573</v>
      </c>
      <c r="D1027" t="s">
        <v>1299</v>
      </c>
      <c r="E1027">
        <v>2011</v>
      </c>
      <c r="F1027" s="15">
        <f>IF(VLOOKUP(IF($A1027&lt;1500,'BM011'!$D$5,IF($A1027&lt;1800,'BM011'!$D$5,IF($A1027&lt;2000,'BM011'!$D$5,$A1027))),'BM011'!$D$5:$U$607,'BM011'!S$609,0)="BRUG KOM",VLOOKUP($C1027,'BM010'!$C$5:$T$102,'BM010'!R$104,0),VLOOKUP(IF($A1027&lt;1500,'BM011'!$D$5,IF($A1027&lt;1800,'BM011'!$D$5,IF($A1027&lt;2000,'BM011'!$D$5,$A1027))),'BM011'!$D$5:$U$607,'BM011'!S$609,0))</f>
        <v>8196</v>
      </c>
      <c r="G1027">
        <f>SUMIFS(Baggrundsvariable!D$3:D$296,Baggrundsvariable!$A$3:$A$296,Samlet!$C1027,Baggrundsvariable!$C$3:$C$296,Samlet!$E1027)</f>
        <v>188050</v>
      </c>
      <c r="H1027" s="8">
        <f>SUMIFS(Baggrundsvariable!E$3:E$296,Baggrundsvariable!$A$3:$A$296,Samlet!$C1027,Baggrundsvariable!$C$3:$C$296,Samlet!$E1027)</f>
        <v>0.87500000000000011</v>
      </c>
      <c r="I1027" s="8">
        <f>SUMIFS(Baggrundsvariable!F$3:F$296,Baggrundsvariable!$A$3:$A$296,Samlet!$C1027,Baggrundsvariable!$C$3:$C$296,Samlet!$E1027)</f>
        <v>3.3</v>
      </c>
      <c r="J1027" s="8">
        <f>SUMIFS(Baggrundsvariable!G$3:G$296,Baggrundsvariable!$A$3:$A$296,Samlet!$C1027,Baggrundsvariable!$C$3:$C$296,Samlet!$E1027)</f>
        <v>15.7</v>
      </c>
      <c r="K1027" s="8">
        <f>SUMIFS(Baggrundsvariable!H$3:H$296,Baggrundsvariable!$A$3:$A$296,Samlet!$C1027,Baggrundsvariable!$C$3:$C$296,Samlet!$E1027)</f>
        <v>10</v>
      </c>
      <c r="L1027" s="8">
        <f>SUMIFS(Baggrundsvariable!I$3:I$296,Baggrundsvariable!$A$3:$A$296,Samlet!$C1027,Baggrundsvariable!$C$3:$C$296,Samlet!$E1027)</f>
        <v>2.9783281426180079</v>
      </c>
    </row>
    <row r="1028" spans="1:12">
      <c r="A1028">
        <v>6818</v>
      </c>
      <c r="B1028" t="s">
        <v>976</v>
      </c>
      <c r="C1028">
        <v>561</v>
      </c>
      <c r="D1028" t="s">
        <v>1298</v>
      </c>
      <c r="E1028">
        <v>2011</v>
      </c>
      <c r="F1028" s="15">
        <f>IF(VLOOKUP(IF($A1028&lt;1500,'BM011'!$D$5,IF($A1028&lt;1800,'BM011'!$D$5,IF($A1028&lt;2000,'BM011'!$D$5,$A1028))),'BM011'!$D$5:$U$607,'BM011'!S$609,0)="BRUG KOM",VLOOKUP($C1028,'BM010'!$C$5:$T$102,'BM010'!R$104,0),VLOOKUP(IF($A1028&lt;1500,'BM011'!$D$5,IF($A1028&lt;1800,'BM011'!$D$5,IF($A1028&lt;2000,'BM011'!$D$5,$A1028))),'BM011'!$D$5:$U$607,'BM011'!S$609,0))</f>
        <v>5034</v>
      </c>
      <c r="G1028">
        <f>SUMIFS(Baggrundsvariable!D$3:D$296,Baggrundsvariable!$A$3:$A$296,Samlet!$C1028,Baggrundsvariable!$C$3:$C$296,Samlet!$E1028)</f>
        <v>192786</v>
      </c>
      <c r="H1028" s="8">
        <f>SUMIFS(Baggrundsvariable!E$3:E$296,Baggrundsvariable!$A$3:$A$296,Samlet!$C1028,Baggrundsvariable!$C$3:$C$296,Samlet!$E1028)</f>
        <v>1.1333333333333331</v>
      </c>
      <c r="I1028" s="8">
        <f>SUMIFS(Baggrundsvariable!F$3:F$296,Baggrundsvariable!$A$3:$A$296,Samlet!$C1028,Baggrundsvariable!$C$3:$C$296,Samlet!$E1028)</f>
        <v>6.4</v>
      </c>
      <c r="J1028" s="8">
        <f>SUMIFS(Baggrundsvariable!G$3:G$296,Baggrundsvariable!$A$3:$A$296,Samlet!$C1028,Baggrundsvariable!$C$3:$C$296,Samlet!$E1028)</f>
        <v>16.5</v>
      </c>
      <c r="K1028" s="8">
        <f>SUMIFS(Baggrundsvariable!H$3:H$296,Baggrundsvariable!$A$3:$A$296,Samlet!$C1028,Baggrundsvariable!$C$3:$C$296,Samlet!$E1028)</f>
        <v>13.3</v>
      </c>
      <c r="L1028" s="8">
        <f>SUMIFS(Baggrundsvariable!I$3:I$296,Baggrundsvariable!$A$3:$A$296,Samlet!$C1028,Baggrundsvariable!$C$3:$C$296,Samlet!$E1028)</f>
        <v>5.3870913830412972</v>
      </c>
    </row>
    <row r="1029" spans="1:12">
      <c r="A1029">
        <v>6818</v>
      </c>
      <c r="B1029" t="s">
        <v>976</v>
      </c>
      <c r="C1029">
        <v>573</v>
      </c>
      <c r="D1029" t="s">
        <v>1299</v>
      </c>
      <c r="E1029">
        <v>2011</v>
      </c>
      <c r="F1029" s="15">
        <f>IF(VLOOKUP(IF($A1029&lt;1500,'BM011'!$D$5,IF($A1029&lt;1800,'BM011'!$D$5,IF($A1029&lt;2000,'BM011'!$D$5,$A1029))),'BM011'!$D$5:$U$607,'BM011'!S$609,0)="BRUG KOM",VLOOKUP($C1029,'BM010'!$C$5:$T$102,'BM010'!R$104,0),VLOOKUP(IF($A1029&lt;1500,'BM011'!$D$5,IF($A1029&lt;1800,'BM011'!$D$5,IF($A1029&lt;2000,'BM011'!$D$5,$A1029))),'BM011'!$D$5:$U$607,'BM011'!S$609,0))</f>
        <v>5034</v>
      </c>
      <c r="G1029">
        <f>SUMIFS(Baggrundsvariable!D$3:D$296,Baggrundsvariable!$A$3:$A$296,Samlet!$C1029,Baggrundsvariable!$C$3:$C$296,Samlet!$E1029)</f>
        <v>188050</v>
      </c>
      <c r="H1029" s="8">
        <f>SUMIFS(Baggrundsvariable!E$3:E$296,Baggrundsvariable!$A$3:$A$296,Samlet!$C1029,Baggrundsvariable!$C$3:$C$296,Samlet!$E1029)</f>
        <v>0.87500000000000011</v>
      </c>
      <c r="I1029" s="8">
        <f>SUMIFS(Baggrundsvariable!F$3:F$296,Baggrundsvariable!$A$3:$A$296,Samlet!$C1029,Baggrundsvariable!$C$3:$C$296,Samlet!$E1029)</f>
        <v>3.3</v>
      </c>
      <c r="J1029" s="8">
        <f>SUMIFS(Baggrundsvariable!G$3:G$296,Baggrundsvariable!$A$3:$A$296,Samlet!$C1029,Baggrundsvariable!$C$3:$C$296,Samlet!$E1029)</f>
        <v>15.7</v>
      </c>
      <c r="K1029" s="8">
        <f>SUMIFS(Baggrundsvariable!H$3:H$296,Baggrundsvariable!$A$3:$A$296,Samlet!$C1029,Baggrundsvariable!$C$3:$C$296,Samlet!$E1029)</f>
        <v>10</v>
      </c>
      <c r="L1029" s="8">
        <f>SUMIFS(Baggrundsvariable!I$3:I$296,Baggrundsvariable!$A$3:$A$296,Samlet!$C1029,Baggrundsvariable!$C$3:$C$296,Samlet!$E1029)</f>
        <v>2.9783281426180079</v>
      </c>
    </row>
    <row r="1030" spans="1:12">
      <c r="A1030">
        <v>6823</v>
      </c>
      <c r="B1030" t="s">
        <v>977</v>
      </c>
      <c r="C1030">
        <v>530</v>
      </c>
      <c r="D1030" t="s">
        <v>1297</v>
      </c>
      <c r="E1030">
        <v>2011</v>
      </c>
      <c r="F1030" s="15">
        <f>IF(VLOOKUP(IF($A1030&lt;1500,'BM011'!$D$5,IF($A1030&lt;1800,'BM011'!$D$5,IF($A1030&lt;2000,'BM011'!$D$5,$A1030))),'BM011'!$D$5:$U$607,'BM011'!S$609,0)="BRUG KOM",VLOOKUP($C1030,'BM010'!$C$5:$T$102,'BM010'!R$104,0),VLOOKUP(IF($A1030&lt;1500,'BM011'!$D$5,IF($A1030&lt;1800,'BM011'!$D$5,IF($A1030&lt;2000,'BM011'!$D$5,$A1030))),'BM011'!$D$5:$U$607,'BM011'!S$609,0))</f>
        <v>4393</v>
      </c>
      <c r="G1030">
        <f>SUMIFS(Baggrundsvariable!D$3:D$296,Baggrundsvariable!$A$3:$A$296,Samlet!$C1030,Baggrundsvariable!$C$3:$C$296,Samlet!$E1030)</f>
        <v>195230</v>
      </c>
      <c r="H1030" s="8">
        <f>SUMIFS(Baggrundsvariable!E$3:E$296,Baggrundsvariable!$A$3:$A$296,Samlet!$C1030,Baggrundsvariable!$C$3:$C$296,Samlet!$E1030)</f>
        <v>0.6</v>
      </c>
      <c r="I1030" s="8">
        <f>SUMIFS(Baggrundsvariable!F$3:F$296,Baggrundsvariable!$A$3:$A$296,Samlet!$C1030,Baggrundsvariable!$C$3:$C$296,Samlet!$E1030)</f>
        <v>4</v>
      </c>
      <c r="J1030" s="8">
        <f>SUMIFS(Baggrundsvariable!G$3:G$296,Baggrundsvariable!$A$3:$A$296,Samlet!$C1030,Baggrundsvariable!$C$3:$C$296,Samlet!$E1030)</f>
        <v>11.6</v>
      </c>
      <c r="K1030" s="8">
        <f>SUMIFS(Baggrundsvariable!H$3:H$296,Baggrundsvariable!$A$3:$A$296,Samlet!$C1030,Baggrundsvariable!$C$3:$C$296,Samlet!$E1030)</f>
        <v>12.4</v>
      </c>
      <c r="L1030" s="8">
        <f>SUMIFS(Baggrundsvariable!I$3:I$296,Baggrundsvariable!$A$3:$A$296,Samlet!$C1030,Baggrundsvariable!$C$3:$C$296,Samlet!$E1030)</f>
        <v>3.6643273961630878</v>
      </c>
    </row>
    <row r="1031" spans="1:12">
      <c r="A1031">
        <v>6823</v>
      </c>
      <c r="B1031" t="s">
        <v>977</v>
      </c>
      <c r="C1031">
        <v>573</v>
      </c>
      <c r="D1031" t="s">
        <v>1299</v>
      </c>
      <c r="E1031">
        <v>2011</v>
      </c>
      <c r="F1031" s="15">
        <f>IF(VLOOKUP(IF($A1031&lt;1500,'BM011'!$D$5,IF($A1031&lt;1800,'BM011'!$D$5,IF($A1031&lt;2000,'BM011'!$D$5,$A1031))),'BM011'!$D$5:$U$607,'BM011'!S$609,0)="BRUG KOM",VLOOKUP($C1031,'BM010'!$C$5:$T$102,'BM010'!R$104,0),VLOOKUP(IF($A1031&lt;1500,'BM011'!$D$5,IF($A1031&lt;1800,'BM011'!$D$5,IF($A1031&lt;2000,'BM011'!$D$5,$A1031))),'BM011'!$D$5:$U$607,'BM011'!S$609,0))</f>
        <v>4393</v>
      </c>
      <c r="G1031">
        <f>SUMIFS(Baggrundsvariable!D$3:D$296,Baggrundsvariable!$A$3:$A$296,Samlet!$C1031,Baggrundsvariable!$C$3:$C$296,Samlet!$E1031)</f>
        <v>188050</v>
      </c>
      <c r="H1031" s="8">
        <f>SUMIFS(Baggrundsvariable!E$3:E$296,Baggrundsvariable!$A$3:$A$296,Samlet!$C1031,Baggrundsvariable!$C$3:$C$296,Samlet!$E1031)</f>
        <v>0.87500000000000011</v>
      </c>
      <c r="I1031" s="8">
        <f>SUMIFS(Baggrundsvariable!F$3:F$296,Baggrundsvariable!$A$3:$A$296,Samlet!$C1031,Baggrundsvariable!$C$3:$C$296,Samlet!$E1031)</f>
        <v>3.3</v>
      </c>
      <c r="J1031" s="8">
        <f>SUMIFS(Baggrundsvariable!G$3:G$296,Baggrundsvariable!$A$3:$A$296,Samlet!$C1031,Baggrundsvariable!$C$3:$C$296,Samlet!$E1031)</f>
        <v>15.7</v>
      </c>
      <c r="K1031" s="8">
        <f>SUMIFS(Baggrundsvariable!H$3:H$296,Baggrundsvariable!$A$3:$A$296,Samlet!$C1031,Baggrundsvariable!$C$3:$C$296,Samlet!$E1031)</f>
        <v>10</v>
      </c>
      <c r="L1031" s="8">
        <f>SUMIFS(Baggrundsvariable!I$3:I$296,Baggrundsvariable!$A$3:$A$296,Samlet!$C1031,Baggrundsvariable!$C$3:$C$296,Samlet!$E1031)</f>
        <v>2.9783281426180079</v>
      </c>
    </row>
    <row r="1032" spans="1:12">
      <c r="A1032">
        <v>6830</v>
      </c>
      <c r="B1032" t="s">
        <v>978</v>
      </c>
      <c r="C1032">
        <v>760</v>
      </c>
      <c r="D1032" t="s">
        <v>1301</v>
      </c>
      <c r="E1032">
        <v>2011</v>
      </c>
      <c r="F1032" s="15">
        <f>IF(VLOOKUP(IF($A1032&lt;1500,'BM011'!$D$5,IF($A1032&lt;1800,'BM011'!$D$5,IF($A1032&lt;2000,'BM011'!$D$5,$A1032))),'BM011'!$D$5:$U$607,'BM011'!S$609,0)="BRUG KOM",VLOOKUP($C1032,'BM010'!$C$5:$T$102,'BM010'!R$104,0),VLOOKUP(IF($A1032&lt;1500,'BM011'!$D$5,IF($A1032&lt;1800,'BM011'!$D$5,IF($A1032&lt;2000,'BM011'!$D$5,$A1032))),'BM011'!$D$5:$U$607,'BM011'!S$609,0))</f>
        <v>6666</v>
      </c>
      <c r="G1032">
        <f>SUMIFS(Baggrundsvariable!D$3:D$296,Baggrundsvariable!$A$3:$A$296,Samlet!$C1032,Baggrundsvariable!$C$3:$C$296,Samlet!$E1032)</f>
        <v>191423</v>
      </c>
      <c r="H1032" s="8">
        <f>SUMIFS(Baggrundsvariable!E$3:E$296,Baggrundsvariable!$A$3:$A$296,Samlet!$C1032,Baggrundsvariable!$C$3:$C$296,Samlet!$E1032)</f>
        <v>1.2999999999999998</v>
      </c>
      <c r="I1032" s="8">
        <f>SUMIFS(Baggrundsvariable!F$3:F$296,Baggrundsvariable!$A$3:$A$296,Samlet!$C1032,Baggrundsvariable!$C$3:$C$296,Samlet!$E1032)</f>
        <v>3</v>
      </c>
      <c r="J1032" s="8">
        <f>SUMIFS(Baggrundsvariable!G$3:G$296,Baggrundsvariable!$A$3:$A$296,Samlet!$C1032,Baggrundsvariable!$C$3:$C$296,Samlet!$E1032)</f>
        <v>13.4</v>
      </c>
      <c r="K1032" s="8">
        <f>SUMIFS(Baggrundsvariable!H$3:H$296,Baggrundsvariable!$A$3:$A$296,Samlet!$C1032,Baggrundsvariable!$C$3:$C$296,Samlet!$E1032)</f>
        <v>10.9</v>
      </c>
      <c r="L1032" s="8">
        <f>SUMIFS(Baggrundsvariable!I$3:I$296,Baggrundsvariable!$A$3:$A$296,Samlet!$C1032,Baggrundsvariable!$C$3:$C$296,Samlet!$E1032)</f>
        <v>2.9681908805532471</v>
      </c>
    </row>
    <row r="1033" spans="1:12">
      <c r="A1033">
        <v>6830</v>
      </c>
      <c r="B1033" t="s">
        <v>978</v>
      </c>
      <c r="C1033">
        <v>573</v>
      </c>
      <c r="D1033" t="s">
        <v>1299</v>
      </c>
      <c r="E1033">
        <v>2011</v>
      </c>
      <c r="F1033" s="15">
        <f>IF(VLOOKUP(IF($A1033&lt;1500,'BM011'!$D$5,IF($A1033&lt;1800,'BM011'!$D$5,IF($A1033&lt;2000,'BM011'!$D$5,$A1033))),'BM011'!$D$5:$U$607,'BM011'!S$609,0)="BRUG KOM",VLOOKUP($C1033,'BM010'!$C$5:$T$102,'BM010'!R$104,0),VLOOKUP(IF($A1033&lt;1500,'BM011'!$D$5,IF($A1033&lt;1800,'BM011'!$D$5,IF($A1033&lt;2000,'BM011'!$D$5,$A1033))),'BM011'!$D$5:$U$607,'BM011'!S$609,0))</f>
        <v>6666</v>
      </c>
      <c r="G1033">
        <f>SUMIFS(Baggrundsvariable!D$3:D$296,Baggrundsvariable!$A$3:$A$296,Samlet!$C1033,Baggrundsvariable!$C$3:$C$296,Samlet!$E1033)</f>
        <v>188050</v>
      </c>
      <c r="H1033" s="8">
        <f>SUMIFS(Baggrundsvariable!E$3:E$296,Baggrundsvariable!$A$3:$A$296,Samlet!$C1033,Baggrundsvariable!$C$3:$C$296,Samlet!$E1033)</f>
        <v>0.87500000000000011</v>
      </c>
      <c r="I1033" s="8">
        <f>SUMIFS(Baggrundsvariable!F$3:F$296,Baggrundsvariable!$A$3:$A$296,Samlet!$C1033,Baggrundsvariable!$C$3:$C$296,Samlet!$E1033)</f>
        <v>3.3</v>
      </c>
      <c r="J1033" s="8">
        <f>SUMIFS(Baggrundsvariable!G$3:G$296,Baggrundsvariable!$A$3:$A$296,Samlet!$C1033,Baggrundsvariable!$C$3:$C$296,Samlet!$E1033)</f>
        <v>15.7</v>
      </c>
      <c r="K1033" s="8">
        <f>SUMIFS(Baggrundsvariable!H$3:H$296,Baggrundsvariable!$A$3:$A$296,Samlet!$C1033,Baggrundsvariable!$C$3:$C$296,Samlet!$E1033)</f>
        <v>10</v>
      </c>
      <c r="L1033" s="8">
        <f>SUMIFS(Baggrundsvariable!I$3:I$296,Baggrundsvariable!$A$3:$A$296,Samlet!$C1033,Baggrundsvariable!$C$3:$C$296,Samlet!$E1033)</f>
        <v>2.9783281426180079</v>
      </c>
    </row>
    <row r="1034" spans="1:12">
      <c r="A1034">
        <v>6840</v>
      </c>
      <c r="B1034" t="s">
        <v>979</v>
      </c>
      <c r="C1034">
        <v>573</v>
      </c>
      <c r="D1034" t="s">
        <v>1299</v>
      </c>
      <c r="E1034">
        <v>2011</v>
      </c>
      <c r="F1034" s="15">
        <f>IF(VLOOKUP(IF($A1034&lt;1500,'BM011'!$D$5,IF($A1034&lt;1800,'BM011'!$D$5,IF($A1034&lt;2000,'BM011'!$D$5,$A1034))),'BM011'!$D$5:$U$607,'BM011'!S$609,0)="BRUG KOM",VLOOKUP($C1034,'BM010'!$C$5:$T$102,'BM010'!R$104,0),VLOOKUP(IF($A1034&lt;1500,'BM011'!$D$5,IF($A1034&lt;1800,'BM011'!$D$5,IF($A1034&lt;2000,'BM011'!$D$5,$A1034))),'BM011'!$D$5:$U$607,'BM011'!S$609,0))</f>
        <v>8707.5</v>
      </c>
      <c r="G1034">
        <f>SUMIFS(Baggrundsvariable!D$3:D$296,Baggrundsvariable!$A$3:$A$296,Samlet!$C1034,Baggrundsvariable!$C$3:$C$296,Samlet!$E1034)</f>
        <v>188050</v>
      </c>
      <c r="H1034" s="8">
        <f>SUMIFS(Baggrundsvariable!E$3:E$296,Baggrundsvariable!$A$3:$A$296,Samlet!$C1034,Baggrundsvariable!$C$3:$C$296,Samlet!$E1034)</f>
        <v>0.87500000000000011</v>
      </c>
      <c r="I1034" s="8">
        <f>SUMIFS(Baggrundsvariable!F$3:F$296,Baggrundsvariable!$A$3:$A$296,Samlet!$C1034,Baggrundsvariable!$C$3:$C$296,Samlet!$E1034)</f>
        <v>3.3</v>
      </c>
      <c r="J1034" s="8">
        <f>SUMIFS(Baggrundsvariable!G$3:G$296,Baggrundsvariable!$A$3:$A$296,Samlet!$C1034,Baggrundsvariable!$C$3:$C$296,Samlet!$E1034)</f>
        <v>15.7</v>
      </c>
      <c r="K1034" s="8">
        <f>SUMIFS(Baggrundsvariable!H$3:H$296,Baggrundsvariable!$A$3:$A$296,Samlet!$C1034,Baggrundsvariable!$C$3:$C$296,Samlet!$E1034)</f>
        <v>10</v>
      </c>
      <c r="L1034" s="8">
        <f>SUMIFS(Baggrundsvariable!I$3:I$296,Baggrundsvariable!$A$3:$A$296,Samlet!$C1034,Baggrundsvariable!$C$3:$C$296,Samlet!$E1034)</f>
        <v>2.9783281426180079</v>
      </c>
    </row>
    <row r="1035" spans="1:12">
      <c r="A1035">
        <v>6851</v>
      </c>
      <c r="B1035" t="s">
        <v>980</v>
      </c>
      <c r="C1035">
        <v>573</v>
      </c>
      <c r="D1035" t="s">
        <v>1299</v>
      </c>
      <c r="E1035">
        <v>2011</v>
      </c>
      <c r="F1035" s="15">
        <f>IF(VLOOKUP(IF($A1035&lt;1500,'BM011'!$D$5,IF($A1035&lt;1800,'BM011'!$D$5,IF($A1035&lt;2000,'BM011'!$D$5,$A1035))),'BM011'!$D$5:$U$607,'BM011'!S$609,0)="BRUG KOM",VLOOKUP($C1035,'BM010'!$C$5:$T$102,'BM010'!R$104,0),VLOOKUP(IF($A1035&lt;1500,'BM011'!$D$5,IF($A1035&lt;1800,'BM011'!$D$5,IF($A1035&lt;2000,'BM011'!$D$5,$A1035))),'BM011'!$D$5:$U$607,'BM011'!S$609,0))</f>
        <v>7321.5</v>
      </c>
      <c r="G1035">
        <f>SUMIFS(Baggrundsvariable!D$3:D$296,Baggrundsvariable!$A$3:$A$296,Samlet!$C1035,Baggrundsvariable!$C$3:$C$296,Samlet!$E1035)</f>
        <v>188050</v>
      </c>
      <c r="H1035" s="8">
        <f>SUMIFS(Baggrundsvariable!E$3:E$296,Baggrundsvariable!$A$3:$A$296,Samlet!$C1035,Baggrundsvariable!$C$3:$C$296,Samlet!$E1035)</f>
        <v>0.87500000000000011</v>
      </c>
      <c r="I1035" s="8">
        <f>SUMIFS(Baggrundsvariable!F$3:F$296,Baggrundsvariable!$A$3:$A$296,Samlet!$C1035,Baggrundsvariable!$C$3:$C$296,Samlet!$E1035)</f>
        <v>3.3</v>
      </c>
      <c r="J1035" s="8">
        <f>SUMIFS(Baggrundsvariable!G$3:G$296,Baggrundsvariable!$A$3:$A$296,Samlet!$C1035,Baggrundsvariable!$C$3:$C$296,Samlet!$E1035)</f>
        <v>15.7</v>
      </c>
      <c r="K1035" s="8">
        <f>SUMIFS(Baggrundsvariable!H$3:H$296,Baggrundsvariable!$A$3:$A$296,Samlet!$C1035,Baggrundsvariable!$C$3:$C$296,Samlet!$E1035)</f>
        <v>10</v>
      </c>
      <c r="L1035" s="8">
        <f>SUMIFS(Baggrundsvariable!I$3:I$296,Baggrundsvariable!$A$3:$A$296,Samlet!$C1035,Baggrundsvariable!$C$3:$C$296,Samlet!$E1035)</f>
        <v>2.9783281426180079</v>
      </c>
    </row>
    <row r="1036" spans="1:12">
      <c r="A1036">
        <v>6852</v>
      </c>
      <c r="B1036" t="s">
        <v>981</v>
      </c>
      <c r="C1036">
        <v>573</v>
      </c>
      <c r="D1036" t="s">
        <v>1299</v>
      </c>
      <c r="E1036">
        <v>2011</v>
      </c>
      <c r="F1036" s="15">
        <f>IF(VLOOKUP(IF($A1036&lt;1500,'BM011'!$D$5,IF($A1036&lt;1800,'BM011'!$D$5,IF($A1036&lt;2000,'BM011'!$D$5,$A1036))),'BM011'!$D$5:$U$607,'BM011'!S$609,0)="BRUG KOM",VLOOKUP($C1036,'BM010'!$C$5:$T$102,'BM010'!R$104,0),VLOOKUP(IF($A1036&lt;1500,'BM011'!$D$5,IF($A1036&lt;1800,'BM011'!$D$5,IF($A1036&lt;2000,'BM011'!$D$5,$A1036))),'BM011'!$D$5:$U$607,'BM011'!S$609,0))</f>
        <v>7321.5</v>
      </c>
      <c r="G1036">
        <f>SUMIFS(Baggrundsvariable!D$3:D$296,Baggrundsvariable!$A$3:$A$296,Samlet!$C1036,Baggrundsvariable!$C$3:$C$296,Samlet!$E1036)</f>
        <v>188050</v>
      </c>
      <c r="H1036" s="8">
        <f>SUMIFS(Baggrundsvariable!E$3:E$296,Baggrundsvariable!$A$3:$A$296,Samlet!$C1036,Baggrundsvariable!$C$3:$C$296,Samlet!$E1036)</f>
        <v>0.87500000000000011</v>
      </c>
      <c r="I1036" s="8">
        <f>SUMIFS(Baggrundsvariable!F$3:F$296,Baggrundsvariable!$A$3:$A$296,Samlet!$C1036,Baggrundsvariable!$C$3:$C$296,Samlet!$E1036)</f>
        <v>3.3</v>
      </c>
      <c r="J1036" s="8">
        <f>SUMIFS(Baggrundsvariable!G$3:G$296,Baggrundsvariable!$A$3:$A$296,Samlet!$C1036,Baggrundsvariable!$C$3:$C$296,Samlet!$E1036)</f>
        <v>15.7</v>
      </c>
      <c r="K1036" s="8">
        <f>SUMIFS(Baggrundsvariable!H$3:H$296,Baggrundsvariable!$A$3:$A$296,Samlet!$C1036,Baggrundsvariable!$C$3:$C$296,Samlet!$E1036)</f>
        <v>10</v>
      </c>
      <c r="L1036" s="8">
        <f>SUMIFS(Baggrundsvariable!I$3:I$296,Baggrundsvariable!$A$3:$A$296,Samlet!$C1036,Baggrundsvariable!$C$3:$C$296,Samlet!$E1036)</f>
        <v>2.9783281426180079</v>
      </c>
    </row>
    <row r="1037" spans="1:12">
      <c r="A1037">
        <v>6853</v>
      </c>
      <c r="B1037" t="s">
        <v>982</v>
      </c>
      <c r="C1037">
        <v>573</v>
      </c>
      <c r="D1037" t="s">
        <v>1299</v>
      </c>
      <c r="E1037">
        <v>2011</v>
      </c>
      <c r="F1037" s="15">
        <f>IF(VLOOKUP(IF($A1037&lt;1500,'BM011'!$D$5,IF($A1037&lt;1800,'BM011'!$D$5,IF($A1037&lt;2000,'BM011'!$D$5,$A1037))),'BM011'!$D$5:$U$607,'BM011'!S$609,0)="BRUG KOM",VLOOKUP($C1037,'BM010'!$C$5:$T$102,'BM010'!R$104,0),VLOOKUP(IF($A1037&lt;1500,'BM011'!$D$5,IF($A1037&lt;1800,'BM011'!$D$5,IF($A1037&lt;2000,'BM011'!$D$5,$A1037))),'BM011'!$D$5:$U$607,'BM011'!S$609,0))</f>
        <v>7321.5</v>
      </c>
      <c r="G1037">
        <f>SUMIFS(Baggrundsvariable!D$3:D$296,Baggrundsvariable!$A$3:$A$296,Samlet!$C1037,Baggrundsvariable!$C$3:$C$296,Samlet!$E1037)</f>
        <v>188050</v>
      </c>
      <c r="H1037" s="8">
        <f>SUMIFS(Baggrundsvariable!E$3:E$296,Baggrundsvariable!$A$3:$A$296,Samlet!$C1037,Baggrundsvariable!$C$3:$C$296,Samlet!$E1037)</f>
        <v>0.87500000000000011</v>
      </c>
      <c r="I1037" s="8">
        <f>SUMIFS(Baggrundsvariable!F$3:F$296,Baggrundsvariable!$A$3:$A$296,Samlet!$C1037,Baggrundsvariable!$C$3:$C$296,Samlet!$E1037)</f>
        <v>3.3</v>
      </c>
      <c r="J1037" s="8">
        <f>SUMIFS(Baggrundsvariable!G$3:G$296,Baggrundsvariable!$A$3:$A$296,Samlet!$C1037,Baggrundsvariable!$C$3:$C$296,Samlet!$E1037)</f>
        <v>15.7</v>
      </c>
      <c r="K1037" s="8">
        <f>SUMIFS(Baggrundsvariable!H$3:H$296,Baggrundsvariable!$A$3:$A$296,Samlet!$C1037,Baggrundsvariable!$C$3:$C$296,Samlet!$E1037)</f>
        <v>10</v>
      </c>
      <c r="L1037" s="8">
        <f>SUMIFS(Baggrundsvariable!I$3:I$296,Baggrundsvariable!$A$3:$A$296,Samlet!$C1037,Baggrundsvariable!$C$3:$C$296,Samlet!$E1037)</f>
        <v>2.9783281426180079</v>
      </c>
    </row>
    <row r="1038" spans="1:12">
      <c r="A1038">
        <v>6854</v>
      </c>
      <c r="B1038" t="s">
        <v>983</v>
      </c>
      <c r="C1038">
        <v>573</v>
      </c>
      <c r="D1038" t="s">
        <v>1299</v>
      </c>
      <c r="E1038">
        <v>2011</v>
      </c>
      <c r="F1038" s="15">
        <f>IF(VLOOKUP(IF($A1038&lt;1500,'BM011'!$D$5,IF($A1038&lt;1800,'BM011'!$D$5,IF($A1038&lt;2000,'BM011'!$D$5,$A1038))),'BM011'!$D$5:$U$607,'BM011'!S$609,0)="BRUG KOM",VLOOKUP($C1038,'BM010'!$C$5:$T$102,'BM010'!R$104,0),VLOOKUP(IF($A1038&lt;1500,'BM011'!$D$5,IF($A1038&lt;1800,'BM011'!$D$5,IF($A1038&lt;2000,'BM011'!$D$5,$A1038))),'BM011'!$D$5:$U$607,'BM011'!S$609,0))</f>
        <v>7321.5</v>
      </c>
      <c r="G1038">
        <f>SUMIFS(Baggrundsvariable!D$3:D$296,Baggrundsvariable!$A$3:$A$296,Samlet!$C1038,Baggrundsvariable!$C$3:$C$296,Samlet!$E1038)</f>
        <v>188050</v>
      </c>
      <c r="H1038" s="8">
        <f>SUMIFS(Baggrundsvariable!E$3:E$296,Baggrundsvariable!$A$3:$A$296,Samlet!$C1038,Baggrundsvariable!$C$3:$C$296,Samlet!$E1038)</f>
        <v>0.87500000000000011</v>
      </c>
      <c r="I1038" s="8">
        <f>SUMIFS(Baggrundsvariable!F$3:F$296,Baggrundsvariable!$A$3:$A$296,Samlet!$C1038,Baggrundsvariable!$C$3:$C$296,Samlet!$E1038)</f>
        <v>3.3</v>
      </c>
      <c r="J1038" s="8">
        <f>SUMIFS(Baggrundsvariable!G$3:G$296,Baggrundsvariable!$A$3:$A$296,Samlet!$C1038,Baggrundsvariable!$C$3:$C$296,Samlet!$E1038)</f>
        <v>15.7</v>
      </c>
      <c r="K1038" s="8">
        <f>SUMIFS(Baggrundsvariable!H$3:H$296,Baggrundsvariable!$A$3:$A$296,Samlet!$C1038,Baggrundsvariable!$C$3:$C$296,Samlet!$E1038)</f>
        <v>10</v>
      </c>
      <c r="L1038" s="8">
        <f>SUMIFS(Baggrundsvariable!I$3:I$296,Baggrundsvariable!$A$3:$A$296,Samlet!$C1038,Baggrundsvariable!$C$3:$C$296,Samlet!$E1038)</f>
        <v>2.9783281426180079</v>
      </c>
    </row>
    <row r="1039" spans="1:12">
      <c r="A1039">
        <v>6855</v>
      </c>
      <c r="B1039" t="s">
        <v>984</v>
      </c>
      <c r="C1039">
        <v>573</v>
      </c>
      <c r="D1039" t="s">
        <v>1299</v>
      </c>
      <c r="E1039">
        <v>2011</v>
      </c>
      <c r="F1039" s="15">
        <f>IF(VLOOKUP(IF($A1039&lt;1500,'BM011'!$D$5,IF($A1039&lt;1800,'BM011'!$D$5,IF($A1039&lt;2000,'BM011'!$D$5,$A1039))),'BM011'!$D$5:$U$607,'BM011'!S$609,0)="BRUG KOM",VLOOKUP($C1039,'BM010'!$C$5:$T$102,'BM010'!R$104,0),VLOOKUP(IF($A1039&lt;1500,'BM011'!$D$5,IF($A1039&lt;1800,'BM011'!$D$5,IF($A1039&lt;2000,'BM011'!$D$5,$A1039))),'BM011'!$D$5:$U$607,'BM011'!S$609,0))</f>
        <v>7321.5</v>
      </c>
      <c r="G1039">
        <f>SUMIFS(Baggrundsvariable!D$3:D$296,Baggrundsvariable!$A$3:$A$296,Samlet!$C1039,Baggrundsvariable!$C$3:$C$296,Samlet!$E1039)</f>
        <v>188050</v>
      </c>
      <c r="H1039" s="8">
        <f>SUMIFS(Baggrundsvariable!E$3:E$296,Baggrundsvariable!$A$3:$A$296,Samlet!$C1039,Baggrundsvariable!$C$3:$C$296,Samlet!$E1039)</f>
        <v>0.87500000000000011</v>
      </c>
      <c r="I1039" s="8">
        <f>SUMIFS(Baggrundsvariable!F$3:F$296,Baggrundsvariable!$A$3:$A$296,Samlet!$C1039,Baggrundsvariable!$C$3:$C$296,Samlet!$E1039)</f>
        <v>3.3</v>
      </c>
      <c r="J1039" s="8">
        <f>SUMIFS(Baggrundsvariable!G$3:G$296,Baggrundsvariable!$A$3:$A$296,Samlet!$C1039,Baggrundsvariable!$C$3:$C$296,Samlet!$E1039)</f>
        <v>15.7</v>
      </c>
      <c r="K1039" s="8">
        <f>SUMIFS(Baggrundsvariable!H$3:H$296,Baggrundsvariable!$A$3:$A$296,Samlet!$C1039,Baggrundsvariable!$C$3:$C$296,Samlet!$E1039)</f>
        <v>10</v>
      </c>
      <c r="L1039" s="8">
        <f>SUMIFS(Baggrundsvariable!I$3:I$296,Baggrundsvariable!$A$3:$A$296,Samlet!$C1039,Baggrundsvariable!$C$3:$C$296,Samlet!$E1039)</f>
        <v>2.9783281426180079</v>
      </c>
    </row>
    <row r="1040" spans="1:12">
      <c r="A1040">
        <v>6857</v>
      </c>
      <c r="B1040" t="s">
        <v>985</v>
      </c>
      <c r="C1040">
        <v>573</v>
      </c>
      <c r="D1040" t="s">
        <v>1299</v>
      </c>
      <c r="E1040">
        <v>2011</v>
      </c>
      <c r="F1040" s="15">
        <f>IF(VLOOKUP(IF($A1040&lt;1500,'BM011'!$D$5,IF($A1040&lt;1800,'BM011'!$D$5,IF($A1040&lt;2000,'BM011'!$D$5,$A1040))),'BM011'!$D$5:$U$607,'BM011'!S$609,0)="BRUG KOM",VLOOKUP($C1040,'BM010'!$C$5:$T$102,'BM010'!R$104,0),VLOOKUP(IF($A1040&lt;1500,'BM011'!$D$5,IF($A1040&lt;1800,'BM011'!$D$5,IF($A1040&lt;2000,'BM011'!$D$5,$A1040))),'BM011'!$D$5:$U$607,'BM011'!S$609,0))</f>
        <v>7321.5</v>
      </c>
      <c r="G1040">
        <f>SUMIFS(Baggrundsvariable!D$3:D$296,Baggrundsvariable!$A$3:$A$296,Samlet!$C1040,Baggrundsvariable!$C$3:$C$296,Samlet!$E1040)</f>
        <v>188050</v>
      </c>
      <c r="H1040" s="8">
        <f>SUMIFS(Baggrundsvariable!E$3:E$296,Baggrundsvariable!$A$3:$A$296,Samlet!$C1040,Baggrundsvariable!$C$3:$C$296,Samlet!$E1040)</f>
        <v>0.87500000000000011</v>
      </c>
      <c r="I1040" s="8">
        <f>SUMIFS(Baggrundsvariable!F$3:F$296,Baggrundsvariable!$A$3:$A$296,Samlet!$C1040,Baggrundsvariable!$C$3:$C$296,Samlet!$E1040)</f>
        <v>3.3</v>
      </c>
      <c r="J1040" s="8">
        <f>SUMIFS(Baggrundsvariable!G$3:G$296,Baggrundsvariable!$A$3:$A$296,Samlet!$C1040,Baggrundsvariable!$C$3:$C$296,Samlet!$E1040)</f>
        <v>15.7</v>
      </c>
      <c r="K1040" s="8">
        <f>SUMIFS(Baggrundsvariable!H$3:H$296,Baggrundsvariable!$A$3:$A$296,Samlet!$C1040,Baggrundsvariable!$C$3:$C$296,Samlet!$E1040)</f>
        <v>10</v>
      </c>
      <c r="L1040" s="8">
        <f>SUMIFS(Baggrundsvariable!I$3:I$296,Baggrundsvariable!$A$3:$A$296,Samlet!$C1040,Baggrundsvariable!$C$3:$C$296,Samlet!$E1040)</f>
        <v>2.9783281426180079</v>
      </c>
    </row>
    <row r="1041" spans="1:12">
      <c r="A1041">
        <v>6862</v>
      </c>
      <c r="B1041" t="s">
        <v>986</v>
      </c>
      <c r="C1041">
        <v>573</v>
      </c>
      <c r="D1041" t="s">
        <v>1299</v>
      </c>
      <c r="E1041">
        <v>2011</v>
      </c>
      <c r="F1041" s="15">
        <f>IF(VLOOKUP(IF($A1041&lt;1500,'BM011'!$D$5,IF($A1041&lt;1800,'BM011'!$D$5,IF($A1041&lt;2000,'BM011'!$D$5,$A1041))),'BM011'!$D$5:$U$607,'BM011'!S$609,0)="BRUG KOM",VLOOKUP($C1041,'BM010'!$C$5:$T$102,'BM010'!R$104,0),VLOOKUP(IF($A1041&lt;1500,'BM011'!$D$5,IF($A1041&lt;1800,'BM011'!$D$5,IF($A1041&lt;2000,'BM011'!$D$5,$A1041))),'BM011'!$D$5:$U$607,'BM011'!S$609,0))</f>
        <v>7321.5</v>
      </c>
      <c r="G1041">
        <f>SUMIFS(Baggrundsvariable!D$3:D$296,Baggrundsvariable!$A$3:$A$296,Samlet!$C1041,Baggrundsvariable!$C$3:$C$296,Samlet!$E1041)</f>
        <v>188050</v>
      </c>
      <c r="H1041" s="8">
        <f>SUMIFS(Baggrundsvariable!E$3:E$296,Baggrundsvariable!$A$3:$A$296,Samlet!$C1041,Baggrundsvariable!$C$3:$C$296,Samlet!$E1041)</f>
        <v>0.87500000000000011</v>
      </c>
      <c r="I1041" s="8">
        <f>SUMIFS(Baggrundsvariable!F$3:F$296,Baggrundsvariable!$A$3:$A$296,Samlet!$C1041,Baggrundsvariable!$C$3:$C$296,Samlet!$E1041)</f>
        <v>3.3</v>
      </c>
      <c r="J1041" s="8">
        <f>SUMIFS(Baggrundsvariable!G$3:G$296,Baggrundsvariable!$A$3:$A$296,Samlet!$C1041,Baggrundsvariable!$C$3:$C$296,Samlet!$E1041)</f>
        <v>15.7</v>
      </c>
      <c r="K1041" s="8">
        <f>SUMIFS(Baggrundsvariable!H$3:H$296,Baggrundsvariable!$A$3:$A$296,Samlet!$C1041,Baggrundsvariable!$C$3:$C$296,Samlet!$E1041)</f>
        <v>10</v>
      </c>
      <c r="L1041" s="8">
        <f>SUMIFS(Baggrundsvariable!I$3:I$296,Baggrundsvariable!$A$3:$A$296,Samlet!$C1041,Baggrundsvariable!$C$3:$C$296,Samlet!$E1041)</f>
        <v>2.9783281426180079</v>
      </c>
    </row>
    <row r="1042" spans="1:12">
      <c r="A1042">
        <v>6870</v>
      </c>
      <c r="B1042" t="s">
        <v>987</v>
      </c>
      <c r="C1042">
        <v>760</v>
      </c>
      <c r="D1042" t="s">
        <v>1301</v>
      </c>
      <c r="E1042">
        <v>2011</v>
      </c>
      <c r="F1042" s="15">
        <f>IF(VLOOKUP(IF($A1042&lt;1500,'BM011'!$D$5,IF($A1042&lt;1800,'BM011'!$D$5,IF($A1042&lt;2000,'BM011'!$D$5,$A1042))),'BM011'!$D$5:$U$607,'BM011'!S$609,0)="BRUG KOM",VLOOKUP($C1042,'BM010'!$C$5:$T$102,'BM010'!R$104,0),VLOOKUP(IF($A1042&lt;1500,'BM011'!$D$5,IF($A1042&lt;1800,'BM011'!$D$5,IF($A1042&lt;2000,'BM011'!$D$5,$A1042))),'BM011'!$D$5:$U$607,'BM011'!S$609,0))</f>
        <v>5908.5</v>
      </c>
      <c r="G1042">
        <f>SUMIFS(Baggrundsvariable!D$3:D$296,Baggrundsvariable!$A$3:$A$296,Samlet!$C1042,Baggrundsvariable!$C$3:$C$296,Samlet!$E1042)</f>
        <v>191423</v>
      </c>
      <c r="H1042" s="8">
        <f>SUMIFS(Baggrundsvariable!E$3:E$296,Baggrundsvariable!$A$3:$A$296,Samlet!$C1042,Baggrundsvariable!$C$3:$C$296,Samlet!$E1042)</f>
        <v>1.2999999999999998</v>
      </c>
      <c r="I1042" s="8">
        <f>SUMIFS(Baggrundsvariable!F$3:F$296,Baggrundsvariable!$A$3:$A$296,Samlet!$C1042,Baggrundsvariable!$C$3:$C$296,Samlet!$E1042)</f>
        <v>3</v>
      </c>
      <c r="J1042" s="8">
        <f>SUMIFS(Baggrundsvariable!G$3:G$296,Baggrundsvariable!$A$3:$A$296,Samlet!$C1042,Baggrundsvariable!$C$3:$C$296,Samlet!$E1042)</f>
        <v>13.4</v>
      </c>
      <c r="K1042" s="8">
        <f>SUMIFS(Baggrundsvariable!H$3:H$296,Baggrundsvariable!$A$3:$A$296,Samlet!$C1042,Baggrundsvariable!$C$3:$C$296,Samlet!$E1042)</f>
        <v>10.9</v>
      </c>
      <c r="L1042" s="8">
        <f>SUMIFS(Baggrundsvariable!I$3:I$296,Baggrundsvariable!$A$3:$A$296,Samlet!$C1042,Baggrundsvariable!$C$3:$C$296,Samlet!$E1042)</f>
        <v>2.9681908805532471</v>
      </c>
    </row>
    <row r="1043" spans="1:12">
      <c r="A1043">
        <v>6870</v>
      </c>
      <c r="B1043" t="s">
        <v>987</v>
      </c>
      <c r="C1043">
        <v>573</v>
      </c>
      <c r="D1043" t="s">
        <v>1299</v>
      </c>
      <c r="E1043">
        <v>2011</v>
      </c>
      <c r="F1043" s="15">
        <f>IF(VLOOKUP(IF($A1043&lt;1500,'BM011'!$D$5,IF($A1043&lt;1800,'BM011'!$D$5,IF($A1043&lt;2000,'BM011'!$D$5,$A1043))),'BM011'!$D$5:$U$607,'BM011'!S$609,0)="BRUG KOM",VLOOKUP($C1043,'BM010'!$C$5:$T$102,'BM010'!R$104,0),VLOOKUP(IF($A1043&lt;1500,'BM011'!$D$5,IF($A1043&lt;1800,'BM011'!$D$5,IF($A1043&lt;2000,'BM011'!$D$5,$A1043))),'BM011'!$D$5:$U$607,'BM011'!S$609,0))</f>
        <v>5908.5</v>
      </c>
      <c r="G1043">
        <f>SUMIFS(Baggrundsvariable!D$3:D$296,Baggrundsvariable!$A$3:$A$296,Samlet!$C1043,Baggrundsvariable!$C$3:$C$296,Samlet!$E1043)</f>
        <v>188050</v>
      </c>
      <c r="H1043" s="8">
        <f>SUMIFS(Baggrundsvariable!E$3:E$296,Baggrundsvariable!$A$3:$A$296,Samlet!$C1043,Baggrundsvariable!$C$3:$C$296,Samlet!$E1043)</f>
        <v>0.87500000000000011</v>
      </c>
      <c r="I1043" s="8">
        <f>SUMIFS(Baggrundsvariable!F$3:F$296,Baggrundsvariable!$A$3:$A$296,Samlet!$C1043,Baggrundsvariable!$C$3:$C$296,Samlet!$E1043)</f>
        <v>3.3</v>
      </c>
      <c r="J1043" s="8">
        <f>SUMIFS(Baggrundsvariable!G$3:G$296,Baggrundsvariable!$A$3:$A$296,Samlet!$C1043,Baggrundsvariable!$C$3:$C$296,Samlet!$E1043)</f>
        <v>15.7</v>
      </c>
      <c r="K1043" s="8">
        <f>SUMIFS(Baggrundsvariable!H$3:H$296,Baggrundsvariable!$A$3:$A$296,Samlet!$C1043,Baggrundsvariable!$C$3:$C$296,Samlet!$E1043)</f>
        <v>10</v>
      </c>
      <c r="L1043" s="8">
        <f>SUMIFS(Baggrundsvariable!I$3:I$296,Baggrundsvariable!$A$3:$A$296,Samlet!$C1043,Baggrundsvariable!$C$3:$C$296,Samlet!$E1043)</f>
        <v>2.9783281426180079</v>
      </c>
    </row>
    <row r="1044" spans="1:12">
      <c r="A1044">
        <v>6880</v>
      </c>
      <c r="B1044" t="s">
        <v>988</v>
      </c>
      <c r="C1044">
        <v>760</v>
      </c>
      <c r="D1044" t="s">
        <v>1301</v>
      </c>
      <c r="E1044">
        <v>2011</v>
      </c>
      <c r="F1044" s="15">
        <f>IF(VLOOKUP(IF($A1044&lt;1500,'BM011'!$D$5,IF($A1044&lt;1800,'BM011'!$D$5,IF($A1044&lt;2000,'BM011'!$D$5,$A1044))),'BM011'!$D$5:$U$607,'BM011'!S$609,0)="BRUG KOM",VLOOKUP($C1044,'BM010'!$C$5:$T$102,'BM010'!R$104,0),VLOOKUP(IF($A1044&lt;1500,'BM011'!$D$5,IF($A1044&lt;1800,'BM011'!$D$5,IF($A1044&lt;2000,'BM011'!$D$5,$A1044))),'BM011'!$D$5:$U$607,'BM011'!S$609,0))</f>
        <v>5475.75</v>
      </c>
      <c r="G1044">
        <f>SUMIFS(Baggrundsvariable!D$3:D$296,Baggrundsvariable!$A$3:$A$296,Samlet!$C1044,Baggrundsvariable!$C$3:$C$296,Samlet!$E1044)</f>
        <v>191423</v>
      </c>
      <c r="H1044" s="8">
        <f>SUMIFS(Baggrundsvariable!E$3:E$296,Baggrundsvariable!$A$3:$A$296,Samlet!$C1044,Baggrundsvariable!$C$3:$C$296,Samlet!$E1044)</f>
        <v>1.2999999999999998</v>
      </c>
      <c r="I1044" s="8">
        <f>SUMIFS(Baggrundsvariable!F$3:F$296,Baggrundsvariable!$A$3:$A$296,Samlet!$C1044,Baggrundsvariable!$C$3:$C$296,Samlet!$E1044)</f>
        <v>3</v>
      </c>
      <c r="J1044" s="8">
        <f>SUMIFS(Baggrundsvariable!G$3:G$296,Baggrundsvariable!$A$3:$A$296,Samlet!$C1044,Baggrundsvariable!$C$3:$C$296,Samlet!$E1044)</f>
        <v>13.4</v>
      </c>
      <c r="K1044" s="8">
        <f>SUMIFS(Baggrundsvariable!H$3:H$296,Baggrundsvariable!$A$3:$A$296,Samlet!$C1044,Baggrundsvariable!$C$3:$C$296,Samlet!$E1044)</f>
        <v>10.9</v>
      </c>
      <c r="L1044" s="8">
        <f>SUMIFS(Baggrundsvariable!I$3:I$296,Baggrundsvariable!$A$3:$A$296,Samlet!$C1044,Baggrundsvariable!$C$3:$C$296,Samlet!$E1044)</f>
        <v>2.9681908805532471</v>
      </c>
    </row>
    <row r="1045" spans="1:12">
      <c r="A1045">
        <v>6880</v>
      </c>
      <c r="B1045" t="s">
        <v>988</v>
      </c>
      <c r="C1045">
        <v>573</v>
      </c>
      <c r="D1045" t="s">
        <v>1299</v>
      </c>
      <c r="E1045">
        <v>2011</v>
      </c>
      <c r="F1045" s="15">
        <f>IF(VLOOKUP(IF($A1045&lt;1500,'BM011'!$D$5,IF($A1045&lt;1800,'BM011'!$D$5,IF($A1045&lt;2000,'BM011'!$D$5,$A1045))),'BM011'!$D$5:$U$607,'BM011'!S$609,0)="BRUG KOM",VLOOKUP($C1045,'BM010'!$C$5:$T$102,'BM010'!R$104,0),VLOOKUP(IF($A1045&lt;1500,'BM011'!$D$5,IF($A1045&lt;1800,'BM011'!$D$5,IF($A1045&lt;2000,'BM011'!$D$5,$A1045))),'BM011'!$D$5:$U$607,'BM011'!S$609,0))</f>
        <v>5475.75</v>
      </c>
      <c r="G1045">
        <f>SUMIFS(Baggrundsvariable!D$3:D$296,Baggrundsvariable!$A$3:$A$296,Samlet!$C1045,Baggrundsvariable!$C$3:$C$296,Samlet!$E1045)</f>
        <v>188050</v>
      </c>
      <c r="H1045" s="8">
        <f>SUMIFS(Baggrundsvariable!E$3:E$296,Baggrundsvariable!$A$3:$A$296,Samlet!$C1045,Baggrundsvariable!$C$3:$C$296,Samlet!$E1045)</f>
        <v>0.87500000000000011</v>
      </c>
      <c r="I1045" s="8">
        <f>SUMIFS(Baggrundsvariable!F$3:F$296,Baggrundsvariable!$A$3:$A$296,Samlet!$C1045,Baggrundsvariable!$C$3:$C$296,Samlet!$E1045)</f>
        <v>3.3</v>
      </c>
      <c r="J1045" s="8">
        <f>SUMIFS(Baggrundsvariable!G$3:G$296,Baggrundsvariable!$A$3:$A$296,Samlet!$C1045,Baggrundsvariable!$C$3:$C$296,Samlet!$E1045)</f>
        <v>15.7</v>
      </c>
      <c r="K1045" s="8">
        <f>SUMIFS(Baggrundsvariable!H$3:H$296,Baggrundsvariable!$A$3:$A$296,Samlet!$C1045,Baggrundsvariable!$C$3:$C$296,Samlet!$E1045)</f>
        <v>10</v>
      </c>
      <c r="L1045" s="8">
        <f>SUMIFS(Baggrundsvariable!I$3:I$296,Baggrundsvariable!$A$3:$A$296,Samlet!$C1045,Baggrundsvariable!$C$3:$C$296,Samlet!$E1045)</f>
        <v>2.9783281426180079</v>
      </c>
    </row>
    <row r="1046" spans="1:12">
      <c r="A1046">
        <v>6893</v>
      </c>
      <c r="B1046" t="s">
        <v>989</v>
      </c>
      <c r="C1046">
        <v>760</v>
      </c>
      <c r="D1046" t="s">
        <v>1301</v>
      </c>
      <c r="E1046">
        <v>2011</v>
      </c>
      <c r="F1046" s="15">
        <f>IF(VLOOKUP(IF($A1046&lt;1500,'BM011'!$D$5,IF($A1046&lt;1800,'BM011'!$D$5,IF($A1046&lt;2000,'BM011'!$D$5,$A1046))),'BM011'!$D$5:$U$607,'BM011'!S$609,0)="BRUG KOM",VLOOKUP($C1046,'BM010'!$C$5:$T$102,'BM010'!R$104,0),VLOOKUP(IF($A1046&lt;1500,'BM011'!$D$5,IF($A1046&lt;1800,'BM011'!$D$5,IF($A1046&lt;2000,'BM011'!$D$5,$A1046))),'BM011'!$D$5:$U$607,'BM011'!S$609,0))</f>
        <v>6601.25</v>
      </c>
      <c r="G1046">
        <f>SUMIFS(Baggrundsvariable!D$3:D$296,Baggrundsvariable!$A$3:$A$296,Samlet!$C1046,Baggrundsvariable!$C$3:$C$296,Samlet!$E1046)</f>
        <v>191423</v>
      </c>
      <c r="H1046" s="8">
        <f>SUMIFS(Baggrundsvariable!E$3:E$296,Baggrundsvariable!$A$3:$A$296,Samlet!$C1046,Baggrundsvariable!$C$3:$C$296,Samlet!$E1046)</f>
        <v>1.2999999999999998</v>
      </c>
      <c r="I1046" s="8">
        <f>SUMIFS(Baggrundsvariable!F$3:F$296,Baggrundsvariable!$A$3:$A$296,Samlet!$C1046,Baggrundsvariable!$C$3:$C$296,Samlet!$E1046)</f>
        <v>3</v>
      </c>
      <c r="J1046" s="8">
        <f>SUMIFS(Baggrundsvariable!G$3:G$296,Baggrundsvariable!$A$3:$A$296,Samlet!$C1046,Baggrundsvariable!$C$3:$C$296,Samlet!$E1046)</f>
        <v>13.4</v>
      </c>
      <c r="K1046" s="8">
        <f>SUMIFS(Baggrundsvariable!H$3:H$296,Baggrundsvariable!$A$3:$A$296,Samlet!$C1046,Baggrundsvariable!$C$3:$C$296,Samlet!$E1046)</f>
        <v>10.9</v>
      </c>
      <c r="L1046" s="8">
        <f>SUMIFS(Baggrundsvariable!I$3:I$296,Baggrundsvariable!$A$3:$A$296,Samlet!$C1046,Baggrundsvariable!$C$3:$C$296,Samlet!$E1046)</f>
        <v>2.9681908805532471</v>
      </c>
    </row>
    <row r="1047" spans="1:12">
      <c r="A1047">
        <v>6900</v>
      </c>
      <c r="B1047" t="s">
        <v>990</v>
      </c>
      <c r="C1047">
        <v>760</v>
      </c>
      <c r="D1047" t="s">
        <v>1301</v>
      </c>
      <c r="E1047">
        <v>2011</v>
      </c>
      <c r="F1047" s="15">
        <f>IF(VLOOKUP(IF($A1047&lt;1500,'BM011'!$D$5,IF($A1047&lt;1800,'BM011'!$D$5,IF($A1047&lt;2000,'BM011'!$D$5,$A1047))),'BM011'!$D$5:$U$607,'BM011'!S$609,0)="BRUG KOM",VLOOKUP($C1047,'BM010'!$C$5:$T$102,'BM010'!R$104,0),VLOOKUP(IF($A1047&lt;1500,'BM011'!$D$5,IF($A1047&lt;1800,'BM011'!$D$5,IF($A1047&lt;2000,'BM011'!$D$5,$A1047))),'BM011'!$D$5:$U$607,'BM011'!S$609,0))</f>
        <v>7339.75</v>
      </c>
      <c r="G1047">
        <f>SUMIFS(Baggrundsvariable!D$3:D$296,Baggrundsvariable!$A$3:$A$296,Samlet!$C1047,Baggrundsvariable!$C$3:$C$296,Samlet!$E1047)</f>
        <v>191423</v>
      </c>
      <c r="H1047" s="8">
        <f>SUMIFS(Baggrundsvariable!E$3:E$296,Baggrundsvariable!$A$3:$A$296,Samlet!$C1047,Baggrundsvariable!$C$3:$C$296,Samlet!$E1047)</f>
        <v>1.2999999999999998</v>
      </c>
      <c r="I1047" s="8">
        <f>SUMIFS(Baggrundsvariable!F$3:F$296,Baggrundsvariable!$A$3:$A$296,Samlet!$C1047,Baggrundsvariable!$C$3:$C$296,Samlet!$E1047)</f>
        <v>3</v>
      </c>
      <c r="J1047" s="8">
        <f>SUMIFS(Baggrundsvariable!G$3:G$296,Baggrundsvariable!$A$3:$A$296,Samlet!$C1047,Baggrundsvariable!$C$3:$C$296,Samlet!$E1047)</f>
        <v>13.4</v>
      </c>
      <c r="K1047" s="8">
        <f>SUMIFS(Baggrundsvariable!H$3:H$296,Baggrundsvariable!$A$3:$A$296,Samlet!$C1047,Baggrundsvariable!$C$3:$C$296,Samlet!$E1047)</f>
        <v>10.9</v>
      </c>
      <c r="L1047" s="8">
        <f>SUMIFS(Baggrundsvariable!I$3:I$296,Baggrundsvariable!$A$3:$A$296,Samlet!$C1047,Baggrundsvariable!$C$3:$C$296,Samlet!$E1047)</f>
        <v>2.9681908805532471</v>
      </c>
    </row>
    <row r="1048" spans="1:12">
      <c r="A1048">
        <v>6920</v>
      </c>
      <c r="B1048" t="s">
        <v>991</v>
      </c>
      <c r="C1048">
        <v>760</v>
      </c>
      <c r="D1048" t="s">
        <v>1301</v>
      </c>
      <c r="E1048">
        <v>2011</v>
      </c>
      <c r="F1048" s="15">
        <f>IF(VLOOKUP(IF($A1048&lt;1500,'BM011'!$D$5,IF($A1048&lt;1800,'BM011'!$D$5,IF($A1048&lt;2000,'BM011'!$D$5,$A1048))),'BM011'!$D$5:$U$607,'BM011'!S$609,0)="BRUG KOM",VLOOKUP($C1048,'BM010'!$C$5:$T$102,'BM010'!R$104,0),VLOOKUP(IF($A1048&lt;1500,'BM011'!$D$5,IF($A1048&lt;1800,'BM011'!$D$5,IF($A1048&lt;2000,'BM011'!$D$5,$A1048))),'BM011'!$D$5:$U$607,'BM011'!S$609,0))</f>
        <v>6267.5</v>
      </c>
      <c r="G1048">
        <f>SUMIFS(Baggrundsvariable!D$3:D$296,Baggrundsvariable!$A$3:$A$296,Samlet!$C1048,Baggrundsvariable!$C$3:$C$296,Samlet!$E1048)</f>
        <v>191423</v>
      </c>
      <c r="H1048" s="8">
        <f>SUMIFS(Baggrundsvariable!E$3:E$296,Baggrundsvariable!$A$3:$A$296,Samlet!$C1048,Baggrundsvariable!$C$3:$C$296,Samlet!$E1048)</f>
        <v>1.2999999999999998</v>
      </c>
      <c r="I1048" s="8">
        <f>SUMIFS(Baggrundsvariable!F$3:F$296,Baggrundsvariable!$A$3:$A$296,Samlet!$C1048,Baggrundsvariable!$C$3:$C$296,Samlet!$E1048)</f>
        <v>3</v>
      </c>
      <c r="J1048" s="8">
        <f>SUMIFS(Baggrundsvariable!G$3:G$296,Baggrundsvariable!$A$3:$A$296,Samlet!$C1048,Baggrundsvariable!$C$3:$C$296,Samlet!$E1048)</f>
        <v>13.4</v>
      </c>
      <c r="K1048" s="8">
        <f>SUMIFS(Baggrundsvariable!H$3:H$296,Baggrundsvariable!$A$3:$A$296,Samlet!$C1048,Baggrundsvariable!$C$3:$C$296,Samlet!$E1048)</f>
        <v>10.9</v>
      </c>
      <c r="L1048" s="8">
        <f>SUMIFS(Baggrundsvariable!I$3:I$296,Baggrundsvariable!$A$3:$A$296,Samlet!$C1048,Baggrundsvariable!$C$3:$C$296,Samlet!$E1048)</f>
        <v>2.9681908805532471</v>
      </c>
    </row>
    <row r="1049" spans="1:12">
      <c r="A1049">
        <v>6933</v>
      </c>
      <c r="B1049" t="s">
        <v>992</v>
      </c>
      <c r="C1049">
        <v>657</v>
      </c>
      <c r="D1049" t="s">
        <v>1302</v>
      </c>
      <c r="E1049">
        <v>2011</v>
      </c>
      <c r="F1049" s="15">
        <f>IF(VLOOKUP(IF($A1049&lt;1500,'BM011'!$D$5,IF($A1049&lt;1800,'BM011'!$D$5,IF($A1049&lt;2000,'BM011'!$D$5,$A1049))),'BM011'!$D$5:$U$607,'BM011'!S$609,0)="BRUG KOM",VLOOKUP($C1049,'BM010'!$C$5:$T$102,'BM010'!R$104,0),VLOOKUP(IF($A1049&lt;1500,'BM011'!$D$5,IF($A1049&lt;1800,'BM011'!$D$5,IF($A1049&lt;2000,'BM011'!$D$5,$A1049))),'BM011'!$D$5:$U$607,'BM011'!S$609,0))</f>
        <v>6688.5</v>
      </c>
      <c r="G1049">
        <f>SUMIFS(Baggrundsvariable!D$3:D$296,Baggrundsvariable!$A$3:$A$296,Samlet!$C1049,Baggrundsvariable!$C$3:$C$296,Samlet!$E1049)</f>
        <v>199171</v>
      </c>
      <c r="H1049" s="8">
        <f>SUMIFS(Baggrundsvariable!E$3:E$296,Baggrundsvariable!$A$3:$A$296,Samlet!$C1049,Baggrundsvariable!$C$3:$C$296,Samlet!$E1049)</f>
        <v>1.3583333333333336</v>
      </c>
      <c r="I1049" s="8">
        <f>SUMIFS(Baggrundsvariable!F$3:F$296,Baggrundsvariable!$A$3:$A$296,Samlet!$C1049,Baggrundsvariable!$C$3:$C$296,Samlet!$E1049)</f>
        <v>3</v>
      </c>
      <c r="J1049" s="8">
        <f>SUMIFS(Baggrundsvariable!G$3:G$296,Baggrundsvariable!$A$3:$A$296,Samlet!$C1049,Baggrundsvariable!$C$3:$C$296,Samlet!$E1049)</f>
        <v>15</v>
      </c>
      <c r="K1049" s="8">
        <f>SUMIFS(Baggrundsvariable!H$3:H$296,Baggrundsvariable!$A$3:$A$296,Samlet!$C1049,Baggrundsvariable!$C$3:$C$296,Samlet!$E1049)</f>
        <v>11.8</v>
      </c>
      <c r="L1049" s="8">
        <f>SUMIFS(Baggrundsvariable!I$3:I$296,Baggrundsvariable!$A$3:$A$296,Samlet!$C1049,Baggrundsvariable!$C$3:$C$296,Samlet!$E1049)</f>
        <v>4.9950729465523711</v>
      </c>
    </row>
    <row r="1050" spans="1:12">
      <c r="A1050">
        <v>6933</v>
      </c>
      <c r="B1050" t="s">
        <v>992</v>
      </c>
      <c r="C1050">
        <v>760</v>
      </c>
      <c r="D1050" t="s">
        <v>1301</v>
      </c>
      <c r="E1050">
        <v>2011</v>
      </c>
      <c r="F1050" s="15">
        <f>IF(VLOOKUP(IF($A1050&lt;1500,'BM011'!$D$5,IF($A1050&lt;1800,'BM011'!$D$5,IF($A1050&lt;2000,'BM011'!$D$5,$A1050))),'BM011'!$D$5:$U$607,'BM011'!S$609,0)="BRUG KOM",VLOOKUP($C1050,'BM010'!$C$5:$T$102,'BM010'!R$104,0),VLOOKUP(IF($A1050&lt;1500,'BM011'!$D$5,IF($A1050&lt;1800,'BM011'!$D$5,IF($A1050&lt;2000,'BM011'!$D$5,$A1050))),'BM011'!$D$5:$U$607,'BM011'!S$609,0))</f>
        <v>6688.5</v>
      </c>
      <c r="G1050">
        <f>SUMIFS(Baggrundsvariable!D$3:D$296,Baggrundsvariable!$A$3:$A$296,Samlet!$C1050,Baggrundsvariable!$C$3:$C$296,Samlet!$E1050)</f>
        <v>191423</v>
      </c>
      <c r="H1050" s="8">
        <f>SUMIFS(Baggrundsvariable!E$3:E$296,Baggrundsvariable!$A$3:$A$296,Samlet!$C1050,Baggrundsvariable!$C$3:$C$296,Samlet!$E1050)</f>
        <v>1.2999999999999998</v>
      </c>
      <c r="I1050" s="8">
        <f>SUMIFS(Baggrundsvariable!F$3:F$296,Baggrundsvariable!$A$3:$A$296,Samlet!$C1050,Baggrundsvariable!$C$3:$C$296,Samlet!$E1050)</f>
        <v>3</v>
      </c>
      <c r="J1050" s="8">
        <f>SUMIFS(Baggrundsvariable!G$3:G$296,Baggrundsvariable!$A$3:$A$296,Samlet!$C1050,Baggrundsvariable!$C$3:$C$296,Samlet!$E1050)</f>
        <v>13.4</v>
      </c>
      <c r="K1050" s="8">
        <f>SUMIFS(Baggrundsvariable!H$3:H$296,Baggrundsvariable!$A$3:$A$296,Samlet!$C1050,Baggrundsvariable!$C$3:$C$296,Samlet!$E1050)</f>
        <v>10.9</v>
      </c>
      <c r="L1050" s="8">
        <f>SUMIFS(Baggrundsvariable!I$3:I$296,Baggrundsvariable!$A$3:$A$296,Samlet!$C1050,Baggrundsvariable!$C$3:$C$296,Samlet!$E1050)</f>
        <v>2.9681908805532471</v>
      </c>
    </row>
    <row r="1051" spans="1:12">
      <c r="A1051">
        <v>6940</v>
      </c>
      <c r="B1051" t="s">
        <v>993</v>
      </c>
      <c r="C1051">
        <v>760</v>
      </c>
      <c r="D1051" t="s">
        <v>1301</v>
      </c>
      <c r="E1051">
        <v>2011</v>
      </c>
      <c r="F1051" s="15">
        <f>IF(VLOOKUP(IF($A1051&lt;1500,'BM011'!$D$5,IF($A1051&lt;1800,'BM011'!$D$5,IF($A1051&lt;2000,'BM011'!$D$5,$A1051))),'BM011'!$D$5:$U$607,'BM011'!S$609,0)="BRUG KOM",VLOOKUP($C1051,'BM010'!$C$5:$T$102,'BM010'!R$104,0),VLOOKUP(IF($A1051&lt;1500,'BM011'!$D$5,IF($A1051&lt;1800,'BM011'!$D$5,IF($A1051&lt;2000,'BM011'!$D$5,$A1051))),'BM011'!$D$5:$U$607,'BM011'!S$609,0))</f>
        <v>4604</v>
      </c>
      <c r="G1051">
        <f>SUMIFS(Baggrundsvariable!D$3:D$296,Baggrundsvariable!$A$3:$A$296,Samlet!$C1051,Baggrundsvariable!$C$3:$C$296,Samlet!$E1051)</f>
        <v>191423</v>
      </c>
      <c r="H1051" s="8">
        <f>SUMIFS(Baggrundsvariable!E$3:E$296,Baggrundsvariable!$A$3:$A$296,Samlet!$C1051,Baggrundsvariable!$C$3:$C$296,Samlet!$E1051)</f>
        <v>1.2999999999999998</v>
      </c>
      <c r="I1051" s="8">
        <f>SUMIFS(Baggrundsvariable!F$3:F$296,Baggrundsvariable!$A$3:$A$296,Samlet!$C1051,Baggrundsvariable!$C$3:$C$296,Samlet!$E1051)</f>
        <v>3</v>
      </c>
      <c r="J1051" s="8">
        <f>SUMIFS(Baggrundsvariable!G$3:G$296,Baggrundsvariable!$A$3:$A$296,Samlet!$C1051,Baggrundsvariable!$C$3:$C$296,Samlet!$E1051)</f>
        <v>13.4</v>
      </c>
      <c r="K1051" s="8">
        <f>SUMIFS(Baggrundsvariable!H$3:H$296,Baggrundsvariable!$A$3:$A$296,Samlet!$C1051,Baggrundsvariable!$C$3:$C$296,Samlet!$E1051)</f>
        <v>10.9</v>
      </c>
      <c r="L1051" s="8">
        <f>SUMIFS(Baggrundsvariable!I$3:I$296,Baggrundsvariable!$A$3:$A$296,Samlet!$C1051,Baggrundsvariable!$C$3:$C$296,Samlet!$E1051)</f>
        <v>2.9681908805532471</v>
      </c>
    </row>
    <row r="1052" spans="1:12">
      <c r="A1052">
        <v>6950</v>
      </c>
      <c r="B1052" t="s">
        <v>994</v>
      </c>
      <c r="C1052">
        <v>760</v>
      </c>
      <c r="D1052" t="s">
        <v>1301</v>
      </c>
      <c r="E1052">
        <v>2011</v>
      </c>
      <c r="F1052" s="15">
        <f>IF(VLOOKUP(IF($A1052&lt;1500,'BM011'!$D$5,IF($A1052&lt;1800,'BM011'!$D$5,IF($A1052&lt;2000,'BM011'!$D$5,$A1052))),'BM011'!$D$5:$U$607,'BM011'!S$609,0)="BRUG KOM",VLOOKUP($C1052,'BM010'!$C$5:$T$102,'BM010'!R$104,0),VLOOKUP(IF($A1052&lt;1500,'BM011'!$D$5,IF($A1052&lt;1800,'BM011'!$D$5,IF($A1052&lt;2000,'BM011'!$D$5,$A1052))),'BM011'!$D$5:$U$607,'BM011'!S$609,0))</f>
        <v>8573.25</v>
      </c>
      <c r="G1052">
        <f>SUMIFS(Baggrundsvariable!D$3:D$296,Baggrundsvariable!$A$3:$A$296,Samlet!$C1052,Baggrundsvariable!$C$3:$C$296,Samlet!$E1052)</f>
        <v>191423</v>
      </c>
      <c r="H1052" s="8">
        <f>SUMIFS(Baggrundsvariable!E$3:E$296,Baggrundsvariable!$A$3:$A$296,Samlet!$C1052,Baggrundsvariable!$C$3:$C$296,Samlet!$E1052)</f>
        <v>1.2999999999999998</v>
      </c>
      <c r="I1052" s="8">
        <f>SUMIFS(Baggrundsvariable!F$3:F$296,Baggrundsvariable!$A$3:$A$296,Samlet!$C1052,Baggrundsvariable!$C$3:$C$296,Samlet!$E1052)</f>
        <v>3</v>
      </c>
      <c r="J1052" s="8">
        <f>SUMIFS(Baggrundsvariable!G$3:G$296,Baggrundsvariable!$A$3:$A$296,Samlet!$C1052,Baggrundsvariable!$C$3:$C$296,Samlet!$E1052)</f>
        <v>13.4</v>
      </c>
      <c r="K1052" s="8">
        <f>SUMIFS(Baggrundsvariable!H$3:H$296,Baggrundsvariable!$A$3:$A$296,Samlet!$C1052,Baggrundsvariable!$C$3:$C$296,Samlet!$E1052)</f>
        <v>10.9</v>
      </c>
      <c r="L1052" s="8">
        <f>SUMIFS(Baggrundsvariable!I$3:I$296,Baggrundsvariable!$A$3:$A$296,Samlet!$C1052,Baggrundsvariable!$C$3:$C$296,Samlet!$E1052)</f>
        <v>2.9681908805532471</v>
      </c>
    </row>
    <row r="1053" spans="1:12">
      <c r="A1053">
        <v>6960</v>
      </c>
      <c r="B1053" t="s">
        <v>995</v>
      </c>
      <c r="C1053">
        <v>760</v>
      </c>
      <c r="D1053" t="s">
        <v>1301</v>
      </c>
      <c r="E1053">
        <v>2011</v>
      </c>
      <c r="F1053" s="15">
        <f>IF(VLOOKUP(IF($A1053&lt;1500,'BM011'!$D$5,IF($A1053&lt;1800,'BM011'!$D$5,IF($A1053&lt;2000,'BM011'!$D$5,$A1053))),'BM011'!$D$5:$U$607,'BM011'!S$609,0)="BRUG KOM",VLOOKUP($C1053,'BM010'!$C$5:$T$102,'BM010'!R$104,0),VLOOKUP(IF($A1053&lt;1500,'BM011'!$D$5,IF($A1053&lt;1800,'BM011'!$D$5,IF($A1053&lt;2000,'BM011'!$D$5,$A1053))),'BM011'!$D$5:$U$607,'BM011'!S$609,0))</f>
        <v>6824.333333333333</v>
      </c>
      <c r="G1053">
        <f>SUMIFS(Baggrundsvariable!D$3:D$296,Baggrundsvariable!$A$3:$A$296,Samlet!$C1053,Baggrundsvariable!$C$3:$C$296,Samlet!$E1053)</f>
        <v>191423</v>
      </c>
      <c r="H1053" s="8">
        <f>SUMIFS(Baggrundsvariable!E$3:E$296,Baggrundsvariable!$A$3:$A$296,Samlet!$C1053,Baggrundsvariable!$C$3:$C$296,Samlet!$E1053)</f>
        <v>1.2999999999999998</v>
      </c>
      <c r="I1053" s="8">
        <f>SUMIFS(Baggrundsvariable!F$3:F$296,Baggrundsvariable!$A$3:$A$296,Samlet!$C1053,Baggrundsvariable!$C$3:$C$296,Samlet!$E1053)</f>
        <v>3</v>
      </c>
      <c r="J1053" s="8">
        <f>SUMIFS(Baggrundsvariable!G$3:G$296,Baggrundsvariable!$A$3:$A$296,Samlet!$C1053,Baggrundsvariable!$C$3:$C$296,Samlet!$E1053)</f>
        <v>13.4</v>
      </c>
      <c r="K1053" s="8">
        <f>SUMIFS(Baggrundsvariable!H$3:H$296,Baggrundsvariable!$A$3:$A$296,Samlet!$C1053,Baggrundsvariable!$C$3:$C$296,Samlet!$E1053)</f>
        <v>10.9</v>
      </c>
      <c r="L1053" s="8">
        <f>SUMIFS(Baggrundsvariable!I$3:I$296,Baggrundsvariable!$A$3:$A$296,Samlet!$C1053,Baggrundsvariable!$C$3:$C$296,Samlet!$E1053)</f>
        <v>2.9681908805532471</v>
      </c>
    </row>
    <row r="1054" spans="1:12">
      <c r="A1054">
        <v>6971</v>
      </c>
      <c r="B1054" t="s">
        <v>996</v>
      </c>
      <c r="C1054">
        <v>760</v>
      </c>
      <c r="D1054" t="s">
        <v>1301</v>
      </c>
      <c r="E1054">
        <v>2011</v>
      </c>
      <c r="F1054" s="15">
        <f>IF(VLOOKUP(IF($A1054&lt;1500,'BM011'!$D$5,IF($A1054&lt;1800,'BM011'!$D$5,IF($A1054&lt;2000,'BM011'!$D$5,$A1054))),'BM011'!$D$5:$U$607,'BM011'!S$609,0)="BRUG KOM",VLOOKUP($C1054,'BM010'!$C$5:$T$102,'BM010'!R$104,0),VLOOKUP(IF($A1054&lt;1500,'BM011'!$D$5,IF($A1054&lt;1800,'BM011'!$D$5,IF($A1054&lt;2000,'BM011'!$D$5,$A1054))),'BM011'!$D$5:$U$607,'BM011'!S$609,0))</f>
        <v>6601.25</v>
      </c>
      <c r="G1054">
        <f>SUMIFS(Baggrundsvariable!D$3:D$296,Baggrundsvariable!$A$3:$A$296,Samlet!$C1054,Baggrundsvariable!$C$3:$C$296,Samlet!$E1054)</f>
        <v>191423</v>
      </c>
      <c r="H1054" s="8">
        <f>SUMIFS(Baggrundsvariable!E$3:E$296,Baggrundsvariable!$A$3:$A$296,Samlet!$C1054,Baggrundsvariable!$C$3:$C$296,Samlet!$E1054)</f>
        <v>1.2999999999999998</v>
      </c>
      <c r="I1054" s="8">
        <f>SUMIFS(Baggrundsvariable!F$3:F$296,Baggrundsvariable!$A$3:$A$296,Samlet!$C1054,Baggrundsvariable!$C$3:$C$296,Samlet!$E1054)</f>
        <v>3</v>
      </c>
      <c r="J1054" s="8">
        <f>SUMIFS(Baggrundsvariable!G$3:G$296,Baggrundsvariable!$A$3:$A$296,Samlet!$C1054,Baggrundsvariable!$C$3:$C$296,Samlet!$E1054)</f>
        <v>13.4</v>
      </c>
      <c r="K1054" s="8">
        <f>SUMIFS(Baggrundsvariable!H$3:H$296,Baggrundsvariable!$A$3:$A$296,Samlet!$C1054,Baggrundsvariable!$C$3:$C$296,Samlet!$E1054)</f>
        <v>10.9</v>
      </c>
      <c r="L1054" s="8">
        <f>SUMIFS(Baggrundsvariable!I$3:I$296,Baggrundsvariable!$A$3:$A$296,Samlet!$C1054,Baggrundsvariable!$C$3:$C$296,Samlet!$E1054)</f>
        <v>2.9681908805532471</v>
      </c>
    </row>
    <row r="1055" spans="1:12">
      <c r="A1055">
        <v>6973</v>
      </c>
      <c r="B1055" t="s">
        <v>997</v>
      </c>
      <c r="C1055">
        <v>657</v>
      </c>
      <c r="D1055" t="s">
        <v>1302</v>
      </c>
      <c r="E1055">
        <v>2011</v>
      </c>
      <c r="F1055" s="15">
        <f>IF(VLOOKUP(IF($A1055&lt;1500,'BM011'!$D$5,IF($A1055&lt;1800,'BM011'!$D$5,IF($A1055&lt;2000,'BM011'!$D$5,$A1055))),'BM011'!$D$5:$U$607,'BM011'!S$609,0)="BRUG KOM",VLOOKUP($C1055,'BM010'!$C$5:$T$102,'BM010'!R$104,0),VLOOKUP(IF($A1055&lt;1500,'BM011'!$D$5,IF($A1055&lt;1800,'BM011'!$D$5,IF($A1055&lt;2000,'BM011'!$D$5,$A1055))),'BM011'!$D$5:$U$607,'BM011'!S$609,0))</f>
        <v>9288.75</v>
      </c>
      <c r="G1055">
        <f>SUMIFS(Baggrundsvariable!D$3:D$296,Baggrundsvariable!$A$3:$A$296,Samlet!$C1055,Baggrundsvariable!$C$3:$C$296,Samlet!$E1055)</f>
        <v>199171</v>
      </c>
      <c r="H1055" s="8">
        <f>SUMIFS(Baggrundsvariable!E$3:E$296,Baggrundsvariable!$A$3:$A$296,Samlet!$C1055,Baggrundsvariable!$C$3:$C$296,Samlet!$E1055)</f>
        <v>1.3583333333333336</v>
      </c>
      <c r="I1055" s="8">
        <f>SUMIFS(Baggrundsvariable!F$3:F$296,Baggrundsvariable!$A$3:$A$296,Samlet!$C1055,Baggrundsvariable!$C$3:$C$296,Samlet!$E1055)</f>
        <v>3</v>
      </c>
      <c r="J1055" s="8">
        <f>SUMIFS(Baggrundsvariable!G$3:G$296,Baggrundsvariable!$A$3:$A$296,Samlet!$C1055,Baggrundsvariable!$C$3:$C$296,Samlet!$E1055)</f>
        <v>15</v>
      </c>
      <c r="K1055" s="8">
        <f>SUMIFS(Baggrundsvariable!H$3:H$296,Baggrundsvariable!$A$3:$A$296,Samlet!$C1055,Baggrundsvariable!$C$3:$C$296,Samlet!$E1055)</f>
        <v>11.8</v>
      </c>
      <c r="L1055" s="8">
        <f>SUMIFS(Baggrundsvariable!I$3:I$296,Baggrundsvariable!$A$3:$A$296,Samlet!$C1055,Baggrundsvariable!$C$3:$C$296,Samlet!$E1055)</f>
        <v>4.9950729465523711</v>
      </c>
    </row>
    <row r="1056" spans="1:12">
      <c r="A1056">
        <v>6973</v>
      </c>
      <c r="B1056" t="s">
        <v>997</v>
      </c>
      <c r="C1056">
        <v>760</v>
      </c>
      <c r="D1056" t="s">
        <v>1301</v>
      </c>
      <c r="E1056">
        <v>2011</v>
      </c>
      <c r="F1056" s="15">
        <f>IF(VLOOKUP(IF($A1056&lt;1500,'BM011'!$D$5,IF($A1056&lt;1800,'BM011'!$D$5,IF($A1056&lt;2000,'BM011'!$D$5,$A1056))),'BM011'!$D$5:$U$607,'BM011'!S$609,0)="BRUG KOM",VLOOKUP($C1056,'BM010'!$C$5:$T$102,'BM010'!R$104,0),VLOOKUP(IF($A1056&lt;1500,'BM011'!$D$5,IF($A1056&lt;1800,'BM011'!$D$5,IF($A1056&lt;2000,'BM011'!$D$5,$A1056))),'BM011'!$D$5:$U$607,'BM011'!S$609,0))</f>
        <v>6601.25</v>
      </c>
      <c r="G1056">
        <f>SUMIFS(Baggrundsvariable!D$3:D$296,Baggrundsvariable!$A$3:$A$296,Samlet!$C1056,Baggrundsvariable!$C$3:$C$296,Samlet!$E1056)</f>
        <v>191423</v>
      </c>
      <c r="H1056" s="8">
        <f>SUMIFS(Baggrundsvariable!E$3:E$296,Baggrundsvariable!$A$3:$A$296,Samlet!$C1056,Baggrundsvariable!$C$3:$C$296,Samlet!$E1056)</f>
        <v>1.2999999999999998</v>
      </c>
      <c r="I1056" s="8">
        <f>SUMIFS(Baggrundsvariable!F$3:F$296,Baggrundsvariable!$A$3:$A$296,Samlet!$C1056,Baggrundsvariable!$C$3:$C$296,Samlet!$E1056)</f>
        <v>3</v>
      </c>
      <c r="J1056" s="8">
        <f>SUMIFS(Baggrundsvariable!G$3:G$296,Baggrundsvariable!$A$3:$A$296,Samlet!$C1056,Baggrundsvariable!$C$3:$C$296,Samlet!$E1056)</f>
        <v>13.4</v>
      </c>
      <c r="K1056" s="8">
        <f>SUMIFS(Baggrundsvariable!H$3:H$296,Baggrundsvariable!$A$3:$A$296,Samlet!$C1056,Baggrundsvariable!$C$3:$C$296,Samlet!$E1056)</f>
        <v>10.9</v>
      </c>
      <c r="L1056" s="8">
        <f>SUMIFS(Baggrundsvariable!I$3:I$296,Baggrundsvariable!$A$3:$A$296,Samlet!$C1056,Baggrundsvariable!$C$3:$C$296,Samlet!$E1056)</f>
        <v>2.9681908805532471</v>
      </c>
    </row>
    <row r="1057" spans="1:12">
      <c r="A1057">
        <v>6980</v>
      </c>
      <c r="B1057" t="s">
        <v>998</v>
      </c>
      <c r="C1057">
        <v>760</v>
      </c>
      <c r="D1057" t="s">
        <v>1301</v>
      </c>
      <c r="E1057">
        <v>2011</v>
      </c>
      <c r="F1057" s="15">
        <f>IF(VLOOKUP(IF($A1057&lt;1500,'BM011'!$D$5,IF($A1057&lt;1800,'BM011'!$D$5,IF($A1057&lt;2000,'BM011'!$D$5,$A1057))),'BM011'!$D$5:$U$607,'BM011'!S$609,0)="BRUG KOM",VLOOKUP($C1057,'BM010'!$C$5:$T$102,'BM010'!R$104,0),VLOOKUP(IF($A1057&lt;1500,'BM011'!$D$5,IF($A1057&lt;1800,'BM011'!$D$5,IF($A1057&lt;2000,'BM011'!$D$5,$A1057))),'BM011'!$D$5:$U$607,'BM011'!S$609,0))</f>
        <v>6601.25</v>
      </c>
      <c r="G1057">
        <f>SUMIFS(Baggrundsvariable!D$3:D$296,Baggrundsvariable!$A$3:$A$296,Samlet!$C1057,Baggrundsvariable!$C$3:$C$296,Samlet!$E1057)</f>
        <v>191423</v>
      </c>
      <c r="H1057" s="8">
        <f>SUMIFS(Baggrundsvariable!E$3:E$296,Baggrundsvariable!$A$3:$A$296,Samlet!$C1057,Baggrundsvariable!$C$3:$C$296,Samlet!$E1057)</f>
        <v>1.2999999999999998</v>
      </c>
      <c r="I1057" s="8">
        <f>SUMIFS(Baggrundsvariable!F$3:F$296,Baggrundsvariable!$A$3:$A$296,Samlet!$C1057,Baggrundsvariable!$C$3:$C$296,Samlet!$E1057)</f>
        <v>3</v>
      </c>
      <c r="J1057" s="8">
        <f>SUMIFS(Baggrundsvariable!G$3:G$296,Baggrundsvariable!$A$3:$A$296,Samlet!$C1057,Baggrundsvariable!$C$3:$C$296,Samlet!$E1057)</f>
        <v>13.4</v>
      </c>
      <c r="K1057" s="8">
        <f>SUMIFS(Baggrundsvariable!H$3:H$296,Baggrundsvariable!$A$3:$A$296,Samlet!$C1057,Baggrundsvariable!$C$3:$C$296,Samlet!$E1057)</f>
        <v>10.9</v>
      </c>
      <c r="L1057" s="8">
        <f>SUMIFS(Baggrundsvariable!I$3:I$296,Baggrundsvariable!$A$3:$A$296,Samlet!$C1057,Baggrundsvariable!$C$3:$C$296,Samlet!$E1057)</f>
        <v>2.9681908805532471</v>
      </c>
    </row>
    <row r="1058" spans="1:12">
      <c r="A1058">
        <v>6990</v>
      </c>
      <c r="B1058" t="s">
        <v>999</v>
      </c>
      <c r="C1058">
        <v>657</v>
      </c>
      <c r="D1058" t="s">
        <v>1302</v>
      </c>
      <c r="E1058">
        <v>2011</v>
      </c>
      <c r="F1058" s="15">
        <f>IF(VLOOKUP(IF($A1058&lt;1500,'BM011'!$D$5,IF($A1058&lt;1800,'BM011'!$D$5,IF($A1058&lt;2000,'BM011'!$D$5,$A1058))),'BM011'!$D$5:$U$607,'BM011'!S$609,0)="BRUG KOM",VLOOKUP($C1058,'BM010'!$C$5:$T$102,'BM010'!R$104,0),VLOOKUP(IF($A1058&lt;1500,'BM011'!$D$5,IF($A1058&lt;1800,'BM011'!$D$5,IF($A1058&lt;2000,'BM011'!$D$5,$A1058))),'BM011'!$D$5:$U$607,'BM011'!S$609,0))</f>
        <v>5844.5</v>
      </c>
      <c r="G1058">
        <f>SUMIFS(Baggrundsvariable!D$3:D$296,Baggrundsvariable!$A$3:$A$296,Samlet!$C1058,Baggrundsvariable!$C$3:$C$296,Samlet!$E1058)</f>
        <v>199171</v>
      </c>
      <c r="H1058" s="8">
        <f>SUMIFS(Baggrundsvariable!E$3:E$296,Baggrundsvariable!$A$3:$A$296,Samlet!$C1058,Baggrundsvariable!$C$3:$C$296,Samlet!$E1058)</f>
        <v>1.3583333333333336</v>
      </c>
      <c r="I1058" s="8">
        <f>SUMIFS(Baggrundsvariable!F$3:F$296,Baggrundsvariable!$A$3:$A$296,Samlet!$C1058,Baggrundsvariable!$C$3:$C$296,Samlet!$E1058)</f>
        <v>3</v>
      </c>
      <c r="J1058" s="8">
        <f>SUMIFS(Baggrundsvariable!G$3:G$296,Baggrundsvariable!$A$3:$A$296,Samlet!$C1058,Baggrundsvariable!$C$3:$C$296,Samlet!$E1058)</f>
        <v>15</v>
      </c>
      <c r="K1058" s="8">
        <f>SUMIFS(Baggrundsvariable!H$3:H$296,Baggrundsvariable!$A$3:$A$296,Samlet!$C1058,Baggrundsvariable!$C$3:$C$296,Samlet!$E1058)</f>
        <v>11.8</v>
      </c>
      <c r="L1058" s="8">
        <f>SUMIFS(Baggrundsvariable!I$3:I$296,Baggrundsvariable!$A$3:$A$296,Samlet!$C1058,Baggrundsvariable!$C$3:$C$296,Samlet!$E1058)</f>
        <v>4.9950729465523711</v>
      </c>
    </row>
    <row r="1059" spans="1:12">
      <c r="A1059">
        <v>6990</v>
      </c>
      <c r="B1059" t="s">
        <v>999</v>
      </c>
      <c r="C1059">
        <v>661</v>
      </c>
      <c r="D1059" t="s">
        <v>1303</v>
      </c>
      <c r="E1059">
        <v>2011</v>
      </c>
      <c r="F1059" s="15">
        <f>IF(VLOOKUP(IF($A1059&lt;1500,'BM011'!$D$5,IF($A1059&lt;1800,'BM011'!$D$5,IF($A1059&lt;2000,'BM011'!$D$5,$A1059))),'BM011'!$D$5:$U$607,'BM011'!S$609,0)="BRUG KOM",VLOOKUP($C1059,'BM010'!$C$5:$T$102,'BM010'!R$104,0),VLOOKUP(IF($A1059&lt;1500,'BM011'!$D$5,IF($A1059&lt;1800,'BM011'!$D$5,IF($A1059&lt;2000,'BM011'!$D$5,$A1059))),'BM011'!$D$5:$U$607,'BM011'!S$609,0))</f>
        <v>5844.5</v>
      </c>
      <c r="G1059">
        <f>SUMIFS(Baggrundsvariable!D$3:D$296,Baggrundsvariable!$A$3:$A$296,Samlet!$C1059,Baggrundsvariable!$C$3:$C$296,Samlet!$E1059)</f>
        <v>195009</v>
      </c>
      <c r="H1059" s="8">
        <f>SUMIFS(Baggrundsvariable!E$3:E$296,Baggrundsvariable!$A$3:$A$296,Samlet!$C1059,Baggrundsvariable!$C$3:$C$296,Samlet!$E1059)</f>
        <v>1.2583333333333331</v>
      </c>
      <c r="I1059" s="8">
        <f>SUMIFS(Baggrundsvariable!F$3:F$296,Baggrundsvariable!$A$3:$A$296,Samlet!$C1059,Baggrundsvariable!$C$3:$C$296,Samlet!$E1059)</f>
        <v>4.5999999999999996</v>
      </c>
      <c r="J1059" s="8">
        <f>SUMIFS(Baggrundsvariable!G$3:G$296,Baggrundsvariable!$A$3:$A$296,Samlet!$C1059,Baggrundsvariable!$C$3:$C$296,Samlet!$E1059)</f>
        <v>14.5</v>
      </c>
      <c r="K1059" s="8">
        <f>SUMIFS(Baggrundsvariable!H$3:H$296,Baggrundsvariable!$A$3:$A$296,Samlet!$C1059,Baggrundsvariable!$C$3:$C$296,Samlet!$E1059)</f>
        <v>12.1</v>
      </c>
      <c r="L1059" s="8">
        <f>SUMIFS(Baggrundsvariable!I$3:I$296,Baggrundsvariable!$A$3:$A$296,Samlet!$C1059,Baggrundsvariable!$C$3:$C$296,Samlet!$E1059)</f>
        <v>4.1258612850197611</v>
      </c>
    </row>
    <row r="1060" spans="1:12">
      <c r="A1060">
        <v>6990</v>
      </c>
      <c r="B1060" t="s">
        <v>999</v>
      </c>
      <c r="C1060">
        <v>665</v>
      </c>
      <c r="D1060" t="s">
        <v>1304</v>
      </c>
      <c r="E1060">
        <v>2011</v>
      </c>
      <c r="F1060" s="15">
        <f>IF(VLOOKUP(IF($A1060&lt;1500,'BM011'!$D$5,IF($A1060&lt;1800,'BM011'!$D$5,IF($A1060&lt;2000,'BM011'!$D$5,$A1060))),'BM011'!$D$5:$U$607,'BM011'!S$609,0)="BRUG KOM",VLOOKUP($C1060,'BM010'!$C$5:$T$102,'BM010'!R$104,0),VLOOKUP(IF($A1060&lt;1500,'BM011'!$D$5,IF($A1060&lt;1800,'BM011'!$D$5,IF($A1060&lt;2000,'BM011'!$D$5,$A1060))),'BM011'!$D$5:$U$607,'BM011'!S$609,0))</f>
        <v>5844.5</v>
      </c>
      <c r="G1060">
        <f>SUMIFS(Baggrundsvariable!D$3:D$296,Baggrundsvariable!$A$3:$A$296,Samlet!$C1060,Baggrundsvariable!$C$3:$C$296,Samlet!$E1060)</f>
        <v>189387</v>
      </c>
      <c r="H1060" s="8">
        <f>SUMIFS(Baggrundsvariable!E$3:E$296,Baggrundsvariable!$A$3:$A$296,Samlet!$C1060,Baggrundsvariable!$C$3:$C$296,Samlet!$E1060)</f>
        <v>1.1833333333333331</v>
      </c>
      <c r="I1060" s="8">
        <f>SUMIFS(Baggrundsvariable!F$3:F$296,Baggrundsvariable!$A$3:$A$296,Samlet!$C1060,Baggrundsvariable!$C$3:$C$296,Samlet!$E1060)</f>
        <v>3.5</v>
      </c>
      <c r="J1060" s="8">
        <f>SUMIFS(Baggrundsvariable!G$3:G$296,Baggrundsvariable!$A$3:$A$296,Samlet!$C1060,Baggrundsvariable!$C$3:$C$296,Samlet!$E1060)</f>
        <v>15.1</v>
      </c>
      <c r="K1060" s="8">
        <f>SUMIFS(Baggrundsvariable!H$3:H$296,Baggrundsvariable!$A$3:$A$296,Samlet!$C1060,Baggrundsvariable!$C$3:$C$296,Samlet!$E1060)</f>
        <v>7.2</v>
      </c>
      <c r="L1060" s="8">
        <f>SUMIFS(Baggrundsvariable!I$3:I$296,Baggrundsvariable!$A$3:$A$296,Samlet!$C1060,Baggrundsvariable!$C$3:$C$296,Samlet!$E1060)</f>
        <v>1.9164168003161099</v>
      </c>
    </row>
    <row r="1061" spans="1:12">
      <c r="A1061">
        <v>6990</v>
      </c>
      <c r="B1061" t="s">
        <v>999</v>
      </c>
      <c r="C1061">
        <v>760</v>
      </c>
      <c r="D1061" t="s">
        <v>1301</v>
      </c>
      <c r="E1061">
        <v>2011</v>
      </c>
      <c r="F1061" s="15">
        <f>IF(VLOOKUP(IF($A1061&lt;1500,'BM011'!$D$5,IF($A1061&lt;1800,'BM011'!$D$5,IF($A1061&lt;2000,'BM011'!$D$5,$A1061))),'BM011'!$D$5:$U$607,'BM011'!S$609,0)="BRUG KOM",VLOOKUP($C1061,'BM010'!$C$5:$T$102,'BM010'!R$104,0),VLOOKUP(IF($A1061&lt;1500,'BM011'!$D$5,IF($A1061&lt;1800,'BM011'!$D$5,IF($A1061&lt;2000,'BM011'!$D$5,$A1061))),'BM011'!$D$5:$U$607,'BM011'!S$609,0))</f>
        <v>5844.5</v>
      </c>
      <c r="G1061">
        <f>SUMIFS(Baggrundsvariable!D$3:D$296,Baggrundsvariable!$A$3:$A$296,Samlet!$C1061,Baggrundsvariable!$C$3:$C$296,Samlet!$E1061)</f>
        <v>191423</v>
      </c>
      <c r="H1061" s="8">
        <f>SUMIFS(Baggrundsvariable!E$3:E$296,Baggrundsvariable!$A$3:$A$296,Samlet!$C1061,Baggrundsvariable!$C$3:$C$296,Samlet!$E1061)</f>
        <v>1.2999999999999998</v>
      </c>
      <c r="I1061" s="8">
        <f>SUMIFS(Baggrundsvariable!F$3:F$296,Baggrundsvariable!$A$3:$A$296,Samlet!$C1061,Baggrundsvariable!$C$3:$C$296,Samlet!$E1061)</f>
        <v>3</v>
      </c>
      <c r="J1061" s="8">
        <f>SUMIFS(Baggrundsvariable!G$3:G$296,Baggrundsvariable!$A$3:$A$296,Samlet!$C1061,Baggrundsvariable!$C$3:$C$296,Samlet!$E1061)</f>
        <v>13.4</v>
      </c>
      <c r="K1061" s="8">
        <f>SUMIFS(Baggrundsvariable!H$3:H$296,Baggrundsvariable!$A$3:$A$296,Samlet!$C1061,Baggrundsvariable!$C$3:$C$296,Samlet!$E1061)</f>
        <v>10.9</v>
      </c>
      <c r="L1061" s="8">
        <f>SUMIFS(Baggrundsvariable!I$3:I$296,Baggrundsvariable!$A$3:$A$296,Samlet!$C1061,Baggrundsvariable!$C$3:$C$296,Samlet!$E1061)</f>
        <v>2.9681908805532471</v>
      </c>
    </row>
    <row r="1062" spans="1:12">
      <c r="A1062">
        <v>7000</v>
      </c>
      <c r="B1062" t="s">
        <v>1000</v>
      </c>
      <c r="C1062">
        <v>607</v>
      </c>
      <c r="D1062" t="s">
        <v>1305</v>
      </c>
      <c r="E1062">
        <v>2011</v>
      </c>
      <c r="F1062" s="15">
        <f>IF(VLOOKUP(IF($A1062&lt;1500,'BM011'!$D$5,IF($A1062&lt;1800,'BM011'!$D$5,IF($A1062&lt;2000,'BM011'!$D$5,$A1062))),'BM011'!$D$5:$U$607,'BM011'!S$609,0)="BRUG KOM",VLOOKUP($C1062,'BM010'!$C$5:$T$102,'BM010'!R$104,0),VLOOKUP(IF($A1062&lt;1500,'BM011'!$D$5,IF($A1062&lt;1800,'BM011'!$D$5,IF($A1062&lt;2000,'BM011'!$D$5,$A1062))),'BM011'!$D$5:$U$607,'BM011'!S$609,0))</f>
        <v>10634.5</v>
      </c>
      <c r="G1062">
        <f>SUMIFS(Baggrundsvariable!D$3:D$296,Baggrundsvariable!$A$3:$A$296,Samlet!$C1062,Baggrundsvariable!$C$3:$C$296,Samlet!$E1062)</f>
        <v>191378</v>
      </c>
      <c r="H1062" s="8">
        <f>SUMIFS(Baggrundsvariable!E$3:E$296,Baggrundsvariable!$A$3:$A$296,Samlet!$C1062,Baggrundsvariable!$C$3:$C$296,Samlet!$E1062)</f>
        <v>1.6416666666666668</v>
      </c>
      <c r="I1062" s="8">
        <f>SUMIFS(Baggrundsvariable!F$3:F$296,Baggrundsvariable!$A$3:$A$296,Samlet!$C1062,Baggrundsvariable!$C$3:$C$296,Samlet!$E1062)</f>
        <v>5</v>
      </c>
      <c r="J1062" s="8">
        <f>SUMIFS(Baggrundsvariable!G$3:G$296,Baggrundsvariable!$A$3:$A$296,Samlet!$C1062,Baggrundsvariable!$C$3:$C$296,Samlet!$E1062)</f>
        <v>13.2</v>
      </c>
      <c r="K1062" s="8">
        <f>SUMIFS(Baggrundsvariable!H$3:H$296,Baggrundsvariable!$A$3:$A$296,Samlet!$C1062,Baggrundsvariable!$C$3:$C$296,Samlet!$E1062)</f>
        <v>12.4</v>
      </c>
      <c r="L1062" s="8">
        <f>SUMIFS(Baggrundsvariable!I$3:I$296,Baggrundsvariable!$A$3:$A$296,Samlet!$C1062,Baggrundsvariable!$C$3:$C$296,Samlet!$E1062)</f>
        <v>6.2682252074869771</v>
      </c>
    </row>
    <row r="1063" spans="1:12">
      <c r="A1063">
        <v>7000</v>
      </c>
      <c r="B1063" t="s">
        <v>1000</v>
      </c>
      <c r="C1063">
        <v>630</v>
      </c>
      <c r="D1063" t="s">
        <v>1291</v>
      </c>
      <c r="E1063">
        <v>2011</v>
      </c>
      <c r="F1063" s="15">
        <f>IF(VLOOKUP(IF($A1063&lt;1500,'BM011'!$D$5,IF($A1063&lt;1800,'BM011'!$D$5,IF($A1063&lt;2000,'BM011'!$D$5,$A1063))),'BM011'!$D$5:$U$607,'BM011'!S$609,0)="BRUG KOM",VLOOKUP($C1063,'BM010'!$C$5:$T$102,'BM010'!R$104,0),VLOOKUP(IF($A1063&lt;1500,'BM011'!$D$5,IF($A1063&lt;1800,'BM011'!$D$5,IF($A1063&lt;2000,'BM011'!$D$5,$A1063))),'BM011'!$D$5:$U$607,'BM011'!S$609,0))</f>
        <v>10634.5</v>
      </c>
      <c r="G1063">
        <f>SUMIFS(Baggrundsvariable!D$3:D$296,Baggrundsvariable!$A$3:$A$296,Samlet!$C1063,Baggrundsvariable!$C$3:$C$296,Samlet!$E1063)</f>
        <v>201780</v>
      </c>
      <c r="H1063" s="8">
        <f>SUMIFS(Baggrundsvariable!E$3:E$296,Baggrundsvariable!$A$3:$A$296,Samlet!$C1063,Baggrundsvariable!$C$3:$C$296,Samlet!$E1063)</f>
        <v>1.1416666666666666</v>
      </c>
      <c r="I1063" s="8">
        <f>SUMIFS(Baggrundsvariable!F$3:F$296,Baggrundsvariable!$A$3:$A$296,Samlet!$C1063,Baggrundsvariable!$C$3:$C$296,Samlet!$E1063)</f>
        <v>4</v>
      </c>
      <c r="J1063" s="8">
        <f>SUMIFS(Baggrundsvariable!G$3:G$296,Baggrundsvariable!$A$3:$A$296,Samlet!$C1063,Baggrundsvariable!$C$3:$C$296,Samlet!$E1063)</f>
        <v>15.2</v>
      </c>
      <c r="K1063" s="8">
        <f>SUMIFS(Baggrundsvariable!H$3:H$296,Baggrundsvariable!$A$3:$A$296,Samlet!$C1063,Baggrundsvariable!$C$3:$C$296,Samlet!$E1063)</f>
        <v>13.3</v>
      </c>
      <c r="L1063" s="8">
        <f>SUMIFS(Baggrundsvariable!I$3:I$296,Baggrundsvariable!$A$3:$A$296,Samlet!$C1063,Baggrundsvariable!$C$3:$C$296,Samlet!$E1063)</f>
        <v>5.942378486231811</v>
      </c>
    </row>
    <row r="1064" spans="1:12">
      <c r="A1064">
        <v>7007</v>
      </c>
      <c r="B1064" t="s">
        <v>1000</v>
      </c>
      <c r="C1064">
        <v>607</v>
      </c>
      <c r="D1064" t="s">
        <v>1305</v>
      </c>
      <c r="E1064">
        <v>2011</v>
      </c>
      <c r="F1064" s="15" t="e">
        <f>IF(VLOOKUP(IF($A1064&lt;1500,'BM011'!$D$5,IF($A1064&lt;1800,'BM011'!$D$5,IF($A1064&lt;2000,'BM011'!$D$5,$A1064))),'BM011'!$D$5:$U$607,'BM011'!S$609,0)="BRUG KOM",VLOOKUP($C1064,'BM010'!$C$5:$T$102,'BM010'!R$104,0),VLOOKUP(IF($A1064&lt;1500,'BM011'!$D$5,IF($A1064&lt;1800,'BM011'!$D$5,IF($A1064&lt;2000,'BM011'!$D$5,$A1064))),'BM011'!$D$5:$U$607,'BM011'!S$609,0))</f>
        <v>#N/A</v>
      </c>
      <c r="G1064">
        <f>SUMIFS(Baggrundsvariable!D$3:D$296,Baggrundsvariable!$A$3:$A$296,Samlet!$C1064,Baggrundsvariable!$C$3:$C$296,Samlet!$E1064)</f>
        <v>191378</v>
      </c>
      <c r="H1064" s="8">
        <f>SUMIFS(Baggrundsvariable!E$3:E$296,Baggrundsvariable!$A$3:$A$296,Samlet!$C1064,Baggrundsvariable!$C$3:$C$296,Samlet!$E1064)</f>
        <v>1.6416666666666668</v>
      </c>
      <c r="I1064" s="8">
        <f>SUMIFS(Baggrundsvariable!F$3:F$296,Baggrundsvariable!$A$3:$A$296,Samlet!$C1064,Baggrundsvariable!$C$3:$C$296,Samlet!$E1064)</f>
        <v>5</v>
      </c>
      <c r="J1064" s="8">
        <f>SUMIFS(Baggrundsvariable!G$3:G$296,Baggrundsvariable!$A$3:$A$296,Samlet!$C1064,Baggrundsvariable!$C$3:$C$296,Samlet!$E1064)</f>
        <v>13.2</v>
      </c>
      <c r="K1064" s="8">
        <f>SUMIFS(Baggrundsvariable!H$3:H$296,Baggrundsvariable!$A$3:$A$296,Samlet!$C1064,Baggrundsvariable!$C$3:$C$296,Samlet!$E1064)</f>
        <v>12.4</v>
      </c>
      <c r="L1064" s="8">
        <f>SUMIFS(Baggrundsvariable!I$3:I$296,Baggrundsvariable!$A$3:$A$296,Samlet!$C1064,Baggrundsvariable!$C$3:$C$296,Samlet!$E1064)</f>
        <v>6.2682252074869771</v>
      </c>
    </row>
    <row r="1065" spans="1:12">
      <c r="A1065">
        <v>7080</v>
      </c>
      <c r="B1065" t="s">
        <v>1001</v>
      </c>
      <c r="C1065">
        <v>630</v>
      </c>
      <c r="D1065" t="s">
        <v>1291</v>
      </c>
      <c r="E1065">
        <v>2011</v>
      </c>
      <c r="F1065" s="15">
        <f>IF(VLOOKUP(IF($A1065&lt;1500,'BM011'!$D$5,IF($A1065&lt;1800,'BM011'!$D$5,IF($A1065&lt;2000,'BM011'!$D$5,$A1065))),'BM011'!$D$5:$U$607,'BM011'!S$609,0)="BRUG KOM",VLOOKUP($C1065,'BM010'!$C$5:$T$102,'BM010'!R$104,0),VLOOKUP(IF($A1065&lt;1500,'BM011'!$D$5,IF($A1065&lt;1800,'BM011'!$D$5,IF($A1065&lt;2000,'BM011'!$D$5,$A1065))),'BM011'!$D$5:$U$607,'BM011'!S$609,0))</f>
        <v>11784.5</v>
      </c>
      <c r="G1065">
        <f>SUMIFS(Baggrundsvariable!D$3:D$296,Baggrundsvariable!$A$3:$A$296,Samlet!$C1065,Baggrundsvariable!$C$3:$C$296,Samlet!$E1065)</f>
        <v>201780</v>
      </c>
      <c r="H1065" s="8">
        <f>SUMIFS(Baggrundsvariable!E$3:E$296,Baggrundsvariable!$A$3:$A$296,Samlet!$C1065,Baggrundsvariable!$C$3:$C$296,Samlet!$E1065)</f>
        <v>1.1416666666666666</v>
      </c>
      <c r="I1065" s="8">
        <f>SUMIFS(Baggrundsvariable!F$3:F$296,Baggrundsvariable!$A$3:$A$296,Samlet!$C1065,Baggrundsvariable!$C$3:$C$296,Samlet!$E1065)</f>
        <v>4</v>
      </c>
      <c r="J1065" s="8">
        <f>SUMIFS(Baggrundsvariable!G$3:G$296,Baggrundsvariable!$A$3:$A$296,Samlet!$C1065,Baggrundsvariable!$C$3:$C$296,Samlet!$E1065)</f>
        <v>15.2</v>
      </c>
      <c r="K1065" s="8">
        <f>SUMIFS(Baggrundsvariable!H$3:H$296,Baggrundsvariable!$A$3:$A$296,Samlet!$C1065,Baggrundsvariable!$C$3:$C$296,Samlet!$E1065)</f>
        <v>13.3</v>
      </c>
      <c r="L1065" s="8">
        <f>SUMIFS(Baggrundsvariable!I$3:I$296,Baggrundsvariable!$A$3:$A$296,Samlet!$C1065,Baggrundsvariable!$C$3:$C$296,Samlet!$E1065)</f>
        <v>5.942378486231811</v>
      </c>
    </row>
    <row r="1066" spans="1:12">
      <c r="A1066">
        <v>7100</v>
      </c>
      <c r="B1066" t="s">
        <v>1002</v>
      </c>
      <c r="C1066">
        <v>766</v>
      </c>
      <c r="D1066" t="s">
        <v>1306</v>
      </c>
      <c r="E1066">
        <v>2011</v>
      </c>
      <c r="F1066" s="15">
        <f>IF(VLOOKUP(IF($A1066&lt;1500,'BM011'!$D$5,IF($A1066&lt;1800,'BM011'!$D$5,IF($A1066&lt;2000,'BM011'!$D$5,$A1066))),'BM011'!$D$5:$U$607,'BM011'!S$609,0)="BRUG KOM",VLOOKUP($C1066,'BM010'!$C$5:$T$102,'BM010'!R$104,0),VLOOKUP(IF($A1066&lt;1500,'BM011'!$D$5,IF($A1066&lt;1800,'BM011'!$D$5,IF($A1066&lt;2000,'BM011'!$D$5,$A1066))),'BM011'!$D$5:$U$607,'BM011'!S$609,0))</f>
        <v>11646.75</v>
      </c>
      <c r="G1066">
        <f>SUMIFS(Baggrundsvariable!D$3:D$296,Baggrundsvariable!$A$3:$A$296,Samlet!$C1066,Baggrundsvariable!$C$3:$C$296,Samlet!$E1066)</f>
        <v>194684</v>
      </c>
      <c r="H1066" s="8">
        <f>SUMIFS(Baggrundsvariable!E$3:E$296,Baggrundsvariable!$A$3:$A$296,Samlet!$C1066,Baggrundsvariable!$C$3:$C$296,Samlet!$E1066)</f>
        <v>0.92500000000000027</v>
      </c>
      <c r="I1066" s="8">
        <f>SUMIFS(Baggrundsvariable!F$3:F$296,Baggrundsvariable!$A$3:$A$296,Samlet!$C1066,Baggrundsvariable!$C$3:$C$296,Samlet!$E1066)</f>
        <v>2.2999999999999998</v>
      </c>
      <c r="J1066" s="8">
        <f>SUMIFS(Baggrundsvariable!G$3:G$296,Baggrundsvariable!$A$3:$A$296,Samlet!$C1066,Baggrundsvariable!$C$3:$C$296,Samlet!$E1066)</f>
        <v>11.7</v>
      </c>
      <c r="K1066" s="8">
        <f>SUMIFS(Baggrundsvariable!H$3:H$296,Baggrundsvariable!$A$3:$A$296,Samlet!$C1066,Baggrundsvariable!$C$3:$C$296,Samlet!$E1066)</f>
        <v>10.9</v>
      </c>
      <c r="L1066" s="8">
        <f>SUMIFS(Baggrundsvariable!I$3:I$296,Baggrundsvariable!$A$3:$A$296,Samlet!$C1066,Baggrundsvariable!$C$3:$C$296,Samlet!$E1066)</f>
        <v>2.3879576149737263</v>
      </c>
    </row>
    <row r="1067" spans="1:12">
      <c r="A1067">
        <v>7100</v>
      </c>
      <c r="B1067" t="s">
        <v>1002</v>
      </c>
      <c r="C1067">
        <v>630</v>
      </c>
      <c r="D1067" t="s">
        <v>1291</v>
      </c>
      <c r="E1067">
        <v>2011</v>
      </c>
      <c r="F1067" s="15">
        <f>IF(VLOOKUP(IF($A1067&lt;1500,'BM011'!$D$5,IF($A1067&lt;1800,'BM011'!$D$5,IF($A1067&lt;2000,'BM011'!$D$5,$A1067))),'BM011'!$D$5:$U$607,'BM011'!S$609,0)="BRUG KOM",VLOOKUP($C1067,'BM010'!$C$5:$T$102,'BM010'!R$104,0),VLOOKUP(IF($A1067&lt;1500,'BM011'!$D$5,IF($A1067&lt;1800,'BM011'!$D$5,IF($A1067&lt;2000,'BM011'!$D$5,$A1067))),'BM011'!$D$5:$U$607,'BM011'!S$609,0))</f>
        <v>11646.75</v>
      </c>
      <c r="G1067">
        <f>SUMIFS(Baggrundsvariable!D$3:D$296,Baggrundsvariable!$A$3:$A$296,Samlet!$C1067,Baggrundsvariable!$C$3:$C$296,Samlet!$E1067)</f>
        <v>201780</v>
      </c>
      <c r="H1067" s="8">
        <f>SUMIFS(Baggrundsvariable!E$3:E$296,Baggrundsvariable!$A$3:$A$296,Samlet!$C1067,Baggrundsvariable!$C$3:$C$296,Samlet!$E1067)</f>
        <v>1.1416666666666666</v>
      </c>
      <c r="I1067" s="8">
        <f>SUMIFS(Baggrundsvariable!F$3:F$296,Baggrundsvariable!$A$3:$A$296,Samlet!$C1067,Baggrundsvariable!$C$3:$C$296,Samlet!$E1067)</f>
        <v>4</v>
      </c>
      <c r="J1067" s="8">
        <f>SUMIFS(Baggrundsvariable!G$3:G$296,Baggrundsvariable!$A$3:$A$296,Samlet!$C1067,Baggrundsvariable!$C$3:$C$296,Samlet!$E1067)</f>
        <v>15.2</v>
      </c>
      <c r="K1067" s="8">
        <f>SUMIFS(Baggrundsvariable!H$3:H$296,Baggrundsvariable!$A$3:$A$296,Samlet!$C1067,Baggrundsvariable!$C$3:$C$296,Samlet!$E1067)</f>
        <v>13.3</v>
      </c>
      <c r="L1067" s="8">
        <f>SUMIFS(Baggrundsvariable!I$3:I$296,Baggrundsvariable!$A$3:$A$296,Samlet!$C1067,Baggrundsvariable!$C$3:$C$296,Samlet!$E1067)</f>
        <v>5.942378486231811</v>
      </c>
    </row>
    <row r="1068" spans="1:12">
      <c r="A1068">
        <v>7120</v>
      </c>
      <c r="B1068" t="s">
        <v>1003</v>
      </c>
      <c r="C1068">
        <v>766</v>
      </c>
      <c r="D1068" t="s">
        <v>1306</v>
      </c>
      <c r="E1068">
        <v>2011</v>
      </c>
      <c r="F1068" s="15">
        <f>IF(VLOOKUP(IF($A1068&lt;1500,'BM011'!$D$5,IF($A1068&lt;1800,'BM011'!$D$5,IF($A1068&lt;2000,'BM011'!$D$5,$A1068))),'BM011'!$D$5:$U$607,'BM011'!S$609,0)="BRUG KOM",VLOOKUP($C1068,'BM010'!$C$5:$T$102,'BM010'!R$104,0),VLOOKUP(IF($A1068&lt;1500,'BM011'!$D$5,IF($A1068&lt;1800,'BM011'!$D$5,IF($A1068&lt;2000,'BM011'!$D$5,$A1068))),'BM011'!$D$5:$U$607,'BM011'!S$609,0))</f>
        <v>15207.75</v>
      </c>
      <c r="G1068">
        <f>SUMIFS(Baggrundsvariable!D$3:D$296,Baggrundsvariable!$A$3:$A$296,Samlet!$C1068,Baggrundsvariable!$C$3:$C$296,Samlet!$E1068)</f>
        <v>194684</v>
      </c>
      <c r="H1068" s="8">
        <f>SUMIFS(Baggrundsvariable!E$3:E$296,Baggrundsvariable!$A$3:$A$296,Samlet!$C1068,Baggrundsvariable!$C$3:$C$296,Samlet!$E1068)</f>
        <v>0.92500000000000027</v>
      </c>
      <c r="I1068" s="8">
        <f>SUMIFS(Baggrundsvariable!F$3:F$296,Baggrundsvariable!$A$3:$A$296,Samlet!$C1068,Baggrundsvariable!$C$3:$C$296,Samlet!$E1068)</f>
        <v>2.2999999999999998</v>
      </c>
      <c r="J1068" s="8">
        <f>SUMIFS(Baggrundsvariable!G$3:G$296,Baggrundsvariable!$A$3:$A$296,Samlet!$C1068,Baggrundsvariable!$C$3:$C$296,Samlet!$E1068)</f>
        <v>11.7</v>
      </c>
      <c r="K1068" s="8">
        <f>SUMIFS(Baggrundsvariable!H$3:H$296,Baggrundsvariable!$A$3:$A$296,Samlet!$C1068,Baggrundsvariable!$C$3:$C$296,Samlet!$E1068)</f>
        <v>10.9</v>
      </c>
      <c r="L1068" s="8">
        <f>SUMIFS(Baggrundsvariable!I$3:I$296,Baggrundsvariable!$A$3:$A$296,Samlet!$C1068,Baggrundsvariable!$C$3:$C$296,Samlet!$E1068)</f>
        <v>2.3879576149737263</v>
      </c>
    </row>
    <row r="1069" spans="1:12">
      <c r="A1069">
        <v>7120</v>
      </c>
      <c r="B1069" t="s">
        <v>1003</v>
      </c>
      <c r="C1069">
        <v>630</v>
      </c>
      <c r="D1069" t="s">
        <v>1291</v>
      </c>
      <c r="E1069">
        <v>2011</v>
      </c>
      <c r="F1069" s="15">
        <f>IF(VLOOKUP(IF($A1069&lt;1500,'BM011'!$D$5,IF($A1069&lt;1800,'BM011'!$D$5,IF($A1069&lt;2000,'BM011'!$D$5,$A1069))),'BM011'!$D$5:$U$607,'BM011'!S$609,0)="BRUG KOM",VLOOKUP($C1069,'BM010'!$C$5:$T$102,'BM010'!R$104,0),VLOOKUP(IF($A1069&lt;1500,'BM011'!$D$5,IF($A1069&lt;1800,'BM011'!$D$5,IF($A1069&lt;2000,'BM011'!$D$5,$A1069))),'BM011'!$D$5:$U$607,'BM011'!S$609,0))</f>
        <v>15207.75</v>
      </c>
      <c r="G1069">
        <f>SUMIFS(Baggrundsvariable!D$3:D$296,Baggrundsvariable!$A$3:$A$296,Samlet!$C1069,Baggrundsvariable!$C$3:$C$296,Samlet!$E1069)</f>
        <v>201780</v>
      </c>
      <c r="H1069" s="8">
        <f>SUMIFS(Baggrundsvariable!E$3:E$296,Baggrundsvariable!$A$3:$A$296,Samlet!$C1069,Baggrundsvariable!$C$3:$C$296,Samlet!$E1069)</f>
        <v>1.1416666666666666</v>
      </c>
      <c r="I1069" s="8">
        <f>SUMIFS(Baggrundsvariable!F$3:F$296,Baggrundsvariable!$A$3:$A$296,Samlet!$C1069,Baggrundsvariable!$C$3:$C$296,Samlet!$E1069)</f>
        <v>4</v>
      </c>
      <c r="J1069" s="8">
        <f>SUMIFS(Baggrundsvariable!G$3:G$296,Baggrundsvariable!$A$3:$A$296,Samlet!$C1069,Baggrundsvariable!$C$3:$C$296,Samlet!$E1069)</f>
        <v>15.2</v>
      </c>
      <c r="K1069" s="8">
        <f>SUMIFS(Baggrundsvariable!H$3:H$296,Baggrundsvariable!$A$3:$A$296,Samlet!$C1069,Baggrundsvariable!$C$3:$C$296,Samlet!$E1069)</f>
        <v>13.3</v>
      </c>
      <c r="L1069" s="8">
        <f>SUMIFS(Baggrundsvariable!I$3:I$296,Baggrundsvariable!$A$3:$A$296,Samlet!$C1069,Baggrundsvariable!$C$3:$C$296,Samlet!$E1069)</f>
        <v>5.942378486231811</v>
      </c>
    </row>
    <row r="1070" spans="1:12">
      <c r="A1070">
        <v>7130</v>
      </c>
      <c r="B1070" t="s">
        <v>1004</v>
      </c>
      <c r="C1070">
        <v>766</v>
      </c>
      <c r="D1070" t="s">
        <v>1306</v>
      </c>
      <c r="E1070">
        <v>2011</v>
      </c>
      <c r="F1070" s="15">
        <f>IF(VLOOKUP(IF($A1070&lt;1500,'BM011'!$D$5,IF($A1070&lt;1800,'BM011'!$D$5,IF($A1070&lt;2000,'BM011'!$D$5,$A1070))),'BM011'!$D$5:$U$607,'BM011'!S$609,0)="BRUG KOM",VLOOKUP($C1070,'BM010'!$C$5:$T$102,'BM010'!R$104,0),VLOOKUP(IF($A1070&lt;1500,'BM011'!$D$5,IF($A1070&lt;1800,'BM011'!$D$5,IF($A1070&lt;2000,'BM011'!$D$5,$A1070))),'BM011'!$D$5:$U$607,'BM011'!S$609,0))</f>
        <v>9028</v>
      </c>
      <c r="G1070">
        <f>SUMIFS(Baggrundsvariable!D$3:D$296,Baggrundsvariable!$A$3:$A$296,Samlet!$C1070,Baggrundsvariable!$C$3:$C$296,Samlet!$E1070)</f>
        <v>194684</v>
      </c>
      <c r="H1070" s="8">
        <f>SUMIFS(Baggrundsvariable!E$3:E$296,Baggrundsvariable!$A$3:$A$296,Samlet!$C1070,Baggrundsvariable!$C$3:$C$296,Samlet!$E1070)</f>
        <v>0.92500000000000027</v>
      </c>
      <c r="I1070" s="8">
        <f>SUMIFS(Baggrundsvariable!F$3:F$296,Baggrundsvariable!$A$3:$A$296,Samlet!$C1070,Baggrundsvariable!$C$3:$C$296,Samlet!$E1070)</f>
        <v>2.2999999999999998</v>
      </c>
      <c r="J1070" s="8">
        <f>SUMIFS(Baggrundsvariable!G$3:G$296,Baggrundsvariable!$A$3:$A$296,Samlet!$C1070,Baggrundsvariable!$C$3:$C$296,Samlet!$E1070)</f>
        <v>11.7</v>
      </c>
      <c r="K1070" s="8">
        <f>SUMIFS(Baggrundsvariable!H$3:H$296,Baggrundsvariable!$A$3:$A$296,Samlet!$C1070,Baggrundsvariable!$C$3:$C$296,Samlet!$E1070)</f>
        <v>10.9</v>
      </c>
      <c r="L1070" s="8">
        <f>SUMIFS(Baggrundsvariable!I$3:I$296,Baggrundsvariable!$A$3:$A$296,Samlet!$C1070,Baggrundsvariable!$C$3:$C$296,Samlet!$E1070)</f>
        <v>2.3879576149737263</v>
      </c>
    </row>
    <row r="1071" spans="1:12">
      <c r="A1071">
        <v>7140</v>
      </c>
      <c r="B1071" t="s">
        <v>1005</v>
      </c>
      <c r="C1071">
        <v>766</v>
      </c>
      <c r="D1071" t="s">
        <v>1306</v>
      </c>
      <c r="E1071">
        <v>2011</v>
      </c>
      <c r="F1071" s="15">
        <f>IF(VLOOKUP(IF($A1071&lt;1500,'BM011'!$D$5,IF($A1071&lt;1800,'BM011'!$D$5,IF($A1071&lt;2000,'BM011'!$D$5,$A1071))),'BM011'!$D$5:$U$607,'BM011'!S$609,0)="BRUG KOM",VLOOKUP($C1071,'BM010'!$C$5:$T$102,'BM010'!R$104,0),VLOOKUP(IF($A1071&lt;1500,'BM011'!$D$5,IF($A1071&lt;1800,'BM011'!$D$5,IF($A1071&lt;2000,'BM011'!$D$5,$A1071))),'BM011'!$D$5:$U$607,'BM011'!S$609,0))</f>
        <v>8895.5</v>
      </c>
      <c r="G1071">
        <f>SUMIFS(Baggrundsvariable!D$3:D$296,Baggrundsvariable!$A$3:$A$296,Samlet!$C1071,Baggrundsvariable!$C$3:$C$296,Samlet!$E1071)</f>
        <v>194684</v>
      </c>
      <c r="H1071" s="8">
        <f>SUMIFS(Baggrundsvariable!E$3:E$296,Baggrundsvariable!$A$3:$A$296,Samlet!$C1071,Baggrundsvariable!$C$3:$C$296,Samlet!$E1071)</f>
        <v>0.92500000000000027</v>
      </c>
      <c r="I1071" s="8">
        <f>SUMIFS(Baggrundsvariable!F$3:F$296,Baggrundsvariable!$A$3:$A$296,Samlet!$C1071,Baggrundsvariable!$C$3:$C$296,Samlet!$E1071)</f>
        <v>2.2999999999999998</v>
      </c>
      <c r="J1071" s="8">
        <f>SUMIFS(Baggrundsvariable!G$3:G$296,Baggrundsvariable!$A$3:$A$296,Samlet!$C1071,Baggrundsvariable!$C$3:$C$296,Samlet!$E1071)</f>
        <v>11.7</v>
      </c>
      <c r="K1071" s="8">
        <f>SUMIFS(Baggrundsvariable!H$3:H$296,Baggrundsvariable!$A$3:$A$296,Samlet!$C1071,Baggrundsvariable!$C$3:$C$296,Samlet!$E1071)</f>
        <v>10.9</v>
      </c>
      <c r="L1071" s="8">
        <f>SUMIFS(Baggrundsvariable!I$3:I$296,Baggrundsvariable!$A$3:$A$296,Samlet!$C1071,Baggrundsvariable!$C$3:$C$296,Samlet!$E1071)</f>
        <v>2.3879576149737263</v>
      </c>
    </row>
    <row r="1072" spans="1:12">
      <c r="A1072">
        <v>7150</v>
      </c>
      <c r="B1072" t="s">
        <v>1006</v>
      </c>
      <c r="C1072">
        <v>766</v>
      </c>
      <c r="D1072" t="s">
        <v>1306</v>
      </c>
      <c r="E1072">
        <v>2011</v>
      </c>
      <c r="F1072" s="15">
        <f>IF(VLOOKUP(IF($A1072&lt;1500,'BM011'!$D$5,IF($A1072&lt;1800,'BM011'!$D$5,IF($A1072&lt;2000,'BM011'!$D$5,$A1072))),'BM011'!$D$5:$U$607,'BM011'!S$609,0)="BRUG KOM",VLOOKUP($C1072,'BM010'!$C$5:$T$102,'BM010'!R$104,0),VLOOKUP(IF($A1072&lt;1500,'BM011'!$D$5,IF($A1072&lt;1800,'BM011'!$D$5,IF($A1072&lt;2000,'BM011'!$D$5,$A1072))),'BM011'!$D$5:$U$607,'BM011'!S$609,0))</f>
        <v>8895.5</v>
      </c>
      <c r="G1072">
        <f>SUMIFS(Baggrundsvariable!D$3:D$296,Baggrundsvariable!$A$3:$A$296,Samlet!$C1072,Baggrundsvariable!$C$3:$C$296,Samlet!$E1072)</f>
        <v>194684</v>
      </c>
      <c r="H1072" s="8">
        <f>SUMIFS(Baggrundsvariable!E$3:E$296,Baggrundsvariable!$A$3:$A$296,Samlet!$C1072,Baggrundsvariable!$C$3:$C$296,Samlet!$E1072)</f>
        <v>0.92500000000000027</v>
      </c>
      <c r="I1072" s="8">
        <f>SUMIFS(Baggrundsvariable!F$3:F$296,Baggrundsvariable!$A$3:$A$296,Samlet!$C1072,Baggrundsvariable!$C$3:$C$296,Samlet!$E1072)</f>
        <v>2.2999999999999998</v>
      </c>
      <c r="J1072" s="8">
        <f>SUMIFS(Baggrundsvariable!G$3:G$296,Baggrundsvariable!$A$3:$A$296,Samlet!$C1072,Baggrundsvariable!$C$3:$C$296,Samlet!$E1072)</f>
        <v>11.7</v>
      </c>
      <c r="K1072" s="8">
        <f>SUMIFS(Baggrundsvariable!H$3:H$296,Baggrundsvariable!$A$3:$A$296,Samlet!$C1072,Baggrundsvariable!$C$3:$C$296,Samlet!$E1072)</f>
        <v>10.9</v>
      </c>
      <c r="L1072" s="8">
        <f>SUMIFS(Baggrundsvariable!I$3:I$296,Baggrundsvariable!$A$3:$A$296,Samlet!$C1072,Baggrundsvariable!$C$3:$C$296,Samlet!$E1072)</f>
        <v>2.3879576149737263</v>
      </c>
    </row>
    <row r="1073" spans="1:12">
      <c r="A1073">
        <v>7160</v>
      </c>
      <c r="B1073" t="s">
        <v>1007</v>
      </c>
      <c r="C1073">
        <v>766</v>
      </c>
      <c r="D1073" t="s">
        <v>1306</v>
      </c>
      <c r="E1073">
        <v>2011</v>
      </c>
      <c r="F1073" s="15">
        <f>IF(VLOOKUP(IF($A1073&lt;1500,'BM011'!$D$5,IF($A1073&lt;1800,'BM011'!$D$5,IF($A1073&lt;2000,'BM011'!$D$5,$A1073))),'BM011'!$D$5:$U$607,'BM011'!S$609,0)="BRUG KOM",VLOOKUP($C1073,'BM010'!$C$5:$T$102,'BM010'!R$104,0),VLOOKUP(IF($A1073&lt;1500,'BM011'!$D$5,IF($A1073&lt;1800,'BM011'!$D$5,IF($A1073&lt;2000,'BM011'!$D$5,$A1073))),'BM011'!$D$5:$U$607,'BM011'!S$609,0))</f>
        <v>7539.75</v>
      </c>
      <c r="G1073">
        <f>SUMIFS(Baggrundsvariable!D$3:D$296,Baggrundsvariable!$A$3:$A$296,Samlet!$C1073,Baggrundsvariable!$C$3:$C$296,Samlet!$E1073)</f>
        <v>194684</v>
      </c>
      <c r="H1073" s="8">
        <f>SUMIFS(Baggrundsvariable!E$3:E$296,Baggrundsvariable!$A$3:$A$296,Samlet!$C1073,Baggrundsvariable!$C$3:$C$296,Samlet!$E1073)</f>
        <v>0.92500000000000027</v>
      </c>
      <c r="I1073" s="8">
        <f>SUMIFS(Baggrundsvariable!F$3:F$296,Baggrundsvariable!$A$3:$A$296,Samlet!$C1073,Baggrundsvariable!$C$3:$C$296,Samlet!$E1073)</f>
        <v>2.2999999999999998</v>
      </c>
      <c r="J1073" s="8">
        <f>SUMIFS(Baggrundsvariable!G$3:G$296,Baggrundsvariable!$A$3:$A$296,Samlet!$C1073,Baggrundsvariable!$C$3:$C$296,Samlet!$E1073)</f>
        <v>11.7</v>
      </c>
      <c r="K1073" s="8">
        <f>SUMIFS(Baggrundsvariable!H$3:H$296,Baggrundsvariable!$A$3:$A$296,Samlet!$C1073,Baggrundsvariable!$C$3:$C$296,Samlet!$E1073)</f>
        <v>10.9</v>
      </c>
      <c r="L1073" s="8">
        <f>SUMIFS(Baggrundsvariable!I$3:I$296,Baggrundsvariable!$A$3:$A$296,Samlet!$C1073,Baggrundsvariable!$C$3:$C$296,Samlet!$E1073)</f>
        <v>2.3879576149737263</v>
      </c>
    </row>
    <row r="1074" spans="1:12">
      <c r="A1074">
        <v>7160</v>
      </c>
      <c r="B1074" t="s">
        <v>1007</v>
      </c>
      <c r="C1074">
        <v>630</v>
      </c>
      <c r="D1074" t="s">
        <v>1291</v>
      </c>
      <c r="E1074">
        <v>2011</v>
      </c>
      <c r="F1074" s="15">
        <f>IF(VLOOKUP(IF($A1074&lt;1500,'BM011'!$D$5,IF($A1074&lt;1800,'BM011'!$D$5,IF($A1074&lt;2000,'BM011'!$D$5,$A1074))),'BM011'!$D$5:$U$607,'BM011'!S$609,0)="BRUG KOM",VLOOKUP($C1074,'BM010'!$C$5:$T$102,'BM010'!R$104,0),VLOOKUP(IF($A1074&lt;1500,'BM011'!$D$5,IF($A1074&lt;1800,'BM011'!$D$5,IF($A1074&lt;2000,'BM011'!$D$5,$A1074))),'BM011'!$D$5:$U$607,'BM011'!S$609,0))</f>
        <v>7539.75</v>
      </c>
      <c r="G1074">
        <f>SUMIFS(Baggrundsvariable!D$3:D$296,Baggrundsvariable!$A$3:$A$296,Samlet!$C1074,Baggrundsvariable!$C$3:$C$296,Samlet!$E1074)</f>
        <v>201780</v>
      </c>
      <c r="H1074" s="8">
        <f>SUMIFS(Baggrundsvariable!E$3:E$296,Baggrundsvariable!$A$3:$A$296,Samlet!$C1074,Baggrundsvariable!$C$3:$C$296,Samlet!$E1074)</f>
        <v>1.1416666666666666</v>
      </c>
      <c r="I1074" s="8">
        <f>SUMIFS(Baggrundsvariable!F$3:F$296,Baggrundsvariable!$A$3:$A$296,Samlet!$C1074,Baggrundsvariable!$C$3:$C$296,Samlet!$E1074)</f>
        <v>4</v>
      </c>
      <c r="J1074" s="8">
        <f>SUMIFS(Baggrundsvariable!G$3:G$296,Baggrundsvariable!$A$3:$A$296,Samlet!$C1074,Baggrundsvariable!$C$3:$C$296,Samlet!$E1074)</f>
        <v>15.2</v>
      </c>
      <c r="K1074" s="8">
        <f>SUMIFS(Baggrundsvariable!H$3:H$296,Baggrundsvariable!$A$3:$A$296,Samlet!$C1074,Baggrundsvariable!$C$3:$C$296,Samlet!$E1074)</f>
        <v>13.3</v>
      </c>
      <c r="L1074" s="8">
        <f>SUMIFS(Baggrundsvariable!I$3:I$296,Baggrundsvariable!$A$3:$A$296,Samlet!$C1074,Baggrundsvariable!$C$3:$C$296,Samlet!$E1074)</f>
        <v>5.942378486231811</v>
      </c>
    </row>
    <row r="1075" spans="1:12">
      <c r="A1075">
        <v>7171</v>
      </c>
      <c r="B1075" t="s">
        <v>1008</v>
      </c>
      <c r="C1075">
        <v>766</v>
      </c>
      <c r="D1075" t="s">
        <v>1306</v>
      </c>
      <c r="E1075">
        <v>2011</v>
      </c>
      <c r="F1075" s="15">
        <f>IF(VLOOKUP(IF($A1075&lt;1500,'BM011'!$D$5,IF($A1075&lt;1800,'BM011'!$D$5,IF($A1075&lt;2000,'BM011'!$D$5,$A1075))),'BM011'!$D$5:$U$607,'BM011'!S$609,0)="BRUG KOM",VLOOKUP($C1075,'BM010'!$C$5:$T$102,'BM010'!R$104,0),VLOOKUP(IF($A1075&lt;1500,'BM011'!$D$5,IF($A1075&lt;1800,'BM011'!$D$5,IF($A1075&lt;2000,'BM011'!$D$5,$A1075))),'BM011'!$D$5:$U$607,'BM011'!S$609,0))</f>
        <v>8895.5</v>
      </c>
      <c r="G1075">
        <f>SUMIFS(Baggrundsvariable!D$3:D$296,Baggrundsvariable!$A$3:$A$296,Samlet!$C1075,Baggrundsvariable!$C$3:$C$296,Samlet!$E1075)</f>
        <v>194684</v>
      </c>
      <c r="H1075" s="8">
        <f>SUMIFS(Baggrundsvariable!E$3:E$296,Baggrundsvariable!$A$3:$A$296,Samlet!$C1075,Baggrundsvariable!$C$3:$C$296,Samlet!$E1075)</f>
        <v>0.92500000000000027</v>
      </c>
      <c r="I1075" s="8">
        <f>SUMIFS(Baggrundsvariable!F$3:F$296,Baggrundsvariable!$A$3:$A$296,Samlet!$C1075,Baggrundsvariable!$C$3:$C$296,Samlet!$E1075)</f>
        <v>2.2999999999999998</v>
      </c>
      <c r="J1075" s="8">
        <f>SUMIFS(Baggrundsvariable!G$3:G$296,Baggrundsvariable!$A$3:$A$296,Samlet!$C1075,Baggrundsvariable!$C$3:$C$296,Samlet!$E1075)</f>
        <v>11.7</v>
      </c>
      <c r="K1075" s="8">
        <f>SUMIFS(Baggrundsvariable!H$3:H$296,Baggrundsvariable!$A$3:$A$296,Samlet!$C1075,Baggrundsvariable!$C$3:$C$296,Samlet!$E1075)</f>
        <v>10.9</v>
      </c>
      <c r="L1075" s="8">
        <f>SUMIFS(Baggrundsvariable!I$3:I$296,Baggrundsvariable!$A$3:$A$296,Samlet!$C1075,Baggrundsvariable!$C$3:$C$296,Samlet!$E1075)</f>
        <v>2.3879576149737263</v>
      </c>
    </row>
    <row r="1076" spans="1:12">
      <c r="A1076">
        <v>7173</v>
      </c>
      <c r="B1076" t="s">
        <v>1009</v>
      </c>
      <c r="C1076">
        <v>630</v>
      </c>
      <c r="D1076" t="s">
        <v>1291</v>
      </c>
      <c r="E1076">
        <v>2011</v>
      </c>
      <c r="F1076" s="15">
        <f>IF(VLOOKUP(IF($A1076&lt;1500,'BM011'!$D$5,IF($A1076&lt;1800,'BM011'!$D$5,IF($A1076&lt;2000,'BM011'!$D$5,$A1076))),'BM011'!$D$5:$U$607,'BM011'!S$609,0)="BRUG KOM",VLOOKUP($C1076,'BM010'!$C$5:$T$102,'BM010'!R$104,0),VLOOKUP(IF($A1076&lt;1500,'BM011'!$D$5,IF($A1076&lt;1800,'BM011'!$D$5,IF($A1076&lt;2000,'BM011'!$D$5,$A1076))),'BM011'!$D$5:$U$607,'BM011'!S$609,0))</f>
        <v>10700.25</v>
      </c>
      <c r="G1076">
        <f>SUMIFS(Baggrundsvariable!D$3:D$296,Baggrundsvariable!$A$3:$A$296,Samlet!$C1076,Baggrundsvariable!$C$3:$C$296,Samlet!$E1076)</f>
        <v>201780</v>
      </c>
      <c r="H1076" s="8">
        <f>SUMIFS(Baggrundsvariable!E$3:E$296,Baggrundsvariable!$A$3:$A$296,Samlet!$C1076,Baggrundsvariable!$C$3:$C$296,Samlet!$E1076)</f>
        <v>1.1416666666666666</v>
      </c>
      <c r="I1076" s="8">
        <f>SUMIFS(Baggrundsvariable!F$3:F$296,Baggrundsvariable!$A$3:$A$296,Samlet!$C1076,Baggrundsvariable!$C$3:$C$296,Samlet!$E1076)</f>
        <v>4</v>
      </c>
      <c r="J1076" s="8">
        <f>SUMIFS(Baggrundsvariable!G$3:G$296,Baggrundsvariable!$A$3:$A$296,Samlet!$C1076,Baggrundsvariable!$C$3:$C$296,Samlet!$E1076)</f>
        <v>15.2</v>
      </c>
      <c r="K1076" s="8">
        <f>SUMIFS(Baggrundsvariable!H$3:H$296,Baggrundsvariable!$A$3:$A$296,Samlet!$C1076,Baggrundsvariable!$C$3:$C$296,Samlet!$E1076)</f>
        <v>13.3</v>
      </c>
      <c r="L1076" s="8">
        <f>SUMIFS(Baggrundsvariable!I$3:I$296,Baggrundsvariable!$A$3:$A$296,Samlet!$C1076,Baggrundsvariable!$C$3:$C$296,Samlet!$E1076)</f>
        <v>5.942378486231811</v>
      </c>
    </row>
    <row r="1077" spans="1:12">
      <c r="A1077">
        <v>7182</v>
      </c>
      <c r="B1077" t="s">
        <v>1010</v>
      </c>
      <c r="C1077">
        <v>630</v>
      </c>
      <c r="D1077" t="s">
        <v>1291</v>
      </c>
      <c r="E1077">
        <v>2011</v>
      </c>
      <c r="F1077" s="15">
        <f>IF(VLOOKUP(IF($A1077&lt;1500,'BM011'!$D$5,IF($A1077&lt;1800,'BM011'!$D$5,IF($A1077&lt;2000,'BM011'!$D$5,$A1077))),'BM011'!$D$5:$U$607,'BM011'!S$609,0)="BRUG KOM",VLOOKUP($C1077,'BM010'!$C$5:$T$102,'BM010'!R$104,0),VLOOKUP(IF($A1077&lt;1500,'BM011'!$D$5,IF($A1077&lt;1800,'BM011'!$D$5,IF($A1077&lt;2000,'BM011'!$D$5,$A1077))),'BM011'!$D$5:$U$607,'BM011'!S$609,0))</f>
        <v>10700.25</v>
      </c>
      <c r="G1077">
        <f>SUMIFS(Baggrundsvariable!D$3:D$296,Baggrundsvariable!$A$3:$A$296,Samlet!$C1077,Baggrundsvariable!$C$3:$C$296,Samlet!$E1077)</f>
        <v>201780</v>
      </c>
      <c r="H1077" s="8">
        <f>SUMIFS(Baggrundsvariable!E$3:E$296,Baggrundsvariable!$A$3:$A$296,Samlet!$C1077,Baggrundsvariable!$C$3:$C$296,Samlet!$E1077)</f>
        <v>1.1416666666666666</v>
      </c>
      <c r="I1077" s="8">
        <f>SUMIFS(Baggrundsvariable!F$3:F$296,Baggrundsvariable!$A$3:$A$296,Samlet!$C1077,Baggrundsvariable!$C$3:$C$296,Samlet!$E1077)</f>
        <v>4</v>
      </c>
      <c r="J1077" s="8">
        <f>SUMIFS(Baggrundsvariable!G$3:G$296,Baggrundsvariable!$A$3:$A$296,Samlet!$C1077,Baggrundsvariable!$C$3:$C$296,Samlet!$E1077)</f>
        <v>15.2</v>
      </c>
      <c r="K1077" s="8">
        <f>SUMIFS(Baggrundsvariable!H$3:H$296,Baggrundsvariable!$A$3:$A$296,Samlet!$C1077,Baggrundsvariable!$C$3:$C$296,Samlet!$E1077)</f>
        <v>13.3</v>
      </c>
      <c r="L1077" s="8">
        <f>SUMIFS(Baggrundsvariable!I$3:I$296,Baggrundsvariable!$A$3:$A$296,Samlet!$C1077,Baggrundsvariable!$C$3:$C$296,Samlet!$E1077)</f>
        <v>5.942378486231811</v>
      </c>
    </row>
    <row r="1078" spans="1:12">
      <c r="A1078">
        <v>7183</v>
      </c>
      <c r="B1078" t="s">
        <v>1011</v>
      </c>
      <c r="C1078">
        <v>630</v>
      </c>
      <c r="D1078" t="s">
        <v>1291</v>
      </c>
      <c r="E1078">
        <v>2011</v>
      </c>
      <c r="F1078" s="15">
        <f>IF(VLOOKUP(IF($A1078&lt;1500,'BM011'!$D$5,IF($A1078&lt;1800,'BM011'!$D$5,IF($A1078&lt;2000,'BM011'!$D$5,$A1078))),'BM011'!$D$5:$U$607,'BM011'!S$609,0)="BRUG KOM",VLOOKUP($C1078,'BM010'!$C$5:$T$102,'BM010'!R$104,0),VLOOKUP(IF($A1078&lt;1500,'BM011'!$D$5,IF($A1078&lt;1800,'BM011'!$D$5,IF($A1078&lt;2000,'BM011'!$D$5,$A1078))),'BM011'!$D$5:$U$607,'BM011'!S$609,0))</f>
        <v>10700.25</v>
      </c>
      <c r="G1078">
        <f>SUMIFS(Baggrundsvariable!D$3:D$296,Baggrundsvariable!$A$3:$A$296,Samlet!$C1078,Baggrundsvariable!$C$3:$C$296,Samlet!$E1078)</f>
        <v>201780</v>
      </c>
      <c r="H1078" s="8">
        <f>SUMIFS(Baggrundsvariable!E$3:E$296,Baggrundsvariable!$A$3:$A$296,Samlet!$C1078,Baggrundsvariable!$C$3:$C$296,Samlet!$E1078)</f>
        <v>1.1416666666666666</v>
      </c>
      <c r="I1078" s="8">
        <f>SUMIFS(Baggrundsvariable!F$3:F$296,Baggrundsvariable!$A$3:$A$296,Samlet!$C1078,Baggrundsvariable!$C$3:$C$296,Samlet!$E1078)</f>
        <v>4</v>
      </c>
      <c r="J1078" s="8">
        <f>SUMIFS(Baggrundsvariable!G$3:G$296,Baggrundsvariable!$A$3:$A$296,Samlet!$C1078,Baggrundsvariable!$C$3:$C$296,Samlet!$E1078)</f>
        <v>15.2</v>
      </c>
      <c r="K1078" s="8">
        <f>SUMIFS(Baggrundsvariable!H$3:H$296,Baggrundsvariable!$A$3:$A$296,Samlet!$C1078,Baggrundsvariable!$C$3:$C$296,Samlet!$E1078)</f>
        <v>13.3</v>
      </c>
      <c r="L1078" s="8">
        <f>SUMIFS(Baggrundsvariable!I$3:I$296,Baggrundsvariable!$A$3:$A$296,Samlet!$C1078,Baggrundsvariable!$C$3:$C$296,Samlet!$E1078)</f>
        <v>5.942378486231811</v>
      </c>
    </row>
    <row r="1079" spans="1:12">
      <c r="A1079">
        <v>7184</v>
      </c>
      <c r="B1079" t="s">
        <v>1012</v>
      </c>
      <c r="C1079">
        <v>630</v>
      </c>
      <c r="D1079" t="s">
        <v>1291</v>
      </c>
      <c r="E1079">
        <v>2011</v>
      </c>
      <c r="F1079" s="15">
        <f>IF(VLOOKUP(IF($A1079&lt;1500,'BM011'!$D$5,IF($A1079&lt;1800,'BM011'!$D$5,IF($A1079&lt;2000,'BM011'!$D$5,$A1079))),'BM011'!$D$5:$U$607,'BM011'!S$609,0)="BRUG KOM",VLOOKUP($C1079,'BM010'!$C$5:$T$102,'BM010'!R$104,0),VLOOKUP(IF($A1079&lt;1500,'BM011'!$D$5,IF($A1079&lt;1800,'BM011'!$D$5,IF($A1079&lt;2000,'BM011'!$D$5,$A1079))),'BM011'!$D$5:$U$607,'BM011'!S$609,0))</f>
        <v>10700.25</v>
      </c>
      <c r="G1079">
        <f>SUMIFS(Baggrundsvariable!D$3:D$296,Baggrundsvariable!$A$3:$A$296,Samlet!$C1079,Baggrundsvariable!$C$3:$C$296,Samlet!$E1079)</f>
        <v>201780</v>
      </c>
      <c r="H1079" s="8">
        <f>SUMIFS(Baggrundsvariable!E$3:E$296,Baggrundsvariable!$A$3:$A$296,Samlet!$C1079,Baggrundsvariable!$C$3:$C$296,Samlet!$E1079)</f>
        <v>1.1416666666666666</v>
      </c>
      <c r="I1079" s="8">
        <f>SUMIFS(Baggrundsvariable!F$3:F$296,Baggrundsvariable!$A$3:$A$296,Samlet!$C1079,Baggrundsvariable!$C$3:$C$296,Samlet!$E1079)</f>
        <v>4</v>
      </c>
      <c r="J1079" s="8">
        <f>SUMIFS(Baggrundsvariable!G$3:G$296,Baggrundsvariable!$A$3:$A$296,Samlet!$C1079,Baggrundsvariable!$C$3:$C$296,Samlet!$E1079)</f>
        <v>15.2</v>
      </c>
      <c r="K1079" s="8">
        <f>SUMIFS(Baggrundsvariable!H$3:H$296,Baggrundsvariable!$A$3:$A$296,Samlet!$C1079,Baggrundsvariable!$C$3:$C$296,Samlet!$E1079)</f>
        <v>13.3</v>
      </c>
      <c r="L1079" s="8">
        <f>SUMIFS(Baggrundsvariable!I$3:I$296,Baggrundsvariable!$A$3:$A$296,Samlet!$C1079,Baggrundsvariable!$C$3:$C$296,Samlet!$E1079)</f>
        <v>5.942378486231811</v>
      </c>
    </row>
    <row r="1080" spans="1:12">
      <c r="A1080">
        <v>7190</v>
      </c>
      <c r="B1080" t="s">
        <v>1013</v>
      </c>
      <c r="C1080">
        <v>530</v>
      </c>
      <c r="D1080" t="s">
        <v>1297</v>
      </c>
      <c r="E1080">
        <v>2011</v>
      </c>
      <c r="F1080" s="15">
        <f>IF(VLOOKUP(IF($A1080&lt;1500,'BM011'!$D$5,IF($A1080&lt;1800,'BM011'!$D$5,IF($A1080&lt;2000,'BM011'!$D$5,$A1080))),'BM011'!$D$5:$U$607,'BM011'!S$609,0)="BRUG KOM",VLOOKUP($C1080,'BM010'!$C$5:$T$102,'BM010'!R$104,0),VLOOKUP(IF($A1080&lt;1500,'BM011'!$D$5,IF($A1080&lt;1800,'BM011'!$D$5,IF($A1080&lt;2000,'BM011'!$D$5,$A1080))),'BM011'!$D$5:$U$607,'BM011'!S$609,0))</f>
        <v>9758.25</v>
      </c>
      <c r="G1080">
        <f>SUMIFS(Baggrundsvariable!D$3:D$296,Baggrundsvariable!$A$3:$A$296,Samlet!$C1080,Baggrundsvariable!$C$3:$C$296,Samlet!$E1080)</f>
        <v>195230</v>
      </c>
      <c r="H1080" s="8">
        <f>SUMIFS(Baggrundsvariable!E$3:E$296,Baggrundsvariable!$A$3:$A$296,Samlet!$C1080,Baggrundsvariable!$C$3:$C$296,Samlet!$E1080)</f>
        <v>0.6</v>
      </c>
      <c r="I1080" s="8">
        <f>SUMIFS(Baggrundsvariable!F$3:F$296,Baggrundsvariable!$A$3:$A$296,Samlet!$C1080,Baggrundsvariable!$C$3:$C$296,Samlet!$E1080)</f>
        <v>4</v>
      </c>
      <c r="J1080" s="8">
        <f>SUMIFS(Baggrundsvariable!G$3:G$296,Baggrundsvariable!$A$3:$A$296,Samlet!$C1080,Baggrundsvariable!$C$3:$C$296,Samlet!$E1080)</f>
        <v>11.6</v>
      </c>
      <c r="K1080" s="8">
        <f>SUMIFS(Baggrundsvariable!H$3:H$296,Baggrundsvariable!$A$3:$A$296,Samlet!$C1080,Baggrundsvariable!$C$3:$C$296,Samlet!$E1080)</f>
        <v>12.4</v>
      </c>
      <c r="L1080" s="8">
        <f>SUMIFS(Baggrundsvariable!I$3:I$296,Baggrundsvariable!$A$3:$A$296,Samlet!$C1080,Baggrundsvariable!$C$3:$C$296,Samlet!$E1080)</f>
        <v>3.6643273961630878</v>
      </c>
    </row>
    <row r="1081" spans="1:12">
      <c r="A1081">
        <v>7190</v>
      </c>
      <c r="B1081" t="s">
        <v>1013</v>
      </c>
      <c r="C1081">
        <v>630</v>
      </c>
      <c r="D1081" t="s">
        <v>1291</v>
      </c>
      <c r="E1081">
        <v>2011</v>
      </c>
      <c r="F1081" s="15">
        <f>IF(VLOOKUP(IF($A1081&lt;1500,'BM011'!$D$5,IF($A1081&lt;1800,'BM011'!$D$5,IF($A1081&lt;2000,'BM011'!$D$5,$A1081))),'BM011'!$D$5:$U$607,'BM011'!S$609,0)="BRUG KOM",VLOOKUP($C1081,'BM010'!$C$5:$T$102,'BM010'!R$104,0),VLOOKUP(IF($A1081&lt;1500,'BM011'!$D$5,IF($A1081&lt;1800,'BM011'!$D$5,IF($A1081&lt;2000,'BM011'!$D$5,$A1081))),'BM011'!$D$5:$U$607,'BM011'!S$609,0))</f>
        <v>9758.25</v>
      </c>
      <c r="G1081">
        <f>SUMIFS(Baggrundsvariable!D$3:D$296,Baggrundsvariable!$A$3:$A$296,Samlet!$C1081,Baggrundsvariable!$C$3:$C$296,Samlet!$E1081)</f>
        <v>201780</v>
      </c>
      <c r="H1081" s="8">
        <f>SUMIFS(Baggrundsvariable!E$3:E$296,Baggrundsvariable!$A$3:$A$296,Samlet!$C1081,Baggrundsvariable!$C$3:$C$296,Samlet!$E1081)</f>
        <v>1.1416666666666666</v>
      </c>
      <c r="I1081" s="8">
        <f>SUMIFS(Baggrundsvariable!F$3:F$296,Baggrundsvariable!$A$3:$A$296,Samlet!$C1081,Baggrundsvariable!$C$3:$C$296,Samlet!$E1081)</f>
        <v>4</v>
      </c>
      <c r="J1081" s="8">
        <f>SUMIFS(Baggrundsvariable!G$3:G$296,Baggrundsvariable!$A$3:$A$296,Samlet!$C1081,Baggrundsvariable!$C$3:$C$296,Samlet!$E1081)</f>
        <v>15.2</v>
      </c>
      <c r="K1081" s="8">
        <f>SUMIFS(Baggrundsvariable!H$3:H$296,Baggrundsvariable!$A$3:$A$296,Samlet!$C1081,Baggrundsvariable!$C$3:$C$296,Samlet!$E1081)</f>
        <v>13.3</v>
      </c>
      <c r="L1081" s="8">
        <f>SUMIFS(Baggrundsvariable!I$3:I$296,Baggrundsvariable!$A$3:$A$296,Samlet!$C1081,Baggrundsvariable!$C$3:$C$296,Samlet!$E1081)</f>
        <v>5.942378486231811</v>
      </c>
    </row>
    <row r="1082" spans="1:12">
      <c r="A1082">
        <v>7200</v>
      </c>
      <c r="B1082" t="s">
        <v>1014</v>
      </c>
      <c r="C1082">
        <v>530</v>
      </c>
      <c r="D1082" t="s">
        <v>1297</v>
      </c>
      <c r="E1082">
        <v>2011</v>
      </c>
      <c r="F1082" s="15">
        <f>IF(VLOOKUP(IF($A1082&lt;1500,'BM011'!$D$5,IF($A1082&lt;1800,'BM011'!$D$5,IF($A1082&lt;2000,'BM011'!$D$5,$A1082))),'BM011'!$D$5:$U$607,'BM011'!S$609,0)="BRUG KOM",VLOOKUP($C1082,'BM010'!$C$5:$T$102,'BM010'!R$104,0),VLOOKUP(IF($A1082&lt;1500,'BM011'!$D$5,IF($A1082&lt;1800,'BM011'!$D$5,IF($A1082&lt;2000,'BM011'!$D$5,$A1082))),'BM011'!$D$5:$U$607,'BM011'!S$609,0))</f>
        <v>8349</v>
      </c>
      <c r="G1082">
        <f>SUMIFS(Baggrundsvariable!D$3:D$296,Baggrundsvariable!$A$3:$A$296,Samlet!$C1082,Baggrundsvariable!$C$3:$C$296,Samlet!$E1082)</f>
        <v>195230</v>
      </c>
      <c r="H1082" s="8">
        <f>SUMIFS(Baggrundsvariable!E$3:E$296,Baggrundsvariable!$A$3:$A$296,Samlet!$C1082,Baggrundsvariable!$C$3:$C$296,Samlet!$E1082)</f>
        <v>0.6</v>
      </c>
      <c r="I1082" s="8">
        <f>SUMIFS(Baggrundsvariable!F$3:F$296,Baggrundsvariable!$A$3:$A$296,Samlet!$C1082,Baggrundsvariable!$C$3:$C$296,Samlet!$E1082)</f>
        <v>4</v>
      </c>
      <c r="J1082" s="8">
        <f>SUMIFS(Baggrundsvariable!G$3:G$296,Baggrundsvariable!$A$3:$A$296,Samlet!$C1082,Baggrundsvariable!$C$3:$C$296,Samlet!$E1082)</f>
        <v>11.6</v>
      </c>
      <c r="K1082" s="8">
        <f>SUMIFS(Baggrundsvariable!H$3:H$296,Baggrundsvariable!$A$3:$A$296,Samlet!$C1082,Baggrundsvariable!$C$3:$C$296,Samlet!$E1082)</f>
        <v>12.4</v>
      </c>
      <c r="L1082" s="8">
        <f>SUMIFS(Baggrundsvariable!I$3:I$296,Baggrundsvariable!$A$3:$A$296,Samlet!$C1082,Baggrundsvariable!$C$3:$C$296,Samlet!$E1082)</f>
        <v>3.6643273961630878</v>
      </c>
    </row>
    <row r="1083" spans="1:12">
      <c r="A1083">
        <v>7200</v>
      </c>
      <c r="B1083" t="s">
        <v>1014</v>
      </c>
      <c r="C1083">
        <v>573</v>
      </c>
      <c r="D1083" t="s">
        <v>1299</v>
      </c>
      <c r="E1083">
        <v>2011</v>
      </c>
      <c r="F1083" s="15">
        <f>IF(VLOOKUP(IF($A1083&lt;1500,'BM011'!$D$5,IF($A1083&lt;1800,'BM011'!$D$5,IF($A1083&lt;2000,'BM011'!$D$5,$A1083))),'BM011'!$D$5:$U$607,'BM011'!S$609,0)="BRUG KOM",VLOOKUP($C1083,'BM010'!$C$5:$T$102,'BM010'!R$104,0),VLOOKUP(IF($A1083&lt;1500,'BM011'!$D$5,IF($A1083&lt;1800,'BM011'!$D$5,IF($A1083&lt;2000,'BM011'!$D$5,$A1083))),'BM011'!$D$5:$U$607,'BM011'!S$609,0))</f>
        <v>8349</v>
      </c>
      <c r="G1083">
        <f>SUMIFS(Baggrundsvariable!D$3:D$296,Baggrundsvariable!$A$3:$A$296,Samlet!$C1083,Baggrundsvariable!$C$3:$C$296,Samlet!$E1083)</f>
        <v>188050</v>
      </c>
      <c r="H1083" s="8">
        <f>SUMIFS(Baggrundsvariable!E$3:E$296,Baggrundsvariable!$A$3:$A$296,Samlet!$C1083,Baggrundsvariable!$C$3:$C$296,Samlet!$E1083)</f>
        <v>0.87500000000000011</v>
      </c>
      <c r="I1083" s="8">
        <f>SUMIFS(Baggrundsvariable!F$3:F$296,Baggrundsvariable!$A$3:$A$296,Samlet!$C1083,Baggrundsvariable!$C$3:$C$296,Samlet!$E1083)</f>
        <v>3.3</v>
      </c>
      <c r="J1083" s="8">
        <f>SUMIFS(Baggrundsvariable!G$3:G$296,Baggrundsvariable!$A$3:$A$296,Samlet!$C1083,Baggrundsvariable!$C$3:$C$296,Samlet!$E1083)</f>
        <v>15.7</v>
      </c>
      <c r="K1083" s="8">
        <f>SUMIFS(Baggrundsvariable!H$3:H$296,Baggrundsvariable!$A$3:$A$296,Samlet!$C1083,Baggrundsvariable!$C$3:$C$296,Samlet!$E1083)</f>
        <v>10</v>
      </c>
      <c r="L1083" s="8">
        <f>SUMIFS(Baggrundsvariable!I$3:I$296,Baggrundsvariable!$A$3:$A$296,Samlet!$C1083,Baggrundsvariable!$C$3:$C$296,Samlet!$E1083)</f>
        <v>2.9783281426180079</v>
      </c>
    </row>
    <row r="1084" spans="1:12">
      <c r="A1084">
        <v>7200</v>
      </c>
      <c r="B1084" t="s">
        <v>1014</v>
      </c>
      <c r="C1084">
        <v>630</v>
      </c>
      <c r="D1084" t="s">
        <v>1291</v>
      </c>
      <c r="E1084">
        <v>2011</v>
      </c>
      <c r="F1084" s="15">
        <f>IF(VLOOKUP(IF($A1084&lt;1500,'BM011'!$D$5,IF($A1084&lt;1800,'BM011'!$D$5,IF($A1084&lt;2000,'BM011'!$D$5,$A1084))),'BM011'!$D$5:$U$607,'BM011'!S$609,0)="BRUG KOM",VLOOKUP($C1084,'BM010'!$C$5:$T$102,'BM010'!R$104,0),VLOOKUP(IF($A1084&lt;1500,'BM011'!$D$5,IF($A1084&lt;1800,'BM011'!$D$5,IF($A1084&lt;2000,'BM011'!$D$5,$A1084))),'BM011'!$D$5:$U$607,'BM011'!S$609,0))</f>
        <v>8349</v>
      </c>
      <c r="G1084">
        <f>SUMIFS(Baggrundsvariable!D$3:D$296,Baggrundsvariable!$A$3:$A$296,Samlet!$C1084,Baggrundsvariable!$C$3:$C$296,Samlet!$E1084)</f>
        <v>201780</v>
      </c>
      <c r="H1084" s="8">
        <f>SUMIFS(Baggrundsvariable!E$3:E$296,Baggrundsvariable!$A$3:$A$296,Samlet!$C1084,Baggrundsvariable!$C$3:$C$296,Samlet!$E1084)</f>
        <v>1.1416666666666666</v>
      </c>
      <c r="I1084" s="8">
        <f>SUMIFS(Baggrundsvariable!F$3:F$296,Baggrundsvariable!$A$3:$A$296,Samlet!$C1084,Baggrundsvariable!$C$3:$C$296,Samlet!$E1084)</f>
        <v>4</v>
      </c>
      <c r="J1084" s="8">
        <f>SUMIFS(Baggrundsvariable!G$3:G$296,Baggrundsvariable!$A$3:$A$296,Samlet!$C1084,Baggrundsvariable!$C$3:$C$296,Samlet!$E1084)</f>
        <v>15.2</v>
      </c>
      <c r="K1084" s="8">
        <f>SUMIFS(Baggrundsvariable!H$3:H$296,Baggrundsvariable!$A$3:$A$296,Samlet!$C1084,Baggrundsvariable!$C$3:$C$296,Samlet!$E1084)</f>
        <v>13.3</v>
      </c>
      <c r="L1084" s="8">
        <f>SUMIFS(Baggrundsvariable!I$3:I$296,Baggrundsvariable!$A$3:$A$296,Samlet!$C1084,Baggrundsvariable!$C$3:$C$296,Samlet!$E1084)</f>
        <v>5.942378486231811</v>
      </c>
    </row>
    <row r="1085" spans="1:12">
      <c r="A1085">
        <v>7250</v>
      </c>
      <c r="B1085" t="s">
        <v>1015</v>
      </c>
      <c r="C1085">
        <v>530</v>
      </c>
      <c r="D1085" t="s">
        <v>1297</v>
      </c>
      <c r="E1085">
        <v>2011</v>
      </c>
      <c r="F1085" s="15">
        <f>IF(VLOOKUP(IF($A1085&lt;1500,'BM011'!$D$5,IF($A1085&lt;1800,'BM011'!$D$5,IF($A1085&lt;2000,'BM011'!$D$5,$A1085))),'BM011'!$D$5:$U$607,'BM011'!S$609,0)="BRUG KOM",VLOOKUP($C1085,'BM010'!$C$5:$T$102,'BM010'!R$104,0),VLOOKUP(IF($A1085&lt;1500,'BM011'!$D$5,IF($A1085&lt;1800,'BM011'!$D$5,IF($A1085&lt;2000,'BM011'!$D$5,$A1085))),'BM011'!$D$5:$U$607,'BM011'!S$609,0))</f>
        <v>7553</v>
      </c>
      <c r="G1085">
        <f>SUMIFS(Baggrundsvariable!D$3:D$296,Baggrundsvariable!$A$3:$A$296,Samlet!$C1085,Baggrundsvariable!$C$3:$C$296,Samlet!$E1085)</f>
        <v>195230</v>
      </c>
      <c r="H1085" s="8">
        <f>SUMIFS(Baggrundsvariable!E$3:E$296,Baggrundsvariable!$A$3:$A$296,Samlet!$C1085,Baggrundsvariable!$C$3:$C$296,Samlet!$E1085)</f>
        <v>0.6</v>
      </c>
      <c r="I1085" s="8">
        <f>SUMIFS(Baggrundsvariable!F$3:F$296,Baggrundsvariable!$A$3:$A$296,Samlet!$C1085,Baggrundsvariable!$C$3:$C$296,Samlet!$E1085)</f>
        <v>4</v>
      </c>
      <c r="J1085" s="8">
        <f>SUMIFS(Baggrundsvariable!G$3:G$296,Baggrundsvariable!$A$3:$A$296,Samlet!$C1085,Baggrundsvariable!$C$3:$C$296,Samlet!$E1085)</f>
        <v>11.6</v>
      </c>
      <c r="K1085" s="8">
        <f>SUMIFS(Baggrundsvariable!H$3:H$296,Baggrundsvariable!$A$3:$A$296,Samlet!$C1085,Baggrundsvariable!$C$3:$C$296,Samlet!$E1085)</f>
        <v>12.4</v>
      </c>
      <c r="L1085" s="8">
        <f>SUMIFS(Baggrundsvariable!I$3:I$296,Baggrundsvariable!$A$3:$A$296,Samlet!$C1085,Baggrundsvariable!$C$3:$C$296,Samlet!$E1085)</f>
        <v>3.6643273961630878</v>
      </c>
    </row>
    <row r="1086" spans="1:12">
      <c r="A1086">
        <v>7260</v>
      </c>
      <c r="B1086" t="s">
        <v>1016</v>
      </c>
      <c r="C1086">
        <v>657</v>
      </c>
      <c r="D1086" t="s">
        <v>1302</v>
      </c>
      <c r="E1086">
        <v>2011</v>
      </c>
      <c r="F1086" s="15">
        <f>IF(VLOOKUP(IF($A1086&lt;1500,'BM011'!$D$5,IF($A1086&lt;1800,'BM011'!$D$5,IF($A1086&lt;2000,'BM011'!$D$5,$A1086))),'BM011'!$D$5:$U$607,'BM011'!S$609,0)="BRUG KOM",VLOOKUP($C1086,'BM010'!$C$5:$T$102,'BM010'!R$104,0),VLOOKUP(IF($A1086&lt;1500,'BM011'!$D$5,IF($A1086&lt;1800,'BM011'!$D$5,IF($A1086&lt;2000,'BM011'!$D$5,$A1086))),'BM011'!$D$5:$U$607,'BM011'!S$609,0))</f>
        <v>5507.333333333333</v>
      </c>
      <c r="G1086">
        <f>SUMIFS(Baggrundsvariable!D$3:D$296,Baggrundsvariable!$A$3:$A$296,Samlet!$C1086,Baggrundsvariable!$C$3:$C$296,Samlet!$E1086)</f>
        <v>199171</v>
      </c>
      <c r="H1086" s="8">
        <f>SUMIFS(Baggrundsvariable!E$3:E$296,Baggrundsvariable!$A$3:$A$296,Samlet!$C1086,Baggrundsvariable!$C$3:$C$296,Samlet!$E1086)</f>
        <v>1.3583333333333336</v>
      </c>
      <c r="I1086" s="8">
        <f>SUMIFS(Baggrundsvariable!F$3:F$296,Baggrundsvariable!$A$3:$A$296,Samlet!$C1086,Baggrundsvariable!$C$3:$C$296,Samlet!$E1086)</f>
        <v>3</v>
      </c>
      <c r="J1086" s="8">
        <f>SUMIFS(Baggrundsvariable!G$3:G$296,Baggrundsvariable!$A$3:$A$296,Samlet!$C1086,Baggrundsvariable!$C$3:$C$296,Samlet!$E1086)</f>
        <v>15</v>
      </c>
      <c r="K1086" s="8">
        <f>SUMIFS(Baggrundsvariable!H$3:H$296,Baggrundsvariable!$A$3:$A$296,Samlet!$C1086,Baggrundsvariable!$C$3:$C$296,Samlet!$E1086)</f>
        <v>11.8</v>
      </c>
      <c r="L1086" s="8">
        <f>SUMIFS(Baggrundsvariable!I$3:I$296,Baggrundsvariable!$A$3:$A$296,Samlet!$C1086,Baggrundsvariable!$C$3:$C$296,Samlet!$E1086)</f>
        <v>4.9950729465523711</v>
      </c>
    </row>
    <row r="1087" spans="1:12">
      <c r="A1087">
        <v>7260</v>
      </c>
      <c r="B1087" t="s">
        <v>1016</v>
      </c>
      <c r="C1087">
        <v>530</v>
      </c>
      <c r="D1087" t="s">
        <v>1297</v>
      </c>
      <c r="E1087">
        <v>2011</v>
      </c>
      <c r="F1087" s="15">
        <f>IF(VLOOKUP(IF($A1087&lt;1500,'BM011'!$D$5,IF($A1087&lt;1800,'BM011'!$D$5,IF($A1087&lt;2000,'BM011'!$D$5,$A1087))),'BM011'!$D$5:$U$607,'BM011'!S$609,0)="BRUG KOM",VLOOKUP($C1087,'BM010'!$C$5:$T$102,'BM010'!R$104,0),VLOOKUP(IF($A1087&lt;1500,'BM011'!$D$5,IF($A1087&lt;1800,'BM011'!$D$5,IF($A1087&lt;2000,'BM011'!$D$5,$A1087))),'BM011'!$D$5:$U$607,'BM011'!S$609,0))</f>
        <v>5507.333333333333</v>
      </c>
      <c r="G1087">
        <f>SUMIFS(Baggrundsvariable!D$3:D$296,Baggrundsvariable!$A$3:$A$296,Samlet!$C1087,Baggrundsvariable!$C$3:$C$296,Samlet!$E1087)</f>
        <v>195230</v>
      </c>
      <c r="H1087" s="8">
        <f>SUMIFS(Baggrundsvariable!E$3:E$296,Baggrundsvariable!$A$3:$A$296,Samlet!$C1087,Baggrundsvariable!$C$3:$C$296,Samlet!$E1087)</f>
        <v>0.6</v>
      </c>
      <c r="I1087" s="8">
        <f>SUMIFS(Baggrundsvariable!F$3:F$296,Baggrundsvariable!$A$3:$A$296,Samlet!$C1087,Baggrundsvariable!$C$3:$C$296,Samlet!$E1087)</f>
        <v>4</v>
      </c>
      <c r="J1087" s="8">
        <f>SUMIFS(Baggrundsvariable!G$3:G$296,Baggrundsvariable!$A$3:$A$296,Samlet!$C1087,Baggrundsvariable!$C$3:$C$296,Samlet!$E1087)</f>
        <v>11.6</v>
      </c>
      <c r="K1087" s="8">
        <f>SUMIFS(Baggrundsvariable!H$3:H$296,Baggrundsvariable!$A$3:$A$296,Samlet!$C1087,Baggrundsvariable!$C$3:$C$296,Samlet!$E1087)</f>
        <v>12.4</v>
      </c>
      <c r="L1087" s="8">
        <f>SUMIFS(Baggrundsvariable!I$3:I$296,Baggrundsvariable!$A$3:$A$296,Samlet!$C1087,Baggrundsvariable!$C$3:$C$296,Samlet!$E1087)</f>
        <v>3.6643273961630878</v>
      </c>
    </row>
    <row r="1088" spans="1:12">
      <c r="A1088">
        <v>7270</v>
      </c>
      <c r="B1088" t="s">
        <v>1017</v>
      </c>
      <c r="C1088">
        <v>657</v>
      </c>
      <c r="D1088" t="s">
        <v>1302</v>
      </c>
      <c r="E1088">
        <v>2011</v>
      </c>
      <c r="F1088" s="15">
        <f>IF(VLOOKUP(IF($A1088&lt;1500,'BM011'!$D$5,IF($A1088&lt;1800,'BM011'!$D$5,IF($A1088&lt;2000,'BM011'!$D$5,$A1088))),'BM011'!$D$5:$U$607,'BM011'!S$609,0)="BRUG KOM",VLOOKUP($C1088,'BM010'!$C$5:$T$102,'BM010'!R$104,0),VLOOKUP(IF($A1088&lt;1500,'BM011'!$D$5,IF($A1088&lt;1800,'BM011'!$D$5,IF($A1088&lt;2000,'BM011'!$D$5,$A1088))),'BM011'!$D$5:$U$607,'BM011'!S$609,0))</f>
        <v>9288.75</v>
      </c>
      <c r="G1088">
        <f>SUMIFS(Baggrundsvariable!D$3:D$296,Baggrundsvariable!$A$3:$A$296,Samlet!$C1088,Baggrundsvariable!$C$3:$C$296,Samlet!$E1088)</f>
        <v>199171</v>
      </c>
      <c r="H1088" s="8">
        <f>SUMIFS(Baggrundsvariable!E$3:E$296,Baggrundsvariable!$A$3:$A$296,Samlet!$C1088,Baggrundsvariable!$C$3:$C$296,Samlet!$E1088)</f>
        <v>1.3583333333333336</v>
      </c>
      <c r="I1088" s="8">
        <f>SUMIFS(Baggrundsvariable!F$3:F$296,Baggrundsvariable!$A$3:$A$296,Samlet!$C1088,Baggrundsvariable!$C$3:$C$296,Samlet!$E1088)</f>
        <v>3</v>
      </c>
      <c r="J1088" s="8">
        <f>SUMIFS(Baggrundsvariable!G$3:G$296,Baggrundsvariable!$A$3:$A$296,Samlet!$C1088,Baggrundsvariable!$C$3:$C$296,Samlet!$E1088)</f>
        <v>15</v>
      </c>
      <c r="K1088" s="8">
        <f>SUMIFS(Baggrundsvariable!H$3:H$296,Baggrundsvariable!$A$3:$A$296,Samlet!$C1088,Baggrundsvariable!$C$3:$C$296,Samlet!$E1088)</f>
        <v>11.8</v>
      </c>
      <c r="L1088" s="8">
        <f>SUMIFS(Baggrundsvariable!I$3:I$296,Baggrundsvariable!$A$3:$A$296,Samlet!$C1088,Baggrundsvariable!$C$3:$C$296,Samlet!$E1088)</f>
        <v>4.9950729465523711</v>
      </c>
    </row>
    <row r="1089" spans="1:12">
      <c r="A1089">
        <v>7270</v>
      </c>
      <c r="B1089" t="s">
        <v>1017</v>
      </c>
      <c r="C1089">
        <v>760</v>
      </c>
      <c r="D1089" t="s">
        <v>1301</v>
      </c>
      <c r="E1089">
        <v>2011</v>
      </c>
      <c r="F1089" s="15">
        <f>IF(VLOOKUP(IF($A1089&lt;1500,'BM011'!$D$5,IF($A1089&lt;1800,'BM011'!$D$5,IF($A1089&lt;2000,'BM011'!$D$5,$A1089))),'BM011'!$D$5:$U$607,'BM011'!S$609,0)="BRUG KOM",VLOOKUP($C1089,'BM010'!$C$5:$T$102,'BM010'!R$104,0),VLOOKUP(IF($A1089&lt;1500,'BM011'!$D$5,IF($A1089&lt;1800,'BM011'!$D$5,IF($A1089&lt;2000,'BM011'!$D$5,$A1089))),'BM011'!$D$5:$U$607,'BM011'!S$609,0))</f>
        <v>6601.25</v>
      </c>
      <c r="G1089">
        <f>SUMIFS(Baggrundsvariable!D$3:D$296,Baggrundsvariable!$A$3:$A$296,Samlet!$C1089,Baggrundsvariable!$C$3:$C$296,Samlet!$E1089)</f>
        <v>191423</v>
      </c>
      <c r="H1089" s="8">
        <f>SUMIFS(Baggrundsvariable!E$3:E$296,Baggrundsvariable!$A$3:$A$296,Samlet!$C1089,Baggrundsvariable!$C$3:$C$296,Samlet!$E1089)</f>
        <v>1.2999999999999998</v>
      </c>
      <c r="I1089" s="8">
        <f>SUMIFS(Baggrundsvariable!F$3:F$296,Baggrundsvariable!$A$3:$A$296,Samlet!$C1089,Baggrundsvariable!$C$3:$C$296,Samlet!$E1089)</f>
        <v>3</v>
      </c>
      <c r="J1089" s="8">
        <f>SUMIFS(Baggrundsvariable!G$3:G$296,Baggrundsvariable!$A$3:$A$296,Samlet!$C1089,Baggrundsvariable!$C$3:$C$296,Samlet!$E1089)</f>
        <v>13.4</v>
      </c>
      <c r="K1089" s="8">
        <f>SUMIFS(Baggrundsvariable!H$3:H$296,Baggrundsvariable!$A$3:$A$296,Samlet!$C1089,Baggrundsvariable!$C$3:$C$296,Samlet!$E1089)</f>
        <v>10.9</v>
      </c>
      <c r="L1089" s="8">
        <f>SUMIFS(Baggrundsvariable!I$3:I$296,Baggrundsvariable!$A$3:$A$296,Samlet!$C1089,Baggrundsvariable!$C$3:$C$296,Samlet!$E1089)</f>
        <v>2.9681908805532471</v>
      </c>
    </row>
    <row r="1090" spans="1:12">
      <c r="A1090">
        <v>7270</v>
      </c>
      <c r="B1090" t="s">
        <v>1017</v>
      </c>
      <c r="C1090">
        <v>530</v>
      </c>
      <c r="D1090" t="s">
        <v>1297</v>
      </c>
      <c r="E1090">
        <v>2011</v>
      </c>
      <c r="F1090" s="15">
        <f>IF(VLOOKUP(IF($A1090&lt;1500,'BM011'!$D$5,IF($A1090&lt;1800,'BM011'!$D$5,IF($A1090&lt;2000,'BM011'!$D$5,$A1090))),'BM011'!$D$5:$U$607,'BM011'!S$609,0)="BRUG KOM",VLOOKUP($C1090,'BM010'!$C$5:$T$102,'BM010'!R$104,0),VLOOKUP(IF($A1090&lt;1500,'BM011'!$D$5,IF($A1090&lt;1800,'BM011'!$D$5,IF($A1090&lt;2000,'BM011'!$D$5,$A1090))),'BM011'!$D$5:$U$607,'BM011'!S$609,0))</f>
        <v>7920.5</v>
      </c>
      <c r="G1090">
        <f>SUMIFS(Baggrundsvariable!D$3:D$296,Baggrundsvariable!$A$3:$A$296,Samlet!$C1090,Baggrundsvariable!$C$3:$C$296,Samlet!$E1090)</f>
        <v>195230</v>
      </c>
      <c r="H1090" s="8">
        <f>SUMIFS(Baggrundsvariable!E$3:E$296,Baggrundsvariable!$A$3:$A$296,Samlet!$C1090,Baggrundsvariable!$C$3:$C$296,Samlet!$E1090)</f>
        <v>0.6</v>
      </c>
      <c r="I1090" s="8">
        <f>SUMIFS(Baggrundsvariable!F$3:F$296,Baggrundsvariable!$A$3:$A$296,Samlet!$C1090,Baggrundsvariable!$C$3:$C$296,Samlet!$E1090)</f>
        <v>4</v>
      </c>
      <c r="J1090" s="8">
        <f>SUMIFS(Baggrundsvariable!G$3:G$296,Baggrundsvariable!$A$3:$A$296,Samlet!$C1090,Baggrundsvariable!$C$3:$C$296,Samlet!$E1090)</f>
        <v>11.6</v>
      </c>
      <c r="K1090" s="8">
        <f>SUMIFS(Baggrundsvariable!H$3:H$296,Baggrundsvariable!$A$3:$A$296,Samlet!$C1090,Baggrundsvariable!$C$3:$C$296,Samlet!$E1090)</f>
        <v>12.4</v>
      </c>
      <c r="L1090" s="8">
        <f>SUMIFS(Baggrundsvariable!I$3:I$296,Baggrundsvariable!$A$3:$A$296,Samlet!$C1090,Baggrundsvariable!$C$3:$C$296,Samlet!$E1090)</f>
        <v>3.6643273961630878</v>
      </c>
    </row>
    <row r="1091" spans="1:12">
      <c r="A1091">
        <v>7280</v>
      </c>
      <c r="B1091" t="s">
        <v>1018</v>
      </c>
      <c r="C1091">
        <v>657</v>
      </c>
      <c r="D1091" t="s">
        <v>1302</v>
      </c>
      <c r="E1091">
        <v>2011</v>
      </c>
      <c r="F1091" s="15">
        <f>IF(VLOOKUP(IF($A1091&lt;1500,'BM011'!$D$5,IF($A1091&lt;1800,'BM011'!$D$5,IF($A1091&lt;2000,'BM011'!$D$5,$A1091))),'BM011'!$D$5:$U$607,'BM011'!S$609,0)="BRUG KOM",VLOOKUP($C1091,'BM010'!$C$5:$T$102,'BM010'!R$104,0),VLOOKUP(IF($A1091&lt;1500,'BM011'!$D$5,IF($A1091&lt;1800,'BM011'!$D$5,IF($A1091&lt;2000,'BM011'!$D$5,$A1091))),'BM011'!$D$5:$U$607,'BM011'!S$609,0))</f>
        <v>6127</v>
      </c>
      <c r="G1091">
        <f>SUMIFS(Baggrundsvariable!D$3:D$296,Baggrundsvariable!$A$3:$A$296,Samlet!$C1091,Baggrundsvariable!$C$3:$C$296,Samlet!$E1091)</f>
        <v>199171</v>
      </c>
      <c r="H1091" s="8">
        <f>SUMIFS(Baggrundsvariable!E$3:E$296,Baggrundsvariable!$A$3:$A$296,Samlet!$C1091,Baggrundsvariable!$C$3:$C$296,Samlet!$E1091)</f>
        <v>1.3583333333333336</v>
      </c>
      <c r="I1091" s="8">
        <f>SUMIFS(Baggrundsvariable!F$3:F$296,Baggrundsvariable!$A$3:$A$296,Samlet!$C1091,Baggrundsvariable!$C$3:$C$296,Samlet!$E1091)</f>
        <v>3</v>
      </c>
      <c r="J1091" s="8">
        <f>SUMIFS(Baggrundsvariable!G$3:G$296,Baggrundsvariable!$A$3:$A$296,Samlet!$C1091,Baggrundsvariable!$C$3:$C$296,Samlet!$E1091)</f>
        <v>15</v>
      </c>
      <c r="K1091" s="8">
        <f>SUMIFS(Baggrundsvariable!H$3:H$296,Baggrundsvariable!$A$3:$A$296,Samlet!$C1091,Baggrundsvariable!$C$3:$C$296,Samlet!$E1091)</f>
        <v>11.8</v>
      </c>
      <c r="L1091" s="8">
        <f>SUMIFS(Baggrundsvariable!I$3:I$296,Baggrundsvariable!$A$3:$A$296,Samlet!$C1091,Baggrundsvariable!$C$3:$C$296,Samlet!$E1091)</f>
        <v>4.9950729465523711</v>
      </c>
    </row>
    <row r="1092" spans="1:12">
      <c r="A1092">
        <v>7280</v>
      </c>
      <c r="B1092" t="s">
        <v>1018</v>
      </c>
      <c r="C1092">
        <v>760</v>
      </c>
      <c r="D1092" t="s">
        <v>1301</v>
      </c>
      <c r="E1092">
        <v>2011</v>
      </c>
      <c r="F1092" s="15">
        <f>IF(VLOOKUP(IF($A1092&lt;1500,'BM011'!$D$5,IF($A1092&lt;1800,'BM011'!$D$5,IF($A1092&lt;2000,'BM011'!$D$5,$A1092))),'BM011'!$D$5:$U$607,'BM011'!S$609,0)="BRUG KOM",VLOOKUP($C1092,'BM010'!$C$5:$T$102,'BM010'!R$104,0),VLOOKUP(IF($A1092&lt;1500,'BM011'!$D$5,IF($A1092&lt;1800,'BM011'!$D$5,IF($A1092&lt;2000,'BM011'!$D$5,$A1092))),'BM011'!$D$5:$U$607,'BM011'!S$609,0))</f>
        <v>6127</v>
      </c>
      <c r="G1092">
        <f>SUMIFS(Baggrundsvariable!D$3:D$296,Baggrundsvariable!$A$3:$A$296,Samlet!$C1092,Baggrundsvariable!$C$3:$C$296,Samlet!$E1092)</f>
        <v>191423</v>
      </c>
      <c r="H1092" s="8">
        <f>SUMIFS(Baggrundsvariable!E$3:E$296,Baggrundsvariable!$A$3:$A$296,Samlet!$C1092,Baggrundsvariable!$C$3:$C$296,Samlet!$E1092)</f>
        <v>1.2999999999999998</v>
      </c>
      <c r="I1092" s="8">
        <f>SUMIFS(Baggrundsvariable!F$3:F$296,Baggrundsvariable!$A$3:$A$296,Samlet!$C1092,Baggrundsvariable!$C$3:$C$296,Samlet!$E1092)</f>
        <v>3</v>
      </c>
      <c r="J1092" s="8">
        <f>SUMIFS(Baggrundsvariable!G$3:G$296,Baggrundsvariable!$A$3:$A$296,Samlet!$C1092,Baggrundsvariable!$C$3:$C$296,Samlet!$E1092)</f>
        <v>13.4</v>
      </c>
      <c r="K1092" s="8">
        <f>SUMIFS(Baggrundsvariable!H$3:H$296,Baggrundsvariable!$A$3:$A$296,Samlet!$C1092,Baggrundsvariable!$C$3:$C$296,Samlet!$E1092)</f>
        <v>10.9</v>
      </c>
      <c r="L1092" s="8">
        <f>SUMIFS(Baggrundsvariable!I$3:I$296,Baggrundsvariable!$A$3:$A$296,Samlet!$C1092,Baggrundsvariable!$C$3:$C$296,Samlet!$E1092)</f>
        <v>2.9681908805532471</v>
      </c>
    </row>
    <row r="1093" spans="1:12">
      <c r="A1093">
        <v>7300</v>
      </c>
      <c r="B1093" t="s">
        <v>1019</v>
      </c>
      <c r="C1093">
        <v>630</v>
      </c>
      <c r="D1093" t="s">
        <v>1291</v>
      </c>
      <c r="E1093">
        <v>2011</v>
      </c>
      <c r="F1093" s="15">
        <f>IF(VLOOKUP(IF($A1093&lt;1500,'BM011'!$D$5,IF($A1093&lt;1800,'BM011'!$D$5,IF($A1093&lt;2000,'BM011'!$D$5,$A1093))),'BM011'!$D$5:$U$607,'BM011'!S$609,0)="BRUG KOM",VLOOKUP($C1093,'BM010'!$C$5:$T$102,'BM010'!R$104,0),VLOOKUP(IF($A1093&lt;1500,'BM011'!$D$5,IF($A1093&lt;1800,'BM011'!$D$5,IF($A1093&lt;2000,'BM011'!$D$5,$A1093))),'BM011'!$D$5:$U$607,'BM011'!S$609,0))</f>
        <v>10209.25</v>
      </c>
      <c r="G1093">
        <f>SUMIFS(Baggrundsvariable!D$3:D$296,Baggrundsvariable!$A$3:$A$296,Samlet!$C1093,Baggrundsvariable!$C$3:$C$296,Samlet!$E1093)</f>
        <v>201780</v>
      </c>
      <c r="H1093" s="8">
        <f>SUMIFS(Baggrundsvariable!E$3:E$296,Baggrundsvariable!$A$3:$A$296,Samlet!$C1093,Baggrundsvariable!$C$3:$C$296,Samlet!$E1093)</f>
        <v>1.1416666666666666</v>
      </c>
      <c r="I1093" s="8">
        <f>SUMIFS(Baggrundsvariable!F$3:F$296,Baggrundsvariable!$A$3:$A$296,Samlet!$C1093,Baggrundsvariable!$C$3:$C$296,Samlet!$E1093)</f>
        <v>4</v>
      </c>
      <c r="J1093" s="8">
        <f>SUMIFS(Baggrundsvariable!G$3:G$296,Baggrundsvariable!$A$3:$A$296,Samlet!$C1093,Baggrundsvariable!$C$3:$C$296,Samlet!$E1093)</f>
        <v>15.2</v>
      </c>
      <c r="K1093" s="8">
        <f>SUMIFS(Baggrundsvariable!H$3:H$296,Baggrundsvariable!$A$3:$A$296,Samlet!$C1093,Baggrundsvariable!$C$3:$C$296,Samlet!$E1093)</f>
        <v>13.3</v>
      </c>
      <c r="L1093" s="8">
        <f>SUMIFS(Baggrundsvariable!I$3:I$296,Baggrundsvariable!$A$3:$A$296,Samlet!$C1093,Baggrundsvariable!$C$3:$C$296,Samlet!$E1093)</f>
        <v>5.942378486231811</v>
      </c>
    </row>
    <row r="1094" spans="1:12">
      <c r="A1094">
        <v>7321</v>
      </c>
      <c r="B1094" t="s">
        <v>1020</v>
      </c>
      <c r="C1094">
        <v>630</v>
      </c>
      <c r="D1094" t="s">
        <v>1291</v>
      </c>
      <c r="E1094">
        <v>2011</v>
      </c>
      <c r="F1094" s="15">
        <f>IF(VLOOKUP(IF($A1094&lt;1500,'BM011'!$D$5,IF($A1094&lt;1800,'BM011'!$D$5,IF($A1094&lt;2000,'BM011'!$D$5,$A1094))),'BM011'!$D$5:$U$607,'BM011'!S$609,0)="BRUG KOM",VLOOKUP($C1094,'BM010'!$C$5:$T$102,'BM010'!R$104,0),VLOOKUP(IF($A1094&lt;1500,'BM011'!$D$5,IF($A1094&lt;1800,'BM011'!$D$5,IF($A1094&lt;2000,'BM011'!$D$5,$A1094))),'BM011'!$D$5:$U$607,'BM011'!S$609,0))</f>
        <v>10700.25</v>
      </c>
      <c r="G1094">
        <f>SUMIFS(Baggrundsvariable!D$3:D$296,Baggrundsvariable!$A$3:$A$296,Samlet!$C1094,Baggrundsvariable!$C$3:$C$296,Samlet!$E1094)</f>
        <v>201780</v>
      </c>
      <c r="H1094" s="8">
        <f>SUMIFS(Baggrundsvariable!E$3:E$296,Baggrundsvariable!$A$3:$A$296,Samlet!$C1094,Baggrundsvariable!$C$3:$C$296,Samlet!$E1094)</f>
        <v>1.1416666666666666</v>
      </c>
      <c r="I1094" s="8">
        <f>SUMIFS(Baggrundsvariable!F$3:F$296,Baggrundsvariable!$A$3:$A$296,Samlet!$C1094,Baggrundsvariable!$C$3:$C$296,Samlet!$E1094)</f>
        <v>4</v>
      </c>
      <c r="J1094" s="8">
        <f>SUMIFS(Baggrundsvariable!G$3:G$296,Baggrundsvariable!$A$3:$A$296,Samlet!$C1094,Baggrundsvariable!$C$3:$C$296,Samlet!$E1094)</f>
        <v>15.2</v>
      </c>
      <c r="K1094" s="8">
        <f>SUMIFS(Baggrundsvariable!H$3:H$296,Baggrundsvariable!$A$3:$A$296,Samlet!$C1094,Baggrundsvariable!$C$3:$C$296,Samlet!$E1094)</f>
        <v>13.3</v>
      </c>
      <c r="L1094" s="8">
        <f>SUMIFS(Baggrundsvariable!I$3:I$296,Baggrundsvariable!$A$3:$A$296,Samlet!$C1094,Baggrundsvariable!$C$3:$C$296,Samlet!$E1094)</f>
        <v>5.942378486231811</v>
      </c>
    </row>
    <row r="1095" spans="1:12">
      <c r="A1095">
        <v>7323</v>
      </c>
      <c r="B1095" t="s">
        <v>1021</v>
      </c>
      <c r="C1095">
        <v>756</v>
      </c>
      <c r="D1095" t="s">
        <v>1307</v>
      </c>
      <c r="E1095">
        <v>2011</v>
      </c>
      <c r="F1095" s="15">
        <f>IF(VLOOKUP(IF($A1095&lt;1500,'BM011'!$D$5,IF($A1095&lt;1800,'BM011'!$D$5,IF($A1095&lt;2000,'BM011'!$D$5,$A1095))),'BM011'!$D$5:$U$607,'BM011'!S$609,0)="BRUG KOM",VLOOKUP($C1095,'BM010'!$C$5:$T$102,'BM010'!R$104,0),VLOOKUP(IF($A1095&lt;1500,'BM011'!$D$5,IF($A1095&lt;1800,'BM011'!$D$5,IF($A1095&lt;2000,'BM011'!$D$5,$A1095))),'BM011'!$D$5:$U$607,'BM011'!S$609,0))</f>
        <v>7668.25</v>
      </c>
      <c r="G1095">
        <f>SUMIFS(Baggrundsvariable!D$3:D$296,Baggrundsvariable!$A$3:$A$296,Samlet!$C1095,Baggrundsvariable!$C$3:$C$296,Samlet!$E1095)</f>
        <v>190432</v>
      </c>
      <c r="H1095" s="8">
        <f>SUMIFS(Baggrundsvariable!E$3:E$296,Baggrundsvariable!$A$3:$A$296,Samlet!$C1095,Baggrundsvariable!$C$3:$C$296,Samlet!$E1095)</f>
        <v>1.5333333333333332</v>
      </c>
      <c r="I1095" s="8">
        <f>SUMIFS(Baggrundsvariable!F$3:F$296,Baggrundsvariable!$A$3:$A$296,Samlet!$C1095,Baggrundsvariable!$C$3:$C$296,Samlet!$E1095)</f>
        <v>3.5</v>
      </c>
      <c r="J1095" s="8">
        <f>SUMIFS(Baggrundsvariable!G$3:G$296,Baggrundsvariable!$A$3:$A$296,Samlet!$C1095,Baggrundsvariable!$C$3:$C$296,Samlet!$E1095)</f>
        <v>14.7</v>
      </c>
      <c r="K1095" s="8">
        <f>SUMIFS(Baggrundsvariable!H$3:H$296,Baggrundsvariable!$A$3:$A$296,Samlet!$C1095,Baggrundsvariable!$C$3:$C$296,Samlet!$E1095)</f>
        <v>11.2</v>
      </c>
      <c r="L1095" s="8">
        <f>SUMIFS(Baggrundsvariable!I$3:I$296,Baggrundsvariable!$A$3:$A$296,Samlet!$C1095,Baggrundsvariable!$C$3:$C$296,Samlet!$E1095)</f>
        <v>5.3916105874312734</v>
      </c>
    </row>
    <row r="1096" spans="1:12">
      <c r="A1096">
        <v>7323</v>
      </c>
      <c r="B1096" t="s">
        <v>1021</v>
      </c>
      <c r="C1096">
        <v>630</v>
      </c>
      <c r="D1096" t="s">
        <v>1291</v>
      </c>
      <c r="E1096">
        <v>2011</v>
      </c>
      <c r="F1096" s="15">
        <f>IF(VLOOKUP(IF($A1096&lt;1500,'BM011'!$D$5,IF($A1096&lt;1800,'BM011'!$D$5,IF($A1096&lt;2000,'BM011'!$D$5,$A1096))),'BM011'!$D$5:$U$607,'BM011'!S$609,0)="BRUG KOM",VLOOKUP($C1096,'BM010'!$C$5:$T$102,'BM010'!R$104,0),VLOOKUP(IF($A1096&lt;1500,'BM011'!$D$5,IF($A1096&lt;1800,'BM011'!$D$5,IF($A1096&lt;2000,'BM011'!$D$5,$A1096))),'BM011'!$D$5:$U$607,'BM011'!S$609,0))</f>
        <v>7668.25</v>
      </c>
      <c r="G1096">
        <f>SUMIFS(Baggrundsvariable!D$3:D$296,Baggrundsvariable!$A$3:$A$296,Samlet!$C1096,Baggrundsvariable!$C$3:$C$296,Samlet!$E1096)</f>
        <v>201780</v>
      </c>
      <c r="H1096" s="8">
        <f>SUMIFS(Baggrundsvariable!E$3:E$296,Baggrundsvariable!$A$3:$A$296,Samlet!$C1096,Baggrundsvariable!$C$3:$C$296,Samlet!$E1096)</f>
        <v>1.1416666666666666</v>
      </c>
      <c r="I1096" s="8">
        <f>SUMIFS(Baggrundsvariable!F$3:F$296,Baggrundsvariable!$A$3:$A$296,Samlet!$C1096,Baggrundsvariable!$C$3:$C$296,Samlet!$E1096)</f>
        <v>4</v>
      </c>
      <c r="J1096" s="8">
        <f>SUMIFS(Baggrundsvariable!G$3:G$296,Baggrundsvariable!$A$3:$A$296,Samlet!$C1096,Baggrundsvariable!$C$3:$C$296,Samlet!$E1096)</f>
        <v>15.2</v>
      </c>
      <c r="K1096" s="8">
        <f>SUMIFS(Baggrundsvariable!H$3:H$296,Baggrundsvariable!$A$3:$A$296,Samlet!$C1096,Baggrundsvariable!$C$3:$C$296,Samlet!$E1096)</f>
        <v>13.3</v>
      </c>
      <c r="L1096" s="8">
        <f>SUMIFS(Baggrundsvariable!I$3:I$296,Baggrundsvariable!$A$3:$A$296,Samlet!$C1096,Baggrundsvariable!$C$3:$C$296,Samlet!$E1096)</f>
        <v>5.942378486231811</v>
      </c>
    </row>
    <row r="1097" spans="1:12">
      <c r="A1097">
        <v>7330</v>
      </c>
      <c r="B1097" t="s">
        <v>1022</v>
      </c>
      <c r="C1097">
        <v>657</v>
      </c>
      <c r="D1097" t="s">
        <v>1302</v>
      </c>
      <c r="E1097">
        <v>2011</v>
      </c>
      <c r="F1097" s="15">
        <f>IF(VLOOKUP(IF($A1097&lt;1500,'BM011'!$D$5,IF($A1097&lt;1800,'BM011'!$D$5,IF($A1097&lt;2000,'BM011'!$D$5,$A1097))),'BM011'!$D$5:$U$607,'BM011'!S$609,0)="BRUG KOM",VLOOKUP($C1097,'BM010'!$C$5:$T$102,'BM010'!R$104,0),VLOOKUP(IF($A1097&lt;1500,'BM011'!$D$5,IF($A1097&lt;1800,'BM011'!$D$5,IF($A1097&lt;2000,'BM011'!$D$5,$A1097))),'BM011'!$D$5:$U$607,'BM011'!S$609,0))</f>
        <v>7703</v>
      </c>
      <c r="G1097">
        <f>SUMIFS(Baggrundsvariable!D$3:D$296,Baggrundsvariable!$A$3:$A$296,Samlet!$C1097,Baggrundsvariable!$C$3:$C$296,Samlet!$E1097)</f>
        <v>199171</v>
      </c>
      <c r="H1097" s="8">
        <f>SUMIFS(Baggrundsvariable!E$3:E$296,Baggrundsvariable!$A$3:$A$296,Samlet!$C1097,Baggrundsvariable!$C$3:$C$296,Samlet!$E1097)</f>
        <v>1.3583333333333336</v>
      </c>
      <c r="I1097" s="8">
        <f>SUMIFS(Baggrundsvariable!F$3:F$296,Baggrundsvariable!$A$3:$A$296,Samlet!$C1097,Baggrundsvariable!$C$3:$C$296,Samlet!$E1097)</f>
        <v>3</v>
      </c>
      <c r="J1097" s="8">
        <f>SUMIFS(Baggrundsvariable!G$3:G$296,Baggrundsvariable!$A$3:$A$296,Samlet!$C1097,Baggrundsvariable!$C$3:$C$296,Samlet!$E1097)</f>
        <v>15</v>
      </c>
      <c r="K1097" s="8">
        <f>SUMIFS(Baggrundsvariable!H$3:H$296,Baggrundsvariable!$A$3:$A$296,Samlet!$C1097,Baggrundsvariable!$C$3:$C$296,Samlet!$E1097)</f>
        <v>11.8</v>
      </c>
      <c r="L1097" s="8">
        <f>SUMIFS(Baggrundsvariable!I$3:I$296,Baggrundsvariable!$A$3:$A$296,Samlet!$C1097,Baggrundsvariable!$C$3:$C$296,Samlet!$E1097)</f>
        <v>4.9950729465523711</v>
      </c>
    </row>
    <row r="1098" spans="1:12">
      <c r="A1098">
        <v>7330</v>
      </c>
      <c r="B1098" t="s">
        <v>1022</v>
      </c>
      <c r="C1098">
        <v>756</v>
      </c>
      <c r="D1098" t="s">
        <v>1307</v>
      </c>
      <c r="E1098">
        <v>2011</v>
      </c>
      <c r="F1098" s="15">
        <f>IF(VLOOKUP(IF($A1098&lt;1500,'BM011'!$D$5,IF($A1098&lt;1800,'BM011'!$D$5,IF($A1098&lt;2000,'BM011'!$D$5,$A1098))),'BM011'!$D$5:$U$607,'BM011'!S$609,0)="BRUG KOM",VLOOKUP($C1098,'BM010'!$C$5:$T$102,'BM010'!R$104,0),VLOOKUP(IF($A1098&lt;1500,'BM011'!$D$5,IF($A1098&lt;1800,'BM011'!$D$5,IF($A1098&lt;2000,'BM011'!$D$5,$A1098))),'BM011'!$D$5:$U$607,'BM011'!S$609,0))</f>
        <v>7703</v>
      </c>
      <c r="G1098">
        <f>SUMIFS(Baggrundsvariable!D$3:D$296,Baggrundsvariable!$A$3:$A$296,Samlet!$C1098,Baggrundsvariable!$C$3:$C$296,Samlet!$E1098)</f>
        <v>190432</v>
      </c>
      <c r="H1098" s="8">
        <f>SUMIFS(Baggrundsvariable!E$3:E$296,Baggrundsvariable!$A$3:$A$296,Samlet!$C1098,Baggrundsvariable!$C$3:$C$296,Samlet!$E1098)</f>
        <v>1.5333333333333332</v>
      </c>
      <c r="I1098" s="8">
        <f>SUMIFS(Baggrundsvariable!F$3:F$296,Baggrundsvariable!$A$3:$A$296,Samlet!$C1098,Baggrundsvariable!$C$3:$C$296,Samlet!$E1098)</f>
        <v>3.5</v>
      </c>
      <c r="J1098" s="8">
        <f>SUMIFS(Baggrundsvariable!G$3:G$296,Baggrundsvariable!$A$3:$A$296,Samlet!$C1098,Baggrundsvariable!$C$3:$C$296,Samlet!$E1098)</f>
        <v>14.7</v>
      </c>
      <c r="K1098" s="8">
        <f>SUMIFS(Baggrundsvariable!H$3:H$296,Baggrundsvariable!$A$3:$A$296,Samlet!$C1098,Baggrundsvariable!$C$3:$C$296,Samlet!$E1098)</f>
        <v>11.2</v>
      </c>
      <c r="L1098" s="8">
        <f>SUMIFS(Baggrundsvariable!I$3:I$296,Baggrundsvariable!$A$3:$A$296,Samlet!$C1098,Baggrundsvariable!$C$3:$C$296,Samlet!$E1098)</f>
        <v>5.3916105874312734</v>
      </c>
    </row>
    <row r="1099" spans="1:12">
      <c r="A1099">
        <v>7330</v>
      </c>
      <c r="B1099" t="s">
        <v>1022</v>
      </c>
      <c r="C1099">
        <v>630</v>
      </c>
      <c r="D1099" t="s">
        <v>1291</v>
      </c>
      <c r="E1099">
        <v>2011</v>
      </c>
      <c r="F1099" s="15">
        <f>IF(VLOOKUP(IF($A1099&lt;1500,'BM011'!$D$5,IF($A1099&lt;1800,'BM011'!$D$5,IF($A1099&lt;2000,'BM011'!$D$5,$A1099))),'BM011'!$D$5:$U$607,'BM011'!S$609,0)="BRUG KOM",VLOOKUP($C1099,'BM010'!$C$5:$T$102,'BM010'!R$104,0),VLOOKUP(IF($A1099&lt;1500,'BM011'!$D$5,IF($A1099&lt;1800,'BM011'!$D$5,IF($A1099&lt;2000,'BM011'!$D$5,$A1099))),'BM011'!$D$5:$U$607,'BM011'!S$609,0))</f>
        <v>7703</v>
      </c>
      <c r="G1099">
        <f>SUMIFS(Baggrundsvariable!D$3:D$296,Baggrundsvariable!$A$3:$A$296,Samlet!$C1099,Baggrundsvariable!$C$3:$C$296,Samlet!$E1099)</f>
        <v>201780</v>
      </c>
      <c r="H1099" s="8">
        <f>SUMIFS(Baggrundsvariable!E$3:E$296,Baggrundsvariable!$A$3:$A$296,Samlet!$C1099,Baggrundsvariable!$C$3:$C$296,Samlet!$E1099)</f>
        <v>1.1416666666666666</v>
      </c>
      <c r="I1099" s="8">
        <f>SUMIFS(Baggrundsvariable!F$3:F$296,Baggrundsvariable!$A$3:$A$296,Samlet!$C1099,Baggrundsvariable!$C$3:$C$296,Samlet!$E1099)</f>
        <v>4</v>
      </c>
      <c r="J1099" s="8">
        <f>SUMIFS(Baggrundsvariable!G$3:G$296,Baggrundsvariable!$A$3:$A$296,Samlet!$C1099,Baggrundsvariable!$C$3:$C$296,Samlet!$E1099)</f>
        <v>15.2</v>
      </c>
      <c r="K1099" s="8">
        <f>SUMIFS(Baggrundsvariable!H$3:H$296,Baggrundsvariable!$A$3:$A$296,Samlet!$C1099,Baggrundsvariable!$C$3:$C$296,Samlet!$E1099)</f>
        <v>13.3</v>
      </c>
      <c r="L1099" s="8">
        <f>SUMIFS(Baggrundsvariable!I$3:I$296,Baggrundsvariable!$A$3:$A$296,Samlet!$C1099,Baggrundsvariable!$C$3:$C$296,Samlet!$E1099)</f>
        <v>5.942378486231811</v>
      </c>
    </row>
    <row r="1100" spans="1:12">
      <c r="A1100">
        <v>7361</v>
      </c>
      <c r="B1100" t="s">
        <v>1023</v>
      </c>
      <c r="C1100">
        <v>756</v>
      </c>
      <c r="D1100" t="s">
        <v>1307</v>
      </c>
      <c r="E1100">
        <v>2011</v>
      </c>
      <c r="F1100" s="15">
        <f>IF(VLOOKUP(IF($A1100&lt;1500,'BM011'!$D$5,IF($A1100&lt;1800,'BM011'!$D$5,IF($A1100&lt;2000,'BM011'!$D$5,$A1100))),'BM011'!$D$5:$U$607,'BM011'!S$609,0)="BRUG KOM",VLOOKUP($C1100,'BM010'!$C$5:$T$102,'BM010'!R$104,0),VLOOKUP(IF($A1100&lt;1500,'BM011'!$D$5,IF($A1100&lt;1800,'BM011'!$D$5,IF($A1100&lt;2000,'BM011'!$D$5,$A1100))),'BM011'!$D$5:$U$607,'BM011'!S$609,0))</f>
        <v>8145.25</v>
      </c>
      <c r="G1100">
        <f>SUMIFS(Baggrundsvariable!D$3:D$296,Baggrundsvariable!$A$3:$A$296,Samlet!$C1100,Baggrundsvariable!$C$3:$C$296,Samlet!$E1100)</f>
        <v>190432</v>
      </c>
      <c r="H1100" s="8">
        <f>SUMIFS(Baggrundsvariable!E$3:E$296,Baggrundsvariable!$A$3:$A$296,Samlet!$C1100,Baggrundsvariable!$C$3:$C$296,Samlet!$E1100)</f>
        <v>1.5333333333333332</v>
      </c>
      <c r="I1100" s="8">
        <f>SUMIFS(Baggrundsvariable!F$3:F$296,Baggrundsvariable!$A$3:$A$296,Samlet!$C1100,Baggrundsvariable!$C$3:$C$296,Samlet!$E1100)</f>
        <v>3.5</v>
      </c>
      <c r="J1100" s="8">
        <f>SUMIFS(Baggrundsvariable!G$3:G$296,Baggrundsvariable!$A$3:$A$296,Samlet!$C1100,Baggrundsvariable!$C$3:$C$296,Samlet!$E1100)</f>
        <v>14.7</v>
      </c>
      <c r="K1100" s="8">
        <f>SUMIFS(Baggrundsvariable!H$3:H$296,Baggrundsvariable!$A$3:$A$296,Samlet!$C1100,Baggrundsvariable!$C$3:$C$296,Samlet!$E1100)</f>
        <v>11.2</v>
      </c>
      <c r="L1100" s="8">
        <f>SUMIFS(Baggrundsvariable!I$3:I$296,Baggrundsvariable!$A$3:$A$296,Samlet!$C1100,Baggrundsvariable!$C$3:$C$296,Samlet!$E1100)</f>
        <v>5.3916105874312734</v>
      </c>
    </row>
    <row r="1101" spans="1:12">
      <c r="A1101">
        <v>7361</v>
      </c>
      <c r="B1101" t="s">
        <v>1023</v>
      </c>
      <c r="C1101">
        <v>630</v>
      </c>
      <c r="D1101" t="s">
        <v>1291</v>
      </c>
      <c r="E1101">
        <v>2011</v>
      </c>
      <c r="F1101" s="15">
        <f>IF(VLOOKUP(IF($A1101&lt;1500,'BM011'!$D$5,IF($A1101&lt;1800,'BM011'!$D$5,IF($A1101&lt;2000,'BM011'!$D$5,$A1101))),'BM011'!$D$5:$U$607,'BM011'!S$609,0)="BRUG KOM",VLOOKUP($C1101,'BM010'!$C$5:$T$102,'BM010'!R$104,0),VLOOKUP(IF($A1101&lt;1500,'BM011'!$D$5,IF($A1101&lt;1800,'BM011'!$D$5,IF($A1101&lt;2000,'BM011'!$D$5,$A1101))),'BM011'!$D$5:$U$607,'BM011'!S$609,0))</f>
        <v>10700.25</v>
      </c>
      <c r="G1101">
        <f>SUMIFS(Baggrundsvariable!D$3:D$296,Baggrundsvariable!$A$3:$A$296,Samlet!$C1101,Baggrundsvariable!$C$3:$C$296,Samlet!$E1101)</f>
        <v>201780</v>
      </c>
      <c r="H1101" s="8">
        <f>SUMIFS(Baggrundsvariable!E$3:E$296,Baggrundsvariable!$A$3:$A$296,Samlet!$C1101,Baggrundsvariable!$C$3:$C$296,Samlet!$E1101)</f>
        <v>1.1416666666666666</v>
      </c>
      <c r="I1101" s="8">
        <f>SUMIFS(Baggrundsvariable!F$3:F$296,Baggrundsvariable!$A$3:$A$296,Samlet!$C1101,Baggrundsvariable!$C$3:$C$296,Samlet!$E1101)</f>
        <v>4</v>
      </c>
      <c r="J1101" s="8">
        <f>SUMIFS(Baggrundsvariable!G$3:G$296,Baggrundsvariable!$A$3:$A$296,Samlet!$C1101,Baggrundsvariable!$C$3:$C$296,Samlet!$E1101)</f>
        <v>15.2</v>
      </c>
      <c r="K1101" s="8">
        <f>SUMIFS(Baggrundsvariable!H$3:H$296,Baggrundsvariable!$A$3:$A$296,Samlet!$C1101,Baggrundsvariable!$C$3:$C$296,Samlet!$E1101)</f>
        <v>13.3</v>
      </c>
      <c r="L1101" s="8">
        <f>SUMIFS(Baggrundsvariable!I$3:I$296,Baggrundsvariable!$A$3:$A$296,Samlet!$C1101,Baggrundsvariable!$C$3:$C$296,Samlet!$E1101)</f>
        <v>5.942378486231811</v>
      </c>
    </row>
    <row r="1102" spans="1:12">
      <c r="A1102">
        <v>7362</v>
      </c>
      <c r="B1102" t="s">
        <v>1024</v>
      </c>
      <c r="C1102">
        <v>740</v>
      </c>
      <c r="D1102" t="s">
        <v>1308</v>
      </c>
      <c r="E1102">
        <v>2011</v>
      </c>
      <c r="F1102" s="15">
        <f>IF(VLOOKUP(IF($A1102&lt;1500,'BM011'!$D$5,IF($A1102&lt;1800,'BM011'!$D$5,IF($A1102&lt;2000,'BM011'!$D$5,$A1102))),'BM011'!$D$5:$U$607,'BM011'!S$609,0)="BRUG KOM",VLOOKUP($C1102,'BM010'!$C$5:$T$102,'BM010'!R$104,0),VLOOKUP(IF($A1102&lt;1500,'BM011'!$D$5,IF($A1102&lt;1800,'BM011'!$D$5,IF($A1102&lt;2000,'BM011'!$D$5,$A1102))),'BM011'!$D$5:$U$607,'BM011'!S$609,0))</f>
        <v>11790</v>
      </c>
      <c r="G1102">
        <f>SUMIFS(Baggrundsvariable!D$3:D$296,Baggrundsvariable!$A$3:$A$296,Samlet!$C1102,Baggrundsvariable!$C$3:$C$296,Samlet!$E1102)</f>
        <v>196924</v>
      </c>
      <c r="H1102" s="8">
        <f>SUMIFS(Baggrundsvariable!E$3:E$296,Baggrundsvariable!$A$3:$A$296,Samlet!$C1102,Baggrundsvariable!$C$3:$C$296,Samlet!$E1102)</f>
        <v>1.3500000000000003</v>
      </c>
      <c r="I1102" s="8">
        <f>SUMIFS(Baggrundsvariable!F$3:F$296,Baggrundsvariable!$A$3:$A$296,Samlet!$C1102,Baggrundsvariable!$C$3:$C$296,Samlet!$E1102)</f>
        <v>3.3</v>
      </c>
      <c r="J1102" s="8">
        <f>SUMIFS(Baggrundsvariable!G$3:G$296,Baggrundsvariable!$A$3:$A$296,Samlet!$C1102,Baggrundsvariable!$C$3:$C$296,Samlet!$E1102)</f>
        <v>12.9</v>
      </c>
      <c r="K1102" s="8">
        <f>SUMIFS(Baggrundsvariable!H$3:H$296,Baggrundsvariable!$A$3:$A$296,Samlet!$C1102,Baggrundsvariable!$C$3:$C$296,Samlet!$E1102)</f>
        <v>12.6</v>
      </c>
      <c r="L1102" s="8">
        <f>SUMIFS(Baggrundsvariable!I$3:I$296,Baggrundsvariable!$A$3:$A$296,Samlet!$C1102,Baggrundsvariable!$C$3:$C$296,Samlet!$E1102)</f>
        <v>3.6039852866494018</v>
      </c>
    </row>
    <row r="1103" spans="1:12">
      <c r="A1103">
        <v>7362</v>
      </c>
      <c r="B1103" t="s">
        <v>1024</v>
      </c>
      <c r="C1103">
        <v>756</v>
      </c>
      <c r="D1103" t="s">
        <v>1307</v>
      </c>
      <c r="E1103">
        <v>2011</v>
      </c>
      <c r="F1103" s="15">
        <f>IF(VLOOKUP(IF($A1103&lt;1500,'BM011'!$D$5,IF($A1103&lt;1800,'BM011'!$D$5,IF($A1103&lt;2000,'BM011'!$D$5,$A1103))),'BM011'!$D$5:$U$607,'BM011'!S$609,0)="BRUG KOM",VLOOKUP($C1103,'BM010'!$C$5:$T$102,'BM010'!R$104,0),VLOOKUP(IF($A1103&lt;1500,'BM011'!$D$5,IF($A1103&lt;1800,'BM011'!$D$5,IF($A1103&lt;2000,'BM011'!$D$5,$A1103))),'BM011'!$D$5:$U$607,'BM011'!S$609,0))</f>
        <v>8145.25</v>
      </c>
      <c r="G1103">
        <f>SUMIFS(Baggrundsvariable!D$3:D$296,Baggrundsvariable!$A$3:$A$296,Samlet!$C1103,Baggrundsvariable!$C$3:$C$296,Samlet!$E1103)</f>
        <v>190432</v>
      </c>
      <c r="H1103" s="8">
        <f>SUMIFS(Baggrundsvariable!E$3:E$296,Baggrundsvariable!$A$3:$A$296,Samlet!$C1103,Baggrundsvariable!$C$3:$C$296,Samlet!$E1103)</f>
        <v>1.5333333333333332</v>
      </c>
      <c r="I1103" s="8">
        <f>SUMIFS(Baggrundsvariable!F$3:F$296,Baggrundsvariable!$A$3:$A$296,Samlet!$C1103,Baggrundsvariable!$C$3:$C$296,Samlet!$E1103)</f>
        <v>3.5</v>
      </c>
      <c r="J1103" s="8">
        <f>SUMIFS(Baggrundsvariable!G$3:G$296,Baggrundsvariable!$A$3:$A$296,Samlet!$C1103,Baggrundsvariable!$C$3:$C$296,Samlet!$E1103)</f>
        <v>14.7</v>
      </c>
      <c r="K1103" s="8">
        <f>SUMIFS(Baggrundsvariable!H$3:H$296,Baggrundsvariable!$A$3:$A$296,Samlet!$C1103,Baggrundsvariable!$C$3:$C$296,Samlet!$E1103)</f>
        <v>11.2</v>
      </c>
      <c r="L1103" s="8">
        <f>SUMIFS(Baggrundsvariable!I$3:I$296,Baggrundsvariable!$A$3:$A$296,Samlet!$C1103,Baggrundsvariable!$C$3:$C$296,Samlet!$E1103)</f>
        <v>5.3916105874312734</v>
      </c>
    </row>
    <row r="1104" spans="1:12">
      <c r="A1104">
        <v>7400</v>
      </c>
      <c r="B1104" t="s">
        <v>1025</v>
      </c>
      <c r="C1104">
        <v>657</v>
      </c>
      <c r="D1104" t="s">
        <v>1302</v>
      </c>
      <c r="E1104">
        <v>2011</v>
      </c>
      <c r="F1104" s="15">
        <f>IF(VLOOKUP(IF($A1104&lt;1500,'BM011'!$D$5,IF($A1104&lt;1800,'BM011'!$D$5,IF($A1104&lt;2000,'BM011'!$D$5,$A1104))),'BM011'!$D$5:$U$607,'BM011'!S$609,0)="BRUG KOM",VLOOKUP($C1104,'BM010'!$C$5:$T$102,'BM010'!R$104,0),VLOOKUP(IF($A1104&lt;1500,'BM011'!$D$5,IF($A1104&lt;1800,'BM011'!$D$5,IF($A1104&lt;2000,'BM011'!$D$5,$A1104))),'BM011'!$D$5:$U$607,'BM011'!S$609,0))</f>
        <v>10572</v>
      </c>
      <c r="G1104">
        <f>SUMIFS(Baggrundsvariable!D$3:D$296,Baggrundsvariable!$A$3:$A$296,Samlet!$C1104,Baggrundsvariable!$C$3:$C$296,Samlet!$E1104)</f>
        <v>199171</v>
      </c>
      <c r="H1104" s="8">
        <f>SUMIFS(Baggrundsvariable!E$3:E$296,Baggrundsvariable!$A$3:$A$296,Samlet!$C1104,Baggrundsvariable!$C$3:$C$296,Samlet!$E1104)</f>
        <v>1.3583333333333336</v>
      </c>
      <c r="I1104" s="8">
        <f>SUMIFS(Baggrundsvariable!F$3:F$296,Baggrundsvariable!$A$3:$A$296,Samlet!$C1104,Baggrundsvariable!$C$3:$C$296,Samlet!$E1104)</f>
        <v>3</v>
      </c>
      <c r="J1104" s="8">
        <f>SUMIFS(Baggrundsvariable!G$3:G$296,Baggrundsvariable!$A$3:$A$296,Samlet!$C1104,Baggrundsvariable!$C$3:$C$296,Samlet!$E1104)</f>
        <v>15</v>
      </c>
      <c r="K1104" s="8">
        <f>SUMIFS(Baggrundsvariable!H$3:H$296,Baggrundsvariable!$A$3:$A$296,Samlet!$C1104,Baggrundsvariable!$C$3:$C$296,Samlet!$E1104)</f>
        <v>11.8</v>
      </c>
      <c r="L1104" s="8">
        <f>SUMIFS(Baggrundsvariable!I$3:I$296,Baggrundsvariable!$A$3:$A$296,Samlet!$C1104,Baggrundsvariable!$C$3:$C$296,Samlet!$E1104)</f>
        <v>4.9950729465523711</v>
      </c>
    </row>
    <row r="1105" spans="1:12">
      <c r="A1105">
        <v>7400</v>
      </c>
      <c r="B1105" t="s">
        <v>1025</v>
      </c>
      <c r="C1105">
        <v>756</v>
      </c>
      <c r="D1105" t="s">
        <v>1307</v>
      </c>
      <c r="E1105">
        <v>2011</v>
      </c>
      <c r="F1105" s="15">
        <f>IF(VLOOKUP(IF($A1105&lt;1500,'BM011'!$D$5,IF($A1105&lt;1800,'BM011'!$D$5,IF($A1105&lt;2000,'BM011'!$D$5,$A1105))),'BM011'!$D$5:$U$607,'BM011'!S$609,0)="BRUG KOM",VLOOKUP($C1105,'BM010'!$C$5:$T$102,'BM010'!R$104,0),VLOOKUP(IF($A1105&lt;1500,'BM011'!$D$5,IF($A1105&lt;1800,'BM011'!$D$5,IF($A1105&lt;2000,'BM011'!$D$5,$A1105))),'BM011'!$D$5:$U$607,'BM011'!S$609,0))</f>
        <v>10572</v>
      </c>
      <c r="G1105">
        <f>SUMIFS(Baggrundsvariable!D$3:D$296,Baggrundsvariable!$A$3:$A$296,Samlet!$C1105,Baggrundsvariable!$C$3:$C$296,Samlet!$E1105)</f>
        <v>190432</v>
      </c>
      <c r="H1105" s="8">
        <f>SUMIFS(Baggrundsvariable!E$3:E$296,Baggrundsvariable!$A$3:$A$296,Samlet!$C1105,Baggrundsvariable!$C$3:$C$296,Samlet!$E1105)</f>
        <v>1.5333333333333332</v>
      </c>
      <c r="I1105" s="8">
        <f>SUMIFS(Baggrundsvariable!F$3:F$296,Baggrundsvariable!$A$3:$A$296,Samlet!$C1105,Baggrundsvariable!$C$3:$C$296,Samlet!$E1105)</f>
        <v>3.5</v>
      </c>
      <c r="J1105" s="8">
        <f>SUMIFS(Baggrundsvariable!G$3:G$296,Baggrundsvariable!$A$3:$A$296,Samlet!$C1105,Baggrundsvariable!$C$3:$C$296,Samlet!$E1105)</f>
        <v>14.7</v>
      </c>
      <c r="K1105" s="8">
        <f>SUMIFS(Baggrundsvariable!H$3:H$296,Baggrundsvariable!$A$3:$A$296,Samlet!$C1105,Baggrundsvariable!$C$3:$C$296,Samlet!$E1105)</f>
        <v>11.2</v>
      </c>
      <c r="L1105" s="8">
        <f>SUMIFS(Baggrundsvariable!I$3:I$296,Baggrundsvariable!$A$3:$A$296,Samlet!$C1105,Baggrundsvariable!$C$3:$C$296,Samlet!$E1105)</f>
        <v>5.3916105874312734</v>
      </c>
    </row>
    <row r="1106" spans="1:12">
      <c r="A1106">
        <v>7400</v>
      </c>
      <c r="B1106" t="s">
        <v>1025</v>
      </c>
      <c r="C1106">
        <v>760</v>
      </c>
      <c r="D1106" t="s">
        <v>1301</v>
      </c>
      <c r="E1106">
        <v>2011</v>
      </c>
      <c r="F1106" s="15">
        <f>IF(VLOOKUP(IF($A1106&lt;1500,'BM011'!$D$5,IF($A1106&lt;1800,'BM011'!$D$5,IF($A1106&lt;2000,'BM011'!$D$5,$A1106))),'BM011'!$D$5:$U$607,'BM011'!S$609,0)="BRUG KOM",VLOOKUP($C1106,'BM010'!$C$5:$T$102,'BM010'!R$104,0),VLOOKUP(IF($A1106&lt;1500,'BM011'!$D$5,IF($A1106&lt;1800,'BM011'!$D$5,IF($A1106&lt;2000,'BM011'!$D$5,$A1106))),'BM011'!$D$5:$U$607,'BM011'!S$609,0))</f>
        <v>10572</v>
      </c>
      <c r="G1106">
        <f>SUMIFS(Baggrundsvariable!D$3:D$296,Baggrundsvariable!$A$3:$A$296,Samlet!$C1106,Baggrundsvariable!$C$3:$C$296,Samlet!$E1106)</f>
        <v>191423</v>
      </c>
      <c r="H1106" s="8">
        <f>SUMIFS(Baggrundsvariable!E$3:E$296,Baggrundsvariable!$A$3:$A$296,Samlet!$C1106,Baggrundsvariable!$C$3:$C$296,Samlet!$E1106)</f>
        <v>1.2999999999999998</v>
      </c>
      <c r="I1106" s="8">
        <f>SUMIFS(Baggrundsvariable!F$3:F$296,Baggrundsvariable!$A$3:$A$296,Samlet!$C1106,Baggrundsvariable!$C$3:$C$296,Samlet!$E1106)</f>
        <v>3</v>
      </c>
      <c r="J1106" s="8">
        <f>SUMIFS(Baggrundsvariable!G$3:G$296,Baggrundsvariable!$A$3:$A$296,Samlet!$C1106,Baggrundsvariable!$C$3:$C$296,Samlet!$E1106)</f>
        <v>13.4</v>
      </c>
      <c r="K1106" s="8">
        <f>SUMIFS(Baggrundsvariable!H$3:H$296,Baggrundsvariable!$A$3:$A$296,Samlet!$C1106,Baggrundsvariable!$C$3:$C$296,Samlet!$E1106)</f>
        <v>10.9</v>
      </c>
      <c r="L1106" s="8">
        <f>SUMIFS(Baggrundsvariable!I$3:I$296,Baggrundsvariable!$A$3:$A$296,Samlet!$C1106,Baggrundsvariable!$C$3:$C$296,Samlet!$E1106)</f>
        <v>2.9681908805532471</v>
      </c>
    </row>
    <row r="1107" spans="1:12">
      <c r="A1107">
        <v>7430</v>
      </c>
      <c r="B1107" t="s">
        <v>1026</v>
      </c>
      <c r="C1107">
        <v>756</v>
      </c>
      <c r="D1107" t="s">
        <v>1307</v>
      </c>
      <c r="E1107">
        <v>2011</v>
      </c>
      <c r="F1107" s="15">
        <f>IF(VLOOKUP(IF($A1107&lt;1500,'BM011'!$D$5,IF($A1107&lt;1800,'BM011'!$D$5,IF($A1107&lt;2000,'BM011'!$D$5,$A1107))),'BM011'!$D$5:$U$607,'BM011'!S$609,0)="BRUG KOM",VLOOKUP($C1107,'BM010'!$C$5:$T$102,'BM010'!R$104,0),VLOOKUP(IF($A1107&lt;1500,'BM011'!$D$5,IF($A1107&lt;1800,'BM011'!$D$5,IF($A1107&lt;2000,'BM011'!$D$5,$A1107))),'BM011'!$D$5:$U$607,'BM011'!S$609,0))</f>
        <v>8912.25</v>
      </c>
      <c r="G1107">
        <f>SUMIFS(Baggrundsvariable!D$3:D$296,Baggrundsvariable!$A$3:$A$296,Samlet!$C1107,Baggrundsvariable!$C$3:$C$296,Samlet!$E1107)</f>
        <v>190432</v>
      </c>
      <c r="H1107" s="8">
        <f>SUMIFS(Baggrundsvariable!E$3:E$296,Baggrundsvariable!$A$3:$A$296,Samlet!$C1107,Baggrundsvariable!$C$3:$C$296,Samlet!$E1107)</f>
        <v>1.5333333333333332</v>
      </c>
      <c r="I1107" s="8">
        <f>SUMIFS(Baggrundsvariable!F$3:F$296,Baggrundsvariable!$A$3:$A$296,Samlet!$C1107,Baggrundsvariable!$C$3:$C$296,Samlet!$E1107)</f>
        <v>3.5</v>
      </c>
      <c r="J1107" s="8">
        <f>SUMIFS(Baggrundsvariable!G$3:G$296,Baggrundsvariable!$A$3:$A$296,Samlet!$C1107,Baggrundsvariable!$C$3:$C$296,Samlet!$E1107)</f>
        <v>14.7</v>
      </c>
      <c r="K1107" s="8">
        <f>SUMIFS(Baggrundsvariable!H$3:H$296,Baggrundsvariable!$A$3:$A$296,Samlet!$C1107,Baggrundsvariable!$C$3:$C$296,Samlet!$E1107)</f>
        <v>11.2</v>
      </c>
      <c r="L1107" s="8">
        <f>SUMIFS(Baggrundsvariable!I$3:I$296,Baggrundsvariable!$A$3:$A$296,Samlet!$C1107,Baggrundsvariable!$C$3:$C$296,Samlet!$E1107)</f>
        <v>5.3916105874312734</v>
      </c>
    </row>
    <row r="1108" spans="1:12">
      <c r="A1108">
        <v>7441</v>
      </c>
      <c r="B1108" t="s">
        <v>1027</v>
      </c>
      <c r="C1108">
        <v>740</v>
      </c>
      <c r="D1108" t="s">
        <v>1308</v>
      </c>
      <c r="E1108">
        <v>2011</v>
      </c>
      <c r="F1108" s="15">
        <f>IF(VLOOKUP(IF($A1108&lt;1500,'BM011'!$D$5,IF($A1108&lt;1800,'BM011'!$D$5,IF($A1108&lt;2000,'BM011'!$D$5,$A1108))),'BM011'!$D$5:$U$607,'BM011'!S$609,0)="BRUG KOM",VLOOKUP($C1108,'BM010'!$C$5:$T$102,'BM010'!R$104,0),VLOOKUP(IF($A1108&lt;1500,'BM011'!$D$5,IF($A1108&lt;1800,'BM011'!$D$5,IF($A1108&lt;2000,'BM011'!$D$5,$A1108))),'BM011'!$D$5:$U$607,'BM011'!S$609,0))</f>
        <v>8903.5</v>
      </c>
      <c r="G1108">
        <f>SUMIFS(Baggrundsvariable!D$3:D$296,Baggrundsvariable!$A$3:$A$296,Samlet!$C1108,Baggrundsvariable!$C$3:$C$296,Samlet!$E1108)</f>
        <v>196924</v>
      </c>
      <c r="H1108" s="8">
        <f>SUMIFS(Baggrundsvariable!E$3:E$296,Baggrundsvariable!$A$3:$A$296,Samlet!$C1108,Baggrundsvariable!$C$3:$C$296,Samlet!$E1108)</f>
        <v>1.3500000000000003</v>
      </c>
      <c r="I1108" s="8">
        <f>SUMIFS(Baggrundsvariable!F$3:F$296,Baggrundsvariable!$A$3:$A$296,Samlet!$C1108,Baggrundsvariable!$C$3:$C$296,Samlet!$E1108)</f>
        <v>3.3</v>
      </c>
      <c r="J1108" s="8">
        <f>SUMIFS(Baggrundsvariable!G$3:G$296,Baggrundsvariable!$A$3:$A$296,Samlet!$C1108,Baggrundsvariable!$C$3:$C$296,Samlet!$E1108)</f>
        <v>12.9</v>
      </c>
      <c r="K1108" s="8">
        <f>SUMIFS(Baggrundsvariable!H$3:H$296,Baggrundsvariable!$A$3:$A$296,Samlet!$C1108,Baggrundsvariable!$C$3:$C$296,Samlet!$E1108)</f>
        <v>12.6</v>
      </c>
      <c r="L1108" s="8">
        <f>SUMIFS(Baggrundsvariable!I$3:I$296,Baggrundsvariable!$A$3:$A$296,Samlet!$C1108,Baggrundsvariable!$C$3:$C$296,Samlet!$E1108)</f>
        <v>3.6039852866494018</v>
      </c>
    </row>
    <row r="1109" spans="1:12">
      <c r="A1109">
        <v>7441</v>
      </c>
      <c r="B1109" t="s">
        <v>1027</v>
      </c>
      <c r="C1109">
        <v>756</v>
      </c>
      <c r="D1109" t="s">
        <v>1307</v>
      </c>
      <c r="E1109">
        <v>2011</v>
      </c>
      <c r="F1109" s="15">
        <f>IF(VLOOKUP(IF($A1109&lt;1500,'BM011'!$D$5,IF($A1109&lt;1800,'BM011'!$D$5,IF($A1109&lt;2000,'BM011'!$D$5,$A1109))),'BM011'!$D$5:$U$607,'BM011'!S$609,0)="BRUG KOM",VLOOKUP($C1109,'BM010'!$C$5:$T$102,'BM010'!R$104,0),VLOOKUP(IF($A1109&lt;1500,'BM011'!$D$5,IF($A1109&lt;1800,'BM011'!$D$5,IF($A1109&lt;2000,'BM011'!$D$5,$A1109))),'BM011'!$D$5:$U$607,'BM011'!S$609,0))</f>
        <v>8903.5</v>
      </c>
      <c r="G1109">
        <f>SUMIFS(Baggrundsvariable!D$3:D$296,Baggrundsvariable!$A$3:$A$296,Samlet!$C1109,Baggrundsvariable!$C$3:$C$296,Samlet!$E1109)</f>
        <v>190432</v>
      </c>
      <c r="H1109" s="8">
        <f>SUMIFS(Baggrundsvariable!E$3:E$296,Baggrundsvariable!$A$3:$A$296,Samlet!$C1109,Baggrundsvariable!$C$3:$C$296,Samlet!$E1109)</f>
        <v>1.5333333333333332</v>
      </c>
      <c r="I1109" s="8">
        <f>SUMIFS(Baggrundsvariable!F$3:F$296,Baggrundsvariable!$A$3:$A$296,Samlet!$C1109,Baggrundsvariable!$C$3:$C$296,Samlet!$E1109)</f>
        <v>3.5</v>
      </c>
      <c r="J1109" s="8">
        <f>SUMIFS(Baggrundsvariable!G$3:G$296,Baggrundsvariable!$A$3:$A$296,Samlet!$C1109,Baggrundsvariable!$C$3:$C$296,Samlet!$E1109)</f>
        <v>14.7</v>
      </c>
      <c r="K1109" s="8">
        <f>SUMIFS(Baggrundsvariable!H$3:H$296,Baggrundsvariable!$A$3:$A$296,Samlet!$C1109,Baggrundsvariable!$C$3:$C$296,Samlet!$E1109)</f>
        <v>11.2</v>
      </c>
      <c r="L1109" s="8">
        <f>SUMIFS(Baggrundsvariable!I$3:I$296,Baggrundsvariable!$A$3:$A$296,Samlet!$C1109,Baggrundsvariable!$C$3:$C$296,Samlet!$E1109)</f>
        <v>5.3916105874312734</v>
      </c>
    </row>
    <row r="1110" spans="1:12">
      <c r="A1110">
        <v>7442</v>
      </c>
      <c r="B1110" t="s">
        <v>1028</v>
      </c>
      <c r="C1110">
        <v>740</v>
      </c>
      <c r="D1110" t="s">
        <v>1308</v>
      </c>
      <c r="E1110">
        <v>2011</v>
      </c>
      <c r="F1110" s="15">
        <f>IF(VLOOKUP(IF($A1110&lt;1500,'BM011'!$D$5,IF($A1110&lt;1800,'BM011'!$D$5,IF($A1110&lt;2000,'BM011'!$D$5,$A1110))),'BM011'!$D$5:$U$607,'BM011'!S$609,0)="BRUG KOM",VLOOKUP($C1110,'BM010'!$C$5:$T$102,'BM010'!R$104,0),VLOOKUP(IF($A1110&lt;1500,'BM011'!$D$5,IF($A1110&lt;1800,'BM011'!$D$5,IF($A1110&lt;2000,'BM011'!$D$5,$A1110))),'BM011'!$D$5:$U$607,'BM011'!S$609,0))</f>
        <v>7198.666666666667</v>
      </c>
      <c r="G1110">
        <f>SUMIFS(Baggrundsvariable!D$3:D$296,Baggrundsvariable!$A$3:$A$296,Samlet!$C1110,Baggrundsvariable!$C$3:$C$296,Samlet!$E1110)</f>
        <v>196924</v>
      </c>
      <c r="H1110" s="8">
        <f>SUMIFS(Baggrundsvariable!E$3:E$296,Baggrundsvariable!$A$3:$A$296,Samlet!$C1110,Baggrundsvariable!$C$3:$C$296,Samlet!$E1110)</f>
        <v>1.3500000000000003</v>
      </c>
      <c r="I1110" s="8">
        <f>SUMIFS(Baggrundsvariable!F$3:F$296,Baggrundsvariable!$A$3:$A$296,Samlet!$C1110,Baggrundsvariable!$C$3:$C$296,Samlet!$E1110)</f>
        <v>3.3</v>
      </c>
      <c r="J1110" s="8">
        <f>SUMIFS(Baggrundsvariable!G$3:G$296,Baggrundsvariable!$A$3:$A$296,Samlet!$C1110,Baggrundsvariable!$C$3:$C$296,Samlet!$E1110)</f>
        <v>12.9</v>
      </c>
      <c r="K1110" s="8">
        <f>SUMIFS(Baggrundsvariable!H$3:H$296,Baggrundsvariable!$A$3:$A$296,Samlet!$C1110,Baggrundsvariable!$C$3:$C$296,Samlet!$E1110)</f>
        <v>12.6</v>
      </c>
      <c r="L1110" s="8">
        <f>SUMIFS(Baggrundsvariable!I$3:I$296,Baggrundsvariable!$A$3:$A$296,Samlet!$C1110,Baggrundsvariable!$C$3:$C$296,Samlet!$E1110)</f>
        <v>3.6039852866494018</v>
      </c>
    </row>
    <row r="1111" spans="1:12">
      <c r="A1111">
        <v>7442</v>
      </c>
      <c r="B1111" t="s">
        <v>1028</v>
      </c>
      <c r="C1111">
        <v>756</v>
      </c>
      <c r="D1111" t="s">
        <v>1307</v>
      </c>
      <c r="E1111">
        <v>2011</v>
      </c>
      <c r="F1111" s="15">
        <f>IF(VLOOKUP(IF($A1111&lt;1500,'BM011'!$D$5,IF($A1111&lt;1800,'BM011'!$D$5,IF($A1111&lt;2000,'BM011'!$D$5,$A1111))),'BM011'!$D$5:$U$607,'BM011'!S$609,0)="BRUG KOM",VLOOKUP($C1111,'BM010'!$C$5:$T$102,'BM010'!R$104,0),VLOOKUP(IF($A1111&lt;1500,'BM011'!$D$5,IF($A1111&lt;1800,'BM011'!$D$5,IF($A1111&lt;2000,'BM011'!$D$5,$A1111))),'BM011'!$D$5:$U$607,'BM011'!S$609,0))</f>
        <v>7198.666666666667</v>
      </c>
      <c r="G1111">
        <f>SUMIFS(Baggrundsvariable!D$3:D$296,Baggrundsvariable!$A$3:$A$296,Samlet!$C1111,Baggrundsvariable!$C$3:$C$296,Samlet!$E1111)</f>
        <v>190432</v>
      </c>
      <c r="H1111" s="8">
        <f>SUMIFS(Baggrundsvariable!E$3:E$296,Baggrundsvariable!$A$3:$A$296,Samlet!$C1111,Baggrundsvariable!$C$3:$C$296,Samlet!$E1111)</f>
        <v>1.5333333333333332</v>
      </c>
      <c r="I1111" s="8">
        <f>SUMIFS(Baggrundsvariable!F$3:F$296,Baggrundsvariable!$A$3:$A$296,Samlet!$C1111,Baggrundsvariable!$C$3:$C$296,Samlet!$E1111)</f>
        <v>3.5</v>
      </c>
      <c r="J1111" s="8">
        <f>SUMIFS(Baggrundsvariable!G$3:G$296,Baggrundsvariable!$A$3:$A$296,Samlet!$C1111,Baggrundsvariable!$C$3:$C$296,Samlet!$E1111)</f>
        <v>14.7</v>
      </c>
      <c r="K1111" s="8">
        <f>SUMIFS(Baggrundsvariable!H$3:H$296,Baggrundsvariable!$A$3:$A$296,Samlet!$C1111,Baggrundsvariable!$C$3:$C$296,Samlet!$E1111)</f>
        <v>11.2</v>
      </c>
      <c r="L1111" s="8">
        <f>SUMIFS(Baggrundsvariable!I$3:I$296,Baggrundsvariable!$A$3:$A$296,Samlet!$C1111,Baggrundsvariable!$C$3:$C$296,Samlet!$E1111)</f>
        <v>5.3916105874312734</v>
      </c>
    </row>
    <row r="1112" spans="1:12">
      <c r="A1112">
        <v>7451</v>
      </c>
      <c r="B1112" t="s">
        <v>1029</v>
      </c>
      <c r="C1112">
        <v>657</v>
      </c>
      <c r="D1112" t="s">
        <v>1302</v>
      </c>
      <c r="E1112">
        <v>2011</v>
      </c>
      <c r="F1112" s="15">
        <f>IF(VLOOKUP(IF($A1112&lt;1500,'BM011'!$D$5,IF($A1112&lt;1800,'BM011'!$D$5,IF($A1112&lt;2000,'BM011'!$D$5,$A1112))),'BM011'!$D$5:$U$607,'BM011'!S$609,0)="BRUG KOM",VLOOKUP($C1112,'BM010'!$C$5:$T$102,'BM010'!R$104,0),VLOOKUP(IF($A1112&lt;1500,'BM011'!$D$5,IF($A1112&lt;1800,'BM011'!$D$5,IF($A1112&lt;2000,'BM011'!$D$5,$A1112))),'BM011'!$D$5:$U$607,'BM011'!S$609,0))</f>
        <v>8888.6666666666661</v>
      </c>
      <c r="G1112">
        <f>SUMIFS(Baggrundsvariable!D$3:D$296,Baggrundsvariable!$A$3:$A$296,Samlet!$C1112,Baggrundsvariable!$C$3:$C$296,Samlet!$E1112)</f>
        <v>199171</v>
      </c>
      <c r="H1112" s="8">
        <f>SUMIFS(Baggrundsvariable!E$3:E$296,Baggrundsvariable!$A$3:$A$296,Samlet!$C1112,Baggrundsvariable!$C$3:$C$296,Samlet!$E1112)</f>
        <v>1.3583333333333336</v>
      </c>
      <c r="I1112" s="8">
        <f>SUMIFS(Baggrundsvariable!F$3:F$296,Baggrundsvariable!$A$3:$A$296,Samlet!$C1112,Baggrundsvariable!$C$3:$C$296,Samlet!$E1112)</f>
        <v>3</v>
      </c>
      <c r="J1112" s="8">
        <f>SUMIFS(Baggrundsvariable!G$3:G$296,Baggrundsvariable!$A$3:$A$296,Samlet!$C1112,Baggrundsvariable!$C$3:$C$296,Samlet!$E1112)</f>
        <v>15</v>
      </c>
      <c r="K1112" s="8">
        <f>SUMIFS(Baggrundsvariable!H$3:H$296,Baggrundsvariable!$A$3:$A$296,Samlet!$C1112,Baggrundsvariable!$C$3:$C$296,Samlet!$E1112)</f>
        <v>11.8</v>
      </c>
      <c r="L1112" s="8">
        <f>SUMIFS(Baggrundsvariable!I$3:I$296,Baggrundsvariable!$A$3:$A$296,Samlet!$C1112,Baggrundsvariable!$C$3:$C$296,Samlet!$E1112)</f>
        <v>4.9950729465523711</v>
      </c>
    </row>
    <row r="1113" spans="1:12">
      <c r="A1113">
        <v>7451</v>
      </c>
      <c r="B1113" t="s">
        <v>1029</v>
      </c>
      <c r="C1113">
        <v>756</v>
      </c>
      <c r="D1113" t="s">
        <v>1307</v>
      </c>
      <c r="E1113">
        <v>2011</v>
      </c>
      <c r="F1113" s="15">
        <f>IF(VLOOKUP(IF($A1113&lt;1500,'BM011'!$D$5,IF($A1113&lt;1800,'BM011'!$D$5,IF($A1113&lt;2000,'BM011'!$D$5,$A1113))),'BM011'!$D$5:$U$607,'BM011'!S$609,0)="BRUG KOM",VLOOKUP($C1113,'BM010'!$C$5:$T$102,'BM010'!R$104,0),VLOOKUP(IF($A1113&lt;1500,'BM011'!$D$5,IF($A1113&lt;1800,'BM011'!$D$5,IF($A1113&lt;2000,'BM011'!$D$5,$A1113))),'BM011'!$D$5:$U$607,'BM011'!S$609,0))</f>
        <v>8888.6666666666661</v>
      </c>
      <c r="G1113">
        <f>SUMIFS(Baggrundsvariable!D$3:D$296,Baggrundsvariable!$A$3:$A$296,Samlet!$C1113,Baggrundsvariable!$C$3:$C$296,Samlet!$E1113)</f>
        <v>190432</v>
      </c>
      <c r="H1113" s="8">
        <f>SUMIFS(Baggrundsvariable!E$3:E$296,Baggrundsvariable!$A$3:$A$296,Samlet!$C1113,Baggrundsvariable!$C$3:$C$296,Samlet!$E1113)</f>
        <v>1.5333333333333332</v>
      </c>
      <c r="I1113" s="8">
        <f>SUMIFS(Baggrundsvariable!F$3:F$296,Baggrundsvariable!$A$3:$A$296,Samlet!$C1113,Baggrundsvariable!$C$3:$C$296,Samlet!$E1113)</f>
        <v>3.5</v>
      </c>
      <c r="J1113" s="8">
        <f>SUMIFS(Baggrundsvariable!G$3:G$296,Baggrundsvariable!$A$3:$A$296,Samlet!$C1113,Baggrundsvariable!$C$3:$C$296,Samlet!$E1113)</f>
        <v>14.7</v>
      </c>
      <c r="K1113" s="8">
        <f>SUMIFS(Baggrundsvariable!H$3:H$296,Baggrundsvariable!$A$3:$A$296,Samlet!$C1113,Baggrundsvariable!$C$3:$C$296,Samlet!$E1113)</f>
        <v>11.2</v>
      </c>
      <c r="L1113" s="8">
        <f>SUMIFS(Baggrundsvariable!I$3:I$296,Baggrundsvariable!$A$3:$A$296,Samlet!$C1113,Baggrundsvariable!$C$3:$C$296,Samlet!$E1113)</f>
        <v>5.3916105874312734</v>
      </c>
    </row>
    <row r="1114" spans="1:12">
      <c r="A1114">
        <v>7470</v>
      </c>
      <c r="B1114" t="s">
        <v>1030</v>
      </c>
      <c r="C1114">
        <v>657</v>
      </c>
      <c r="D1114" t="s">
        <v>1302</v>
      </c>
      <c r="E1114">
        <v>2011</v>
      </c>
      <c r="F1114" s="15">
        <f>IF(VLOOKUP(IF($A1114&lt;1500,'BM011'!$D$5,IF($A1114&lt;1800,'BM011'!$D$5,IF($A1114&lt;2000,'BM011'!$D$5,$A1114))),'BM011'!$D$5:$U$607,'BM011'!S$609,0)="BRUG KOM",VLOOKUP($C1114,'BM010'!$C$5:$T$102,'BM010'!R$104,0),VLOOKUP(IF($A1114&lt;1500,'BM011'!$D$5,IF($A1114&lt;1800,'BM011'!$D$5,IF($A1114&lt;2000,'BM011'!$D$5,$A1114))),'BM011'!$D$5:$U$607,'BM011'!S$609,0))</f>
        <v>6277.75</v>
      </c>
      <c r="G1114">
        <f>SUMIFS(Baggrundsvariable!D$3:D$296,Baggrundsvariable!$A$3:$A$296,Samlet!$C1114,Baggrundsvariable!$C$3:$C$296,Samlet!$E1114)</f>
        <v>199171</v>
      </c>
      <c r="H1114" s="8">
        <f>SUMIFS(Baggrundsvariable!E$3:E$296,Baggrundsvariable!$A$3:$A$296,Samlet!$C1114,Baggrundsvariable!$C$3:$C$296,Samlet!$E1114)</f>
        <v>1.3583333333333336</v>
      </c>
      <c r="I1114" s="8">
        <f>SUMIFS(Baggrundsvariable!F$3:F$296,Baggrundsvariable!$A$3:$A$296,Samlet!$C1114,Baggrundsvariable!$C$3:$C$296,Samlet!$E1114)</f>
        <v>3</v>
      </c>
      <c r="J1114" s="8">
        <f>SUMIFS(Baggrundsvariable!G$3:G$296,Baggrundsvariable!$A$3:$A$296,Samlet!$C1114,Baggrundsvariable!$C$3:$C$296,Samlet!$E1114)</f>
        <v>15</v>
      </c>
      <c r="K1114" s="8">
        <f>SUMIFS(Baggrundsvariable!H$3:H$296,Baggrundsvariable!$A$3:$A$296,Samlet!$C1114,Baggrundsvariable!$C$3:$C$296,Samlet!$E1114)</f>
        <v>11.8</v>
      </c>
      <c r="L1114" s="8">
        <f>SUMIFS(Baggrundsvariable!I$3:I$296,Baggrundsvariable!$A$3:$A$296,Samlet!$C1114,Baggrundsvariable!$C$3:$C$296,Samlet!$E1114)</f>
        <v>4.9950729465523711</v>
      </c>
    </row>
    <row r="1115" spans="1:12">
      <c r="A1115">
        <v>7470</v>
      </c>
      <c r="B1115" t="s">
        <v>1030</v>
      </c>
      <c r="C1115">
        <v>740</v>
      </c>
      <c r="D1115" t="s">
        <v>1308</v>
      </c>
      <c r="E1115">
        <v>2011</v>
      </c>
      <c r="F1115" s="15">
        <f>IF(VLOOKUP(IF($A1115&lt;1500,'BM011'!$D$5,IF($A1115&lt;1800,'BM011'!$D$5,IF($A1115&lt;2000,'BM011'!$D$5,$A1115))),'BM011'!$D$5:$U$607,'BM011'!S$609,0)="BRUG KOM",VLOOKUP($C1115,'BM010'!$C$5:$T$102,'BM010'!R$104,0),VLOOKUP(IF($A1115&lt;1500,'BM011'!$D$5,IF($A1115&lt;1800,'BM011'!$D$5,IF($A1115&lt;2000,'BM011'!$D$5,$A1115))),'BM011'!$D$5:$U$607,'BM011'!S$609,0))</f>
        <v>6277.75</v>
      </c>
      <c r="G1115">
        <f>SUMIFS(Baggrundsvariable!D$3:D$296,Baggrundsvariable!$A$3:$A$296,Samlet!$C1115,Baggrundsvariable!$C$3:$C$296,Samlet!$E1115)</f>
        <v>196924</v>
      </c>
      <c r="H1115" s="8">
        <f>SUMIFS(Baggrundsvariable!E$3:E$296,Baggrundsvariable!$A$3:$A$296,Samlet!$C1115,Baggrundsvariable!$C$3:$C$296,Samlet!$E1115)</f>
        <v>1.3500000000000003</v>
      </c>
      <c r="I1115" s="8">
        <f>SUMIFS(Baggrundsvariable!F$3:F$296,Baggrundsvariable!$A$3:$A$296,Samlet!$C1115,Baggrundsvariable!$C$3:$C$296,Samlet!$E1115)</f>
        <v>3.3</v>
      </c>
      <c r="J1115" s="8">
        <f>SUMIFS(Baggrundsvariable!G$3:G$296,Baggrundsvariable!$A$3:$A$296,Samlet!$C1115,Baggrundsvariable!$C$3:$C$296,Samlet!$E1115)</f>
        <v>12.9</v>
      </c>
      <c r="K1115" s="8">
        <f>SUMIFS(Baggrundsvariable!H$3:H$296,Baggrundsvariable!$A$3:$A$296,Samlet!$C1115,Baggrundsvariable!$C$3:$C$296,Samlet!$E1115)</f>
        <v>12.6</v>
      </c>
      <c r="L1115" s="8">
        <f>SUMIFS(Baggrundsvariable!I$3:I$296,Baggrundsvariable!$A$3:$A$296,Samlet!$C1115,Baggrundsvariable!$C$3:$C$296,Samlet!$E1115)</f>
        <v>3.6039852866494018</v>
      </c>
    </row>
    <row r="1116" spans="1:12">
      <c r="A1116">
        <v>7470</v>
      </c>
      <c r="B1116" t="s">
        <v>1030</v>
      </c>
      <c r="C1116">
        <v>791</v>
      </c>
      <c r="D1116" t="s">
        <v>1309</v>
      </c>
      <c r="E1116">
        <v>2011</v>
      </c>
      <c r="F1116" s="15">
        <f>IF(VLOOKUP(IF($A1116&lt;1500,'BM011'!$D$5,IF($A1116&lt;1800,'BM011'!$D$5,IF($A1116&lt;2000,'BM011'!$D$5,$A1116))),'BM011'!$D$5:$U$607,'BM011'!S$609,0)="BRUG KOM",VLOOKUP($C1116,'BM010'!$C$5:$T$102,'BM010'!R$104,0),VLOOKUP(IF($A1116&lt;1500,'BM011'!$D$5,IF($A1116&lt;1800,'BM011'!$D$5,IF($A1116&lt;2000,'BM011'!$D$5,$A1116))),'BM011'!$D$5:$U$607,'BM011'!S$609,0))</f>
        <v>6277.75</v>
      </c>
      <c r="G1116">
        <f>SUMIFS(Baggrundsvariable!D$3:D$296,Baggrundsvariable!$A$3:$A$296,Samlet!$C1116,Baggrundsvariable!$C$3:$C$296,Samlet!$E1116)</f>
        <v>194133</v>
      </c>
      <c r="H1116" s="8">
        <f>SUMIFS(Baggrundsvariable!E$3:E$296,Baggrundsvariable!$A$3:$A$296,Samlet!$C1116,Baggrundsvariable!$C$3:$C$296,Samlet!$E1116)</f>
        <v>1.3250000000000002</v>
      </c>
      <c r="I1116" s="8">
        <f>SUMIFS(Baggrundsvariable!F$3:F$296,Baggrundsvariable!$A$3:$A$296,Samlet!$C1116,Baggrundsvariable!$C$3:$C$296,Samlet!$E1116)</f>
        <v>2.9</v>
      </c>
      <c r="J1116" s="8">
        <f>SUMIFS(Baggrundsvariable!G$3:G$296,Baggrundsvariable!$A$3:$A$296,Samlet!$C1116,Baggrundsvariable!$C$3:$C$296,Samlet!$E1116)</f>
        <v>14.6</v>
      </c>
      <c r="K1116" s="8">
        <f>SUMIFS(Baggrundsvariable!H$3:H$296,Baggrundsvariable!$A$3:$A$296,Samlet!$C1116,Baggrundsvariable!$C$3:$C$296,Samlet!$E1116)</f>
        <v>12.8</v>
      </c>
      <c r="L1116" s="8">
        <f>SUMIFS(Baggrundsvariable!I$3:I$296,Baggrundsvariable!$A$3:$A$296,Samlet!$C1116,Baggrundsvariable!$C$3:$C$296,Samlet!$E1116)</f>
        <v>3.4305967380773823</v>
      </c>
    </row>
    <row r="1117" spans="1:12">
      <c r="A1117">
        <v>7480</v>
      </c>
      <c r="B1117" t="s">
        <v>1031</v>
      </c>
      <c r="C1117">
        <v>657</v>
      </c>
      <c r="D1117" t="s">
        <v>1302</v>
      </c>
      <c r="E1117">
        <v>2011</v>
      </c>
      <c r="F1117" s="15">
        <f>IF(VLOOKUP(IF($A1117&lt;1500,'BM011'!$D$5,IF($A1117&lt;1800,'BM011'!$D$5,IF($A1117&lt;2000,'BM011'!$D$5,$A1117))),'BM011'!$D$5:$U$607,'BM011'!S$609,0)="BRUG KOM",VLOOKUP($C1117,'BM010'!$C$5:$T$102,'BM010'!R$104,0),VLOOKUP(IF($A1117&lt;1500,'BM011'!$D$5,IF($A1117&lt;1800,'BM011'!$D$5,IF($A1117&lt;2000,'BM011'!$D$5,$A1117))),'BM011'!$D$5:$U$607,'BM011'!S$609,0))</f>
        <v>7038.75</v>
      </c>
      <c r="G1117">
        <f>SUMIFS(Baggrundsvariable!D$3:D$296,Baggrundsvariable!$A$3:$A$296,Samlet!$C1117,Baggrundsvariable!$C$3:$C$296,Samlet!$E1117)</f>
        <v>199171</v>
      </c>
      <c r="H1117" s="8">
        <f>SUMIFS(Baggrundsvariable!E$3:E$296,Baggrundsvariable!$A$3:$A$296,Samlet!$C1117,Baggrundsvariable!$C$3:$C$296,Samlet!$E1117)</f>
        <v>1.3583333333333336</v>
      </c>
      <c r="I1117" s="8">
        <f>SUMIFS(Baggrundsvariable!F$3:F$296,Baggrundsvariable!$A$3:$A$296,Samlet!$C1117,Baggrundsvariable!$C$3:$C$296,Samlet!$E1117)</f>
        <v>3</v>
      </c>
      <c r="J1117" s="8">
        <f>SUMIFS(Baggrundsvariable!G$3:G$296,Baggrundsvariable!$A$3:$A$296,Samlet!$C1117,Baggrundsvariable!$C$3:$C$296,Samlet!$E1117)</f>
        <v>15</v>
      </c>
      <c r="K1117" s="8">
        <f>SUMIFS(Baggrundsvariable!H$3:H$296,Baggrundsvariable!$A$3:$A$296,Samlet!$C1117,Baggrundsvariable!$C$3:$C$296,Samlet!$E1117)</f>
        <v>11.8</v>
      </c>
      <c r="L1117" s="8">
        <f>SUMIFS(Baggrundsvariable!I$3:I$296,Baggrundsvariable!$A$3:$A$296,Samlet!$C1117,Baggrundsvariable!$C$3:$C$296,Samlet!$E1117)</f>
        <v>4.9950729465523711</v>
      </c>
    </row>
    <row r="1118" spans="1:12">
      <c r="A1118">
        <v>7480</v>
      </c>
      <c r="B1118" t="s">
        <v>1031</v>
      </c>
      <c r="C1118">
        <v>760</v>
      </c>
      <c r="D1118" t="s">
        <v>1301</v>
      </c>
      <c r="E1118">
        <v>2011</v>
      </c>
      <c r="F1118" s="15">
        <f>IF(VLOOKUP(IF($A1118&lt;1500,'BM011'!$D$5,IF($A1118&lt;1800,'BM011'!$D$5,IF($A1118&lt;2000,'BM011'!$D$5,$A1118))),'BM011'!$D$5:$U$607,'BM011'!S$609,0)="BRUG KOM",VLOOKUP($C1118,'BM010'!$C$5:$T$102,'BM010'!R$104,0),VLOOKUP(IF($A1118&lt;1500,'BM011'!$D$5,IF($A1118&lt;1800,'BM011'!$D$5,IF($A1118&lt;2000,'BM011'!$D$5,$A1118))),'BM011'!$D$5:$U$607,'BM011'!S$609,0))</f>
        <v>7038.75</v>
      </c>
      <c r="G1118">
        <f>SUMIFS(Baggrundsvariable!D$3:D$296,Baggrundsvariable!$A$3:$A$296,Samlet!$C1118,Baggrundsvariable!$C$3:$C$296,Samlet!$E1118)</f>
        <v>191423</v>
      </c>
      <c r="H1118" s="8">
        <f>SUMIFS(Baggrundsvariable!E$3:E$296,Baggrundsvariable!$A$3:$A$296,Samlet!$C1118,Baggrundsvariable!$C$3:$C$296,Samlet!$E1118)</f>
        <v>1.2999999999999998</v>
      </c>
      <c r="I1118" s="8">
        <f>SUMIFS(Baggrundsvariable!F$3:F$296,Baggrundsvariable!$A$3:$A$296,Samlet!$C1118,Baggrundsvariable!$C$3:$C$296,Samlet!$E1118)</f>
        <v>3</v>
      </c>
      <c r="J1118" s="8">
        <f>SUMIFS(Baggrundsvariable!G$3:G$296,Baggrundsvariable!$A$3:$A$296,Samlet!$C1118,Baggrundsvariable!$C$3:$C$296,Samlet!$E1118)</f>
        <v>13.4</v>
      </c>
      <c r="K1118" s="8">
        <f>SUMIFS(Baggrundsvariable!H$3:H$296,Baggrundsvariable!$A$3:$A$296,Samlet!$C1118,Baggrundsvariable!$C$3:$C$296,Samlet!$E1118)</f>
        <v>10.9</v>
      </c>
      <c r="L1118" s="8">
        <f>SUMIFS(Baggrundsvariable!I$3:I$296,Baggrundsvariable!$A$3:$A$296,Samlet!$C1118,Baggrundsvariable!$C$3:$C$296,Samlet!$E1118)</f>
        <v>2.9681908805532471</v>
      </c>
    </row>
    <row r="1119" spans="1:12">
      <c r="A1119">
        <v>7490</v>
      </c>
      <c r="B1119" t="s">
        <v>1032</v>
      </c>
      <c r="C1119">
        <v>657</v>
      </c>
      <c r="D1119" t="s">
        <v>1302</v>
      </c>
      <c r="E1119">
        <v>2011</v>
      </c>
      <c r="F1119" s="15">
        <f>IF(VLOOKUP(IF($A1119&lt;1500,'BM011'!$D$5,IF($A1119&lt;1800,'BM011'!$D$5,IF($A1119&lt;2000,'BM011'!$D$5,$A1119))),'BM011'!$D$5:$U$607,'BM011'!S$609,0)="BRUG KOM",VLOOKUP($C1119,'BM010'!$C$5:$T$102,'BM010'!R$104,0),VLOOKUP(IF($A1119&lt;1500,'BM011'!$D$5,IF($A1119&lt;1800,'BM011'!$D$5,IF($A1119&lt;2000,'BM011'!$D$5,$A1119))),'BM011'!$D$5:$U$607,'BM011'!S$609,0))</f>
        <v>6967.5</v>
      </c>
      <c r="G1119">
        <f>SUMIFS(Baggrundsvariable!D$3:D$296,Baggrundsvariable!$A$3:$A$296,Samlet!$C1119,Baggrundsvariable!$C$3:$C$296,Samlet!$E1119)</f>
        <v>199171</v>
      </c>
      <c r="H1119" s="8">
        <f>SUMIFS(Baggrundsvariable!E$3:E$296,Baggrundsvariable!$A$3:$A$296,Samlet!$C1119,Baggrundsvariable!$C$3:$C$296,Samlet!$E1119)</f>
        <v>1.3583333333333336</v>
      </c>
      <c r="I1119" s="8">
        <f>SUMIFS(Baggrundsvariable!F$3:F$296,Baggrundsvariable!$A$3:$A$296,Samlet!$C1119,Baggrundsvariable!$C$3:$C$296,Samlet!$E1119)</f>
        <v>3</v>
      </c>
      <c r="J1119" s="8">
        <f>SUMIFS(Baggrundsvariable!G$3:G$296,Baggrundsvariable!$A$3:$A$296,Samlet!$C1119,Baggrundsvariable!$C$3:$C$296,Samlet!$E1119)</f>
        <v>15</v>
      </c>
      <c r="K1119" s="8">
        <f>SUMIFS(Baggrundsvariable!H$3:H$296,Baggrundsvariable!$A$3:$A$296,Samlet!$C1119,Baggrundsvariable!$C$3:$C$296,Samlet!$E1119)</f>
        <v>11.8</v>
      </c>
      <c r="L1119" s="8">
        <f>SUMIFS(Baggrundsvariable!I$3:I$296,Baggrundsvariable!$A$3:$A$296,Samlet!$C1119,Baggrundsvariable!$C$3:$C$296,Samlet!$E1119)</f>
        <v>4.9950729465523711</v>
      </c>
    </row>
    <row r="1120" spans="1:12">
      <c r="A1120">
        <v>7500</v>
      </c>
      <c r="B1120" t="s">
        <v>1033</v>
      </c>
      <c r="C1120">
        <v>657</v>
      </c>
      <c r="D1120" t="s">
        <v>1302</v>
      </c>
      <c r="E1120">
        <v>2011</v>
      </c>
      <c r="F1120" s="15">
        <f>IF(VLOOKUP(IF($A1120&lt;1500,'BM011'!$D$5,IF($A1120&lt;1800,'BM011'!$D$5,IF($A1120&lt;2000,'BM011'!$D$5,$A1120))),'BM011'!$D$5:$U$607,'BM011'!S$609,0)="BRUG KOM",VLOOKUP($C1120,'BM010'!$C$5:$T$102,'BM010'!R$104,0),VLOOKUP(IF($A1120&lt;1500,'BM011'!$D$5,IF($A1120&lt;1800,'BM011'!$D$5,IF($A1120&lt;2000,'BM011'!$D$5,$A1120))),'BM011'!$D$5:$U$607,'BM011'!S$609,0))</f>
        <v>10977</v>
      </c>
      <c r="G1120">
        <f>SUMIFS(Baggrundsvariable!D$3:D$296,Baggrundsvariable!$A$3:$A$296,Samlet!$C1120,Baggrundsvariable!$C$3:$C$296,Samlet!$E1120)</f>
        <v>199171</v>
      </c>
      <c r="H1120" s="8">
        <f>SUMIFS(Baggrundsvariable!E$3:E$296,Baggrundsvariable!$A$3:$A$296,Samlet!$C1120,Baggrundsvariable!$C$3:$C$296,Samlet!$E1120)</f>
        <v>1.3583333333333336</v>
      </c>
      <c r="I1120" s="8">
        <f>SUMIFS(Baggrundsvariable!F$3:F$296,Baggrundsvariable!$A$3:$A$296,Samlet!$C1120,Baggrundsvariable!$C$3:$C$296,Samlet!$E1120)</f>
        <v>3</v>
      </c>
      <c r="J1120" s="8">
        <f>SUMIFS(Baggrundsvariable!G$3:G$296,Baggrundsvariable!$A$3:$A$296,Samlet!$C1120,Baggrundsvariable!$C$3:$C$296,Samlet!$E1120)</f>
        <v>15</v>
      </c>
      <c r="K1120" s="8">
        <f>SUMIFS(Baggrundsvariable!H$3:H$296,Baggrundsvariable!$A$3:$A$296,Samlet!$C1120,Baggrundsvariable!$C$3:$C$296,Samlet!$E1120)</f>
        <v>11.8</v>
      </c>
      <c r="L1120" s="8">
        <f>SUMIFS(Baggrundsvariable!I$3:I$296,Baggrundsvariable!$A$3:$A$296,Samlet!$C1120,Baggrundsvariable!$C$3:$C$296,Samlet!$E1120)</f>
        <v>4.9950729465523711</v>
      </c>
    </row>
    <row r="1121" spans="1:12">
      <c r="A1121">
        <v>7500</v>
      </c>
      <c r="B1121" t="s">
        <v>1033</v>
      </c>
      <c r="C1121">
        <v>661</v>
      </c>
      <c r="D1121" t="s">
        <v>1303</v>
      </c>
      <c r="E1121">
        <v>2011</v>
      </c>
      <c r="F1121" s="15">
        <f>IF(VLOOKUP(IF($A1121&lt;1500,'BM011'!$D$5,IF($A1121&lt;1800,'BM011'!$D$5,IF($A1121&lt;2000,'BM011'!$D$5,$A1121))),'BM011'!$D$5:$U$607,'BM011'!S$609,0)="BRUG KOM",VLOOKUP($C1121,'BM010'!$C$5:$T$102,'BM010'!R$104,0),VLOOKUP(IF($A1121&lt;1500,'BM011'!$D$5,IF($A1121&lt;1800,'BM011'!$D$5,IF($A1121&lt;2000,'BM011'!$D$5,$A1121))),'BM011'!$D$5:$U$607,'BM011'!S$609,0))</f>
        <v>10977</v>
      </c>
      <c r="G1121">
        <f>SUMIFS(Baggrundsvariable!D$3:D$296,Baggrundsvariable!$A$3:$A$296,Samlet!$C1121,Baggrundsvariable!$C$3:$C$296,Samlet!$E1121)</f>
        <v>195009</v>
      </c>
      <c r="H1121" s="8">
        <f>SUMIFS(Baggrundsvariable!E$3:E$296,Baggrundsvariable!$A$3:$A$296,Samlet!$C1121,Baggrundsvariable!$C$3:$C$296,Samlet!$E1121)</f>
        <v>1.2583333333333331</v>
      </c>
      <c r="I1121" s="8">
        <f>SUMIFS(Baggrundsvariable!F$3:F$296,Baggrundsvariable!$A$3:$A$296,Samlet!$C1121,Baggrundsvariable!$C$3:$C$296,Samlet!$E1121)</f>
        <v>4.5999999999999996</v>
      </c>
      <c r="J1121" s="8">
        <f>SUMIFS(Baggrundsvariable!G$3:G$296,Baggrundsvariable!$A$3:$A$296,Samlet!$C1121,Baggrundsvariable!$C$3:$C$296,Samlet!$E1121)</f>
        <v>14.5</v>
      </c>
      <c r="K1121" s="8">
        <f>SUMIFS(Baggrundsvariable!H$3:H$296,Baggrundsvariable!$A$3:$A$296,Samlet!$C1121,Baggrundsvariable!$C$3:$C$296,Samlet!$E1121)</f>
        <v>12.1</v>
      </c>
      <c r="L1121" s="8">
        <f>SUMIFS(Baggrundsvariable!I$3:I$296,Baggrundsvariable!$A$3:$A$296,Samlet!$C1121,Baggrundsvariable!$C$3:$C$296,Samlet!$E1121)</f>
        <v>4.1258612850197611</v>
      </c>
    </row>
    <row r="1122" spans="1:12">
      <c r="A1122">
        <v>7500</v>
      </c>
      <c r="B1122" t="s">
        <v>1033</v>
      </c>
      <c r="C1122">
        <v>671</v>
      </c>
      <c r="D1122" t="s">
        <v>1310</v>
      </c>
      <c r="E1122">
        <v>2011</v>
      </c>
      <c r="F1122" s="15">
        <f>IF(VLOOKUP(IF($A1122&lt;1500,'BM011'!$D$5,IF($A1122&lt;1800,'BM011'!$D$5,IF($A1122&lt;2000,'BM011'!$D$5,$A1122))),'BM011'!$D$5:$U$607,'BM011'!S$609,0)="BRUG KOM",VLOOKUP($C1122,'BM010'!$C$5:$T$102,'BM010'!R$104,0),VLOOKUP(IF($A1122&lt;1500,'BM011'!$D$5,IF($A1122&lt;1800,'BM011'!$D$5,IF($A1122&lt;2000,'BM011'!$D$5,$A1122))),'BM011'!$D$5:$U$607,'BM011'!S$609,0))</f>
        <v>10977</v>
      </c>
      <c r="G1122">
        <f>SUMIFS(Baggrundsvariable!D$3:D$296,Baggrundsvariable!$A$3:$A$296,Samlet!$C1122,Baggrundsvariable!$C$3:$C$296,Samlet!$E1122)</f>
        <v>188350</v>
      </c>
      <c r="H1122" s="8">
        <f>SUMIFS(Baggrundsvariable!E$3:E$296,Baggrundsvariable!$A$3:$A$296,Samlet!$C1122,Baggrundsvariable!$C$3:$C$296,Samlet!$E1122)</f>
        <v>1.4916666666666669</v>
      </c>
      <c r="I1122" s="8">
        <f>SUMIFS(Baggrundsvariable!F$3:F$296,Baggrundsvariable!$A$3:$A$296,Samlet!$C1122,Baggrundsvariable!$C$3:$C$296,Samlet!$E1122)</f>
        <v>3</v>
      </c>
      <c r="J1122" s="8">
        <f>SUMIFS(Baggrundsvariable!G$3:G$296,Baggrundsvariable!$A$3:$A$296,Samlet!$C1122,Baggrundsvariable!$C$3:$C$296,Samlet!$E1122)</f>
        <v>16.399999999999999</v>
      </c>
      <c r="K1122" s="8">
        <f>SUMIFS(Baggrundsvariable!H$3:H$296,Baggrundsvariable!$A$3:$A$296,Samlet!$C1122,Baggrundsvariable!$C$3:$C$296,Samlet!$E1122)</f>
        <v>11.5</v>
      </c>
      <c r="L1122" s="8">
        <f>SUMIFS(Baggrundsvariable!I$3:I$296,Baggrundsvariable!$A$3:$A$296,Samlet!$C1122,Baggrundsvariable!$C$3:$C$296,Samlet!$E1122)</f>
        <v>3.8353232710069838</v>
      </c>
    </row>
    <row r="1123" spans="1:12">
      <c r="A1123">
        <v>7540</v>
      </c>
      <c r="B1123" t="s">
        <v>1034</v>
      </c>
      <c r="C1123">
        <v>657</v>
      </c>
      <c r="D1123" t="s">
        <v>1302</v>
      </c>
      <c r="E1123">
        <v>2011</v>
      </c>
      <c r="F1123" s="15">
        <f>IF(VLOOKUP(IF($A1123&lt;1500,'BM011'!$D$5,IF($A1123&lt;1800,'BM011'!$D$5,IF($A1123&lt;2000,'BM011'!$D$5,$A1123))),'BM011'!$D$5:$U$607,'BM011'!S$609,0)="BRUG KOM",VLOOKUP($C1123,'BM010'!$C$5:$T$102,'BM010'!R$104,0),VLOOKUP(IF($A1123&lt;1500,'BM011'!$D$5,IF($A1123&lt;1800,'BM011'!$D$5,IF($A1123&lt;2000,'BM011'!$D$5,$A1123))),'BM011'!$D$5:$U$607,'BM011'!S$609,0))</f>
        <v>5643</v>
      </c>
      <c r="G1123">
        <f>SUMIFS(Baggrundsvariable!D$3:D$296,Baggrundsvariable!$A$3:$A$296,Samlet!$C1123,Baggrundsvariable!$C$3:$C$296,Samlet!$E1123)</f>
        <v>199171</v>
      </c>
      <c r="H1123" s="8">
        <f>SUMIFS(Baggrundsvariable!E$3:E$296,Baggrundsvariable!$A$3:$A$296,Samlet!$C1123,Baggrundsvariable!$C$3:$C$296,Samlet!$E1123)</f>
        <v>1.3583333333333336</v>
      </c>
      <c r="I1123" s="8">
        <f>SUMIFS(Baggrundsvariable!F$3:F$296,Baggrundsvariable!$A$3:$A$296,Samlet!$C1123,Baggrundsvariable!$C$3:$C$296,Samlet!$E1123)</f>
        <v>3</v>
      </c>
      <c r="J1123" s="8">
        <f>SUMIFS(Baggrundsvariable!G$3:G$296,Baggrundsvariable!$A$3:$A$296,Samlet!$C1123,Baggrundsvariable!$C$3:$C$296,Samlet!$E1123)</f>
        <v>15</v>
      </c>
      <c r="K1123" s="8">
        <f>SUMIFS(Baggrundsvariable!H$3:H$296,Baggrundsvariable!$A$3:$A$296,Samlet!$C1123,Baggrundsvariable!$C$3:$C$296,Samlet!$E1123)</f>
        <v>11.8</v>
      </c>
      <c r="L1123" s="8">
        <f>SUMIFS(Baggrundsvariable!I$3:I$296,Baggrundsvariable!$A$3:$A$296,Samlet!$C1123,Baggrundsvariable!$C$3:$C$296,Samlet!$E1123)</f>
        <v>4.9950729465523711</v>
      </c>
    </row>
    <row r="1124" spans="1:12">
      <c r="A1124">
        <v>7540</v>
      </c>
      <c r="B1124" t="s">
        <v>1034</v>
      </c>
      <c r="C1124">
        <v>661</v>
      </c>
      <c r="D1124" t="s">
        <v>1303</v>
      </c>
      <c r="E1124">
        <v>2011</v>
      </c>
      <c r="F1124" s="15">
        <f>IF(VLOOKUP(IF($A1124&lt;1500,'BM011'!$D$5,IF($A1124&lt;1800,'BM011'!$D$5,IF($A1124&lt;2000,'BM011'!$D$5,$A1124))),'BM011'!$D$5:$U$607,'BM011'!S$609,0)="BRUG KOM",VLOOKUP($C1124,'BM010'!$C$5:$T$102,'BM010'!R$104,0),VLOOKUP(IF($A1124&lt;1500,'BM011'!$D$5,IF($A1124&lt;1800,'BM011'!$D$5,IF($A1124&lt;2000,'BM011'!$D$5,$A1124))),'BM011'!$D$5:$U$607,'BM011'!S$609,0))</f>
        <v>5643</v>
      </c>
      <c r="G1124">
        <f>SUMIFS(Baggrundsvariable!D$3:D$296,Baggrundsvariable!$A$3:$A$296,Samlet!$C1124,Baggrundsvariable!$C$3:$C$296,Samlet!$E1124)</f>
        <v>195009</v>
      </c>
      <c r="H1124" s="8">
        <f>SUMIFS(Baggrundsvariable!E$3:E$296,Baggrundsvariable!$A$3:$A$296,Samlet!$C1124,Baggrundsvariable!$C$3:$C$296,Samlet!$E1124)</f>
        <v>1.2583333333333331</v>
      </c>
      <c r="I1124" s="8">
        <f>SUMIFS(Baggrundsvariable!F$3:F$296,Baggrundsvariable!$A$3:$A$296,Samlet!$C1124,Baggrundsvariable!$C$3:$C$296,Samlet!$E1124)</f>
        <v>4.5999999999999996</v>
      </c>
      <c r="J1124" s="8">
        <f>SUMIFS(Baggrundsvariable!G$3:G$296,Baggrundsvariable!$A$3:$A$296,Samlet!$C1124,Baggrundsvariable!$C$3:$C$296,Samlet!$E1124)</f>
        <v>14.5</v>
      </c>
      <c r="K1124" s="8">
        <f>SUMIFS(Baggrundsvariable!H$3:H$296,Baggrundsvariable!$A$3:$A$296,Samlet!$C1124,Baggrundsvariable!$C$3:$C$296,Samlet!$E1124)</f>
        <v>12.1</v>
      </c>
      <c r="L1124" s="8">
        <f>SUMIFS(Baggrundsvariable!I$3:I$296,Baggrundsvariable!$A$3:$A$296,Samlet!$C1124,Baggrundsvariable!$C$3:$C$296,Samlet!$E1124)</f>
        <v>4.1258612850197611</v>
      </c>
    </row>
    <row r="1125" spans="1:12">
      <c r="A1125">
        <v>7540</v>
      </c>
      <c r="B1125" t="s">
        <v>1034</v>
      </c>
      <c r="C1125">
        <v>791</v>
      </c>
      <c r="D1125" t="s">
        <v>1309</v>
      </c>
      <c r="E1125">
        <v>2011</v>
      </c>
      <c r="F1125" s="15">
        <f>IF(VLOOKUP(IF($A1125&lt;1500,'BM011'!$D$5,IF($A1125&lt;1800,'BM011'!$D$5,IF($A1125&lt;2000,'BM011'!$D$5,$A1125))),'BM011'!$D$5:$U$607,'BM011'!S$609,0)="BRUG KOM",VLOOKUP($C1125,'BM010'!$C$5:$T$102,'BM010'!R$104,0),VLOOKUP(IF($A1125&lt;1500,'BM011'!$D$5,IF($A1125&lt;1800,'BM011'!$D$5,IF($A1125&lt;2000,'BM011'!$D$5,$A1125))),'BM011'!$D$5:$U$607,'BM011'!S$609,0))</f>
        <v>5643</v>
      </c>
      <c r="G1125">
        <f>SUMIFS(Baggrundsvariable!D$3:D$296,Baggrundsvariable!$A$3:$A$296,Samlet!$C1125,Baggrundsvariable!$C$3:$C$296,Samlet!$E1125)</f>
        <v>194133</v>
      </c>
      <c r="H1125" s="8">
        <f>SUMIFS(Baggrundsvariable!E$3:E$296,Baggrundsvariable!$A$3:$A$296,Samlet!$C1125,Baggrundsvariable!$C$3:$C$296,Samlet!$E1125)</f>
        <v>1.3250000000000002</v>
      </c>
      <c r="I1125" s="8">
        <f>SUMIFS(Baggrundsvariable!F$3:F$296,Baggrundsvariable!$A$3:$A$296,Samlet!$C1125,Baggrundsvariable!$C$3:$C$296,Samlet!$E1125)</f>
        <v>2.9</v>
      </c>
      <c r="J1125" s="8">
        <f>SUMIFS(Baggrundsvariable!G$3:G$296,Baggrundsvariable!$A$3:$A$296,Samlet!$C1125,Baggrundsvariable!$C$3:$C$296,Samlet!$E1125)</f>
        <v>14.6</v>
      </c>
      <c r="K1125" s="8">
        <f>SUMIFS(Baggrundsvariable!H$3:H$296,Baggrundsvariable!$A$3:$A$296,Samlet!$C1125,Baggrundsvariable!$C$3:$C$296,Samlet!$E1125)</f>
        <v>12.8</v>
      </c>
      <c r="L1125" s="8">
        <f>SUMIFS(Baggrundsvariable!I$3:I$296,Baggrundsvariable!$A$3:$A$296,Samlet!$C1125,Baggrundsvariable!$C$3:$C$296,Samlet!$E1125)</f>
        <v>3.4305967380773823</v>
      </c>
    </row>
    <row r="1126" spans="1:12">
      <c r="A1126">
        <v>7550</v>
      </c>
      <c r="B1126" t="s">
        <v>1035</v>
      </c>
      <c r="C1126">
        <v>657</v>
      </c>
      <c r="D1126" t="s">
        <v>1302</v>
      </c>
      <c r="E1126">
        <v>2011</v>
      </c>
      <c r="F1126" s="15">
        <f>IF(VLOOKUP(IF($A1126&lt;1500,'BM011'!$D$5,IF($A1126&lt;1800,'BM011'!$D$5,IF($A1126&lt;2000,'BM011'!$D$5,$A1126))),'BM011'!$D$5:$U$607,'BM011'!S$609,0)="BRUG KOM",VLOOKUP($C1126,'BM010'!$C$5:$T$102,'BM010'!R$104,0),VLOOKUP(IF($A1126&lt;1500,'BM011'!$D$5,IF($A1126&lt;1800,'BM011'!$D$5,IF($A1126&lt;2000,'BM011'!$D$5,$A1126))),'BM011'!$D$5:$U$607,'BM011'!S$609,0))</f>
        <v>9288.75</v>
      </c>
      <c r="G1126">
        <f>SUMIFS(Baggrundsvariable!D$3:D$296,Baggrundsvariable!$A$3:$A$296,Samlet!$C1126,Baggrundsvariable!$C$3:$C$296,Samlet!$E1126)</f>
        <v>199171</v>
      </c>
      <c r="H1126" s="8">
        <f>SUMIFS(Baggrundsvariable!E$3:E$296,Baggrundsvariable!$A$3:$A$296,Samlet!$C1126,Baggrundsvariable!$C$3:$C$296,Samlet!$E1126)</f>
        <v>1.3583333333333336</v>
      </c>
      <c r="I1126" s="8">
        <f>SUMIFS(Baggrundsvariable!F$3:F$296,Baggrundsvariable!$A$3:$A$296,Samlet!$C1126,Baggrundsvariable!$C$3:$C$296,Samlet!$E1126)</f>
        <v>3</v>
      </c>
      <c r="J1126" s="8">
        <f>SUMIFS(Baggrundsvariable!G$3:G$296,Baggrundsvariable!$A$3:$A$296,Samlet!$C1126,Baggrundsvariable!$C$3:$C$296,Samlet!$E1126)</f>
        <v>15</v>
      </c>
      <c r="K1126" s="8">
        <f>SUMIFS(Baggrundsvariable!H$3:H$296,Baggrundsvariable!$A$3:$A$296,Samlet!$C1126,Baggrundsvariable!$C$3:$C$296,Samlet!$E1126)</f>
        <v>11.8</v>
      </c>
      <c r="L1126" s="8">
        <f>SUMIFS(Baggrundsvariable!I$3:I$296,Baggrundsvariable!$A$3:$A$296,Samlet!$C1126,Baggrundsvariable!$C$3:$C$296,Samlet!$E1126)</f>
        <v>4.9950729465523711</v>
      </c>
    </row>
    <row r="1127" spans="1:12">
      <c r="A1127">
        <v>7560</v>
      </c>
      <c r="B1127" t="s">
        <v>1036</v>
      </c>
      <c r="C1127">
        <v>661</v>
      </c>
      <c r="D1127" t="s">
        <v>1303</v>
      </c>
      <c r="E1127">
        <v>2011</v>
      </c>
      <c r="F1127" s="15">
        <f>IF(VLOOKUP(IF($A1127&lt;1500,'BM011'!$D$5,IF($A1127&lt;1800,'BM011'!$D$5,IF($A1127&lt;2000,'BM011'!$D$5,$A1127))),'BM011'!$D$5:$U$607,'BM011'!S$609,0)="BRUG KOM",VLOOKUP($C1127,'BM010'!$C$5:$T$102,'BM010'!R$104,0),VLOOKUP(IF($A1127&lt;1500,'BM011'!$D$5,IF($A1127&lt;1800,'BM011'!$D$5,IF($A1127&lt;2000,'BM011'!$D$5,$A1127))),'BM011'!$D$5:$U$607,'BM011'!S$609,0))</f>
        <v>9752.75</v>
      </c>
      <c r="G1127">
        <f>SUMIFS(Baggrundsvariable!D$3:D$296,Baggrundsvariable!$A$3:$A$296,Samlet!$C1127,Baggrundsvariable!$C$3:$C$296,Samlet!$E1127)</f>
        <v>195009</v>
      </c>
      <c r="H1127" s="8">
        <f>SUMIFS(Baggrundsvariable!E$3:E$296,Baggrundsvariable!$A$3:$A$296,Samlet!$C1127,Baggrundsvariable!$C$3:$C$296,Samlet!$E1127)</f>
        <v>1.2583333333333331</v>
      </c>
      <c r="I1127" s="8">
        <f>SUMIFS(Baggrundsvariable!F$3:F$296,Baggrundsvariable!$A$3:$A$296,Samlet!$C1127,Baggrundsvariable!$C$3:$C$296,Samlet!$E1127)</f>
        <v>4.5999999999999996</v>
      </c>
      <c r="J1127" s="8">
        <f>SUMIFS(Baggrundsvariable!G$3:G$296,Baggrundsvariable!$A$3:$A$296,Samlet!$C1127,Baggrundsvariable!$C$3:$C$296,Samlet!$E1127)</f>
        <v>14.5</v>
      </c>
      <c r="K1127" s="8">
        <f>SUMIFS(Baggrundsvariable!H$3:H$296,Baggrundsvariable!$A$3:$A$296,Samlet!$C1127,Baggrundsvariable!$C$3:$C$296,Samlet!$E1127)</f>
        <v>12.1</v>
      </c>
      <c r="L1127" s="8">
        <f>SUMIFS(Baggrundsvariable!I$3:I$296,Baggrundsvariable!$A$3:$A$296,Samlet!$C1127,Baggrundsvariable!$C$3:$C$296,Samlet!$E1127)</f>
        <v>4.1258612850197611</v>
      </c>
    </row>
    <row r="1128" spans="1:12">
      <c r="A1128">
        <v>7560</v>
      </c>
      <c r="B1128" t="s">
        <v>1036</v>
      </c>
      <c r="C1128">
        <v>671</v>
      </c>
      <c r="D1128" t="s">
        <v>1310</v>
      </c>
      <c r="E1128">
        <v>2011</v>
      </c>
      <c r="F1128" s="15">
        <f>IF(VLOOKUP(IF($A1128&lt;1500,'BM011'!$D$5,IF($A1128&lt;1800,'BM011'!$D$5,IF($A1128&lt;2000,'BM011'!$D$5,$A1128))),'BM011'!$D$5:$U$607,'BM011'!S$609,0)="BRUG KOM",VLOOKUP($C1128,'BM010'!$C$5:$T$102,'BM010'!R$104,0),VLOOKUP(IF($A1128&lt;1500,'BM011'!$D$5,IF($A1128&lt;1800,'BM011'!$D$5,IF($A1128&lt;2000,'BM011'!$D$5,$A1128))),'BM011'!$D$5:$U$607,'BM011'!S$609,0))</f>
        <v>7483.75</v>
      </c>
      <c r="G1128">
        <f>SUMIFS(Baggrundsvariable!D$3:D$296,Baggrundsvariable!$A$3:$A$296,Samlet!$C1128,Baggrundsvariable!$C$3:$C$296,Samlet!$E1128)</f>
        <v>188350</v>
      </c>
      <c r="H1128" s="8">
        <f>SUMIFS(Baggrundsvariable!E$3:E$296,Baggrundsvariable!$A$3:$A$296,Samlet!$C1128,Baggrundsvariable!$C$3:$C$296,Samlet!$E1128)</f>
        <v>1.4916666666666669</v>
      </c>
      <c r="I1128" s="8">
        <f>SUMIFS(Baggrundsvariable!F$3:F$296,Baggrundsvariable!$A$3:$A$296,Samlet!$C1128,Baggrundsvariable!$C$3:$C$296,Samlet!$E1128)</f>
        <v>3</v>
      </c>
      <c r="J1128" s="8">
        <f>SUMIFS(Baggrundsvariable!G$3:G$296,Baggrundsvariable!$A$3:$A$296,Samlet!$C1128,Baggrundsvariable!$C$3:$C$296,Samlet!$E1128)</f>
        <v>16.399999999999999</v>
      </c>
      <c r="K1128" s="8">
        <f>SUMIFS(Baggrundsvariable!H$3:H$296,Baggrundsvariable!$A$3:$A$296,Samlet!$C1128,Baggrundsvariable!$C$3:$C$296,Samlet!$E1128)</f>
        <v>11.5</v>
      </c>
      <c r="L1128" s="8">
        <f>SUMIFS(Baggrundsvariable!I$3:I$296,Baggrundsvariable!$A$3:$A$296,Samlet!$C1128,Baggrundsvariable!$C$3:$C$296,Samlet!$E1128)</f>
        <v>3.8353232710069838</v>
      </c>
    </row>
    <row r="1129" spans="1:12">
      <c r="A1129">
        <v>7570</v>
      </c>
      <c r="B1129" t="s">
        <v>1037</v>
      </c>
      <c r="C1129">
        <v>661</v>
      </c>
      <c r="D1129" t="s">
        <v>1303</v>
      </c>
      <c r="E1129">
        <v>2011</v>
      </c>
      <c r="F1129" s="15">
        <f>IF(VLOOKUP(IF($A1129&lt;1500,'BM011'!$D$5,IF($A1129&lt;1800,'BM011'!$D$5,IF($A1129&lt;2000,'BM011'!$D$5,$A1129))),'BM011'!$D$5:$U$607,'BM011'!S$609,0)="BRUG KOM",VLOOKUP($C1129,'BM010'!$C$5:$T$102,'BM010'!R$104,0),VLOOKUP(IF($A1129&lt;1500,'BM011'!$D$5,IF($A1129&lt;1800,'BM011'!$D$5,IF($A1129&lt;2000,'BM011'!$D$5,$A1129))),'BM011'!$D$5:$U$607,'BM011'!S$609,0))</f>
        <v>5738</v>
      </c>
      <c r="G1129">
        <f>SUMIFS(Baggrundsvariable!D$3:D$296,Baggrundsvariable!$A$3:$A$296,Samlet!$C1129,Baggrundsvariable!$C$3:$C$296,Samlet!$E1129)</f>
        <v>195009</v>
      </c>
      <c r="H1129" s="8">
        <f>SUMIFS(Baggrundsvariable!E$3:E$296,Baggrundsvariable!$A$3:$A$296,Samlet!$C1129,Baggrundsvariable!$C$3:$C$296,Samlet!$E1129)</f>
        <v>1.2583333333333331</v>
      </c>
      <c r="I1129" s="8">
        <f>SUMIFS(Baggrundsvariable!F$3:F$296,Baggrundsvariable!$A$3:$A$296,Samlet!$C1129,Baggrundsvariable!$C$3:$C$296,Samlet!$E1129)</f>
        <v>4.5999999999999996</v>
      </c>
      <c r="J1129" s="8">
        <f>SUMIFS(Baggrundsvariable!G$3:G$296,Baggrundsvariable!$A$3:$A$296,Samlet!$C1129,Baggrundsvariable!$C$3:$C$296,Samlet!$E1129)</f>
        <v>14.5</v>
      </c>
      <c r="K1129" s="8">
        <f>SUMIFS(Baggrundsvariable!H$3:H$296,Baggrundsvariable!$A$3:$A$296,Samlet!$C1129,Baggrundsvariable!$C$3:$C$296,Samlet!$E1129)</f>
        <v>12.1</v>
      </c>
      <c r="L1129" s="8">
        <f>SUMIFS(Baggrundsvariable!I$3:I$296,Baggrundsvariable!$A$3:$A$296,Samlet!$C1129,Baggrundsvariable!$C$3:$C$296,Samlet!$E1129)</f>
        <v>4.1258612850197611</v>
      </c>
    </row>
    <row r="1130" spans="1:12">
      <c r="A1130">
        <v>7570</v>
      </c>
      <c r="B1130" t="s">
        <v>1037</v>
      </c>
      <c r="C1130">
        <v>665</v>
      </c>
      <c r="D1130" t="s">
        <v>1304</v>
      </c>
      <c r="E1130">
        <v>2011</v>
      </c>
      <c r="F1130" s="15">
        <f>IF(VLOOKUP(IF($A1130&lt;1500,'BM011'!$D$5,IF($A1130&lt;1800,'BM011'!$D$5,IF($A1130&lt;2000,'BM011'!$D$5,$A1130))),'BM011'!$D$5:$U$607,'BM011'!S$609,0)="BRUG KOM",VLOOKUP($C1130,'BM010'!$C$5:$T$102,'BM010'!R$104,0),VLOOKUP(IF($A1130&lt;1500,'BM011'!$D$5,IF($A1130&lt;1800,'BM011'!$D$5,IF($A1130&lt;2000,'BM011'!$D$5,$A1130))),'BM011'!$D$5:$U$607,'BM011'!S$609,0))</f>
        <v>5738</v>
      </c>
      <c r="G1130">
        <f>SUMIFS(Baggrundsvariable!D$3:D$296,Baggrundsvariable!$A$3:$A$296,Samlet!$C1130,Baggrundsvariable!$C$3:$C$296,Samlet!$E1130)</f>
        <v>189387</v>
      </c>
      <c r="H1130" s="8">
        <f>SUMIFS(Baggrundsvariable!E$3:E$296,Baggrundsvariable!$A$3:$A$296,Samlet!$C1130,Baggrundsvariable!$C$3:$C$296,Samlet!$E1130)</f>
        <v>1.1833333333333331</v>
      </c>
      <c r="I1130" s="8">
        <f>SUMIFS(Baggrundsvariable!F$3:F$296,Baggrundsvariable!$A$3:$A$296,Samlet!$C1130,Baggrundsvariable!$C$3:$C$296,Samlet!$E1130)</f>
        <v>3.5</v>
      </c>
      <c r="J1130" s="8">
        <f>SUMIFS(Baggrundsvariable!G$3:G$296,Baggrundsvariable!$A$3:$A$296,Samlet!$C1130,Baggrundsvariable!$C$3:$C$296,Samlet!$E1130)</f>
        <v>15.1</v>
      </c>
      <c r="K1130" s="8">
        <f>SUMIFS(Baggrundsvariable!H$3:H$296,Baggrundsvariable!$A$3:$A$296,Samlet!$C1130,Baggrundsvariable!$C$3:$C$296,Samlet!$E1130)</f>
        <v>7.2</v>
      </c>
      <c r="L1130" s="8">
        <f>SUMIFS(Baggrundsvariable!I$3:I$296,Baggrundsvariable!$A$3:$A$296,Samlet!$C1130,Baggrundsvariable!$C$3:$C$296,Samlet!$E1130)</f>
        <v>1.9164168003161099</v>
      </c>
    </row>
    <row r="1131" spans="1:12">
      <c r="A1131">
        <v>7600</v>
      </c>
      <c r="B1131" t="s">
        <v>1038</v>
      </c>
      <c r="C1131">
        <v>661</v>
      </c>
      <c r="D1131" t="s">
        <v>1303</v>
      </c>
      <c r="E1131">
        <v>2011</v>
      </c>
      <c r="F1131" s="15">
        <f>IF(VLOOKUP(IF($A1131&lt;1500,'BM011'!$D$5,IF($A1131&lt;1800,'BM011'!$D$5,IF($A1131&lt;2000,'BM011'!$D$5,$A1131))),'BM011'!$D$5:$U$607,'BM011'!S$609,0)="BRUG KOM",VLOOKUP($C1131,'BM010'!$C$5:$T$102,'BM010'!R$104,0),VLOOKUP(IF($A1131&lt;1500,'BM011'!$D$5,IF($A1131&lt;1800,'BM011'!$D$5,IF($A1131&lt;2000,'BM011'!$D$5,$A1131))),'BM011'!$D$5:$U$607,'BM011'!S$609,0))</f>
        <v>8077.5</v>
      </c>
      <c r="G1131">
        <f>SUMIFS(Baggrundsvariable!D$3:D$296,Baggrundsvariable!$A$3:$A$296,Samlet!$C1131,Baggrundsvariable!$C$3:$C$296,Samlet!$E1131)</f>
        <v>195009</v>
      </c>
      <c r="H1131" s="8">
        <f>SUMIFS(Baggrundsvariable!E$3:E$296,Baggrundsvariable!$A$3:$A$296,Samlet!$C1131,Baggrundsvariable!$C$3:$C$296,Samlet!$E1131)</f>
        <v>1.2583333333333331</v>
      </c>
      <c r="I1131" s="8">
        <f>SUMIFS(Baggrundsvariable!F$3:F$296,Baggrundsvariable!$A$3:$A$296,Samlet!$C1131,Baggrundsvariable!$C$3:$C$296,Samlet!$E1131)</f>
        <v>4.5999999999999996</v>
      </c>
      <c r="J1131" s="8">
        <f>SUMIFS(Baggrundsvariable!G$3:G$296,Baggrundsvariable!$A$3:$A$296,Samlet!$C1131,Baggrundsvariable!$C$3:$C$296,Samlet!$E1131)</f>
        <v>14.5</v>
      </c>
      <c r="K1131" s="8">
        <f>SUMIFS(Baggrundsvariable!H$3:H$296,Baggrundsvariable!$A$3:$A$296,Samlet!$C1131,Baggrundsvariable!$C$3:$C$296,Samlet!$E1131)</f>
        <v>12.1</v>
      </c>
      <c r="L1131" s="8">
        <f>SUMIFS(Baggrundsvariable!I$3:I$296,Baggrundsvariable!$A$3:$A$296,Samlet!$C1131,Baggrundsvariable!$C$3:$C$296,Samlet!$E1131)</f>
        <v>4.1258612850197611</v>
      </c>
    </row>
    <row r="1132" spans="1:12">
      <c r="A1132">
        <v>7600</v>
      </c>
      <c r="B1132" t="s">
        <v>1038</v>
      </c>
      <c r="C1132">
        <v>665</v>
      </c>
      <c r="D1132" t="s">
        <v>1304</v>
      </c>
      <c r="E1132">
        <v>2011</v>
      </c>
      <c r="F1132" s="15">
        <f>IF(VLOOKUP(IF($A1132&lt;1500,'BM011'!$D$5,IF($A1132&lt;1800,'BM011'!$D$5,IF($A1132&lt;2000,'BM011'!$D$5,$A1132))),'BM011'!$D$5:$U$607,'BM011'!S$609,0)="BRUG KOM",VLOOKUP($C1132,'BM010'!$C$5:$T$102,'BM010'!R$104,0),VLOOKUP(IF($A1132&lt;1500,'BM011'!$D$5,IF($A1132&lt;1800,'BM011'!$D$5,IF($A1132&lt;2000,'BM011'!$D$5,$A1132))),'BM011'!$D$5:$U$607,'BM011'!S$609,0))</f>
        <v>8077.5</v>
      </c>
      <c r="G1132">
        <f>SUMIFS(Baggrundsvariable!D$3:D$296,Baggrundsvariable!$A$3:$A$296,Samlet!$C1132,Baggrundsvariable!$C$3:$C$296,Samlet!$E1132)</f>
        <v>189387</v>
      </c>
      <c r="H1132" s="8">
        <f>SUMIFS(Baggrundsvariable!E$3:E$296,Baggrundsvariable!$A$3:$A$296,Samlet!$C1132,Baggrundsvariable!$C$3:$C$296,Samlet!$E1132)</f>
        <v>1.1833333333333331</v>
      </c>
      <c r="I1132" s="8">
        <f>SUMIFS(Baggrundsvariable!F$3:F$296,Baggrundsvariable!$A$3:$A$296,Samlet!$C1132,Baggrundsvariable!$C$3:$C$296,Samlet!$E1132)</f>
        <v>3.5</v>
      </c>
      <c r="J1132" s="8">
        <f>SUMIFS(Baggrundsvariable!G$3:G$296,Baggrundsvariable!$A$3:$A$296,Samlet!$C1132,Baggrundsvariable!$C$3:$C$296,Samlet!$E1132)</f>
        <v>15.1</v>
      </c>
      <c r="K1132" s="8">
        <f>SUMIFS(Baggrundsvariable!H$3:H$296,Baggrundsvariable!$A$3:$A$296,Samlet!$C1132,Baggrundsvariable!$C$3:$C$296,Samlet!$E1132)</f>
        <v>7.2</v>
      </c>
      <c r="L1132" s="8">
        <f>SUMIFS(Baggrundsvariable!I$3:I$296,Baggrundsvariable!$A$3:$A$296,Samlet!$C1132,Baggrundsvariable!$C$3:$C$296,Samlet!$E1132)</f>
        <v>1.9164168003161099</v>
      </c>
    </row>
    <row r="1133" spans="1:12">
      <c r="A1133">
        <v>7600</v>
      </c>
      <c r="B1133" t="s">
        <v>1038</v>
      </c>
      <c r="C1133">
        <v>671</v>
      </c>
      <c r="D1133" t="s">
        <v>1310</v>
      </c>
      <c r="E1133">
        <v>2011</v>
      </c>
      <c r="F1133" s="15">
        <f>IF(VLOOKUP(IF($A1133&lt;1500,'BM011'!$D$5,IF($A1133&lt;1800,'BM011'!$D$5,IF($A1133&lt;2000,'BM011'!$D$5,$A1133))),'BM011'!$D$5:$U$607,'BM011'!S$609,0)="BRUG KOM",VLOOKUP($C1133,'BM010'!$C$5:$T$102,'BM010'!R$104,0),VLOOKUP(IF($A1133&lt;1500,'BM011'!$D$5,IF($A1133&lt;1800,'BM011'!$D$5,IF($A1133&lt;2000,'BM011'!$D$5,$A1133))),'BM011'!$D$5:$U$607,'BM011'!S$609,0))</f>
        <v>8077.5</v>
      </c>
      <c r="G1133">
        <f>SUMIFS(Baggrundsvariable!D$3:D$296,Baggrundsvariable!$A$3:$A$296,Samlet!$C1133,Baggrundsvariable!$C$3:$C$296,Samlet!$E1133)</f>
        <v>188350</v>
      </c>
      <c r="H1133" s="8">
        <f>SUMIFS(Baggrundsvariable!E$3:E$296,Baggrundsvariable!$A$3:$A$296,Samlet!$C1133,Baggrundsvariable!$C$3:$C$296,Samlet!$E1133)</f>
        <v>1.4916666666666669</v>
      </c>
      <c r="I1133" s="8">
        <f>SUMIFS(Baggrundsvariable!F$3:F$296,Baggrundsvariable!$A$3:$A$296,Samlet!$C1133,Baggrundsvariable!$C$3:$C$296,Samlet!$E1133)</f>
        <v>3</v>
      </c>
      <c r="J1133" s="8">
        <f>SUMIFS(Baggrundsvariable!G$3:G$296,Baggrundsvariable!$A$3:$A$296,Samlet!$C1133,Baggrundsvariable!$C$3:$C$296,Samlet!$E1133)</f>
        <v>16.399999999999999</v>
      </c>
      <c r="K1133" s="8">
        <f>SUMIFS(Baggrundsvariable!H$3:H$296,Baggrundsvariable!$A$3:$A$296,Samlet!$C1133,Baggrundsvariable!$C$3:$C$296,Samlet!$E1133)</f>
        <v>11.5</v>
      </c>
      <c r="L1133" s="8">
        <f>SUMIFS(Baggrundsvariable!I$3:I$296,Baggrundsvariable!$A$3:$A$296,Samlet!$C1133,Baggrundsvariable!$C$3:$C$296,Samlet!$E1133)</f>
        <v>3.8353232710069838</v>
      </c>
    </row>
    <row r="1134" spans="1:12">
      <c r="A1134">
        <v>7620</v>
      </c>
      <c r="B1134" t="s">
        <v>1039</v>
      </c>
      <c r="C1134">
        <v>665</v>
      </c>
      <c r="D1134" t="s">
        <v>1304</v>
      </c>
      <c r="E1134">
        <v>2011</v>
      </c>
      <c r="F1134" s="15">
        <f>IF(VLOOKUP(IF($A1134&lt;1500,'BM011'!$D$5,IF($A1134&lt;1800,'BM011'!$D$5,IF($A1134&lt;2000,'BM011'!$D$5,$A1134))),'BM011'!$D$5:$U$607,'BM011'!S$609,0)="BRUG KOM",VLOOKUP($C1134,'BM010'!$C$5:$T$102,'BM010'!R$104,0),VLOOKUP(IF($A1134&lt;1500,'BM011'!$D$5,IF($A1134&lt;1800,'BM011'!$D$5,IF($A1134&lt;2000,'BM011'!$D$5,$A1134))),'BM011'!$D$5:$U$607,'BM011'!S$609,0))</f>
        <v>5742.5</v>
      </c>
      <c r="G1134">
        <f>SUMIFS(Baggrundsvariable!D$3:D$296,Baggrundsvariable!$A$3:$A$296,Samlet!$C1134,Baggrundsvariable!$C$3:$C$296,Samlet!$E1134)</f>
        <v>189387</v>
      </c>
      <c r="H1134" s="8">
        <f>SUMIFS(Baggrundsvariable!E$3:E$296,Baggrundsvariable!$A$3:$A$296,Samlet!$C1134,Baggrundsvariable!$C$3:$C$296,Samlet!$E1134)</f>
        <v>1.1833333333333331</v>
      </c>
      <c r="I1134" s="8">
        <f>SUMIFS(Baggrundsvariable!F$3:F$296,Baggrundsvariable!$A$3:$A$296,Samlet!$C1134,Baggrundsvariable!$C$3:$C$296,Samlet!$E1134)</f>
        <v>3.5</v>
      </c>
      <c r="J1134" s="8">
        <f>SUMIFS(Baggrundsvariable!G$3:G$296,Baggrundsvariable!$A$3:$A$296,Samlet!$C1134,Baggrundsvariable!$C$3:$C$296,Samlet!$E1134)</f>
        <v>15.1</v>
      </c>
      <c r="K1134" s="8">
        <f>SUMIFS(Baggrundsvariable!H$3:H$296,Baggrundsvariable!$A$3:$A$296,Samlet!$C1134,Baggrundsvariable!$C$3:$C$296,Samlet!$E1134)</f>
        <v>7.2</v>
      </c>
      <c r="L1134" s="8">
        <f>SUMIFS(Baggrundsvariable!I$3:I$296,Baggrundsvariable!$A$3:$A$296,Samlet!$C1134,Baggrundsvariable!$C$3:$C$296,Samlet!$E1134)</f>
        <v>1.9164168003161099</v>
      </c>
    </row>
    <row r="1135" spans="1:12">
      <c r="A1135">
        <v>7650</v>
      </c>
      <c r="B1135" t="s">
        <v>1040</v>
      </c>
      <c r="C1135">
        <v>665</v>
      </c>
      <c r="D1135" t="s">
        <v>1304</v>
      </c>
      <c r="E1135">
        <v>2011</v>
      </c>
      <c r="F1135" s="15">
        <f>IF(VLOOKUP(IF($A1135&lt;1500,'BM011'!$D$5,IF($A1135&lt;1800,'BM011'!$D$5,IF($A1135&lt;2000,'BM011'!$D$5,$A1135))),'BM011'!$D$5:$U$607,'BM011'!S$609,0)="BRUG KOM",VLOOKUP($C1135,'BM010'!$C$5:$T$102,'BM010'!R$104,0),VLOOKUP(IF($A1135&lt;1500,'BM011'!$D$5,IF($A1135&lt;1800,'BM011'!$D$5,IF($A1135&lt;2000,'BM011'!$D$5,$A1135))),'BM011'!$D$5:$U$607,'BM011'!S$609,0))</f>
        <v>5384.5</v>
      </c>
      <c r="G1135">
        <f>SUMIFS(Baggrundsvariable!D$3:D$296,Baggrundsvariable!$A$3:$A$296,Samlet!$C1135,Baggrundsvariable!$C$3:$C$296,Samlet!$E1135)</f>
        <v>189387</v>
      </c>
      <c r="H1135" s="8">
        <f>SUMIFS(Baggrundsvariable!E$3:E$296,Baggrundsvariable!$A$3:$A$296,Samlet!$C1135,Baggrundsvariable!$C$3:$C$296,Samlet!$E1135)</f>
        <v>1.1833333333333331</v>
      </c>
      <c r="I1135" s="8">
        <f>SUMIFS(Baggrundsvariable!F$3:F$296,Baggrundsvariable!$A$3:$A$296,Samlet!$C1135,Baggrundsvariable!$C$3:$C$296,Samlet!$E1135)</f>
        <v>3.5</v>
      </c>
      <c r="J1135" s="8">
        <f>SUMIFS(Baggrundsvariable!G$3:G$296,Baggrundsvariable!$A$3:$A$296,Samlet!$C1135,Baggrundsvariable!$C$3:$C$296,Samlet!$E1135)</f>
        <v>15.1</v>
      </c>
      <c r="K1135" s="8">
        <f>SUMIFS(Baggrundsvariable!H$3:H$296,Baggrundsvariable!$A$3:$A$296,Samlet!$C1135,Baggrundsvariable!$C$3:$C$296,Samlet!$E1135)</f>
        <v>7.2</v>
      </c>
      <c r="L1135" s="8">
        <f>SUMIFS(Baggrundsvariable!I$3:I$296,Baggrundsvariable!$A$3:$A$296,Samlet!$C1135,Baggrundsvariable!$C$3:$C$296,Samlet!$E1135)</f>
        <v>1.9164168003161099</v>
      </c>
    </row>
    <row r="1136" spans="1:12">
      <c r="A1136">
        <v>7660</v>
      </c>
      <c r="B1136" t="s">
        <v>1041</v>
      </c>
      <c r="C1136">
        <v>665</v>
      </c>
      <c r="D1136" t="s">
        <v>1304</v>
      </c>
      <c r="E1136">
        <v>2011</v>
      </c>
      <c r="F1136" s="15">
        <f>IF(VLOOKUP(IF($A1136&lt;1500,'BM011'!$D$5,IF($A1136&lt;1800,'BM011'!$D$5,IF($A1136&lt;2000,'BM011'!$D$5,$A1136))),'BM011'!$D$5:$U$607,'BM011'!S$609,0)="BRUG KOM",VLOOKUP($C1136,'BM010'!$C$5:$T$102,'BM010'!R$104,0),VLOOKUP(IF($A1136&lt;1500,'BM011'!$D$5,IF($A1136&lt;1800,'BM011'!$D$5,IF($A1136&lt;2000,'BM011'!$D$5,$A1136))),'BM011'!$D$5:$U$607,'BM011'!S$609,0))</f>
        <v>5384.5</v>
      </c>
      <c r="G1136">
        <f>SUMIFS(Baggrundsvariable!D$3:D$296,Baggrundsvariable!$A$3:$A$296,Samlet!$C1136,Baggrundsvariable!$C$3:$C$296,Samlet!$E1136)</f>
        <v>189387</v>
      </c>
      <c r="H1136" s="8">
        <f>SUMIFS(Baggrundsvariable!E$3:E$296,Baggrundsvariable!$A$3:$A$296,Samlet!$C1136,Baggrundsvariable!$C$3:$C$296,Samlet!$E1136)</f>
        <v>1.1833333333333331</v>
      </c>
      <c r="I1136" s="8">
        <f>SUMIFS(Baggrundsvariable!F$3:F$296,Baggrundsvariable!$A$3:$A$296,Samlet!$C1136,Baggrundsvariable!$C$3:$C$296,Samlet!$E1136)</f>
        <v>3.5</v>
      </c>
      <c r="J1136" s="8">
        <f>SUMIFS(Baggrundsvariable!G$3:G$296,Baggrundsvariable!$A$3:$A$296,Samlet!$C1136,Baggrundsvariable!$C$3:$C$296,Samlet!$E1136)</f>
        <v>15.1</v>
      </c>
      <c r="K1136" s="8">
        <f>SUMIFS(Baggrundsvariable!H$3:H$296,Baggrundsvariable!$A$3:$A$296,Samlet!$C1136,Baggrundsvariable!$C$3:$C$296,Samlet!$E1136)</f>
        <v>7.2</v>
      </c>
      <c r="L1136" s="8">
        <f>SUMIFS(Baggrundsvariable!I$3:I$296,Baggrundsvariable!$A$3:$A$296,Samlet!$C1136,Baggrundsvariable!$C$3:$C$296,Samlet!$E1136)</f>
        <v>1.9164168003161099</v>
      </c>
    </row>
    <row r="1137" spans="1:12">
      <c r="A1137">
        <v>7660</v>
      </c>
      <c r="B1137" t="s">
        <v>1041</v>
      </c>
      <c r="C1137">
        <v>671</v>
      </c>
      <c r="D1137" t="s">
        <v>1310</v>
      </c>
      <c r="E1137">
        <v>2011</v>
      </c>
      <c r="F1137" s="15">
        <f>IF(VLOOKUP(IF($A1137&lt;1500,'BM011'!$D$5,IF($A1137&lt;1800,'BM011'!$D$5,IF($A1137&lt;2000,'BM011'!$D$5,$A1137))),'BM011'!$D$5:$U$607,'BM011'!S$609,0)="BRUG KOM",VLOOKUP($C1137,'BM010'!$C$5:$T$102,'BM010'!R$104,0),VLOOKUP(IF($A1137&lt;1500,'BM011'!$D$5,IF($A1137&lt;1800,'BM011'!$D$5,IF($A1137&lt;2000,'BM011'!$D$5,$A1137))),'BM011'!$D$5:$U$607,'BM011'!S$609,0))</f>
        <v>7483.75</v>
      </c>
      <c r="G1137">
        <f>SUMIFS(Baggrundsvariable!D$3:D$296,Baggrundsvariable!$A$3:$A$296,Samlet!$C1137,Baggrundsvariable!$C$3:$C$296,Samlet!$E1137)</f>
        <v>188350</v>
      </c>
      <c r="H1137" s="8">
        <f>SUMIFS(Baggrundsvariable!E$3:E$296,Baggrundsvariable!$A$3:$A$296,Samlet!$C1137,Baggrundsvariable!$C$3:$C$296,Samlet!$E1137)</f>
        <v>1.4916666666666669</v>
      </c>
      <c r="I1137" s="8">
        <f>SUMIFS(Baggrundsvariable!F$3:F$296,Baggrundsvariable!$A$3:$A$296,Samlet!$C1137,Baggrundsvariable!$C$3:$C$296,Samlet!$E1137)</f>
        <v>3</v>
      </c>
      <c r="J1137" s="8">
        <f>SUMIFS(Baggrundsvariable!G$3:G$296,Baggrundsvariable!$A$3:$A$296,Samlet!$C1137,Baggrundsvariable!$C$3:$C$296,Samlet!$E1137)</f>
        <v>16.399999999999999</v>
      </c>
      <c r="K1137" s="8">
        <f>SUMIFS(Baggrundsvariable!H$3:H$296,Baggrundsvariable!$A$3:$A$296,Samlet!$C1137,Baggrundsvariable!$C$3:$C$296,Samlet!$E1137)</f>
        <v>11.5</v>
      </c>
      <c r="L1137" s="8">
        <f>SUMIFS(Baggrundsvariable!I$3:I$296,Baggrundsvariable!$A$3:$A$296,Samlet!$C1137,Baggrundsvariable!$C$3:$C$296,Samlet!$E1137)</f>
        <v>3.8353232710069838</v>
      </c>
    </row>
    <row r="1138" spans="1:12">
      <c r="A1138">
        <v>7673</v>
      </c>
      <c r="B1138" t="s">
        <v>1042</v>
      </c>
      <c r="C1138">
        <v>665</v>
      </c>
      <c r="D1138" t="s">
        <v>1304</v>
      </c>
      <c r="E1138">
        <v>2011</v>
      </c>
      <c r="F1138" s="15">
        <f>IF(VLOOKUP(IF($A1138&lt;1500,'BM011'!$D$5,IF($A1138&lt;1800,'BM011'!$D$5,IF($A1138&lt;2000,'BM011'!$D$5,$A1138))),'BM011'!$D$5:$U$607,'BM011'!S$609,0)="BRUG KOM",VLOOKUP($C1138,'BM010'!$C$5:$T$102,'BM010'!R$104,0),VLOOKUP(IF($A1138&lt;1500,'BM011'!$D$5,IF($A1138&lt;1800,'BM011'!$D$5,IF($A1138&lt;2000,'BM011'!$D$5,$A1138))),'BM011'!$D$5:$U$607,'BM011'!S$609,0))</f>
        <v>5064</v>
      </c>
      <c r="G1138">
        <f>SUMIFS(Baggrundsvariable!D$3:D$296,Baggrundsvariable!$A$3:$A$296,Samlet!$C1138,Baggrundsvariable!$C$3:$C$296,Samlet!$E1138)</f>
        <v>189387</v>
      </c>
      <c r="H1138" s="8">
        <f>SUMIFS(Baggrundsvariable!E$3:E$296,Baggrundsvariable!$A$3:$A$296,Samlet!$C1138,Baggrundsvariable!$C$3:$C$296,Samlet!$E1138)</f>
        <v>1.1833333333333331</v>
      </c>
      <c r="I1138" s="8">
        <f>SUMIFS(Baggrundsvariable!F$3:F$296,Baggrundsvariable!$A$3:$A$296,Samlet!$C1138,Baggrundsvariable!$C$3:$C$296,Samlet!$E1138)</f>
        <v>3.5</v>
      </c>
      <c r="J1138" s="8">
        <f>SUMIFS(Baggrundsvariable!G$3:G$296,Baggrundsvariable!$A$3:$A$296,Samlet!$C1138,Baggrundsvariable!$C$3:$C$296,Samlet!$E1138)</f>
        <v>15.1</v>
      </c>
      <c r="K1138" s="8">
        <f>SUMIFS(Baggrundsvariable!H$3:H$296,Baggrundsvariable!$A$3:$A$296,Samlet!$C1138,Baggrundsvariable!$C$3:$C$296,Samlet!$E1138)</f>
        <v>7.2</v>
      </c>
      <c r="L1138" s="8">
        <f>SUMIFS(Baggrundsvariable!I$3:I$296,Baggrundsvariable!$A$3:$A$296,Samlet!$C1138,Baggrundsvariable!$C$3:$C$296,Samlet!$E1138)</f>
        <v>1.9164168003161099</v>
      </c>
    </row>
    <row r="1139" spans="1:12">
      <c r="A1139">
        <v>7680</v>
      </c>
      <c r="B1139" t="s">
        <v>1043</v>
      </c>
      <c r="C1139">
        <v>665</v>
      </c>
      <c r="D1139" t="s">
        <v>1304</v>
      </c>
      <c r="E1139">
        <v>2011</v>
      </c>
      <c r="F1139" s="15">
        <f>IF(VLOOKUP(IF($A1139&lt;1500,'BM011'!$D$5,IF($A1139&lt;1800,'BM011'!$D$5,IF($A1139&lt;2000,'BM011'!$D$5,$A1139))),'BM011'!$D$5:$U$607,'BM011'!S$609,0)="BRUG KOM",VLOOKUP($C1139,'BM010'!$C$5:$T$102,'BM010'!R$104,0),VLOOKUP(IF($A1139&lt;1500,'BM011'!$D$5,IF($A1139&lt;1800,'BM011'!$D$5,IF($A1139&lt;2000,'BM011'!$D$5,$A1139))),'BM011'!$D$5:$U$607,'BM011'!S$609,0))</f>
        <v>5111</v>
      </c>
      <c r="G1139">
        <f>SUMIFS(Baggrundsvariable!D$3:D$296,Baggrundsvariable!$A$3:$A$296,Samlet!$C1139,Baggrundsvariable!$C$3:$C$296,Samlet!$E1139)</f>
        <v>189387</v>
      </c>
      <c r="H1139" s="8">
        <f>SUMIFS(Baggrundsvariable!E$3:E$296,Baggrundsvariable!$A$3:$A$296,Samlet!$C1139,Baggrundsvariable!$C$3:$C$296,Samlet!$E1139)</f>
        <v>1.1833333333333331</v>
      </c>
      <c r="I1139" s="8">
        <f>SUMIFS(Baggrundsvariable!F$3:F$296,Baggrundsvariable!$A$3:$A$296,Samlet!$C1139,Baggrundsvariable!$C$3:$C$296,Samlet!$E1139)</f>
        <v>3.5</v>
      </c>
      <c r="J1139" s="8">
        <f>SUMIFS(Baggrundsvariable!G$3:G$296,Baggrundsvariable!$A$3:$A$296,Samlet!$C1139,Baggrundsvariable!$C$3:$C$296,Samlet!$E1139)</f>
        <v>15.1</v>
      </c>
      <c r="K1139" s="8">
        <f>SUMIFS(Baggrundsvariable!H$3:H$296,Baggrundsvariable!$A$3:$A$296,Samlet!$C1139,Baggrundsvariable!$C$3:$C$296,Samlet!$E1139)</f>
        <v>7.2</v>
      </c>
      <c r="L1139" s="8">
        <f>SUMIFS(Baggrundsvariable!I$3:I$296,Baggrundsvariable!$A$3:$A$296,Samlet!$C1139,Baggrundsvariable!$C$3:$C$296,Samlet!$E1139)</f>
        <v>1.9164168003161099</v>
      </c>
    </row>
    <row r="1140" spans="1:12">
      <c r="A1140">
        <v>7700</v>
      </c>
      <c r="B1140" t="s">
        <v>1044</v>
      </c>
      <c r="C1140">
        <v>787</v>
      </c>
      <c r="D1140" t="s">
        <v>1311</v>
      </c>
      <c r="E1140">
        <v>2011</v>
      </c>
      <c r="F1140" s="15">
        <f>IF(VLOOKUP(IF($A1140&lt;1500,'BM011'!$D$5,IF($A1140&lt;1800,'BM011'!$D$5,IF($A1140&lt;2000,'BM011'!$D$5,$A1140))),'BM011'!$D$5:$U$607,'BM011'!S$609,0)="BRUG KOM",VLOOKUP($C1140,'BM010'!$C$5:$T$102,'BM010'!R$104,0),VLOOKUP(IF($A1140&lt;1500,'BM011'!$D$5,IF($A1140&lt;1800,'BM011'!$D$5,IF($A1140&lt;2000,'BM011'!$D$5,$A1140))),'BM011'!$D$5:$U$607,'BM011'!S$609,0))</f>
        <v>7246</v>
      </c>
      <c r="G1140">
        <f>SUMIFS(Baggrundsvariable!D$3:D$296,Baggrundsvariable!$A$3:$A$296,Samlet!$C1140,Baggrundsvariable!$C$3:$C$296,Samlet!$E1140)</f>
        <v>181162</v>
      </c>
      <c r="H1140" s="8">
        <f>SUMIFS(Baggrundsvariable!E$3:E$296,Baggrundsvariable!$A$3:$A$296,Samlet!$C1140,Baggrundsvariable!$C$3:$C$296,Samlet!$E1140)</f>
        <v>1.1333333333333333</v>
      </c>
      <c r="I1140" s="8">
        <f>SUMIFS(Baggrundsvariable!F$3:F$296,Baggrundsvariable!$A$3:$A$296,Samlet!$C1140,Baggrundsvariable!$C$3:$C$296,Samlet!$E1140)</f>
        <v>3.6</v>
      </c>
      <c r="J1140" s="8">
        <f>SUMIFS(Baggrundsvariable!G$3:G$296,Baggrundsvariable!$A$3:$A$296,Samlet!$C1140,Baggrundsvariable!$C$3:$C$296,Samlet!$E1140)</f>
        <v>17.899999999999999</v>
      </c>
      <c r="K1140" s="8">
        <f>SUMIFS(Baggrundsvariable!H$3:H$296,Baggrundsvariable!$A$3:$A$296,Samlet!$C1140,Baggrundsvariable!$C$3:$C$296,Samlet!$E1140)</f>
        <v>10.7</v>
      </c>
      <c r="L1140" s="8">
        <f>SUMIFS(Baggrundsvariable!I$3:I$296,Baggrundsvariable!$A$3:$A$296,Samlet!$C1140,Baggrundsvariable!$C$3:$C$296,Samlet!$E1140)</f>
        <v>2.6074462006180203</v>
      </c>
    </row>
    <row r="1141" spans="1:12">
      <c r="A1141">
        <v>7730</v>
      </c>
      <c r="B1141" t="s">
        <v>1045</v>
      </c>
      <c r="C1141">
        <v>787</v>
      </c>
      <c r="D1141" t="s">
        <v>1311</v>
      </c>
      <c r="E1141">
        <v>2011</v>
      </c>
      <c r="F1141" s="15">
        <f>IF(VLOOKUP(IF($A1141&lt;1500,'BM011'!$D$5,IF($A1141&lt;1800,'BM011'!$D$5,IF($A1141&lt;2000,'BM011'!$D$5,$A1141))),'BM011'!$D$5:$U$607,'BM011'!S$609,0)="BRUG KOM",VLOOKUP($C1141,'BM010'!$C$5:$T$102,'BM010'!R$104,0),VLOOKUP(IF($A1141&lt;1500,'BM011'!$D$5,IF($A1141&lt;1800,'BM011'!$D$5,IF($A1141&lt;2000,'BM011'!$D$5,$A1141))),'BM011'!$D$5:$U$607,'BM011'!S$609,0))</f>
        <v>5117</v>
      </c>
      <c r="G1141">
        <f>SUMIFS(Baggrundsvariable!D$3:D$296,Baggrundsvariable!$A$3:$A$296,Samlet!$C1141,Baggrundsvariable!$C$3:$C$296,Samlet!$E1141)</f>
        <v>181162</v>
      </c>
      <c r="H1141" s="8">
        <f>SUMIFS(Baggrundsvariable!E$3:E$296,Baggrundsvariable!$A$3:$A$296,Samlet!$C1141,Baggrundsvariable!$C$3:$C$296,Samlet!$E1141)</f>
        <v>1.1333333333333333</v>
      </c>
      <c r="I1141" s="8">
        <f>SUMIFS(Baggrundsvariable!F$3:F$296,Baggrundsvariable!$A$3:$A$296,Samlet!$C1141,Baggrundsvariable!$C$3:$C$296,Samlet!$E1141)</f>
        <v>3.6</v>
      </c>
      <c r="J1141" s="8">
        <f>SUMIFS(Baggrundsvariable!G$3:G$296,Baggrundsvariable!$A$3:$A$296,Samlet!$C1141,Baggrundsvariable!$C$3:$C$296,Samlet!$E1141)</f>
        <v>17.899999999999999</v>
      </c>
      <c r="K1141" s="8">
        <f>SUMIFS(Baggrundsvariable!H$3:H$296,Baggrundsvariable!$A$3:$A$296,Samlet!$C1141,Baggrundsvariable!$C$3:$C$296,Samlet!$E1141)</f>
        <v>10.7</v>
      </c>
      <c r="L1141" s="8">
        <f>SUMIFS(Baggrundsvariable!I$3:I$296,Baggrundsvariable!$A$3:$A$296,Samlet!$C1141,Baggrundsvariable!$C$3:$C$296,Samlet!$E1141)</f>
        <v>2.6074462006180203</v>
      </c>
    </row>
    <row r="1142" spans="1:12">
      <c r="A1142">
        <v>7741</v>
      </c>
      <c r="B1142" t="s">
        <v>1046</v>
      </c>
      <c r="C1142">
        <v>787</v>
      </c>
      <c r="D1142" t="s">
        <v>1311</v>
      </c>
      <c r="E1142">
        <v>2011</v>
      </c>
      <c r="F1142" s="15">
        <f>IF(VLOOKUP(IF($A1142&lt;1500,'BM011'!$D$5,IF($A1142&lt;1800,'BM011'!$D$5,IF($A1142&lt;2000,'BM011'!$D$5,$A1142))),'BM011'!$D$5:$U$607,'BM011'!S$609,0)="BRUG KOM",VLOOKUP($C1142,'BM010'!$C$5:$T$102,'BM010'!R$104,0),VLOOKUP(IF($A1142&lt;1500,'BM011'!$D$5,IF($A1142&lt;1800,'BM011'!$D$5,IF($A1142&lt;2000,'BM011'!$D$5,$A1142))),'BM011'!$D$5:$U$607,'BM011'!S$609,0))</f>
        <v>6098.5</v>
      </c>
      <c r="G1142">
        <f>SUMIFS(Baggrundsvariable!D$3:D$296,Baggrundsvariable!$A$3:$A$296,Samlet!$C1142,Baggrundsvariable!$C$3:$C$296,Samlet!$E1142)</f>
        <v>181162</v>
      </c>
      <c r="H1142" s="8">
        <f>SUMIFS(Baggrundsvariable!E$3:E$296,Baggrundsvariable!$A$3:$A$296,Samlet!$C1142,Baggrundsvariable!$C$3:$C$296,Samlet!$E1142)</f>
        <v>1.1333333333333333</v>
      </c>
      <c r="I1142" s="8">
        <f>SUMIFS(Baggrundsvariable!F$3:F$296,Baggrundsvariable!$A$3:$A$296,Samlet!$C1142,Baggrundsvariable!$C$3:$C$296,Samlet!$E1142)</f>
        <v>3.6</v>
      </c>
      <c r="J1142" s="8">
        <f>SUMIFS(Baggrundsvariable!G$3:G$296,Baggrundsvariable!$A$3:$A$296,Samlet!$C1142,Baggrundsvariable!$C$3:$C$296,Samlet!$E1142)</f>
        <v>17.899999999999999</v>
      </c>
      <c r="K1142" s="8">
        <f>SUMIFS(Baggrundsvariable!H$3:H$296,Baggrundsvariable!$A$3:$A$296,Samlet!$C1142,Baggrundsvariable!$C$3:$C$296,Samlet!$E1142)</f>
        <v>10.7</v>
      </c>
      <c r="L1142" s="8">
        <f>SUMIFS(Baggrundsvariable!I$3:I$296,Baggrundsvariable!$A$3:$A$296,Samlet!$C1142,Baggrundsvariable!$C$3:$C$296,Samlet!$E1142)</f>
        <v>2.6074462006180203</v>
      </c>
    </row>
    <row r="1143" spans="1:12">
      <c r="A1143">
        <v>7742</v>
      </c>
      <c r="B1143" t="s">
        <v>1047</v>
      </c>
      <c r="C1143">
        <v>787</v>
      </c>
      <c r="D1143" t="s">
        <v>1311</v>
      </c>
      <c r="E1143">
        <v>2011</v>
      </c>
      <c r="F1143" s="15">
        <f>IF(VLOOKUP(IF($A1143&lt;1500,'BM011'!$D$5,IF($A1143&lt;1800,'BM011'!$D$5,IF($A1143&lt;2000,'BM011'!$D$5,$A1143))),'BM011'!$D$5:$U$607,'BM011'!S$609,0)="BRUG KOM",VLOOKUP($C1143,'BM010'!$C$5:$T$102,'BM010'!R$104,0),VLOOKUP(IF($A1143&lt;1500,'BM011'!$D$5,IF($A1143&lt;1800,'BM011'!$D$5,IF($A1143&lt;2000,'BM011'!$D$5,$A1143))),'BM011'!$D$5:$U$607,'BM011'!S$609,0))</f>
        <v>6098.5</v>
      </c>
      <c r="G1143">
        <f>SUMIFS(Baggrundsvariable!D$3:D$296,Baggrundsvariable!$A$3:$A$296,Samlet!$C1143,Baggrundsvariable!$C$3:$C$296,Samlet!$E1143)</f>
        <v>181162</v>
      </c>
      <c r="H1143" s="8">
        <f>SUMIFS(Baggrundsvariable!E$3:E$296,Baggrundsvariable!$A$3:$A$296,Samlet!$C1143,Baggrundsvariable!$C$3:$C$296,Samlet!$E1143)</f>
        <v>1.1333333333333333</v>
      </c>
      <c r="I1143" s="8">
        <f>SUMIFS(Baggrundsvariable!F$3:F$296,Baggrundsvariable!$A$3:$A$296,Samlet!$C1143,Baggrundsvariable!$C$3:$C$296,Samlet!$E1143)</f>
        <v>3.6</v>
      </c>
      <c r="J1143" s="8">
        <f>SUMIFS(Baggrundsvariable!G$3:G$296,Baggrundsvariable!$A$3:$A$296,Samlet!$C1143,Baggrundsvariable!$C$3:$C$296,Samlet!$E1143)</f>
        <v>17.899999999999999</v>
      </c>
      <c r="K1143" s="8">
        <f>SUMIFS(Baggrundsvariable!H$3:H$296,Baggrundsvariable!$A$3:$A$296,Samlet!$C1143,Baggrundsvariable!$C$3:$C$296,Samlet!$E1143)</f>
        <v>10.7</v>
      </c>
      <c r="L1143" s="8">
        <f>SUMIFS(Baggrundsvariable!I$3:I$296,Baggrundsvariable!$A$3:$A$296,Samlet!$C1143,Baggrundsvariable!$C$3:$C$296,Samlet!$E1143)</f>
        <v>2.6074462006180203</v>
      </c>
    </row>
    <row r="1144" spans="1:12">
      <c r="A1144">
        <v>7752</v>
      </c>
      <c r="B1144" t="s">
        <v>1048</v>
      </c>
      <c r="C1144">
        <v>787</v>
      </c>
      <c r="D1144" t="s">
        <v>1311</v>
      </c>
      <c r="E1144">
        <v>2011</v>
      </c>
      <c r="F1144" s="15">
        <f>IF(VLOOKUP(IF($A1144&lt;1500,'BM011'!$D$5,IF($A1144&lt;1800,'BM011'!$D$5,IF($A1144&lt;2000,'BM011'!$D$5,$A1144))),'BM011'!$D$5:$U$607,'BM011'!S$609,0)="BRUG KOM",VLOOKUP($C1144,'BM010'!$C$5:$T$102,'BM010'!R$104,0),VLOOKUP(IF($A1144&lt;1500,'BM011'!$D$5,IF($A1144&lt;1800,'BM011'!$D$5,IF($A1144&lt;2000,'BM011'!$D$5,$A1144))),'BM011'!$D$5:$U$607,'BM011'!S$609,0))</f>
        <v>4210.5</v>
      </c>
      <c r="G1144">
        <f>SUMIFS(Baggrundsvariable!D$3:D$296,Baggrundsvariable!$A$3:$A$296,Samlet!$C1144,Baggrundsvariable!$C$3:$C$296,Samlet!$E1144)</f>
        <v>181162</v>
      </c>
      <c r="H1144" s="8">
        <f>SUMIFS(Baggrundsvariable!E$3:E$296,Baggrundsvariable!$A$3:$A$296,Samlet!$C1144,Baggrundsvariable!$C$3:$C$296,Samlet!$E1144)</f>
        <v>1.1333333333333333</v>
      </c>
      <c r="I1144" s="8">
        <f>SUMIFS(Baggrundsvariable!F$3:F$296,Baggrundsvariable!$A$3:$A$296,Samlet!$C1144,Baggrundsvariable!$C$3:$C$296,Samlet!$E1144)</f>
        <v>3.6</v>
      </c>
      <c r="J1144" s="8">
        <f>SUMIFS(Baggrundsvariable!G$3:G$296,Baggrundsvariable!$A$3:$A$296,Samlet!$C1144,Baggrundsvariable!$C$3:$C$296,Samlet!$E1144)</f>
        <v>17.899999999999999</v>
      </c>
      <c r="K1144" s="8">
        <f>SUMIFS(Baggrundsvariable!H$3:H$296,Baggrundsvariable!$A$3:$A$296,Samlet!$C1144,Baggrundsvariable!$C$3:$C$296,Samlet!$E1144)</f>
        <v>10.7</v>
      </c>
      <c r="L1144" s="8">
        <f>SUMIFS(Baggrundsvariable!I$3:I$296,Baggrundsvariable!$A$3:$A$296,Samlet!$C1144,Baggrundsvariable!$C$3:$C$296,Samlet!$E1144)</f>
        <v>2.6074462006180203</v>
      </c>
    </row>
    <row r="1145" spans="1:12">
      <c r="A1145">
        <v>7755</v>
      </c>
      <c r="B1145" t="s">
        <v>1049</v>
      </c>
      <c r="C1145">
        <v>787</v>
      </c>
      <c r="D1145" t="s">
        <v>1311</v>
      </c>
      <c r="E1145">
        <v>2011</v>
      </c>
      <c r="F1145" s="15">
        <f>IF(VLOOKUP(IF($A1145&lt;1500,'BM011'!$D$5,IF($A1145&lt;1800,'BM011'!$D$5,IF($A1145&lt;2000,'BM011'!$D$5,$A1145))),'BM011'!$D$5:$U$607,'BM011'!S$609,0)="BRUG KOM",VLOOKUP($C1145,'BM010'!$C$5:$T$102,'BM010'!R$104,0),VLOOKUP(IF($A1145&lt;1500,'BM011'!$D$5,IF($A1145&lt;1800,'BM011'!$D$5,IF($A1145&lt;2000,'BM011'!$D$5,$A1145))),'BM011'!$D$5:$U$607,'BM011'!S$609,0))</f>
        <v>4347</v>
      </c>
      <c r="G1145">
        <f>SUMIFS(Baggrundsvariable!D$3:D$296,Baggrundsvariable!$A$3:$A$296,Samlet!$C1145,Baggrundsvariable!$C$3:$C$296,Samlet!$E1145)</f>
        <v>181162</v>
      </c>
      <c r="H1145" s="8">
        <f>SUMIFS(Baggrundsvariable!E$3:E$296,Baggrundsvariable!$A$3:$A$296,Samlet!$C1145,Baggrundsvariable!$C$3:$C$296,Samlet!$E1145)</f>
        <v>1.1333333333333333</v>
      </c>
      <c r="I1145" s="8">
        <f>SUMIFS(Baggrundsvariable!F$3:F$296,Baggrundsvariable!$A$3:$A$296,Samlet!$C1145,Baggrundsvariable!$C$3:$C$296,Samlet!$E1145)</f>
        <v>3.6</v>
      </c>
      <c r="J1145" s="8">
        <f>SUMIFS(Baggrundsvariable!G$3:G$296,Baggrundsvariable!$A$3:$A$296,Samlet!$C1145,Baggrundsvariable!$C$3:$C$296,Samlet!$E1145)</f>
        <v>17.899999999999999</v>
      </c>
      <c r="K1145" s="8">
        <f>SUMIFS(Baggrundsvariable!H$3:H$296,Baggrundsvariable!$A$3:$A$296,Samlet!$C1145,Baggrundsvariable!$C$3:$C$296,Samlet!$E1145)</f>
        <v>10.7</v>
      </c>
      <c r="L1145" s="8">
        <f>SUMIFS(Baggrundsvariable!I$3:I$296,Baggrundsvariable!$A$3:$A$296,Samlet!$C1145,Baggrundsvariable!$C$3:$C$296,Samlet!$E1145)</f>
        <v>2.6074462006180203</v>
      </c>
    </row>
    <row r="1146" spans="1:12">
      <c r="A1146">
        <v>7760</v>
      </c>
      <c r="B1146" t="s">
        <v>1050</v>
      </c>
      <c r="C1146">
        <v>787</v>
      </c>
      <c r="D1146" t="s">
        <v>1311</v>
      </c>
      <c r="E1146">
        <v>2011</v>
      </c>
      <c r="F1146" s="15">
        <f>IF(VLOOKUP(IF($A1146&lt;1500,'BM011'!$D$5,IF($A1146&lt;1800,'BM011'!$D$5,IF($A1146&lt;2000,'BM011'!$D$5,$A1146))),'BM011'!$D$5:$U$607,'BM011'!S$609,0)="BRUG KOM",VLOOKUP($C1146,'BM010'!$C$5:$T$102,'BM010'!R$104,0),VLOOKUP(IF($A1146&lt;1500,'BM011'!$D$5,IF($A1146&lt;1800,'BM011'!$D$5,IF($A1146&lt;2000,'BM011'!$D$5,$A1146))),'BM011'!$D$5:$U$607,'BM011'!S$609,0))</f>
        <v>5656.5</v>
      </c>
      <c r="G1146">
        <f>SUMIFS(Baggrundsvariable!D$3:D$296,Baggrundsvariable!$A$3:$A$296,Samlet!$C1146,Baggrundsvariable!$C$3:$C$296,Samlet!$E1146)</f>
        <v>181162</v>
      </c>
      <c r="H1146" s="8">
        <f>SUMIFS(Baggrundsvariable!E$3:E$296,Baggrundsvariable!$A$3:$A$296,Samlet!$C1146,Baggrundsvariable!$C$3:$C$296,Samlet!$E1146)</f>
        <v>1.1333333333333333</v>
      </c>
      <c r="I1146" s="8">
        <f>SUMIFS(Baggrundsvariable!F$3:F$296,Baggrundsvariable!$A$3:$A$296,Samlet!$C1146,Baggrundsvariable!$C$3:$C$296,Samlet!$E1146)</f>
        <v>3.6</v>
      </c>
      <c r="J1146" s="8">
        <f>SUMIFS(Baggrundsvariable!G$3:G$296,Baggrundsvariable!$A$3:$A$296,Samlet!$C1146,Baggrundsvariable!$C$3:$C$296,Samlet!$E1146)</f>
        <v>17.899999999999999</v>
      </c>
      <c r="K1146" s="8">
        <f>SUMIFS(Baggrundsvariable!H$3:H$296,Baggrundsvariable!$A$3:$A$296,Samlet!$C1146,Baggrundsvariable!$C$3:$C$296,Samlet!$E1146)</f>
        <v>10.7</v>
      </c>
      <c r="L1146" s="8">
        <f>SUMIFS(Baggrundsvariable!I$3:I$296,Baggrundsvariable!$A$3:$A$296,Samlet!$C1146,Baggrundsvariable!$C$3:$C$296,Samlet!$E1146)</f>
        <v>2.6074462006180203</v>
      </c>
    </row>
    <row r="1147" spans="1:12">
      <c r="A1147">
        <v>7760</v>
      </c>
      <c r="B1147" t="s">
        <v>1050</v>
      </c>
      <c r="C1147">
        <v>671</v>
      </c>
      <c r="D1147" t="s">
        <v>1310</v>
      </c>
      <c r="E1147">
        <v>2011</v>
      </c>
      <c r="F1147" s="15">
        <f>IF(VLOOKUP(IF($A1147&lt;1500,'BM011'!$D$5,IF($A1147&lt;1800,'BM011'!$D$5,IF($A1147&lt;2000,'BM011'!$D$5,$A1147))),'BM011'!$D$5:$U$607,'BM011'!S$609,0)="BRUG KOM",VLOOKUP($C1147,'BM010'!$C$5:$T$102,'BM010'!R$104,0),VLOOKUP(IF($A1147&lt;1500,'BM011'!$D$5,IF($A1147&lt;1800,'BM011'!$D$5,IF($A1147&lt;2000,'BM011'!$D$5,$A1147))),'BM011'!$D$5:$U$607,'BM011'!S$609,0))</f>
        <v>5656.5</v>
      </c>
      <c r="G1147">
        <f>SUMIFS(Baggrundsvariable!D$3:D$296,Baggrundsvariable!$A$3:$A$296,Samlet!$C1147,Baggrundsvariable!$C$3:$C$296,Samlet!$E1147)</f>
        <v>188350</v>
      </c>
      <c r="H1147" s="8">
        <f>SUMIFS(Baggrundsvariable!E$3:E$296,Baggrundsvariable!$A$3:$A$296,Samlet!$C1147,Baggrundsvariable!$C$3:$C$296,Samlet!$E1147)</f>
        <v>1.4916666666666669</v>
      </c>
      <c r="I1147" s="8">
        <f>SUMIFS(Baggrundsvariable!F$3:F$296,Baggrundsvariable!$A$3:$A$296,Samlet!$C1147,Baggrundsvariable!$C$3:$C$296,Samlet!$E1147)</f>
        <v>3</v>
      </c>
      <c r="J1147" s="8">
        <f>SUMIFS(Baggrundsvariable!G$3:G$296,Baggrundsvariable!$A$3:$A$296,Samlet!$C1147,Baggrundsvariable!$C$3:$C$296,Samlet!$E1147)</f>
        <v>16.399999999999999</v>
      </c>
      <c r="K1147" s="8">
        <f>SUMIFS(Baggrundsvariable!H$3:H$296,Baggrundsvariable!$A$3:$A$296,Samlet!$C1147,Baggrundsvariable!$C$3:$C$296,Samlet!$E1147)</f>
        <v>11.5</v>
      </c>
      <c r="L1147" s="8">
        <f>SUMIFS(Baggrundsvariable!I$3:I$296,Baggrundsvariable!$A$3:$A$296,Samlet!$C1147,Baggrundsvariable!$C$3:$C$296,Samlet!$E1147)</f>
        <v>3.8353232710069838</v>
      </c>
    </row>
    <row r="1148" spans="1:12">
      <c r="A1148">
        <v>7770</v>
      </c>
      <c r="B1148" t="s">
        <v>1051</v>
      </c>
      <c r="C1148">
        <v>787</v>
      </c>
      <c r="D1148" t="s">
        <v>1311</v>
      </c>
      <c r="E1148">
        <v>2011</v>
      </c>
      <c r="F1148" s="15">
        <f>IF(VLOOKUP(IF($A1148&lt;1500,'BM011'!$D$5,IF($A1148&lt;1800,'BM011'!$D$5,IF($A1148&lt;2000,'BM011'!$D$5,$A1148))),'BM011'!$D$5:$U$607,'BM011'!S$609,0)="BRUG KOM",VLOOKUP($C1148,'BM010'!$C$5:$T$102,'BM010'!R$104,0),VLOOKUP(IF($A1148&lt;1500,'BM011'!$D$5,IF($A1148&lt;1800,'BM011'!$D$5,IF($A1148&lt;2000,'BM011'!$D$5,$A1148))),'BM011'!$D$5:$U$607,'BM011'!S$609,0))</f>
        <v>6098.5</v>
      </c>
      <c r="G1148">
        <f>SUMIFS(Baggrundsvariable!D$3:D$296,Baggrundsvariable!$A$3:$A$296,Samlet!$C1148,Baggrundsvariable!$C$3:$C$296,Samlet!$E1148)</f>
        <v>181162</v>
      </c>
      <c r="H1148" s="8">
        <f>SUMIFS(Baggrundsvariable!E$3:E$296,Baggrundsvariable!$A$3:$A$296,Samlet!$C1148,Baggrundsvariable!$C$3:$C$296,Samlet!$E1148)</f>
        <v>1.1333333333333333</v>
      </c>
      <c r="I1148" s="8">
        <f>SUMIFS(Baggrundsvariable!F$3:F$296,Baggrundsvariable!$A$3:$A$296,Samlet!$C1148,Baggrundsvariable!$C$3:$C$296,Samlet!$E1148)</f>
        <v>3.6</v>
      </c>
      <c r="J1148" s="8">
        <f>SUMIFS(Baggrundsvariable!G$3:G$296,Baggrundsvariable!$A$3:$A$296,Samlet!$C1148,Baggrundsvariable!$C$3:$C$296,Samlet!$E1148)</f>
        <v>17.899999999999999</v>
      </c>
      <c r="K1148" s="8">
        <f>SUMIFS(Baggrundsvariable!H$3:H$296,Baggrundsvariable!$A$3:$A$296,Samlet!$C1148,Baggrundsvariable!$C$3:$C$296,Samlet!$E1148)</f>
        <v>10.7</v>
      </c>
      <c r="L1148" s="8">
        <f>SUMIFS(Baggrundsvariable!I$3:I$296,Baggrundsvariable!$A$3:$A$296,Samlet!$C1148,Baggrundsvariable!$C$3:$C$296,Samlet!$E1148)</f>
        <v>2.6074462006180203</v>
      </c>
    </row>
    <row r="1149" spans="1:12">
      <c r="A1149">
        <v>7790</v>
      </c>
      <c r="B1149" t="s">
        <v>1052</v>
      </c>
      <c r="C1149">
        <v>671</v>
      </c>
      <c r="D1149" t="s">
        <v>1310</v>
      </c>
      <c r="E1149">
        <v>2011</v>
      </c>
      <c r="F1149" s="15">
        <f>IF(VLOOKUP(IF($A1149&lt;1500,'BM011'!$D$5,IF($A1149&lt;1800,'BM011'!$D$5,IF($A1149&lt;2000,'BM011'!$D$5,$A1149))),'BM011'!$D$5:$U$607,'BM011'!S$609,0)="BRUG KOM",VLOOKUP($C1149,'BM010'!$C$5:$T$102,'BM010'!R$104,0),VLOOKUP(IF($A1149&lt;1500,'BM011'!$D$5,IF($A1149&lt;1800,'BM011'!$D$5,IF($A1149&lt;2000,'BM011'!$D$5,$A1149))),'BM011'!$D$5:$U$607,'BM011'!S$609,0))</f>
        <v>5323</v>
      </c>
      <c r="G1149">
        <f>SUMIFS(Baggrundsvariable!D$3:D$296,Baggrundsvariable!$A$3:$A$296,Samlet!$C1149,Baggrundsvariable!$C$3:$C$296,Samlet!$E1149)</f>
        <v>188350</v>
      </c>
      <c r="H1149" s="8">
        <f>SUMIFS(Baggrundsvariable!E$3:E$296,Baggrundsvariable!$A$3:$A$296,Samlet!$C1149,Baggrundsvariable!$C$3:$C$296,Samlet!$E1149)</f>
        <v>1.4916666666666669</v>
      </c>
      <c r="I1149" s="8">
        <f>SUMIFS(Baggrundsvariable!F$3:F$296,Baggrundsvariable!$A$3:$A$296,Samlet!$C1149,Baggrundsvariable!$C$3:$C$296,Samlet!$E1149)</f>
        <v>3</v>
      </c>
      <c r="J1149" s="8">
        <f>SUMIFS(Baggrundsvariable!G$3:G$296,Baggrundsvariable!$A$3:$A$296,Samlet!$C1149,Baggrundsvariable!$C$3:$C$296,Samlet!$E1149)</f>
        <v>16.399999999999999</v>
      </c>
      <c r="K1149" s="8">
        <f>SUMIFS(Baggrundsvariable!H$3:H$296,Baggrundsvariable!$A$3:$A$296,Samlet!$C1149,Baggrundsvariable!$C$3:$C$296,Samlet!$E1149)</f>
        <v>11.5</v>
      </c>
      <c r="L1149" s="8">
        <f>SUMIFS(Baggrundsvariable!I$3:I$296,Baggrundsvariable!$A$3:$A$296,Samlet!$C1149,Baggrundsvariable!$C$3:$C$296,Samlet!$E1149)</f>
        <v>3.8353232710069838</v>
      </c>
    </row>
    <row r="1150" spans="1:12">
      <c r="A1150">
        <v>7800</v>
      </c>
      <c r="B1150" t="s">
        <v>1053</v>
      </c>
      <c r="C1150">
        <v>661</v>
      </c>
      <c r="D1150" t="s">
        <v>1303</v>
      </c>
      <c r="E1150">
        <v>2011</v>
      </c>
      <c r="F1150" s="15">
        <f>IF(VLOOKUP(IF($A1150&lt;1500,'BM011'!$D$5,IF($A1150&lt;1800,'BM011'!$D$5,IF($A1150&lt;2000,'BM011'!$D$5,$A1150))),'BM011'!$D$5:$U$607,'BM011'!S$609,0)="BRUG KOM",VLOOKUP($C1150,'BM010'!$C$5:$T$102,'BM010'!R$104,0),VLOOKUP(IF($A1150&lt;1500,'BM011'!$D$5,IF($A1150&lt;1800,'BM011'!$D$5,IF($A1150&lt;2000,'BM011'!$D$5,$A1150))),'BM011'!$D$5:$U$607,'BM011'!S$609,0))</f>
        <v>8058</v>
      </c>
      <c r="G1150">
        <f>SUMIFS(Baggrundsvariable!D$3:D$296,Baggrundsvariable!$A$3:$A$296,Samlet!$C1150,Baggrundsvariable!$C$3:$C$296,Samlet!$E1150)</f>
        <v>195009</v>
      </c>
      <c r="H1150" s="8">
        <f>SUMIFS(Baggrundsvariable!E$3:E$296,Baggrundsvariable!$A$3:$A$296,Samlet!$C1150,Baggrundsvariable!$C$3:$C$296,Samlet!$E1150)</f>
        <v>1.2583333333333331</v>
      </c>
      <c r="I1150" s="8">
        <f>SUMIFS(Baggrundsvariable!F$3:F$296,Baggrundsvariable!$A$3:$A$296,Samlet!$C1150,Baggrundsvariable!$C$3:$C$296,Samlet!$E1150)</f>
        <v>4.5999999999999996</v>
      </c>
      <c r="J1150" s="8">
        <f>SUMIFS(Baggrundsvariable!G$3:G$296,Baggrundsvariable!$A$3:$A$296,Samlet!$C1150,Baggrundsvariable!$C$3:$C$296,Samlet!$E1150)</f>
        <v>14.5</v>
      </c>
      <c r="K1150" s="8">
        <f>SUMIFS(Baggrundsvariable!H$3:H$296,Baggrundsvariable!$A$3:$A$296,Samlet!$C1150,Baggrundsvariable!$C$3:$C$296,Samlet!$E1150)</f>
        <v>12.1</v>
      </c>
      <c r="L1150" s="8">
        <f>SUMIFS(Baggrundsvariable!I$3:I$296,Baggrundsvariable!$A$3:$A$296,Samlet!$C1150,Baggrundsvariable!$C$3:$C$296,Samlet!$E1150)</f>
        <v>4.1258612850197611</v>
      </c>
    </row>
    <row r="1151" spans="1:12">
      <c r="A1151">
        <v>7800</v>
      </c>
      <c r="B1151" t="s">
        <v>1053</v>
      </c>
      <c r="C1151">
        <v>779</v>
      </c>
      <c r="D1151" t="s">
        <v>1312</v>
      </c>
      <c r="E1151">
        <v>2011</v>
      </c>
      <c r="F1151" s="15">
        <f>IF(VLOOKUP(IF($A1151&lt;1500,'BM011'!$D$5,IF($A1151&lt;1800,'BM011'!$D$5,IF($A1151&lt;2000,'BM011'!$D$5,$A1151))),'BM011'!$D$5:$U$607,'BM011'!S$609,0)="BRUG KOM",VLOOKUP($C1151,'BM010'!$C$5:$T$102,'BM010'!R$104,0),VLOOKUP(IF($A1151&lt;1500,'BM011'!$D$5,IF($A1151&lt;1800,'BM011'!$D$5,IF($A1151&lt;2000,'BM011'!$D$5,$A1151))),'BM011'!$D$5:$U$607,'BM011'!S$609,0))</f>
        <v>8058</v>
      </c>
      <c r="G1151">
        <f>SUMIFS(Baggrundsvariable!D$3:D$296,Baggrundsvariable!$A$3:$A$296,Samlet!$C1151,Baggrundsvariable!$C$3:$C$296,Samlet!$E1151)</f>
        <v>183229</v>
      </c>
      <c r="H1151" s="8">
        <f>SUMIFS(Baggrundsvariable!E$3:E$296,Baggrundsvariable!$A$3:$A$296,Samlet!$C1151,Baggrundsvariable!$C$3:$C$296,Samlet!$E1151)</f>
        <v>1.4916666666666669</v>
      </c>
      <c r="I1151" s="8">
        <f>SUMIFS(Baggrundsvariable!F$3:F$296,Baggrundsvariable!$A$3:$A$296,Samlet!$C1151,Baggrundsvariable!$C$3:$C$296,Samlet!$E1151)</f>
        <v>3.1</v>
      </c>
      <c r="J1151" s="8">
        <f>SUMIFS(Baggrundsvariable!G$3:G$296,Baggrundsvariable!$A$3:$A$296,Samlet!$C1151,Baggrundsvariable!$C$3:$C$296,Samlet!$E1151)</f>
        <v>14.9</v>
      </c>
      <c r="K1151" s="8">
        <f>SUMIFS(Baggrundsvariable!H$3:H$296,Baggrundsvariable!$A$3:$A$296,Samlet!$C1151,Baggrundsvariable!$C$3:$C$296,Samlet!$E1151)</f>
        <v>10.3</v>
      </c>
      <c r="L1151" s="8">
        <f>SUMIFS(Baggrundsvariable!I$3:I$296,Baggrundsvariable!$A$3:$A$296,Samlet!$C1151,Baggrundsvariable!$C$3:$C$296,Samlet!$E1151)</f>
        <v>3.0205074912136864</v>
      </c>
    </row>
    <row r="1152" spans="1:12">
      <c r="A1152">
        <v>7800</v>
      </c>
      <c r="B1152" t="s">
        <v>1053</v>
      </c>
      <c r="C1152">
        <v>791</v>
      </c>
      <c r="D1152" t="s">
        <v>1309</v>
      </c>
      <c r="E1152">
        <v>2011</v>
      </c>
      <c r="F1152" s="15">
        <f>IF(VLOOKUP(IF($A1152&lt;1500,'BM011'!$D$5,IF($A1152&lt;1800,'BM011'!$D$5,IF($A1152&lt;2000,'BM011'!$D$5,$A1152))),'BM011'!$D$5:$U$607,'BM011'!S$609,0)="BRUG KOM",VLOOKUP($C1152,'BM010'!$C$5:$T$102,'BM010'!R$104,0),VLOOKUP(IF($A1152&lt;1500,'BM011'!$D$5,IF($A1152&lt;1800,'BM011'!$D$5,IF($A1152&lt;2000,'BM011'!$D$5,$A1152))),'BM011'!$D$5:$U$607,'BM011'!S$609,0))</f>
        <v>8058</v>
      </c>
      <c r="G1152">
        <f>SUMIFS(Baggrundsvariable!D$3:D$296,Baggrundsvariable!$A$3:$A$296,Samlet!$C1152,Baggrundsvariable!$C$3:$C$296,Samlet!$E1152)</f>
        <v>194133</v>
      </c>
      <c r="H1152" s="8">
        <f>SUMIFS(Baggrundsvariable!E$3:E$296,Baggrundsvariable!$A$3:$A$296,Samlet!$C1152,Baggrundsvariable!$C$3:$C$296,Samlet!$E1152)</f>
        <v>1.3250000000000002</v>
      </c>
      <c r="I1152" s="8">
        <f>SUMIFS(Baggrundsvariable!F$3:F$296,Baggrundsvariable!$A$3:$A$296,Samlet!$C1152,Baggrundsvariable!$C$3:$C$296,Samlet!$E1152)</f>
        <v>2.9</v>
      </c>
      <c r="J1152" s="8">
        <f>SUMIFS(Baggrundsvariable!G$3:G$296,Baggrundsvariable!$A$3:$A$296,Samlet!$C1152,Baggrundsvariable!$C$3:$C$296,Samlet!$E1152)</f>
        <v>14.6</v>
      </c>
      <c r="K1152" s="8">
        <f>SUMIFS(Baggrundsvariable!H$3:H$296,Baggrundsvariable!$A$3:$A$296,Samlet!$C1152,Baggrundsvariable!$C$3:$C$296,Samlet!$E1152)</f>
        <v>12.8</v>
      </c>
      <c r="L1152" s="8">
        <f>SUMIFS(Baggrundsvariable!I$3:I$296,Baggrundsvariable!$A$3:$A$296,Samlet!$C1152,Baggrundsvariable!$C$3:$C$296,Samlet!$E1152)</f>
        <v>3.4305967380773823</v>
      </c>
    </row>
    <row r="1153" spans="1:12">
      <c r="A1153">
        <v>7830</v>
      </c>
      <c r="B1153" t="s">
        <v>1054</v>
      </c>
      <c r="C1153">
        <v>657</v>
      </c>
      <c r="D1153" t="s">
        <v>1302</v>
      </c>
      <c r="E1153">
        <v>2011</v>
      </c>
      <c r="F1153" s="15">
        <f>IF(VLOOKUP(IF($A1153&lt;1500,'BM011'!$D$5,IF($A1153&lt;1800,'BM011'!$D$5,IF($A1153&lt;2000,'BM011'!$D$5,$A1153))),'BM011'!$D$5:$U$607,'BM011'!S$609,0)="BRUG KOM",VLOOKUP($C1153,'BM010'!$C$5:$T$102,'BM010'!R$104,0),VLOOKUP(IF($A1153&lt;1500,'BM011'!$D$5,IF($A1153&lt;1800,'BM011'!$D$5,IF($A1153&lt;2000,'BM011'!$D$5,$A1153))),'BM011'!$D$5:$U$607,'BM011'!S$609,0))</f>
        <v>5516.666666666667</v>
      </c>
      <c r="G1153">
        <f>SUMIFS(Baggrundsvariable!D$3:D$296,Baggrundsvariable!$A$3:$A$296,Samlet!$C1153,Baggrundsvariable!$C$3:$C$296,Samlet!$E1153)</f>
        <v>199171</v>
      </c>
      <c r="H1153" s="8">
        <f>SUMIFS(Baggrundsvariable!E$3:E$296,Baggrundsvariable!$A$3:$A$296,Samlet!$C1153,Baggrundsvariable!$C$3:$C$296,Samlet!$E1153)</f>
        <v>1.3583333333333336</v>
      </c>
      <c r="I1153" s="8">
        <f>SUMIFS(Baggrundsvariable!F$3:F$296,Baggrundsvariable!$A$3:$A$296,Samlet!$C1153,Baggrundsvariable!$C$3:$C$296,Samlet!$E1153)</f>
        <v>3</v>
      </c>
      <c r="J1153" s="8">
        <f>SUMIFS(Baggrundsvariable!G$3:G$296,Baggrundsvariable!$A$3:$A$296,Samlet!$C1153,Baggrundsvariable!$C$3:$C$296,Samlet!$E1153)</f>
        <v>15</v>
      </c>
      <c r="K1153" s="8">
        <f>SUMIFS(Baggrundsvariable!H$3:H$296,Baggrundsvariable!$A$3:$A$296,Samlet!$C1153,Baggrundsvariable!$C$3:$C$296,Samlet!$E1153)</f>
        <v>11.8</v>
      </c>
      <c r="L1153" s="8">
        <f>SUMIFS(Baggrundsvariable!I$3:I$296,Baggrundsvariable!$A$3:$A$296,Samlet!$C1153,Baggrundsvariable!$C$3:$C$296,Samlet!$E1153)</f>
        <v>4.9950729465523711</v>
      </c>
    </row>
    <row r="1154" spans="1:12">
      <c r="A1154">
        <v>7830</v>
      </c>
      <c r="B1154" t="s">
        <v>1054</v>
      </c>
      <c r="C1154">
        <v>661</v>
      </c>
      <c r="D1154" t="s">
        <v>1303</v>
      </c>
      <c r="E1154">
        <v>2011</v>
      </c>
      <c r="F1154" s="15">
        <f>IF(VLOOKUP(IF($A1154&lt;1500,'BM011'!$D$5,IF($A1154&lt;1800,'BM011'!$D$5,IF($A1154&lt;2000,'BM011'!$D$5,$A1154))),'BM011'!$D$5:$U$607,'BM011'!S$609,0)="BRUG KOM",VLOOKUP($C1154,'BM010'!$C$5:$T$102,'BM010'!R$104,0),VLOOKUP(IF($A1154&lt;1500,'BM011'!$D$5,IF($A1154&lt;1800,'BM011'!$D$5,IF($A1154&lt;2000,'BM011'!$D$5,$A1154))),'BM011'!$D$5:$U$607,'BM011'!S$609,0))</f>
        <v>5516.666666666667</v>
      </c>
      <c r="G1154">
        <f>SUMIFS(Baggrundsvariable!D$3:D$296,Baggrundsvariable!$A$3:$A$296,Samlet!$C1154,Baggrundsvariable!$C$3:$C$296,Samlet!$E1154)</f>
        <v>195009</v>
      </c>
      <c r="H1154" s="8">
        <f>SUMIFS(Baggrundsvariable!E$3:E$296,Baggrundsvariable!$A$3:$A$296,Samlet!$C1154,Baggrundsvariable!$C$3:$C$296,Samlet!$E1154)</f>
        <v>1.2583333333333331</v>
      </c>
      <c r="I1154" s="8">
        <f>SUMIFS(Baggrundsvariable!F$3:F$296,Baggrundsvariable!$A$3:$A$296,Samlet!$C1154,Baggrundsvariable!$C$3:$C$296,Samlet!$E1154)</f>
        <v>4.5999999999999996</v>
      </c>
      <c r="J1154" s="8">
        <f>SUMIFS(Baggrundsvariable!G$3:G$296,Baggrundsvariable!$A$3:$A$296,Samlet!$C1154,Baggrundsvariable!$C$3:$C$296,Samlet!$E1154)</f>
        <v>14.5</v>
      </c>
      <c r="K1154" s="8">
        <f>SUMIFS(Baggrundsvariable!H$3:H$296,Baggrundsvariable!$A$3:$A$296,Samlet!$C1154,Baggrundsvariable!$C$3:$C$296,Samlet!$E1154)</f>
        <v>12.1</v>
      </c>
      <c r="L1154" s="8">
        <f>SUMIFS(Baggrundsvariable!I$3:I$296,Baggrundsvariable!$A$3:$A$296,Samlet!$C1154,Baggrundsvariable!$C$3:$C$296,Samlet!$E1154)</f>
        <v>4.1258612850197611</v>
      </c>
    </row>
    <row r="1155" spans="1:12">
      <c r="A1155">
        <v>7830</v>
      </c>
      <c r="B1155" t="s">
        <v>1054</v>
      </c>
      <c r="C1155">
        <v>671</v>
      </c>
      <c r="D1155" t="s">
        <v>1310</v>
      </c>
      <c r="E1155">
        <v>2011</v>
      </c>
      <c r="F1155" s="15">
        <f>IF(VLOOKUP(IF($A1155&lt;1500,'BM011'!$D$5,IF($A1155&lt;1800,'BM011'!$D$5,IF($A1155&lt;2000,'BM011'!$D$5,$A1155))),'BM011'!$D$5:$U$607,'BM011'!S$609,0)="BRUG KOM",VLOOKUP($C1155,'BM010'!$C$5:$T$102,'BM010'!R$104,0),VLOOKUP(IF($A1155&lt;1500,'BM011'!$D$5,IF($A1155&lt;1800,'BM011'!$D$5,IF($A1155&lt;2000,'BM011'!$D$5,$A1155))),'BM011'!$D$5:$U$607,'BM011'!S$609,0))</f>
        <v>5516.666666666667</v>
      </c>
      <c r="G1155">
        <f>SUMIFS(Baggrundsvariable!D$3:D$296,Baggrundsvariable!$A$3:$A$296,Samlet!$C1155,Baggrundsvariable!$C$3:$C$296,Samlet!$E1155)</f>
        <v>188350</v>
      </c>
      <c r="H1155" s="8">
        <f>SUMIFS(Baggrundsvariable!E$3:E$296,Baggrundsvariable!$A$3:$A$296,Samlet!$C1155,Baggrundsvariable!$C$3:$C$296,Samlet!$E1155)</f>
        <v>1.4916666666666669</v>
      </c>
      <c r="I1155" s="8">
        <f>SUMIFS(Baggrundsvariable!F$3:F$296,Baggrundsvariable!$A$3:$A$296,Samlet!$C1155,Baggrundsvariable!$C$3:$C$296,Samlet!$E1155)</f>
        <v>3</v>
      </c>
      <c r="J1155" s="8">
        <f>SUMIFS(Baggrundsvariable!G$3:G$296,Baggrundsvariable!$A$3:$A$296,Samlet!$C1155,Baggrundsvariable!$C$3:$C$296,Samlet!$E1155)</f>
        <v>16.399999999999999</v>
      </c>
      <c r="K1155" s="8">
        <f>SUMIFS(Baggrundsvariable!H$3:H$296,Baggrundsvariable!$A$3:$A$296,Samlet!$C1155,Baggrundsvariable!$C$3:$C$296,Samlet!$E1155)</f>
        <v>11.5</v>
      </c>
      <c r="L1155" s="8">
        <f>SUMIFS(Baggrundsvariable!I$3:I$296,Baggrundsvariable!$A$3:$A$296,Samlet!$C1155,Baggrundsvariable!$C$3:$C$296,Samlet!$E1155)</f>
        <v>3.8353232710069838</v>
      </c>
    </row>
    <row r="1156" spans="1:12">
      <c r="A1156">
        <v>7830</v>
      </c>
      <c r="B1156" t="s">
        <v>1054</v>
      </c>
      <c r="C1156">
        <v>779</v>
      </c>
      <c r="D1156" t="s">
        <v>1312</v>
      </c>
      <c r="E1156">
        <v>2011</v>
      </c>
      <c r="F1156" s="15">
        <f>IF(VLOOKUP(IF($A1156&lt;1500,'BM011'!$D$5,IF($A1156&lt;1800,'BM011'!$D$5,IF($A1156&lt;2000,'BM011'!$D$5,$A1156))),'BM011'!$D$5:$U$607,'BM011'!S$609,0)="BRUG KOM",VLOOKUP($C1156,'BM010'!$C$5:$T$102,'BM010'!R$104,0),VLOOKUP(IF($A1156&lt;1500,'BM011'!$D$5,IF($A1156&lt;1800,'BM011'!$D$5,IF($A1156&lt;2000,'BM011'!$D$5,$A1156))),'BM011'!$D$5:$U$607,'BM011'!S$609,0))</f>
        <v>5516.666666666667</v>
      </c>
      <c r="G1156">
        <f>SUMIFS(Baggrundsvariable!D$3:D$296,Baggrundsvariable!$A$3:$A$296,Samlet!$C1156,Baggrundsvariable!$C$3:$C$296,Samlet!$E1156)</f>
        <v>183229</v>
      </c>
      <c r="H1156" s="8">
        <f>SUMIFS(Baggrundsvariable!E$3:E$296,Baggrundsvariable!$A$3:$A$296,Samlet!$C1156,Baggrundsvariable!$C$3:$C$296,Samlet!$E1156)</f>
        <v>1.4916666666666669</v>
      </c>
      <c r="I1156" s="8">
        <f>SUMIFS(Baggrundsvariable!F$3:F$296,Baggrundsvariable!$A$3:$A$296,Samlet!$C1156,Baggrundsvariable!$C$3:$C$296,Samlet!$E1156)</f>
        <v>3.1</v>
      </c>
      <c r="J1156" s="8">
        <f>SUMIFS(Baggrundsvariable!G$3:G$296,Baggrundsvariable!$A$3:$A$296,Samlet!$C1156,Baggrundsvariable!$C$3:$C$296,Samlet!$E1156)</f>
        <v>14.9</v>
      </c>
      <c r="K1156" s="8">
        <f>SUMIFS(Baggrundsvariable!H$3:H$296,Baggrundsvariable!$A$3:$A$296,Samlet!$C1156,Baggrundsvariable!$C$3:$C$296,Samlet!$E1156)</f>
        <v>10.3</v>
      </c>
      <c r="L1156" s="8">
        <f>SUMIFS(Baggrundsvariable!I$3:I$296,Baggrundsvariable!$A$3:$A$296,Samlet!$C1156,Baggrundsvariable!$C$3:$C$296,Samlet!$E1156)</f>
        <v>3.0205074912136864</v>
      </c>
    </row>
    <row r="1157" spans="1:12">
      <c r="A1157">
        <v>7840</v>
      </c>
      <c r="B1157" t="s">
        <v>1055</v>
      </c>
      <c r="C1157">
        <v>779</v>
      </c>
      <c r="D1157" t="s">
        <v>1312</v>
      </c>
      <c r="E1157">
        <v>2011</v>
      </c>
      <c r="F1157" s="15">
        <f>IF(VLOOKUP(IF($A1157&lt;1500,'BM011'!$D$5,IF($A1157&lt;1800,'BM011'!$D$5,IF($A1157&lt;2000,'BM011'!$D$5,$A1157))),'BM011'!$D$5:$U$607,'BM011'!S$609,0)="BRUG KOM",VLOOKUP($C1157,'BM010'!$C$5:$T$102,'BM010'!R$104,0),VLOOKUP(IF($A1157&lt;1500,'BM011'!$D$5,IF($A1157&lt;1800,'BM011'!$D$5,IF($A1157&lt;2000,'BM011'!$D$5,$A1157))),'BM011'!$D$5:$U$607,'BM011'!S$609,0))</f>
        <v>4909.5</v>
      </c>
      <c r="G1157">
        <f>SUMIFS(Baggrundsvariable!D$3:D$296,Baggrundsvariable!$A$3:$A$296,Samlet!$C1157,Baggrundsvariable!$C$3:$C$296,Samlet!$E1157)</f>
        <v>183229</v>
      </c>
      <c r="H1157" s="8">
        <f>SUMIFS(Baggrundsvariable!E$3:E$296,Baggrundsvariable!$A$3:$A$296,Samlet!$C1157,Baggrundsvariable!$C$3:$C$296,Samlet!$E1157)</f>
        <v>1.4916666666666669</v>
      </c>
      <c r="I1157" s="8">
        <f>SUMIFS(Baggrundsvariable!F$3:F$296,Baggrundsvariable!$A$3:$A$296,Samlet!$C1157,Baggrundsvariable!$C$3:$C$296,Samlet!$E1157)</f>
        <v>3.1</v>
      </c>
      <c r="J1157" s="8">
        <f>SUMIFS(Baggrundsvariable!G$3:G$296,Baggrundsvariable!$A$3:$A$296,Samlet!$C1157,Baggrundsvariable!$C$3:$C$296,Samlet!$E1157)</f>
        <v>14.9</v>
      </c>
      <c r="K1157" s="8">
        <f>SUMIFS(Baggrundsvariable!H$3:H$296,Baggrundsvariable!$A$3:$A$296,Samlet!$C1157,Baggrundsvariable!$C$3:$C$296,Samlet!$E1157)</f>
        <v>10.3</v>
      </c>
      <c r="L1157" s="8">
        <f>SUMIFS(Baggrundsvariable!I$3:I$296,Baggrundsvariable!$A$3:$A$296,Samlet!$C1157,Baggrundsvariable!$C$3:$C$296,Samlet!$E1157)</f>
        <v>3.0205074912136864</v>
      </c>
    </row>
    <row r="1158" spans="1:12">
      <c r="A1158">
        <v>7840</v>
      </c>
      <c r="B1158" t="s">
        <v>1055</v>
      </c>
      <c r="C1158">
        <v>791</v>
      </c>
      <c r="D1158" t="s">
        <v>1309</v>
      </c>
      <c r="E1158">
        <v>2011</v>
      </c>
      <c r="F1158" s="15">
        <f>IF(VLOOKUP(IF($A1158&lt;1500,'BM011'!$D$5,IF($A1158&lt;1800,'BM011'!$D$5,IF($A1158&lt;2000,'BM011'!$D$5,$A1158))),'BM011'!$D$5:$U$607,'BM011'!S$609,0)="BRUG KOM",VLOOKUP($C1158,'BM010'!$C$5:$T$102,'BM010'!R$104,0),VLOOKUP(IF($A1158&lt;1500,'BM011'!$D$5,IF($A1158&lt;1800,'BM011'!$D$5,IF($A1158&lt;2000,'BM011'!$D$5,$A1158))),'BM011'!$D$5:$U$607,'BM011'!S$609,0))</f>
        <v>4909.5</v>
      </c>
      <c r="G1158">
        <f>SUMIFS(Baggrundsvariable!D$3:D$296,Baggrundsvariable!$A$3:$A$296,Samlet!$C1158,Baggrundsvariable!$C$3:$C$296,Samlet!$E1158)</f>
        <v>194133</v>
      </c>
      <c r="H1158" s="8">
        <f>SUMIFS(Baggrundsvariable!E$3:E$296,Baggrundsvariable!$A$3:$A$296,Samlet!$C1158,Baggrundsvariable!$C$3:$C$296,Samlet!$E1158)</f>
        <v>1.3250000000000002</v>
      </c>
      <c r="I1158" s="8">
        <f>SUMIFS(Baggrundsvariable!F$3:F$296,Baggrundsvariable!$A$3:$A$296,Samlet!$C1158,Baggrundsvariable!$C$3:$C$296,Samlet!$E1158)</f>
        <v>2.9</v>
      </c>
      <c r="J1158" s="8">
        <f>SUMIFS(Baggrundsvariable!G$3:G$296,Baggrundsvariable!$A$3:$A$296,Samlet!$C1158,Baggrundsvariable!$C$3:$C$296,Samlet!$E1158)</f>
        <v>14.6</v>
      </c>
      <c r="K1158" s="8">
        <f>SUMIFS(Baggrundsvariable!H$3:H$296,Baggrundsvariable!$A$3:$A$296,Samlet!$C1158,Baggrundsvariable!$C$3:$C$296,Samlet!$E1158)</f>
        <v>12.8</v>
      </c>
      <c r="L1158" s="8">
        <f>SUMIFS(Baggrundsvariable!I$3:I$296,Baggrundsvariable!$A$3:$A$296,Samlet!$C1158,Baggrundsvariable!$C$3:$C$296,Samlet!$E1158)</f>
        <v>3.4305967380773823</v>
      </c>
    </row>
    <row r="1159" spans="1:12">
      <c r="A1159">
        <v>7850</v>
      </c>
      <c r="B1159" t="s">
        <v>1056</v>
      </c>
      <c r="C1159">
        <v>791</v>
      </c>
      <c r="D1159" t="s">
        <v>1309</v>
      </c>
      <c r="E1159">
        <v>2011</v>
      </c>
      <c r="F1159" s="15">
        <f>IF(VLOOKUP(IF($A1159&lt;1500,'BM011'!$D$5,IF($A1159&lt;1800,'BM011'!$D$5,IF($A1159&lt;2000,'BM011'!$D$5,$A1159))),'BM011'!$D$5:$U$607,'BM011'!S$609,0)="BRUG KOM",VLOOKUP($C1159,'BM010'!$C$5:$T$102,'BM010'!R$104,0),VLOOKUP(IF($A1159&lt;1500,'BM011'!$D$5,IF($A1159&lt;1800,'BM011'!$D$5,IF($A1159&lt;2000,'BM011'!$D$5,$A1159))),'BM011'!$D$5:$U$607,'BM011'!S$609,0))</f>
        <v>6799.666666666667</v>
      </c>
      <c r="G1159">
        <f>SUMIFS(Baggrundsvariable!D$3:D$296,Baggrundsvariable!$A$3:$A$296,Samlet!$C1159,Baggrundsvariable!$C$3:$C$296,Samlet!$E1159)</f>
        <v>194133</v>
      </c>
      <c r="H1159" s="8">
        <f>SUMIFS(Baggrundsvariable!E$3:E$296,Baggrundsvariable!$A$3:$A$296,Samlet!$C1159,Baggrundsvariable!$C$3:$C$296,Samlet!$E1159)</f>
        <v>1.3250000000000002</v>
      </c>
      <c r="I1159" s="8">
        <f>SUMIFS(Baggrundsvariable!F$3:F$296,Baggrundsvariable!$A$3:$A$296,Samlet!$C1159,Baggrundsvariable!$C$3:$C$296,Samlet!$E1159)</f>
        <v>2.9</v>
      </c>
      <c r="J1159" s="8">
        <f>SUMIFS(Baggrundsvariable!G$3:G$296,Baggrundsvariable!$A$3:$A$296,Samlet!$C1159,Baggrundsvariable!$C$3:$C$296,Samlet!$E1159)</f>
        <v>14.6</v>
      </c>
      <c r="K1159" s="8">
        <f>SUMIFS(Baggrundsvariable!H$3:H$296,Baggrundsvariable!$A$3:$A$296,Samlet!$C1159,Baggrundsvariable!$C$3:$C$296,Samlet!$E1159)</f>
        <v>12.8</v>
      </c>
      <c r="L1159" s="8">
        <f>SUMIFS(Baggrundsvariable!I$3:I$296,Baggrundsvariable!$A$3:$A$296,Samlet!$C1159,Baggrundsvariable!$C$3:$C$296,Samlet!$E1159)</f>
        <v>3.4305967380773823</v>
      </c>
    </row>
    <row r="1160" spans="1:12">
      <c r="A1160">
        <v>7860</v>
      </c>
      <c r="B1160" t="s">
        <v>1057</v>
      </c>
      <c r="C1160">
        <v>779</v>
      </c>
      <c r="D1160" t="s">
        <v>1312</v>
      </c>
      <c r="E1160">
        <v>2011</v>
      </c>
      <c r="F1160" s="15">
        <f>IF(VLOOKUP(IF($A1160&lt;1500,'BM011'!$D$5,IF($A1160&lt;1800,'BM011'!$D$5,IF($A1160&lt;2000,'BM011'!$D$5,$A1160))),'BM011'!$D$5:$U$607,'BM011'!S$609,0)="BRUG KOM",VLOOKUP($C1160,'BM010'!$C$5:$T$102,'BM010'!R$104,0),VLOOKUP(IF($A1160&lt;1500,'BM011'!$D$5,IF($A1160&lt;1800,'BM011'!$D$5,IF($A1160&lt;2000,'BM011'!$D$5,$A1160))),'BM011'!$D$5:$U$607,'BM011'!S$609,0))</f>
        <v>4270.333333333333</v>
      </c>
      <c r="G1160">
        <f>SUMIFS(Baggrundsvariable!D$3:D$296,Baggrundsvariable!$A$3:$A$296,Samlet!$C1160,Baggrundsvariable!$C$3:$C$296,Samlet!$E1160)</f>
        <v>183229</v>
      </c>
      <c r="H1160" s="8">
        <f>SUMIFS(Baggrundsvariable!E$3:E$296,Baggrundsvariable!$A$3:$A$296,Samlet!$C1160,Baggrundsvariable!$C$3:$C$296,Samlet!$E1160)</f>
        <v>1.4916666666666669</v>
      </c>
      <c r="I1160" s="8">
        <f>SUMIFS(Baggrundsvariable!F$3:F$296,Baggrundsvariable!$A$3:$A$296,Samlet!$C1160,Baggrundsvariable!$C$3:$C$296,Samlet!$E1160)</f>
        <v>3.1</v>
      </c>
      <c r="J1160" s="8">
        <f>SUMIFS(Baggrundsvariable!G$3:G$296,Baggrundsvariable!$A$3:$A$296,Samlet!$C1160,Baggrundsvariable!$C$3:$C$296,Samlet!$E1160)</f>
        <v>14.9</v>
      </c>
      <c r="K1160" s="8">
        <f>SUMIFS(Baggrundsvariable!H$3:H$296,Baggrundsvariable!$A$3:$A$296,Samlet!$C1160,Baggrundsvariable!$C$3:$C$296,Samlet!$E1160)</f>
        <v>10.3</v>
      </c>
      <c r="L1160" s="8">
        <f>SUMIFS(Baggrundsvariable!I$3:I$296,Baggrundsvariable!$A$3:$A$296,Samlet!$C1160,Baggrundsvariable!$C$3:$C$296,Samlet!$E1160)</f>
        <v>3.0205074912136864</v>
      </c>
    </row>
    <row r="1161" spans="1:12">
      <c r="A1161">
        <v>7870</v>
      </c>
      <c r="B1161" t="s">
        <v>1058</v>
      </c>
      <c r="C1161">
        <v>779</v>
      </c>
      <c r="D1161" t="s">
        <v>1312</v>
      </c>
      <c r="E1161">
        <v>2011</v>
      </c>
      <c r="F1161" s="15">
        <f>IF(VLOOKUP(IF($A1161&lt;1500,'BM011'!$D$5,IF($A1161&lt;1800,'BM011'!$D$5,IF($A1161&lt;2000,'BM011'!$D$5,$A1161))),'BM011'!$D$5:$U$607,'BM011'!S$609,0)="BRUG KOM",VLOOKUP($C1161,'BM010'!$C$5:$T$102,'BM010'!R$104,0),VLOOKUP(IF($A1161&lt;1500,'BM011'!$D$5,IF($A1161&lt;1800,'BM011'!$D$5,IF($A1161&lt;2000,'BM011'!$D$5,$A1161))),'BM011'!$D$5:$U$607,'BM011'!S$609,0))</f>
        <v>4902.75</v>
      </c>
      <c r="G1161">
        <f>SUMIFS(Baggrundsvariable!D$3:D$296,Baggrundsvariable!$A$3:$A$296,Samlet!$C1161,Baggrundsvariable!$C$3:$C$296,Samlet!$E1161)</f>
        <v>183229</v>
      </c>
      <c r="H1161" s="8">
        <f>SUMIFS(Baggrundsvariable!E$3:E$296,Baggrundsvariable!$A$3:$A$296,Samlet!$C1161,Baggrundsvariable!$C$3:$C$296,Samlet!$E1161)</f>
        <v>1.4916666666666669</v>
      </c>
      <c r="I1161" s="8">
        <f>SUMIFS(Baggrundsvariable!F$3:F$296,Baggrundsvariable!$A$3:$A$296,Samlet!$C1161,Baggrundsvariable!$C$3:$C$296,Samlet!$E1161)</f>
        <v>3.1</v>
      </c>
      <c r="J1161" s="8">
        <f>SUMIFS(Baggrundsvariable!G$3:G$296,Baggrundsvariable!$A$3:$A$296,Samlet!$C1161,Baggrundsvariable!$C$3:$C$296,Samlet!$E1161)</f>
        <v>14.9</v>
      </c>
      <c r="K1161" s="8">
        <f>SUMIFS(Baggrundsvariable!H$3:H$296,Baggrundsvariable!$A$3:$A$296,Samlet!$C1161,Baggrundsvariable!$C$3:$C$296,Samlet!$E1161)</f>
        <v>10.3</v>
      </c>
      <c r="L1161" s="8">
        <f>SUMIFS(Baggrundsvariable!I$3:I$296,Baggrundsvariable!$A$3:$A$296,Samlet!$C1161,Baggrundsvariable!$C$3:$C$296,Samlet!$E1161)</f>
        <v>3.0205074912136864</v>
      </c>
    </row>
    <row r="1162" spans="1:12">
      <c r="A1162">
        <v>7884</v>
      </c>
      <c r="B1162" t="s">
        <v>1059</v>
      </c>
      <c r="C1162">
        <v>779</v>
      </c>
      <c r="D1162" t="s">
        <v>1312</v>
      </c>
      <c r="E1162">
        <v>2011</v>
      </c>
      <c r="F1162" s="15">
        <f>IF(VLOOKUP(IF($A1162&lt;1500,'BM011'!$D$5,IF($A1162&lt;1800,'BM011'!$D$5,IF($A1162&lt;2000,'BM011'!$D$5,$A1162))),'BM011'!$D$5:$U$607,'BM011'!S$609,0)="BRUG KOM",VLOOKUP($C1162,'BM010'!$C$5:$T$102,'BM010'!R$104,0),VLOOKUP(IF($A1162&lt;1500,'BM011'!$D$5,IF($A1162&lt;1800,'BM011'!$D$5,IF($A1162&lt;2000,'BM011'!$D$5,$A1162))),'BM011'!$D$5:$U$607,'BM011'!S$609,0))</f>
        <v>6533.75</v>
      </c>
      <c r="G1162">
        <f>SUMIFS(Baggrundsvariable!D$3:D$296,Baggrundsvariable!$A$3:$A$296,Samlet!$C1162,Baggrundsvariable!$C$3:$C$296,Samlet!$E1162)</f>
        <v>183229</v>
      </c>
      <c r="H1162" s="8">
        <f>SUMIFS(Baggrundsvariable!E$3:E$296,Baggrundsvariable!$A$3:$A$296,Samlet!$C1162,Baggrundsvariable!$C$3:$C$296,Samlet!$E1162)</f>
        <v>1.4916666666666669</v>
      </c>
      <c r="I1162" s="8">
        <f>SUMIFS(Baggrundsvariable!F$3:F$296,Baggrundsvariable!$A$3:$A$296,Samlet!$C1162,Baggrundsvariable!$C$3:$C$296,Samlet!$E1162)</f>
        <v>3.1</v>
      </c>
      <c r="J1162" s="8">
        <f>SUMIFS(Baggrundsvariable!G$3:G$296,Baggrundsvariable!$A$3:$A$296,Samlet!$C1162,Baggrundsvariable!$C$3:$C$296,Samlet!$E1162)</f>
        <v>14.9</v>
      </c>
      <c r="K1162" s="8">
        <f>SUMIFS(Baggrundsvariable!H$3:H$296,Baggrundsvariable!$A$3:$A$296,Samlet!$C1162,Baggrundsvariable!$C$3:$C$296,Samlet!$E1162)</f>
        <v>10.3</v>
      </c>
      <c r="L1162" s="8">
        <f>SUMIFS(Baggrundsvariable!I$3:I$296,Baggrundsvariable!$A$3:$A$296,Samlet!$C1162,Baggrundsvariable!$C$3:$C$296,Samlet!$E1162)</f>
        <v>3.0205074912136864</v>
      </c>
    </row>
    <row r="1163" spans="1:12">
      <c r="A1163">
        <v>7900</v>
      </c>
      <c r="B1163" t="s">
        <v>1060</v>
      </c>
      <c r="C1163">
        <v>773</v>
      </c>
      <c r="D1163" t="s">
        <v>1313</v>
      </c>
      <c r="E1163">
        <v>2011</v>
      </c>
      <c r="F1163" s="15">
        <f>IF(VLOOKUP(IF($A1163&lt;1500,'BM011'!$D$5,IF($A1163&lt;1800,'BM011'!$D$5,IF($A1163&lt;2000,'BM011'!$D$5,$A1163))),'BM011'!$D$5:$U$607,'BM011'!S$609,0)="BRUG KOM",VLOOKUP($C1163,'BM010'!$C$5:$T$102,'BM010'!R$104,0),VLOOKUP(IF($A1163&lt;1500,'BM011'!$D$5,IF($A1163&lt;1800,'BM011'!$D$5,IF($A1163&lt;2000,'BM011'!$D$5,$A1163))),'BM011'!$D$5:$U$607,'BM011'!S$609,0))</f>
        <v>5122.75</v>
      </c>
      <c r="G1163">
        <f>SUMIFS(Baggrundsvariable!D$3:D$296,Baggrundsvariable!$A$3:$A$296,Samlet!$C1163,Baggrundsvariable!$C$3:$C$296,Samlet!$E1163)</f>
        <v>174164</v>
      </c>
      <c r="H1163" s="8">
        <f>SUMIFS(Baggrundsvariable!E$3:E$296,Baggrundsvariable!$A$3:$A$296,Samlet!$C1163,Baggrundsvariable!$C$3:$C$296,Samlet!$E1163)</f>
        <v>2.0833333333333335</v>
      </c>
      <c r="I1163" s="8">
        <f>SUMIFS(Baggrundsvariable!F$3:F$296,Baggrundsvariable!$A$3:$A$296,Samlet!$C1163,Baggrundsvariable!$C$3:$C$296,Samlet!$E1163)</f>
        <v>2.9</v>
      </c>
      <c r="J1163" s="8">
        <f>SUMIFS(Baggrundsvariable!G$3:G$296,Baggrundsvariable!$A$3:$A$296,Samlet!$C1163,Baggrundsvariable!$C$3:$C$296,Samlet!$E1163)</f>
        <v>19.7</v>
      </c>
      <c r="K1163" s="8">
        <f>SUMIFS(Baggrundsvariable!H$3:H$296,Baggrundsvariable!$A$3:$A$296,Samlet!$C1163,Baggrundsvariable!$C$3:$C$296,Samlet!$E1163)</f>
        <v>8.8000000000000007</v>
      </c>
      <c r="L1163" s="8">
        <f>SUMIFS(Baggrundsvariable!I$3:I$296,Baggrundsvariable!$A$3:$A$296,Samlet!$C1163,Baggrundsvariable!$C$3:$C$296,Samlet!$E1163)</f>
        <v>2.3372190228497121</v>
      </c>
    </row>
    <row r="1164" spans="1:12">
      <c r="A1164">
        <v>7950</v>
      </c>
      <c r="B1164" t="s">
        <v>1061</v>
      </c>
      <c r="C1164">
        <v>773</v>
      </c>
      <c r="D1164" t="s">
        <v>1313</v>
      </c>
      <c r="E1164">
        <v>2011</v>
      </c>
      <c r="F1164" s="15">
        <f>IF(VLOOKUP(IF($A1164&lt;1500,'BM011'!$D$5,IF($A1164&lt;1800,'BM011'!$D$5,IF($A1164&lt;2000,'BM011'!$D$5,$A1164))),'BM011'!$D$5:$U$607,'BM011'!S$609,0)="BRUG KOM",VLOOKUP($C1164,'BM010'!$C$5:$T$102,'BM010'!R$104,0),VLOOKUP(IF($A1164&lt;1500,'BM011'!$D$5,IF($A1164&lt;1800,'BM011'!$D$5,IF($A1164&lt;2000,'BM011'!$D$5,$A1164))),'BM011'!$D$5:$U$607,'BM011'!S$609,0))</f>
        <v>4914</v>
      </c>
      <c r="G1164">
        <f>SUMIFS(Baggrundsvariable!D$3:D$296,Baggrundsvariable!$A$3:$A$296,Samlet!$C1164,Baggrundsvariable!$C$3:$C$296,Samlet!$E1164)</f>
        <v>174164</v>
      </c>
      <c r="H1164" s="8">
        <f>SUMIFS(Baggrundsvariable!E$3:E$296,Baggrundsvariable!$A$3:$A$296,Samlet!$C1164,Baggrundsvariable!$C$3:$C$296,Samlet!$E1164)</f>
        <v>2.0833333333333335</v>
      </c>
      <c r="I1164" s="8">
        <f>SUMIFS(Baggrundsvariable!F$3:F$296,Baggrundsvariable!$A$3:$A$296,Samlet!$C1164,Baggrundsvariable!$C$3:$C$296,Samlet!$E1164)</f>
        <v>2.9</v>
      </c>
      <c r="J1164" s="8">
        <f>SUMIFS(Baggrundsvariable!G$3:G$296,Baggrundsvariable!$A$3:$A$296,Samlet!$C1164,Baggrundsvariable!$C$3:$C$296,Samlet!$E1164)</f>
        <v>19.7</v>
      </c>
      <c r="K1164" s="8">
        <f>SUMIFS(Baggrundsvariable!H$3:H$296,Baggrundsvariable!$A$3:$A$296,Samlet!$C1164,Baggrundsvariable!$C$3:$C$296,Samlet!$E1164)</f>
        <v>8.8000000000000007</v>
      </c>
      <c r="L1164" s="8">
        <f>SUMIFS(Baggrundsvariable!I$3:I$296,Baggrundsvariable!$A$3:$A$296,Samlet!$C1164,Baggrundsvariable!$C$3:$C$296,Samlet!$E1164)</f>
        <v>2.3372190228497121</v>
      </c>
    </row>
    <row r="1165" spans="1:12">
      <c r="A1165">
        <v>7960</v>
      </c>
      <c r="B1165" t="s">
        <v>1062</v>
      </c>
      <c r="C1165">
        <v>773</v>
      </c>
      <c r="D1165" t="s">
        <v>1313</v>
      </c>
      <c r="E1165">
        <v>2011</v>
      </c>
      <c r="F1165" s="15">
        <f>IF(VLOOKUP(IF($A1165&lt;1500,'BM011'!$D$5,IF($A1165&lt;1800,'BM011'!$D$5,IF($A1165&lt;2000,'BM011'!$D$5,$A1165))),'BM011'!$D$5:$U$607,'BM011'!S$609,0)="BRUG KOM",VLOOKUP($C1165,'BM010'!$C$5:$T$102,'BM010'!R$104,0),VLOOKUP(IF($A1165&lt;1500,'BM011'!$D$5,IF($A1165&lt;1800,'BM011'!$D$5,IF($A1165&lt;2000,'BM011'!$D$5,$A1165))),'BM011'!$D$5:$U$607,'BM011'!S$609,0))</f>
        <v>4605.25</v>
      </c>
      <c r="G1165">
        <f>SUMIFS(Baggrundsvariable!D$3:D$296,Baggrundsvariable!$A$3:$A$296,Samlet!$C1165,Baggrundsvariable!$C$3:$C$296,Samlet!$E1165)</f>
        <v>174164</v>
      </c>
      <c r="H1165" s="8">
        <f>SUMIFS(Baggrundsvariable!E$3:E$296,Baggrundsvariable!$A$3:$A$296,Samlet!$C1165,Baggrundsvariable!$C$3:$C$296,Samlet!$E1165)</f>
        <v>2.0833333333333335</v>
      </c>
      <c r="I1165" s="8">
        <f>SUMIFS(Baggrundsvariable!F$3:F$296,Baggrundsvariable!$A$3:$A$296,Samlet!$C1165,Baggrundsvariable!$C$3:$C$296,Samlet!$E1165)</f>
        <v>2.9</v>
      </c>
      <c r="J1165" s="8">
        <f>SUMIFS(Baggrundsvariable!G$3:G$296,Baggrundsvariable!$A$3:$A$296,Samlet!$C1165,Baggrundsvariable!$C$3:$C$296,Samlet!$E1165)</f>
        <v>19.7</v>
      </c>
      <c r="K1165" s="8">
        <f>SUMIFS(Baggrundsvariable!H$3:H$296,Baggrundsvariable!$A$3:$A$296,Samlet!$C1165,Baggrundsvariable!$C$3:$C$296,Samlet!$E1165)</f>
        <v>8.8000000000000007</v>
      </c>
      <c r="L1165" s="8">
        <f>SUMIFS(Baggrundsvariable!I$3:I$296,Baggrundsvariable!$A$3:$A$296,Samlet!$C1165,Baggrundsvariable!$C$3:$C$296,Samlet!$E1165)</f>
        <v>2.3372190228497121</v>
      </c>
    </row>
    <row r="1166" spans="1:12">
      <c r="A1166">
        <v>7970</v>
      </c>
      <c r="B1166" t="s">
        <v>1063</v>
      </c>
      <c r="C1166">
        <v>773</v>
      </c>
      <c r="D1166" t="s">
        <v>1313</v>
      </c>
      <c r="E1166">
        <v>2011</v>
      </c>
      <c r="F1166" s="15">
        <f>IF(VLOOKUP(IF($A1166&lt;1500,'BM011'!$D$5,IF($A1166&lt;1800,'BM011'!$D$5,IF($A1166&lt;2000,'BM011'!$D$5,$A1166))),'BM011'!$D$5:$U$607,'BM011'!S$609,0)="BRUG KOM",VLOOKUP($C1166,'BM010'!$C$5:$T$102,'BM010'!R$104,0),VLOOKUP(IF($A1166&lt;1500,'BM011'!$D$5,IF($A1166&lt;1800,'BM011'!$D$5,IF($A1166&lt;2000,'BM011'!$D$5,$A1166))),'BM011'!$D$5:$U$607,'BM011'!S$609,0))</f>
        <v>4605.25</v>
      </c>
      <c r="G1166">
        <f>SUMIFS(Baggrundsvariable!D$3:D$296,Baggrundsvariable!$A$3:$A$296,Samlet!$C1166,Baggrundsvariable!$C$3:$C$296,Samlet!$E1166)</f>
        <v>174164</v>
      </c>
      <c r="H1166" s="8">
        <f>SUMIFS(Baggrundsvariable!E$3:E$296,Baggrundsvariable!$A$3:$A$296,Samlet!$C1166,Baggrundsvariable!$C$3:$C$296,Samlet!$E1166)</f>
        <v>2.0833333333333335</v>
      </c>
      <c r="I1166" s="8">
        <f>SUMIFS(Baggrundsvariable!F$3:F$296,Baggrundsvariable!$A$3:$A$296,Samlet!$C1166,Baggrundsvariable!$C$3:$C$296,Samlet!$E1166)</f>
        <v>2.9</v>
      </c>
      <c r="J1166" s="8">
        <f>SUMIFS(Baggrundsvariable!G$3:G$296,Baggrundsvariable!$A$3:$A$296,Samlet!$C1166,Baggrundsvariable!$C$3:$C$296,Samlet!$E1166)</f>
        <v>19.7</v>
      </c>
      <c r="K1166" s="8">
        <f>SUMIFS(Baggrundsvariable!H$3:H$296,Baggrundsvariable!$A$3:$A$296,Samlet!$C1166,Baggrundsvariable!$C$3:$C$296,Samlet!$E1166)</f>
        <v>8.8000000000000007</v>
      </c>
      <c r="L1166" s="8">
        <f>SUMIFS(Baggrundsvariable!I$3:I$296,Baggrundsvariable!$A$3:$A$296,Samlet!$C1166,Baggrundsvariable!$C$3:$C$296,Samlet!$E1166)</f>
        <v>2.3372190228497121</v>
      </c>
    </row>
    <row r="1167" spans="1:12">
      <c r="A1167">
        <v>7980</v>
      </c>
      <c r="B1167" t="s">
        <v>1064</v>
      </c>
      <c r="C1167">
        <v>773</v>
      </c>
      <c r="D1167" t="s">
        <v>1313</v>
      </c>
      <c r="E1167">
        <v>2011</v>
      </c>
      <c r="F1167" s="15">
        <f>IF(VLOOKUP(IF($A1167&lt;1500,'BM011'!$D$5,IF($A1167&lt;1800,'BM011'!$D$5,IF($A1167&lt;2000,'BM011'!$D$5,$A1167))),'BM011'!$D$5:$U$607,'BM011'!S$609,0)="BRUG KOM",VLOOKUP($C1167,'BM010'!$C$5:$T$102,'BM010'!R$104,0),VLOOKUP(IF($A1167&lt;1500,'BM011'!$D$5,IF($A1167&lt;1800,'BM011'!$D$5,IF($A1167&lt;2000,'BM011'!$D$5,$A1167))),'BM011'!$D$5:$U$607,'BM011'!S$609,0))</f>
        <v>3793</v>
      </c>
      <c r="G1167">
        <f>SUMIFS(Baggrundsvariable!D$3:D$296,Baggrundsvariable!$A$3:$A$296,Samlet!$C1167,Baggrundsvariable!$C$3:$C$296,Samlet!$E1167)</f>
        <v>174164</v>
      </c>
      <c r="H1167" s="8">
        <f>SUMIFS(Baggrundsvariable!E$3:E$296,Baggrundsvariable!$A$3:$A$296,Samlet!$C1167,Baggrundsvariable!$C$3:$C$296,Samlet!$E1167)</f>
        <v>2.0833333333333335</v>
      </c>
      <c r="I1167" s="8">
        <f>SUMIFS(Baggrundsvariable!F$3:F$296,Baggrundsvariable!$A$3:$A$296,Samlet!$C1167,Baggrundsvariable!$C$3:$C$296,Samlet!$E1167)</f>
        <v>2.9</v>
      </c>
      <c r="J1167" s="8">
        <f>SUMIFS(Baggrundsvariable!G$3:G$296,Baggrundsvariable!$A$3:$A$296,Samlet!$C1167,Baggrundsvariable!$C$3:$C$296,Samlet!$E1167)</f>
        <v>19.7</v>
      </c>
      <c r="K1167" s="8">
        <f>SUMIFS(Baggrundsvariable!H$3:H$296,Baggrundsvariable!$A$3:$A$296,Samlet!$C1167,Baggrundsvariable!$C$3:$C$296,Samlet!$E1167)</f>
        <v>8.8000000000000007</v>
      </c>
      <c r="L1167" s="8">
        <f>SUMIFS(Baggrundsvariable!I$3:I$296,Baggrundsvariable!$A$3:$A$296,Samlet!$C1167,Baggrundsvariable!$C$3:$C$296,Samlet!$E1167)</f>
        <v>2.3372190228497121</v>
      </c>
    </row>
    <row r="1168" spans="1:12">
      <c r="A1168">
        <v>7990</v>
      </c>
      <c r="B1168" t="s">
        <v>1065</v>
      </c>
      <c r="C1168">
        <v>773</v>
      </c>
      <c r="D1168" t="s">
        <v>1313</v>
      </c>
      <c r="E1168">
        <v>2011</v>
      </c>
      <c r="F1168" s="15">
        <f>IF(VLOOKUP(IF($A1168&lt;1500,'BM011'!$D$5,IF($A1168&lt;1800,'BM011'!$D$5,IF($A1168&lt;2000,'BM011'!$D$5,$A1168))),'BM011'!$D$5:$U$607,'BM011'!S$609,0)="BRUG KOM",VLOOKUP($C1168,'BM010'!$C$5:$T$102,'BM010'!R$104,0),VLOOKUP(IF($A1168&lt;1500,'BM011'!$D$5,IF($A1168&lt;1800,'BM011'!$D$5,IF($A1168&lt;2000,'BM011'!$D$5,$A1168))),'BM011'!$D$5:$U$607,'BM011'!S$609,0))</f>
        <v>4605.25</v>
      </c>
      <c r="G1168">
        <f>SUMIFS(Baggrundsvariable!D$3:D$296,Baggrundsvariable!$A$3:$A$296,Samlet!$C1168,Baggrundsvariable!$C$3:$C$296,Samlet!$E1168)</f>
        <v>174164</v>
      </c>
      <c r="H1168" s="8">
        <f>SUMIFS(Baggrundsvariable!E$3:E$296,Baggrundsvariable!$A$3:$A$296,Samlet!$C1168,Baggrundsvariable!$C$3:$C$296,Samlet!$E1168)</f>
        <v>2.0833333333333335</v>
      </c>
      <c r="I1168" s="8">
        <f>SUMIFS(Baggrundsvariable!F$3:F$296,Baggrundsvariable!$A$3:$A$296,Samlet!$C1168,Baggrundsvariable!$C$3:$C$296,Samlet!$E1168)</f>
        <v>2.9</v>
      </c>
      <c r="J1168" s="8">
        <f>SUMIFS(Baggrundsvariable!G$3:G$296,Baggrundsvariable!$A$3:$A$296,Samlet!$C1168,Baggrundsvariable!$C$3:$C$296,Samlet!$E1168)</f>
        <v>19.7</v>
      </c>
      <c r="K1168" s="8">
        <f>SUMIFS(Baggrundsvariable!H$3:H$296,Baggrundsvariable!$A$3:$A$296,Samlet!$C1168,Baggrundsvariable!$C$3:$C$296,Samlet!$E1168)</f>
        <v>8.8000000000000007</v>
      </c>
      <c r="L1168" s="8">
        <f>SUMIFS(Baggrundsvariable!I$3:I$296,Baggrundsvariable!$A$3:$A$296,Samlet!$C1168,Baggrundsvariable!$C$3:$C$296,Samlet!$E1168)</f>
        <v>2.3372190228497121</v>
      </c>
    </row>
    <row r="1169" spans="1:12">
      <c r="A1169">
        <v>8000</v>
      </c>
      <c r="B1169" t="s">
        <v>1066</v>
      </c>
      <c r="C1169">
        <v>751</v>
      </c>
      <c r="D1169" t="s">
        <v>1314</v>
      </c>
      <c r="E1169">
        <v>2011</v>
      </c>
      <c r="F1169" s="15">
        <f>IF(VLOOKUP(IF($A1169&lt;1500,'BM011'!$D$5,IF($A1169&lt;1800,'BM011'!$D$5,IF($A1169&lt;2000,'BM011'!$D$5,$A1169))),'BM011'!$D$5:$U$607,'BM011'!S$609,0)="BRUG KOM",VLOOKUP($C1169,'BM010'!$C$5:$T$102,'BM010'!R$104,0),VLOOKUP(IF($A1169&lt;1500,'BM011'!$D$5,IF($A1169&lt;1800,'BM011'!$D$5,IF($A1169&lt;2000,'BM011'!$D$5,$A1169))),'BM011'!$D$5:$U$607,'BM011'!S$609,0))</f>
        <v>26174.666666666668</v>
      </c>
      <c r="G1169">
        <f>SUMIFS(Baggrundsvariable!D$3:D$296,Baggrundsvariable!$A$3:$A$296,Samlet!$C1169,Baggrundsvariable!$C$3:$C$296,Samlet!$E1169)</f>
        <v>196346</v>
      </c>
      <c r="H1169" s="8">
        <f>SUMIFS(Baggrundsvariable!E$3:E$296,Baggrundsvariable!$A$3:$A$296,Samlet!$C1169,Baggrundsvariable!$C$3:$C$296,Samlet!$E1169)</f>
        <v>1.3083333333333336</v>
      </c>
      <c r="I1169" s="8">
        <f>SUMIFS(Baggrundsvariable!F$3:F$296,Baggrundsvariable!$A$3:$A$296,Samlet!$C1169,Baggrundsvariable!$C$3:$C$296,Samlet!$E1169)</f>
        <v>5.3</v>
      </c>
      <c r="J1169" s="8">
        <f>SUMIFS(Baggrundsvariable!G$3:G$296,Baggrundsvariable!$A$3:$A$296,Samlet!$C1169,Baggrundsvariable!$C$3:$C$296,Samlet!$E1169)</f>
        <v>19.5</v>
      </c>
      <c r="K1169" s="8">
        <f>SUMIFS(Baggrundsvariable!H$3:H$296,Baggrundsvariable!$A$3:$A$296,Samlet!$C1169,Baggrundsvariable!$C$3:$C$296,Samlet!$E1169)</f>
        <v>13.3</v>
      </c>
      <c r="L1169" s="8">
        <f>SUMIFS(Baggrundsvariable!I$3:I$296,Baggrundsvariable!$A$3:$A$296,Samlet!$C1169,Baggrundsvariable!$C$3:$C$296,Samlet!$E1169)</f>
        <v>10.34434095399379</v>
      </c>
    </row>
    <row r="1170" spans="1:12">
      <c r="A1170">
        <v>8200</v>
      </c>
      <c r="B1170" t="s">
        <v>1067</v>
      </c>
      <c r="C1170">
        <v>751</v>
      </c>
      <c r="D1170" t="s">
        <v>1314</v>
      </c>
      <c r="E1170">
        <v>2011</v>
      </c>
      <c r="F1170" s="15">
        <f>IF(VLOOKUP(IF($A1170&lt;1500,'BM011'!$D$5,IF($A1170&lt;1800,'BM011'!$D$5,IF($A1170&lt;2000,'BM011'!$D$5,$A1170))),'BM011'!$D$5:$U$607,'BM011'!S$609,0)="BRUG KOM",VLOOKUP($C1170,'BM010'!$C$5:$T$102,'BM010'!R$104,0),VLOOKUP(IF($A1170&lt;1500,'BM011'!$D$5,IF($A1170&lt;1800,'BM011'!$D$5,IF($A1170&lt;2000,'BM011'!$D$5,$A1170))),'BM011'!$D$5:$U$607,'BM011'!S$609,0))</f>
        <v>20825.25</v>
      </c>
      <c r="G1170">
        <f>SUMIFS(Baggrundsvariable!D$3:D$296,Baggrundsvariable!$A$3:$A$296,Samlet!$C1170,Baggrundsvariable!$C$3:$C$296,Samlet!$E1170)</f>
        <v>196346</v>
      </c>
      <c r="H1170" s="8">
        <f>SUMIFS(Baggrundsvariable!E$3:E$296,Baggrundsvariable!$A$3:$A$296,Samlet!$C1170,Baggrundsvariable!$C$3:$C$296,Samlet!$E1170)</f>
        <v>1.3083333333333336</v>
      </c>
      <c r="I1170" s="8">
        <f>SUMIFS(Baggrundsvariable!F$3:F$296,Baggrundsvariable!$A$3:$A$296,Samlet!$C1170,Baggrundsvariable!$C$3:$C$296,Samlet!$E1170)</f>
        <v>5.3</v>
      </c>
      <c r="J1170" s="8">
        <f>SUMIFS(Baggrundsvariable!G$3:G$296,Baggrundsvariable!$A$3:$A$296,Samlet!$C1170,Baggrundsvariable!$C$3:$C$296,Samlet!$E1170)</f>
        <v>19.5</v>
      </c>
      <c r="K1170" s="8">
        <f>SUMIFS(Baggrundsvariable!H$3:H$296,Baggrundsvariable!$A$3:$A$296,Samlet!$C1170,Baggrundsvariable!$C$3:$C$296,Samlet!$E1170)</f>
        <v>13.3</v>
      </c>
      <c r="L1170" s="8">
        <f>SUMIFS(Baggrundsvariable!I$3:I$296,Baggrundsvariable!$A$3:$A$296,Samlet!$C1170,Baggrundsvariable!$C$3:$C$296,Samlet!$E1170)</f>
        <v>10.34434095399379</v>
      </c>
    </row>
    <row r="1171" spans="1:12">
      <c r="A1171">
        <v>8210</v>
      </c>
      <c r="B1171" t="s">
        <v>1068</v>
      </c>
      <c r="C1171">
        <v>751</v>
      </c>
      <c r="D1171" t="s">
        <v>1314</v>
      </c>
      <c r="E1171">
        <v>2011</v>
      </c>
      <c r="F1171" s="15">
        <f>IF(VLOOKUP(IF($A1171&lt;1500,'BM011'!$D$5,IF($A1171&lt;1800,'BM011'!$D$5,IF($A1171&lt;2000,'BM011'!$D$5,$A1171))),'BM011'!$D$5:$U$607,'BM011'!S$609,0)="BRUG KOM",VLOOKUP($C1171,'BM010'!$C$5:$T$102,'BM010'!R$104,0),VLOOKUP(IF($A1171&lt;1500,'BM011'!$D$5,IF($A1171&lt;1800,'BM011'!$D$5,IF($A1171&lt;2000,'BM011'!$D$5,$A1171))),'BM011'!$D$5:$U$607,'BM011'!S$609,0))</f>
        <v>17723</v>
      </c>
      <c r="G1171">
        <f>SUMIFS(Baggrundsvariable!D$3:D$296,Baggrundsvariable!$A$3:$A$296,Samlet!$C1171,Baggrundsvariable!$C$3:$C$296,Samlet!$E1171)</f>
        <v>196346</v>
      </c>
      <c r="H1171" s="8">
        <f>SUMIFS(Baggrundsvariable!E$3:E$296,Baggrundsvariable!$A$3:$A$296,Samlet!$C1171,Baggrundsvariable!$C$3:$C$296,Samlet!$E1171)</f>
        <v>1.3083333333333336</v>
      </c>
      <c r="I1171" s="8">
        <f>SUMIFS(Baggrundsvariable!F$3:F$296,Baggrundsvariable!$A$3:$A$296,Samlet!$C1171,Baggrundsvariable!$C$3:$C$296,Samlet!$E1171)</f>
        <v>5.3</v>
      </c>
      <c r="J1171" s="8">
        <f>SUMIFS(Baggrundsvariable!G$3:G$296,Baggrundsvariable!$A$3:$A$296,Samlet!$C1171,Baggrundsvariable!$C$3:$C$296,Samlet!$E1171)</f>
        <v>19.5</v>
      </c>
      <c r="K1171" s="8">
        <f>SUMIFS(Baggrundsvariable!H$3:H$296,Baggrundsvariable!$A$3:$A$296,Samlet!$C1171,Baggrundsvariable!$C$3:$C$296,Samlet!$E1171)</f>
        <v>13.3</v>
      </c>
      <c r="L1171" s="8">
        <f>SUMIFS(Baggrundsvariable!I$3:I$296,Baggrundsvariable!$A$3:$A$296,Samlet!$C1171,Baggrundsvariable!$C$3:$C$296,Samlet!$E1171)</f>
        <v>10.34434095399379</v>
      </c>
    </row>
    <row r="1172" spans="1:12">
      <c r="A1172">
        <v>8220</v>
      </c>
      <c r="B1172" t="s">
        <v>1069</v>
      </c>
      <c r="C1172">
        <v>751</v>
      </c>
      <c r="D1172" t="s">
        <v>1314</v>
      </c>
      <c r="E1172">
        <v>2011</v>
      </c>
      <c r="F1172" s="15">
        <f>IF(VLOOKUP(IF($A1172&lt;1500,'BM011'!$D$5,IF($A1172&lt;1800,'BM011'!$D$5,IF($A1172&lt;2000,'BM011'!$D$5,$A1172))),'BM011'!$D$5:$U$607,'BM011'!S$609,0)="BRUG KOM",VLOOKUP($C1172,'BM010'!$C$5:$T$102,'BM010'!R$104,0),VLOOKUP(IF($A1172&lt;1500,'BM011'!$D$5,IF($A1172&lt;1800,'BM011'!$D$5,IF($A1172&lt;2000,'BM011'!$D$5,$A1172))),'BM011'!$D$5:$U$607,'BM011'!S$609,0))</f>
        <v>17998.25</v>
      </c>
      <c r="G1172">
        <f>SUMIFS(Baggrundsvariable!D$3:D$296,Baggrundsvariable!$A$3:$A$296,Samlet!$C1172,Baggrundsvariable!$C$3:$C$296,Samlet!$E1172)</f>
        <v>196346</v>
      </c>
      <c r="H1172" s="8">
        <f>SUMIFS(Baggrundsvariable!E$3:E$296,Baggrundsvariable!$A$3:$A$296,Samlet!$C1172,Baggrundsvariable!$C$3:$C$296,Samlet!$E1172)</f>
        <v>1.3083333333333336</v>
      </c>
      <c r="I1172" s="8">
        <f>SUMIFS(Baggrundsvariable!F$3:F$296,Baggrundsvariable!$A$3:$A$296,Samlet!$C1172,Baggrundsvariable!$C$3:$C$296,Samlet!$E1172)</f>
        <v>5.3</v>
      </c>
      <c r="J1172" s="8">
        <f>SUMIFS(Baggrundsvariable!G$3:G$296,Baggrundsvariable!$A$3:$A$296,Samlet!$C1172,Baggrundsvariable!$C$3:$C$296,Samlet!$E1172)</f>
        <v>19.5</v>
      </c>
      <c r="K1172" s="8">
        <f>SUMIFS(Baggrundsvariable!H$3:H$296,Baggrundsvariable!$A$3:$A$296,Samlet!$C1172,Baggrundsvariable!$C$3:$C$296,Samlet!$E1172)</f>
        <v>13.3</v>
      </c>
      <c r="L1172" s="8">
        <f>SUMIFS(Baggrundsvariable!I$3:I$296,Baggrundsvariable!$A$3:$A$296,Samlet!$C1172,Baggrundsvariable!$C$3:$C$296,Samlet!$E1172)</f>
        <v>10.34434095399379</v>
      </c>
    </row>
    <row r="1173" spans="1:12">
      <c r="A1173">
        <v>8230</v>
      </c>
      <c r="B1173" t="s">
        <v>1071</v>
      </c>
      <c r="C1173">
        <v>751</v>
      </c>
      <c r="D1173" t="s">
        <v>1314</v>
      </c>
      <c r="E1173">
        <v>2011</v>
      </c>
      <c r="F1173" s="15">
        <f>IF(VLOOKUP(IF($A1173&lt;1500,'BM011'!$D$5,IF($A1173&lt;1800,'BM011'!$D$5,IF($A1173&lt;2000,'BM011'!$D$5,$A1173))),'BM011'!$D$5:$U$607,'BM011'!S$609,0)="BRUG KOM",VLOOKUP($C1173,'BM010'!$C$5:$T$102,'BM010'!R$104,0),VLOOKUP(IF($A1173&lt;1500,'BM011'!$D$5,IF($A1173&lt;1800,'BM011'!$D$5,IF($A1173&lt;2000,'BM011'!$D$5,$A1173))),'BM011'!$D$5:$U$607,'BM011'!S$609,0))</f>
        <v>20601.25</v>
      </c>
      <c r="G1173">
        <f>SUMIFS(Baggrundsvariable!D$3:D$296,Baggrundsvariable!$A$3:$A$296,Samlet!$C1173,Baggrundsvariable!$C$3:$C$296,Samlet!$E1173)</f>
        <v>196346</v>
      </c>
      <c r="H1173" s="8">
        <f>SUMIFS(Baggrundsvariable!E$3:E$296,Baggrundsvariable!$A$3:$A$296,Samlet!$C1173,Baggrundsvariable!$C$3:$C$296,Samlet!$E1173)</f>
        <v>1.3083333333333336</v>
      </c>
      <c r="I1173" s="8">
        <f>SUMIFS(Baggrundsvariable!F$3:F$296,Baggrundsvariable!$A$3:$A$296,Samlet!$C1173,Baggrundsvariable!$C$3:$C$296,Samlet!$E1173)</f>
        <v>5.3</v>
      </c>
      <c r="J1173" s="8">
        <f>SUMIFS(Baggrundsvariable!G$3:G$296,Baggrundsvariable!$A$3:$A$296,Samlet!$C1173,Baggrundsvariable!$C$3:$C$296,Samlet!$E1173)</f>
        <v>19.5</v>
      </c>
      <c r="K1173" s="8">
        <f>SUMIFS(Baggrundsvariable!H$3:H$296,Baggrundsvariable!$A$3:$A$296,Samlet!$C1173,Baggrundsvariable!$C$3:$C$296,Samlet!$E1173)</f>
        <v>13.3</v>
      </c>
      <c r="L1173" s="8">
        <f>SUMIFS(Baggrundsvariable!I$3:I$296,Baggrundsvariable!$A$3:$A$296,Samlet!$C1173,Baggrundsvariable!$C$3:$C$296,Samlet!$E1173)</f>
        <v>10.34434095399379</v>
      </c>
    </row>
    <row r="1174" spans="1:12">
      <c r="A1174">
        <v>8240</v>
      </c>
      <c r="B1174" t="s">
        <v>1072</v>
      </c>
      <c r="C1174">
        <v>751</v>
      </c>
      <c r="D1174" t="s">
        <v>1314</v>
      </c>
      <c r="E1174">
        <v>2011</v>
      </c>
      <c r="F1174" s="15">
        <f>IF(VLOOKUP(IF($A1174&lt;1500,'BM011'!$D$5,IF($A1174&lt;1800,'BM011'!$D$5,IF($A1174&lt;2000,'BM011'!$D$5,$A1174))),'BM011'!$D$5:$U$607,'BM011'!S$609,0)="BRUG KOM",VLOOKUP($C1174,'BM010'!$C$5:$T$102,'BM010'!R$104,0),VLOOKUP(IF($A1174&lt;1500,'BM011'!$D$5,IF($A1174&lt;1800,'BM011'!$D$5,IF($A1174&lt;2000,'BM011'!$D$5,$A1174))),'BM011'!$D$5:$U$607,'BM011'!S$609,0))</f>
        <v>22448</v>
      </c>
      <c r="G1174">
        <f>SUMIFS(Baggrundsvariable!D$3:D$296,Baggrundsvariable!$A$3:$A$296,Samlet!$C1174,Baggrundsvariable!$C$3:$C$296,Samlet!$E1174)</f>
        <v>196346</v>
      </c>
      <c r="H1174" s="8">
        <f>SUMIFS(Baggrundsvariable!E$3:E$296,Baggrundsvariable!$A$3:$A$296,Samlet!$C1174,Baggrundsvariable!$C$3:$C$296,Samlet!$E1174)</f>
        <v>1.3083333333333336</v>
      </c>
      <c r="I1174" s="8">
        <f>SUMIFS(Baggrundsvariable!F$3:F$296,Baggrundsvariable!$A$3:$A$296,Samlet!$C1174,Baggrundsvariable!$C$3:$C$296,Samlet!$E1174)</f>
        <v>5.3</v>
      </c>
      <c r="J1174" s="8">
        <f>SUMIFS(Baggrundsvariable!G$3:G$296,Baggrundsvariable!$A$3:$A$296,Samlet!$C1174,Baggrundsvariable!$C$3:$C$296,Samlet!$E1174)</f>
        <v>19.5</v>
      </c>
      <c r="K1174" s="8">
        <f>SUMIFS(Baggrundsvariable!H$3:H$296,Baggrundsvariable!$A$3:$A$296,Samlet!$C1174,Baggrundsvariable!$C$3:$C$296,Samlet!$E1174)</f>
        <v>13.3</v>
      </c>
      <c r="L1174" s="8">
        <f>SUMIFS(Baggrundsvariable!I$3:I$296,Baggrundsvariable!$A$3:$A$296,Samlet!$C1174,Baggrundsvariable!$C$3:$C$296,Samlet!$E1174)</f>
        <v>10.34434095399379</v>
      </c>
    </row>
    <row r="1175" spans="1:12">
      <c r="A1175">
        <v>8245</v>
      </c>
      <c r="B1175" t="s">
        <v>1070</v>
      </c>
      <c r="C1175">
        <v>751</v>
      </c>
      <c r="D1175" t="s">
        <v>1314</v>
      </c>
      <c r="E1175">
        <v>2011</v>
      </c>
      <c r="F1175" s="15" t="e">
        <f>IF(VLOOKUP(IF($A1175&lt;1500,'BM011'!$D$5,IF($A1175&lt;1800,'BM011'!$D$5,IF($A1175&lt;2000,'BM011'!$D$5,$A1175))),'BM011'!$D$5:$U$607,'BM011'!S$609,0)="BRUG KOM",VLOOKUP($C1175,'BM010'!$C$5:$T$102,'BM010'!R$104,0),VLOOKUP(IF($A1175&lt;1500,'BM011'!$D$5,IF($A1175&lt;1800,'BM011'!$D$5,IF($A1175&lt;2000,'BM011'!$D$5,$A1175))),'BM011'!$D$5:$U$607,'BM011'!S$609,0))</f>
        <v>#N/A</v>
      </c>
      <c r="G1175">
        <f>SUMIFS(Baggrundsvariable!D$3:D$296,Baggrundsvariable!$A$3:$A$296,Samlet!$C1175,Baggrundsvariable!$C$3:$C$296,Samlet!$E1175)</f>
        <v>196346</v>
      </c>
      <c r="H1175" s="8">
        <f>SUMIFS(Baggrundsvariable!E$3:E$296,Baggrundsvariable!$A$3:$A$296,Samlet!$C1175,Baggrundsvariable!$C$3:$C$296,Samlet!$E1175)</f>
        <v>1.3083333333333336</v>
      </c>
      <c r="I1175" s="8">
        <f>SUMIFS(Baggrundsvariable!F$3:F$296,Baggrundsvariable!$A$3:$A$296,Samlet!$C1175,Baggrundsvariable!$C$3:$C$296,Samlet!$E1175)</f>
        <v>5.3</v>
      </c>
      <c r="J1175" s="8">
        <f>SUMIFS(Baggrundsvariable!G$3:G$296,Baggrundsvariable!$A$3:$A$296,Samlet!$C1175,Baggrundsvariable!$C$3:$C$296,Samlet!$E1175)</f>
        <v>19.5</v>
      </c>
      <c r="K1175" s="8">
        <f>SUMIFS(Baggrundsvariable!H$3:H$296,Baggrundsvariable!$A$3:$A$296,Samlet!$C1175,Baggrundsvariable!$C$3:$C$296,Samlet!$E1175)</f>
        <v>13.3</v>
      </c>
      <c r="L1175" s="8">
        <f>SUMIFS(Baggrundsvariable!I$3:I$296,Baggrundsvariable!$A$3:$A$296,Samlet!$C1175,Baggrundsvariable!$C$3:$C$296,Samlet!$E1175)</f>
        <v>10.34434095399379</v>
      </c>
    </row>
    <row r="1176" spans="1:12">
      <c r="A1176">
        <v>8250</v>
      </c>
      <c r="B1176" t="s">
        <v>1073</v>
      </c>
      <c r="C1176">
        <v>751</v>
      </c>
      <c r="D1176" t="s">
        <v>1314</v>
      </c>
      <c r="E1176">
        <v>2011</v>
      </c>
      <c r="F1176" s="15">
        <f>IF(VLOOKUP(IF($A1176&lt;1500,'BM011'!$D$5,IF($A1176&lt;1800,'BM011'!$D$5,IF($A1176&lt;2000,'BM011'!$D$5,$A1176))),'BM011'!$D$5:$U$607,'BM011'!S$609,0)="BRUG KOM",VLOOKUP($C1176,'BM010'!$C$5:$T$102,'BM010'!R$104,0),VLOOKUP(IF($A1176&lt;1500,'BM011'!$D$5,IF($A1176&lt;1800,'BM011'!$D$5,IF($A1176&lt;2000,'BM011'!$D$5,$A1176))),'BM011'!$D$5:$U$607,'BM011'!S$609,0))</f>
        <v>19536.75</v>
      </c>
      <c r="G1176">
        <f>SUMIFS(Baggrundsvariable!D$3:D$296,Baggrundsvariable!$A$3:$A$296,Samlet!$C1176,Baggrundsvariable!$C$3:$C$296,Samlet!$E1176)</f>
        <v>196346</v>
      </c>
      <c r="H1176" s="8">
        <f>SUMIFS(Baggrundsvariable!E$3:E$296,Baggrundsvariable!$A$3:$A$296,Samlet!$C1176,Baggrundsvariable!$C$3:$C$296,Samlet!$E1176)</f>
        <v>1.3083333333333336</v>
      </c>
      <c r="I1176" s="8">
        <f>SUMIFS(Baggrundsvariable!F$3:F$296,Baggrundsvariable!$A$3:$A$296,Samlet!$C1176,Baggrundsvariable!$C$3:$C$296,Samlet!$E1176)</f>
        <v>5.3</v>
      </c>
      <c r="J1176" s="8">
        <f>SUMIFS(Baggrundsvariable!G$3:G$296,Baggrundsvariable!$A$3:$A$296,Samlet!$C1176,Baggrundsvariable!$C$3:$C$296,Samlet!$E1176)</f>
        <v>19.5</v>
      </c>
      <c r="K1176" s="8">
        <f>SUMIFS(Baggrundsvariable!H$3:H$296,Baggrundsvariable!$A$3:$A$296,Samlet!$C1176,Baggrundsvariable!$C$3:$C$296,Samlet!$E1176)</f>
        <v>13.3</v>
      </c>
      <c r="L1176" s="8">
        <f>SUMIFS(Baggrundsvariable!I$3:I$296,Baggrundsvariable!$A$3:$A$296,Samlet!$C1176,Baggrundsvariable!$C$3:$C$296,Samlet!$E1176)</f>
        <v>10.34434095399379</v>
      </c>
    </row>
    <row r="1177" spans="1:12">
      <c r="A1177">
        <v>8260</v>
      </c>
      <c r="B1177" t="s">
        <v>1074</v>
      </c>
      <c r="C1177">
        <v>751</v>
      </c>
      <c r="D1177" t="s">
        <v>1314</v>
      </c>
      <c r="E1177">
        <v>2011</v>
      </c>
      <c r="F1177" s="15">
        <f>IF(VLOOKUP(IF($A1177&lt;1500,'BM011'!$D$5,IF($A1177&lt;1800,'BM011'!$D$5,IF($A1177&lt;2000,'BM011'!$D$5,$A1177))),'BM011'!$D$5:$U$607,'BM011'!S$609,0)="BRUG KOM",VLOOKUP($C1177,'BM010'!$C$5:$T$102,'BM010'!R$104,0),VLOOKUP(IF($A1177&lt;1500,'BM011'!$D$5,IF($A1177&lt;1800,'BM011'!$D$5,IF($A1177&lt;2000,'BM011'!$D$5,$A1177))),'BM011'!$D$5:$U$607,'BM011'!S$609,0))</f>
        <v>18918</v>
      </c>
      <c r="G1177">
        <f>SUMIFS(Baggrundsvariable!D$3:D$296,Baggrundsvariable!$A$3:$A$296,Samlet!$C1177,Baggrundsvariable!$C$3:$C$296,Samlet!$E1177)</f>
        <v>196346</v>
      </c>
      <c r="H1177" s="8">
        <f>SUMIFS(Baggrundsvariable!E$3:E$296,Baggrundsvariable!$A$3:$A$296,Samlet!$C1177,Baggrundsvariable!$C$3:$C$296,Samlet!$E1177)</f>
        <v>1.3083333333333336</v>
      </c>
      <c r="I1177" s="8">
        <f>SUMIFS(Baggrundsvariable!F$3:F$296,Baggrundsvariable!$A$3:$A$296,Samlet!$C1177,Baggrundsvariable!$C$3:$C$296,Samlet!$E1177)</f>
        <v>5.3</v>
      </c>
      <c r="J1177" s="8">
        <f>SUMIFS(Baggrundsvariable!G$3:G$296,Baggrundsvariable!$A$3:$A$296,Samlet!$C1177,Baggrundsvariable!$C$3:$C$296,Samlet!$E1177)</f>
        <v>19.5</v>
      </c>
      <c r="K1177" s="8">
        <f>SUMIFS(Baggrundsvariable!H$3:H$296,Baggrundsvariable!$A$3:$A$296,Samlet!$C1177,Baggrundsvariable!$C$3:$C$296,Samlet!$E1177)</f>
        <v>13.3</v>
      </c>
      <c r="L1177" s="8">
        <f>SUMIFS(Baggrundsvariable!I$3:I$296,Baggrundsvariable!$A$3:$A$296,Samlet!$C1177,Baggrundsvariable!$C$3:$C$296,Samlet!$E1177)</f>
        <v>10.34434095399379</v>
      </c>
    </row>
    <row r="1178" spans="1:12">
      <c r="A1178">
        <v>8270</v>
      </c>
      <c r="B1178" t="s">
        <v>1075</v>
      </c>
      <c r="C1178">
        <v>751</v>
      </c>
      <c r="D1178" t="s">
        <v>1314</v>
      </c>
      <c r="E1178">
        <v>2011</v>
      </c>
      <c r="F1178" s="15">
        <f>IF(VLOOKUP(IF($A1178&lt;1500,'BM011'!$D$5,IF($A1178&lt;1800,'BM011'!$D$5,IF($A1178&lt;2000,'BM011'!$D$5,$A1178))),'BM011'!$D$5:$U$607,'BM011'!S$609,0)="BRUG KOM",VLOOKUP($C1178,'BM010'!$C$5:$T$102,'BM010'!R$104,0),VLOOKUP(IF($A1178&lt;1500,'BM011'!$D$5,IF($A1178&lt;1800,'BM011'!$D$5,IF($A1178&lt;2000,'BM011'!$D$5,$A1178))),'BM011'!$D$5:$U$607,'BM011'!S$609,0))</f>
        <v>21220.25</v>
      </c>
      <c r="G1178">
        <f>SUMIFS(Baggrundsvariable!D$3:D$296,Baggrundsvariable!$A$3:$A$296,Samlet!$C1178,Baggrundsvariable!$C$3:$C$296,Samlet!$E1178)</f>
        <v>196346</v>
      </c>
      <c r="H1178" s="8">
        <f>SUMIFS(Baggrundsvariable!E$3:E$296,Baggrundsvariable!$A$3:$A$296,Samlet!$C1178,Baggrundsvariable!$C$3:$C$296,Samlet!$E1178)</f>
        <v>1.3083333333333336</v>
      </c>
      <c r="I1178" s="8">
        <f>SUMIFS(Baggrundsvariable!F$3:F$296,Baggrundsvariable!$A$3:$A$296,Samlet!$C1178,Baggrundsvariable!$C$3:$C$296,Samlet!$E1178)</f>
        <v>5.3</v>
      </c>
      <c r="J1178" s="8">
        <f>SUMIFS(Baggrundsvariable!G$3:G$296,Baggrundsvariable!$A$3:$A$296,Samlet!$C1178,Baggrundsvariable!$C$3:$C$296,Samlet!$E1178)</f>
        <v>19.5</v>
      </c>
      <c r="K1178" s="8">
        <f>SUMIFS(Baggrundsvariable!H$3:H$296,Baggrundsvariable!$A$3:$A$296,Samlet!$C1178,Baggrundsvariable!$C$3:$C$296,Samlet!$E1178)</f>
        <v>13.3</v>
      </c>
      <c r="L1178" s="8">
        <f>SUMIFS(Baggrundsvariable!I$3:I$296,Baggrundsvariable!$A$3:$A$296,Samlet!$C1178,Baggrundsvariable!$C$3:$C$296,Samlet!$E1178)</f>
        <v>10.34434095399379</v>
      </c>
    </row>
    <row r="1179" spans="1:12">
      <c r="A1179">
        <v>8300</v>
      </c>
      <c r="B1179" t="s">
        <v>1076</v>
      </c>
      <c r="C1179">
        <v>727</v>
      </c>
      <c r="D1179" t="s">
        <v>1315</v>
      </c>
      <c r="E1179">
        <v>2011</v>
      </c>
      <c r="F1179" s="15">
        <f>IF(VLOOKUP(IF($A1179&lt;1500,'BM011'!$D$5,IF($A1179&lt;1800,'BM011'!$D$5,IF($A1179&lt;2000,'BM011'!$D$5,$A1179))),'BM011'!$D$5:$U$607,'BM011'!S$609,0)="BRUG KOM",VLOOKUP($C1179,'BM010'!$C$5:$T$102,'BM010'!R$104,0),VLOOKUP(IF($A1179&lt;1500,'BM011'!$D$5,IF($A1179&lt;1800,'BM011'!$D$5,IF($A1179&lt;2000,'BM011'!$D$5,$A1179))),'BM011'!$D$5:$U$607,'BM011'!S$609,0))</f>
        <v>12301.25</v>
      </c>
      <c r="G1179">
        <f>SUMIFS(Baggrundsvariable!D$3:D$296,Baggrundsvariable!$A$3:$A$296,Samlet!$C1179,Baggrundsvariable!$C$3:$C$296,Samlet!$E1179)</f>
        <v>204311</v>
      </c>
      <c r="H1179" s="8">
        <f>SUMIFS(Baggrundsvariable!E$3:E$296,Baggrundsvariable!$A$3:$A$296,Samlet!$C1179,Baggrundsvariable!$C$3:$C$296,Samlet!$E1179)</f>
        <v>1.1916666666666664</v>
      </c>
      <c r="I1179" s="8">
        <f>SUMIFS(Baggrundsvariable!F$3:F$296,Baggrundsvariable!$A$3:$A$296,Samlet!$C1179,Baggrundsvariable!$C$3:$C$296,Samlet!$E1179)</f>
        <v>2.6</v>
      </c>
      <c r="J1179" s="8">
        <f>SUMIFS(Baggrundsvariable!G$3:G$296,Baggrundsvariable!$A$3:$A$296,Samlet!$C1179,Baggrundsvariable!$C$3:$C$296,Samlet!$E1179)</f>
        <v>11.2</v>
      </c>
      <c r="K1179" s="8">
        <f>SUMIFS(Baggrundsvariable!H$3:H$296,Baggrundsvariable!$A$3:$A$296,Samlet!$C1179,Baggrundsvariable!$C$3:$C$296,Samlet!$E1179)</f>
        <v>13.9</v>
      </c>
      <c r="L1179" s="8">
        <f>SUMIFS(Baggrundsvariable!I$3:I$296,Baggrundsvariable!$A$3:$A$296,Samlet!$C1179,Baggrundsvariable!$C$3:$C$296,Samlet!$E1179)</f>
        <v>2.9382441584634953</v>
      </c>
    </row>
    <row r="1180" spans="1:12">
      <c r="A1180">
        <v>8300</v>
      </c>
      <c r="B1180" t="s">
        <v>1076</v>
      </c>
      <c r="C1180">
        <v>751</v>
      </c>
      <c r="D1180" t="s">
        <v>1314</v>
      </c>
      <c r="E1180">
        <v>2011</v>
      </c>
      <c r="F1180" s="15">
        <f>IF(VLOOKUP(IF($A1180&lt;1500,'BM011'!$D$5,IF($A1180&lt;1800,'BM011'!$D$5,IF($A1180&lt;2000,'BM011'!$D$5,$A1180))),'BM011'!$D$5:$U$607,'BM011'!S$609,0)="BRUG KOM",VLOOKUP($C1180,'BM010'!$C$5:$T$102,'BM010'!R$104,0),VLOOKUP(IF($A1180&lt;1500,'BM011'!$D$5,IF($A1180&lt;1800,'BM011'!$D$5,IF($A1180&lt;2000,'BM011'!$D$5,$A1180))),'BM011'!$D$5:$U$607,'BM011'!S$609,0))</f>
        <v>12301.25</v>
      </c>
      <c r="G1180">
        <f>SUMIFS(Baggrundsvariable!D$3:D$296,Baggrundsvariable!$A$3:$A$296,Samlet!$C1180,Baggrundsvariable!$C$3:$C$296,Samlet!$E1180)</f>
        <v>196346</v>
      </c>
      <c r="H1180" s="8">
        <f>SUMIFS(Baggrundsvariable!E$3:E$296,Baggrundsvariable!$A$3:$A$296,Samlet!$C1180,Baggrundsvariable!$C$3:$C$296,Samlet!$E1180)</f>
        <v>1.3083333333333336</v>
      </c>
      <c r="I1180" s="8">
        <f>SUMIFS(Baggrundsvariable!F$3:F$296,Baggrundsvariable!$A$3:$A$296,Samlet!$C1180,Baggrundsvariable!$C$3:$C$296,Samlet!$E1180)</f>
        <v>5.3</v>
      </c>
      <c r="J1180" s="8">
        <f>SUMIFS(Baggrundsvariable!G$3:G$296,Baggrundsvariable!$A$3:$A$296,Samlet!$C1180,Baggrundsvariable!$C$3:$C$296,Samlet!$E1180)</f>
        <v>19.5</v>
      </c>
      <c r="K1180" s="8">
        <f>SUMIFS(Baggrundsvariable!H$3:H$296,Baggrundsvariable!$A$3:$A$296,Samlet!$C1180,Baggrundsvariable!$C$3:$C$296,Samlet!$E1180)</f>
        <v>13.3</v>
      </c>
      <c r="L1180" s="8">
        <f>SUMIFS(Baggrundsvariable!I$3:I$296,Baggrundsvariable!$A$3:$A$296,Samlet!$C1180,Baggrundsvariable!$C$3:$C$296,Samlet!$E1180)</f>
        <v>10.34434095399379</v>
      </c>
    </row>
    <row r="1181" spans="1:12">
      <c r="A1181">
        <v>8305</v>
      </c>
      <c r="B1181" t="s">
        <v>1077</v>
      </c>
      <c r="C1181">
        <v>741</v>
      </c>
      <c r="D1181" t="s">
        <v>1316</v>
      </c>
      <c r="E1181">
        <v>2011</v>
      </c>
      <c r="F1181" s="15">
        <f>IF(VLOOKUP(IF($A1181&lt;1500,'BM011'!$D$5,IF($A1181&lt;1800,'BM011'!$D$5,IF($A1181&lt;2000,'BM011'!$D$5,$A1181))),'BM011'!$D$5:$U$607,'BM011'!S$609,0)="BRUG KOM",VLOOKUP($C1181,'BM010'!$C$5:$T$102,'BM010'!R$104,0),VLOOKUP(IF($A1181&lt;1500,'BM011'!$D$5,IF($A1181&lt;1800,'BM011'!$D$5,IF($A1181&lt;2000,'BM011'!$D$5,$A1181))),'BM011'!$D$5:$U$607,'BM011'!S$609,0))</f>
        <v>7063.75</v>
      </c>
      <c r="G1181">
        <f>SUMIFS(Baggrundsvariable!D$3:D$296,Baggrundsvariable!$A$3:$A$296,Samlet!$C1181,Baggrundsvariable!$C$3:$C$296,Samlet!$E1181)</f>
        <v>178054</v>
      </c>
      <c r="H1181" s="8">
        <f>SUMIFS(Baggrundsvariable!E$3:E$296,Baggrundsvariable!$A$3:$A$296,Samlet!$C1181,Baggrundsvariable!$C$3:$C$296,Samlet!$E1181)</f>
        <v>1.2083333333333333</v>
      </c>
      <c r="I1181" s="8">
        <f>SUMIFS(Baggrundsvariable!F$3:F$296,Baggrundsvariable!$A$3:$A$296,Samlet!$C1181,Baggrundsvariable!$C$3:$C$296,Samlet!$E1181)</f>
        <v>2.8</v>
      </c>
      <c r="J1181" s="8">
        <f>SUMIFS(Baggrundsvariable!G$3:G$296,Baggrundsvariable!$A$3:$A$296,Samlet!$C1181,Baggrundsvariable!$C$3:$C$296,Samlet!$E1181)</f>
        <v>23.2</v>
      </c>
      <c r="K1181" s="8">
        <f>SUMIFS(Baggrundsvariable!H$3:H$296,Baggrundsvariable!$A$3:$A$296,Samlet!$C1181,Baggrundsvariable!$C$3:$C$296,Samlet!$E1181)</f>
        <v>10.5</v>
      </c>
      <c r="L1181" s="8">
        <f>SUMIFS(Baggrundsvariable!I$3:I$296,Baggrundsvariable!$A$3:$A$296,Samlet!$C1181,Baggrundsvariable!$C$3:$C$296,Samlet!$E1181)</f>
        <v>1.2289280658859865</v>
      </c>
    </row>
    <row r="1182" spans="1:12">
      <c r="A1182">
        <v>8310</v>
      </c>
      <c r="B1182" t="s">
        <v>1078</v>
      </c>
      <c r="C1182">
        <v>751</v>
      </c>
      <c r="D1182" t="s">
        <v>1314</v>
      </c>
      <c r="E1182">
        <v>2011</v>
      </c>
      <c r="F1182" s="15">
        <f>IF(VLOOKUP(IF($A1182&lt;1500,'BM011'!$D$5,IF($A1182&lt;1800,'BM011'!$D$5,IF($A1182&lt;2000,'BM011'!$D$5,$A1182))),'BM011'!$D$5:$U$607,'BM011'!S$609,0)="BRUG KOM",VLOOKUP($C1182,'BM010'!$C$5:$T$102,'BM010'!R$104,0),VLOOKUP(IF($A1182&lt;1500,'BM011'!$D$5,IF($A1182&lt;1800,'BM011'!$D$5,IF($A1182&lt;2000,'BM011'!$D$5,$A1182))),'BM011'!$D$5:$U$607,'BM011'!S$609,0))</f>
        <v>16149.5</v>
      </c>
      <c r="G1182">
        <f>SUMIFS(Baggrundsvariable!D$3:D$296,Baggrundsvariable!$A$3:$A$296,Samlet!$C1182,Baggrundsvariable!$C$3:$C$296,Samlet!$E1182)</f>
        <v>196346</v>
      </c>
      <c r="H1182" s="8">
        <f>SUMIFS(Baggrundsvariable!E$3:E$296,Baggrundsvariable!$A$3:$A$296,Samlet!$C1182,Baggrundsvariable!$C$3:$C$296,Samlet!$E1182)</f>
        <v>1.3083333333333336</v>
      </c>
      <c r="I1182" s="8">
        <f>SUMIFS(Baggrundsvariable!F$3:F$296,Baggrundsvariable!$A$3:$A$296,Samlet!$C1182,Baggrundsvariable!$C$3:$C$296,Samlet!$E1182)</f>
        <v>5.3</v>
      </c>
      <c r="J1182" s="8">
        <f>SUMIFS(Baggrundsvariable!G$3:G$296,Baggrundsvariable!$A$3:$A$296,Samlet!$C1182,Baggrundsvariable!$C$3:$C$296,Samlet!$E1182)</f>
        <v>19.5</v>
      </c>
      <c r="K1182" s="8">
        <f>SUMIFS(Baggrundsvariable!H$3:H$296,Baggrundsvariable!$A$3:$A$296,Samlet!$C1182,Baggrundsvariable!$C$3:$C$296,Samlet!$E1182)</f>
        <v>13.3</v>
      </c>
      <c r="L1182" s="8">
        <f>SUMIFS(Baggrundsvariable!I$3:I$296,Baggrundsvariable!$A$3:$A$296,Samlet!$C1182,Baggrundsvariable!$C$3:$C$296,Samlet!$E1182)</f>
        <v>10.34434095399379</v>
      </c>
    </row>
    <row r="1183" spans="1:12">
      <c r="A1183">
        <v>8320</v>
      </c>
      <c r="B1183" t="s">
        <v>1079</v>
      </c>
      <c r="C1183">
        <v>751</v>
      </c>
      <c r="D1183" t="s">
        <v>1314</v>
      </c>
      <c r="E1183">
        <v>2011</v>
      </c>
      <c r="F1183" s="15">
        <f>IF(VLOOKUP(IF($A1183&lt;1500,'BM011'!$D$5,IF($A1183&lt;1800,'BM011'!$D$5,IF($A1183&lt;2000,'BM011'!$D$5,$A1183))),'BM011'!$D$5:$U$607,'BM011'!S$609,0)="BRUG KOM",VLOOKUP($C1183,'BM010'!$C$5:$T$102,'BM010'!R$104,0),VLOOKUP(IF($A1183&lt;1500,'BM011'!$D$5,IF($A1183&lt;1800,'BM011'!$D$5,IF($A1183&lt;2000,'BM011'!$D$5,$A1183))),'BM011'!$D$5:$U$607,'BM011'!S$609,0))</f>
        <v>16509.25</v>
      </c>
      <c r="G1183">
        <f>SUMIFS(Baggrundsvariable!D$3:D$296,Baggrundsvariable!$A$3:$A$296,Samlet!$C1183,Baggrundsvariable!$C$3:$C$296,Samlet!$E1183)</f>
        <v>196346</v>
      </c>
      <c r="H1183" s="8">
        <f>SUMIFS(Baggrundsvariable!E$3:E$296,Baggrundsvariable!$A$3:$A$296,Samlet!$C1183,Baggrundsvariable!$C$3:$C$296,Samlet!$E1183)</f>
        <v>1.3083333333333336</v>
      </c>
      <c r="I1183" s="8">
        <f>SUMIFS(Baggrundsvariable!F$3:F$296,Baggrundsvariable!$A$3:$A$296,Samlet!$C1183,Baggrundsvariable!$C$3:$C$296,Samlet!$E1183)</f>
        <v>5.3</v>
      </c>
      <c r="J1183" s="8">
        <f>SUMIFS(Baggrundsvariable!G$3:G$296,Baggrundsvariable!$A$3:$A$296,Samlet!$C1183,Baggrundsvariable!$C$3:$C$296,Samlet!$E1183)</f>
        <v>19.5</v>
      </c>
      <c r="K1183" s="8">
        <f>SUMIFS(Baggrundsvariable!H$3:H$296,Baggrundsvariable!$A$3:$A$296,Samlet!$C1183,Baggrundsvariable!$C$3:$C$296,Samlet!$E1183)</f>
        <v>13.3</v>
      </c>
      <c r="L1183" s="8">
        <f>SUMIFS(Baggrundsvariable!I$3:I$296,Baggrundsvariable!$A$3:$A$296,Samlet!$C1183,Baggrundsvariable!$C$3:$C$296,Samlet!$E1183)</f>
        <v>10.34434095399379</v>
      </c>
    </row>
    <row r="1184" spans="1:12">
      <c r="A1184">
        <v>8330</v>
      </c>
      <c r="B1184" t="s">
        <v>1080</v>
      </c>
      <c r="C1184">
        <v>751</v>
      </c>
      <c r="D1184" t="s">
        <v>1314</v>
      </c>
      <c r="E1184">
        <v>2011</v>
      </c>
      <c r="F1184" s="15">
        <f>IF(VLOOKUP(IF($A1184&lt;1500,'BM011'!$D$5,IF($A1184&lt;1800,'BM011'!$D$5,IF($A1184&lt;2000,'BM011'!$D$5,$A1184))),'BM011'!$D$5:$U$607,'BM011'!S$609,0)="BRUG KOM",VLOOKUP($C1184,'BM010'!$C$5:$T$102,'BM010'!R$104,0),VLOOKUP(IF($A1184&lt;1500,'BM011'!$D$5,IF($A1184&lt;1800,'BM011'!$D$5,IF($A1184&lt;2000,'BM011'!$D$5,$A1184))),'BM011'!$D$5:$U$607,'BM011'!S$609,0))</f>
        <v>17866.333333333332</v>
      </c>
      <c r="G1184">
        <f>SUMIFS(Baggrundsvariable!D$3:D$296,Baggrundsvariable!$A$3:$A$296,Samlet!$C1184,Baggrundsvariable!$C$3:$C$296,Samlet!$E1184)</f>
        <v>196346</v>
      </c>
      <c r="H1184" s="8">
        <f>SUMIFS(Baggrundsvariable!E$3:E$296,Baggrundsvariable!$A$3:$A$296,Samlet!$C1184,Baggrundsvariable!$C$3:$C$296,Samlet!$E1184)</f>
        <v>1.3083333333333336</v>
      </c>
      <c r="I1184" s="8">
        <f>SUMIFS(Baggrundsvariable!F$3:F$296,Baggrundsvariable!$A$3:$A$296,Samlet!$C1184,Baggrundsvariable!$C$3:$C$296,Samlet!$E1184)</f>
        <v>5.3</v>
      </c>
      <c r="J1184" s="8">
        <f>SUMIFS(Baggrundsvariable!G$3:G$296,Baggrundsvariable!$A$3:$A$296,Samlet!$C1184,Baggrundsvariable!$C$3:$C$296,Samlet!$E1184)</f>
        <v>19.5</v>
      </c>
      <c r="K1184" s="8">
        <f>SUMIFS(Baggrundsvariable!H$3:H$296,Baggrundsvariable!$A$3:$A$296,Samlet!$C1184,Baggrundsvariable!$C$3:$C$296,Samlet!$E1184)</f>
        <v>13.3</v>
      </c>
      <c r="L1184" s="8">
        <f>SUMIFS(Baggrundsvariable!I$3:I$296,Baggrundsvariable!$A$3:$A$296,Samlet!$C1184,Baggrundsvariable!$C$3:$C$296,Samlet!$E1184)</f>
        <v>10.34434095399379</v>
      </c>
    </row>
    <row r="1185" spans="1:12">
      <c r="A1185">
        <v>8340</v>
      </c>
      <c r="B1185" t="s">
        <v>1081</v>
      </c>
      <c r="C1185">
        <v>727</v>
      </c>
      <c r="D1185" t="s">
        <v>1315</v>
      </c>
      <c r="E1185">
        <v>2011</v>
      </c>
      <c r="F1185" s="15">
        <f>IF(VLOOKUP(IF($A1185&lt;1500,'BM011'!$D$5,IF($A1185&lt;1800,'BM011'!$D$5,IF($A1185&lt;2000,'BM011'!$D$5,$A1185))),'BM011'!$D$5:$U$607,'BM011'!S$609,0)="BRUG KOM",VLOOKUP($C1185,'BM010'!$C$5:$T$102,'BM010'!R$104,0),VLOOKUP(IF($A1185&lt;1500,'BM011'!$D$5,IF($A1185&lt;1800,'BM011'!$D$5,IF($A1185&lt;2000,'BM011'!$D$5,$A1185))),'BM011'!$D$5:$U$607,'BM011'!S$609,0))</f>
        <v>13297</v>
      </c>
      <c r="G1185">
        <f>SUMIFS(Baggrundsvariable!D$3:D$296,Baggrundsvariable!$A$3:$A$296,Samlet!$C1185,Baggrundsvariable!$C$3:$C$296,Samlet!$E1185)</f>
        <v>204311</v>
      </c>
      <c r="H1185" s="8">
        <f>SUMIFS(Baggrundsvariable!E$3:E$296,Baggrundsvariable!$A$3:$A$296,Samlet!$C1185,Baggrundsvariable!$C$3:$C$296,Samlet!$E1185)</f>
        <v>1.1916666666666664</v>
      </c>
      <c r="I1185" s="8">
        <f>SUMIFS(Baggrundsvariable!F$3:F$296,Baggrundsvariable!$A$3:$A$296,Samlet!$C1185,Baggrundsvariable!$C$3:$C$296,Samlet!$E1185)</f>
        <v>2.6</v>
      </c>
      <c r="J1185" s="8">
        <f>SUMIFS(Baggrundsvariable!G$3:G$296,Baggrundsvariable!$A$3:$A$296,Samlet!$C1185,Baggrundsvariable!$C$3:$C$296,Samlet!$E1185)</f>
        <v>11.2</v>
      </c>
      <c r="K1185" s="8">
        <f>SUMIFS(Baggrundsvariable!H$3:H$296,Baggrundsvariable!$A$3:$A$296,Samlet!$C1185,Baggrundsvariable!$C$3:$C$296,Samlet!$E1185)</f>
        <v>13.9</v>
      </c>
      <c r="L1185" s="8">
        <f>SUMIFS(Baggrundsvariable!I$3:I$296,Baggrundsvariable!$A$3:$A$296,Samlet!$C1185,Baggrundsvariable!$C$3:$C$296,Samlet!$E1185)</f>
        <v>2.9382441584634953</v>
      </c>
    </row>
    <row r="1186" spans="1:12">
      <c r="A1186">
        <v>8340</v>
      </c>
      <c r="B1186" t="s">
        <v>1081</v>
      </c>
      <c r="C1186">
        <v>751</v>
      </c>
      <c r="D1186" t="s">
        <v>1314</v>
      </c>
      <c r="E1186">
        <v>2011</v>
      </c>
      <c r="F1186" s="15">
        <f>IF(VLOOKUP(IF($A1186&lt;1500,'BM011'!$D$5,IF($A1186&lt;1800,'BM011'!$D$5,IF($A1186&lt;2000,'BM011'!$D$5,$A1186))),'BM011'!$D$5:$U$607,'BM011'!S$609,0)="BRUG KOM",VLOOKUP($C1186,'BM010'!$C$5:$T$102,'BM010'!R$104,0),VLOOKUP(IF($A1186&lt;1500,'BM011'!$D$5,IF($A1186&lt;1800,'BM011'!$D$5,IF($A1186&lt;2000,'BM011'!$D$5,$A1186))),'BM011'!$D$5:$U$607,'BM011'!S$609,0))</f>
        <v>13297</v>
      </c>
      <c r="G1186">
        <f>SUMIFS(Baggrundsvariable!D$3:D$296,Baggrundsvariable!$A$3:$A$296,Samlet!$C1186,Baggrundsvariable!$C$3:$C$296,Samlet!$E1186)</f>
        <v>196346</v>
      </c>
      <c r="H1186" s="8">
        <f>SUMIFS(Baggrundsvariable!E$3:E$296,Baggrundsvariable!$A$3:$A$296,Samlet!$C1186,Baggrundsvariable!$C$3:$C$296,Samlet!$E1186)</f>
        <v>1.3083333333333336</v>
      </c>
      <c r="I1186" s="8">
        <f>SUMIFS(Baggrundsvariable!F$3:F$296,Baggrundsvariable!$A$3:$A$296,Samlet!$C1186,Baggrundsvariable!$C$3:$C$296,Samlet!$E1186)</f>
        <v>5.3</v>
      </c>
      <c r="J1186" s="8">
        <f>SUMIFS(Baggrundsvariable!G$3:G$296,Baggrundsvariable!$A$3:$A$296,Samlet!$C1186,Baggrundsvariable!$C$3:$C$296,Samlet!$E1186)</f>
        <v>19.5</v>
      </c>
      <c r="K1186" s="8">
        <f>SUMIFS(Baggrundsvariable!H$3:H$296,Baggrundsvariable!$A$3:$A$296,Samlet!$C1186,Baggrundsvariable!$C$3:$C$296,Samlet!$E1186)</f>
        <v>13.3</v>
      </c>
      <c r="L1186" s="8">
        <f>SUMIFS(Baggrundsvariable!I$3:I$296,Baggrundsvariable!$A$3:$A$296,Samlet!$C1186,Baggrundsvariable!$C$3:$C$296,Samlet!$E1186)</f>
        <v>10.34434095399379</v>
      </c>
    </row>
    <row r="1187" spans="1:12">
      <c r="A1187">
        <v>8350</v>
      </c>
      <c r="B1187" t="s">
        <v>1082</v>
      </c>
      <c r="C1187">
        <v>727</v>
      </c>
      <c r="D1187" t="s">
        <v>1315</v>
      </c>
      <c r="E1187">
        <v>2011</v>
      </c>
      <c r="F1187" s="15">
        <f>IF(VLOOKUP(IF($A1187&lt;1500,'BM011'!$D$5,IF($A1187&lt;1800,'BM011'!$D$5,IF($A1187&lt;2000,'BM011'!$D$5,$A1187))),'BM011'!$D$5:$U$607,'BM011'!S$609,0)="BRUG KOM",VLOOKUP($C1187,'BM010'!$C$5:$T$102,'BM010'!R$104,0),VLOOKUP(IF($A1187&lt;1500,'BM011'!$D$5,IF($A1187&lt;1800,'BM011'!$D$5,IF($A1187&lt;2000,'BM011'!$D$5,$A1187))),'BM011'!$D$5:$U$607,'BM011'!S$609,0))</f>
        <v>12005.75</v>
      </c>
      <c r="G1187">
        <f>SUMIFS(Baggrundsvariable!D$3:D$296,Baggrundsvariable!$A$3:$A$296,Samlet!$C1187,Baggrundsvariable!$C$3:$C$296,Samlet!$E1187)</f>
        <v>204311</v>
      </c>
      <c r="H1187" s="8">
        <f>SUMIFS(Baggrundsvariable!E$3:E$296,Baggrundsvariable!$A$3:$A$296,Samlet!$C1187,Baggrundsvariable!$C$3:$C$296,Samlet!$E1187)</f>
        <v>1.1916666666666664</v>
      </c>
      <c r="I1187" s="8">
        <f>SUMIFS(Baggrundsvariable!F$3:F$296,Baggrundsvariable!$A$3:$A$296,Samlet!$C1187,Baggrundsvariable!$C$3:$C$296,Samlet!$E1187)</f>
        <v>2.6</v>
      </c>
      <c r="J1187" s="8">
        <f>SUMIFS(Baggrundsvariable!G$3:G$296,Baggrundsvariable!$A$3:$A$296,Samlet!$C1187,Baggrundsvariable!$C$3:$C$296,Samlet!$E1187)</f>
        <v>11.2</v>
      </c>
      <c r="K1187" s="8">
        <f>SUMIFS(Baggrundsvariable!H$3:H$296,Baggrundsvariable!$A$3:$A$296,Samlet!$C1187,Baggrundsvariable!$C$3:$C$296,Samlet!$E1187)</f>
        <v>13.9</v>
      </c>
      <c r="L1187" s="8">
        <f>SUMIFS(Baggrundsvariable!I$3:I$296,Baggrundsvariable!$A$3:$A$296,Samlet!$C1187,Baggrundsvariable!$C$3:$C$296,Samlet!$E1187)</f>
        <v>2.9382441584634953</v>
      </c>
    </row>
    <row r="1188" spans="1:12">
      <c r="A1188">
        <v>8355</v>
      </c>
      <c r="B1188" t="s">
        <v>1083</v>
      </c>
      <c r="C1188">
        <v>751</v>
      </c>
      <c r="D1188" t="s">
        <v>1314</v>
      </c>
      <c r="E1188">
        <v>2011</v>
      </c>
      <c r="F1188" s="15">
        <f>IF(VLOOKUP(IF($A1188&lt;1500,'BM011'!$D$5,IF($A1188&lt;1800,'BM011'!$D$5,IF($A1188&lt;2000,'BM011'!$D$5,$A1188))),'BM011'!$D$5:$U$607,'BM011'!S$609,0)="BRUG KOM",VLOOKUP($C1188,'BM010'!$C$5:$T$102,'BM010'!R$104,0),VLOOKUP(IF($A1188&lt;1500,'BM011'!$D$5,IF($A1188&lt;1800,'BM011'!$D$5,IF($A1188&lt;2000,'BM011'!$D$5,$A1188))),'BM011'!$D$5:$U$607,'BM011'!S$609,0))</f>
        <v>14673.333333333334</v>
      </c>
      <c r="G1188">
        <f>SUMIFS(Baggrundsvariable!D$3:D$296,Baggrundsvariable!$A$3:$A$296,Samlet!$C1188,Baggrundsvariable!$C$3:$C$296,Samlet!$E1188)</f>
        <v>196346</v>
      </c>
      <c r="H1188" s="8">
        <f>SUMIFS(Baggrundsvariable!E$3:E$296,Baggrundsvariable!$A$3:$A$296,Samlet!$C1188,Baggrundsvariable!$C$3:$C$296,Samlet!$E1188)</f>
        <v>1.3083333333333336</v>
      </c>
      <c r="I1188" s="8">
        <f>SUMIFS(Baggrundsvariable!F$3:F$296,Baggrundsvariable!$A$3:$A$296,Samlet!$C1188,Baggrundsvariable!$C$3:$C$296,Samlet!$E1188)</f>
        <v>5.3</v>
      </c>
      <c r="J1188" s="8">
        <f>SUMIFS(Baggrundsvariable!G$3:G$296,Baggrundsvariable!$A$3:$A$296,Samlet!$C1188,Baggrundsvariable!$C$3:$C$296,Samlet!$E1188)</f>
        <v>19.5</v>
      </c>
      <c r="K1188" s="8">
        <f>SUMIFS(Baggrundsvariable!H$3:H$296,Baggrundsvariable!$A$3:$A$296,Samlet!$C1188,Baggrundsvariable!$C$3:$C$296,Samlet!$E1188)</f>
        <v>13.3</v>
      </c>
      <c r="L1188" s="8">
        <f>SUMIFS(Baggrundsvariable!I$3:I$296,Baggrundsvariable!$A$3:$A$296,Samlet!$C1188,Baggrundsvariable!$C$3:$C$296,Samlet!$E1188)</f>
        <v>10.34434095399379</v>
      </c>
    </row>
    <row r="1189" spans="1:12">
      <c r="A1189">
        <v>8361</v>
      </c>
      <c r="B1189" t="s">
        <v>1084</v>
      </c>
      <c r="C1189">
        <v>751</v>
      </c>
      <c r="D1189" t="s">
        <v>1314</v>
      </c>
      <c r="E1189">
        <v>2011</v>
      </c>
      <c r="F1189" s="15">
        <f>IF(VLOOKUP(IF($A1189&lt;1500,'BM011'!$D$5,IF($A1189&lt;1800,'BM011'!$D$5,IF($A1189&lt;2000,'BM011'!$D$5,$A1189))),'BM011'!$D$5:$U$607,'BM011'!S$609,0)="BRUG KOM",VLOOKUP($C1189,'BM010'!$C$5:$T$102,'BM010'!R$104,0),VLOOKUP(IF($A1189&lt;1500,'BM011'!$D$5,IF($A1189&lt;1800,'BM011'!$D$5,IF($A1189&lt;2000,'BM011'!$D$5,$A1189))),'BM011'!$D$5:$U$607,'BM011'!S$609,0))</f>
        <v>15874.666666666666</v>
      </c>
      <c r="G1189">
        <f>SUMIFS(Baggrundsvariable!D$3:D$296,Baggrundsvariable!$A$3:$A$296,Samlet!$C1189,Baggrundsvariable!$C$3:$C$296,Samlet!$E1189)</f>
        <v>196346</v>
      </c>
      <c r="H1189" s="8">
        <f>SUMIFS(Baggrundsvariable!E$3:E$296,Baggrundsvariable!$A$3:$A$296,Samlet!$C1189,Baggrundsvariable!$C$3:$C$296,Samlet!$E1189)</f>
        <v>1.3083333333333336</v>
      </c>
      <c r="I1189" s="8">
        <f>SUMIFS(Baggrundsvariable!F$3:F$296,Baggrundsvariable!$A$3:$A$296,Samlet!$C1189,Baggrundsvariable!$C$3:$C$296,Samlet!$E1189)</f>
        <v>5.3</v>
      </c>
      <c r="J1189" s="8">
        <f>SUMIFS(Baggrundsvariable!G$3:G$296,Baggrundsvariable!$A$3:$A$296,Samlet!$C1189,Baggrundsvariable!$C$3:$C$296,Samlet!$E1189)</f>
        <v>19.5</v>
      </c>
      <c r="K1189" s="8">
        <f>SUMIFS(Baggrundsvariable!H$3:H$296,Baggrundsvariable!$A$3:$A$296,Samlet!$C1189,Baggrundsvariable!$C$3:$C$296,Samlet!$E1189)</f>
        <v>13.3</v>
      </c>
      <c r="L1189" s="8">
        <f>SUMIFS(Baggrundsvariable!I$3:I$296,Baggrundsvariable!$A$3:$A$296,Samlet!$C1189,Baggrundsvariable!$C$3:$C$296,Samlet!$E1189)</f>
        <v>10.34434095399379</v>
      </c>
    </row>
    <row r="1190" spans="1:12">
      <c r="A1190">
        <v>8362</v>
      </c>
      <c r="B1190" t="s">
        <v>1085</v>
      </c>
      <c r="C1190">
        <v>746</v>
      </c>
      <c r="D1190" t="s">
        <v>1317</v>
      </c>
      <c r="E1190">
        <v>2011</v>
      </c>
      <c r="F1190" s="15">
        <f>IF(VLOOKUP(IF($A1190&lt;1500,'BM011'!$D$5,IF($A1190&lt;1800,'BM011'!$D$5,IF($A1190&lt;2000,'BM011'!$D$5,$A1190))),'BM011'!$D$5:$U$607,'BM011'!S$609,0)="BRUG KOM",VLOOKUP($C1190,'BM010'!$C$5:$T$102,'BM010'!R$104,0),VLOOKUP(IF($A1190&lt;1500,'BM011'!$D$5,IF($A1190&lt;1800,'BM011'!$D$5,IF($A1190&lt;2000,'BM011'!$D$5,$A1190))),'BM011'!$D$5:$U$607,'BM011'!S$609,0))</f>
        <v>14022.75</v>
      </c>
      <c r="G1190">
        <f>SUMIFS(Baggrundsvariable!D$3:D$296,Baggrundsvariable!$A$3:$A$296,Samlet!$C1190,Baggrundsvariable!$C$3:$C$296,Samlet!$E1190)</f>
        <v>217897</v>
      </c>
      <c r="H1190" s="8">
        <f>SUMIFS(Baggrundsvariable!E$3:E$296,Baggrundsvariable!$A$3:$A$296,Samlet!$C1190,Baggrundsvariable!$C$3:$C$296,Samlet!$E1190)</f>
        <v>0.85833333333333339</v>
      </c>
      <c r="I1190" s="8">
        <f>SUMIFS(Baggrundsvariable!F$3:F$296,Baggrundsvariable!$A$3:$A$296,Samlet!$C1190,Baggrundsvariable!$C$3:$C$296,Samlet!$E1190)</f>
        <v>2.5</v>
      </c>
      <c r="J1190" s="8">
        <f>SUMIFS(Baggrundsvariable!G$3:G$296,Baggrundsvariable!$A$3:$A$296,Samlet!$C1190,Baggrundsvariable!$C$3:$C$296,Samlet!$E1190)</f>
        <v>8.1999999999999993</v>
      </c>
      <c r="K1190" s="8">
        <f>SUMIFS(Baggrundsvariable!H$3:H$296,Baggrundsvariable!$A$3:$A$296,Samlet!$C1190,Baggrundsvariable!$C$3:$C$296,Samlet!$E1190)</f>
        <v>12.3</v>
      </c>
      <c r="L1190" s="8">
        <f>SUMIFS(Baggrundsvariable!I$3:I$296,Baggrundsvariable!$A$3:$A$296,Samlet!$C1190,Baggrundsvariable!$C$3:$C$296,Samlet!$E1190)</f>
        <v>2.8428527003213433</v>
      </c>
    </row>
    <row r="1191" spans="1:12">
      <c r="A1191">
        <v>8362</v>
      </c>
      <c r="B1191" t="s">
        <v>1085</v>
      </c>
      <c r="C1191">
        <v>751</v>
      </c>
      <c r="D1191" t="s">
        <v>1314</v>
      </c>
      <c r="E1191">
        <v>2011</v>
      </c>
      <c r="F1191" s="15">
        <f>IF(VLOOKUP(IF($A1191&lt;1500,'BM011'!$D$5,IF($A1191&lt;1800,'BM011'!$D$5,IF($A1191&lt;2000,'BM011'!$D$5,$A1191))),'BM011'!$D$5:$U$607,'BM011'!S$609,0)="BRUG KOM",VLOOKUP($C1191,'BM010'!$C$5:$T$102,'BM010'!R$104,0),VLOOKUP(IF($A1191&lt;1500,'BM011'!$D$5,IF($A1191&lt;1800,'BM011'!$D$5,IF($A1191&lt;2000,'BM011'!$D$5,$A1191))),'BM011'!$D$5:$U$607,'BM011'!S$609,0))</f>
        <v>14022.75</v>
      </c>
      <c r="G1191">
        <f>SUMIFS(Baggrundsvariable!D$3:D$296,Baggrundsvariable!$A$3:$A$296,Samlet!$C1191,Baggrundsvariable!$C$3:$C$296,Samlet!$E1191)</f>
        <v>196346</v>
      </c>
      <c r="H1191" s="8">
        <f>SUMIFS(Baggrundsvariable!E$3:E$296,Baggrundsvariable!$A$3:$A$296,Samlet!$C1191,Baggrundsvariable!$C$3:$C$296,Samlet!$E1191)</f>
        <v>1.3083333333333336</v>
      </c>
      <c r="I1191" s="8">
        <f>SUMIFS(Baggrundsvariable!F$3:F$296,Baggrundsvariable!$A$3:$A$296,Samlet!$C1191,Baggrundsvariable!$C$3:$C$296,Samlet!$E1191)</f>
        <v>5.3</v>
      </c>
      <c r="J1191" s="8">
        <f>SUMIFS(Baggrundsvariable!G$3:G$296,Baggrundsvariable!$A$3:$A$296,Samlet!$C1191,Baggrundsvariable!$C$3:$C$296,Samlet!$E1191)</f>
        <v>19.5</v>
      </c>
      <c r="K1191" s="8">
        <f>SUMIFS(Baggrundsvariable!H$3:H$296,Baggrundsvariable!$A$3:$A$296,Samlet!$C1191,Baggrundsvariable!$C$3:$C$296,Samlet!$E1191)</f>
        <v>13.3</v>
      </c>
      <c r="L1191" s="8">
        <f>SUMIFS(Baggrundsvariable!I$3:I$296,Baggrundsvariable!$A$3:$A$296,Samlet!$C1191,Baggrundsvariable!$C$3:$C$296,Samlet!$E1191)</f>
        <v>10.34434095399379</v>
      </c>
    </row>
    <row r="1192" spans="1:12">
      <c r="A1192">
        <v>8370</v>
      </c>
      <c r="B1192" t="s">
        <v>1086</v>
      </c>
      <c r="C1192">
        <v>710</v>
      </c>
      <c r="D1192" t="s">
        <v>1318</v>
      </c>
      <c r="E1192">
        <v>2011</v>
      </c>
      <c r="F1192" s="15">
        <f>IF(VLOOKUP(IF($A1192&lt;1500,'BM011'!$D$5,IF($A1192&lt;1800,'BM011'!$D$5,IF($A1192&lt;2000,'BM011'!$D$5,$A1192))),'BM011'!$D$5:$U$607,'BM011'!S$609,0)="BRUG KOM",VLOOKUP($C1192,'BM010'!$C$5:$T$102,'BM010'!R$104,0),VLOOKUP(IF($A1192&lt;1500,'BM011'!$D$5,IF($A1192&lt;1800,'BM011'!$D$5,IF($A1192&lt;2000,'BM011'!$D$5,$A1192))),'BM011'!$D$5:$U$607,'BM011'!S$609,0))</f>
        <v>12001.75</v>
      </c>
      <c r="G1192">
        <f>SUMIFS(Baggrundsvariable!D$3:D$296,Baggrundsvariable!$A$3:$A$296,Samlet!$C1192,Baggrundsvariable!$C$3:$C$296,Samlet!$E1192)</f>
        <v>204412</v>
      </c>
      <c r="H1192" s="8">
        <f>SUMIFS(Baggrundsvariable!E$3:E$296,Baggrundsvariable!$A$3:$A$296,Samlet!$C1192,Baggrundsvariable!$C$3:$C$296,Samlet!$E1192)</f>
        <v>1.0666666666666667</v>
      </c>
      <c r="I1192" s="8">
        <f>SUMIFS(Baggrundsvariable!F$3:F$296,Baggrundsvariable!$A$3:$A$296,Samlet!$C1192,Baggrundsvariable!$C$3:$C$296,Samlet!$E1192)</f>
        <v>3.1</v>
      </c>
      <c r="J1192" s="8">
        <f>SUMIFS(Baggrundsvariable!G$3:G$296,Baggrundsvariable!$A$3:$A$296,Samlet!$C1192,Baggrundsvariable!$C$3:$C$296,Samlet!$E1192)</f>
        <v>8.1999999999999993</v>
      </c>
      <c r="K1192" s="8">
        <f>SUMIFS(Baggrundsvariable!H$3:H$296,Baggrundsvariable!$A$3:$A$296,Samlet!$C1192,Baggrundsvariable!$C$3:$C$296,Samlet!$E1192)</f>
        <v>12.3</v>
      </c>
      <c r="L1192" s="8">
        <f>SUMIFS(Baggrundsvariable!I$3:I$296,Baggrundsvariable!$A$3:$A$296,Samlet!$C1192,Baggrundsvariable!$C$3:$C$296,Samlet!$E1192)</f>
        <v>2.013479942335211</v>
      </c>
    </row>
    <row r="1193" spans="1:12">
      <c r="A1193">
        <v>8380</v>
      </c>
      <c r="B1193" t="s">
        <v>1087</v>
      </c>
      <c r="C1193">
        <v>710</v>
      </c>
      <c r="D1193" t="s">
        <v>1318</v>
      </c>
      <c r="E1193">
        <v>2011</v>
      </c>
      <c r="F1193" s="15">
        <f>IF(VLOOKUP(IF($A1193&lt;1500,'BM011'!$D$5,IF($A1193&lt;1800,'BM011'!$D$5,IF($A1193&lt;2000,'BM011'!$D$5,$A1193))),'BM011'!$D$5:$U$607,'BM011'!S$609,0)="BRUG KOM",VLOOKUP($C1193,'BM010'!$C$5:$T$102,'BM010'!R$104,0),VLOOKUP(IF($A1193&lt;1500,'BM011'!$D$5,IF($A1193&lt;1800,'BM011'!$D$5,IF($A1193&lt;2000,'BM011'!$D$5,$A1193))),'BM011'!$D$5:$U$607,'BM011'!S$609,0))</f>
        <v>13029</v>
      </c>
      <c r="G1193">
        <f>SUMIFS(Baggrundsvariable!D$3:D$296,Baggrundsvariable!$A$3:$A$296,Samlet!$C1193,Baggrundsvariable!$C$3:$C$296,Samlet!$E1193)</f>
        <v>204412</v>
      </c>
      <c r="H1193" s="8">
        <f>SUMIFS(Baggrundsvariable!E$3:E$296,Baggrundsvariable!$A$3:$A$296,Samlet!$C1193,Baggrundsvariable!$C$3:$C$296,Samlet!$E1193)</f>
        <v>1.0666666666666667</v>
      </c>
      <c r="I1193" s="8">
        <f>SUMIFS(Baggrundsvariable!F$3:F$296,Baggrundsvariable!$A$3:$A$296,Samlet!$C1193,Baggrundsvariable!$C$3:$C$296,Samlet!$E1193)</f>
        <v>3.1</v>
      </c>
      <c r="J1193" s="8">
        <f>SUMIFS(Baggrundsvariable!G$3:G$296,Baggrundsvariable!$A$3:$A$296,Samlet!$C1193,Baggrundsvariable!$C$3:$C$296,Samlet!$E1193)</f>
        <v>8.1999999999999993</v>
      </c>
      <c r="K1193" s="8">
        <f>SUMIFS(Baggrundsvariable!H$3:H$296,Baggrundsvariable!$A$3:$A$296,Samlet!$C1193,Baggrundsvariable!$C$3:$C$296,Samlet!$E1193)</f>
        <v>12.3</v>
      </c>
      <c r="L1193" s="8">
        <f>SUMIFS(Baggrundsvariable!I$3:I$296,Baggrundsvariable!$A$3:$A$296,Samlet!$C1193,Baggrundsvariable!$C$3:$C$296,Samlet!$E1193)</f>
        <v>2.013479942335211</v>
      </c>
    </row>
    <row r="1194" spans="1:12">
      <c r="A1194">
        <v>8380</v>
      </c>
      <c r="B1194" t="s">
        <v>1087</v>
      </c>
      <c r="C1194">
        <v>751</v>
      </c>
      <c r="D1194" t="s">
        <v>1314</v>
      </c>
      <c r="E1194">
        <v>2011</v>
      </c>
      <c r="F1194" s="15">
        <f>IF(VLOOKUP(IF($A1194&lt;1500,'BM011'!$D$5,IF($A1194&lt;1800,'BM011'!$D$5,IF($A1194&lt;2000,'BM011'!$D$5,$A1194))),'BM011'!$D$5:$U$607,'BM011'!S$609,0)="BRUG KOM",VLOOKUP($C1194,'BM010'!$C$5:$T$102,'BM010'!R$104,0),VLOOKUP(IF($A1194&lt;1500,'BM011'!$D$5,IF($A1194&lt;1800,'BM011'!$D$5,IF($A1194&lt;2000,'BM011'!$D$5,$A1194))),'BM011'!$D$5:$U$607,'BM011'!S$609,0))</f>
        <v>13029</v>
      </c>
      <c r="G1194">
        <f>SUMIFS(Baggrundsvariable!D$3:D$296,Baggrundsvariable!$A$3:$A$296,Samlet!$C1194,Baggrundsvariable!$C$3:$C$296,Samlet!$E1194)</f>
        <v>196346</v>
      </c>
      <c r="H1194" s="8">
        <f>SUMIFS(Baggrundsvariable!E$3:E$296,Baggrundsvariable!$A$3:$A$296,Samlet!$C1194,Baggrundsvariable!$C$3:$C$296,Samlet!$E1194)</f>
        <v>1.3083333333333336</v>
      </c>
      <c r="I1194" s="8">
        <f>SUMIFS(Baggrundsvariable!F$3:F$296,Baggrundsvariable!$A$3:$A$296,Samlet!$C1194,Baggrundsvariable!$C$3:$C$296,Samlet!$E1194)</f>
        <v>5.3</v>
      </c>
      <c r="J1194" s="8">
        <f>SUMIFS(Baggrundsvariable!G$3:G$296,Baggrundsvariable!$A$3:$A$296,Samlet!$C1194,Baggrundsvariable!$C$3:$C$296,Samlet!$E1194)</f>
        <v>19.5</v>
      </c>
      <c r="K1194" s="8">
        <f>SUMIFS(Baggrundsvariable!H$3:H$296,Baggrundsvariable!$A$3:$A$296,Samlet!$C1194,Baggrundsvariable!$C$3:$C$296,Samlet!$E1194)</f>
        <v>13.3</v>
      </c>
      <c r="L1194" s="8">
        <f>SUMIFS(Baggrundsvariable!I$3:I$296,Baggrundsvariable!$A$3:$A$296,Samlet!$C1194,Baggrundsvariable!$C$3:$C$296,Samlet!$E1194)</f>
        <v>10.34434095399379</v>
      </c>
    </row>
    <row r="1195" spans="1:12">
      <c r="A1195">
        <v>8381</v>
      </c>
      <c r="B1195" t="s">
        <v>1088</v>
      </c>
      <c r="C1195">
        <v>751</v>
      </c>
      <c r="D1195" t="s">
        <v>1314</v>
      </c>
      <c r="E1195">
        <v>2011</v>
      </c>
      <c r="F1195" s="15">
        <f>IF(VLOOKUP(IF($A1195&lt;1500,'BM011'!$D$5,IF($A1195&lt;1800,'BM011'!$D$5,IF($A1195&lt;2000,'BM011'!$D$5,$A1195))),'BM011'!$D$5:$U$607,'BM011'!S$609,0)="BRUG KOM",VLOOKUP($C1195,'BM010'!$C$5:$T$102,'BM010'!R$104,0),VLOOKUP(IF($A1195&lt;1500,'BM011'!$D$5,IF($A1195&lt;1800,'BM011'!$D$5,IF($A1195&lt;2000,'BM011'!$D$5,$A1195))),'BM011'!$D$5:$U$607,'BM011'!S$609,0))</f>
        <v>15113.5</v>
      </c>
      <c r="G1195">
        <f>SUMIFS(Baggrundsvariable!D$3:D$296,Baggrundsvariable!$A$3:$A$296,Samlet!$C1195,Baggrundsvariable!$C$3:$C$296,Samlet!$E1195)</f>
        <v>196346</v>
      </c>
      <c r="H1195" s="8">
        <f>SUMIFS(Baggrundsvariable!E$3:E$296,Baggrundsvariable!$A$3:$A$296,Samlet!$C1195,Baggrundsvariable!$C$3:$C$296,Samlet!$E1195)</f>
        <v>1.3083333333333336</v>
      </c>
      <c r="I1195" s="8">
        <f>SUMIFS(Baggrundsvariable!F$3:F$296,Baggrundsvariable!$A$3:$A$296,Samlet!$C1195,Baggrundsvariable!$C$3:$C$296,Samlet!$E1195)</f>
        <v>5.3</v>
      </c>
      <c r="J1195" s="8">
        <f>SUMIFS(Baggrundsvariable!G$3:G$296,Baggrundsvariable!$A$3:$A$296,Samlet!$C1195,Baggrundsvariable!$C$3:$C$296,Samlet!$E1195)</f>
        <v>19.5</v>
      </c>
      <c r="K1195" s="8">
        <f>SUMIFS(Baggrundsvariable!H$3:H$296,Baggrundsvariable!$A$3:$A$296,Samlet!$C1195,Baggrundsvariable!$C$3:$C$296,Samlet!$E1195)</f>
        <v>13.3</v>
      </c>
      <c r="L1195" s="8">
        <f>SUMIFS(Baggrundsvariable!I$3:I$296,Baggrundsvariable!$A$3:$A$296,Samlet!$C1195,Baggrundsvariable!$C$3:$C$296,Samlet!$E1195)</f>
        <v>10.34434095399379</v>
      </c>
    </row>
    <row r="1196" spans="1:12">
      <c r="A1196">
        <v>8382</v>
      </c>
      <c r="B1196" t="s">
        <v>1089</v>
      </c>
      <c r="C1196">
        <v>710</v>
      </c>
      <c r="D1196" t="s">
        <v>1318</v>
      </c>
      <c r="E1196">
        <v>2011</v>
      </c>
      <c r="F1196" s="15">
        <f>IF(VLOOKUP(IF($A1196&lt;1500,'BM011'!$D$5,IF($A1196&lt;1800,'BM011'!$D$5,IF($A1196&lt;2000,'BM011'!$D$5,$A1196))),'BM011'!$D$5:$U$607,'BM011'!S$609,0)="BRUG KOM",VLOOKUP($C1196,'BM010'!$C$5:$T$102,'BM010'!R$104,0),VLOOKUP(IF($A1196&lt;1500,'BM011'!$D$5,IF($A1196&lt;1800,'BM011'!$D$5,IF($A1196&lt;2000,'BM011'!$D$5,$A1196))),'BM011'!$D$5:$U$607,'BM011'!S$609,0))</f>
        <v>14446.5</v>
      </c>
      <c r="G1196">
        <f>SUMIFS(Baggrundsvariable!D$3:D$296,Baggrundsvariable!$A$3:$A$296,Samlet!$C1196,Baggrundsvariable!$C$3:$C$296,Samlet!$E1196)</f>
        <v>204412</v>
      </c>
      <c r="H1196" s="8">
        <f>SUMIFS(Baggrundsvariable!E$3:E$296,Baggrundsvariable!$A$3:$A$296,Samlet!$C1196,Baggrundsvariable!$C$3:$C$296,Samlet!$E1196)</f>
        <v>1.0666666666666667</v>
      </c>
      <c r="I1196" s="8">
        <f>SUMIFS(Baggrundsvariable!F$3:F$296,Baggrundsvariable!$A$3:$A$296,Samlet!$C1196,Baggrundsvariable!$C$3:$C$296,Samlet!$E1196)</f>
        <v>3.1</v>
      </c>
      <c r="J1196" s="8">
        <f>SUMIFS(Baggrundsvariable!G$3:G$296,Baggrundsvariable!$A$3:$A$296,Samlet!$C1196,Baggrundsvariable!$C$3:$C$296,Samlet!$E1196)</f>
        <v>8.1999999999999993</v>
      </c>
      <c r="K1196" s="8">
        <f>SUMIFS(Baggrundsvariable!H$3:H$296,Baggrundsvariable!$A$3:$A$296,Samlet!$C1196,Baggrundsvariable!$C$3:$C$296,Samlet!$E1196)</f>
        <v>12.3</v>
      </c>
      <c r="L1196" s="8">
        <f>SUMIFS(Baggrundsvariable!I$3:I$296,Baggrundsvariable!$A$3:$A$296,Samlet!$C1196,Baggrundsvariable!$C$3:$C$296,Samlet!$E1196)</f>
        <v>2.013479942335211</v>
      </c>
    </row>
    <row r="1197" spans="1:12">
      <c r="A1197">
        <v>8382</v>
      </c>
      <c r="B1197" t="s">
        <v>1089</v>
      </c>
      <c r="C1197">
        <v>751</v>
      </c>
      <c r="D1197" t="s">
        <v>1314</v>
      </c>
      <c r="E1197">
        <v>2011</v>
      </c>
      <c r="F1197" s="15">
        <f>IF(VLOOKUP(IF($A1197&lt;1500,'BM011'!$D$5,IF($A1197&lt;1800,'BM011'!$D$5,IF($A1197&lt;2000,'BM011'!$D$5,$A1197))),'BM011'!$D$5:$U$607,'BM011'!S$609,0)="BRUG KOM",VLOOKUP($C1197,'BM010'!$C$5:$T$102,'BM010'!R$104,0),VLOOKUP(IF($A1197&lt;1500,'BM011'!$D$5,IF($A1197&lt;1800,'BM011'!$D$5,IF($A1197&lt;2000,'BM011'!$D$5,$A1197))),'BM011'!$D$5:$U$607,'BM011'!S$609,0))</f>
        <v>14446.5</v>
      </c>
      <c r="G1197">
        <f>SUMIFS(Baggrundsvariable!D$3:D$296,Baggrundsvariable!$A$3:$A$296,Samlet!$C1197,Baggrundsvariable!$C$3:$C$296,Samlet!$E1197)</f>
        <v>196346</v>
      </c>
      <c r="H1197" s="8">
        <f>SUMIFS(Baggrundsvariable!E$3:E$296,Baggrundsvariable!$A$3:$A$296,Samlet!$C1197,Baggrundsvariable!$C$3:$C$296,Samlet!$E1197)</f>
        <v>1.3083333333333336</v>
      </c>
      <c r="I1197" s="8">
        <f>SUMIFS(Baggrundsvariable!F$3:F$296,Baggrundsvariable!$A$3:$A$296,Samlet!$C1197,Baggrundsvariable!$C$3:$C$296,Samlet!$E1197)</f>
        <v>5.3</v>
      </c>
      <c r="J1197" s="8">
        <f>SUMIFS(Baggrundsvariable!G$3:G$296,Baggrundsvariable!$A$3:$A$296,Samlet!$C1197,Baggrundsvariable!$C$3:$C$296,Samlet!$E1197)</f>
        <v>19.5</v>
      </c>
      <c r="K1197" s="8">
        <f>SUMIFS(Baggrundsvariable!H$3:H$296,Baggrundsvariable!$A$3:$A$296,Samlet!$C1197,Baggrundsvariable!$C$3:$C$296,Samlet!$E1197)</f>
        <v>13.3</v>
      </c>
      <c r="L1197" s="8">
        <f>SUMIFS(Baggrundsvariable!I$3:I$296,Baggrundsvariable!$A$3:$A$296,Samlet!$C1197,Baggrundsvariable!$C$3:$C$296,Samlet!$E1197)</f>
        <v>10.34434095399379</v>
      </c>
    </row>
    <row r="1198" spans="1:12">
      <c r="A1198">
        <v>8400</v>
      </c>
      <c r="B1198" t="s">
        <v>1090</v>
      </c>
      <c r="C1198">
        <v>706</v>
      </c>
      <c r="D1198" t="s">
        <v>1319</v>
      </c>
      <c r="E1198">
        <v>2011</v>
      </c>
      <c r="F1198" s="15">
        <f>IF(VLOOKUP(IF($A1198&lt;1500,'BM011'!$D$5,IF($A1198&lt;1800,'BM011'!$D$5,IF($A1198&lt;2000,'BM011'!$D$5,$A1198))),'BM011'!$D$5:$U$607,'BM011'!S$609,0)="BRUG KOM",VLOOKUP($C1198,'BM010'!$C$5:$T$102,'BM010'!R$104,0),VLOOKUP(IF($A1198&lt;1500,'BM011'!$D$5,IF($A1198&lt;1800,'BM011'!$D$5,IF($A1198&lt;2000,'BM011'!$D$5,$A1198))),'BM011'!$D$5:$U$607,'BM011'!S$609,0))</f>
        <v>11223.5</v>
      </c>
      <c r="G1198">
        <f>SUMIFS(Baggrundsvariable!D$3:D$296,Baggrundsvariable!$A$3:$A$296,Samlet!$C1198,Baggrundsvariable!$C$3:$C$296,Samlet!$E1198)</f>
        <v>195670</v>
      </c>
      <c r="H1198" s="8">
        <f>SUMIFS(Baggrundsvariable!E$3:E$296,Baggrundsvariable!$A$3:$A$296,Samlet!$C1198,Baggrundsvariable!$C$3:$C$296,Samlet!$E1198)</f>
        <v>1.4916666666666665</v>
      </c>
      <c r="I1198" s="8">
        <f>SUMIFS(Baggrundsvariable!F$3:F$296,Baggrundsvariable!$A$3:$A$296,Samlet!$C1198,Baggrundsvariable!$C$3:$C$296,Samlet!$E1198)</f>
        <v>2.2000000000000002</v>
      </c>
      <c r="J1198" s="8">
        <f>SUMIFS(Baggrundsvariable!G$3:G$296,Baggrundsvariable!$A$3:$A$296,Samlet!$C1198,Baggrundsvariable!$C$3:$C$296,Samlet!$E1198)</f>
        <v>13.5</v>
      </c>
      <c r="K1198" s="8">
        <f>SUMIFS(Baggrundsvariable!H$3:H$296,Baggrundsvariable!$A$3:$A$296,Samlet!$C1198,Baggrundsvariable!$C$3:$C$296,Samlet!$E1198)</f>
        <v>12.1</v>
      </c>
      <c r="L1198" s="8">
        <f>SUMIFS(Baggrundsvariable!I$3:I$296,Baggrundsvariable!$A$3:$A$296,Samlet!$C1198,Baggrundsvariable!$C$3:$C$296,Samlet!$E1198)</f>
        <v>2.6034561164165528</v>
      </c>
    </row>
    <row r="1199" spans="1:12">
      <c r="A1199">
        <v>8410</v>
      </c>
      <c r="B1199" t="s">
        <v>1091</v>
      </c>
      <c r="C1199">
        <v>706</v>
      </c>
      <c r="D1199" t="s">
        <v>1319</v>
      </c>
      <c r="E1199">
        <v>2011</v>
      </c>
      <c r="F1199" s="15">
        <f>IF(VLOOKUP(IF($A1199&lt;1500,'BM011'!$D$5,IF($A1199&lt;1800,'BM011'!$D$5,IF($A1199&lt;2000,'BM011'!$D$5,$A1199))),'BM011'!$D$5:$U$607,'BM011'!S$609,0)="BRUG KOM",VLOOKUP($C1199,'BM010'!$C$5:$T$102,'BM010'!R$104,0),VLOOKUP(IF($A1199&lt;1500,'BM011'!$D$5,IF($A1199&lt;1800,'BM011'!$D$5,IF($A1199&lt;2000,'BM011'!$D$5,$A1199))),'BM011'!$D$5:$U$607,'BM011'!S$609,0))</f>
        <v>11609.75</v>
      </c>
      <c r="G1199">
        <f>SUMIFS(Baggrundsvariable!D$3:D$296,Baggrundsvariable!$A$3:$A$296,Samlet!$C1199,Baggrundsvariable!$C$3:$C$296,Samlet!$E1199)</f>
        <v>195670</v>
      </c>
      <c r="H1199" s="8">
        <f>SUMIFS(Baggrundsvariable!E$3:E$296,Baggrundsvariable!$A$3:$A$296,Samlet!$C1199,Baggrundsvariable!$C$3:$C$296,Samlet!$E1199)</f>
        <v>1.4916666666666665</v>
      </c>
      <c r="I1199" s="8">
        <f>SUMIFS(Baggrundsvariable!F$3:F$296,Baggrundsvariable!$A$3:$A$296,Samlet!$C1199,Baggrundsvariable!$C$3:$C$296,Samlet!$E1199)</f>
        <v>2.2000000000000002</v>
      </c>
      <c r="J1199" s="8">
        <f>SUMIFS(Baggrundsvariable!G$3:G$296,Baggrundsvariable!$A$3:$A$296,Samlet!$C1199,Baggrundsvariable!$C$3:$C$296,Samlet!$E1199)</f>
        <v>13.5</v>
      </c>
      <c r="K1199" s="8">
        <f>SUMIFS(Baggrundsvariable!H$3:H$296,Baggrundsvariable!$A$3:$A$296,Samlet!$C1199,Baggrundsvariable!$C$3:$C$296,Samlet!$E1199)</f>
        <v>12.1</v>
      </c>
      <c r="L1199" s="8">
        <f>SUMIFS(Baggrundsvariable!I$3:I$296,Baggrundsvariable!$A$3:$A$296,Samlet!$C1199,Baggrundsvariable!$C$3:$C$296,Samlet!$E1199)</f>
        <v>2.6034561164165528</v>
      </c>
    </row>
    <row r="1200" spans="1:12">
      <c r="A1200">
        <v>8420</v>
      </c>
      <c r="B1200" t="s">
        <v>1092</v>
      </c>
      <c r="C1200">
        <v>706</v>
      </c>
      <c r="D1200" t="s">
        <v>1319</v>
      </c>
      <c r="E1200">
        <v>2011</v>
      </c>
      <c r="F1200" s="15">
        <f>IF(VLOOKUP(IF($A1200&lt;1500,'BM011'!$D$5,IF($A1200&lt;1800,'BM011'!$D$5,IF($A1200&lt;2000,'BM011'!$D$5,$A1200))),'BM011'!$D$5:$U$607,'BM011'!S$609,0)="BRUG KOM",VLOOKUP($C1200,'BM010'!$C$5:$T$102,'BM010'!R$104,0),VLOOKUP(IF($A1200&lt;1500,'BM011'!$D$5,IF($A1200&lt;1800,'BM011'!$D$5,IF($A1200&lt;2000,'BM011'!$D$5,$A1200))),'BM011'!$D$5:$U$607,'BM011'!S$609,0))</f>
        <v>8018</v>
      </c>
      <c r="G1200">
        <f>SUMIFS(Baggrundsvariable!D$3:D$296,Baggrundsvariable!$A$3:$A$296,Samlet!$C1200,Baggrundsvariable!$C$3:$C$296,Samlet!$E1200)</f>
        <v>195670</v>
      </c>
      <c r="H1200" s="8">
        <f>SUMIFS(Baggrundsvariable!E$3:E$296,Baggrundsvariable!$A$3:$A$296,Samlet!$C1200,Baggrundsvariable!$C$3:$C$296,Samlet!$E1200)</f>
        <v>1.4916666666666665</v>
      </c>
      <c r="I1200" s="8">
        <f>SUMIFS(Baggrundsvariable!F$3:F$296,Baggrundsvariable!$A$3:$A$296,Samlet!$C1200,Baggrundsvariable!$C$3:$C$296,Samlet!$E1200)</f>
        <v>2.2000000000000002</v>
      </c>
      <c r="J1200" s="8">
        <f>SUMIFS(Baggrundsvariable!G$3:G$296,Baggrundsvariable!$A$3:$A$296,Samlet!$C1200,Baggrundsvariable!$C$3:$C$296,Samlet!$E1200)</f>
        <v>13.5</v>
      </c>
      <c r="K1200" s="8">
        <f>SUMIFS(Baggrundsvariable!H$3:H$296,Baggrundsvariable!$A$3:$A$296,Samlet!$C1200,Baggrundsvariable!$C$3:$C$296,Samlet!$E1200)</f>
        <v>12.1</v>
      </c>
      <c r="L1200" s="8">
        <f>SUMIFS(Baggrundsvariable!I$3:I$296,Baggrundsvariable!$A$3:$A$296,Samlet!$C1200,Baggrundsvariable!$C$3:$C$296,Samlet!$E1200)</f>
        <v>2.6034561164165528</v>
      </c>
    </row>
    <row r="1201" spans="1:12">
      <c r="A1201">
        <v>8444</v>
      </c>
      <c r="B1201" t="s">
        <v>1093</v>
      </c>
      <c r="C1201">
        <v>706</v>
      </c>
      <c r="D1201" t="s">
        <v>1319</v>
      </c>
      <c r="E1201">
        <v>2011</v>
      </c>
      <c r="F1201" s="15">
        <f>IF(VLOOKUP(IF($A1201&lt;1500,'BM011'!$D$5,IF($A1201&lt;1800,'BM011'!$D$5,IF($A1201&lt;2000,'BM011'!$D$5,$A1201))),'BM011'!$D$5:$U$607,'BM011'!S$609,0)="BRUG KOM",VLOOKUP($C1201,'BM010'!$C$5:$T$102,'BM010'!R$104,0),VLOOKUP(IF($A1201&lt;1500,'BM011'!$D$5,IF($A1201&lt;1800,'BM011'!$D$5,IF($A1201&lt;2000,'BM011'!$D$5,$A1201))),'BM011'!$D$5:$U$607,'BM011'!S$609,0))</f>
        <v>10245</v>
      </c>
      <c r="G1201">
        <f>SUMIFS(Baggrundsvariable!D$3:D$296,Baggrundsvariable!$A$3:$A$296,Samlet!$C1201,Baggrundsvariable!$C$3:$C$296,Samlet!$E1201)</f>
        <v>195670</v>
      </c>
      <c r="H1201" s="8">
        <f>SUMIFS(Baggrundsvariable!E$3:E$296,Baggrundsvariable!$A$3:$A$296,Samlet!$C1201,Baggrundsvariable!$C$3:$C$296,Samlet!$E1201)</f>
        <v>1.4916666666666665</v>
      </c>
      <c r="I1201" s="8">
        <f>SUMIFS(Baggrundsvariable!F$3:F$296,Baggrundsvariable!$A$3:$A$296,Samlet!$C1201,Baggrundsvariable!$C$3:$C$296,Samlet!$E1201)</f>
        <v>2.2000000000000002</v>
      </c>
      <c r="J1201" s="8">
        <f>SUMIFS(Baggrundsvariable!G$3:G$296,Baggrundsvariable!$A$3:$A$296,Samlet!$C1201,Baggrundsvariable!$C$3:$C$296,Samlet!$E1201)</f>
        <v>13.5</v>
      </c>
      <c r="K1201" s="8">
        <f>SUMIFS(Baggrundsvariable!H$3:H$296,Baggrundsvariable!$A$3:$A$296,Samlet!$C1201,Baggrundsvariable!$C$3:$C$296,Samlet!$E1201)</f>
        <v>12.1</v>
      </c>
      <c r="L1201" s="8">
        <f>SUMIFS(Baggrundsvariable!I$3:I$296,Baggrundsvariable!$A$3:$A$296,Samlet!$C1201,Baggrundsvariable!$C$3:$C$296,Samlet!$E1201)</f>
        <v>2.6034561164165528</v>
      </c>
    </row>
    <row r="1202" spans="1:12">
      <c r="A1202">
        <v>8444</v>
      </c>
      <c r="B1202" t="s">
        <v>1093</v>
      </c>
      <c r="C1202">
        <v>707</v>
      </c>
      <c r="D1202" t="s">
        <v>1320</v>
      </c>
      <c r="E1202">
        <v>2011</v>
      </c>
      <c r="F1202" s="15">
        <f>IF(VLOOKUP(IF($A1202&lt;1500,'BM011'!$D$5,IF($A1202&lt;1800,'BM011'!$D$5,IF($A1202&lt;2000,'BM011'!$D$5,$A1202))),'BM011'!$D$5:$U$607,'BM011'!S$609,0)="BRUG KOM",VLOOKUP($C1202,'BM010'!$C$5:$T$102,'BM010'!R$104,0),VLOOKUP(IF($A1202&lt;1500,'BM011'!$D$5,IF($A1202&lt;1800,'BM011'!$D$5,IF($A1202&lt;2000,'BM011'!$D$5,$A1202))),'BM011'!$D$5:$U$607,'BM011'!S$609,0))</f>
        <v>7168.75</v>
      </c>
      <c r="G1202">
        <f>SUMIFS(Baggrundsvariable!D$3:D$296,Baggrundsvariable!$A$3:$A$296,Samlet!$C1202,Baggrundsvariable!$C$3:$C$296,Samlet!$E1202)</f>
        <v>180328</v>
      </c>
      <c r="H1202" s="8">
        <f>SUMIFS(Baggrundsvariable!E$3:E$296,Baggrundsvariable!$A$3:$A$296,Samlet!$C1202,Baggrundsvariable!$C$3:$C$296,Samlet!$E1202)</f>
        <v>1.3916666666666666</v>
      </c>
      <c r="I1202" s="8">
        <f>SUMIFS(Baggrundsvariable!F$3:F$296,Baggrundsvariable!$A$3:$A$296,Samlet!$C1202,Baggrundsvariable!$C$3:$C$296,Samlet!$E1202)</f>
        <v>4.4000000000000004</v>
      </c>
      <c r="J1202" s="8">
        <f>SUMIFS(Baggrundsvariable!G$3:G$296,Baggrundsvariable!$A$3:$A$296,Samlet!$C1202,Baggrundsvariable!$C$3:$C$296,Samlet!$E1202)</f>
        <v>20.2</v>
      </c>
      <c r="K1202" s="8">
        <f>SUMIFS(Baggrundsvariable!H$3:H$296,Baggrundsvariable!$A$3:$A$296,Samlet!$C1202,Baggrundsvariable!$C$3:$C$296,Samlet!$E1202)</f>
        <v>13.5</v>
      </c>
      <c r="L1202" s="8">
        <f>SUMIFS(Baggrundsvariable!I$3:I$296,Baggrundsvariable!$A$3:$A$296,Samlet!$C1202,Baggrundsvariable!$C$3:$C$296,Samlet!$E1202)</f>
        <v>2.9600690441210378</v>
      </c>
    </row>
    <row r="1203" spans="1:12">
      <c r="A1203">
        <v>8450</v>
      </c>
      <c r="B1203" t="s">
        <v>1094</v>
      </c>
      <c r="C1203">
        <v>710</v>
      </c>
      <c r="D1203" t="s">
        <v>1318</v>
      </c>
      <c r="E1203">
        <v>2011</v>
      </c>
      <c r="F1203" s="15">
        <f>IF(VLOOKUP(IF($A1203&lt;1500,'BM011'!$D$5,IF($A1203&lt;1800,'BM011'!$D$5,IF($A1203&lt;2000,'BM011'!$D$5,$A1203))),'BM011'!$D$5:$U$607,'BM011'!S$609,0)="BRUG KOM",VLOOKUP($C1203,'BM010'!$C$5:$T$102,'BM010'!R$104,0),VLOOKUP(IF($A1203&lt;1500,'BM011'!$D$5,IF($A1203&lt;1800,'BM011'!$D$5,IF($A1203&lt;2000,'BM011'!$D$5,$A1203))),'BM011'!$D$5:$U$607,'BM011'!S$609,0))</f>
        <v>11813.25</v>
      </c>
      <c r="G1203">
        <f>SUMIFS(Baggrundsvariable!D$3:D$296,Baggrundsvariable!$A$3:$A$296,Samlet!$C1203,Baggrundsvariable!$C$3:$C$296,Samlet!$E1203)</f>
        <v>204412</v>
      </c>
      <c r="H1203" s="8">
        <f>SUMIFS(Baggrundsvariable!E$3:E$296,Baggrundsvariable!$A$3:$A$296,Samlet!$C1203,Baggrundsvariable!$C$3:$C$296,Samlet!$E1203)</f>
        <v>1.0666666666666667</v>
      </c>
      <c r="I1203" s="8">
        <f>SUMIFS(Baggrundsvariable!F$3:F$296,Baggrundsvariable!$A$3:$A$296,Samlet!$C1203,Baggrundsvariable!$C$3:$C$296,Samlet!$E1203)</f>
        <v>3.1</v>
      </c>
      <c r="J1203" s="8">
        <f>SUMIFS(Baggrundsvariable!G$3:G$296,Baggrundsvariable!$A$3:$A$296,Samlet!$C1203,Baggrundsvariable!$C$3:$C$296,Samlet!$E1203)</f>
        <v>8.1999999999999993</v>
      </c>
      <c r="K1203" s="8">
        <f>SUMIFS(Baggrundsvariable!H$3:H$296,Baggrundsvariable!$A$3:$A$296,Samlet!$C1203,Baggrundsvariable!$C$3:$C$296,Samlet!$E1203)</f>
        <v>12.3</v>
      </c>
      <c r="L1203" s="8">
        <f>SUMIFS(Baggrundsvariable!I$3:I$296,Baggrundsvariable!$A$3:$A$296,Samlet!$C1203,Baggrundsvariable!$C$3:$C$296,Samlet!$E1203)</f>
        <v>2.013479942335211</v>
      </c>
    </row>
    <row r="1204" spans="1:12">
      <c r="A1204">
        <v>8450</v>
      </c>
      <c r="B1204" t="s">
        <v>1094</v>
      </c>
      <c r="C1204">
        <v>740</v>
      </c>
      <c r="D1204" t="s">
        <v>1308</v>
      </c>
      <c r="E1204">
        <v>2011</v>
      </c>
      <c r="F1204" s="15">
        <f>IF(VLOOKUP(IF($A1204&lt;1500,'BM011'!$D$5,IF($A1204&lt;1800,'BM011'!$D$5,IF($A1204&lt;2000,'BM011'!$D$5,$A1204))),'BM011'!$D$5:$U$607,'BM011'!S$609,0)="BRUG KOM",VLOOKUP($C1204,'BM010'!$C$5:$T$102,'BM010'!R$104,0),VLOOKUP(IF($A1204&lt;1500,'BM011'!$D$5,IF($A1204&lt;1800,'BM011'!$D$5,IF($A1204&lt;2000,'BM011'!$D$5,$A1204))),'BM011'!$D$5:$U$607,'BM011'!S$609,0))</f>
        <v>11813.25</v>
      </c>
      <c r="G1204">
        <f>SUMIFS(Baggrundsvariable!D$3:D$296,Baggrundsvariable!$A$3:$A$296,Samlet!$C1204,Baggrundsvariable!$C$3:$C$296,Samlet!$E1204)</f>
        <v>196924</v>
      </c>
      <c r="H1204" s="8">
        <f>SUMIFS(Baggrundsvariable!E$3:E$296,Baggrundsvariable!$A$3:$A$296,Samlet!$C1204,Baggrundsvariable!$C$3:$C$296,Samlet!$E1204)</f>
        <v>1.3500000000000003</v>
      </c>
      <c r="I1204" s="8">
        <f>SUMIFS(Baggrundsvariable!F$3:F$296,Baggrundsvariable!$A$3:$A$296,Samlet!$C1204,Baggrundsvariable!$C$3:$C$296,Samlet!$E1204)</f>
        <v>3.3</v>
      </c>
      <c r="J1204" s="8">
        <f>SUMIFS(Baggrundsvariable!G$3:G$296,Baggrundsvariable!$A$3:$A$296,Samlet!$C1204,Baggrundsvariable!$C$3:$C$296,Samlet!$E1204)</f>
        <v>12.9</v>
      </c>
      <c r="K1204" s="8">
        <f>SUMIFS(Baggrundsvariable!H$3:H$296,Baggrundsvariable!$A$3:$A$296,Samlet!$C1204,Baggrundsvariable!$C$3:$C$296,Samlet!$E1204)</f>
        <v>12.6</v>
      </c>
      <c r="L1204" s="8">
        <f>SUMIFS(Baggrundsvariable!I$3:I$296,Baggrundsvariable!$A$3:$A$296,Samlet!$C1204,Baggrundsvariable!$C$3:$C$296,Samlet!$E1204)</f>
        <v>3.6039852866494018</v>
      </c>
    </row>
    <row r="1205" spans="1:12">
      <c r="A1205">
        <v>8462</v>
      </c>
      <c r="B1205" t="s">
        <v>1095</v>
      </c>
      <c r="C1205">
        <v>751</v>
      </c>
      <c r="D1205" t="s">
        <v>1314</v>
      </c>
      <c r="E1205">
        <v>2011</v>
      </c>
      <c r="F1205" s="15">
        <f>IF(VLOOKUP(IF($A1205&lt;1500,'BM011'!$D$5,IF($A1205&lt;1800,'BM011'!$D$5,IF($A1205&lt;2000,'BM011'!$D$5,$A1205))),'BM011'!$D$5:$U$607,'BM011'!S$609,0)="BRUG KOM",VLOOKUP($C1205,'BM010'!$C$5:$T$102,'BM010'!R$104,0),VLOOKUP(IF($A1205&lt;1500,'BM011'!$D$5,IF($A1205&lt;1800,'BM011'!$D$5,IF($A1205&lt;2000,'BM011'!$D$5,$A1205))),'BM011'!$D$5:$U$607,'BM011'!S$609,0))</f>
        <v>13369.75</v>
      </c>
      <c r="G1205">
        <f>SUMIFS(Baggrundsvariable!D$3:D$296,Baggrundsvariable!$A$3:$A$296,Samlet!$C1205,Baggrundsvariable!$C$3:$C$296,Samlet!$E1205)</f>
        <v>196346</v>
      </c>
      <c r="H1205" s="8">
        <f>SUMIFS(Baggrundsvariable!E$3:E$296,Baggrundsvariable!$A$3:$A$296,Samlet!$C1205,Baggrundsvariable!$C$3:$C$296,Samlet!$E1205)</f>
        <v>1.3083333333333336</v>
      </c>
      <c r="I1205" s="8">
        <f>SUMIFS(Baggrundsvariable!F$3:F$296,Baggrundsvariable!$A$3:$A$296,Samlet!$C1205,Baggrundsvariable!$C$3:$C$296,Samlet!$E1205)</f>
        <v>5.3</v>
      </c>
      <c r="J1205" s="8">
        <f>SUMIFS(Baggrundsvariable!G$3:G$296,Baggrundsvariable!$A$3:$A$296,Samlet!$C1205,Baggrundsvariable!$C$3:$C$296,Samlet!$E1205)</f>
        <v>19.5</v>
      </c>
      <c r="K1205" s="8">
        <f>SUMIFS(Baggrundsvariable!H$3:H$296,Baggrundsvariable!$A$3:$A$296,Samlet!$C1205,Baggrundsvariable!$C$3:$C$296,Samlet!$E1205)</f>
        <v>13.3</v>
      </c>
      <c r="L1205" s="8">
        <f>SUMIFS(Baggrundsvariable!I$3:I$296,Baggrundsvariable!$A$3:$A$296,Samlet!$C1205,Baggrundsvariable!$C$3:$C$296,Samlet!$E1205)</f>
        <v>10.34434095399379</v>
      </c>
    </row>
    <row r="1206" spans="1:12">
      <c r="A1206">
        <v>8464</v>
      </c>
      <c r="B1206" t="s">
        <v>1096</v>
      </c>
      <c r="C1206">
        <v>746</v>
      </c>
      <c r="D1206" t="s">
        <v>1317</v>
      </c>
      <c r="E1206">
        <v>2011</v>
      </c>
      <c r="F1206" s="15">
        <f>IF(VLOOKUP(IF($A1206&lt;1500,'BM011'!$D$5,IF($A1206&lt;1800,'BM011'!$D$5,IF($A1206&lt;2000,'BM011'!$D$5,$A1206))),'BM011'!$D$5:$U$607,'BM011'!S$609,0)="BRUG KOM",VLOOKUP($C1206,'BM010'!$C$5:$T$102,'BM010'!R$104,0),VLOOKUP(IF($A1206&lt;1500,'BM011'!$D$5,IF($A1206&lt;1800,'BM011'!$D$5,IF($A1206&lt;2000,'BM011'!$D$5,$A1206))),'BM011'!$D$5:$U$607,'BM011'!S$609,0))</f>
        <v>12450.5</v>
      </c>
      <c r="G1206">
        <f>SUMIFS(Baggrundsvariable!D$3:D$296,Baggrundsvariable!$A$3:$A$296,Samlet!$C1206,Baggrundsvariable!$C$3:$C$296,Samlet!$E1206)</f>
        <v>217897</v>
      </c>
      <c r="H1206" s="8">
        <f>SUMIFS(Baggrundsvariable!E$3:E$296,Baggrundsvariable!$A$3:$A$296,Samlet!$C1206,Baggrundsvariable!$C$3:$C$296,Samlet!$E1206)</f>
        <v>0.85833333333333339</v>
      </c>
      <c r="I1206" s="8">
        <f>SUMIFS(Baggrundsvariable!F$3:F$296,Baggrundsvariable!$A$3:$A$296,Samlet!$C1206,Baggrundsvariable!$C$3:$C$296,Samlet!$E1206)</f>
        <v>2.5</v>
      </c>
      <c r="J1206" s="8">
        <f>SUMIFS(Baggrundsvariable!G$3:G$296,Baggrundsvariable!$A$3:$A$296,Samlet!$C1206,Baggrundsvariable!$C$3:$C$296,Samlet!$E1206)</f>
        <v>8.1999999999999993</v>
      </c>
      <c r="K1206" s="8">
        <f>SUMIFS(Baggrundsvariable!H$3:H$296,Baggrundsvariable!$A$3:$A$296,Samlet!$C1206,Baggrundsvariable!$C$3:$C$296,Samlet!$E1206)</f>
        <v>12.3</v>
      </c>
      <c r="L1206" s="8">
        <f>SUMIFS(Baggrundsvariable!I$3:I$296,Baggrundsvariable!$A$3:$A$296,Samlet!$C1206,Baggrundsvariable!$C$3:$C$296,Samlet!$E1206)</f>
        <v>2.8428527003213433</v>
      </c>
    </row>
    <row r="1207" spans="1:12">
      <c r="A1207">
        <v>8464</v>
      </c>
      <c r="B1207" t="s">
        <v>1096</v>
      </c>
      <c r="C1207">
        <v>751</v>
      </c>
      <c r="D1207" t="s">
        <v>1314</v>
      </c>
      <c r="E1207">
        <v>2011</v>
      </c>
      <c r="F1207" s="15">
        <f>IF(VLOOKUP(IF($A1207&lt;1500,'BM011'!$D$5,IF($A1207&lt;1800,'BM011'!$D$5,IF($A1207&lt;2000,'BM011'!$D$5,$A1207))),'BM011'!$D$5:$U$607,'BM011'!S$609,0)="BRUG KOM",VLOOKUP($C1207,'BM010'!$C$5:$T$102,'BM010'!R$104,0),VLOOKUP(IF($A1207&lt;1500,'BM011'!$D$5,IF($A1207&lt;1800,'BM011'!$D$5,IF($A1207&lt;2000,'BM011'!$D$5,$A1207))),'BM011'!$D$5:$U$607,'BM011'!S$609,0))</f>
        <v>12450.5</v>
      </c>
      <c r="G1207">
        <f>SUMIFS(Baggrundsvariable!D$3:D$296,Baggrundsvariable!$A$3:$A$296,Samlet!$C1207,Baggrundsvariable!$C$3:$C$296,Samlet!$E1207)</f>
        <v>196346</v>
      </c>
      <c r="H1207" s="8">
        <f>SUMIFS(Baggrundsvariable!E$3:E$296,Baggrundsvariable!$A$3:$A$296,Samlet!$C1207,Baggrundsvariable!$C$3:$C$296,Samlet!$E1207)</f>
        <v>1.3083333333333336</v>
      </c>
      <c r="I1207" s="8">
        <f>SUMIFS(Baggrundsvariable!F$3:F$296,Baggrundsvariable!$A$3:$A$296,Samlet!$C1207,Baggrundsvariable!$C$3:$C$296,Samlet!$E1207)</f>
        <v>5.3</v>
      </c>
      <c r="J1207" s="8">
        <f>SUMIFS(Baggrundsvariable!G$3:G$296,Baggrundsvariable!$A$3:$A$296,Samlet!$C1207,Baggrundsvariable!$C$3:$C$296,Samlet!$E1207)</f>
        <v>19.5</v>
      </c>
      <c r="K1207" s="8">
        <f>SUMIFS(Baggrundsvariable!H$3:H$296,Baggrundsvariable!$A$3:$A$296,Samlet!$C1207,Baggrundsvariable!$C$3:$C$296,Samlet!$E1207)</f>
        <v>13.3</v>
      </c>
      <c r="L1207" s="8">
        <f>SUMIFS(Baggrundsvariable!I$3:I$296,Baggrundsvariable!$A$3:$A$296,Samlet!$C1207,Baggrundsvariable!$C$3:$C$296,Samlet!$E1207)</f>
        <v>10.34434095399379</v>
      </c>
    </row>
    <row r="1208" spans="1:12">
      <c r="A1208">
        <v>8471</v>
      </c>
      <c r="B1208" t="s">
        <v>1097</v>
      </c>
      <c r="C1208">
        <v>710</v>
      </c>
      <c r="D1208" t="s">
        <v>1318</v>
      </c>
      <c r="E1208">
        <v>2011</v>
      </c>
      <c r="F1208" s="15">
        <f>IF(VLOOKUP(IF($A1208&lt;1500,'BM011'!$D$5,IF($A1208&lt;1800,'BM011'!$D$5,IF($A1208&lt;2000,'BM011'!$D$5,$A1208))),'BM011'!$D$5:$U$607,'BM011'!S$609,0)="BRUG KOM",VLOOKUP($C1208,'BM010'!$C$5:$T$102,'BM010'!R$104,0),VLOOKUP(IF($A1208&lt;1500,'BM011'!$D$5,IF($A1208&lt;1800,'BM011'!$D$5,IF($A1208&lt;2000,'BM011'!$D$5,$A1208))),'BM011'!$D$5:$U$607,'BM011'!S$609,0))</f>
        <v>12882.25</v>
      </c>
      <c r="G1208">
        <f>SUMIFS(Baggrundsvariable!D$3:D$296,Baggrundsvariable!$A$3:$A$296,Samlet!$C1208,Baggrundsvariable!$C$3:$C$296,Samlet!$E1208)</f>
        <v>204412</v>
      </c>
      <c r="H1208" s="8">
        <f>SUMIFS(Baggrundsvariable!E$3:E$296,Baggrundsvariable!$A$3:$A$296,Samlet!$C1208,Baggrundsvariable!$C$3:$C$296,Samlet!$E1208)</f>
        <v>1.0666666666666667</v>
      </c>
      <c r="I1208" s="8">
        <f>SUMIFS(Baggrundsvariable!F$3:F$296,Baggrundsvariable!$A$3:$A$296,Samlet!$C1208,Baggrundsvariable!$C$3:$C$296,Samlet!$E1208)</f>
        <v>3.1</v>
      </c>
      <c r="J1208" s="8">
        <f>SUMIFS(Baggrundsvariable!G$3:G$296,Baggrundsvariable!$A$3:$A$296,Samlet!$C1208,Baggrundsvariable!$C$3:$C$296,Samlet!$E1208)</f>
        <v>8.1999999999999993</v>
      </c>
      <c r="K1208" s="8">
        <f>SUMIFS(Baggrundsvariable!H$3:H$296,Baggrundsvariable!$A$3:$A$296,Samlet!$C1208,Baggrundsvariable!$C$3:$C$296,Samlet!$E1208)</f>
        <v>12.3</v>
      </c>
      <c r="L1208" s="8">
        <f>SUMIFS(Baggrundsvariable!I$3:I$296,Baggrundsvariable!$A$3:$A$296,Samlet!$C1208,Baggrundsvariable!$C$3:$C$296,Samlet!$E1208)</f>
        <v>2.013479942335211</v>
      </c>
    </row>
    <row r="1209" spans="1:12">
      <c r="A1209">
        <v>8471</v>
      </c>
      <c r="B1209" t="s">
        <v>1097</v>
      </c>
      <c r="C1209">
        <v>746</v>
      </c>
      <c r="D1209" t="s">
        <v>1317</v>
      </c>
      <c r="E1209">
        <v>2011</v>
      </c>
      <c r="F1209" s="15">
        <f>IF(VLOOKUP(IF($A1209&lt;1500,'BM011'!$D$5,IF($A1209&lt;1800,'BM011'!$D$5,IF($A1209&lt;2000,'BM011'!$D$5,$A1209))),'BM011'!$D$5:$U$607,'BM011'!S$609,0)="BRUG KOM",VLOOKUP($C1209,'BM010'!$C$5:$T$102,'BM010'!R$104,0),VLOOKUP(IF($A1209&lt;1500,'BM011'!$D$5,IF($A1209&lt;1800,'BM011'!$D$5,IF($A1209&lt;2000,'BM011'!$D$5,$A1209))),'BM011'!$D$5:$U$607,'BM011'!S$609,0))</f>
        <v>12882.25</v>
      </c>
      <c r="G1209">
        <f>SUMIFS(Baggrundsvariable!D$3:D$296,Baggrundsvariable!$A$3:$A$296,Samlet!$C1209,Baggrundsvariable!$C$3:$C$296,Samlet!$E1209)</f>
        <v>217897</v>
      </c>
      <c r="H1209" s="8">
        <f>SUMIFS(Baggrundsvariable!E$3:E$296,Baggrundsvariable!$A$3:$A$296,Samlet!$C1209,Baggrundsvariable!$C$3:$C$296,Samlet!$E1209)</f>
        <v>0.85833333333333339</v>
      </c>
      <c r="I1209" s="8">
        <f>SUMIFS(Baggrundsvariable!F$3:F$296,Baggrundsvariable!$A$3:$A$296,Samlet!$C1209,Baggrundsvariable!$C$3:$C$296,Samlet!$E1209)</f>
        <v>2.5</v>
      </c>
      <c r="J1209" s="8">
        <f>SUMIFS(Baggrundsvariable!G$3:G$296,Baggrundsvariable!$A$3:$A$296,Samlet!$C1209,Baggrundsvariable!$C$3:$C$296,Samlet!$E1209)</f>
        <v>8.1999999999999993</v>
      </c>
      <c r="K1209" s="8">
        <f>SUMIFS(Baggrundsvariable!H$3:H$296,Baggrundsvariable!$A$3:$A$296,Samlet!$C1209,Baggrundsvariable!$C$3:$C$296,Samlet!$E1209)</f>
        <v>12.3</v>
      </c>
      <c r="L1209" s="8">
        <f>SUMIFS(Baggrundsvariable!I$3:I$296,Baggrundsvariable!$A$3:$A$296,Samlet!$C1209,Baggrundsvariable!$C$3:$C$296,Samlet!$E1209)</f>
        <v>2.8428527003213433</v>
      </c>
    </row>
    <row r="1210" spans="1:12">
      <c r="A1210">
        <v>8471</v>
      </c>
      <c r="B1210" t="s">
        <v>1097</v>
      </c>
      <c r="C1210">
        <v>751</v>
      </c>
      <c r="D1210" t="s">
        <v>1314</v>
      </c>
      <c r="E1210">
        <v>2011</v>
      </c>
      <c r="F1210" s="15">
        <f>IF(VLOOKUP(IF($A1210&lt;1500,'BM011'!$D$5,IF($A1210&lt;1800,'BM011'!$D$5,IF($A1210&lt;2000,'BM011'!$D$5,$A1210))),'BM011'!$D$5:$U$607,'BM011'!S$609,0)="BRUG KOM",VLOOKUP($C1210,'BM010'!$C$5:$T$102,'BM010'!R$104,0),VLOOKUP(IF($A1210&lt;1500,'BM011'!$D$5,IF($A1210&lt;1800,'BM011'!$D$5,IF($A1210&lt;2000,'BM011'!$D$5,$A1210))),'BM011'!$D$5:$U$607,'BM011'!S$609,0))</f>
        <v>12882.25</v>
      </c>
      <c r="G1210">
        <f>SUMIFS(Baggrundsvariable!D$3:D$296,Baggrundsvariable!$A$3:$A$296,Samlet!$C1210,Baggrundsvariable!$C$3:$C$296,Samlet!$E1210)</f>
        <v>196346</v>
      </c>
      <c r="H1210" s="8">
        <f>SUMIFS(Baggrundsvariable!E$3:E$296,Baggrundsvariable!$A$3:$A$296,Samlet!$C1210,Baggrundsvariable!$C$3:$C$296,Samlet!$E1210)</f>
        <v>1.3083333333333336</v>
      </c>
      <c r="I1210" s="8">
        <f>SUMIFS(Baggrundsvariable!F$3:F$296,Baggrundsvariable!$A$3:$A$296,Samlet!$C1210,Baggrundsvariable!$C$3:$C$296,Samlet!$E1210)</f>
        <v>5.3</v>
      </c>
      <c r="J1210" s="8">
        <f>SUMIFS(Baggrundsvariable!G$3:G$296,Baggrundsvariable!$A$3:$A$296,Samlet!$C1210,Baggrundsvariable!$C$3:$C$296,Samlet!$E1210)</f>
        <v>19.5</v>
      </c>
      <c r="K1210" s="8">
        <f>SUMIFS(Baggrundsvariable!H$3:H$296,Baggrundsvariable!$A$3:$A$296,Samlet!$C1210,Baggrundsvariable!$C$3:$C$296,Samlet!$E1210)</f>
        <v>13.3</v>
      </c>
      <c r="L1210" s="8">
        <f>SUMIFS(Baggrundsvariable!I$3:I$296,Baggrundsvariable!$A$3:$A$296,Samlet!$C1210,Baggrundsvariable!$C$3:$C$296,Samlet!$E1210)</f>
        <v>10.34434095399379</v>
      </c>
    </row>
    <row r="1211" spans="1:12">
      <c r="A1211">
        <v>8472</v>
      </c>
      <c r="B1211" t="s">
        <v>1098</v>
      </c>
      <c r="C1211">
        <v>710</v>
      </c>
      <c r="D1211" t="s">
        <v>1318</v>
      </c>
      <c r="E1211">
        <v>2011</v>
      </c>
      <c r="F1211" s="15">
        <f>IF(VLOOKUP(IF($A1211&lt;1500,'BM011'!$D$5,IF($A1211&lt;1800,'BM011'!$D$5,IF($A1211&lt;2000,'BM011'!$D$5,$A1211))),'BM011'!$D$5:$U$607,'BM011'!S$609,0)="BRUG KOM",VLOOKUP($C1211,'BM010'!$C$5:$T$102,'BM010'!R$104,0),VLOOKUP(IF($A1211&lt;1500,'BM011'!$D$5,IF($A1211&lt;1800,'BM011'!$D$5,IF($A1211&lt;2000,'BM011'!$D$5,$A1211))),'BM011'!$D$5:$U$607,'BM011'!S$609,0))</f>
        <v>6785.5</v>
      </c>
      <c r="G1211">
        <f>SUMIFS(Baggrundsvariable!D$3:D$296,Baggrundsvariable!$A$3:$A$296,Samlet!$C1211,Baggrundsvariable!$C$3:$C$296,Samlet!$E1211)</f>
        <v>204412</v>
      </c>
      <c r="H1211" s="8">
        <f>SUMIFS(Baggrundsvariable!E$3:E$296,Baggrundsvariable!$A$3:$A$296,Samlet!$C1211,Baggrundsvariable!$C$3:$C$296,Samlet!$E1211)</f>
        <v>1.0666666666666667</v>
      </c>
      <c r="I1211" s="8">
        <f>SUMIFS(Baggrundsvariable!F$3:F$296,Baggrundsvariable!$A$3:$A$296,Samlet!$C1211,Baggrundsvariable!$C$3:$C$296,Samlet!$E1211)</f>
        <v>3.1</v>
      </c>
      <c r="J1211" s="8">
        <f>SUMIFS(Baggrundsvariable!G$3:G$296,Baggrundsvariable!$A$3:$A$296,Samlet!$C1211,Baggrundsvariable!$C$3:$C$296,Samlet!$E1211)</f>
        <v>8.1999999999999993</v>
      </c>
      <c r="K1211" s="8">
        <f>SUMIFS(Baggrundsvariable!H$3:H$296,Baggrundsvariable!$A$3:$A$296,Samlet!$C1211,Baggrundsvariable!$C$3:$C$296,Samlet!$E1211)</f>
        <v>12.3</v>
      </c>
      <c r="L1211" s="8">
        <f>SUMIFS(Baggrundsvariable!I$3:I$296,Baggrundsvariable!$A$3:$A$296,Samlet!$C1211,Baggrundsvariable!$C$3:$C$296,Samlet!$E1211)</f>
        <v>2.013479942335211</v>
      </c>
    </row>
    <row r="1212" spans="1:12">
      <c r="A1212">
        <v>8472</v>
      </c>
      <c r="B1212" t="s">
        <v>1098</v>
      </c>
      <c r="C1212">
        <v>740</v>
      </c>
      <c r="D1212" t="s">
        <v>1308</v>
      </c>
      <c r="E1212">
        <v>2011</v>
      </c>
      <c r="F1212" s="15">
        <f>IF(VLOOKUP(IF($A1212&lt;1500,'BM011'!$D$5,IF($A1212&lt;1800,'BM011'!$D$5,IF($A1212&lt;2000,'BM011'!$D$5,$A1212))),'BM011'!$D$5:$U$607,'BM011'!S$609,0)="BRUG KOM",VLOOKUP($C1212,'BM010'!$C$5:$T$102,'BM010'!R$104,0),VLOOKUP(IF($A1212&lt;1500,'BM011'!$D$5,IF($A1212&lt;1800,'BM011'!$D$5,IF($A1212&lt;2000,'BM011'!$D$5,$A1212))),'BM011'!$D$5:$U$607,'BM011'!S$609,0))</f>
        <v>6785.5</v>
      </c>
      <c r="G1212">
        <f>SUMIFS(Baggrundsvariable!D$3:D$296,Baggrundsvariable!$A$3:$A$296,Samlet!$C1212,Baggrundsvariable!$C$3:$C$296,Samlet!$E1212)</f>
        <v>196924</v>
      </c>
      <c r="H1212" s="8">
        <f>SUMIFS(Baggrundsvariable!E$3:E$296,Baggrundsvariable!$A$3:$A$296,Samlet!$C1212,Baggrundsvariable!$C$3:$C$296,Samlet!$E1212)</f>
        <v>1.3500000000000003</v>
      </c>
      <c r="I1212" s="8">
        <f>SUMIFS(Baggrundsvariable!F$3:F$296,Baggrundsvariable!$A$3:$A$296,Samlet!$C1212,Baggrundsvariable!$C$3:$C$296,Samlet!$E1212)</f>
        <v>3.3</v>
      </c>
      <c r="J1212" s="8">
        <f>SUMIFS(Baggrundsvariable!G$3:G$296,Baggrundsvariable!$A$3:$A$296,Samlet!$C1212,Baggrundsvariable!$C$3:$C$296,Samlet!$E1212)</f>
        <v>12.9</v>
      </c>
      <c r="K1212" s="8">
        <f>SUMIFS(Baggrundsvariable!H$3:H$296,Baggrundsvariable!$A$3:$A$296,Samlet!$C1212,Baggrundsvariable!$C$3:$C$296,Samlet!$E1212)</f>
        <v>12.6</v>
      </c>
      <c r="L1212" s="8">
        <f>SUMIFS(Baggrundsvariable!I$3:I$296,Baggrundsvariable!$A$3:$A$296,Samlet!$C1212,Baggrundsvariable!$C$3:$C$296,Samlet!$E1212)</f>
        <v>3.6039852866494018</v>
      </c>
    </row>
    <row r="1213" spans="1:12">
      <c r="A1213">
        <v>8472</v>
      </c>
      <c r="B1213" t="s">
        <v>1098</v>
      </c>
      <c r="C1213">
        <v>746</v>
      </c>
      <c r="D1213" t="s">
        <v>1317</v>
      </c>
      <c r="E1213">
        <v>2011</v>
      </c>
      <c r="F1213" s="15">
        <f>IF(VLOOKUP(IF($A1213&lt;1500,'BM011'!$D$5,IF($A1213&lt;1800,'BM011'!$D$5,IF($A1213&lt;2000,'BM011'!$D$5,$A1213))),'BM011'!$D$5:$U$607,'BM011'!S$609,0)="BRUG KOM",VLOOKUP($C1213,'BM010'!$C$5:$T$102,'BM010'!R$104,0),VLOOKUP(IF($A1213&lt;1500,'BM011'!$D$5,IF($A1213&lt;1800,'BM011'!$D$5,IF($A1213&lt;2000,'BM011'!$D$5,$A1213))),'BM011'!$D$5:$U$607,'BM011'!S$609,0))</f>
        <v>6785.5</v>
      </c>
      <c r="G1213">
        <f>SUMIFS(Baggrundsvariable!D$3:D$296,Baggrundsvariable!$A$3:$A$296,Samlet!$C1213,Baggrundsvariable!$C$3:$C$296,Samlet!$E1213)</f>
        <v>217897</v>
      </c>
      <c r="H1213" s="8">
        <f>SUMIFS(Baggrundsvariable!E$3:E$296,Baggrundsvariable!$A$3:$A$296,Samlet!$C1213,Baggrundsvariable!$C$3:$C$296,Samlet!$E1213)</f>
        <v>0.85833333333333339</v>
      </c>
      <c r="I1213" s="8">
        <f>SUMIFS(Baggrundsvariable!F$3:F$296,Baggrundsvariable!$A$3:$A$296,Samlet!$C1213,Baggrundsvariable!$C$3:$C$296,Samlet!$E1213)</f>
        <v>2.5</v>
      </c>
      <c r="J1213" s="8">
        <f>SUMIFS(Baggrundsvariable!G$3:G$296,Baggrundsvariable!$A$3:$A$296,Samlet!$C1213,Baggrundsvariable!$C$3:$C$296,Samlet!$E1213)</f>
        <v>8.1999999999999993</v>
      </c>
      <c r="K1213" s="8">
        <f>SUMIFS(Baggrundsvariable!H$3:H$296,Baggrundsvariable!$A$3:$A$296,Samlet!$C1213,Baggrundsvariable!$C$3:$C$296,Samlet!$E1213)</f>
        <v>12.3</v>
      </c>
      <c r="L1213" s="8">
        <f>SUMIFS(Baggrundsvariable!I$3:I$296,Baggrundsvariable!$A$3:$A$296,Samlet!$C1213,Baggrundsvariable!$C$3:$C$296,Samlet!$E1213)</f>
        <v>2.8428527003213433</v>
      </c>
    </row>
    <row r="1214" spans="1:12">
      <c r="A1214">
        <v>8500</v>
      </c>
      <c r="B1214" t="s">
        <v>1099</v>
      </c>
      <c r="C1214">
        <v>707</v>
      </c>
      <c r="D1214" t="s">
        <v>1320</v>
      </c>
      <c r="E1214">
        <v>2011</v>
      </c>
      <c r="F1214" s="15">
        <f>IF(VLOOKUP(IF($A1214&lt;1500,'BM011'!$D$5,IF($A1214&lt;1800,'BM011'!$D$5,IF($A1214&lt;2000,'BM011'!$D$5,$A1214))),'BM011'!$D$5:$U$607,'BM011'!S$609,0)="BRUG KOM",VLOOKUP($C1214,'BM010'!$C$5:$T$102,'BM010'!R$104,0),VLOOKUP(IF($A1214&lt;1500,'BM011'!$D$5,IF($A1214&lt;1800,'BM011'!$D$5,IF($A1214&lt;2000,'BM011'!$D$5,$A1214))),'BM011'!$D$5:$U$607,'BM011'!S$609,0))</f>
        <v>7922.25</v>
      </c>
      <c r="G1214">
        <f>SUMIFS(Baggrundsvariable!D$3:D$296,Baggrundsvariable!$A$3:$A$296,Samlet!$C1214,Baggrundsvariable!$C$3:$C$296,Samlet!$E1214)</f>
        <v>180328</v>
      </c>
      <c r="H1214" s="8">
        <f>SUMIFS(Baggrundsvariable!E$3:E$296,Baggrundsvariable!$A$3:$A$296,Samlet!$C1214,Baggrundsvariable!$C$3:$C$296,Samlet!$E1214)</f>
        <v>1.3916666666666666</v>
      </c>
      <c r="I1214" s="8">
        <f>SUMIFS(Baggrundsvariable!F$3:F$296,Baggrundsvariable!$A$3:$A$296,Samlet!$C1214,Baggrundsvariable!$C$3:$C$296,Samlet!$E1214)</f>
        <v>4.4000000000000004</v>
      </c>
      <c r="J1214" s="8">
        <f>SUMIFS(Baggrundsvariable!G$3:G$296,Baggrundsvariable!$A$3:$A$296,Samlet!$C1214,Baggrundsvariable!$C$3:$C$296,Samlet!$E1214)</f>
        <v>20.2</v>
      </c>
      <c r="K1214" s="8">
        <f>SUMIFS(Baggrundsvariable!H$3:H$296,Baggrundsvariable!$A$3:$A$296,Samlet!$C1214,Baggrundsvariable!$C$3:$C$296,Samlet!$E1214)</f>
        <v>13.5</v>
      </c>
      <c r="L1214" s="8">
        <f>SUMIFS(Baggrundsvariable!I$3:I$296,Baggrundsvariable!$A$3:$A$296,Samlet!$C1214,Baggrundsvariable!$C$3:$C$296,Samlet!$E1214)</f>
        <v>2.9600690441210378</v>
      </c>
    </row>
    <row r="1215" spans="1:12">
      <c r="A1215">
        <v>8520</v>
      </c>
      <c r="B1215" t="s">
        <v>1100</v>
      </c>
      <c r="C1215">
        <v>751</v>
      </c>
      <c r="D1215" t="s">
        <v>1314</v>
      </c>
      <c r="E1215">
        <v>2011</v>
      </c>
      <c r="F1215" s="15">
        <f>IF(VLOOKUP(IF($A1215&lt;1500,'BM011'!$D$5,IF($A1215&lt;1800,'BM011'!$D$5,IF($A1215&lt;2000,'BM011'!$D$5,$A1215))),'BM011'!$D$5:$U$607,'BM011'!S$609,0)="BRUG KOM",VLOOKUP($C1215,'BM010'!$C$5:$T$102,'BM010'!R$104,0),VLOOKUP(IF($A1215&lt;1500,'BM011'!$D$5,IF($A1215&lt;1800,'BM011'!$D$5,IF($A1215&lt;2000,'BM011'!$D$5,$A1215))),'BM011'!$D$5:$U$607,'BM011'!S$609,0))</f>
        <v>16834.25</v>
      </c>
      <c r="G1215">
        <f>SUMIFS(Baggrundsvariable!D$3:D$296,Baggrundsvariable!$A$3:$A$296,Samlet!$C1215,Baggrundsvariable!$C$3:$C$296,Samlet!$E1215)</f>
        <v>196346</v>
      </c>
      <c r="H1215" s="8">
        <f>SUMIFS(Baggrundsvariable!E$3:E$296,Baggrundsvariable!$A$3:$A$296,Samlet!$C1215,Baggrundsvariable!$C$3:$C$296,Samlet!$E1215)</f>
        <v>1.3083333333333336</v>
      </c>
      <c r="I1215" s="8">
        <f>SUMIFS(Baggrundsvariable!F$3:F$296,Baggrundsvariable!$A$3:$A$296,Samlet!$C1215,Baggrundsvariable!$C$3:$C$296,Samlet!$E1215)</f>
        <v>5.3</v>
      </c>
      <c r="J1215" s="8">
        <f>SUMIFS(Baggrundsvariable!G$3:G$296,Baggrundsvariable!$A$3:$A$296,Samlet!$C1215,Baggrundsvariable!$C$3:$C$296,Samlet!$E1215)</f>
        <v>19.5</v>
      </c>
      <c r="K1215" s="8">
        <f>SUMIFS(Baggrundsvariable!H$3:H$296,Baggrundsvariable!$A$3:$A$296,Samlet!$C1215,Baggrundsvariable!$C$3:$C$296,Samlet!$E1215)</f>
        <v>13.3</v>
      </c>
      <c r="L1215" s="8">
        <f>SUMIFS(Baggrundsvariable!I$3:I$296,Baggrundsvariable!$A$3:$A$296,Samlet!$C1215,Baggrundsvariable!$C$3:$C$296,Samlet!$E1215)</f>
        <v>10.34434095399379</v>
      </c>
    </row>
    <row r="1216" spans="1:12">
      <c r="A1216">
        <v>8530</v>
      </c>
      <c r="B1216" t="s">
        <v>1101</v>
      </c>
      <c r="C1216">
        <v>751</v>
      </c>
      <c r="D1216" t="s">
        <v>1314</v>
      </c>
      <c r="E1216">
        <v>2011</v>
      </c>
      <c r="F1216" s="15">
        <f>IF(VLOOKUP(IF($A1216&lt;1500,'BM011'!$D$5,IF($A1216&lt;1800,'BM011'!$D$5,IF($A1216&lt;2000,'BM011'!$D$5,$A1216))),'BM011'!$D$5:$U$607,'BM011'!S$609,0)="BRUG KOM",VLOOKUP($C1216,'BM010'!$C$5:$T$102,'BM010'!R$104,0),VLOOKUP(IF($A1216&lt;1500,'BM011'!$D$5,IF($A1216&lt;1800,'BM011'!$D$5,IF($A1216&lt;2000,'BM011'!$D$5,$A1216))),'BM011'!$D$5:$U$607,'BM011'!S$609,0))</f>
        <v>13136.5</v>
      </c>
      <c r="G1216">
        <f>SUMIFS(Baggrundsvariable!D$3:D$296,Baggrundsvariable!$A$3:$A$296,Samlet!$C1216,Baggrundsvariable!$C$3:$C$296,Samlet!$E1216)</f>
        <v>196346</v>
      </c>
      <c r="H1216" s="8">
        <f>SUMIFS(Baggrundsvariable!E$3:E$296,Baggrundsvariable!$A$3:$A$296,Samlet!$C1216,Baggrundsvariable!$C$3:$C$296,Samlet!$E1216)</f>
        <v>1.3083333333333336</v>
      </c>
      <c r="I1216" s="8">
        <f>SUMIFS(Baggrundsvariable!F$3:F$296,Baggrundsvariable!$A$3:$A$296,Samlet!$C1216,Baggrundsvariable!$C$3:$C$296,Samlet!$E1216)</f>
        <v>5.3</v>
      </c>
      <c r="J1216" s="8">
        <f>SUMIFS(Baggrundsvariable!G$3:G$296,Baggrundsvariable!$A$3:$A$296,Samlet!$C1216,Baggrundsvariable!$C$3:$C$296,Samlet!$E1216)</f>
        <v>19.5</v>
      </c>
      <c r="K1216" s="8">
        <f>SUMIFS(Baggrundsvariable!H$3:H$296,Baggrundsvariable!$A$3:$A$296,Samlet!$C1216,Baggrundsvariable!$C$3:$C$296,Samlet!$E1216)</f>
        <v>13.3</v>
      </c>
      <c r="L1216" s="8">
        <f>SUMIFS(Baggrundsvariable!I$3:I$296,Baggrundsvariable!$A$3:$A$296,Samlet!$C1216,Baggrundsvariable!$C$3:$C$296,Samlet!$E1216)</f>
        <v>10.34434095399379</v>
      </c>
    </row>
    <row r="1217" spans="1:12">
      <c r="A1217">
        <v>8541</v>
      </c>
      <c r="B1217" t="s">
        <v>1102</v>
      </c>
      <c r="C1217">
        <v>751</v>
      </c>
      <c r="D1217" t="s">
        <v>1314</v>
      </c>
      <c r="E1217">
        <v>2011</v>
      </c>
      <c r="F1217" s="15">
        <f>IF(VLOOKUP(IF($A1217&lt;1500,'BM011'!$D$5,IF($A1217&lt;1800,'BM011'!$D$5,IF($A1217&lt;2000,'BM011'!$D$5,$A1217))),'BM011'!$D$5:$U$607,'BM011'!S$609,0)="BRUG KOM",VLOOKUP($C1217,'BM010'!$C$5:$T$102,'BM010'!R$104,0),VLOOKUP(IF($A1217&lt;1500,'BM011'!$D$5,IF($A1217&lt;1800,'BM011'!$D$5,IF($A1217&lt;2000,'BM011'!$D$5,$A1217))),'BM011'!$D$5:$U$607,'BM011'!S$609,0))</f>
        <v>15082.75</v>
      </c>
      <c r="G1217">
        <f>SUMIFS(Baggrundsvariable!D$3:D$296,Baggrundsvariable!$A$3:$A$296,Samlet!$C1217,Baggrundsvariable!$C$3:$C$296,Samlet!$E1217)</f>
        <v>196346</v>
      </c>
      <c r="H1217" s="8">
        <f>SUMIFS(Baggrundsvariable!E$3:E$296,Baggrundsvariable!$A$3:$A$296,Samlet!$C1217,Baggrundsvariable!$C$3:$C$296,Samlet!$E1217)</f>
        <v>1.3083333333333336</v>
      </c>
      <c r="I1217" s="8">
        <f>SUMIFS(Baggrundsvariable!F$3:F$296,Baggrundsvariable!$A$3:$A$296,Samlet!$C1217,Baggrundsvariable!$C$3:$C$296,Samlet!$E1217)</f>
        <v>5.3</v>
      </c>
      <c r="J1217" s="8">
        <f>SUMIFS(Baggrundsvariable!G$3:G$296,Baggrundsvariable!$A$3:$A$296,Samlet!$C1217,Baggrundsvariable!$C$3:$C$296,Samlet!$E1217)</f>
        <v>19.5</v>
      </c>
      <c r="K1217" s="8">
        <f>SUMIFS(Baggrundsvariable!H$3:H$296,Baggrundsvariable!$A$3:$A$296,Samlet!$C1217,Baggrundsvariable!$C$3:$C$296,Samlet!$E1217)</f>
        <v>13.3</v>
      </c>
      <c r="L1217" s="8">
        <f>SUMIFS(Baggrundsvariable!I$3:I$296,Baggrundsvariable!$A$3:$A$296,Samlet!$C1217,Baggrundsvariable!$C$3:$C$296,Samlet!$E1217)</f>
        <v>10.34434095399379</v>
      </c>
    </row>
    <row r="1218" spans="1:12">
      <c r="A1218">
        <v>8543</v>
      </c>
      <c r="B1218" t="s">
        <v>1103</v>
      </c>
      <c r="C1218">
        <v>706</v>
      </c>
      <c r="D1218" t="s">
        <v>1319</v>
      </c>
      <c r="E1218">
        <v>2011</v>
      </c>
      <c r="F1218" s="15">
        <f>IF(VLOOKUP(IF($A1218&lt;1500,'BM011'!$D$5,IF($A1218&lt;1800,'BM011'!$D$5,IF($A1218&lt;2000,'BM011'!$D$5,$A1218))),'BM011'!$D$5:$U$607,'BM011'!S$609,0)="BRUG KOM",VLOOKUP($C1218,'BM010'!$C$5:$T$102,'BM010'!R$104,0),VLOOKUP(IF($A1218&lt;1500,'BM011'!$D$5,IF($A1218&lt;1800,'BM011'!$D$5,IF($A1218&lt;2000,'BM011'!$D$5,$A1218))),'BM011'!$D$5:$U$607,'BM011'!S$609,0))</f>
        <v>12148.5</v>
      </c>
      <c r="G1218">
        <f>SUMIFS(Baggrundsvariable!D$3:D$296,Baggrundsvariable!$A$3:$A$296,Samlet!$C1218,Baggrundsvariable!$C$3:$C$296,Samlet!$E1218)</f>
        <v>195670</v>
      </c>
      <c r="H1218" s="8">
        <f>SUMIFS(Baggrundsvariable!E$3:E$296,Baggrundsvariable!$A$3:$A$296,Samlet!$C1218,Baggrundsvariable!$C$3:$C$296,Samlet!$E1218)</f>
        <v>1.4916666666666665</v>
      </c>
      <c r="I1218" s="8">
        <f>SUMIFS(Baggrundsvariable!F$3:F$296,Baggrundsvariable!$A$3:$A$296,Samlet!$C1218,Baggrundsvariable!$C$3:$C$296,Samlet!$E1218)</f>
        <v>2.2000000000000002</v>
      </c>
      <c r="J1218" s="8">
        <f>SUMIFS(Baggrundsvariable!G$3:G$296,Baggrundsvariable!$A$3:$A$296,Samlet!$C1218,Baggrundsvariable!$C$3:$C$296,Samlet!$E1218)</f>
        <v>13.5</v>
      </c>
      <c r="K1218" s="8">
        <f>SUMIFS(Baggrundsvariable!H$3:H$296,Baggrundsvariable!$A$3:$A$296,Samlet!$C1218,Baggrundsvariable!$C$3:$C$296,Samlet!$E1218)</f>
        <v>12.1</v>
      </c>
      <c r="L1218" s="8">
        <f>SUMIFS(Baggrundsvariable!I$3:I$296,Baggrundsvariable!$A$3:$A$296,Samlet!$C1218,Baggrundsvariable!$C$3:$C$296,Samlet!$E1218)</f>
        <v>2.6034561164165528</v>
      </c>
    </row>
    <row r="1219" spans="1:12">
      <c r="A1219">
        <v>8543</v>
      </c>
      <c r="B1219" t="s">
        <v>1103</v>
      </c>
      <c r="C1219">
        <v>751</v>
      </c>
      <c r="D1219" t="s">
        <v>1314</v>
      </c>
      <c r="E1219">
        <v>2011</v>
      </c>
      <c r="F1219" s="15">
        <f>IF(VLOOKUP(IF($A1219&lt;1500,'BM011'!$D$5,IF($A1219&lt;1800,'BM011'!$D$5,IF($A1219&lt;2000,'BM011'!$D$5,$A1219))),'BM011'!$D$5:$U$607,'BM011'!S$609,0)="BRUG KOM",VLOOKUP($C1219,'BM010'!$C$5:$T$102,'BM010'!R$104,0),VLOOKUP(IF($A1219&lt;1500,'BM011'!$D$5,IF($A1219&lt;1800,'BM011'!$D$5,IF($A1219&lt;2000,'BM011'!$D$5,$A1219))),'BM011'!$D$5:$U$607,'BM011'!S$609,0))</f>
        <v>12148.5</v>
      </c>
      <c r="G1219">
        <f>SUMIFS(Baggrundsvariable!D$3:D$296,Baggrundsvariable!$A$3:$A$296,Samlet!$C1219,Baggrundsvariable!$C$3:$C$296,Samlet!$E1219)</f>
        <v>196346</v>
      </c>
      <c r="H1219" s="8">
        <f>SUMIFS(Baggrundsvariable!E$3:E$296,Baggrundsvariable!$A$3:$A$296,Samlet!$C1219,Baggrundsvariable!$C$3:$C$296,Samlet!$E1219)</f>
        <v>1.3083333333333336</v>
      </c>
      <c r="I1219" s="8">
        <f>SUMIFS(Baggrundsvariable!F$3:F$296,Baggrundsvariable!$A$3:$A$296,Samlet!$C1219,Baggrundsvariable!$C$3:$C$296,Samlet!$E1219)</f>
        <v>5.3</v>
      </c>
      <c r="J1219" s="8">
        <f>SUMIFS(Baggrundsvariable!G$3:G$296,Baggrundsvariable!$A$3:$A$296,Samlet!$C1219,Baggrundsvariable!$C$3:$C$296,Samlet!$E1219)</f>
        <v>19.5</v>
      </c>
      <c r="K1219" s="8">
        <f>SUMIFS(Baggrundsvariable!H$3:H$296,Baggrundsvariable!$A$3:$A$296,Samlet!$C1219,Baggrundsvariable!$C$3:$C$296,Samlet!$E1219)</f>
        <v>13.3</v>
      </c>
      <c r="L1219" s="8">
        <f>SUMIFS(Baggrundsvariable!I$3:I$296,Baggrundsvariable!$A$3:$A$296,Samlet!$C1219,Baggrundsvariable!$C$3:$C$296,Samlet!$E1219)</f>
        <v>10.34434095399379</v>
      </c>
    </row>
    <row r="1220" spans="1:12">
      <c r="A1220">
        <v>8544</v>
      </c>
      <c r="B1220" t="s">
        <v>1104</v>
      </c>
      <c r="C1220">
        <v>706</v>
      </c>
      <c r="D1220" t="s">
        <v>1319</v>
      </c>
      <c r="E1220">
        <v>2011</v>
      </c>
      <c r="F1220" s="15">
        <f>IF(VLOOKUP(IF($A1220&lt;1500,'BM011'!$D$5,IF($A1220&lt;1800,'BM011'!$D$5,IF($A1220&lt;2000,'BM011'!$D$5,$A1220))),'BM011'!$D$5:$U$607,'BM011'!S$609,0)="BRUG KOM",VLOOKUP($C1220,'BM010'!$C$5:$T$102,'BM010'!R$104,0),VLOOKUP(IF($A1220&lt;1500,'BM011'!$D$5,IF($A1220&lt;1800,'BM011'!$D$5,IF($A1220&lt;2000,'BM011'!$D$5,$A1220))),'BM011'!$D$5:$U$607,'BM011'!S$609,0))</f>
        <v>8132</v>
      </c>
      <c r="G1220">
        <f>SUMIFS(Baggrundsvariable!D$3:D$296,Baggrundsvariable!$A$3:$A$296,Samlet!$C1220,Baggrundsvariable!$C$3:$C$296,Samlet!$E1220)</f>
        <v>195670</v>
      </c>
      <c r="H1220" s="8">
        <f>SUMIFS(Baggrundsvariable!E$3:E$296,Baggrundsvariable!$A$3:$A$296,Samlet!$C1220,Baggrundsvariable!$C$3:$C$296,Samlet!$E1220)</f>
        <v>1.4916666666666665</v>
      </c>
      <c r="I1220" s="8">
        <f>SUMIFS(Baggrundsvariable!F$3:F$296,Baggrundsvariable!$A$3:$A$296,Samlet!$C1220,Baggrundsvariable!$C$3:$C$296,Samlet!$E1220)</f>
        <v>2.2000000000000002</v>
      </c>
      <c r="J1220" s="8">
        <f>SUMIFS(Baggrundsvariable!G$3:G$296,Baggrundsvariable!$A$3:$A$296,Samlet!$C1220,Baggrundsvariable!$C$3:$C$296,Samlet!$E1220)</f>
        <v>13.5</v>
      </c>
      <c r="K1220" s="8">
        <f>SUMIFS(Baggrundsvariable!H$3:H$296,Baggrundsvariable!$A$3:$A$296,Samlet!$C1220,Baggrundsvariable!$C$3:$C$296,Samlet!$E1220)</f>
        <v>12.1</v>
      </c>
      <c r="L1220" s="8">
        <f>SUMIFS(Baggrundsvariable!I$3:I$296,Baggrundsvariable!$A$3:$A$296,Samlet!$C1220,Baggrundsvariable!$C$3:$C$296,Samlet!$E1220)</f>
        <v>2.6034561164165528</v>
      </c>
    </row>
    <row r="1221" spans="1:12">
      <c r="A1221">
        <v>8550</v>
      </c>
      <c r="B1221" t="s">
        <v>1105</v>
      </c>
      <c r="C1221">
        <v>706</v>
      </c>
      <c r="D1221" t="s">
        <v>1319</v>
      </c>
      <c r="E1221">
        <v>2011</v>
      </c>
      <c r="F1221" s="15">
        <f>IF(VLOOKUP(IF($A1221&lt;1500,'BM011'!$D$5,IF($A1221&lt;1800,'BM011'!$D$5,IF($A1221&lt;2000,'BM011'!$D$5,$A1221))),'BM011'!$D$5:$U$607,'BM011'!S$609,0)="BRUG KOM",VLOOKUP($C1221,'BM010'!$C$5:$T$102,'BM010'!R$104,0),VLOOKUP(IF($A1221&lt;1500,'BM011'!$D$5,IF($A1221&lt;1800,'BM011'!$D$5,IF($A1221&lt;2000,'BM011'!$D$5,$A1221))),'BM011'!$D$5:$U$607,'BM011'!S$609,0))</f>
        <v>7951</v>
      </c>
      <c r="G1221">
        <f>SUMIFS(Baggrundsvariable!D$3:D$296,Baggrundsvariable!$A$3:$A$296,Samlet!$C1221,Baggrundsvariable!$C$3:$C$296,Samlet!$E1221)</f>
        <v>195670</v>
      </c>
      <c r="H1221" s="8">
        <f>SUMIFS(Baggrundsvariable!E$3:E$296,Baggrundsvariable!$A$3:$A$296,Samlet!$C1221,Baggrundsvariable!$C$3:$C$296,Samlet!$E1221)</f>
        <v>1.4916666666666665</v>
      </c>
      <c r="I1221" s="8">
        <f>SUMIFS(Baggrundsvariable!F$3:F$296,Baggrundsvariable!$A$3:$A$296,Samlet!$C1221,Baggrundsvariable!$C$3:$C$296,Samlet!$E1221)</f>
        <v>2.2000000000000002</v>
      </c>
      <c r="J1221" s="8">
        <f>SUMIFS(Baggrundsvariable!G$3:G$296,Baggrundsvariable!$A$3:$A$296,Samlet!$C1221,Baggrundsvariable!$C$3:$C$296,Samlet!$E1221)</f>
        <v>13.5</v>
      </c>
      <c r="K1221" s="8">
        <f>SUMIFS(Baggrundsvariable!H$3:H$296,Baggrundsvariable!$A$3:$A$296,Samlet!$C1221,Baggrundsvariable!$C$3:$C$296,Samlet!$E1221)</f>
        <v>12.1</v>
      </c>
      <c r="L1221" s="8">
        <f>SUMIFS(Baggrundsvariable!I$3:I$296,Baggrundsvariable!$A$3:$A$296,Samlet!$C1221,Baggrundsvariable!$C$3:$C$296,Samlet!$E1221)</f>
        <v>2.6034561164165528</v>
      </c>
    </row>
    <row r="1222" spans="1:12">
      <c r="A1222">
        <v>8550</v>
      </c>
      <c r="B1222" t="s">
        <v>1105</v>
      </c>
      <c r="C1222">
        <v>707</v>
      </c>
      <c r="D1222" t="s">
        <v>1320</v>
      </c>
      <c r="E1222">
        <v>2011</v>
      </c>
      <c r="F1222" s="15">
        <f>IF(VLOOKUP(IF($A1222&lt;1500,'BM011'!$D$5,IF($A1222&lt;1800,'BM011'!$D$5,IF($A1222&lt;2000,'BM011'!$D$5,$A1222))),'BM011'!$D$5:$U$607,'BM011'!S$609,0)="BRUG KOM",VLOOKUP($C1222,'BM010'!$C$5:$T$102,'BM010'!R$104,0),VLOOKUP(IF($A1222&lt;1500,'BM011'!$D$5,IF($A1222&lt;1800,'BM011'!$D$5,IF($A1222&lt;2000,'BM011'!$D$5,$A1222))),'BM011'!$D$5:$U$607,'BM011'!S$609,0))</f>
        <v>7951</v>
      </c>
      <c r="G1222">
        <f>SUMIFS(Baggrundsvariable!D$3:D$296,Baggrundsvariable!$A$3:$A$296,Samlet!$C1222,Baggrundsvariable!$C$3:$C$296,Samlet!$E1222)</f>
        <v>180328</v>
      </c>
      <c r="H1222" s="8">
        <f>SUMIFS(Baggrundsvariable!E$3:E$296,Baggrundsvariable!$A$3:$A$296,Samlet!$C1222,Baggrundsvariable!$C$3:$C$296,Samlet!$E1222)</f>
        <v>1.3916666666666666</v>
      </c>
      <c r="I1222" s="8">
        <f>SUMIFS(Baggrundsvariable!F$3:F$296,Baggrundsvariable!$A$3:$A$296,Samlet!$C1222,Baggrundsvariable!$C$3:$C$296,Samlet!$E1222)</f>
        <v>4.4000000000000004</v>
      </c>
      <c r="J1222" s="8">
        <f>SUMIFS(Baggrundsvariable!G$3:G$296,Baggrundsvariable!$A$3:$A$296,Samlet!$C1222,Baggrundsvariable!$C$3:$C$296,Samlet!$E1222)</f>
        <v>20.2</v>
      </c>
      <c r="K1222" s="8">
        <f>SUMIFS(Baggrundsvariable!H$3:H$296,Baggrundsvariable!$A$3:$A$296,Samlet!$C1222,Baggrundsvariable!$C$3:$C$296,Samlet!$E1222)</f>
        <v>13.5</v>
      </c>
      <c r="L1222" s="8">
        <f>SUMIFS(Baggrundsvariable!I$3:I$296,Baggrundsvariable!$A$3:$A$296,Samlet!$C1222,Baggrundsvariable!$C$3:$C$296,Samlet!$E1222)</f>
        <v>2.9600690441210378</v>
      </c>
    </row>
    <row r="1223" spans="1:12">
      <c r="A1223">
        <v>8560</v>
      </c>
      <c r="B1223" t="s">
        <v>1106</v>
      </c>
      <c r="C1223">
        <v>706</v>
      </c>
      <c r="D1223" t="s">
        <v>1319</v>
      </c>
      <c r="E1223">
        <v>2011</v>
      </c>
      <c r="F1223" s="15">
        <f>IF(VLOOKUP(IF($A1223&lt;1500,'BM011'!$D$5,IF($A1223&lt;1800,'BM011'!$D$5,IF($A1223&lt;2000,'BM011'!$D$5,$A1223))),'BM011'!$D$5:$U$607,'BM011'!S$609,0)="BRUG KOM",VLOOKUP($C1223,'BM010'!$C$5:$T$102,'BM010'!R$104,0),VLOOKUP(IF($A1223&lt;1500,'BM011'!$D$5,IF($A1223&lt;1800,'BM011'!$D$5,IF($A1223&lt;2000,'BM011'!$D$5,$A1223))),'BM011'!$D$5:$U$607,'BM011'!S$609,0))</f>
        <v>7646</v>
      </c>
      <c r="G1223">
        <f>SUMIFS(Baggrundsvariable!D$3:D$296,Baggrundsvariable!$A$3:$A$296,Samlet!$C1223,Baggrundsvariable!$C$3:$C$296,Samlet!$E1223)</f>
        <v>195670</v>
      </c>
      <c r="H1223" s="8">
        <f>SUMIFS(Baggrundsvariable!E$3:E$296,Baggrundsvariable!$A$3:$A$296,Samlet!$C1223,Baggrundsvariable!$C$3:$C$296,Samlet!$E1223)</f>
        <v>1.4916666666666665</v>
      </c>
      <c r="I1223" s="8">
        <f>SUMIFS(Baggrundsvariable!F$3:F$296,Baggrundsvariable!$A$3:$A$296,Samlet!$C1223,Baggrundsvariable!$C$3:$C$296,Samlet!$E1223)</f>
        <v>2.2000000000000002</v>
      </c>
      <c r="J1223" s="8">
        <f>SUMIFS(Baggrundsvariable!G$3:G$296,Baggrundsvariable!$A$3:$A$296,Samlet!$C1223,Baggrundsvariable!$C$3:$C$296,Samlet!$E1223)</f>
        <v>13.5</v>
      </c>
      <c r="K1223" s="8">
        <f>SUMIFS(Baggrundsvariable!H$3:H$296,Baggrundsvariable!$A$3:$A$296,Samlet!$C1223,Baggrundsvariable!$C$3:$C$296,Samlet!$E1223)</f>
        <v>12.1</v>
      </c>
      <c r="L1223" s="8">
        <f>SUMIFS(Baggrundsvariable!I$3:I$296,Baggrundsvariable!$A$3:$A$296,Samlet!$C1223,Baggrundsvariable!$C$3:$C$296,Samlet!$E1223)</f>
        <v>2.6034561164165528</v>
      </c>
    </row>
    <row r="1224" spans="1:12">
      <c r="A1224">
        <v>8560</v>
      </c>
      <c r="B1224" t="s">
        <v>1106</v>
      </c>
      <c r="C1224">
        <v>707</v>
      </c>
      <c r="D1224" t="s">
        <v>1320</v>
      </c>
      <c r="E1224">
        <v>2011</v>
      </c>
      <c r="F1224" s="15">
        <f>IF(VLOOKUP(IF($A1224&lt;1500,'BM011'!$D$5,IF($A1224&lt;1800,'BM011'!$D$5,IF($A1224&lt;2000,'BM011'!$D$5,$A1224))),'BM011'!$D$5:$U$607,'BM011'!S$609,0)="BRUG KOM",VLOOKUP($C1224,'BM010'!$C$5:$T$102,'BM010'!R$104,0),VLOOKUP(IF($A1224&lt;1500,'BM011'!$D$5,IF($A1224&lt;1800,'BM011'!$D$5,IF($A1224&lt;2000,'BM011'!$D$5,$A1224))),'BM011'!$D$5:$U$607,'BM011'!S$609,0))</f>
        <v>7646</v>
      </c>
      <c r="G1224">
        <f>SUMIFS(Baggrundsvariable!D$3:D$296,Baggrundsvariable!$A$3:$A$296,Samlet!$C1224,Baggrundsvariable!$C$3:$C$296,Samlet!$E1224)</f>
        <v>180328</v>
      </c>
      <c r="H1224" s="8">
        <f>SUMIFS(Baggrundsvariable!E$3:E$296,Baggrundsvariable!$A$3:$A$296,Samlet!$C1224,Baggrundsvariable!$C$3:$C$296,Samlet!$E1224)</f>
        <v>1.3916666666666666</v>
      </c>
      <c r="I1224" s="8">
        <f>SUMIFS(Baggrundsvariable!F$3:F$296,Baggrundsvariable!$A$3:$A$296,Samlet!$C1224,Baggrundsvariable!$C$3:$C$296,Samlet!$E1224)</f>
        <v>4.4000000000000004</v>
      </c>
      <c r="J1224" s="8">
        <f>SUMIFS(Baggrundsvariable!G$3:G$296,Baggrundsvariable!$A$3:$A$296,Samlet!$C1224,Baggrundsvariable!$C$3:$C$296,Samlet!$E1224)</f>
        <v>20.2</v>
      </c>
      <c r="K1224" s="8">
        <f>SUMIFS(Baggrundsvariable!H$3:H$296,Baggrundsvariable!$A$3:$A$296,Samlet!$C1224,Baggrundsvariable!$C$3:$C$296,Samlet!$E1224)</f>
        <v>13.5</v>
      </c>
      <c r="L1224" s="8">
        <f>SUMIFS(Baggrundsvariable!I$3:I$296,Baggrundsvariable!$A$3:$A$296,Samlet!$C1224,Baggrundsvariable!$C$3:$C$296,Samlet!$E1224)</f>
        <v>2.9600690441210378</v>
      </c>
    </row>
    <row r="1225" spans="1:12">
      <c r="A1225">
        <v>8570</v>
      </c>
      <c r="B1225" t="s">
        <v>1107</v>
      </c>
      <c r="C1225">
        <v>706</v>
      </c>
      <c r="D1225" t="s">
        <v>1319</v>
      </c>
      <c r="E1225">
        <v>2011</v>
      </c>
      <c r="F1225" s="15">
        <f>IF(VLOOKUP(IF($A1225&lt;1500,'BM011'!$D$5,IF($A1225&lt;1800,'BM011'!$D$5,IF($A1225&lt;2000,'BM011'!$D$5,$A1225))),'BM011'!$D$5:$U$607,'BM011'!S$609,0)="BRUG KOM",VLOOKUP($C1225,'BM010'!$C$5:$T$102,'BM010'!R$104,0),VLOOKUP(IF($A1225&lt;1500,'BM011'!$D$5,IF($A1225&lt;1800,'BM011'!$D$5,IF($A1225&lt;2000,'BM011'!$D$5,$A1225))),'BM011'!$D$5:$U$607,'BM011'!S$609,0))</f>
        <v>10245</v>
      </c>
      <c r="G1225">
        <f>SUMIFS(Baggrundsvariable!D$3:D$296,Baggrundsvariable!$A$3:$A$296,Samlet!$C1225,Baggrundsvariable!$C$3:$C$296,Samlet!$E1225)</f>
        <v>195670</v>
      </c>
      <c r="H1225" s="8">
        <f>SUMIFS(Baggrundsvariable!E$3:E$296,Baggrundsvariable!$A$3:$A$296,Samlet!$C1225,Baggrundsvariable!$C$3:$C$296,Samlet!$E1225)</f>
        <v>1.4916666666666665</v>
      </c>
      <c r="I1225" s="8">
        <f>SUMIFS(Baggrundsvariable!F$3:F$296,Baggrundsvariable!$A$3:$A$296,Samlet!$C1225,Baggrundsvariable!$C$3:$C$296,Samlet!$E1225)</f>
        <v>2.2000000000000002</v>
      </c>
      <c r="J1225" s="8">
        <f>SUMIFS(Baggrundsvariable!G$3:G$296,Baggrundsvariable!$A$3:$A$296,Samlet!$C1225,Baggrundsvariable!$C$3:$C$296,Samlet!$E1225)</f>
        <v>13.5</v>
      </c>
      <c r="K1225" s="8">
        <f>SUMIFS(Baggrundsvariable!H$3:H$296,Baggrundsvariable!$A$3:$A$296,Samlet!$C1225,Baggrundsvariable!$C$3:$C$296,Samlet!$E1225)</f>
        <v>12.1</v>
      </c>
      <c r="L1225" s="8">
        <f>SUMIFS(Baggrundsvariable!I$3:I$296,Baggrundsvariable!$A$3:$A$296,Samlet!$C1225,Baggrundsvariable!$C$3:$C$296,Samlet!$E1225)</f>
        <v>2.6034561164165528</v>
      </c>
    </row>
    <row r="1226" spans="1:12">
      <c r="A1226">
        <v>8570</v>
      </c>
      <c r="B1226" t="s">
        <v>1107</v>
      </c>
      <c r="C1226">
        <v>707</v>
      </c>
      <c r="D1226" t="s">
        <v>1320</v>
      </c>
      <c r="E1226">
        <v>2011</v>
      </c>
      <c r="F1226" s="15">
        <f>IF(VLOOKUP(IF($A1226&lt;1500,'BM011'!$D$5,IF($A1226&lt;1800,'BM011'!$D$5,IF($A1226&lt;2000,'BM011'!$D$5,$A1226))),'BM011'!$D$5:$U$607,'BM011'!S$609,0)="BRUG KOM",VLOOKUP($C1226,'BM010'!$C$5:$T$102,'BM010'!R$104,0),VLOOKUP(IF($A1226&lt;1500,'BM011'!$D$5,IF($A1226&lt;1800,'BM011'!$D$5,IF($A1226&lt;2000,'BM011'!$D$5,$A1226))),'BM011'!$D$5:$U$607,'BM011'!S$609,0))</f>
        <v>7168.75</v>
      </c>
      <c r="G1226">
        <f>SUMIFS(Baggrundsvariable!D$3:D$296,Baggrundsvariable!$A$3:$A$296,Samlet!$C1226,Baggrundsvariable!$C$3:$C$296,Samlet!$E1226)</f>
        <v>180328</v>
      </c>
      <c r="H1226" s="8">
        <f>SUMIFS(Baggrundsvariable!E$3:E$296,Baggrundsvariable!$A$3:$A$296,Samlet!$C1226,Baggrundsvariable!$C$3:$C$296,Samlet!$E1226)</f>
        <v>1.3916666666666666</v>
      </c>
      <c r="I1226" s="8">
        <f>SUMIFS(Baggrundsvariable!F$3:F$296,Baggrundsvariable!$A$3:$A$296,Samlet!$C1226,Baggrundsvariable!$C$3:$C$296,Samlet!$E1226)</f>
        <v>4.4000000000000004</v>
      </c>
      <c r="J1226" s="8">
        <f>SUMIFS(Baggrundsvariable!G$3:G$296,Baggrundsvariable!$A$3:$A$296,Samlet!$C1226,Baggrundsvariable!$C$3:$C$296,Samlet!$E1226)</f>
        <v>20.2</v>
      </c>
      <c r="K1226" s="8">
        <f>SUMIFS(Baggrundsvariable!H$3:H$296,Baggrundsvariable!$A$3:$A$296,Samlet!$C1226,Baggrundsvariable!$C$3:$C$296,Samlet!$E1226)</f>
        <v>13.5</v>
      </c>
      <c r="L1226" s="8">
        <f>SUMIFS(Baggrundsvariable!I$3:I$296,Baggrundsvariable!$A$3:$A$296,Samlet!$C1226,Baggrundsvariable!$C$3:$C$296,Samlet!$E1226)</f>
        <v>2.9600690441210378</v>
      </c>
    </row>
    <row r="1227" spans="1:12">
      <c r="A1227">
        <v>8581</v>
      </c>
      <c r="B1227" t="s">
        <v>1108</v>
      </c>
      <c r="C1227">
        <v>706</v>
      </c>
      <c r="D1227" t="s">
        <v>1319</v>
      </c>
      <c r="E1227">
        <v>2011</v>
      </c>
      <c r="F1227" s="15">
        <f>IF(VLOOKUP(IF($A1227&lt;1500,'BM011'!$D$5,IF($A1227&lt;1800,'BM011'!$D$5,IF($A1227&lt;2000,'BM011'!$D$5,$A1227))),'BM011'!$D$5:$U$607,'BM011'!S$609,0)="BRUG KOM",VLOOKUP($C1227,'BM010'!$C$5:$T$102,'BM010'!R$104,0),VLOOKUP(IF($A1227&lt;1500,'BM011'!$D$5,IF($A1227&lt;1800,'BM011'!$D$5,IF($A1227&lt;2000,'BM011'!$D$5,$A1227))),'BM011'!$D$5:$U$607,'BM011'!S$609,0))</f>
        <v>10245</v>
      </c>
      <c r="G1227">
        <f>SUMIFS(Baggrundsvariable!D$3:D$296,Baggrundsvariable!$A$3:$A$296,Samlet!$C1227,Baggrundsvariable!$C$3:$C$296,Samlet!$E1227)</f>
        <v>195670</v>
      </c>
      <c r="H1227" s="8">
        <f>SUMIFS(Baggrundsvariable!E$3:E$296,Baggrundsvariable!$A$3:$A$296,Samlet!$C1227,Baggrundsvariable!$C$3:$C$296,Samlet!$E1227)</f>
        <v>1.4916666666666665</v>
      </c>
      <c r="I1227" s="8">
        <f>SUMIFS(Baggrundsvariable!F$3:F$296,Baggrundsvariable!$A$3:$A$296,Samlet!$C1227,Baggrundsvariable!$C$3:$C$296,Samlet!$E1227)</f>
        <v>2.2000000000000002</v>
      </c>
      <c r="J1227" s="8">
        <f>SUMIFS(Baggrundsvariable!G$3:G$296,Baggrundsvariable!$A$3:$A$296,Samlet!$C1227,Baggrundsvariable!$C$3:$C$296,Samlet!$E1227)</f>
        <v>13.5</v>
      </c>
      <c r="K1227" s="8">
        <f>SUMIFS(Baggrundsvariable!H$3:H$296,Baggrundsvariable!$A$3:$A$296,Samlet!$C1227,Baggrundsvariable!$C$3:$C$296,Samlet!$E1227)</f>
        <v>12.1</v>
      </c>
      <c r="L1227" s="8">
        <f>SUMIFS(Baggrundsvariable!I$3:I$296,Baggrundsvariable!$A$3:$A$296,Samlet!$C1227,Baggrundsvariable!$C$3:$C$296,Samlet!$E1227)</f>
        <v>2.6034561164165528</v>
      </c>
    </row>
    <row r="1228" spans="1:12">
      <c r="A1228">
        <v>8581</v>
      </c>
      <c r="B1228" t="s">
        <v>1108</v>
      </c>
      <c r="C1228">
        <v>707</v>
      </c>
      <c r="D1228" t="s">
        <v>1320</v>
      </c>
      <c r="E1228">
        <v>2011</v>
      </c>
      <c r="F1228" s="15">
        <f>IF(VLOOKUP(IF($A1228&lt;1500,'BM011'!$D$5,IF($A1228&lt;1800,'BM011'!$D$5,IF($A1228&lt;2000,'BM011'!$D$5,$A1228))),'BM011'!$D$5:$U$607,'BM011'!S$609,0)="BRUG KOM",VLOOKUP($C1228,'BM010'!$C$5:$T$102,'BM010'!R$104,0),VLOOKUP(IF($A1228&lt;1500,'BM011'!$D$5,IF($A1228&lt;1800,'BM011'!$D$5,IF($A1228&lt;2000,'BM011'!$D$5,$A1228))),'BM011'!$D$5:$U$607,'BM011'!S$609,0))</f>
        <v>7168.75</v>
      </c>
      <c r="G1228">
        <f>SUMIFS(Baggrundsvariable!D$3:D$296,Baggrundsvariable!$A$3:$A$296,Samlet!$C1228,Baggrundsvariable!$C$3:$C$296,Samlet!$E1228)</f>
        <v>180328</v>
      </c>
      <c r="H1228" s="8">
        <f>SUMIFS(Baggrundsvariable!E$3:E$296,Baggrundsvariable!$A$3:$A$296,Samlet!$C1228,Baggrundsvariable!$C$3:$C$296,Samlet!$E1228)</f>
        <v>1.3916666666666666</v>
      </c>
      <c r="I1228" s="8">
        <f>SUMIFS(Baggrundsvariable!F$3:F$296,Baggrundsvariable!$A$3:$A$296,Samlet!$C1228,Baggrundsvariable!$C$3:$C$296,Samlet!$E1228)</f>
        <v>4.4000000000000004</v>
      </c>
      <c r="J1228" s="8">
        <f>SUMIFS(Baggrundsvariable!G$3:G$296,Baggrundsvariable!$A$3:$A$296,Samlet!$C1228,Baggrundsvariable!$C$3:$C$296,Samlet!$E1228)</f>
        <v>20.2</v>
      </c>
      <c r="K1228" s="8">
        <f>SUMIFS(Baggrundsvariable!H$3:H$296,Baggrundsvariable!$A$3:$A$296,Samlet!$C1228,Baggrundsvariable!$C$3:$C$296,Samlet!$E1228)</f>
        <v>13.5</v>
      </c>
      <c r="L1228" s="8">
        <f>SUMIFS(Baggrundsvariable!I$3:I$296,Baggrundsvariable!$A$3:$A$296,Samlet!$C1228,Baggrundsvariable!$C$3:$C$296,Samlet!$E1228)</f>
        <v>2.9600690441210378</v>
      </c>
    </row>
    <row r="1229" spans="1:12">
      <c r="A1229">
        <v>8585</v>
      </c>
      <c r="B1229" t="s">
        <v>1109</v>
      </c>
      <c r="C1229">
        <v>707</v>
      </c>
      <c r="D1229" t="s">
        <v>1320</v>
      </c>
      <c r="E1229">
        <v>2011</v>
      </c>
      <c r="F1229" s="15">
        <f>IF(VLOOKUP(IF($A1229&lt;1500,'BM011'!$D$5,IF($A1229&lt;1800,'BM011'!$D$5,IF($A1229&lt;2000,'BM011'!$D$5,$A1229))),'BM011'!$D$5:$U$607,'BM011'!S$609,0)="BRUG KOM",VLOOKUP($C1229,'BM010'!$C$5:$T$102,'BM010'!R$104,0),VLOOKUP(IF($A1229&lt;1500,'BM011'!$D$5,IF($A1229&lt;1800,'BM011'!$D$5,IF($A1229&lt;2000,'BM011'!$D$5,$A1229))),'BM011'!$D$5:$U$607,'BM011'!S$609,0))</f>
        <v>5933</v>
      </c>
      <c r="G1229">
        <f>SUMIFS(Baggrundsvariable!D$3:D$296,Baggrundsvariable!$A$3:$A$296,Samlet!$C1229,Baggrundsvariable!$C$3:$C$296,Samlet!$E1229)</f>
        <v>180328</v>
      </c>
      <c r="H1229" s="8">
        <f>SUMIFS(Baggrundsvariable!E$3:E$296,Baggrundsvariable!$A$3:$A$296,Samlet!$C1229,Baggrundsvariable!$C$3:$C$296,Samlet!$E1229)</f>
        <v>1.3916666666666666</v>
      </c>
      <c r="I1229" s="8">
        <f>SUMIFS(Baggrundsvariable!F$3:F$296,Baggrundsvariable!$A$3:$A$296,Samlet!$C1229,Baggrundsvariable!$C$3:$C$296,Samlet!$E1229)</f>
        <v>4.4000000000000004</v>
      </c>
      <c r="J1229" s="8">
        <f>SUMIFS(Baggrundsvariable!G$3:G$296,Baggrundsvariable!$A$3:$A$296,Samlet!$C1229,Baggrundsvariable!$C$3:$C$296,Samlet!$E1229)</f>
        <v>20.2</v>
      </c>
      <c r="K1229" s="8">
        <f>SUMIFS(Baggrundsvariable!H$3:H$296,Baggrundsvariable!$A$3:$A$296,Samlet!$C1229,Baggrundsvariable!$C$3:$C$296,Samlet!$E1229)</f>
        <v>13.5</v>
      </c>
      <c r="L1229" s="8">
        <f>SUMIFS(Baggrundsvariable!I$3:I$296,Baggrundsvariable!$A$3:$A$296,Samlet!$C1229,Baggrundsvariable!$C$3:$C$296,Samlet!$E1229)</f>
        <v>2.9600690441210378</v>
      </c>
    </row>
    <row r="1230" spans="1:12">
      <c r="A1230">
        <v>8586</v>
      </c>
      <c r="B1230" t="s">
        <v>1110</v>
      </c>
      <c r="C1230">
        <v>707</v>
      </c>
      <c r="D1230" t="s">
        <v>1320</v>
      </c>
      <c r="E1230">
        <v>2011</v>
      </c>
      <c r="F1230" s="15">
        <f>IF(VLOOKUP(IF($A1230&lt;1500,'BM011'!$D$5,IF($A1230&lt;1800,'BM011'!$D$5,IF($A1230&lt;2000,'BM011'!$D$5,$A1230))),'BM011'!$D$5:$U$607,'BM011'!S$609,0)="BRUG KOM",VLOOKUP($C1230,'BM010'!$C$5:$T$102,'BM010'!R$104,0),VLOOKUP(IF($A1230&lt;1500,'BM011'!$D$5,IF($A1230&lt;1800,'BM011'!$D$5,IF($A1230&lt;2000,'BM011'!$D$5,$A1230))),'BM011'!$D$5:$U$607,'BM011'!S$609,0))</f>
        <v>6315</v>
      </c>
      <c r="G1230">
        <f>SUMIFS(Baggrundsvariable!D$3:D$296,Baggrundsvariable!$A$3:$A$296,Samlet!$C1230,Baggrundsvariable!$C$3:$C$296,Samlet!$E1230)</f>
        <v>180328</v>
      </c>
      <c r="H1230" s="8">
        <f>SUMIFS(Baggrundsvariable!E$3:E$296,Baggrundsvariable!$A$3:$A$296,Samlet!$C1230,Baggrundsvariable!$C$3:$C$296,Samlet!$E1230)</f>
        <v>1.3916666666666666</v>
      </c>
      <c r="I1230" s="8">
        <f>SUMIFS(Baggrundsvariable!F$3:F$296,Baggrundsvariable!$A$3:$A$296,Samlet!$C1230,Baggrundsvariable!$C$3:$C$296,Samlet!$E1230)</f>
        <v>4.4000000000000004</v>
      </c>
      <c r="J1230" s="8">
        <f>SUMIFS(Baggrundsvariable!G$3:G$296,Baggrundsvariable!$A$3:$A$296,Samlet!$C1230,Baggrundsvariable!$C$3:$C$296,Samlet!$E1230)</f>
        <v>20.2</v>
      </c>
      <c r="K1230" s="8">
        <f>SUMIFS(Baggrundsvariable!H$3:H$296,Baggrundsvariable!$A$3:$A$296,Samlet!$C1230,Baggrundsvariable!$C$3:$C$296,Samlet!$E1230)</f>
        <v>13.5</v>
      </c>
      <c r="L1230" s="8">
        <f>SUMIFS(Baggrundsvariable!I$3:I$296,Baggrundsvariable!$A$3:$A$296,Samlet!$C1230,Baggrundsvariable!$C$3:$C$296,Samlet!$E1230)</f>
        <v>2.9600690441210378</v>
      </c>
    </row>
    <row r="1231" spans="1:12">
      <c r="A1231">
        <v>8592</v>
      </c>
      <c r="B1231" t="s">
        <v>1111</v>
      </c>
      <c r="C1231">
        <v>707</v>
      </c>
      <c r="D1231" t="s">
        <v>1320</v>
      </c>
      <c r="E1231">
        <v>2011</v>
      </c>
      <c r="F1231" s="15">
        <f>IF(VLOOKUP(IF($A1231&lt;1500,'BM011'!$D$5,IF($A1231&lt;1800,'BM011'!$D$5,IF($A1231&lt;2000,'BM011'!$D$5,$A1231))),'BM011'!$D$5:$U$607,'BM011'!S$609,0)="BRUG KOM",VLOOKUP($C1231,'BM010'!$C$5:$T$102,'BM010'!R$104,0),VLOOKUP(IF($A1231&lt;1500,'BM011'!$D$5,IF($A1231&lt;1800,'BM011'!$D$5,IF($A1231&lt;2000,'BM011'!$D$5,$A1231))),'BM011'!$D$5:$U$607,'BM011'!S$609,0))</f>
        <v>7168.75</v>
      </c>
      <c r="G1231">
        <f>SUMIFS(Baggrundsvariable!D$3:D$296,Baggrundsvariable!$A$3:$A$296,Samlet!$C1231,Baggrundsvariable!$C$3:$C$296,Samlet!$E1231)</f>
        <v>180328</v>
      </c>
      <c r="H1231" s="8">
        <f>SUMIFS(Baggrundsvariable!E$3:E$296,Baggrundsvariable!$A$3:$A$296,Samlet!$C1231,Baggrundsvariable!$C$3:$C$296,Samlet!$E1231)</f>
        <v>1.3916666666666666</v>
      </c>
      <c r="I1231" s="8">
        <f>SUMIFS(Baggrundsvariable!F$3:F$296,Baggrundsvariable!$A$3:$A$296,Samlet!$C1231,Baggrundsvariable!$C$3:$C$296,Samlet!$E1231)</f>
        <v>4.4000000000000004</v>
      </c>
      <c r="J1231" s="8">
        <f>SUMIFS(Baggrundsvariable!G$3:G$296,Baggrundsvariable!$A$3:$A$296,Samlet!$C1231,Baggrundsvariable!$C$3:$C$296,Samlet!$E1231)</f>
        <v>20.2</v>
      </c>
      <c r="K1231" s="8">
        <f>SUMIFS(Baggrundsvariable!H$3:H$296,Baggrundsvariable!$A$3:$A$296,Samlet!$C1231,Baggrundsvariable!$C$3:$C$296,Samlet!$E1231)</f>
        <v>13.5</v>
      </c>
      <c r="L1231" s="8">
        <f>SUMIFS(Baggrundsvariable!I$3:I$296,Baggrundsvariable!$A$3:$A$296,Samlet!$C1231,Baggrundsvariable!$C$3:$C$296,Samlet!$E1231)</f>
        <v>2.9600690441210378</v>
      </c>
    </row>
    <row r="1232" spans="1:12">
      <c r="A1232">
        <v>8600</v>
      </c>
      <c r="B1232" t="s">
        <v>1112</v>
      </c>
      <c r="C1232">
        <v>740</v>
      </c>
      <c r="D1232" t="s">
        <v>1308</v>
      </c>
      <c r="E1232">
        <v>2011</v>
      </c>
      <c r="F1232" s="15">
        <f>IF(VLOOKUP(IF($A1232&lt;1500,'BM011'!$D$5,IF($A1232&lt;1800,'BM011'!$D$5,IF($A1232&lt;2000,'BM011'!$D$5,$A1232))),'BM011'!$D$5:$U$607,'BM011'!S$609,0)="BRUG KOM",VLOOKUP($C1232,'BM010'!$C$5:$T$102,'BM010'!R$104,0),VLOOKUP(IF($A1232&lt;1500,'BM011'!$D$5,IF($A1232&lt;1800,'BM011'!$D$5,IF($A1232&lt;2000,'BM011'!$D$5,$A1232))),'BM011'!$D$5:$U$607,'BM011'!S$609,0))</f>
        <v>13187.25</v>
      </c>
      <c r="G1232">
        <f>SUMIFS(Baggrundsvariable!D$3:D$296,Baggrundsvariable!$A$3:$A$296,Samlet!$C1232,Baggrundsvariable!$C$3:$C$296,Samlet!$E1232)</f>
        <v>196924</v>
      </c>
      <c r="H1232" s="8">
        <f>SUMIFS(Baggrundsvariable!E$3:E$296,Baggrundsvariable!$A$3:$A$296,Samlet!$C1232,Baggrundsvariable!$C$3:$C$296,Samlet!$E1232)</f>
        <v>1.3500000000000003</v>
      </c>
      <c r="I1232" s="8">
        <f>SUMIFS(Baggrundsvariable!F$3:F$296,Baggrundsvariable!$A$3:$A$296,Samlet!$C1232,Baggrundsvariable!$C$3:$C$296,Samlet!$E1232)</f>
        <v>3.3</v>
      </c>
      <c r="J1232" s="8">
        <f>SUMIFS(Baggrundsvariable!G$3:G$296,Baggrundsvariable!$A$3:$A$296,Samlet!$C1232,Baggrundsvariable!$C$3:$C$296,Samlet!$E1232)</f>
        <v>12.9</v>
      </c>
      <c r="K1232" s="8">
        <f>SUMIFS(Baggrundsvariable!H$3:H$296,Baggrundsvariable!$A$3:$A$296,Samlet!$C1232,Baggrundsvariable!$C$3:$C$296,Samlet!$E1232)</f>
        <v>12.6</v>
      </c>
      <c r="L1232" s="8">
        <f>SUMIFS(Baggrundsvariable!I$3:I$296,Baggrundsvariable!$A$3:$A$296,Samlet!$C1232,Baggrundsvariable!$C$3:$C$296,Samlet!$E1232)</f>
        <v>3.6039852866494018</v>
      </c>
    </row>
    <row r="1233" spans="1:12">
      <c r="A1233">
        <v>8600</v>
      </c>
      <c r="B1233" t="s">
        <v>1112</v>
      </c>
      <c r="C1233">
        <v>746</v>
      </c>
      <c r="D1233" t="s">
        <v>1317</v>
      </c>
      <c r="E1233">
        <v>2011</v>
      </c>
      <c r="F1233" s="15">
        <f>IF(VLOOKUP(IF($A1233&lt;1500,'BM011'!$D$5,IF($A1233&lt;1800,'BM011'!$D$5,IF($A1233&lt;2000,'BM011'!$D$5,$A1233))),'BM011'!$D$5:$U$607,'BM011'!S$609,0)="BRUG KOM",VLOOKUP($C1233,'BM010'!$C$5:$T$102,'BM010'!R$104,0),VLOOKUP(IF($A1233&lt;1500,'BM011'!$D$5,IF($A1233&lt;1800,'BM011'!$D$5,IF($A1233&lt;2000,'BM011'!$D$5,$A1233))),'BM011'!$D$5:$U$607,'BM011'!S$609,0))</f>
        <v>13187.25</v>
      </c>
      <c r="G1233">
        <f>SUMIFS(Baggrundsvariable!D$3:D$296,Baggrundsvariable!$A$3:$A$296,Samlet!$C1233,Baggrundsvariable!$C$3:$C$296,Samlet!$E1233)</f>
        <v>217897</v>
      </c>
      <c r="H1233" s="8">
        <f>SUMIFS(Baggrundsvariable!E$3:E$296,Baggrundsvariable!$A$3:$A$296,Samlet!$C1233,Baggrundsvariable!$C$3:$C$296,Samlet!$E1233)</f>
        <v>0.85833333333333339</v>
      </c>
      <c r="I1233" s="8">
        <f>SUMIFS(Baggrundsvariable!F$3:F$296,Baggrundsvariable!$A$3:$A$296,Samlet!$C1233,Baggrundsvariable!$C$3:$C$296,Samlet!$E1233)</f>
        <v>2.5</v>
      </c>
      <c r="J1233" s="8">
        <f>SUMIFS(Baggrundsvariable!G$3:G$296,Baggrundsvariable!$A$3:$A$296,Samlet!$C1233,Baggrundsvariable!$C$3:$C$296,Samlet!$E1233)</f>
        <v>8.1999999999999993</v>
      </c>
      <c r="K1233" s="8">
        <f>SUMIFS(Baggrundsvariable!H$3:H$296,Baggrundsvariable!$A$3:$A$296,Samlet!$C1233,Baggrundsvariable!$C$3:$C$296,Samlet!$E1233)</f>
        <v>12.3</v>
      </c>
      <c r="L1233" s="8">
        <f>SUMIFS(Baggrundsvariable!I$3:I$296,Baggrundsvariable!$A$3:$A$296,Samlet!$C1233,Baggrundsvariable!$C$3:$C$296,Samlet!$E1233)</f>
        <v>2.8428527003213433</v>
      </c>
    </row>
    <row r="1234" spans="1:12">
      <c r="A1234">
        <v>8600</v>
      </c>
      <c r="B1234" t="s">
        <v>1112</v>
      </c>
      <c r="C1234">
        <v>756</v>
      </c>
      <c r="D1234" t="s">
        <v>1307</v>
      </c>
      <c r="E1234">
        <v>2011</v>
      </c>
      <c r="F1234" s="15">
        <f>IF(VLOOKUP(IF($A1234&lt;1500,'BM011'!$D$5,IF($A1234&lt;1800,'BM011'!$D$5,IF($A1234&lt;2000,'BM011'!$D$5,$A1234))),'BM011'!$D$5:$U$607,'BM011'!S$609,0)="BRUG KOM",VLOOKUP($C1234,'BM010'!$C$5:$T$102,'BM010'!R$104,0),VLOOKUP(IF($A1234&lt;1500,'BM011'!$D$5,IF($A1234&lt;1800,'BM011'!$D$5,IF($A1234&lt;2000,'BM011'!$D$5,$A1234))),'BM011'!$D$5:$U$607,'BM011'!S$609,0))</f>
        <v>13187.25</v>
      </c>
      <c r="G1234">
        <f>SUMIFS(Baggrundsvariable!D$3:D$296,Baggrundsvariable!$A$3:$A$296,Samlet!$C1234,Baggrundsvariable!$C$3:$C$296,Samlet!$E1234)</f>
        <v>190432</v>
      </c>
      <c r="H1234" s="8">
        <f>SUMIFS(Baggrundsvariable!E$3:E$296,Baggrundsvariable!$A$3:$A$296,Samlet!$C1234,Baggrundsvariable!$C$3:$C$296,Samlet!$E1234)</f>
        <v>1.5333333333333332</v>
      </c>
      <c r="I1234" s="8">
        <f>SUMIFS(Baggrundsvariable!F$3:F$296,Baggrundsvariable!$A$3:$A$296,Samlet!$C1234,Baggrundsvariable!$C$3:$C$296,Samlet!$E1234)</f>
        <v>3.5</v>
      </c>
      <c r="J1234" s="8">
        <f>SUMIFS(Baggrundsvariable!G$3:G$296,Baggrundsvariable!$A$3:$A$296,Samlet!$C1234,Baggrundsvariable!$C$3:$C$296,Samlet!$E1234)</f>
        <v>14.7</v>
      </c>
      <c r="K1234" s="8">
        <f>SUMIFS(Baggrundsvariable!H$3:H$296,Baggrundsvariable!$A$3:$A$296,Samlet!$C1234,Baggrundsvariable!$C$3:$C$296,Samlet!$E1234)</f>
        <v>11.2</v>
      </c>
      <c r="L1234" s="8">
        <f>SUMIFS(Baggrundsvariable!I$3:I$296,Baggrundsvariable!$A$3:$A$296,Samlet!$C1234,Baggrundsvariable!$C$3:$C$296,Samlet!$E1234)</f>
        <v>5.3916105874312734</v>
      </c>
    </row>
    <row r="1235" spans="1:12">
      <c r="A1235">
        <v>8620</v>
      </c>
      <c r="B1235" t="s">
        <v>1113</v>
      </c>
      <c r="C1235">
        <v>740</v>
      </c>
      <c r="D1235" t="s">
        <v>1308</v>
      </c>
      <c r="E1235">
        <v>2011</v>
      </c>
      <c r="F1235" s="15">
        <f>IF(VLOOKUP(IF($A1235&lt;1500,'BM011'!$D$5,IF($A1235&lt;1800,'BM011'!$D$5,IF($A1235&lt;2000,'BM011'!$D$5,$A1235))),'BM011'!$D$5:$U$607,'BM011'!S$609,0)="BRUG KOM",VLOOKUP($C1235,'BM010'!$C$5:$T$102,'BM010'!R$104,0),VLOOKUP(IF($A1235&lt;1500,'BM011'!$D$5,IF($A1235&lt;1800,'BM011'!$D$5,IF($A1235&lt;2000,'BM011'!$D$5,$A1235))),'BM011'!$D$5:$U$607,'BM011'!S$609,0))</f>
        <v>7884</v>
      </c>
      <c r="G1235">
        <f>SUMIFS(Baggrundsvariable!D$3:D$296,Baggrundsvariable!$A$3:$A$296,Samlet!$C1235,Baggrundsvariable!$C$3:$C$296,Samlet!$E1235)</f>
        <v>196924</v>
      </c>
      <c r="H1235" s="8">
        <f>SUMIFS(Baggrundsvariable!E$3:E$296,Baggrundsvariable!$A$3:$A$296,Samlet!$C1235,Baggrundsvariable!$C$3:$C$296,Samlet!$E1235)</f>
        <v>1.3500000000000003</v>
      </c>
      <c r="I1235" s="8">
        <f>SUMIFS(Baggrundsvariable!F$3:F$296,Baggrundsvariable!$A$3:$A$296,Samlet!$C1235,Baggrundsvariable!$C$3:$C$296,Samlet!$E1235)</f>
        <v>3.3</v>
      </c>
      <c r="J1235" s="8">
        <f>SUMIFS(Baggrundsvariable!G$3:G$296,Baggrundsvariable!$A$3:$A$296,Samlet!$C1235,Baggrundsvariable!$C$3:$C$296,Samlet!$E1235)</f>
        <v>12.9</v>
      </c>
      <c r="K1235" s="8">
        <f>SUMIFS(Baggrundsvariable!H$3:H$296,Baggrundsvariable!$A$3:$A$296,Samlet!$C1235,Baggrundsvariable!$C$3:$C$296,Samlet!$E1235)</f>
        <v>12.6</v>
      </c>
      <c r="L1235" s="8">
        <f>SUMIFS(Baggrundsvariable!I$3:I$296,Baggrundsvariable!$A$3:$A$296,Samlet!$C1235,Baggrundsvariable!$C$3:$C$296,Samlet!$E1235)</f>
        <v>3.6039852866494018</v>
      </c>
    </row>
    <row r="1236" spans="1:12">
      <c r="A1236">
        <v>8620</v>
      </c>
      <c r="B1236" t="s">
        <v>1113</v>
      </c>
      <c r="C1236">
        <v>791</v>
      </c>
      <c r="D1236" t="s">
        <v>1309</v>
      </c>
      <c r="E1236">
        <v>2011</v>
      </c>
      <c r="F1236" s="15">
        <f>IF(VLOOKUP(IF($A1236&lt;1500,'BM011'!$D$5,IF($A1236&lt;1800,'BM011'!$D$5,IF($A1236&lt;2000,'BM011'!$D$5,$A1236))),'BM011'!$D$5:$U$607,'BM011'!S$609,0)="BRUG KOM",VLOOKUP($C1236,'BM010'!$C$5:$T$102,'BM010'!R$104,0),VLOOKUP(IF($A1236&lt;1500,'BM011'!$D$5,IF($A1236&lt;1800,'BM011'!$D$5,IF($A1236&lt;2000,'BM011'!$D$5,$A1236))),'BM011'!$D$5:$U$607,'BM011'!S$609,0))</f>
        <v>7884</v>
      </c>
      <c r="G1236">
        <f>SUMIFS(Baggrundsvariable!D$3:D$296,Baggrundsvariable!$A$3:$A$296,Samlet!$C1236,Baggrundsvariable!$C$3:$C$296,Samlet!$E1236)</f>
        <v>194133</v>
      </c>
      <c r="H1236" s="8">
        <f>SUMIFS(Baggrundsvariable!E$3:E$296,Baggrundsvariable!$A$3:$A$296,Samlet!$C1236,Baggrundsvariable!$C$3:$C$296,Samlet!$E1236)</f>
        <v>1.3250000000000002</v>
      </c>
      <c r="I1236" s="8">
        <f>SUMIFS(Baggrundsvariable!F$3:F$296,Baggrundsvariable!$A$3:$A$296,Samlet!$C1236,Baggrundsvariable!$C$3:$C$296,Samlet!$E1236)</f>
        <v>2.9</v>
      </c>
      <c r="J1236" s="8">
        <f>SUMIFS(Baggrundsvariable!G$3:G$296,Baggrundsvariable!$A$3:$A$296,Samlet!$C1236,Baggrundsvariable!$C$3:$C$296,Samlet!$E1236)</f>
        <v>14.6</v>
      </c>
      <c r="K1236" s="8">
        <f>SUMIFS(Baggrundsvariable!H$3:H$296,Baggrundsvariable!$A$3:$A$296,Samlet!$C1236,Baggrundsvariable!$C$3:$C$296,Samlet!$E1236)</f>
        <v>12.8</v>
      </c>
      <c r="L1236" s="8">
        <f>SUMIFS(Baggrundsvariable!I$3:I$296,Baggrundsvariable!$A$3:$A$296,Samlet!$C1236,Baggrundsvariable!$C$3:$C$296,Samlet!$E1236)</f>
        <v>3.4305967380773823</v>
      </c>
    </row>
    <row r="1237" spans="1:12">
      <c r="A1237">
        <v>8632</v>
      </c>
      <c r="B1237" t="s">
        <v>1114</v>
      </c>
      <c r="C1237">
        <v>740</v>
      </c>
      <c r="D1237" t="s">
        <v>1308</v>
      </c>
      <c r="E1237">
        <v>2011</v>
      </c>
      <c r="F1237" s="15">
        <f>IF(VLOOKUP(IF($A1237&lt;1500,'BM011'!$D$5,IF($A1237&lt;1800,'BM011'!$D$5,IF($A1237&lt;2000,'BM011'!$D$5,$A1237))),'BM011'!$D$5:$U$607,'BM011'!S$609,0)="BRUG KOM",VLOOKUP($C1237,'BM010'!$C$5:$T$102,'BM010'!R$104,0),VLOOKUP(IF($A1237&lt;1500,'BM011'!$D$5,IF($A1237&lt;1800,'BM011'!$D$5,IF($A1237&lt;2000,'BM011'!$D$5,$A1237))),'BM011'!$D$5:$U$607,'BM011'!S$609,0))</f>
        <v>11790</v>
      </c>
      <c r="G1237">
        <f>SUMIFS(Baggrundsvariable!D$3:D$296,Baggrundsvariable!$A$3:$A$296,Samlet!$C1237,Baggrundsvariable!$C$3:$C$296,Samlet!$E1237)</f>
        <v>196924</v>
      </c>
      <c r="H1237" s="8">
        <f>SUMIFS(Baggrundsvariable!E$3:E$296,Baggrundsvariable!$A$3:$A$296,Samlet!$C1237,Baggrundsvariable!$C$3:$C$296,Samlet!$E1237)</f>
        <v>1.3500000000000003</v>
      </c>
      <c r="I1237" s="8">
        <f>SUMIFS(Baggrundsvariable!F$3:F$296,Baggrundsvariable!$A$3:$A$296,Samlet!$C1237,Baggrundsvariable!$C$3:$C$296,Samlet!$E1237)</f>
        <v>3.3</v>
      </c>
      <c r="J1237" s="8">
        <f>SUMIFS(Baggrundsvariable!G$3:G$296,Baggrundsvariable!$A$3:$A$296,Samlet!$C1237,Baggrundsvariable!$C$3:$C$296,Samlet!$E1237)</f>
        <v>12.9</v>
      </c>
      <c r="K1237" s="8">
        <f>SUMIFS(Baggrundsvariable!H$3:H$296,Baggrundsvariable!$A$3:$A$296,Samlet!$C1237,Baggrundsvariable!$C$3:$C$296,Samlet!$E1237)</f>
        <v>12.6</v>
      </c>
      <c r="L1237" s="8">
        <f>SUMIFS(Baggrundsvariable!I$3:I$296,Baggrundsvariable!$A$3:$A$296,Samlet!$C1237,Baggrundsvariable!$C$3:$C$296,Samlet!$E1237)</f>
        <v>3.6039852866494018</v>
      </c>
    </row>
    <row r="1238" spans="1:12">
      <c r="A1238">
        <v>8641</v>
      </c>
      <c r="B1238" t="s">
        <v>1115</v>
      </c>
      <c r="C1238">
        <v>710</v>
      </c>
      <c r="D1238" t="s">
        <v>1318</v>
      </c>
      <c r="E1238">
        <v>2011</v>
      </c>
      <c r="F1238" s="15">
        <f>IF(VLOOKUP(IF($A1238&lt;1500,'BM011'!$D$5,IF($A1238&lt;1800,'BM011'!$D$5,IF($A1238&lt;2000,'BM011'!$D$5,$A1238))),'BM011'!$D$5:$U$607,'BM011'!S$609,0)="BRUG KOM",VLOOKUP($C1238,'BM010'!$C$5:$T$102,'BM010'!R$104,0),VLOOKUP(IF($A1238&lt;1500,'BM011'!$D$5,IF($A1238&lt;1800,'BM011'!$D$5,IF($A1238&lt;2000,'BM011'!$D$5,$A1238))),'BM011'!$D$5:$U$607,'BM011'!S$609,0))</f>
        <v>11296.75</v>
      </c>
      <c r="G1238">
        <f>SUMIFS(Baggrundsvariable!D$3:D$296,Baggrundsvariable!$A$3:$A$296,Samlet!$C1238,Baggrundsvariable!$C$3:$C$296,Samlet!$E1238)</f>
        <v>204412</v>
      </c>
      <c r="H1238" s="8">
        <f>SUMIFS(Baggrundsvariable!E$3:E$296,Baggrundsvariable!$A$3:$A$296,Samlet!$C1238,Baggrundsvariable!$C$3:$C$296,Samlet!$E1238)</f>
        <v>1.0666666666666667</v>
      </c>
      <c r="I1238" s="8">
        <f>SUMIFS(Baggrundsvariable!F$3:F$296,Baggrundsvariable!$A$3:$A$296,Samlet!$C1238,Baggrundsvariable!$C$3:$C$296,Samlet!$E1238)</f>
        <v>3.1</v>
      </c>
      <c r="J1238" s="8">
        <f>SUMIFS(Baggrundsvariable!G$3:G$296,Baggrundsvariable!$A$3:$A$296,Samlet!$C1238,Baggrundsvariable!$C$3:$C$296,Samlet!$E1238)</f>
        <v>8.1999999999999993</v>
      </c>
      <c r="K1238" s="8">
        <f>SUMIFS(Baggrundsvariable!H$3:H$296,Baggrundsvariable!$A$3:$A$296,Samlet!$C1238,Baggrundsvariable!$C$3:$C$296,Samlet!$E1238)</f>
        <v>12.3</v>
      </c>
      <c r="L1238" s="8">
        <f>SUMIFS(Baggrundsvariable!I$3:I$296,Baggrundsvariable!$A$3:$A$296,Samlet!$C1238,Baggrundsvariable!$C$3:$C$296,Samlet!$E1238)</f>
        <v>2.013479942335211</v>
      </c>
    </row>
    <row r="1239" spans="1:12">
      <c r="A1239">
        <v>8641</v>
      </c>
      <c r="B1239" t="s">
        <v>1115</v>
      </c>
      <c r="C1239">
        <v>740</v>
      </c>
      <c r="D1239" t="s">
        <v>1308</v>
      </c>
      <c r="E1239">
        <v>2011</v>
      </c>
      <c r="F1239" s="15">
        <f>IF(VLOOKUP(IF($A1239&lt;1500,'BM011'!$D$5,IF($A1239&lt;1800,'BM011'!$D$5,IF($A1239&lt;2000,'BM011'!$D$5,$A1239))),'BM011'!$D$5:$U$607,'BM011'!S$609,0)="BRUG KOM",VLOOKUP($C1239,'BM010'!$C$5:$T$102,'BM010'!R$104,0),VLOOKUP(IF($A1239&lt;1500,'BM011'!$D$5,IF($A1239&lt;1800,'BM011'!$D$5,IF($A1239&lt;2000,'BM011'!$D$5,$A1239))),'BM011'!$D$5:$U$607,'BM011'!S$609,0))</f>
        <v>11790</v>
      </c>
      <c r="G1239">
        <f>SUMIFS(Baggrundsvariable!D$3:D$296,Baggrundsvariable!$A$3:$A$296,Samlet!$C1239,Baggrundsvariable!$C$3:$C$296,Samlet!$E1239)</f>
        <v>196924</v>
      </c>
      <c r="H1239" s="8">
        <f>SUMIFS(Baggrundsvariable!E$3:E$296,Baggrundsvariable!$A$3:$A$296,Samlet!$C1239,Baggrundsvariable!$C$3:$C$296,Samlet!$E1239)</f>
        <v>1.3500000000000003</v>
      </c>
      <c r="I1239" s="8">
        <f>SUMIFS(Baggrundsvariable!F$3:F$296,Baggrundsvariable!$A$3:$A$296,Samlet!$C1239,Baggrundsvariable!$C$3:$C$296,Samlet!$E1239)</f>
        <v>3.3</v>
      </c>
      <c r="J1239" s="8">
        <f>SUMIFS(Baggrundsvariable!G$3:G$296,Baggrundsvariable!$A$3:$A$296,Samlet!$C1239,Baggrundsvariable!$C$3:$C$296,Samlet!$E1239)</f>
        <v>12.9</v>
      </c>
      <c r="K1239" s="8">
        <f>SUMIFS(Baggrundsvariable!H$3:H$296,Baggrundsvariable!$A$3:$A$296,Samlet!$C1239,Baggrundsvariable!$C$3:$C$296,Samlet!$E1239)</f>
        <v>12.6</v>
      </c>
      <c r="L1239" s="8">
        <f>SUMIFS(Baggrundsvariable!I$3:I$296,Baggrundsvariable!$A$3:$A$296,Samlet!$C1239,Baggrundsvariable!$C$3:$C$296,Samlet!$E1239)</f>
        <v>3.6039852866494018</v>
      </c>
    </row>
    <row r="1240" spans="1:12">
      <c r="A1240">
        <v>8643</v>
      </c>
      <c r="B1240" t="s">
        <v>1116</v>
      </c>
      <c r="C1240">
        <v>740</v>
      </c>
      <c r="D1240" t="s">
        <v>1308</v>
      </c>
      <c r="E1240">
        <v>2011</v>
      </c>
      <c r="F1240" s="15">
        <f>IF(VLOOKUP(IF($A1240&lt;1500,'BM011'!$D$5,IF($A1240&lt;1800,'BM011'!$D$5,IF($A1240&lt;2000,'BM011'!$D$5,$A1240))),'BM011'!$D$5:$U$607,'BM011'!S$609,0)="BRUG KOM",VLOOKUP($C1240,'BM010'!$C$5:$T$102,'BM010'!R$104,0),VLOOKUP(IF($A1240&lt;1500,'BM011'!$D$5,IF($A1240&lt;1800,'BM011'!$D$5,IF($A1240&lt;2000,'BM011'!$D$5,$A1240))),'BM011'!$D$5:$U$607,'BM011'!S$609,0))</f>
        <v>11790</v>
      </c>
      <c r="G1240">
        <f>SUMIFS(Baggrundsvariable!D$3:D$296,Baggrundsvariable!$A$3:$A$296,Samlet!$C1240,Baggrundsvariable!$C$3:$C$296,Samlet!$E1240)</f>
        <v>196924</v>
      </c>
      <c r="H1240" s="8">
        <f>SUMIFS(Baggrundsvariable!E$3:E$296,Baggrundsvariable!$A$3:$A$296,Samlet!$C1240,Baggrundsvariable!$C$3:$C$296,Samlet!$E1240)</f>
        <v>1.3500000000000003</v>
      </c>
      <c r="I1240" s="8">
        <f>SUMIFS(Baggrundsvariable!F$3:F$296,Baggrundsvariable!$A$3:$A$296,Samlet!$C1240,Baggrundsvariable!$C$3:$C$296,Samlet!$E1240)</f>
        <v>3.3</v>
      </c>
      <c r="J1240" s="8">
        <f>SUMIFS(Baggrundsvariable!G$3:G$296,Baggrundsvariable!$A$3:$A$296,Samlet!$C1240,Baggrundsvariable!$C$3:$C$296,Samlet!$E1240)</f>
        <v>12.9</v>
      </c>
      <c r="K1240" s="8">
        <f>SUMIFS(Baggrundsvariable!H$3:H$296,Baggrundsvariable!$A$3:$A$296,Samlet!$C1240,Baggrundsvariable!$C$3:$C$296,Samlet!$E1240)</f>
        <v>12.6</v>
      </c>
      <c r="L1240" s="8">
        <f>SUMIFS(Baggrundsvariable!I$3:I$296,Baggrundsvariable!$A$3:$A$296,Samlet!$C1240,Baggrundsvariable!$C$3:$C$296,Samlet!$E1240)</f>
        <v>3.6039852866494018</v>
      </c>
    </row>
    <row r="1241" spans="1:12">
      <c r="A1241">
        <v>8643</v>
      </c>
      <c r="B1241" t="s">
        <v>1116</v>
      </c>
      <c r="C1241">
        <v>791</v>
      </c>
      <c r="D1241" t="s">
        <v>1309</v>
      </c>
      <c r="E1241">
        <v>2011</v>
      </c>
      <c r="F1241" s="15">
        <f>IF(VLOOKUP(IF($A1241&lt;1500,'BM011'!$D$5,IF($A1241&lt;1800,'BM011'!$D$5,IF($A1241&lt;2000,'BM011'!$D$5,$A1241))),'BM011'!$D$5:$U$607,'BM011'!S$609,0)="BRUG KOM",VLOOKUP($C1241,'BM010'!$C$5:$T$102,'BM010'!R$104,0),VLOOKUP(IF($A1241&lt;1500,'BM011'!$D$5,IF($A1241&lt;1800,'BM011'!$D$5,IF($A1241&lt;2000,'BM011'!$D$5,$A1241))),'BM011'!$D$5:$U$607,'BM011'!S$609,0))</f>
        <v>8584.5</v>
      </c>
      <c r="G1241">
        <f>SUMIFS(Baggrundsvariable!D$3:D$296,Baggrundsvariable!$A$3:$A$296,Samlet!$C1241,Baggrundsvariable!$C$3:$C$296,Samlet!$E1241)</f>
        <v>194133</v>
      </c>
      <c r="H1241" s="8">
        <f>SUMIFS(Baggrundsvariable!E$3:E$296,Baggrundsvariable!$A$3:$A$296,Samlet!$C1241,Baggrundsvariable!$C$3:$C$296,Samlet!$E1241)</f>
        <v>1.3250000000000002</v>
      </c>
      <c r="I1241" s="8">
        <f>SUMIFS(Baggrundsvariable!F$3:F$296,Baggrundsvariable!$A$3:$A$296,Samlet!$C1241,Baggrundsvariable!$C$3:$C$296,Samlet!$E1241)</f>
        <v>2.9</v>
      </c>
      <c r="J1241" s="8">
        <f>SUMIFS(Baggrundsvariable!G$3:G$296,Baggrundsvariable!$A$3:$A$296,Samlet!$C1241,Baggrundsvariable!$C$3:$C$296,Samlet!$E1241)</f>
        <v>14.6</v>
      </c>
      <c r="K1241" s="8">
        <f>SUMIFS(Baggrundsvariable!H$3:H$296,Baggrundsvariable!$A$3:$A$296,Samlet!$C1241,Baggrundsvariable!$C$3:$C$296,Samlet!$E1241)</f>
        <v>12.8</v>
      </c>
      <c r="L1241" s="8">
        <f>SUMIFS(Baggrundsvariable!I$3:I$296,Baggrundsvariable!$A$3:$A$296,Samlet!$C1241,Baggrundsvariable!$C$3:$C$296,Samlet!$E1241)</f>
        <v>3.4305967380773823</v>
      </c>
    </row>
    <row r="1242" spans="1:12">
      <c r="A1242">
        <v>8653</v>
      </c>
      <c r="B1242" t="s">
        <v>1117</v>
      </c>
      <c r="C1242">
        <v>740</v>
      </c>
      <c r="D1242" t="s">
        <v>1308</v>
      </c>
      <c r="E1242">
        <v>2011</v>
      </c>
      <c r="F1242" s="15">
        <f>IF(VLOOKUP(IF($A1242&lt;1500,'BM011'!$D$5,IF($A1242&lt;1800,'BM011'!$D$5,IF($A1242&lt;2000,'BM011'!$D$5,$A1242))),'BM011'!$D$5:$U$607,'BM011'!S$609,0)="BRUG KOM",VLOOKUP($C1242,'BM010'!$C$5:$T$102,'BM010'!R$104,0),VLOOKUP(IF($A1242&lt;1500,'BM011'!$D$5,IF($A1242&lt;1800,'BM011'!$D$5,IF($A1242&lt;2000,'BM011'!$D$5,$A1242))),'BM011'!$D$5:$U$607,'BM011'!S$609,0))</f>
        <v>11103</v>
      </c>
      <c r="G1242">
        <f>SUMIFS(Baggrundsvariable!D$3:D$296,Baggrundsvariable!$A$3:$A$296,Samlet!$C1242,Baggrundsvariable!$C$3:$C$296,Samlet!$E1242)</f>
        <v>196924</v>
      </c>
      <c r="H1242" s="8">
        <f>SUMIFS(Baggrundsvariable!E$3:E$296,Baggrundsvariable!$A$3:$A$296,Samlet!$C1242,Baggrundsvariable!$C$3:$C$296,Samlet!$E1242)</f>
        <v>1.3500000000000003</v>
      </c>
      <c r="I1242" s="8">
        <f>SUMIFS(Baggrundsvariable!F$3:F$296,Baggrundsvariable!$A$3:$A$296,Samlet!$C1242,Baggrundsvariable!$C$3:$C$296,Samlet!$E1242)</f>
        <v>3.3</v>
      </c>
      <c r="J1242" s="8">
        <f>SUMIFS(Baggrundsvariable!G$3:G$296,Baggrundsvariable!$A$3:$A$296,Samlet!$C1242,Baggrundsvariable!$C$3:$C$296,Samlet!$E1242)</f>
        <v>12.9</v>
      </c>
      <c r="K1242" s="8">
        <f>SUMIFS(Baggrundsvariable!H$3:H$296,Baggrundsvariable!$A$3:$A$296,Samlet!$C1242,Baggrundsvariable!$C$3:$C$296,Samlet!$E1242)</f>
        <v>12.6</v>
      </c>
      <c r="L1242" s="8">
        <f>SUMIFS(Baggrundsvariable!I$3:I$296,Baggrundsvariable!$A$3:$A$296,Samlet!$C1242,Baggrundsvariable!$C$3:$C$296,Samlet!$E1242)</f>
        <v>3.6039852866494018</v>
      </c>
    </row>
    <row r="1243" spans="1:12">
      <c r="A1243">
        <v>8654</v>
      </c>
      <c r="B1243" t="s">
        <v>1118</v>
      </c>
      <c r="C1243">
        <v>615</v>
      </c>
      <c r="D1243" t="s">
        <v>1321</v>
      </c>
      <c r="E1243">
        <v>2011</v>
      </c>
      <c r="F1243" s="15">
        <f>IF(VLOOKUP(IF($A1243&lt;1500,'BM011'!$D$5,IF($A1243&lt;1800,'BM011'!$D$5,IF($A1243&lt;2000,'BM011'!$D$5,$A1243))),'BM011'!$D$5:$U$607,'BM011'!S$609,0)="BRUG KOM",VLOOKUP($C1243,'BM010'!$C$5:$T$102,'BM010'!R$104,0),VLOOKUP(IF($A1243&lt;1500,'BM011'!$D$5,IF($A1243&lt;1800,'BM011'!$D$5,IF($A1243&lt;2000,'BM011'!$D$5,$A1243))),'BM011'!$D$5:$U$607,'BM011'!S$609,0))</f>
        <v>9367.5</v>
      </c>
      <c r="G1243">
        <f>SUMIFS(Baggrundsvariable!D$3:D$296,Baggrundsvariable!$A$3:$A$296,Samlet!$C1243,Baggrundsvariable!$C$3:$C$296,Samlet!$E1243)</f>
        <v>193460</v>
      </c>
      <c r="H1243" s="8">
        <f>SUMIFS(Baggrundsvariable!E$3:E$296,Baggrundsvariable!$A$3:$A$296,Samlet!$C1243,Baggrundsvariable!$C$3:$C$296,Samlet!$E1243)</f>
        <v>1.6333333333333331</v>
      </c>
      <c r="I1243" s="8">
        <f>SUMIFS(Baggrundsvariable!F$3:F$296,Baggrundsvariable!$A$3:$A$296,Samlet!$C1243,Baggrundsvariable!$C$3:$C$296,Samlet!$E1243)</f>
        <v>5.6</v>
      </c>
      <c r="J1243" s="8">
        <f>SUMIFS(Baggrundsvariable!G$3:G$296,Baggrundsvariable!$A$3:$A$296,Samlet!$C1243,Baggrundsvariable!$C$3:$C$296,Samlet!$E1243)</f>
        <v>14.7</v>
      </c>
      <c r="K1243" s="8">
        <f>SUMIFS(Baggrundsvariable!H$3:H$296,Baggrundsvariable!$A$3:$A$296,Samlet!$C1243,Baggrundsvariable!$C$3:$C$296,Samlet!$E1243)</f>
        <v>14</v>
      </c>
      <c r="L1243" s="8">
        <f>SUMIFS(Baggrundsvariable!I$3:I$296,Baggrundsvariable!$A$3:$A$296,Samlet!$C1243,Baggrundsvariable!$C$3:$C$296,Samlet!$E1243)</f>
        <v>5.926715378570977</v>
      </c>
    </row>
    <row r="1244" spans="1:12">
      <c r="A1244">
        <v>8654</v>
      </c>
      <c r="B1244" t="s">
        <v>1118</v>
      </c>
      <c r="C1244">
        <v>740</v>
      </c>
      <c r="D1244" t="s">
        <v>1308</v>
      </c>
      <c r="E1244">
        <v>2011</v>
      </c>
      <c r="F1244" s="15">
        <f>IF(VLOOKUP(IF($A1244&lt;1500,'BM011'!$D$5,IF($A1244&lt;1800,'BM011'!$D$5,IF($A1244&lt;2000,'BM011'!$D$5,$A1244))),'BM011'!$D$5:$U$607,'BM011'!S$609,0)="BRUG KOM",VLOOKUP($C1244,'BM010'!$C$5:$T$102,'BM010'!R$104,0),VLOOKUP(IF($A1244&lt;1500,'BM011'!$D$5,IF($A1244&lt;1800,'BM011'!$D$5,IF($A1244&lt;2000,'BM011'!$D$5,$A1244))),'BM011'!$D$5:$U$607,'BM011'!S$609,0))</f>
        <v>9367.5</v>
      </c>
      <c r="G1244">
        <f>SUMIFS(Baggrundsvariable!D$3:D$296,Baggrundsvariable!$A$3:$A$296,Samlet!$C1244,Baggrundsvariable!$C$3:$C$296,Samlet!$E1244)</f>
        <v>196924</v>
      </c>
      <c r="H1244" s="8">
        <f>SUMIFS(Baggrundsvariable!E$3:E$296,Baggrundsvariable!$A$3:$A$296,Samlet!$C1244,Baggrundsvariable!$C$3:$C$296,Samlet!$E1244)</f>
        <v>1.3500000000000003</v>
      </c>
      <c r="I1244" s="8">
        <f>SUMIFS(Baggrundsvariable!F$3:F$296,Baggrundsvariable!$A$3:$A$296,Samlet!$C1244,Baggrundsvariable!$C$3:$C$296,Samlet!$E1244)</f>
        <v>3.3</v>
      </c>
      <c r="J1244" s="8">
        <f>SUMIFS(Baggrundsvariable!G$3:G$296,Baggrundsvariable!$A$3:$A$296,Samlet!$C1244,Baggrundsvariable!$C$3:$C$296,Samlet!$E1244)</f>
        <v>12.9</v>
      </c>
      <c r="K1244" s="8">
        <f>SUMIFS(Baggrundsvariable!H$3:H$296,Baggrundsvariable!$A$3:$A$296,Samlet!$C1244,Baggrundsvariable!$C$3:$C$296,Samlet!$E1244)</f>
        <v>12.6</v>
      </c>
      <c r="L1244" s="8">
        <f>SUMIFS(Baggrundsvariable!I$3:I$296,Baggrundsvariable!$A$3:$A$296,Samlet!$C1244,Baggrundsvariable!$C$3:$C$296,Samlet!$E1244)</f>
        <v>3.6039852866494018</v>
      </c>
    </row>
    <row r="1245" spans="1:12">
      <c r="A1245">
        <v>8654</v>
      </c>
      <c r="B1245" t="s">
        <v>1118</v>
      </c>
      <c r="C1245">
        <v>756</v>
      </c>
      <c r="D1245" t="s">
        <v>1307</v>
      </c>
      <c r="E1245">
        <v>2011</v>
      </c>
      <c r="F1245" s="15">
        <f>IF(VLOOKUP(IF($A1245&lt;1500,'BM011'!$D$5,IF($A1245&lt;1800,'BM011'!$D$5,IF($A1245&lt;2000,'BM011'!$D$5,$A1245))),'BM011'!$D$5:$U$607,'BM011'!S$609,0)="BRUG KOM",VLOOKUP($C1245,'BM010'!$C$5:$T$102,'BM010'!R$104,0),VLOOKUP(IF($A1245&lt;1500,'BM011'!$D$5,IF($A1245&lt;1800,'BM011'!$D$5,IF($A1245&lt;2000,'BM011'!$D$5,$A1245))),'BM011'!$D$5:$U$607,'BM011'!S$609,0))</f>
        <v>9367.5</v>
      </c>
      <c r="G1245">
        <f>SUMIFS(Baggrundsvariable!D$3:D$296,Baggrundsvariable!$A$3:$A$296,Samlet!$C1245,Baggrundsvariable!$C$3:$C$296,Samlet!$E1245)</f>
        <v>190432</v>
      </c>
      <c r="H1245" s="8">
        <f>SUMIFS(Baggrundsvariable!E$3:E$296,Baggrundsvariable!$A$3:$A$296,Samlet!$C1245,Baggrundsvariable!$C$3:$C$296,Samlet!$E1245)</f>
        <v>1.5333333333333332</v>
      </c>
      <c r="I1245" s="8">
        <f>SUMIFS(Baggrundsvariable!F$3:F$296,Baggrundsvariable!$A$3:$A$296,Samlet!$C1245,Baggrundsvariable!$C$3:$C$296,Samlet!$E1245)</f>
        <v>3.5</v>
      </c>
      <c r="J1245" s="8">
        <f>SUMIFS(Baggrundsvariable!G$3:G$296,Baggrundsvariable!$A$3:$A$296,Samlet!$C1245,Baggrundsvariable!$C$3:$C$296,Samlet!$E1245)</f>
        <v>14.7</v>
      </c>
      <c r="K1245" s="8">
        <f>SUMIFS(Baggrundsvariable!H$3:H$296,Baggrundsvariable!$A$3:$A$296,Samlet!$C1245,Baggrundsvariable!$C$3:$C$296,Samlet!$E1245)</f>
        <v>11.2</v>
      </c>
      <c r="L1245" s="8">
        <f>SUMIFS(Baggrundsvariable!I$3:I$296,Baggrundsvariable!$A$3:$A$296,Samlet!$C1245,Baggrundsvariable!$C$3:$C$296,Samlet!$E1245)</f>
        <v>5.3916105874312734</v>
      </c>
    </row>
    <row r="1246" spans="1:12">
      <c r="A1246">
        <v>8660</v>
      </c>
      <c r="B1246" t="s">
        <v>1119</v>
      </c>
      <c r="C1246">
        <v>615</v>
      </c>
      <c r="D1246" t="s">
        <v>1321</v>
      </c>
      <c r="E1246">
        <v>2011</v>
      </c>
      <c r="F1246" s="15">
        <f>IF(VLOOKUP(IF($A1246&lt;1500,'BM011'!$D$5,IF($A1246&lt;1800,'BM011'!$D$5,IF($A1246&lt;2000,'BM011'!$D$5,$A1246))),'BM011'!$D$5:$U$607,'BM011'!S$609,0)="BRUG KOM",VLOOKUP($C1246,'BM010'!$C$5:$T$102,'BM010'!R$104,0),VLOOKUP(IF($A1246&lt;1500,'BM011'!$D$5,IF($A1246&lt;1800,'BM011'!$D$5,IF($A1246&lt;2000,'BM011'!$D$5,$A1246))),'BM011'!$D$5:$U$607,'BM011'!S$609,0))</f>
        <v>14396.75</v>
      </c>
      <c r="G1246">
        <f>SUMIFS(Baggrundsvariable!D$3:D$296,Baggrundsvariable!$A$3:$A$296,Samlet!$C1246,Baggrundsvariable!$C$3:$C$296,Samlet!$E1246)</f>
        <v>193460</v>
      </c>
      <c r="H1246" s="8">
        <f>SUMIFS(Baggrundsvariable!E$3:E$296,Baggrundsvariable!$A$3:$A$296,Samlet!$C1246,Baggrundsvariable!$C$3:$C$296,Samlet!$E1246)</f>
        <v>1.6333333333333331</v>
      </c>
      <c r="I1246" s="8">
        <f>SUMIFS(Baggrundsvariable!F$3:F$296,Baggrundsvariable!$A$3:$A$296,Samlet!$C1246,Baggrundsvariable!$C$3:$C$296,Samlet!$E1246)</f>
        <v>5.6</v>
      </c>
      <c r="J1246" s="8">
        <f>SUMIFS(Baggrundsvariable!G$3:G$296,Baggrundsvariable!$A$3:$A$296,Samlet!$C1246,Baggrundsvariable!$C$3:$C$296,Samlet!$E1246)</f>
        <v>14.7</v>
      </c>
      <c r="K1246" s="8">
        <f>SUMIFS(Baggrundsvariable!H$3:H$296,Baggrundsvariable!$A$3:$A$296,Samlet!$C1246,Baggrundsvariable!$C$3:$C$296,Samlet!$E1246)</f>
        <v>14</v>
      </c>
      <c r="L1246" s="8">
        <f>SUMIFS(Baggrundsvariable!I$3:I$296,Baggrundsvariable!$A$3:$A$296,Samlet!$C1246,Baggrundsvariable!$C$3:$C$296,Samlet!$E1246)</f>
        <v>5.926715378570977</v>
      </c>
    </row>
    <row r="1247" spans="1:12">
      <c r="A1247">
        <v>8660</v>
      </c>
      <c r="B1247" t="s">
        <v>1119</v>
      </c>
      <c r="C1247">
        <v>727</v>
      </c>
      <c r="D1247" t="s">
        <v>1315</v>
      </c>
      <c r="E1247">
        <v>2011</v>
      </c>
      <c r="F1247" s="15">
        <f>IF(VLOOKUP(IF($A1247&lt;1500,'BM011'!$D$5,IF($A1247&lt;1800,'BM011'!$D$5,IF($A1247&lt;2000,'BM011'!$D$5,$A1247))),'BM011'!$D$5:$U$607,'BM011'!S$609,0)="BRUG KOM",VLOOKUP($C1247,'BM010'!$C$5:$T$102,'BM010'!R$104,0),VLOOKUP(IF($A1247&lt;1500,'BM011'!$D$5,IF($A1247&lt;1800,'BM011'!$D$5,IF($A1247&lt;2000,'BM011'!$D$5,$A1247))),'BM011'!$D$5:$U$607,'BM011'!S$609,0))</f>
        <v>14396.75</v>
      </c>
      <c r="G1247">
        <f>SUMIFS(Baggrundsvariable!D$3:D$296,Baggrundsvariable!$A$3:$A$296,Samlet!$C1247,Baggrundsvariable!$C$3:$C$296,Samlet!$E1247)</f>
        <v>204311</v>
      </c>
      <c r="H1247" s="8">
        <f>SUMIFS(Baggrundsvariable!E$3:E$296,Baggrundsvariable!$A$3:$A$296,Samlet!$C1247,Baggrundsvariable!$C$3:$C$296,Samlet!$E1247)</f>
        <v>1.1916666666666664</v>
      </c>
      <c r="I1247" s="8">
        <f>SUMIFS(Baggrundsvariable!F$3:F$296,Baggrundsvariable!$A$3:$A$296,Samlet!$C1247,Baggrundsvariable!$C$3:$C$296,Samlet!$E1247)</f>
        <v>2.6</v>
      </c>
      <c r="J1247" s="8">
        <f>SUMIFS(Baggrundsvariable!G$3:G$296,Baggrundsvariable!$A$3:$A$296,Samlet!$C1247,Baggrundsvariable!$C$3:$C$296,Samlet!$E1247)</f>
        <v>11.2</v>
      </c>
      <c r="K1247" s="8">
        <f>SUMIFS(Baggrundsvariable!H$3:H$296,Baggrundsvariable!$A$3:$A$296,Samlet!$C1247,Baggrundsvariable!$C$3:$C$296,Samlet!$E1247)</f>
        <v>13.9</v>
      </c>
      <c r="L1247" s="8">
        <f>SUMIFS(Baggrundsvariable!I$3:I$296,Baggrundsvariable!$A$3:$A$296,Samlet!$C1247,Baggrundsvariable!$C$3:$C$296,Samlet!$E1247)</f>
        <v>2.9382441584634953</v>
      </c>
    </row>
    <row r="1248" spans="1:12">
      <c r="A1248">
        <v>8660</v>
      </c>
      <c r="B1248" t="s">
        <v>1119</v>
      </c>
      <c r="C1248">
        <v>746</v>
      </c>
      <c r="D1248" t="s">
        <v>1317</v>
      </c>
      <c r="E1248">
        <v>2011</v>
      </c>
      <c r="F1248" s="15">
        <f>IF(VLOOKUP(IF($A1248&lt;1500,'BM011'!$D$5,IF($A1248&lt;1800,'BM011'!$D$5,IF($A1248&lt;2000,'BM011'!$D$5,$A1248))),'BM011'!$D$5:$U$607,'BM011'!S$609,0)="BRUG KOM",VLOOKUP($C1248,'BM010'!$C$5:$T$102,'BM010'!R$104,0),VLOOKUP(IF($A1248&lt;1500,'BM011'!$D$5,IF($A1248&lt;1800,'BM011'!$D$5,IF($A1248&lt;2000,'BM011'!$D$5,$A1248))),'BM011'!$D$5:$U$607,'BM011'!S$609,0))</f>
        <v>14396.75</v>
      </c>
      <c r="G1248">
        <f>SUMIFS(Baggrundsvariable!D$3:D$296,Baggrundsvariable!$A$3:$A$296,Samlet!$C1248,Baggrundsvariable!$C$3:$C$296,Samlet!$E1248)</f>
        <v>217897</v>
      </c>
      <c r="H1248" s="8">
        <f>SUMIFS(Baggrundsvariable!E$3:E$296,Baggrundsvariable!$A$3:$A$296,Samlet!$C1248,Baggrundsvariable!$C$3:$C$296,Samlet!$E1248)</f>
        <v>0.85833333333333339</v>
      </c>
      <c r="I1248" s="8">
        <f>SUMIFS(Baggrundsvariable!F$3:F$296,Baggrundsvariable!$A$3:$A$296,Samlet!$C1248,Baggrundsvariable!$C$3:$C$296,Samlet!$E1248)</f>
        <v>2.5</v>
      </c>
      <c r="J1248" s="8">
        <f>SUMIFS(Baggrundsvariable!G$3:G$296,Baggrundsvariable!$A$3:$A$296,Samlet!$C1248,Baggrundsvariable!$C$3:$C$296,Samlet!$E1248)</f>
        <v>8.1999999999999993</v>
      </c>
      <c r="K1248" s="8">
        <f>SUMIFS(Baggrundsvariable!H$3:H$296,Baggrundsvariable!$A$3:$A$296,Samlet!$C1248,Baggrundsvariable!$C$3:$C$296,Samlet!$E1248)</f>
        <v>12.3</v>
      </c>
      <c r="L1248" s="8">
        <f>SUMIFS(Baggrundsvariable!I$3:I$296,Baggrundsvariable!$A$3:$A$296,Samlet!$C1248,Baggrundsvariable!$C$3:$C$296,Samlet!$E1248)</f>
        <v>2.8428527003213433</v>
      </c>
    </row>
    <row r="1249" spans="1:12">
      <c r="A1249">
        <v>8660</v>
      </c>
      <c r="B1249" t="s">
        <v>1119</v>
      </c>
      <c r="C1249">
        <v>751</v>
      </c>
      <c r="D1249" t="s">
        <v>1314</v>
      </c>
      <c r="E1249">
        <v>2011</v>
      </c>
      <c r="F1249" s="15">
        <f>IF(VLOOKUP(IF($A1249&lt;1500,'BM011'!$D$5,IF($A1249&lt;1800,'BM011'!$D$5,IF($A1249&lt;2000,'BM011'!$D$5,$A1249))),'BM011'!$D$5:$U$607,'BM011'!S$609,0)="BRUG KOM",VLOOKUP($C1249,'BM010'!$C$5:$T$102,'BM010'!R$104,0),VLOOKUP(IF($A1249&lt;1500,'BM011'!$D$5,IF($A1249&lt;1800,'BM011'!$D$5,IF($A1249&lt;2000,'BM011'!$D$5,$A1249))),'BM011'!$D$5:$U$607,'BM011'!S$609,0))</f>
        <v>14396.75</v>
      </c>
      <c r="G1249">
        <f>SUMIFS(Baggrundsvariable!D$3:D$296,Baggrundsvariable!$A$3:$A$296,Samlet!$C1249,Baggrundsvariable!$C$3:$C$296,Samlet!$E1249)</f>
        <v>196346</v>
      </c>
      <c r="H1249" s="8">
        <f>SUMIFS(Baggrundsvariable!E$3:E$296,Baggrundsvariable!$A$3:$A$296,Samlet!$C1249,Baggrundsvariable!$C$3:$C$296,Samlet!$E1249)</f>
        <v>1.3083333333333336</v>
      </c>
      <c r="I1249" s="8">
        <f>SUMIFS(Baggrundsvariable!F$3:F$296,Baggrundsvariable!$A$3:$A$296,Samlet!$C1249,Baggrundsvariable!$C$3:$C$296,Samlet!$E1249)</f>
        <v>5.3</v>
      </c>
      <c r="J1249" s="8">
        <f>SUMIFS(Baggrundsvariable!G$3:G$296,Baggrundsvariable!$A$3:$A$296,Samlet!$C1249,Baggrundsvariable!$C$3:$C$296,Samlet!$E1249)</f>
        <v>19.5</v>
      </c>
      <c r="K1249" s="8">
        <f>SUMIFS(Baggrundsvariable!H$3:H$296,Baggrundsvariable!$A$3:$A$296,Samlet!$C1249,Baggrundsvariable!$C$3:$C$296,Samlet!$E1249)</f>
        <v>13.3</v>
      </c>
      <c r="L1249" s="8">
        <f>SUMIFS(Baggrundsvariable!I$3:I$296,Baggrundsvariable!$A$3:$A$296,Samlet!$C1249,Baggrundsvariable!$C$3:$C$296,Samlet!$E1249)</f>
        <v>10.34434095399379</v>
      </c>
    </row>
    <row r="1250" spans="1:12">
      <c r="A1250">
        <v>8670</v>
      </c>
      <c r="B1250" t="s">
        <v>1120</v>
      </c>
      <c r="C1250">
        <v>746</v>
      </c>
      <c r="D1250" t="s">
        <v>1317</v>
      </c>
      <c r="E1250">
        <v>2011</v>
      </c>
      <c r="F1250" s="15">
        <f>IF(VLOOKUP(IF($A1250&lt;1500,'BM011'!$D$5,IF($A1250&lt;1800,'BM011'!$D$5,IF($A1250&lt;2000,'BM011'!$D$5,$A1250))),'BM011'!$D$5:$U$607,'BM011'!S$609,0)="BRUG KOM",VLOOKUP($C1250,'BM010'!$C$5:$T$102,'BM010'!R$104,0),VLOOKUP(IF($A1250&lt;1500,'BM011'!$D$5,IF($A1250&lt;1800,'BM011'!$D$5,IF($A1250&lt;2000,'BM011'!$D$5,$A1250))),'BM011'!$D$5:$U$607,'BM011'!S$609,0))</f>
        <v>7992</v>
      </c>
      <c r="G1250">
        <f>SUMIFS(Baggrundsvariable!D$3:D$296,Baggrundsvariable!$A$3:$A$296,Samlet!$C1250,Baggrundsvariable!$C$3:$C$296,Samlet!$E1250)</f>
        <v>217897</v>
      </c>
      <c r="H1250" s="8">
        <f>SUMIFS(Baggrundsvariable!E$3:E$296,Baggrundsvariable!$A$3:$A$296,Samlet!$C1250,Baggrundsvariable!$C$3:$C$296,Samlet!$E1250)</f>
        <v>0.85833333333333339</v>
      </c>
      <c r="I1250" s="8">
        <f>SUMIFS(Baggrundsvariable!F$3:F$296,Baggrundsvariable!$A$3:$A$296,Samlet!$C1250,Baggrundsvariable!$C$3:$C$296,Samlet!$E1250)</f>
        <v>2.5</v>
      </c>
      <c r="J1250" s="8">
        <f>SUMIFS(Baggrundsvariable!G$3:G$296,Baggrundsvariable!$A$3:$A$296,Samlet!$C1250,Baggrundsvariable!$C$3:$C$296,Samlet!$E1250)</f>
        <v>8.1999999999999993</v>
      </c>
      <c r="K1250" s="8">
        <f>SUMIFS(Baggrundsvariable!H$3:H$296,Baggrundsvariable!$A$3:$A$296,Samlet!$C1250,Baggrundsvariable!$C$3:$C$296,Samlet!$E1250)</f>
        <v>12.3</v>
      </c>
      <c r="L1250" s="8">
        <f>SUMIFS(Baggrundsvariable!I$3:I$296,Baggrundsvariable!$A$3:$A$296,Samlet!$C1250,Baggrundsvariable!$C$3:$C$296,Samlet!$E1250)</f>
        <v>2.8428527003213433</v>
      </c>
    </row>
    <row r="1251" spans="1:12">
      <c r="A1251">
        <v>8680</v>
      </c>
      <c r="B1251" t="s">
        <v>1121</v>
      </c>
      <c r="C1251">
        <v>615</v>
      </c>
      <c r="D1251" t="s">
        <v>1321</v>
      </c>
      <c r="E1251">
        <v>2011</v>
      </c>
      <c r="F1251" s="15">
        <f>IF(VLOOKUP(IF($A1251&lt;1500,'BM011'!$D$5,IF($A1251&lt;1800,'BM011'!$D$5,IF($A1251&lt;2000,'BM011'!$D$5,$A1251))),'BM011'!$D$5:$U$607,'BM011'!S$609,0)="BRUG KOM",VLOOKUP($C1251,'BM010'!$C$5:$T$102,'BM010'!R$104,0),VLOOKUP(IF($A1251&lt;1500,'BM011'!$D$5,IF($A1251&lt;1800,'BM011'!$D$5,IF($A1251&lt;2000,'BM011'!$D$5,$A1251))),'BM011'!$D$5:$U$607,'BM011'!S$609,0))</f>
        <v>14204</v>
      </c>
      <c r="G1251">
        <f>SUMIFS(Baggrundsvariable!D$3:D$296,Baggrundsvariable!$A$3:$A$296,Samlet!$C1251,Baggrundsvariable!$C$3:$C$296,Samlet!$E1251)</f>
        <v>193460</v>
      </c>
      <c r="H1251" s="8">
        <f>SUMIFS(Baggrundsvariable!E$3:E$296,Baggrundsvariable!$A$3:$A$296,Samlet!$C1251,Baggrundsvariable!$C$3:$C$296,Samlet!$E1251)</f>
        <v>1.6333333333333331</v>
      </c>
      <c r="I1251" s="8">
        <f>SUMIFS(Baggrundsvariable!F$3:F$296,Baggrundsvariable!$A$3:$A$296,Samlet!$C1251,Baggrundsvariable!$C$3:$C$296,Samlet!$E1251)</f>
        <v>5.6</v>
      </c>
      <c r="J1251" s="8">
        <f>SUMIFS(Baggrundsvariable!G$3:G$296,Baggrundsvariable!$A$3:$A$296,Samlet!$C1251,Baggrundsvariable!$C$3:$C$296,Samlet!$E1251)</f>
        <v>14.7</v>
      </c>
      <c r="K1251" s="8">
        <f>SUMIFS(Baggrundsvariable!H$3:H$296,Baggrundsvariable!$A$3:$A$296,Samlet!$C1251,Baggrundsvariable!$C$3:$C$296,Samlet!$E1251)</f>
        <v>14</v>
      </c>
      <c r="L1251" s="8">
        <f>SUMIFS(Baggrundsvariable!I$3:I$296,Baggrundsvariable!$A$3:$A$296,Samlet!$C1251,Baggrundsvariable!$C$3:$C$296,Samlet!$E1251)</f>
        <v>5.926715378570977</v>
      </c>
    </row>
    <row r="1252" spans="1:12">
      <c r="A1252">
        <v>8680</v>
      </c>
      <c r="B1252" t="s">
        <v>1121</v>
      </c>
      <c r="C1252">
        <v>740</v>
      </c>
      <c r="D1252" t="s">
        <v>1308</v>
      </c>
      <c r="E1252">
        <v>2011</v>
      </c>
      <c r="F1252" s="15">
        <f>IF(VLOOKUP(IF($A1252&lt;1500,'BM011'!$D$5,IF($A1252&lt;1800,'BM011'!$D$5,IF($A1252&lt;2000,'BM011'!$D$5,$A1252))),'BM011'!$D$5:$U$607,'BM011'!S$609,0)="BRUG KOM",VLOOKUP($C1252,'BM010'!$C$5:$T$102,'BM010'!R$104,0),VLOOKUP(IF($A1252&lt;1500,'BM011'!$D$5,IF($A1252&lt;1800,'BM011'!$D$5,IF($A1252&lt;2000,'BM011'!$D$5,$A1252))),'BM011'!$D$5:$U$607,'BM011'!S$609,0))</f>
        <v>14204</v>
      </c>
      <c r="G1252">
        <f>SUMIFS(Baggrundsvariable!D$3:D$296,Baggrundsvariable!$A$3:$A$296,Samlet!$C1252,Baggrundsvariable!$C$3:$C$296,Samlet!$E1252)</f>
        <v>196924</v>
      </c>
      <c r="H1252" s="8">
        <f>SUMIFS(Baggrundsvariable!E$3:E$296,Baggrundsvariable!$A$3:$A$296,Samlet!$C1252,Baggrundsvariable!$C$3:$C$296,Samlet!$E1252)</f>
        <v>1.3500000000000003</v>
      </c>
      <c r="I1252" s="8">
        <f>SUMIFS(Baggrundsvariable!F$3:F$296,Baggrundsvariable!$A$3:$A$296,Samlet!$C1252,Baggrundsvariable!$C$3:$C$296,Samlet!$E1252)</f>
        <v>3.3</v>
      </c>
      <c r="J1252" s="8">
        <f>SUMIFS(Baggrundsvariable!G$3:G$296,Baggrundsvariable!$A$3:$A$296,Samlet!$C1252,Baggrundsvariable!$C$3:$C$296,Samlet!$E1252)</f>
        <v>12.9</v>
      </c>
      <c r="K1252" s="8">
        <f>SUMIFS(Baggrundsvariable!H$3:H$296,Baggrundsvariable!$A$3:$A$296,Samlet!$C1252,Baggrundsvariable!$C$3:$C$296,Samlet!$E1252)</f>
        <v>12.6</v>
      </c>
      <c r="L1252" s="8">
        <f>SUMIFS(Baggrundsvariable!I$3:I$296,Baggrundsvariable!$A$3:$A$296,Samlet!$C1252,Baggrundsvariable!$C$3:$C$296,Samlet!$E1252)</f>
        <v>3.6039852866494018</v>
      </c>
    </row>
    <row r="1253" spans="1:12">
      <c r="A1253">
        <v>8680</v>
      </c>
      <c r="B1253" t="s">
        <v>1121</v>
      </c>
      <c r="C1253">
        <v>746</v>
      </c>
      <c r="D1253" t="s">
        <v>1317</v>
      </c>
      <c r="E1253">
        <v>2011</v>
      </c>
      <c r="F1253" s="15">
        <f>IF(VLOOKUP(IF($A1253&lt;1500,'BM011'!$D$5,IF($A1253&lt;1800,'BM011'!$D$5,IF($A1253&lt;2000,'BM011'!$D$5,$A1253))),'BM011'!$D$5:$U$607,'BM011'!S$609,0)="BRUG KOM",VLOOKUP($C1253,'BM010'!$C$5:$T$102,'BM010'!R$104,0),VLOOKUP(IF($A1253&lt;1500,'BM011'!$D$5,IF($A1253&lt;1800,'BM011'!$D$5,IF($A1253&lt;2000,'BM011'!$D$5,$A1253))),'BM011'!$D$5:$U$607,'BM011'!S$609,0))</f>
        <v>14204</v>
      </c>
      <c r="G1253">
        <f>SUMIFS(Baggrundsvariable!D$3:D$296,Baggrundsvariable!$A$3:$A$296,Samlet!$C1253,Baggrundsvariable!$C$3:$C$296,Samlet!$E1253)</f>
        <v>217897</v>
      </c>
      <c r="H1253" s="8">
        <f>SUMIFS(Baggrundsvariable!E$3:E$296,Baggrundsvariable!$A$3:$A$296,Samlet!$C1253,Baggrundsvariable!$C$3:$C$296,Samlet!$E1253)</f>
        <v>0.85833333333333339</v>
      </c>
      <c r="I1253" s="8">
        <f>SUMIFS(Baggrundsvariable!F$3:F$296,Baggrundsvariable!$A$3:$A$296,Samlet!$C1253,Baggrundsvariable!$C$3:$C$296,Samlet!$E1253)</f>
        <v>2.5</v>
      </c>
      <c r="J1253" s="8">
        <f>SUMIFS(Baggrundsvariable!G$3:G$296,Baggrundsvariable!$A$3:$A$296,Samlet!$C1253,Baggrundsvariable!$C$3:$C$296,Samlet!$E1253)</f>
        <v>8.1999999999999993</v>
      </c>
      <c r="K1253" s="8">
        <f>SUMIFS(Baggrundsvariable!H$3:H$296,Baggrundsvariable!$A$3:$A$296,Samlet!$C1253,Baggrundsvariable!$C$3:$C$296,Samlet!$E1253)</f>
        <v>12.3</v>
      </c>
      <c r="L1253" s="8">
        <f>SUMIFS(Baggrundsvariable!I$3:I$296,Baggrundsvariable!$A$3:$A$296,Samlet!$C1253,Baggrundsvariable!$C$3:$C$296,Samlet!$E1253)</f>
        <v>2.8428527003213433</v>
      </c>
    </row>
    <row r="1254" spans="1:12">
      <c r="A1254">
        <v>8700</v>
      </c>
      <c r="B1254" t="s">
        <v>1122</v>
      </c>
      <c r="C1254">
        <v>615</v>
      </c>
      <c r="D1254" t="s">
        <v>1321</v>
      </c>
      <c r="E1254">
        <v>2011</v>
      </c>
      <c r="F1254" s="15">
        <f>IF(VLOOKUP(IF($A1254&lt;1500,'BM011'!$D$5,IF($A1254&lt;1800,'BM011'!$D$5,IF($A1254&lt;2000,'BM011'!$D$5,$A1254))),'BM011'!$D$5:$U$607,'BM011'!S$609,0)="BRUG KOM",VLOOKUP($C1254,'BM010'!$C$5:$T$102,'BM010'!R$104,0),VLOOKUP(IF($A1254&lt;1500,'BM011'!$D$5,IF($A1254&lt;1800,'BM011'!$D$5,IF($A1254&lt;2000,'BM011'!$D$5,$A1254))),'BM011'!$D$5:$U$607,'BM011'!S$609,0))</f>
        <v>10836</v>
      </c>
      <c r="G1254">
        <f>SUMIFS(Baggrundsvariable!D$3:D$296,Baggrundsvariable!$A$3:$A$296,Samlet!$C1254,Baggrundsvariable!$C$3:$C$296,Samlet!$E1254)</f>
        <v>193460</v>
      </c>
      <c r="H1254" s="8">
        <f>SUMIFS(Baggrundsvariable!E$3:E$296,Baggrundsvariable!$A$3:$A$296,Samlet!$C1254,Baggrundsvariable!$C$3:$C$296,Samlet!$E1254)</f>
        <v>1.6333333333333331</v>
      </c>
      <c r="I1254" s="8">
        <f>SUMIFS(Baggrundsvariable!F$3:F$296,Baggrundsvariable!$A$3:$A$296,Samlet!$C1254,Baggrundsvariable!$C$3:$C$296,Samlet!$E1254)</f>
        <v>5.6</v>
      </c>
      <c r="J1254" s="8">
        <f>SUMIFS(Baggrundsvariable!G$3:G$296,Baggrundsvariable!$A$3:$A$296,Samlet!$C1254,Baggrundsvariable!$C$3:$C$296,Samlet!$E1254)</f>
        <v>14.7</v>
      </c>
      <c r="K1254" s="8">
        <f>SUMIFS(Baggrundsvariable!H$3:H$296,Baggrundsvariable!$A$3:$A$296,Samlet!$C1254,Baggrundsvariable!$C$3:$C$296,Samlet!$E1254)</f>
        <v>14</v>
      </c>
      <c r="L1254" s="8">
        <f>SUMIFS(Baggrundsvariable!I$3:I$296,Baggrundsvariable!$A$3:$A$296,Samlet!$C1254,Baggrundsvariable!$C$3:$C$296,Samlet!$E1254)</f>
        <v>5.926715378570977</v>
      </c>
    </row>
    <row r="1255" spans="1:12">
      <c r="A1255">
        <v>8700</v>
      </c>
      <c r="B1255" t="s">
        <v>1122</v>
      </c>
      <c r="C1255">
        <v>766</v>
      </c>
      <c r="D1255" t="s">
        <v>1306</v>
      </c>
      <c r="E1255">
        <v>2011</v>
      </c>
      <c r="F1255" s="15">
        <f>IF(VLOOKUP(IF($A1255&lt;1500,'BM011'!$D$5,IF($A1255&lt;1800,'BM011'!$D$5,IF($A1255&lt;2000,'BM011'!$D$5,$A1255))),'BM011'!$D$5:$U$607,'BM011'!S$609,0)="BRUG KOM",VLOOKUP($C1255,'BM010'!$C$5:$T$102,'BM010'!R$104,0),VLOOKUP(IF($A1255&lt;1500,'BM011'!$D$5,IF($A1255&lt;1800,'BM011'!$D$5,IF($A1255&lt;2000,'BM011'!$D$5,$A1255))),'BM011'!$D$5:$U$607,'BM011'!S$609,0))</f>
        <v>10836</v>
      </c>
      <c r="G1255">
        <f>SUMIFS(Baggrundsvariable!D$3:D$296,Baggrundsvariable!$A$3:$A$296,Samlet!$C1255,Baggrundsvariable!$C$3:$C$296,Samlet!$E1255)</f>
        <v>194684</v>
      </c>
      <c r="H1255" s="8">
        <f>SUMIFS(Baggrundsvariable!E$3:E$296,Baggrundsvariable!$A$3:$A$296,Samlet!$C1255,Baggrundsvariable!$C$3:$C$296,Samlet!$E1255)</f>
        <v>0.92500000000000027</v>
      </c>
      <c r="I1255" s="8">
        <f>SUMIFS(Baggrundsvariable!F$3:F$296,Baggrundsvariable!$A$3:$A$296,Samlet!$C1255,Baggrundsvariable!$C$3:$C$296,Samlet!$E1255)</f>
        <v>2.2999999999999998</v>
      </c>
      <c r="J1255" s="8">
        <f>SUMIFS(Baggrundsvariable!G$3:G$296,Baggrundsvariable!$A$3:$A$296,Samlet!$C1255,Baggrundsvariable!$C$3:$C$296,Samlet!$E1255)</f>
        <v>11.7</v>
      </c>
      <c r="K1255" s="8">
        <f>SUMIFS(Baggrundsvariable!H$3:H$296,Baggrundsvariable!$A$3:$A$296,Samlet!$C1255,Baggrundsvariable!$C$3:$C$296,Samlet!$E1255)</f>
        <v>10.9</v>
      </c>
      <c r="L1255" s="8">
        <f>SUMIFS(Baggrundsvariable!I$3:I$296,Baggrundsvariable!$A$3:$A$296,Samlet!$C1255,Baggrundsvariable!$C$3:$C$296,Samlet!$E1255)</f>
        <v>2.3879576149737263</v>
      </c>
    </row>
    <row r="1256" spans="1:12">
      <c r="A1256">
        <v>8721</v>
      </c>
      <c r="B1256" t="s">
        <v>1123</v>
      </c>
      <c r="C1256">
        <v>766</v>
      </c>
      <c r="D1256" t="s">
        <v>1306</v>
      </c>
      <c r="E1256">
        <v>2011</v>
      </c>
      <c r="F1256" s="15">
        <f>IF(VLOOKUP(IF($A1256&lt;1500,'BM011'!$D$5,IF($A1256&lt;1800,'BM011'!$D$5,IF($A1256&lt;2000,'BM011'!$D$5,$A1256))),'BM011'!$D$5:$U$607,'BM011'!S$609,0)="BRUG KOM",VLOOKUP($C1256,'BM010'!$C$5:$T$102,'BM010'!R$104,0),VLOOKUP(IF($A1256&lt;1500,'BM011'!$D$5,IF($A1256&lt;1800,'BM011'!$D$5,IF($A1256&lt;2000,'BM011'!$D$5,$A1256))),'BM011'!$D$5:$U$607,'BM011'!S$609,0))</f>
        <v>8895.5</v>
      </c>
      <c r="G1256">
        <f>SUMIFS(Baggrundsvariable!D$3:D$296,Baggrundsvariable!$A$3:$A$296,Samlet!$C1256,Baggrundsvariable!$C$3:$C$296,Samlet!$E1256)</f>
        <v>194684</v>
      </c>
      <c r="H1256" s="8">
        <f>SUMIFS(Baggrundsvariable!E$3:E$296,Baggrundsvariable!$A$3:$A$296,Samlet!$C1256,Baggrundsvariable!$C$3:$C$296,Samlet!$E1256)</f>
        <v>0.92500000000000027</v>
      </c>
      <c r="I1256" s="8">
        <f>SUMIFS(Baggrundsvariable!F$3:F$296,Baggrundsvariable!$A$3:$A$296,Samlet!$C1256,Baggrundsvariable!$C$3:$C$296,Samlet!$E1256)</f>
        <v>2.2999999999999998</v>
      </c>
      <c r="J1256" s="8">
        <f>SUMIFS(Baggrundsvariable!G$3:G$296,Baggrundsvariable!$A$3:$A$296,Samlet!$C1256,Baggrundsvariable!$C$3:$C$296,Samlet!$E1256)</f>
        <v>11.7</v>
      </c>
      <c r="K1256" s="8">
        <f>SUMIFS(Baggrundsvariable!H$3:H$296,Baggrundsvariable!$A$3:$A$296,Samlet!$C1256,Baggrundsvariable!$C$3:$C$296,Samlet!$E1256)</f>
        <v>10.9</v>
      </c>
      <c r="L1256" s="8">
        <f>SUMIFS(Baggrundsvariable!I$3:I$296,Baggrundsvariable!$A$3:$A$296,Samlet!$C1256,Baggrundsvariable!$C$3:$C$296,Samlet!$E1256)</f>
        <v>2.3879576149737263</v>
      </c>
    </row>
    <row r="1257" spans="1:12">
      <c r="A1257">
        <v>8722</v>
      </c>
      <c r="B1257" t="s">
        <v>1124</v>
      </c>
      <c r="C1257">
        <v>766</v>
      </c>
      <c r="D1257" t="s">
        <v>1306</v>
      </c>
      <c r="E1257">
        <v>2011</v>
      </c>
      <c r="F1257" s="15">
        <f>IF(VLOOKUP(IF($A1257&lt;1500,'BM011'!$D$5,IF($A1257&lt;1800,'BM011'!$D$5,IF($A1257&lt;2000,'BM011'!$D$5,$A1257))),'BM011'!$D$5:$U$607,'BM011'!S$609,0)="BRUG KOM",VLOOKUP($C1257,'BM010'!$C$5:$T$102,'BM010'!R$104,0),VLOOKUP(IF($A1257&lt;1500,'BM011'!$D$5,IF($A1257&lt;1800,'BM011'!$D$5,IF($A1257&lt;2000,'BM011'!$D$5,$A1257))),'BM011'!$D$5:$U$607,'BM011'!S$609,0))</f>
        <v>10951.75</v>
      </c>
      <c r="G1257">
        <f>SUMIFS(Baggrundsvariable!D$3:D$296,Baggrundsvariable!$A$3:$A$296,Samlet!$C1257,Baggrundsvariable!$C$3:$C$296,Samlet!$E1257)</f>
        <v>194684</v>
      </c>
      <c r="H1257" s="8">
        <f>SUMIFS(Baggrundsvariable!E$3:E$296,Baggrundsvariable!$A$3:$A$296,Samlet!$C1257,Baggrundsvariable!$C$3:$C$296,Samlet!$E1257)</f>
        <v>0.92500000000000027</v>
      </c>
      <c r="I1257" s="8">
        <f>SUMIFS(Baggrundsvariable!F$3:F$296,Baggrundsvariable!$A$3:$A$296,Samlet!$C1257,Baggrundsvariable!$C$3:$C$296,Samlet!$E1257)</f>
        <v>2.2999999999999998</v>
      </c>
      <c r="J1257" s="8">
        <f>SUMIFS(Baggrundsvariable!G$3:G$296,Baggrundsvariable!$A$3:$A$296,Samlet!$C1257,Baggrundsvariable!$C$3:$C$296,Samlet!$E1257)</f>
        <v>11.7</v>
      </c>
      <c r="K1257" s="8">
        <f>SUMIFS(Baggrundsvariable!H$3:H$296,Baggrundsvariable!$A$3:$A$296,Samlet!$C1257,Baggrundsvariable!$C$3:$C$296,Samlet!$E1257)</f>
        <v>10.9</v>
      </c>
      <c r="L1257" s="8">
        <f>SUMIFS(Baggrundsvariable!I$3:I$296,Baggrundsvariable!$A$3:$A$296,Samlet!$C1257,Baggrundsvariable!$C$3:$C$296,Samlet!$E1257)</f>
        <v>2.3879576149737263</v>
      </c>
    </row>
    <row r="1258" spans="1:12">
      <c r="A1258">
        <v>8723</v>
      </c>
      <c r="B1258" t="s">
        <v>1125</v>
      </c>
      <c r="C1258">
        <v>766</v>
      </c>
      <c r="D1258" t="s">
        <v>1306</v>
      </c>
      <c r="E1258">
        <v>2011</v>
      </c>
      <c r="F1258" s="15">
        <f>IF(VLOOKUP(IF($A1258&lt;1500,'BM011'!$D$5,IF($A1258&lt;1800,'BM011'!$D$5,IF($A1258&lt;2000,'BM011'!$D$5,$A1258))),'BM011'!$D$5:$U$607,'BM011'!S$609,0)="BRUG KOM",VLOOKUP($C1258,'BM010'!$C$5:$T$102,'BM010'!R$104,0),VLOOKUP(IF($A1258&lt;1500,'BM011'!$D$5,IF($A1258&lt;1800,'BM011'!$D$5,IF($A1258&lt;2000,'BM011'!$D$5,$A1258))),'BM011'!$D$5:$U$607,'BM011'!S$609,0))</f>
        <v>8790</v>
      </c>
      <c r="G1258">
        <f>SUMIFS(Baggrundsvariable!D$3:D$296,Baggrundsvariable!$A$3:$A$296,Samlet!$C1258,Baggrundsvariable!$C$3:$C$296,Samlet!$E1258)</f>
        <v>194684</v>
      </c>
      <c r="H1258" s="8">
        <f>SUMIFS(Baggrundsvariable!E$3:E$296,Baggrundsvariable!$A$3:$A$296,Samlet!$C1258,Baggrundsvariable!$C$3:$C$296,Samlet!$E1258)</f>
        <v>0.92500000000000027</v>
      </c>
      <c r="I1258" s="8">
        <f>SUMIFS(Baggrundsvariable!F$3:F$296,Baggrundsvariable!$A$3:$A$296,Samlet!$C1258,Baggrundsvariable!$C$3:$C$296,Samlet!$E1258)</f>
        <v>2.2999999999999998</v>
      </c>
      <c r="J1258" s="8">
        <f>SUMIFS(Baggrundsvariable!G$3:G$296,Baggrundsvariable!$A$3:$A$296,Samlet!$C1258,Baggrundsvariable!$C$3:$C$296,Samlet!$E1258)</f>
        <v>11.7</v>
      </c>
      <c r="K1258" s="8">
        <f>SUMIFS(Baggrundsvariable!H$3:H$296,Baggrundsvariable!$A$3:$A$296,Samlet!$C1258,Baggrundsvariable!$C$3:$C$296,Samlet!$E1258)</f>
        <v>10.9</v>
      </c>
      <c r="L1258" s="8">
        <f>SUMIFS(Baggrundsvariable!I$3:I$296,Baggrundsvariable!$A$3:$A$296,Samlet!$C1258,Baggrundsvariable!$C$3:$C$296,Samlet!$E1258)</f>
        <v>2.3879576149737263</v>
      </c>
    </row>
    <row r="1259" spans="1:12">
      <c r="A1259">
        <v>8732</v>
      </c>
      <c r="B1259" t="s">
        <v>1126</v>
      </c>
      <c r="C1259">
        <v>615</v>
      </c>
      <c r="D1259" t="s">
        <v>1321</v>
      </c>
      <c r="E1259">
        <v>2011</v>
      </c>
      <c r="F1259" s="15">
        <f>IF(VLOOKUP(IF($A1259&lt;1500,'BM011'!$D$5,IF($A1259&lt;1800,'BM011'!$D$5,IF($A1259&lt;2000,'BM011'!$D$5,$A1259))),'BM011'!$D$5:$U$607,'BM011'!S$609,0)="BRUG KOM",VLOOKUP($C1259,'BM010'!$C$5:$T$102,'BM010'!R$104,0),VLOOKUP(IF($A1259&lt;1500,'BM011'!$D$5,IF($A1259&lt;1800,'BM011'!$D$5,IF($A1259&lt;2000,'BM011'!$D$5,$A1259))),'BM011'!$D$5:$U$607,'BM011'!S$609,0))</f>
        <v>10517.666666666666</v>
      </c>
      <c r="G1259">
        <f>SUMIFS(Baggrundsvariable!D$3:D$296,Baggrundsvariable!$A$3:$A$296,Samlet!$C1259,Baggrundsvariable!$C$3:$C$296,Samlet!$E1259)</f>
        <v>193460</v>
      </c>
      <c r="H1259" s="8">
        <f>SUMIFS(Baggrundsvariable!E$3:E$296,Baggrundsvariable!$A$3:$A$296,Samlet!$C1259,Baggrundsvariable!$C$3:$C$296,Samlet!$E1259)</f>
        <v>1.6333333333333331</v>
      </c>
      <c r="I1259" s="8">
        <f>SUMIFS(Baggrundsvariable!F$3:F$296,Baggrundsvariable!$A$3:$A$296,Samlet!$C1259,Baggrundsvariable!$C$3:$C$296,Samlet!$E1259)</f>
        <v>5.6</v>
      </c>
      <c r="J1259" s="8">
        <f>SUMIFS(Baggrundsvariable!G$3:G$296,Baggrundsvariable!$A$3:$A$296,Samlet!$C1259,Baggrundsvariable!$C$3:$C$296,Samlet!$E1259)</f>
        <v>14.7</v>
      </c>
      <c r="K1259" s="8">
        <f>SUMIFS(Baggrundsvariable!H$3:H$296,Baggrundsvariable!$A$3:$A$296,Samlet!$C1259,Baggrundsvariable!$C$3:$C$296,Samlet!$E1259)</f>
        <v>14</v>
      </c>
      <c r="L1259" s="8">
        <f>SUMIFS(Baggrundsvariable!I$3:I$296,Baggrundsvariable!$A$3:$A$296,Samlet!$C1259,Baggrundsvariable!$C$3:$C$296,Samlet!$E1259)</f>
        <v>5.926715378570977</v>
      </c>
    </row>
    <row r="1260" spans="1:12">
      <c r="A1260">
        <v>8740</v>
      </c>
      <c r="B1260" t="s">
        <v>1127</v>
      </c>
      <c r="C1260">
        <v>615</v>
      </c>
      <c r="D1260" t="s">
        <v>1321</v>
      </c>
      <c r="E1260">
        <v>2011</v>
      </c>
      <c r="F1260" s="15">
        <f>IF(VLOOKUP(IF($A1260&lt;1500,'BM011'!$D$5,IF($A1260&lt;1800,'BM011'!$D$5,IF($A1260&lt;2000,'BM011'!$D$5,$A1260))),'BM011'!$D$5:$U$607,'BM011'!S$609,0)="BRUG KOM",VLOOKUP($C1260,'BM010'!$C$5:$T$102,'BM010'!R$104,0),VLOOKUP(IF($A1260&lt;1500,'BM011'!$D$5,IF($A1260&lt;1800,'BM011'!$D$5,IF($A1260&lt;2000,'BM011'!$D$5,$A1260))),'BM011'!$D$5:$U$607,'BM011'!S$609,0))</f>
        <v>8300.5</v>
      </c>
      <c r="G1260">
        <f>SUMIFS(Baggrundsvariable!D$3:D$296,Baggrundsvariable!$A$3:$A$296,Samlet!$C1260,Baggrundsvariable!$C$3:$C$296,Samlet!$E1260)</f>
        <v>193460</v>
      </c>
      <c r="H1260" s="8">
        <f>SUMIFS(Baggrundsvariable!E$3:E$296,Baggrundsvariable!$A$3:$A$296,Samlet!$C1260,Baggrundsvariable!$C$3:$C$296,Samlet!$E1260)</f>
        <v>1.6333333333333331</v>
      </c>
      <c r="I1260" s="8">
        <f>SUMIFS(Baggrundsvariable!F$3:F$296,Baggrundsvariable!$A$3:$A$296,Samlet!$C1260,Baggrundsvariable!$C$3:$C$296,Samlet!$E1260)</f>
        <v>5.6</v>
      </c>
      <c r="J1260" s="8">
        <f>SUMIFS(Baggrundsvariable!G$3:G$296,Baggrundsvariable!$A$3:$A$296,Samlet!$C1260,Baggrundsvariable!$C$3:$C$296,Samlet!$E1260)</f>
        <v>14.7</v>
      </c>
      <c r="K1260" s="8">
        <f>SUMIFS(Baggrundsvariable!H$3:H$296,Baggrundsvariable!$A$3:$A$296,Samlet!$C1260,Baggrundsvariable!$C$3:$C$296,Samlet!$E1260)</f>
        <v>14</v>
      </c>
      <c r="L1260" s="8">
        <f>SUMIFS(Baggrundsvariable!I$3:I$296,Baggrundsvariable!$A$3:$A$296,Samlet!$C1260,Baggrundsvariable!$C$3:$C$296,Samlet!$E1260)</f>
        <v>5.926715378570977</v>
      </c>
    </row>
    <row r="1261" spans="1:12">
      <c r="A1261">
        <v>8740</v>
      </c>
      <c r="B1261" t="s">
        <v>1127</v>
      </c>
      <c r="C1261">
        <v>740</v>
      </c>
      <c r="D1261" t="s">
        <v>1308</v>
      </c>
      <c r="E1261">
        <v>2011</v>
      </c>
      <c r="F1261" s="15">
        <f>IF(VLOOKUP(IF($A1261&lt;1500,'BM011'!$D$5,IF($A1261&lt;1800,'BM011'!$D$5,IF($A1261&lt;2000,'BM011'!$D$5,$A1261))),'BM011'!$D$5:$U$607,'BM011'!S$609,0)="BRUG KOM",VLOOKUP($C1261,'BM010'!$C$5:$T$102,'BM010'!R$104,0),VLOOKUP(IF($A1261&lt;1500,'BM011'!$D$5,IF($A1261&lt;1800,'BM011'!$D$5,IF($A1261&lt;2000,'BM011'!$D$5,$A1261))),'BM011'!$D$5:$U$607,'BM011'!S$609,0))</f>
        <v>8300.5</v>
      </c>
      <c r="G1261">
        <f>SUMIFS(Baggrundsvariable!D$3:D$296,Baggrundsvariable!$A$3:$A$296,Samlet!$C1261,Baggrundsvariable!$C$3:$C$296,Samlet!$E1261)</f>
        <v>196924</v>
      </c>
      <c r="H1261" s="8">
        <f>SUMIFS(Baggrundsvariable!E$3:E$296,Baggrundsvariable!$A$3:$A$296,Samlet!$C1261,Baggrundsvariable!$C$3:$C$296,Samlet!$E1261)</f>
        <v>1.3500000000000003</v>
      </c>
      <c r="I1261" s="8">
        <f>SUMIFS(Baggrundsvariable!F$3:F$296,Baggrundsvariable!$A$3:$A$296,Samlet!$C1261,Baggrundsvariable!$C$3:$C$296,Samlet!$E1261)</f>
        <v>3.3</v>
      </c>
      <c r="J1261" s="8">
        <f>SUMIFS(Baggrundsvariable!G$3:G$296,Baggrundsvariable!$A$3:$A$296,Samlet!$C1261,Baggrundsvariable!$C$3:$C$296,Samlet!$E1261)</f>
        <v>12.9</v>
      </c>
      <c r="K1261" s="8">
        <f>SUMIFS(Baggrundsvariable!H$3:H$296,Baggrundsvariable!$A$3:$A$296,Samlet!$C1261,Baggrundsvariable!$C$3:$C$296,Samlet!$E1261)</f>
        <v>12.6</v>
      </c>
      <c r="L1261" s="8">
        <f>SUMIFS(Baggrundsvariable!I$3:I$296,Baggrundsvariable!$A$3:$A$296,Samlet!$C1261,Baggrundsvariable!$C$3:$C$296,Samlet!$E1261)</f>
        <v>3.6039852866494018</v>
      </c>
    </row>
    <row r="1262" spans="1:12">
      <c r="A1262">
        <v>8751</v>
      </c>
      <c r="B1262" t="s">
        <v>1128</v>
      </c>
      <c r="C1262">
        <v>615</v>
      </c>
      <c r="D1262" t="s">
        <v>1321</v>
      </c>
      <c r="E1262">
        <v>2011</v>
      </c>
      <c r="F1262" s="15">
        <f>IF(VLOOKUP(IF($A1262&lt;1500,'BM011'!$D$5,IF($A1262&lt;1800,'BM011'!$D$5,IF($A1262&lt;2000,'BM011'!$D$5,$A1262))),'BM011'!$D$5:$U$607,'BM011'!S$609,0)="BRUG KOM",VLOOKUP($C1262,'BM010'!$C$5:$T$102,'BM010'!R$104,0),VLOOKUP(IF($A1262&lt;1500,'BM011'!$D$5,IF($A1262&lt;1800,'BM011'!$D$5,IF($A1262&lt;2000,'BM011'!$D$5,$A1262))),'BM011'!$D$5:$U$607,'BM011'!S$609,0))</f>
        <v>9639</v>
      </c>
      <c r="G1262">
        <f>SUMIFS(Baggrundsvariable!D$3:D$296,Baggrundsvariable!$A$3:$A$296,Samlet!$C1262,Baggrundsvariable!$C$3:$C$296,Samlet!$E1262)</f>
        <v>193460</v>
      </c>
      <c r="H1262" s="8">
        <f>SUMIFS(Baggrundsvariable!E$3:E$296,Baggrundsvariable!$A$3:$A$296,Samlet!$C1262,Baggrundsvariable!$C$3:$C$296,Samlet!$E1262)</f>
        <v>1.6333333333333331</v>
      </c>
      <c r="I1262" s="8">
        <f>SUMIFS(Baggrundsvariable!F$3:F$296,Baggrundsvariable!$A$3:$A$296,Samlet!$C1262,Baggrundsvariable!$C$3:$C$296,Samlet!$E1262)</f>
        <v>5.6</v>
      </c>
      <c r="J1262" s="8">
        <f>SUMIFS(Baggrundsvariable!G$3:G$296,Baggrundsvariable!$A$3:$A$296,Samlet!$C1262,Baggrundsvariable!$C$3:$C$296,Samlet!$E1262)</f>
        <v>14.7</v>
      </c>
      <c r="K1262" s="8">
        <f>SUMIFS(Baggrundsvariable!H$3:H$296,Baggrundsvariable!$A$3:$A$296,Samlet!$C1262,Baggrundsvariable!$C$3:$C$296,Samlet!$E1262)</f>
        <v>14</v>
      </c>
      <c r="L1262" s="8">
        <f>SUMIFS(Baggrundsvariable!I$3:I$296,Baggrundsvariable!$A$3:$A$296,Samlet!$C1262,Baggrundsvariable!$C$3:$C$296,Samlet!$E1262)</f>
        <v>5.926715378570977</v>
      </c>
    </row>
    <row r="1263" spans="1:12">
      <c r="A1263">
        <v>8751</v>
      </c>
      <c r="B1263" t="s">
        <v>1128</v>
      </c>
      <c r="C1263">
        <v>746</v>
      </c>
      <c r="D1263" t="s">
        <v>1317</v>
      </c>
      <c r="E1263">
        <v>2011</v>
      </c>
      <c r="F1263" s="15">
        <f>IF(VLOOKUP(IF($A1263&lt;1500,'BM011'!$D$5,IF($A1263&lt;1800,'BM011'!$D$5,IF($A1263&lt;2000,'BM011'!$D$5,$A1263))),'BM011'!$D$5:$U$607,'BM011'!S$609,0)="BRUG KOM",VLOOKUP($C1263,'BM010'!$C$5:$T$102,'BM010'!R$104,0),VLOOKUP(IF($A1263&lt;1500,'BM011'!$D$5,IF($A1263&lt;1800,'BM011'!$D$5,IF($A1263&lt;2000,'BM011'!$D$5,$A1263))),'BM011'!$D$5:$U$607,'BM011'!S$609,0))</f>
        <v>9639</v>
      </c>
      <c r="G1263">
        <f>SUMIFS(Baggrundsvariable!D$3:D$296,Baggrundsvariable!$A$3:$A$296,Samlet!$C1263,Baggrundsvariable!$C$3:$C$296,Samlet!$E1263)</f>
        <v>217897</v>
      </c>
      <c r="H1263" s="8">
        <f>SUMIFS(Baggrundsvariable!E$3:E$296,Baggrundsvariable!$A$3:$A$296,Samlet!$C1263,Baggrundsvariable!$C$3:$C$296,Samlet!$E1263)</f>
        <v>0.85833333333333339</v>
      </c>
      <c r="I1263" s="8">
        <f>SUMIFS(Baggrundsvariable!F$3:F$296,Baggrundsvariable!$A$3:$A$296,Samlet!$C1263,Baggrundsvariable!$C$3:$C$296,Samlet!$E1263)</f>
        <v>2.5</v>
      </c>
      <c r="J1263" s="8">
        <f>SUMIFS(Baggrundsvariable!G$3:G$296,Baggrundsvariable!$A$3:$A$296,Samlet!$C1263,Baggrundsvariable!$C$3:$C$296,Samlet!$E1263)</f>
        <v>8.1999999999999993</v>
      </c>
      <c r="K1263" s="8">
        <f>SUMIFS(Baggrundsvariable!H$3:H$296,Baggrundsvariable!$A$3:$A$296,Samlet!$C1263,Baggrundsvariable!$C$3:$C$296,Samlet!$E1263)</f>
        <v>12.3</v>
      </c>
      <c r="L1263" s="8">
        <f>SUMIFS(Baggrundsvariable!I$3:I$296,Baggrundsvariable!$A$3:$A$296,Samlet!$C1263,Baggrundsvariable!$C$3:$C$296,Samlet!$E1263)</f>
        <v>2.8428527003213433</v>
      </c>
    </row>
    <row r="1264" spans="1:12">
      <c r="A1264">
        <v>8752</v>
      </c>
      <c r="B1264" t="s">
        <v>1129</v>
      </c>
      <c r="C1264">
        <v>615</v>
      </c>
      <c r="D1264" t="s">
        <v>1321</v>
      </c>
      <c r="E1264">
        <v>2011</v>
      </c>
      <c r="F1264" s="15">
        <f>IF(VLOOKUP(IF($A1264&lt;1500,'BM011'!$D$5,IF($A1264&lt;1800,'BM011'!$D$5,IF($A1264&lt;2000,'BM011'!$D$5,$A1264))),'BM011'!$D$5:$U$607,'BM011'!S$609,0)="BRUG KOM",VLOOKUP($C1264,'BM010'!$C$5:$T$102,'BM010'!R$104,0),VLOOKUP(IF($A1264&lt;1500,'BM011'!$D$5,IF($A1264&lt;1800,'BM011'!$D$5,IF($A1264&lt;2000,'BM011'!$D$5,$A1264))),'BM011'!$D$5:$U$607,'BM011'!S$609,0))</f>
        <v>9761</v>
      </c>
      <c r="G1264">
        <f>SUMIFS(Baggrundsvariable!D$3:D$296,Baggrundsvariable!$A$3:$A$296,Samlet!$C1264,Baggrundsvariable!$C$3:$C$296,Samlet!$E1264)</f>
        <v>193460</v>
      </c>
      <c r="H1264" s="8">
        <f>SUMIFS(Baggrundsvariable!E$3:E$296,Baggrundsvariable!$A$3:$A$296,Samlet!$C1264,Baggrundsvariable!$C$3:$C$296,Samlet!$E1264)</f>
        <v>1.6333333333333331</v>
      </c>
      <c r="I1264" s="8">
        <f>SUMIFS(Baggrundsvariable!F$3:F$296,Baggrundsvariable!$A$3:$A$296,Samlet!$C1264,Baggrundsvariable!$C$3:$C$296,Samlet!$E1264)</f>
        <v>5.6</v>
      </c>
      <c r="J1264" s="8">
        <f>SUMIFS(Baggrundsvariable!G$3:G$296,Baggrundsvariable!$A$3:$A$296,Samlet!$C1264,Baggrundsvariable!$C$3:$C$296,Samlet!$E1264)</f>
        <v>14.7</v>
      </c>
      <c r="K1264" s="8">
        <f>SUMIFS(Baggrundsvariable!H$3:H$296,Baggrundsvariable!$A$3:$A$296,Samlet!$C1264,Baggrundsvariable!$C$3:$C$296,Samlet!$E1264)</f>
        <v>14</v>
      </c>
      <c r="L1264" s="8">
        <f>SUMIFS(Baggrundsvariable!I$3:I$296,Baggrundsvariable!$A$3:$A$296,Samlet!$C1264,Baggrundsvariable!$C$3:$C$296,Samlet!$E1264)</f>
        <v>5.926715378570977</v>
      </c>
    </row>
    <row r="1265" spans="1:12">
      <c r="A1265">
        <v>8762</v>
      </c>
      <c r="B1265" t="s">
        <v>1130</v>
      </c>
      <c r="C1265">
        <v>615</v>
      </c>
      <c r="D1265" t="s">
        <v>1321</v>
      </c>
      <c r="E1265">
        <v>2011</v>
      </c>
      <c r="F1265" s="15">
        <f>IF(VLOOKUP(IF($A1265&lt;1500,'BM011'!$D$5,IF($A1265&lt;1800,'BM011'!$D$5,IF($A1265&lt;2000,'BM011'!$D$5,$A1265))),'BM011'!$D$5:$U$607,'BM011'!S$609,0)="BRUG KOM",VLOOKUP($C1265,'BM010'!$C$5:$T$102,'BM010'!R$104,0),VLOOKUP(IF($A1265&lt;1500,'BM011'!$D$5,IF($A1265&lt;1800,'BM011'!$D$5,IF($A1265&lt;2000,'BM011'!$D$5,$A1265))),'BM011'!$D$5:$U$607,'BM011'!S$609,0))</f>
        <v>10464.5</v>
      </c>
      <c r="G1265">
        <f>SUMIFS(Baggrundsvariable!D$3:D$296,Baggrundsvariable!$A$3:$A$296,Samlet!$C1265,Baggrundsvariable!$C$3:$C$296,Samlet!$E1265)</f>
        <v>193460</v>
      </c>
      <c r="H1265" s="8">
        <f>SUMIFS(Baggrundsvariable!E$3:E$296,Baggrundsvariable!$A$3:$A$296,Samlet!$C1265,Baggrundsvariable!$C$3:$C$296,Samlet!$E1265)</f>
        <v>1.6333333333333331</v>
      </c>
      <c r="I1265" s="8">
        <f>SUMIFS(Baggrundsvariable!F$3:F$296,Baggrundsvariable!$A$3:$A$296,Samlet!$C1265,Baggrundsvariable!$C$3:$C$296,Samlet!$E1265)</f>
        <v>5.6</v>
      </c>
      <c r="J1265" s="8">
        <f>SUMIFS(Baggrundsvariable!G$3:G$296,Baggrundsvariable!$A$3:$A$296,Samlet!$C1265,Baggrundsvariable!$C$3:$C$296,Samlet!$E1265)</f>
        <v>14.7</v>
      </c>
      <c r="K1265" s="8">
        <f>SUMIFS(Baggrundsvariable!H$3:H$296,Baggrundsvariable!$A$3:$A$296,Samlet!$C1265,Baggrundsvariable!$C$3:$C$296,Samlet!$E1265)</f>
        <v>14</v>
      </c>
      <c r="L1265" s="8">
        <f>SUMIFS(Baggrundsvariable!I$3:I$296,Baggrundsvariable!$A$3:$A$296,Samlet!$C1265,Baggrundsvariable!$C$3:$C$296,Samlet!$E1265)</f>
        <v>5.926715378570977</v>
      </c>
    </row>
    <row r="1266" spans="1:12">
      <c r="A1266">
        <v>8762</v>
      </c>
      <c r="B1266" t="s">
        <v>1130</v>
      </c>
      <c r="C1266">
        <v>766</v>
      </c>
      <c r="D1266" t="s">
        <v>1306</v>
      </c>
      <c r="E1266">
        <v>2011</v>
      </c>
      <c r="F1266" s="15">
        <f>IF(VLOOKUP(IF($A1266&lt;1500,'BM011'!$D$5,IF($A1266&lt;1800,'BM011'!$D$5,IF($A1266&lt;2000,'BM011'!$D$5,$A1266))),'BM011'!$D$5:$U$607,'BM011'!S$609,0)="BRUG KOM",VLOOKUP($C1266,'BM010'!$C$5:$T$102,'BM010'!R$104,0),VLOOKUP(IF($A1266&lt;1500,'BM011'!$D$5,IF($A1266&lt;1800,'BM011'!$D$5,IF($A1266&lt;2000,'BM011'!$D$5,$A1266))),'BM011'!$D$5:$U$607,'BM011'!S$609,0))</f>
        <v>8895.5</v>
      </c>
      <c r="G1266">
        <f>SUMIFS(Baggrundsvariable!D$3:D$296,Baggrundsvariable!$A$3:$A$296,Samlet!$C1266,Baggrundsvariable!$C$3:$C$296,Samlet!$E1266)</f>
        <v>194684</v>
      </c>
      <c r="H1266" s="8">
        <f>SUMIFS(Baggrundsvariable!E$3:E$296,Baggrundsvariable!$A$3:$A$296,Samlet!$C1266,Baggrundsvariable!$C$3:$C$296,Samlet!$E1266)</f>
        <v>0.92500000000000027</v>
      </c>
      <c r="I1266" s="8">
        <f>SUMIFS(Baggrundsvariable!F$3:F$296,Baggrundsvariable!$A$3:$A$296,Samlet!$C1266,Baggrundsvariable!$C$3:$C$296,Samlet!$E1266)</f>
        <v>2.2999999999999998</v>
      </c>
      <c r="J1266" s="8">
        <f>SUMIFS(Baggrundsvariable!G$3:G$296,Baggrundsvariable!$A$3:$A$296,Samlet!$C1266,Baggrundsvariable!$C$3:$C$296,Samlet!$E1266)</f>
        <v>11.7</v>
      </c>
      <c r="K1266" s="8">
        <f>SUMIFS(Baggrundsvariable!H$3:H$296,Baggrundsvariable!$A$3:$A$296,Samlet!$C1266,Baggrundsvariable!$C$3:$C$296,Samlet!$E1266)</f>
        <v>10.9</v>
      </c>
      <c r="L1266" s="8">
        <f>SUMIFS(Baggrundsvariable!I$3:I$296,Baggrundsvariable!$A$3:$A$296,Samlet!$C1266,Baggrundsvariable!$C$3:$C$296,Samlet!$E1266)</f>
        <v>2.3879576149737263</v>
      </c>
    </row>
    <row r="1267" spans="1:12">
      <c r="A1267">
        <v>8763</v>
      </c>
      <c r="B1267" t="s">
        <v>1131</v>
      </c>
      <c r="C1267">
        <v>766</v>
      </c>
      <c r="D1267" t="s">
        <v>1306</v>
      </c>
      <c r="E1267">
        <v>2011</v>
      </c>
      <c r="F1267" s="15">
        <f>IF(VLOOKUP(IF($A1267&lt;1500,'BM011'!$D$5,IF($A1267&lt;1800,'BM011'!$D$5,IF($A1267&lt;2000,'BM011'!$D$5,$A1267))),'BM011'!$D$5:$U$607,'BM011'!S$609,0)="BRUG KOM",VLOOKUP($C1267,'BM010'!$C$5:$T$102,'BM010'!R$104,0),VLOOKUP(IF($A1267&lt;1500,'BM011'!$D$5,IF($A1267&lt;1800,'BM011'!$D$5,IF($A1267&lt;2000,'BM011'!$D$5,$A1267))),'BM011'!$D$5:$U$607,'BM011'!S$609,0))</f>
        <v>8895.5</v>
      </c>
      <c r="G1267">
        <f>SUMIFS(Baggrundsvariable!D$3:D$296,Baggrundsvariable!$A$3:$A$296,Samlet!$C1267,Baggrundsvariable!$C$3:$C$296,Samlet!$E1267)</f>
        <v>194684</v>
      </c>
      <c r="H1267" s="8">
        <f>SUMIFS(Baggrundsvariable!E$3:E$296,Baggrundsvariable!$A$3:$A$296,Samlet!$C1267,Baggrundsvariable!$C$3:$C$296,Samlet!$E1267)</f>
        <v>0.92500000000000027</v>
      </c>
      <c r="I1267" s="8">
        <f>SUMIFS(Baggrundsvariable!F$3:F$296,Baggrundsvariable!$A$3:$A$296,Samlet!$C1267,Baggrundsvariable!$C$3:$C$296,Samlet!$E1267)</f>
        <v>2.2999999999999998</v>
      </c>
      <c r="J1267" s="8">
        <f>SUMIFS(Baggrundsvariable!G$3:G$296,Baggrundsvariable!$A$3:$A$296,Samlet!$C1267,Baggrundsvariable!$C$3:$C$296,Samlet!$E1267)</f>
        <v>11.7</v>
      </c>
      <c r="K1267" s="8">
        <f>SUMIFS(Baggrundsvariable!H$3:H$296,Baggrundsvariable!$A$3:$A$296,Samlet!$C1267,Baggrundsvariable!$C$3:$C$296,Samlet!$E1267)</f>
        <v>10.9</v>
      </c>
      <c r="L1267" s="8">
        <f>SUMIFS(Baggrundsvariable!I$3:I$296,Baggrundsvariable!$A$3:$A$296,Samlet!$C1267,Baggrundsvariable!$C$3:$C$296,Samlet!$E1267)</f>
        <v>2.3879576149737263</v>
      </c>
    </row>
    <row r="1268" spans="1:12">
      <c r="A1268">
        <v>8765</v>
      </c>
      <c r="B1268" t="s">
        <v>1132</v>
      </c>
      <c r="C1268">
        <v>615</v>
      </c>
      <c r="D1268" t="s">
        <v>1321</v>
      </c>
      <c r="E1268">
        <v>2011</v>
      </c>
      <c r="F1268" s="15">
        <f>IF(VLOOKUP(IF($A1268&lt;1500,'BM011'!$D$5,IF($A1268&lt;1800,'BM011'!$D$5,IF($A1268&lt;2000,'BM011'!$D$5,$A1268))),'BM011'!$D$5:$U$607,'BM011'!S$609,0)="BRUG KOM",VLOOKUP($C1268,'BM010'!$C$5:$T$102,'BM010'!R$104,0),VLOOKUP(IF($A1268&lt;1500,'BM011'!$D$5,IF($A1268&lt;1800,'BM011'!$D$5,IF($A1268&lt;2000,'BM011'!$D$5,$A1268))),'BM011'!$D$5:$U$607,'BM011'!S$609,0))</f>
        <v>10464.5</v>
      </c>
      <c r="G1268">
        <f>SUMIFS(Baggrundsvariable!D$3:D$296,Baggrundsvariable!$A$3:$A$296,Samlet!$C1268,Baggrundsvariable!$C$3:$C$296,Samlet!$E1268)</f>
        <v>193460</v>
      </c>
      <c r="H1268" s="8">
        <f>SUMIFS(Baggrundsvariable!E$3:E$296,Baggrundsvariable!$A$3:$A$296,Samlet!$C1268,Baggrundsvariable!$C$3:$C$296,Samlet!$E1268)</f>
        <v>1.6333333333333331</v>
      </c>
      <c r="I1268" s="8">
        <f>SUMIFS(Baggrundsvariable!F$3:F$296,Baggrundsvariable!$A$3:$A$296,Samlet!$C1268,Baggrundsvariable!$C$3:$C$296,Samlet!$E1268)</f>
        <v>5.6</v>
      </c>
      <c r="J1268" s="8">
        <f>SUMIFS(Baggrundsvariable!G$3:G$296,Baggrundsvariable!$A$3:$A$296,Samlet!$C1268,Baggrundsvariable!$C$3:$C$296,Samlet!$E1268)</f>
        <v>14.7</v>
      </c>
      <c r="K1268" s="8">
        <f>SUMIFS(Baggrundsvariable!H$3:H$296,Baggrundsvariable!$A$3:$A$296,Samlet!$C1268,Baggrundsvariable!$C$3:$C$296,Samlet!$E1268)</f>
        <v>14</v>
      </c>
      <c r="L1268" s="8">
        <f>SUMIFS(Baggrundsvariable!I$3:I$296,Baggrundsvariable!$A$3:$A$296,Samlet!$C1268,Baggrundsvariable!$C$3:$C$296,Samlet!$E1268)</f>
        <v>5.926715378570977</v>
      </c>
    </row>
    <row r="1269" spans="1:12">
      <c r="A1269">
        <v>8765</v>
      </c>
      <c r="B1269" t="s">
        <v>1132</v>
      </c>
      <c r="C1269">
        <v>756</v>
      </c>
      <c r="D1269" t="s">
        <v>1307</v>
      </c>
      <c r="E1269">
        <v>2011</v>
      </c>
      <c r="F1269" s="15">
        <f>IF(VLOOKUP(IF($A1269&lt;1500,'BM011'!$D$5,IF($A1269&lt;1800,'BM011'!$D$5,IF($A1269&lt;2000,'BM011'!$D$5,$A1269))),'BM011'!$D$5:$U$607,'BM011'!S$609,0)="BRUG KOM",VLOOKUP($C1269,'BM010'!$C$5:$T$102,'BM010'!R$104,0),VLOOKUP(IF($A1269&lt;1500,'BM011'!$D$5,IF($A1269&lt;1800,'BM011'!$D$5,IF($A1269&lt;2000,'BM011'!$D$5,$A1269))),'BM011'!$D$5:$U$607,'BM011'!S$609,0))</f>
        <v>8145.25</v>
      </c>
      <c r="G1269">
        <f>SUMIFS(Baggrundsvariable!D$3:D$296,Baggrundsvariable!$A$3:$A$296,Samlet!$C1269,Baggrundsvariable!$C$3:$C$296,Samlet!$E1269)</f>
        <v>190432</v>
      </c>
      <c r="H1269" s="8">
        <f>SUMIFS(Baggrundsvariable!E$3:E$296,Baggrundsvariable!$A$3:$A$296,Samlet!$C1269,Baggrundsvariable!$C$3:$C$296,Samlet!$E1269)</f>
        <v>1.5333333333333332</v>
      </c>
      <c r="I1269" s="8">
        <f>SUMIFS(Baggrundsvariable!F$3:F$296,Baggrundsvariable!$A$3:$A$296,Samlet!$C1269,Baggrundsvariable!$C$3:$C$296,Samlet!$E1269)</f>
        <v>3.5</v>
      </c>
      <c r="J1269" s="8">
        <f>SUMIFS(Baggrundsvariable!G$3:G$296,Baggrundsvariable!$A$3:$A$296,Samlet!$C1269,Baggrundsvariable!$C$3:$C$296,Samlet!$E1269)</f>
        <v>14.7</v>
      </c>
      <c r="K1269" s="8">
        <f>SUMIFS(Baggrundsvariable!H$3:H$296,Baggrundsvariable!$A$3:$A$296,Samlet!$C1269,Baggrundsvariable!$C$3:$C$296,Samlet!$E1269)</f>
        <v>11.2</v>
      </c>
      <c r="L1269" s="8">
        <f>SUMIFS(Baggrundsvariable!I$3:I$296,Baggrundsvariable!$A$3:$A$296,Samlet!$C1269,Baggrundsvariable!$C$3:$C$296,Samlet!$E1269)</f>
        <v>5.3916105874312734</v>
      </c>
    </row>
    <row r="1270" spans="1:12">
      <c r="A1270">
        <v>8766</v>
      </c>
      <c r="B1270" t="s">
        <v>1133</v>
      </c>
      <c r="C1270">
        <v>756</v>
      </c>
      <c r="D1270" t="s">
        <v>1307</v>
      </c>
      <c r="E1270">
        <v>2011</v>
      </c>
      <c r="F1270" s="15">
        <f>IF(VLOOKUP(IF($A1270&lt;1500,'BM011'!$D$5,IF($A1270&lt;1800,'BM011'!$D$5,IF($A1270&lt;2000,'BM011'!$D$5,$A1270))),'BM011'!$D$5:$U$607,'BM011'!S$609,0)="BRUG KOM",VLOOKUP($C1270,'BM010'!$C$5:$T$102,'BM010'!R$104,0),VLOOKUP(IF($A1270&lt;1500,'BM011'!$D$5,IF($A1270&lt;1800,'BM011'!$D$5,IF($A1270&lt;2000,'BM011'!$D$5,$A1270))),'BM011'!$D$5:$U$607,'BM011'!S$609,0))</f>
        <v>8145.25</v>
      </c>
      <c r="G1270">
        <f>SUMIFS(Baggrundsvariable!D$3:D$296,Baggrundsvariable!$A$3:$A$296,Samlet!$C1270,Baggrundsvariable!$C$3:$C$296,Samlet!$E1270)</f>
        <v>190432</v>
      </c>
      <c r="H1270" s="8">
        <f>SUMIFS(Baggrundsvariable!E$3:E$296,Baggrundsvariable!$A$3:$A$296,Samlet!$C1270,Baggrundsvariable!$C$3:$C$296,Samlet!$E1270)</f>
        <v>1.5333333333333332</v>
      </c>
      <c r="I1270" s="8">
        <f>SUMIFS(Baggrundsvariable!F$3:F$296,Baggrundsvariable!$A$3:$A$296,Samlet!$C1270,Baggrundsvariable!$C$3:$C$296,Samlet!$E1270)</f>
        <v>3.5</v>
      </c>
      <c r="J1270" s="8">
        <f>SUMIFS(Baggrundsvariable!G$3:G$296,Baggrundsvariable!$A$3:$A$296,Samlet!$C1270,Baggrundsvariable!$C$3:$C$296,Samlet!$E1270)</f>
        <v>14.7</v>
      </c>
      <c r="K1270" s="8">
        <f>SUMIFS(Baggrundsvariable!H$3:H$296,Baggrundsvariable!$A$3:$A$296,Samlet!$C1270,Baggrundsvariable!$C$3:$C$296,Samlet!$E1270)</f>
        <v>11.2</v>
      </c>
      <c r="L1270" s="8">
        <f>SUMIFS(Baggrundsvariable!I$3:I$296,Baggrundsvariable!$A$3:$A$296,Samlet!$C1270,Baggrundsvariable!$C$3:$C$296,Samlet!$E1270)</f>
        <v>5.3916105874312734</v>
      </c>
    </row>
    <row r="1271" spans="1:12">
      <c r="A1271">
        <v>8766</v>
      </c>
      <c r="B1271" t="s">
        <v>1133</v>
      </c>
      <c r="C1271">
        <v>766</v>
      </c>
      <c r="D1271" t="s">
        <v>1306</v>
      </c>
      <c r="E1271">
        <v>2011</v>
      </c>
      <c r="F1271" s="15">
        <f>IF(VLOOKUP(IF($A1271&lt;1500,'BM011'!$D$5,IF($A1271&lt;1800,'BM011'!$D$5,IF($A1271&lt;2000,'BM011'!$D$5,$A1271))),'BM011'!$D$5:$U$607,'BM011'!S$609,0)="BRUG KOM",VLOOKUP($C1271,'BM010'!$C$5:$T$102,'BM010'!R$104,0),VLOOKUP(IF($A1271&lt;1500,'BM011'!$D$5,IF($A1271&lt;1800,'BM011'!$D$5,IF($A1271&lt;2000,'BM011'!$D$5,$A1271))),'BM011'!$D$5:$U$607,'BM011'!S$609,0))</f>
        <v>8895.5</v>
      </c>
      <c r="G1271">
        <f>SUMIFS(Baggrundsvariable!D$3:D$296,Baggrundsvariable!$A$3:$A$296,Samlet!$C1271,Baggrundsvariable!$C$3:$C$296,Samlet!$E1271)</f>
        <v>194684</v>
      </c>
      <c r="H1271" s="8">
        <f>SUMIFS(Baggrundsvariable!E$3:E$296,Baggrundsvariable!$A$3:$A$296,Samlet!$C1271,Baggrundsvariable!$C$3:$C$296,Samlet!$E1271)</f>
        <v>0.92500000000000027</v>
      </c>
      <c r="I1271" s="8">
        <f>SUMIFS(Baggrundsvariable!F$3:F$296,Baggrundsvariable!$A$3:$A$296,Samlet!$C1271,Baggrundsvariable!$C$3:$C$296,Samlet!$E1271)</f>
        <v>2.2999999999999998</v>
      </c>
      <c r="J1271" s="8">
        <f>SUMIFS(Baggrundsvariable!G$3:G$296,Baggrundsvariable!$A$3:$A$296,Samlet!$C1271,Baggrundsvariable!$C$3:$C$296,Samlet!$E1271)</f>
        <v>11.7</v>
      </c>
      <c r="K1271" s="8">
        <f>SUMIFS(Baggrundsvariable!H$3:H$296,Baggrundsvariable!$A$3:$A$296,Samlet!$C1271,Baggrundsvariable!$C$3:$C$296,Samlet!$E1271)</f>
        <v>10.9</v>
      </c>
      <c r="L1271" s="8">
        <f>SUMIFS(Baggrundsvariable!I$3:I$296,Baggrundsvariable!$A$3:$A$296,Samlet!$C1271,Baggrundsvariable!$C$3:$C$296,Samlet!$E1271)</f>
        <v>2.3879576149737263</v>
      </c>
    </row>
    <row r="1272" spans="1:12">
      <c r="A1272">
        <v>8781</v>
      </c>
      <c r="B1272" t="s">
        <v>1134</v>
      </c>
      <c r="C1272">
        <v>615</v>
      </c>
      <c r="D1272" t="s">
        <v>1321</v>
      </c>
      <c r="E1272">
        <v>2011</v>
      </c>
      <c r="F1272" s="15">
        <f>IF(VLOOKUP(IF($A1272&lt;1500,'BM011'!$D$5,IF($A1272&lt;1800,'BM011'!$D$5,IF($A1272&lt;2000,'BM011'!$D$5,$A1272))),'BM011'!$D$5:$U$607,'BM011'!S$609,0)="BRUG KOM",VLOOKUP($C1272,'BM010'!$C$5:$T$102,'BM010'!R$104,0),VLOOKUP(IF($A1272&lt;1500,'BM011'!$D$5,IF($A1272&lt;1800,'BM011'!$D$5,IF($A1272&lt;2000,'BM011'!$D$5,$A1272))),'BM011'!$D$5:$U$607,'BM011'!S$609,0))</f>
        <v>10464.5</v>
      </c>
      <c r="G1272">
        <f>SUMIFS(Baggrundsvariable!D$3:D$296,Baggrundsvariable!$A$3:$A$296,Samlet!$C1272,Baggrundsvariable!$C$3:$C$296,Samlet!$E1272)</f>
        <v>193460</v>
      </c>
      <c r="H1272" s="8">
        <f>SUMIFS(Baggrundsvariable!E$3:E$296,Baggrundsvariable!$A$3:$A$296,Samlet!$C1272,Baggrundsvariable!$C$3:$C$296,Samlet!$E1272)</f>
        <v>1.6333333333333331</v>
      </c>
      <c r="I1272" s="8">
        <f>SUMIFS(Baggrundsvariable!F$3:F$296,Baggrundsvariable!$A$3:$A$296,Samlet!$C1272,Baggrundsvariable!$C$3:$C$296,Samlet!$E1272)</f>
        <v>5.6</v>
      </c>
      <c r="J1272" s="8">
        <f>SUMIFS(Baggrundsvariable!G$3:G$296,Baggrundsvariable!$A$3:$A$296,Samlet!$C1272,Baggrundsvariable!$C$3:$C$296,Samlet!$E1272)</f>
        <v>14.7</v>
      </c>
      <c r="K1272" s="8">
        <f>SUMIFS(Baggrundsvariable!H$3:H$296,Baggrundsvariable!$A$3:$A$296,Samlet!$C1272,Baggrundsvariable!$C$3:$C$296,Samlet!$E1272)</f>
        <v>14</v>
      </c>
      <c r="L1272" s="8">
        <f>SUMIFS(Baggrundsvariable!I$3:I$296,Baggrundsvariable!$A$3:$A$296,Samlet!$C1272,Baggrundsvariable!$C$3:$C$296,Samlet!$E1272)</f>
        <v>5.926715378570977</v>
      </c>
    </row>
    <row r="1273" spans="1:12">
      <c r="A1273">
        <v>8781</v>
      </c>
      <c r="B1273" t="s">
        <v>1134</v>
      </c>
      <c r="C1273">
        <v>766</v>
      </c>
      <c r="D1273" t="s">
        <v>1306</v>
      </c>
      <c r="E1273">
        <v>2011</v>
      </c>
      <c r="F1273" s="15">
        <f>IF(VLOOKUP(IF($A1273&lt;1500,'BM011'!$D$5,IF($A1273&lt;1800,'BM011'!$D$5,IF($A1273&lt;2000,'BM011'!$D$5,$A1273))),'BM011'!$D$5:$U$607,'BM011'!S$609,0)="BRUG KOM",VLOOKUP($C1273,'BM010'!$C$5:$T$102,'BM010'!R$104,0),VLOOKUP(IF($A1273&lt;1500,'BM011'!$D$5,IF($A1273&lt;1800,'BM011'!$D$5,IF($A1273&lt;2000,'BM011'!$D$5,$A1273))),'BM011'!$D$5:$U$607,'BM011'!S$609,0))</f>
        <v>8895.5</v>
      </c>
      <c r="G1273">
        <f>SUMIFS(Baggrundsvariable!D$3:D$296,Baggrundsvariable!$A$3:$A$296,Samlet!$C1273,Baggrundsvariable!$C$3:$C$296,Samlet!$E1273)</f>
        <v>194684</v>
      </c>
      <c r="H1273" s="8">
        <f>SUMIFS(Baggrundsvariable!E$3:E$296,Baggrundsvariable!$A$3:$A$296,Samlet!$C1273,Baggrundsvariable!$C$3:$C$296,Samlet!$E1273)</f>
        <v>0.92500000000000027</v>
      </c>
      <c r="I1273" s="8">
        <f>SUMIFS(Baggrundsvariable!F$3:F$296,Baggrundsvariable!$A$3:$A$296,Samlet!$C1273,Baggrundsvariable!$C$3:$C$296,Samlet!$E1273)</f>
        <v>2.2999999999999998</v>
      </c>
      <c r="J1273" s="8">
        <f>SUMIFS(Baggrundsvariable!G$3:G$296,Baggrundsvariable!$A$3:$A$296,Samlet!$C1273,Baggrundsvariable!$C$3:$C$296,Samlet!$E1273)</f>
        <v>11.7</v>
      </c>
      <c r="K1273" s="8">
        <f>SUMIFS(Baggrundsvariable!H$3:H$296,Baggrundsvariable!$A$3:$A$296,Samlet!$C1273,Baggrundsvariable!$C$3:$C$296,Samlet!$E1273)</f>
        <v>10.9</v>
      </c>
      <c r="L1273" s="8">
        <f>SUMIFS(Baggrundsvariable!I$3:I$296,Baggrundsvariable!$A$3:$A$296,Samlet!$C1273,Baggrundsvariable!$C$3:$C$296,Samlet!$E1273)</f>
        <v>2.3879576149737263</v>
      </c>
    </row>
    <row r="1274" spans="1:12">
      <c r="A1274">
        <v>8783</v>
      </c>
      <c r="B1274" t="s">
        <v>1135</v>
      </c>
      <c r="C1274">
        <v>615</v>
      </c>
      <c r="D1274" t="s">
        <v>1321</v>
      </c>
      <c r="E1274">
        <v>2011</v>
      </c>
      <c r="F1274" s="15">
        <f>IF(VLOOKUP(IF($A1274&lt;1500,'BM011'!$D$5,IF($A1274&lt;1800,'BM011'!$D$5,IF($A1274&lt;2000,'BM011'!$D$5,$A1274))),'BM011'!$D$5:$U$607,'BM011'!S$609,0)="BRUG KOM",VLOOKUP($C1274,'BM010'!$C$5:$T$102,'BM010'!R$104,0),VLOOKUP(IF($A1274&lt;1500,'BM011'!$D$5,IF($A1274&lt;1800,'BM011'!$D$5,IF($A1274&lt;2000,'BM011'!$D$5,$A1274))),'BM011'!$D$5:$U$607,'BM011'!S$609,0))</f>
        <v>8399</v>
      </c>
      <c r="G1274">
        <f>SUMIFS(Baggrundsvariable!D$3:D$296,Baggrundsvariable!$A$3:$A$296,Samlet!$C1274,Baggrundsvariable!$C$3:$C$296,Samlet!$E1274)</f>
        <v>193460</v>
      </c>
      <c r="H1274" s="8">
        <f>SUMIFS(Baggrundsvariable!E$3:E$296,Baggrundsvariable!$A$3:$A$296,Samlet!$C1274,Baggrundsvariable!$C$3:$C$296,Samlet!$E1274)</f>
        <v>1.6333333333333331</v>
      </c>
      <c r="I1274" s="8">
        <f>SUMIFS(Baggrundsvariable!F$3:F$296,Baggrundsvariable!$A$3:$A$296,Samlet!$C1274,Baggrundsvariable!$C$3:$C$296,Samlet!$E1274)</f>
        <v>5.6</v>
      </c>
      <c r="J1274" s="8">
        <f>SUMIFS(Baggrundsvariable!G$3:G$296,Baggrundsvariable!$A$3:$A$296,Samlet!$C1274,Baggrundsvariable!$C$3:$C$296,Samlet!$E1274)</f>
        <v>14.7</v>
      </c>
      <c r="K1274" s="8">
        <f>SUMIFS(Baggrundsvariable!H$3:H$296,Baggrundsvariable!$A$3:$A$296,Samlet!$C1274,Baggrundsvariable!$C$3:$C$296,Samlet!$E1274)</f>
        <v>14</v>
      </c>
      <c r="L1274" s="8">
        <f>SUMIFS(Baggrundsvariable!I$3:I$296,Baggrundsvariable!$A$3:$A$296,Samlet!$C1274,Baggrundsvariable!$C$3:$C$296,Samlet!$E1274)</f>
        <v>5.926715378570977</v>
      </c>
    </row>
    <row r="1275" spans="1:12">
      <c r="A1275">
        <v>8783</v>
      </c>
      <c r="B1275" t="s">
        <v>1135</v>
      </c>
      <c r="C1275">
        <v>766</v>
      </c>
      <c r="D1275" t="s">
        <v>1306</v>
      </c>
      <c r="E1275">
        <v>2011</v>
      </c>
      <c r="F1275" s="15">
        <f>IF(VLOOKUP(IF($A1275&lt;1500,'BM011'!$D$5,IF($A1275&lt;1800,'BM011'!$D$5,IF($A1275&lt;2000,'BM011'!$D$5,$A1275))),'BM011'!$D$5:$U$607,'BM011'!S$609,0)="BRUG KOM",VLOOKUP($C1275,'BM010'!$C$5:$T$102,'BM010'!R$104,0),VLOOKUP(IF($A1275&lt;1500,'BM011'!$D$5,IF($A1275&lt;1800,'BM011'!$D$5,IF($A1275&lt;2000,'BM011'!$D$5,$A1275))),'BM011'!$D$5:$U$607,'BM011'!S$609,0))</f>
        <v>8399</v>
      </c>
      <c r="G1275">
        <f>SUMIFS(Baggrundsvariable!D$3:D$296,Baggrundsvariable!$A$3:$A$296,Samlet!$C1275,Baggrundsvariable!$C$3:$C$296,Samlet!$E1275)</f>
        <v>194684</v>
      </c>
      <c r="H1275" s="8">
        <f>SUMIFS(Baggrundsvariable!E$3:E$296,Baggrundsvariable!$A$3:$A$296,Samlet!$C1275,Baggrundsvariable!$C$3:$C$296,Samlet!$E1275)</f>
        <v>0.92500000000000027</v>
      </c>
      <c r="I1275" s="8">
        <f>SUMIFS(Baggrundsvariable!F$3:F$296,Baggrundsvariable!$A$3:$A$296,Samlet!$C1275,Baggrundsvariable!$C$3:$C$296,Samlet!$E1275)</f>
        <v>2.2999999999999998</v>
      </c>
      <c r="J1275" s="8">
        <f>SUMIFS(Baggrundsvariable!G$3:G$296,Baggrundsvariable!$A$3:$A$296,Samlet!$C1275,Baggrundsvariable!$C$3:$C$296,Samlet!$E1275)</f>
        <v>11.7</v>
      </c>
      <c r="K1275" s="8">
        <f>SUMIFS(Baggrundsvariable!H$3:H$296,Baggrundsvariable!$A$3:$A$296,Samlet!$C1275,Baggrundsvariable!$C$3:$C$296,Samlet!$E1275)</f>
        <v>10.9</v>
      </c>
      <c r="L1275" s="8">
        <f>SUMIFS(Baggrundsvariable!I$3:I$296,Baggrundsvariable!$A$3:$A$296,Samlet!$C1275,Baggrundsvariable!$C$3:$C$296,Samlet!$E1275)</f>
        <v>2.3879576149737263</v>
      </c>
    </row>
    <row r="1276" spans="1:12">
      <c r="A1276">
        <v>8789</v>
      </c>
      <c r="B1276" t="s">
        <v>1136</v>
      </c>
      <c r="C1276">
        <v>615</v>
      </c>
      <c r="D1276" t="s">
        <v>1321</v>
      </c>
      <c r="E1276">
        <v>2011</v>
      </c>
      <c r="F1276" s="15">
        <f>IF(VLOOKUP(IF($A1276&lt;1500,'BM011'!$D$5,IF($A1276&lt;1800,'BM011'!$D$5,IF($A1276&lt;2000,'BM011'!$D$5,$A1276))),'BM011'!$D$5:$U$607,'BM011'!S$609,0)="BRUG KOM",VLOOKUP($C1276,'BM010'!$C$5:$T$102,'BM010'!R$104,0),VLOOKUP(IF($A1276&lt;1500,'BM011'!$D$5,IF($A1276&lt;1800,'BM011'!$D$5,IF($A1276&lt;2000,'BM011'!$D$5,$A1276))),'BM011'!$D$5:$U$607,'BM011'!S$609,0))</f>
        <v>10464.5</v>
      </c>
      <c r="G1276">
        <f>SUMIFS(Baggrundsvariable!D$3:D$296,Baggrundsvariable!$A$3:$A$296,Samlet!$C1276,Baggrundsvariable!$C$3:$C$296,Samlet!$E1276)</f>
        <v>193460</v>
      </c>
      <c r="H1276" s="8">
        <f>SUMIFS(Baggrundsvariable!E$3:E$296,Baggrundsvariable!$A$3:$A$296,Samlet!$C1276,Baggrundsvariable!$C$3:$C$296,Samlet!$E1276)</f>
        <v>1.6333333333333331</v>
      </c>
      <c r="I1276" s="8">
        <f>SUMIFS(Baggrundsvariable!F$3:F$296,Baggrundsvariable!$A$3:$A$296,Samlet!$C1276,Baggrundsvariable!$C$3:$C$296,Samlet!$E1276)</f>
        <v>5.6</v>
      </c>
      <c r="J1276" s="8">
        <f>SUMIFS(Baggrundsvariable!G$3:G$296,Baggrundsvariable!$A$3:$A$296,Samlet!$C1276,Baggrundsvariable!$C$3:$C$296,Samlet!$E1276)</f>
        <v>14.7</v>
      </c>
      <c r="K1276" s="8">
        <f>SUMIFS(Baggrundsvariable!H$3:H$296,Baggrundsvariable!$A$3:$A$296,Samlet!$C1276,Baggrundsvariable!$C$3:$C$296,Samlet!$E1276)</f>
        <v>14</v>
      </c>
      <c r="L1276" s="8">
        <f>SUMIFS(Baggrundsvariable!I$3:I$296,Baggrundsvariable!$A$3:$A$296,Samlet!$C1276,Baggrundsvariable!$C$3:$C$296,Samlet!$E1276)</f>
        <v>5.926715378570977</v>
      </c>
    </row>
    <row r="1277" spans="1:12">
      <c r="A1277">
        <v>8799</v>
      </c>
      <c r="B1277" t="s">
        <v>1137</v>
      </c>
      <c r="C1277">
        <v>727</v>
      </c>
      <c r="D1277" t="s">
        <v>1315</v>
      </c>
      <c r="E1277">
        <v>2011</v>
      </c>
      <c r="F1277" s="15">
        <f>IF(VLOOKUP(IF($A1277&lt;1500,'BM011'!$D$5,IF($A1277&lt;1800,'BM011'!$D$5,IF($A1277&lt;2000,'BM011'!$D$5,$A1277))),'BM011'!$D$5:$U$607,'BM011'!S$609,0)="BRUG KOM",VLOOKUP($C1277,'BM010'!$C$5:$T$102,'BM010'!R$104,0),VLOOKUP(IF($A1277&lt;1500,'BM011'!$D$5,IF($A1277&lt;1800,'BM011'!$D$5,IF($A1277&lt;2000,'BM011'!$D$5,$A1277))),'BM011'!$D$5:$U$607,'BM011'!S$609,0))</f>
        <v>12005.75</v>
      </c>
      <c r="G1277">
        <f>SUMIFS(Baggrundsvariable!D$3:D$296,Baggrundsvariable!$A$3:$A$296,Samlet!$C1277,Baggrundsvariable!$C$3:$C$296,Samlet!$E1277)</f>
        <v>204311</v>
      </c>
      <c r="H1277" s="8">
        <f>SUMIFS(Baggrundsvariable!E$3:E$296,Baggrundsvariable!$A$3:$A$296,Samlet!$C1277,Baggrundsvariable!$C$3:$C$296,Samlet!$E1277)</f>
        <v>1.1916666666666664</v>
      </c>
      <c r="I1277" s="8">
        <f>SUMIFS(Baggrundsvariable!F$3:F$296,Baggrundsvariable!$A$3:$A$296,Samlet!$C1277,Baggrundsvariable!$C$3:$C$296,Samlet!$E1277)</f>
        <v>2.6</v>
      </c>
      <c r="J1277" s="8">
        <f>SUMIFS(Baggrundsvariable!G$3:G$296,Baggrundsvariable!$A$3:$A$296,Samlet!$C1277,Baggrundsvariable!$C$3:$C$296,Samlet!$E1277)</f>
        <v>11.2</v>
      </c>
      <c r="K1277" s="8">
        <f>SUMIFS(Baggrundsvariable!H$3:H$296,Baggrundsvariable!$A$3:$A$296,Samlet!$C1277,Baggrundsvariable!$C$3:$C$296,Samlet!$E1277)</f>
        <v>13.9</v>
      </c>
      <c r="L1277" s="8">
        <f>SUMIFS(Baggrundsvariable!I$3:I$296,Baggrundsvariable!$A$3:$A$296,Samlet!$C1277,Baggrundsvariable!$C$3:$C$296,Samlet!$E1277)</f>
        <v>2.9382441584634953</v>
      </c>
    </row>
    <row r="1278" spans="1:12">
      <c r="A1278">
        <v>8800</v>
      </c>
      <c r="B1278" t="s">
        <v>1138</v>
      </c>
      <c r="C1278">
        <v>740</v>
      </c>
      <c r="D1278" t="s">
        <v>1308</v>
      </c>
      <c r="E1278">
        <v>2011</v>
      </c>
      <c r="F1278" s="15">
        <f>IF(VLOOKUP(IF($A1278&lt;1500,'BM011'!$D$5,IF($A1278&lt;1800,'BM011'!$D$5,IF($A1278&lt;2000,'BM011'!$D$5,$A1278))),'BM011'!$D$5:$U$607,'BM011'!S$609,0)="BRUG KOM",VLOOKUP($C1278,'BM010'!$C$5:$T$102,'BM010'!R$104,0),VLOOKUP(IF($A1278&lt;1500,'BM011'!$D$5,IF($A1278&lt;1800,'BM011'!$D$5,IF($A1278&lt;2000,'BM011'!$D$5,$A1278))),'BM011'!$D$5:$U$607,'BM011'!S$609,0))</f>
        <v>10592.25</v>
      </c>
      <c r="G1278">
        <f>SUMIFS(Baggrundsvariable!D$3:D$296,Baggrundsvariable!$A$3:$A$296,Samlet!$C1278,Baggrundsvariable!$C$3:$C$296,Samlet!$E1278)</f>
        <v>196924</v>
      </c>
      <c r="H1278" s="8">
        <f>SUMIFS(Baggrundsvariable!E$3:E$296,Baggrundsvariable!$A$3:$A$296,Samlet!$C1278,Baggrundsvariable!$C$3:$C$296,Samlet!$E1278)</f>
        <v>1.3500000000000003</v>
      </c>
      <c r="I1278" s="8">
        <f>SUMIFS(Baggrundsvariable!F$3:F$296,Baggrundsvariable!$A$3:$A$296,Samlet!$C1278,Baggrundsvariable!$C$3:$C$296,Samlet!$E1278)</f>
        <v>3.3</v>
      </c>
      <c r="J1278" s="8">
        <f>SUMIFS(Baggrundsvariable!G$3:G$296,Baggrundsvariable!$A$3:$A$296,Samlet!$C1278,Baggrundsvariable!$C$3:$C$296,Samlet!$E1278)</f>
        <v>12.9</v>
      </c>
      <c r="K1278" s="8">
        <f>SUMIFS(Baggrundsvariable!H$3:H$296,Baggrundsvariable!$A$3:$A$296,Samlet!$C1278,Baggrundsvariable!$C$3:$C$296,Samlet!$E1278)</f>
        <v>12.6</v>
      </c>
      <c r="L1278" s="8">
        <f>SUMIFS(Baggrundsvariable!I$3:I$296,Baggrundsvariable!$A$3:$A$296,Samlet!$C1278,Baggrundsvariable!$C$3:$C$296,Samlet!$E1278)</f>
        <v>3.6039852866494018</v>
      </c>
    </row>
    <row r="1279" spans="1:12">
      <c r="A1279">
        <v>8800</v>
      </c>
      <c r="B1279" t="s">
        <v>1138</v>
      </c>
      <c r="C1279">
        <v>791</v>
      </c>
      <c r="D1279" t="s">
        <v>1309</v>
      </c>
      <c r="E1279">
        <v>2011</v>
      </c>
      <c r="F1279" s="15">
        <f>IF(VLOOKUP(IF($A1279&lt;1500,'BM011'!$D$5,IF($A1279&lt;1800,'BM011'!$D$5,IF($A1279&lt;2000,'BM011'!$D$5,$A1279))),'BM011'!$D$5:$U$607,'BM011'!S$609,0)="BRUG KOM",VLOOKUP($C1279,'BM010'!$C$5:$T$102,'BM010'!R$104,0),VLOOKUP(IF($A1279&lt;1500,'BM011'!$D$5,IF($A1279&lt;1800,'BM011'!$D$5,IF($A1279&lt;2000,'BM011'!$D$5,$A1279))),'BM011'!$D$5:$U$607,'BM011'!S$609,0))</f>
        <v>10592.25</v>
      </c>
      <c r="G1279">
        <f>SUMIFS(Baggrundsvariable!D$3:D$296,Baggrundsvariable!$A$3:$A$296,Samlet!$C1279,Baggrundsvariable!$C$3:$C$296,Samlet!$E1279)</f>
        <v>194133</v>
      </c>
      <c r="H1279" s="8">
        <f>SUMIFS(Baggrundsvariable!E$3:E$296,Baggrundsvariable!$A$3:$A$296,Samlet!$C1279,Baggrundsvariable!$C$3:$C$296,Samlet!$E1279)</f>
        <v>1.3250000000000002</v>
      </c>
      <c r="I1279" s="8">
        <f>SUMIFS(Baggrundsvariable!F$3:F$296,Baggrundsvariable!$A$3:$A$296,Samlet!$C1279,Baggrundsvariable!$C$3:$C$296,Samlet!$E1279)</f>
        <v>2.9</v>
      </c>
      <c r="J1279" s="8">
        <f>SUMIFS(Baggrundsvariable!G$3:G$296,Baggrundsvariable!$A$3:$A$296,Samlet!$C1279,Baggrundsvariable!$C$3:$C$296,Samlet!$E1279)</f>
        <v>14.6</v>
      </c>
      <c r="K1279" s="8">
        <f>SUMIFS(Baggrundsvariable!H$3:H$296,Baggrundsvariable!$A$3:$A$296,Samlet!$C1279,Baggrundsvariable!$C$3:$C$296,Samlet!$E1279)</f>
        <v>12.8</v>
      </c>
      <c r="L1279" s="8">
        <f>SUMIFS(Baggrundsvariable!I$3:I$296,Baggrundsvariable!$A$3:$A$296,Samlet!$C1279,Baggrundsvariable!$C$3:$C$296,Samlet!$E1279)</f>
        <v>3.4305967380773823</v>
      </c>
    </row>
    <row r="1280" spans="1:12">
      <c r="A1280">
        <v>8830</v>
      </c>
      <c r="B1280" t="s">
        <v>1139</v>
      </c>
      <c r="C1280">
        <v>791</v>
      </c>
      <c r="D1280" t="s">
        <v>1309</v>
      </c>
      <c r="E1280">
        <v>2011</v>
      </c>
      <c r="F1280" s="15">
        <f>IF(VLOOKUP(IF($A1280&lt;1500,'BM011'!$D$5,IF($A1280&lt;1800,'BM011'!$D$5,IF($A1280&lt;2000,'BM011'!$D$5,$A1280))),'BM011'!$D$5:$U$607,'BM011'!S$609,0)="BRUG KOM",VLOOKUP($C1280,'BM010'!$C$5:$T$102,'BM010'!R$104,0),VLOOKUP(IF($A1280&lt;1500,'BM011'!$D$5,IF($A1280&lt;1800,'BM011'!$D$5,IF($A1280&lt;2000,'BM011'!$D$5,$A1280))),'BM011'!$D$5:$U$607,'BM011'!S$609,0))</f>
        <v>7019.25</v>
      </c>
      <c r="G1280">
        <f>SUMIFS(Baggrundsvariable!D$3:D$296,Baggrundsvariable!$A$3:$A$296,Samlet!$C1280,Baggrundsvariable!$C$3:$C$296,Samlet!$E1280)</f>
        <v>194133</v>
      </c>
      <c r="H1280" s="8">
        <f>SUMIFS(Baggrundsvariable!E$3:E$296,Baggrundsvariable!$A$3:$A$296,Samlet!$C1280,Baggrundsvariable!$C$3:$C$296,Samlet!$E1280)</f>
        <v>1.3250000000000002</v>
      </c>
      <c r="I1280" s="8">
        <f>SUMIFS(Baggrundsvariable!F$3:F$296,Baggrundsvariable!$A$3:$A$296,Samlet!$C1280,Baggrundsvariable!$C$3:$C$296,Samlet!$E1280)</f>
        <v>2.9</v>
      </c>
      <c r="J1280" s="8">
        <f>SUMIFS(Baggrundsvariable!G$3:G$296,Baggrundsvariable!$A$3:$A$296,Samlet!$C1280,Baggrundsvariable!$C$3:$C$296,Samlet!$E1280)</f>
        <v>14.6</v>
      </c>
      <c r="K1280" s="8">
        <f>SUMIFS(Baggrundsvariable!H$3:H$296,Baggrundsvariable!$A$3:$A$296,Samlet!$C1280,Baggrundsvariable!$C$3:$C$296,Samlet!$E1280)</f>
        <v>12.8</v>
      </c>
      <c r="L1280" s="8">
        <f>SUMIFS(Baggrundsvariable!I$3:I$296,Baggrundsvariable!$A$3:$A$296,Samlet!$C1280,Baggrundsvariable!$C$3:$C$296,Samlet!$E1280)</f>
        <v>3.4305967380773823</v>
      </c>
    </row>
    <row r="1281" spans="1:12">
      <c r="A1281">
        <v>8831</v>
      </c>
      <c r="B1281" t="s">
        <v>1140</v>
      </c>
      <c r="C1281">
        <v>791</v>
      </c>
      <c r="D1281" t="s">
        <v>1309</v>
      </c>
      <c r="E1281">
        <v>2011</v>
      </c>
      <c r="F1281" s="15">
        <f>IF(VLOOKUP(IF($A1281&lt;1500,'BM011'!$D$5,IF($A1281&lt;1800,'BM011'!$D$5,IF($A1281&lt;2000,'BM011'!$D$5,$A1281))),'BM011'!$D$5:$U$607,'BM011'!S$609,0)="BRUG KOM",VLOOKUP($C1281,'BM010'!$C$5:$T$102,'BM010'!R$104,0),VLOOKUP(IF($A1281&lt;1500,'BM011'!$D$5,IF($A1281&lt;1800,'BM011'!$D$5,IF($A1281&lt;2000,'BM011'!$D$5,$A1281))),'BM011'!$D$5:$U$607,'BM011'!S$609,0))</f>
        <v>8584.5</v>
      </c>
      <c r="G1281">
        <f>SUMIFS(Baggrundsvariable!D$3:D$296,Baggrundsvariable!$A$3:$A$296,Samlet!$C1281,Baggrundsvariable!$C$3:$C$296,Samlet!$E1281)</f>
        <v>194133</v>
      </c>
      <c r="H1281" s="8">
        <f>SUMIFS(Baggrundsvariable!E$3:E$296,Baggrundsvariable!$A$3:$A$296,Samlet!$C1281,Baggrundsvariable!$C$3:$C$296,Samlet!$E1281)</f>
        <v>1.3250000000000002</v>
      </c>
      <c r="I1281" s="8">
        <f>SUMIFS(Baggrundsvariable!F$3:F$296,Baggrundsvariable!$A$3:$A$296,Samlet!$C1281,Baggrundsvariable!$C$3:$C$296,Samlet!$E1281)</f>
        <v>2.9</v>
      </c>
      <c r="J1281" s="8">
        <f>SUMIFS(Baggrundsvariable!G$3:G$296,Baggrundsvariable!$A$3:$A$296,Samlet!$C1281,Baggrundsvariable!$C$3:$C$296,Samlet!$E1281)</f>
        <v>14.6</v>
      </c>
      <c r="K1281" s="8">
        <f>SUMIFS(Baggrundsvariable!H$3:H$296,Baggrundsvariable!$A$3:$A$296,Samlet!$C1281,Baggrundsvariable!$C$3:$C$296,Samlet!$E1281)</f>
        <v>12.8</v>
      </c>
      <c r="L1281" s="8">
        <f>SUMIFS(Baggrundsvariable!I$3:I$296,Baggrundsvariable!$A$3:$A$296,Samlet!$C1281,Baggrundsvariable!$C$3:$C$296,Samlet!$E1281)</f>
        <v>3.4305967380773823</v>
      </c>
    </row>
    <row r="1282" spans="1:12">
      <c r="A1282">
        <v>8832</v>
      </c>
      <c r="B1282" t="s">
        <v>1141</v>
      </c>
      <c r="C1282">
        <v>791</v>
      </c>
      <c r="D1282" t="s">
        <v>1309</v>
      </c>
      <c r="E1282">
        <v>2011</v>
      </c>
      <c r="F1282" s="15">
        <f>IF(VLOOKUP(IF($A1282&lt;1500,'BM011'!$D$5,IF($A1282&lt;1800,'BM011'!$D$5,IF($A1282&lt;2000,'BM011'!$D$5,$A1282))),'BM011'!$D$5:$U$607,'BM011'!S$609,0)="BRUG KOM",VLOOKUP($C1282,'BM010'!$C$5:$T$102,'BM010'!R$104,0),VLOOKUP(IF($A1282&lt;1500,'BM011'!$D$5,IF($A1282&lt;1800,'BM011'!$D$5,IF($A1282&lt;2000,'BM011'!$D$5,$A1282))),'BM011'!$D$5:$U$607,'BM011'!S$609,0))</f>
        <v>6359.666666666667</v>
      </c>
      <c r="G1282">
        <f>SUMIFS(Baggrundsvariable!D$3:D$296,Baggrundsvariable!$A$3:$A$296,Samlet!$C1282,Baggrundsvariable!$C$3:$C$296,Samlet!$E1282)</f>
        <v>194133</v>
      </c>
      <c r="H1282" s="8">
        <f>SUMIFS(Baggrundsvariable!E$3:E$296,Baggrundsvariable!$A$3:$A$296,Samlet!$C1282,Baggrundsvariable!$C$3:$C$296,Samlet!$E1282)</f>
        <v>1.3250000000000002</v>
      </c>
      <c r="I1282" s="8">
        <f>SUMIFS(Baggrundsvariable!F$3:F$296,Baggrundsvariable!$A$3:$A$296,Samlet!$C1282,Baggrundsvariable!$C$3:$C$296,Samlet!$E1282)</f>
        <v>2.9</v>
      </c>
      <c r="J1282" s="8">
        <f>SUMIFS(Baggrundsvariable!G$3:G$296,Baggrundsvariable!$A$3:$A$296,Samlet!$C1282,Baggrundsvariable!$C$3:$C$296,Samlet!$E1282)</f>
        <v>14.6</v>
      </c>
      <c r="K1282" s="8">
        <f>SUMIFS(Baggrundsvariable!H$3:H$296,Baggrundsvariable!$A$3:$A$296,Samlet!$C1282,Baggrundsvariable!$C$3:$C$296,Samlet!$E1282)</f>
        <v>12.8</v>
      </c>
      <c r="L1282" s="8">
        <f>SUMIFS(Baggrundsvariable!I$3:I$296,Baggrundsvariable!$A$3:$A$296,Samlet!$C1282,Baggrundsvariable!$C$3:$C$296,Samlet!$E1282)</f>
        <v>3.4305967380773823</v>
      </c>
    </row>
    <row r="1283" spans="1:12">
      <c r="A1283">
        <v>8840</v>
      </c>
      <c r="B1283" t="s">
        <v>1142</v>
      </c>
      <c r="C1283">
        <v>740</v>
      </c>
      <c r="D1283" t="s">
        <v>1308</v>
      </c>
      <c r="E1283">
        <v>2011</v>
      </c>
      <c r="F1283" s="15">
        <f>IF(VLOOKUP(IF($A1283&lt;1500,'BM011'!$D$5,IF($A1283&lt;1800,'BM011'!$D$5,IF($A1283&lt;2000,'BM011'!$D$5,$A1283))),'BM011'!$D$5:$U$607,'BM011'!S$609,0)="BRUG KOM",VLOOKUP($C1283,'BM010'!$C$5:$T$102,'BM010'!R$104,0),VLOOKUP(IF($A1283&lt;1500,'BM011'!$D$5,IF($A1283&lt;1800,'BM011'!$D$5,IF($A1283&lt;2000,'BM011'!$D$5,$A1283))),'BM011'!$D$5:$U$607,'BM011'!S$609,0))</f>
        <v>11790</v>
      </c>
      <c r="G1283">
        <f>SUMIFS(Baggrundsvariable!D$3:D$296,Baggrundsvariable!$A$3:$A$296,Samlet!$C1283,Baggrundsvariable!$C$3:$C$296,Samlet!$E1283)</f>
        <v>196924</v>
      </c>
      <c r="H1283" s="8">
        <f>SUMIFS(Baggrundsvariable!E$3:E$296,Baggrundsvariable!$A$3:$A$296,Samlet!$C1283,Baggrundsvariable!$C$3:$C$296,Samlet!$E1283)</f>
        <v>1.3500000000000003</v>
      </c>
      <c r="I1283" s="8">
        <f>SUMIFS(Baggrundsvariable!F$3:F$296,Baggrundsvariable!$A$3:$A$296,Samlet!$C1283,Baggrundsvariable!$C$3:$C$296,Samlet!$E1283)</f>
        <v>3.3</v>
      </c>
      <c r="J1283" s="8">
        <f>SUMIFS(Baggrundsvariable!G$3:G$296,Baggrundsvariable!$A$3:$A$296,Samlet!$C1283,Baggrundsvariable!$C$3:$C$296,Samlet!$E1283)</f>
        <v>12.9</v>
      </c>
      <c r="K1283" s="8">
        <f>SUMIFS(Baggrundsvariable!H$3:H$296,Baggrundsvariable!$A$3:$A$296,Samlet!$C1283,Baggrundsvariable!$C$3:$C$296,Samlet!$E1283)</f>
        <v>12.6</v>
      </c>
      <c r="L1283" s="8">
        <f>SUMIFS(Baggrundsvariable!I$3:I$296,Baggrundsvariable!$A$3:$A$296,Samlet!$C1283,Baggrundsvariable!$C$3:$C$296,Samlet!$E1283)</f>
        <v>3.6039852866494018</v>
      </c>
    </row>
    <row r="1284" spans="1:12">
      <c r="A1284">
        <v>8840</v>
      </c>
      <c r="B1284" t="s">
        <v>1142</v>
      </c>
      <c r="C1284">
        <v>791</v>
      </c>
      <c r="D1284" t="s">
        <v>1309</v>
      </c>
      <c r="E1284">
        <v>2011</v>
      </c>
      <c r="F1284" s="15">
        <f>IF(VLOOKUP(IF($A1284&lt;1500,'BM011'!$D$5,IF($A1284&lt;1800,'BM011'!$D$5,IF($A1284&lt;2000,'BM011'!$D$5,$A1284))),'BM011'!$D$5:$U$607,'BM011'!S$609,0)="BRUG KOM",VLOOKUP($C1284,'BM010'!$C$5:$T$102,'BM010'!R$104,0),VLOOKUP(IF($A1284&lt;1500,'BM011'!$D$5,IF($A1284&lt;1800,'BM011'!$D$5,IF($A1284&lt;2000,'BM011'!$D$5,$A1284))),'BM011'!$D$5:$U$607,'BM011'!S$609,0))</f>
        <v>8584.5</v>
      </c>
      <c r="G1284">
        <f>SUMIFS(Baggrundsvariable!D$3:D$296,Baggrundsvariable!$A$3:$A$296,Samlet!$C1284,Baggrundsvariable!$C$3:$C$296,Samlet!$E1284)</f>
        <v>194133</v>
      </c>
      <c r="H1284" s="8">
        <f>SUMIFS(Baggrundsvariable!E$3:E$296,Baggrundsvariable!$A$3:$A$296,Samlet!$C1284,Baggrundsvariable!$C$3:$C$296,Samlet!$E1284)</f>
        <v>1.3250000000000002</v>
      </c>
      <c r="I1284" s="8">
        <f>SUMIFS(Baggrundsvariable!F$3:F$296,Baggrundsvariable!$A$3:$A$296,Samlet!$C1284,Baggrundsvariable!$C$3:$C$296,Samlet!$E1284)</f>
        <v>2.9</v>
      </c>
      <c r="J1284" s="8">
        <f>SUMIFS(Baggrundsvariable!G$3:G$296,Baggrundsvariable!$A$3:$A$296,Samlet!$C1284,Baggrundsvariable!$C$3:$C$296,Samlet!$E1284)</f>
        <v>14.6</v>
      </c>
      <c r="K1284" s="8">
        <f>SUMIFS(Baggrundsvariable!H$3:H$296,Baggrundsvariable!$A$3:$A$296,Samlet!$C1284,Baggrundsvariable!$C$3:$C$296,Samlet!$E1284)</f>
        <v>12.8</v>
      </c>
      <c r="L1284" s="8">
        <f>SUMIFS(Baggrundsvariable!I$3:I$296,Baggrundsvariable!$A$3:$A$296,Samlet!$C1284,Baggrundsvariable!$C$3:$C$296,Samlet!$E1284)</f>
        <v>3.4305967380773823</v>
      </c>
    </row>
    <row r="1285" spans="1:12">
      <c r="A1285">
        <v>8850</v>
      </c>
      <c r="B1285" t="s">
        <v>1143</v>
      </c>
      <c r="C1285">
        <v>710</v>
      </c>
      <c r="D1285" t="s">
        <v>1318</v>
      </c>
      <c r="E1285">
        <v>2011</v>
      </c>
      <c r="F1285" s="15">
        <f>IF(VLOOKUP(IF($A1285&lt;1500,'BM011'!$D$5,IF($A1285&lt;1800,'BM011'!$D$5,IF($A1285&lt;2000,'BM011'!$D$5,$A1285))),'BM011'!$D$5:$U$607,'BM011'!S$609,0)="BRUG KOM",VLOOKUP($C1285,'BM010'!$C$5:$T$102,'BM010'!R$104,0),VLOOKUP(IF($A1285&lt;1500,'BM011'!$D$5,IF($A1285&lt;1800,'BM011'!$D$5,IF($A1285&lt;2000,'BM011'!$D$5,$A1285))),'BM011'!$D$5:$U$607,'BM011'!S$609,0))</f>
        <v>8007.75</v>
      </c>
      <c r="G1285">
        <f>SUMIFS(Baggrundsvariable!D$3:D$296,Baggrundsvariable!$A$3:$A$296,Samlet!$C1285,Baggrundsvariable!$C$3:$C$296,Samlet!$E1285)</f>
        <v>204412</v>
      </c>
      <c r="H1285" s="8">
        <f>SUMIFS(Baggrundsvariable!E$3:E$296,Baggrundsvariable!$A$3:$A$296,Samlet!$C1285,Baggrundsvariable!$C$3:$C$296,Samlet!$E1285)</f>
        <v>1.0666666666666667</v>
      </c>
      <c r="I1285" s="8">
        <f>SUMIFS(Baggrundsvariable!F$3:F$296,Baggrundsvariable!$A$3:$A$296,Samlet!$C1285,Baggrundsvariable!$C$3:$C$296,Samlet!$E1285)</f>
        <v>3.1</v>
      </c>
      <c r="J1285" s="8">
        <f>SUMIFS(Baggrundsvariable!G$3:G$296,Baggrundsvariable!$A$3:$A$296,Samlet!$C1285,Baggrundsvariable!$C$3:$C$296,Samlet!$E1285)</f>
        <v>8.1999999999999993</v>
      </c>
      <c r="K1285" s="8">
        <f>SUMIFS(Baggrundsvariable!H$3:H$296,Baggrundsvariable!$A$3:$A$296,Samlet!$C1285,Baggrundsvariable!$C$3:$C$296,Samlet!$E1285)</f>
        <v>12.3</v>
      </c>
      <c r="L1285" s="8">
        <f>SUMIFS(Baggrundsvariable!I$3:I$296,Baggrundsvariable!$A$3:$A$296,Samlet!$C1285,Baggrundsvariable!$C$3:$C$296,Samlet!$E1285)</f>
        <v>2.013479942335211</v>
      </c>
    </row>
    <row r="1286" spans="1:12">
      <c r="A1286">
        <v>8850</v>
      </c>
      <c r="B1286" t="s">
        <v>1143</v>
      </c>
      <c r="C1286">
        <v>791</v>
      </c>
      <c r="D1286" t="s">
        <v>1309</v>
      </c>
      <c r="E1286">
        <v>2011</v>
      </c>
      <c r="F1286" s="15">
        <f>IF(VLOOKUP(IF($A1286&lt;1500,'BM011'!$D$5,IF($A1286&lt;1800,'BM011'!$D$5,IF($A1286&lt;2000,'BM011'!$D$5,$A1286))),'BM011'!$D$5:$U$607,'BM011'!S$609,0)="BRUG KOM",VLOOKUP($C1286,'BM010'!$C$5:$T$102,'BM010'!R$104,0),VLOOKUP(IF($A1286&lt;1500,'BM011'!$D$5,IF($A1286&lt;1800,'BM011'!$D$5,IF($A1286&lt;2000,'BM011'!$D$5,$A1286))),'BM011'!$D$5:$U$607,'BM011'!S$609,0))</f>
        <v>8007.75</v>
      </c>
      <c r="G1286">
        <f>SUMIFS(Baggrundsvariable!D$3:D$296,Baggrundsvariable!$A$3:$A$296,Samlet!$C1286,Baggrundsvariable!$C$3:$C$296,Samlet!$E1286)</f>
        <v>194133</v>
      </c>
      <c r="H1286" s="8">
        <f>SUMIFS(Baggrundsvariable!E$3:E$296,Baggrundsvariable!$A$3:$A$296,Samlet!$C1286,Baggrundsvariable!$C$3:$C$296,Samlet!$E1286)</f>
        <v>1.3250000000000002</v>
      </c>
      <c r="I1286" s="8">
        <f>SUMIFS(Baggrundsvariable!F$3:F$296,Baggrundsvariable!$A$3:$A$296,Samlet!$C1286,Baggrundsvariable!$C$3:$C$296,Samlet!$E1286)</f>
        <v>2.9</v>
      </c>
      <c r="J1286" s="8">
        <f>SUMIFS(Baggrundsvariable!G$3:G$296,Baggrundsvariable!$A$3:$A$296,Samlet!$C1286,Baggrundsvariable!$C$3:$C$296,Samlet!$E1286)</f>
        <v>14.6</v>
      </c>
      <c r="K1286" s="8">
        <f>SUMIFS(Baggrundsvariable!H$3:H$296,Baggrundsvariable!$A$3:$A$296,Samlet!$C1286,Baggrundsvariable!$C$3:$C$296,Samlet!$E1286)</f>
        <v>12.8</v>
      </c>
      <c r="L1286" s="8">
        <f>SUMIFS(Baggrundsvariable!I$3:I$296,Baggrundsvariable!$A$3:$A$296,Samlet!$C1286,Baggrundsvariable!$C$3:$C$296,Samlet!$E1286)</f>
        <v>3.4305967380773823</v>
      </c>
    </row>
    <row r="1287" spans="1:12">
      <c r="A1287">
        <v>8860</v>
      </c>
      <c r="B1287" t="s">
        <v>1144</v>
      </c>
      <c r="C1287">
        <v>710</v>
      </c>
      <c r="D1287" t="s">
        <v>1318</v>
      </c>
      <c r="E1287">
        <v>2011</v>
      </c>
      <c r="F1287" s="15">
        <f>IF(VLOOKUP(IF($A1287&lt;1500,'BM011'!$D$5,IF($A1287&lt;1800,'BM011'!$D$5,IF($A1287&lt;2000,'BM011'!$D$5,$A1287))),'BM011'!$D$5:$U$607,'BM011'!S$609,0)="BRUG KOM",VLOOKUP($C1287,'BM010'!$C$5:$T$102,'BM010'!R$104,0),VLOOKUP(IF($A1287&lt;1500,'BM011'!$D$5,IF($A1287&lt;1800,'BM011'!$D$5,IF($A1287&lt;2000,'BM011'!$D$5,$A1287))),'BM011'!$D$5:$U$607,'BM011'!S$609,0))</f>
        <v>6961.666666666667</v>
      </c>
      <c r="G1287">
        <f>SUMIFS(Baggrundsvariable!D$3:D$296,Baggrundsvariable!$A$3:$A$296,Samlet!$C1287,Baggrundsvariable!$C$3:$C$296,Samlet!$E1287)</f>
        <v>204412</v>
      </c>
      <c r="H1287" s="8">
        <f>SUMIFS(Baggrundsvariable!E$3:E$296,Baggrundsvariable!$A$3:$A$296,Samlet!$C1287,Baggrundsvariable!$C$3:$C$296,Samlet!$E1287)</f>
        <v>1.0666666666666667</v>
      </c>
      <c r="I1287" s="8">
        <f>SUMIFS(Baggrundsvariable!F$3:F$296,Baggrundsvariable!$A$3:$A$296,Samlet!$C1287,Baggrundsvariable!$C$3:$C$296,Samlet!$E1287)</f>
        <v>3.1</v>
      </c>
      <c r="J1287" s="8">
        <f>SUMIFS(Baggrundsvariable!G$3:G$296,Baggrundsvariable!$A$3:$A$296,Samlet!$C1287,Baggrundsvariable!$C$3:$C$296,Samlet!$E1287)</f>
        <v>8.1999999999999993</v>
      </c>
      <c r="K1287" s="8">
        <f>SUMIFS(Baggrundsvariable!H$3:H$296,Baggrundsvariable!$A$3:$A$296,Samlet!$C1287,Baggrundsvariable!$C$3:$C$296,Samlet!$E1287)</f>
        <v>12.3</v>
      </c>
      <c r="L1287" s="8">
        <f>SUMIFS(Baggrundsvariable!I$3:I$296,Baggrundsvariable!$A$3:$A$296,Samlet!$C1287,Baggrundsvariable!$C$3:$C$296,Samlet!$E1287)</f>
        <v>2.013479942335211</v>
      </c>
    </row>
    <row r="1288" spans="1:12">
      <c r="A1288">
        <v>8860</v>
      </c>
      <c r="B1288" t="s">
        <v>1144</v>
      </c>
      <c r="C1288">
        <v>730</v>
      </c>
      <c r="D1288" t="s">
        <v>1322</v>
      </c>
      <c r="E1288">
        <v>2011</v>
      </c>
      <c r="F1288" s="15">
        <f>IF(VLOOKUP(IF($A1288&lt;1500,'BM011'!$D$5,IF($A1288&lt;1800,'BM011'!$D$5,IF($A1288&lt;2000,'BM011'!$D$5,$A1288))),'BM011'!$D$5:$U$607,'BM011'!S$609,0)="BRUG KOM",VLOOKUP($C1288,'BM010'!$C$5:$T$102,'BM010'!R$104,0),VLOOKUP(IF($A1288&lt;1500,'BM011'!$D$5,IF($A1288&lt;1800,'BM011'!$D$5,IF($A1288&lt;2000,'BM011'!$D$5,$A1288))),'BM011'!$D$5:$U$607,'BM011'!S$609,0))</f>
        <v>6961.666666666667</v>
      </c>
      <c r="G1288">
        <f>SUMIFS(Baggrundsvariable!D$3:D$296,Baggrundsvariable!$A$3:$A$296,Samlet!$C1288,Baggrundsvariable!$C$3:$C$296,Samlet!$E1288)</f>
        <v>185608</v>
      </c>
      <c r="H1288" s="8">
        <f>SUMIFS(Baggrundsvariable!E$3:E$296,Baggrundsvariable!$A$3:$A$296,Samlet!$C1288,Baggrundsvariable!$C$3:$C$296,Samlet!$E1288)</f>
        <v>1.5666666666666664</v>
      </c>
      <c r="I1288" s="8">
        <f>SUMIFS(Baggrundsvariable!F$3:F$296,Baggrundsvariable!$A$3:$A$296,Samlet!$C1288,Baggrundsvariable!$C$3:$C$296,Samlet!$E1288)</f>
        <v>5.2</v>
      </c>
      <c r="J1288" s="8">
        <f>SUMIFS(Baggrundsvariable!G$3:G$296,Baggrundsvariable!$A$3:$A$296,Samlet!$C1288,Baggrundsvariable!$C$3:$C$296,Samlet!$E1288)</f>
        <v>16.600000000000001</v>
      </c>
      <c r="K1288" s="8">
        <f>SUMIFS(Baggrundsvariable!H$3:H$296,Baggrundsvariable!$A$3:$A$296,Samlet!$C1288,Baggrundsvariable!$C$3:$C$296,Samlet!$E1288)</f>
        <v>12.9</v>
      </c>
      <c r="L1288" s="8">
        <f>SUMIFS(Baggrundsvariable!I$3:I$296,Baggrundsvariable!$A$3:$A$296,Samlet!$C1288,Baggrundsvariable!$C$3:$C$296,Samlet!$E1288)</f>
        <v>4.2661450190773227</v>
      </c>
    </row>
    <row r="1289" spans="1:12">
      <c r="A1289">
        <v>8860</v>
      </c>
      <c r="B1289" t="s">
        <v>1144</v>
      </c>
      <c r="C1289">
        <v>791</v>
      </c>
      <c r="D1289" t="s">
        <v>1309</v>
      </c>
      <c r="E1289">
        <v>2011</v>
      </c>
      <c r="F1289" s="15">
        <f>IF(VLOOKUP(IF($A1289&lt;1500,'BM011'!$D$5,IF($A1289&lt;1800,'BM011'!$D$5,IF($A1289&lt;2000,'BM011'!$D$5,$A1289))),'BM011'!$D$5:$U$607,'BM011'!S$609,0)="BRUG KOM",VLOOKUP($C1289,'BM010'!$C$5:$T$102,'BM010'!R$104,0),VLOOKUP(IF($A1289&lt;1500,'BM011'!$D$5,IF($A1289&lt;1800,'BM011'!$D$5,IF($A1289&lt;2000,'BM011'!$D$5,$A1289))),'BM011'!$D$5:$U$607,'BM011'!S$609,0))</f>
        <v>6961.666666666667</v>
      </c>
      <c r="G1289">
        <f>SUMIFS(Baggrundsvariable!D$3:D$296,Baggrundsvariable!$A$3:$A$296,Samlet!$C1289,Baggrundsvariable!$C$3:$C$296,Samlet!$E1289)</f>
        <v>194133</v>
      </c>
      <c r="H1289" s="8">
        <f>SUMIFS(Baggrundsvariable!E$3:E$296,Baggrundsvariable!$A$3:$A$296,Samlet!$C1289,Baggrundsvariable!$C$3:$C$296,Samlet!$E1289)</f>
        <v>1.3250000000000002</v>
      </c>
      <c r="I1289" s="8">
        <f>SUMIFS(Baggrundsvariable!F$3:F$296,Baggrundsvariable!$A$3:$A$296,Samlet!$C1289,Baggrundsvariable!$C$3:$C$296,Samlet!$E1289)</f>
        <v>2.9</v>
      </c>
      <c r="J1289" s="8">
        <f>SUMIFS(Baggrundsvariable!G$3:G$296,Baggrundsvariable!$A$3:$A$296,Samlet!$C1289,Baggrundsvariable!$C$3:$C$296,Samlet!$E1289)</f>
        <v>14.6</v>
      </c>
      <c r="K1289" s="8">
        <f>SUMIFS(Baggrundsvariable!H$3:H$296,Baggrundsvariable!$A$3:$A$296,Samlet!$C1289,Baggrundsvariable!$C$3:$C$296,Samlet!$E1289)</f>
        <v>12.8</v>
      </c>
      <c r="L1289" s="8">
        <f>SUMIFS(Baggrundsvariable!I$3:I$296,Baggrundsvariable!$A$3:$A$296,Samlet!$C1289,Baggrundsvariable!$C$3:$C$296,Samlet!$E1289)</f>
        <v>3.4305967380773823</v>
      </c>
    </row>
    <row r="1290" spans="1:12">
      <c r="A1290">
        <v>8870</v>
      </c>
      <c r="B1290" t="s">
        <v>1145</v>
      </c>
      <c r="C1290">
        <v>710</v>
      </c>
      <c r="D1290" t="s">
        <v>1318</v>
      </c>
      <c r="E1290">
        <v>2011</v>
      </c>
      <c r="F1290" s="15">
        <f>IF(VLOOKUP(IF($A1290&lt;1500,'BM011'!$D$5,IF($A1290&lt;1800,'BM011'!$D$5,IF($A1290&lt;2000,'BM011'!$D$5,$A1290))),'BM011'!$D$5:$U$607,'BM011'!S$609,0)="BRUG KOM",VLOOKUP($C1290,'BM010'!$C$5:$T$102,'BM010'!R$104,0),VLOOKUP(IF($A1290&lt;1500,'BM011'!$D$5,IF($A1290&lt;1800,'BM011'!$D$5,IF($A1290&lt;2000,'BM011'!$D$5,$A1290))),'BM011'!$D$5:$U$607,'BM011'!S$609,0))</f>
        <v>8896.75</v>
      </c>
      <c r="G1290">
        <f>SUMIFS(Baggrundsvariable!D$3:D$296,Baggrundsvariable!$A$3:$A$296,Samlet!$C1290,Baggrundsvariable!$C$3:$C$296,Samlet!$E1290)</f>
        <v>204412</v>
      </c>
      <c r="H1290" s="8">
        <f>SUMIFS(Baggrundsvariable!E$3:E$296,Baggrundsvariable!$A$3:$A$296,Samlet!$C1290,Baggrundsvariable!$C$3:$C$296,Samlet!$E1290)</f>
        <v>1.0666666666666667</v>
      </c>
      <c r="I1290" s="8">
        <f>SUMIFS(Baggrundsvariable!F$3:F$296,Baggrundsvariable!$A$3:$A$296,Samlet!$C1290,Baggrundsvariable!$C$3:$C$296,Samlet!$E1290)</f>
        <v>3.1</v>
      </c>
      <c r="J1290" s="8">
        <f>SUMIFS(Baggrundsvariable!G$3:G$296,Baggrundsvariable!$A$3:$A$296,Samlet!$C1290,Baggrundsvariable!$C$3:$C$296,Samlet!$E1290)</f>
        <v>8.1999999999999993</v>
      </c>
      <c r="K1290" s="8">
        <f>SUMIFS(Baggrundsvariable!H$3:H$296,Baggrundsvariable!$A$3:$A$296,Samlet!$C1290,Baggrundsvariable!$C$3:$C$296,Samlet!$E1290)</f>
        <v>12.3</v>
      </c>
      <c r="L1290" s="8">
        <f>SUMIFS(Baggrundsvariable!I$3:I$296,Baggrundsvariable!$A$3:$A$296,Samlet!$C1290,Baggrundsvariable!$C$3:$C$296,Samlet!$E1290)</f>
        <v>2.013479942335211</v>
      </c>
    </row>
    <row r="1291" spans="1:12">
      <c r="A1291">
        <v>8870</v>
      </c>
      <c r="B1291" t="s">
        <v>1145</v>
      </c>
      <c r="C1291">
        <v>730</v>
      </c>
      <c r="D1291" t="s">
        <v>1322</v>
      </c>
      <c r="E1291">
        <v>2011</v>
      </c>
      <c r="F1291" s="15">
        <f>IF(VLOOKUP(IF($A1291&lt;1500,'BM011'!$D$5,IF($A1291&lt;1800,'BM011'!$D$5,IF($A1291&lt;2000,'BM011'!$D$5,$A1291))),'BM011'!$D$5:$U$607,'BM011'!S$609,0)="BRUG KOM",VLOOKUP($C1291,'BM010'!$C$5:$T$102,'BM010'!R$104,0),VLOOKUP(IF($A1291&lt;1500,'BM011'!$D$5,IF($A1291&lt;1800,'BM011'!$D$5,IF($A1291&lt;2000,'BM011'!$D$5,$A1291))),'BM011'!$D$5:$U$607,'BM011'!S$609,0))</f>
        <v>8896.75</v>
      </c>
      <c r="G1291">
        <f>SUMIFS(Baggrundsvariable!D$3:D$296,Baggrundsvariable!$A$3:$A$296,Samlet!$C1291,Baggrundsvariable!$C$3:$C$296,Samlet!$E1291)</f>
        <v>185608</v>
      </c>
      <c r="H1291" s="8">
        <f>SUMIFS(Baggrundsvariable!E$3:E$296,Baggrundsvariable!$A$3:$A$296,Samlet!$C1291,Baggrundsvariable!$C$3:$C$296,Samlet!$E1291)</f>
        <v>1.5666666666666664</v>
      </c>
      <c r="I1291" s="8">
        <f>SUMIFS(Baggrundsvariable!F$3:F$296,Baggrundsvariable!$A$3:$A$296,Samlet!$C1291,Baggrundsvariable!$C$3:$C$296,Samlet!$E1291)</f>
        <v>5.2</v>
      </c>
      <c r="J1291" s="8">
        <f>SUMIFS(Baggrundsvariable!G$3:G$296,Baggrundsvariable!$A$3:$A$296,Samlet!$C1291,Baggrundsvariable!$C$3:$C$296,Samlet!$E1291)</f>
        <v>16.600000000000001</v>
      </c>
      <c r="K1291" s="8">
        <f>SUMIFS(Baggrundsvariable!H$3:H$296,Baggrundsvariable!$A$3:$A$296,Samlet!$C1291,Baggrundsvariable!$C$3:$C$296,Samlet!$E1291)</f>
        <v>12.9</v>
      </c>
      <c r="L1291" s="8">
        <f>SUMIFS(Baggrundsvariable!I$3:I$296,Baggrundsvariable!$A$3:$A$296,Samlet!$C1291,Baggrundsvariable!$C$3:$C$296,Samlet!$E1291)</f>
        <v>4.2661450190773227</v>
      </c>
    </row>
    <row r="1292" spans="1:12">
      <c r="A1292">
        <v>8881</v>
      </c>
      <c r="B1292" t="s">
        <v>1146</v>
      </c>
      <c r="C1292">
        <v>710</v>
      </c>
      <c r="D1292" t="s">
        <v>1318</v>
      </c>
      <c r="E1292">
        <v>2011</v>
      </c>
      <c r="F1292" s="15">
        <f>IF(VLOOKUP(IF($A1292&lt;1500,'BM011'!$D$5,IF($A1292&lt;1800,'BM011'!$D$5,IF($A1292&lt;2000,'BM011'!$D$5,$A1292))),'BM011'!$D$5:$U$607,'BM011'!S$609,0)="BRUG KOM",VLOOKUP($C1292,'BM010'!$C$5:$T$102,'BM010'!R$104,0),VLOOKUP(IF($A1292&lt;1500,'BM011'!$D$5,IF($A1292&lt;1800,'BM011'!$D$5,IF($A1292&lt;2000,'BM011'!$D$5,$A1292))),'BM011'!$D$5:$U$607,'BM011'!S$609,0))</f>
        <v>11296.75</v>
      </c>
      <c r="G1292">
        <f>SUMIFS(Baggrundsvariable!D$3:D$296,Baggrundsvariable!$A$3:$A$296,Samlet!$C1292,Baggrundsvariable!$C$3:$C$296,Samlet!$E1292)</f>
        <v>204412</v>
      </c>
      <c r="H1292" s="8">
        <f>SUMIFS(Baggrundsvariable!E$3:E$296,Baggrundsvariable!$A$3:$A$296,Samlet!$C1292,Baggrundsvariable!$C$3:$C$296,Samlet!$E1292)</f>
        <v>1.0666666666666667</v>
      </c>
      <c r="I1292" s="8">
        <f>SUMIFS(Baggrundsvariable!F$3:F$296,Baggrundsvariable!$A$3:$A$296,Samlet!$C1292,Baggrundsvariable!$C$3:$C$296,Samlet!$E1292)</f>
        <v>3.1</v>
      </c>
      <c r="J1292" s="8">
        <f>SUMIFS(Baggrundsvariable!G$3:G$296,Baggrundsvariable!$A$3:$A$296,Samlet!$C1292,Baggrundsvariable!$C$3:$C$296,Samlet!$E1292)</f>
        <v>8.1999999999999993</v>
      </c>
      <c r="K1292" s="8">
        <f>SUMIFS(Baggrundsvariable!H$3:H$296,Baggrundsvariable!$A$3:$A$296,Samlet!$C1292,Baggrundsvariable!$C$3:$C$296,Samlet!$E1292)</f>
        <v>12.3</v>
      </c>
      <c r="L1292" s="8">
        <f>SUMIFS(Baggrundsvariable!I$3:I$296,Baggrundsvariable!$A$3:$A$296,Samlet!$C1292,Baggrundsvariable!$C$3:$C$296,Samlet!$E1292)</f>
        <v>2.013479942335211</v>
      </c>
    </row>
    <row r="1293" spans="1:12">
      <c r="A1293">
        <v>8881</v>
      </c>
      <c r="B1293" t="s">
        <v>1146</v>
      </c>
      <c r="C1293">
        <v>740</v>
      </c>
      <c r="D1293" t="s">
        <v>1308</v>
      </c>
      <c r="E1293">
        <v>2011</v>
      </c>
      <c r="F1293" s="15">
        <f>IF(VLOOKUP(IF($A1293&lt;1500,'BM011'!$D$5,IF($A1293&lt;1800,'BM011'!$D$5,IF($A1293&lt;2000,'BM011'!$D$5,$A1293))),'BM011'!$D$5:$U$607,'BM011'!S$609,0)="BRUG KOM",VLOOKUP($C1293,'BM010'!$C$5:$T$102,'BM010'!R$104,0),VLOOKUP(IF($A1293&lt;1500,'BM011'!$D$5,IF($A1293&lt;1800,'BM011'!$D$5,IF($A1293&lt;2000,'BM011'!$D$5,$A1293))),'BM011'!$D$5:$U$607,'BM011'!S$609,0))</f>
        <v>11790</v>
      </c>
      <c r="G1293">
        <f>SUMIFS(Baggrundsvariable!D$3:D$296,Baggrundsvariable!$A$3:$A$296,Samlet!$C1293,Baggrundsvariable!$C$3:$C$296,Samlet!$E1293)</f>
        <v>196924</v>
      </c>
      <c r="H1293" s="8">
        <f>SUMIFS(Baggrundsvariable!E$3:E$296,Baggrundsvariable!$A$3:$A$296,Samlet!$C1293,Baggrundsvariable!$C$3:$C$296,Samlet!$E1293)</f>
        <v>1.3500000000000003</v>
      </c>
      <c r="I1293" s="8">
        <f>SUMIFS(Baggrundsvariable!F$3:F$296,Baggrundsvariable!$A$3:$A$296,Samlet!$C1293,Baggrundsvariable!$C$3:$C$296,Samlet!$E1293)</f>
        <v>3.3</v>
      </c>
      <c r="J1293" s="8">
        <f>SUMIFS(Baggrundsvariable!G$3:G$296,Baggrundsvariable!$A$3:$A$296,Samlet!$C1293,Baggrundsvariable!$C$3:$C$296,Samlet!$E1293)</f>
        <v>12.9</v>
      </c>
      <c r="K1293" s="8">
        <f>SUMIFS(Baggrundsvariable!H$3:H$296,Baggrundsvariable!$A$3:$A$296,Samlet!$C1293,Baggrundsvariable!$C$3:$C$296,Samlet!$E1293)</f>
        <v>12.6</v>
      </c>
      <c r="L1293" s="8">
        <f>SUMIFS(Baggrundsvariable!I$3:I$296,Baggrundsvariable!$A$3:$A$296,Samlet!$C1293,Baggrundsvariable!$C$3:$C$296,Samlet!$E1293)</f>
        <v>3.6039852866494018</v>
      </c>
    </row>
    <row r="1294" spans="1:12">
      <c r="A1294">
        <v>8882</v>
      </c>
      <c r="B1294" t="s">
        <v>1147</v>
      </c>
      <c r="C1294">
        <v>710</v>
      </c>
      <c r="D1294" t="s">
        <v>1318</v>
      </c>
      <c r="E1294">
        <v>2011</v>
      </c>
      <c r="F1294" s="15">
        <f>IF(VLOOKUP(IF($A1294&lt;1500,'BM011'!$D$5,IF($A1294&lt;1800,'BM011'!$D$5,IF($A1294&lt;2000,'BM011'!$D$5,$A1294))),'BM011'!$D$5:$U$607,'BM011'!S$609,0)="BRUG KOM",VLOOKUP($C1294,'BM010'!$C$5:$T$102,'BM010'!R$104,0),VLOOKUP(IF($A1294&lt;1500,'BM011'!$D$5,IF($A1294&lt;1800,'BM011'!$D$5,IF($A1294&lt;2000,'BM011'!$D$5,$A1294))),'BM011'!$D$5:$U$607,'BM011'!S$609,0))</f>
        <v>11296.75</v>
      </c>
      <c r="G1294">
        <f>SUMIFS(Baggrundsvariable!D$3:D$296,Baggrundsvariable!$A$3:$A$296,Samlet!$C1294,Baggrundsvariable!$C$3:$C$296,Samlet!$E1294)</f>
        <v>204412</v>
      </c>
      <c r="H1294" s="8">
        <f>SUMIFS(Baggrundsvariable!E$3:E$296,Baggrundsvariable!$A$3:$A$296,Samlet!$C1294,Baggrundsvariable!$C$3:$C$296,Samlet!$E1294)</f>
        <v>1.0666666666666667</v>
      </c>
      <c r="I1294" s="8">
        <f>SUMIFS(Baggrundsvariable!F$3:F$296,Baggrundsvariable!$A$3:$A$296,Samlet!$C1294,Baggrundsvariable!$C$3:$C$296,Samlet!$E1294)</f>
        <v>3.1</v>
      </c>
      <c r="J1294" s="8">
        <f>SUMIFS(Baggrundsvariable!G$3:G$296,Baggrundsvariable!$A$3:$A$296,Samlet!$C1294,Baggrundsvariable!$C$3:$C$296,Samlet!$E1294)</f>
        <v>8.1999999999999993</v>
      </c>
      <c r="K1294" s="8">
        <f>SUMIFS(Baggrundsvariable!H$3:H$296,Baggrundsvariable!$A$3:$A$296,Samlet!$C1294,Baggrundsvariable!$C$3:$C$296,Samlet!$E1294)</f>
        <v>12.3</v>
      </c>
      <c r="L1294" s="8">
        <f>SUMIFS(Baggrundsvariable!I$3:I$296,Baggrundsvariable!$A$3:$A$296,Samlet!$C1294,Baggrundsvariable!$C$3:$C$296,Samlet!$E1294)</f>
        <v>2.013479942335211</v>
      </c>
    </row>
    <row r="1295" spans="1:12">
      <c r="A1295">
        <v>8882</v>
      </c>
      <c r="B1295" t="s">
        <v>1147</v>
      </c>
      <c r="C1295">
        <v>740</v>
      </c>
      <c r="D1295" t="s">
        <v>1308</v>
      </c>
      <c r="E1295">
        <v>2011</v>
      </c>
      <c r="F1295" s="15">
        <f>IF(VLOOKUP(IF($A1295&lt;1500,'BM011'!$D$5,IF($A1295&lt;1800,'BM011'!$D$5,IF($A1295&lt;2000,'BM011'!$D$5,$A1295))),'BM011'!$D$5:$U$607,'BM011'!S$609,0)="BRUG KOM",VLOOKUP($C1295,'BM010'!$C$5:$T$102,'BM010'!R$104,0),VLOOKUP(IF($A1295&lt;1500,'BM011'!$D$5,IF($A1295&lt;1800,'BM011'!$D$5,IF($A1295&lt;2000,'BM011'!$D$5,$A1295))),'BM011'!$D$5:$U$607,'BM011'!S$609,0))</f>
        <v>11790</v>
      </c>
      <c r="G1295">
        <f>SUMIFS(Baggrundsvariable!D$3:D$296,Baggrundsvariable!$A$3:$A$296,Samlet!$C1295,Baggrundsvariable!$C$3:$C$296,Samlet!$E1295)</f>
        <v>196924</v>
      </c>
      <c r="H1295" s="8">
        <f>SUMIFS(Baggrundsvariable!E$3:E$296,Baggrundsvariable!$A$3:$A$296,Samlet!$C1295,Baggrundsvariable!$C$3:$C$296,Samlet!$E1295)</f>
        <v>1.3500000000000003</v>
      </c>
      <c r="I1295" s="8">
        <f>SUMIFS(Baggrundsvariable!F$3:F$296,Baggrundsvariable!$A$3:$A$296,Samlet!$C1295,Baggrundsvariable!$C$3:$C$296,Samlet!$E1295)</f>
        <v>3.3</v>
      </c>
      <c r="J1295" s="8">
        <f>SUMIFS(Baggrundsvariable!G$3:G$296,Baggrundsvariable!$A$3:$A$296,Samlet!$C1295,Baggrundsvariable!$C$3:$C$296,Samlet!$E1295)</f>
        <v>12.9</v>
      </c>
      <c r="K1295" s="8">
        <f>SUMIFS(Baggrundsvariable!H$3:H$296,Baggrundsvariable!$A$3:$A$296,Samlet!$C1295,Baggrundsvariable!$C$3:$C$296,Samlet!$E1295)</f>
        <v>12.6</v>
      </c>
      <c r="L1295" s="8">
        <f>SUMIFS(Baggrundsvariable!I$3:I$296,Baggrundsvariable!$A$3:$A$296,Samlet!$C1295,Baggrundsvariable!$C$3:$C$296,Samlet!$E1295)</f>
        <v>3.6039852866494018</v>
      </c>
    </row>
    <row r="1296" spans="1:12">
      <c r="A1296">
        <v>8883</v>
      </c>
      <c r="B1296" t="s">
        <v>1148</v>
      </c>
      <c r="C1296">
        <v>740</v>
      </c>
      <c r="D1296" t="s">
        <v>1308</v>
      </c>
      <c r="E1296">
        <v>2011</v>
      </c>
      <c r="F1296" s="15">
        <f>IF(VLOOKUP(IF($A1296&lt;1500,'BM011'!$D$5,IF($A1296&lt;1800,'BM011'!$D$5,IF($A1296&lt;2000,'BM011'!$D$5,$A1296))),'BM011'!$D$5:$U$607,'BM011'!S$609,0)="BRUG KOM",VLOOKUP($C1296,'BM010'!$C$5:$T$102,'BM010'!R$104,0),VLOOKUP(IF($A1296&lt;1500,'BM011'!$D$5,IF($A1296&lt;1800,'BM011'!$D$5,IF($A1296&lt;2000,'BM011'!$D$5,$A1296))),'BM011'!$D$5:$U$607,'BM011'!S$609,0))</f>
        <v>11790</v>
      </c>
      <c r="G1296">
        <f>SUMIFS(Baggrundsvariable!D$3:D$296,Baggrundsvariable!$A$3:$A$296,Samlet!$C1296,Baggrundsvariable!$C$3:$C$296,Samlet!$E1296)</f>
        <v>196924</v>
      </c>
      <c r="H1296" s="8">
        <f>SUMIFS(Baggrundsvariable!E$3:E$296,Baggrundsvariable!$A$3:$A$296,Samlet!$C1296,Baggrundsvariable!$C$3:$C$296,Samlet!$E1296)</f>
        <v>1.3500000000000003</v>
      </c>
      <c r="I1296" s="8">
        <f>SUMIFS(Baggrundsvariable!F$3:F$296,Baggrundsvariable!$A$3:$A$296,Samlet!$C1296,Baggrundsvariable!$C$3:$C$296,Samlet!$E1296)</f>
        <v>3.3</v>
      </c>
      <c r="J1296" s="8">
        <f>SUMIFS(Baggrundsvariable!G$3:G$296,Baggrundsvariable!$A$3:$A$296,Samlet!$C1296,Baggrundsvariable!$C$3:$C$296,Samlet!$E1296)</f>
        <v>12.9</v>
      </c>
      <c r="K1296" s="8">
        <f>SUMIFS(Baggrundsvariable!H$3:H$296,Baggrundsvariable!$A$3:$A$296,Samlet!$C1296,Baggrundsvariable!$C$3:$C$296,Samlet!$E1296)</f>
        <v>12.6</v>
      </c>
      <c r="L1296" s="8">
        <f>SUMIFS(Baggrundsvariable!I$3:I$296,Baggrundsvariable!$A$3:$A$296,Samlet!$C1296,Baggrundsvariable!$C$3:$C$296,Samlet!$E1296)</f>
        <v>3.6039852866494018</v>
      </c>
    </row>
    <row r="1297" spans="1:12">
      <c r="A1297">
        <v>8900</v>
      </c>
      <c r="B1297" t="s">
        <v>1149</v>
      </c>
      <c r="C1297">
        <v>730</v>
      </c>
      <c r="D1297" t="s">
        <v>1322</v>
      </c>
      <c r="E1297">
        <v>2011</v>
      </c>
      <c r="F1297" s="15">
        <f>IF(VLOOKUP(IF($A1297&lt;1500,'BM011'!$D$5,IF($A1297&lt;1800,'BM011'!$D$5,IF($A1297&lt;2000,'BM011'!$D$5,$A1297))),'BM011'!$D$5:$U$607,'BM011'!S$609,0)="BRUG KOM",VLOOKUP($C1297,'BM010'!$C$5:$T$102,'BM010'!R$104,0),VLOOKUP(IF($A1297&lt;1500,'BM011'!$D$5,IF($A1297&lt;1800,'BM011'!$D$5,IF($A1297&lt;2000,'BM011'!$D$5,$A1297))),'BM011'!$D$5:$U$607,'BM011'!S$609,0))</f>
        <v>10484</v>
      </c>
      <c r="G1297">
        <f>SUMIFS(Baggrundsvariable!D$3:D$296,Baggrundsvariable!$A$3:$A$296,Samlet!$C1297,Baggrundsvariable!$C$3:$C$296,Samlet!$E1297)</f>
        <v>185608</v>
      </c>
      <c r="H1297" s="8">
        <f>SUMIFS(Baggrundsvariable!E$3:E$296,Baggrundsvariable!$A$3:$A$296,Samlet!$C1297,Baggrundsvariable!$C$3:$C$296,Samlet!$E1297)</f>
        <v>1.5666666666666664</v>
      </c>
      <c r="I1297" s="8">
        <f>SUMIFS(Baggrundsvariable!F$3:F$296,Baggrundsvariable!$A$3:$A$296,Samlet!$C1297,Baggrundsvariable!$C$3:$C$296,Samlet!$E1297)</f>
        <v>5.2</v>
      </c>
      <c r="J1297" s="8">
        <f>SUMIFS(Baggrundsvariable!G$3:G$296,Baggrundsvariable!$A$3:$A$296,Samlet!$C1297,Baggrundsvariable!$C$3:$C$296,Samlet!$E1297)</f>
        <v>16.600000000000001</v>
      </c>
      <c r="K1297" s="8">
        <f>SUMIFS(Baggrundsvariable!H$3:H$296,Baggrundsvariable!$A$3:$A$296,Samlet!$C1297,Baggrundsvariable!$C$3:$C$296,Samlet!$E1297)</f>
        <v>12.9</v>
      </c>
      <c r="L1297" s="8">
        <f>SUMIFS(Baggrundsvariable!I$3:I$296,Baggrundsvariable!$A$3:$A$296,Samlet!$C1297,Baggrundsvariable!$C$3:$C$296,Samlet!$E1297)</f>
        <v>4.2661450190773227</v>
      </c>
    </row>
    <row r="1298" spans="1:12">
      <c r="A1298">
        <v>8920</v>
      </c>
      <c r="B1298" t="s">
        <v>1150</v>
      </c>
      <c r="C1298">
        <v>730</v>
      </c>
      <c r="D1298" t="s">
        <v>1322</v>
      </c>
      <c r="E1298">
        <v>2011</v>
      </c>
      <c r="F1298" s="15">
        <f>IF(VLOOKUP(IF($A1298&lt;1500,'BM011'!$D$5,IF($A1298&lt;1800,'BM011'!$D$5,IF($A1298&lt;2000,'BM011'!$D$5,$A1298))),'BM011'!$D$5:$U$607,'BM011'!S$609,0)="BRUG KOM",VLOOKUP($C1298,'BM010'!$C$5:$T$102,'BM010'!R$104,0),VLOOKUP(IF($A1298&lt;1500,'BM011'!$D$5,IF($A1298&lt;1800,'BM011'!$D$5,IF($A1298&lt;2000,'BM011'!$D$5,$A1298))),'BM011'!$D$5:$U$607,'BM011'!S$609,0))</f>
        <v>10289.5</v>
      </c>
      <c r="G1298">
        <f>SUMIFS(Baggrundsvariable!D$3:D$296,Baggrundsvariable!$A$3:$A$296,Samlet!$C1298,Baggrundsvariable!$C$3:$C$296,Samlet!$E1298)</f>
        <v>185608</v>
      </c>
      <c r="H1298" s="8">
        <f>SUMIFS(Baggrundsvariable!E$3:E$296,Baggrundsvariable!$A$3:$A$296,Samlet!$C1298,Baggrundsvariable!$C$3:$C$296,Samlet!$E1298)</f>
        <v>1.5666666666666664</v>
      </c>
      <c r="I1298" s="8">
        <f>SUMIFS(Baggrundsvariable!F$3:F$296,Baggrundsvariable!$A$3:$A$296,Samlet!$C1298,Baggrundsvariable!$C$3:$C$296,Samlet!$E1298)</f>
        <v>5.2</v>
      </c>
      <c r="J1298" s="8">
        <f>SUMIFS(Baggrundsvariable!G$3:G$296,Baggrundsvariable!$A$3:$A$296,Samlet!$C1298,Baggrundsvariable!$C$3:$C$296,Samlet!$E1298)</f>
        <v>16.600000000000001</v>
      </c>
      <c r="K1298" s="8">
        <f>SUMIFS(Baggrundsvariable!H$3:H$296,Baggrundsvariable!$A$3:$A$296,Samlet!$C1298,Baggrundsvariable!$C$3:$C$296,Samlet!$E1298)</f>
        <v>12.9</v>
      </c>
      <c r="L1298" s="8">
        <f>SUMIFS(Baggrundsvariable!I$3:I$296,Baggrundsvariable!$A$3:$A$296,Samlet!$C1298,Baggrundsvariable!$C$3:$C$296,Samlet!$E1298)</f>
        <v>4.2661450190773227</v>
      </c>
    </row>
    <row r="1299" spans="1:12">
      <c r="A1299">
        <v>8930</v>
      </c>
      <c r="B1299" t="s">
        <v>1151</v>
      </c>
      <c r="C1299">
        <v>730</v>
      </c>
      <c r="D1299" t="s">
        <v>1322</v>
      </c>
      <c r="E1299">
        <v>2011</v>
      </c>
      <c r="F1299" s="15">
        <f>IF(VLOOKUP(IF($A1299&lt;1500,'BM011'!$D$5,IF($A1299&lt;1800,'BM011'!$D$5,IF($A1299&lt;2000,'BM011'!$D$5,$A1299))),'BM011'!$D$5:$U$607,'BM011'!S$609,0)="BRUG KOM",VLOOKUP($C1299,'BM010'!$C$5:$T$102,'BM010'!R$104,0),VLOOKUP(IF($A1299&lt;1500,'BM011'!$D$5,IF($A1299&lt;1800,'BM011'!$D$5,IF($A1299&lt;2000,'BM011'!$D$5,$A1299))),'BM011'!$D$5:$U$607,'BM011'!S$609,0))</f>
        <v>9562.5</v>
      </c>
      <c r="G1299">
        <f>SUMIFS(Baggrundsvariable!D$3:D$296,Baggrundsvariable!$A$3:$A$296,Samlet!$C1299,Baggrundsvariable!$C$3:$C$296,Samlet!$E1299)</f>
        <v>185608</v>
      </c>
      <c r="H1299" s="8">
        <f>SUMIFS(Baggrundsvariable!E$3:E$296,Baggrundsvariable!$A$3:$A$296,Samlet!$C1299,Baggrundsvariable!$C$3:$C$296,Samlet!$E1299)</f>
        <v>1.5666666666666664</v>
      </c>
      <c r="I1299" s="8">
        <f>SUMIFS(Baggrundsvariable!F$3:F$296,Baggrundsvariable!$A$3:$A$296,Samlet!$C1299,Baggrundsvariable!$C$3:$C$296,Samlet!$E1299)</f>
        <v>5.2</v>
      </c>
      <c r="J1299" s="8">
        <f>SUMIFS(Baggrundsvariable!G$3:G$296,Baggrundsvariable!$A$3:$A$296,Samlet!$C1299,Baggrundsvariable!$C$3:$C$296,Samlet!$E1299)</f>
        <v>16.600000000000001</v>
      </c>
      <c r="K1299" s="8">
        <f>SUMIFS(Baggrundsvariable!H$3:H$296,Baggrundsvariable!$A$3:$A$296,Samlet!$C1299,Baggrundsvariable!$C$3:$C$296,Samlet!$E1299)</f>
        <v>12.9</v>
      </c>
      <c r="L1299" s="8">
        <f>SUMIFS(Baggrundsvariable!I$3:I$296,Baggrundsvariable!$A$3:$A$296,Samlet!$C1299,Baggrundsvariable!$C$3:$C$296,Samlet!$E1299)</f>
        <v>4.2661450190773227</v>
      </c>
    </row>
    <row r="1300" spans="1:12">
      <c r="A1300">
        <v>8940</v>
      </c>
      <c r="B1300" t="s">
        <v>1152</v>
      </c>
      <c r="C1300">
        <v>710</v>
      </c>
      <c r="D1300" t="s">
        <v>1318</v>
      </c>
      <c r="E1300">
        <v>2011</v>
      </c>
      <c r="F1300" s="15">
        <f>IF(VLOOKUP(IF($A1300&lt;1500,'BM011'!$D$5,IF($A1300&lt;1800,'BM011'!$D$5,IF($A1300&lt;2000,'BM011'!$D$5,$A1300))),'BM011'!$D$5:$U$607,'BM011'!S$609,0)="BRUG KOM",VLOOKUP($C1300,'BM010'!$C$5:$T$102,'BM010'!R$104,0),VLOOKUP(IF($A1300&lt;1500,'BM011'!$D$5,IF($A1300&lt;1800,'BM011'!$D$5,IF($A1300&lt;2000,'BM011'!$D$5,$A1300))),'BM011'!$D$5:$U$607,'BM011'!S$609,0))</f>
        <v>10709.75</v>
      </c>
      <c r="G1300">
        <f>SUMIFS(Baggrundsvariable!D$3:D$296,Baggrundsvariable!$A$3:$A$296,Samlet!$C1300,Baggrundsvariable!$C$3:$C$296,Samlet!$E1300)</f>
        <v>204412</v>
      </c>
      <c r="H1300" s="8">
        <f>SUMIFS(Baggrundsvariable!E$3:E$296,Baggrundsvariable!$A$3:$A$296,Samlet!$C1300,Baggrundsvariable!$C$3:$C$296,Samlet!$E1300)</f>
        <v>1.0666666666666667</v>
      </c>
      <c r="I1300" s="8">
        <f>SUMIFS(Baggrundsvariable!F$3:F$296,Baggrundsvariable!$A$3:$A$296,Samlet!$C1300,Baggrundsvariable!$C$3:$C$296,Samlet!$E1300)</f>
        <v>3.1</v>
      </c>
      <c r="J1300" s="8">
        <f>SUMIFS(Baggrundsvariable!G$3:G$296,Baggrundsvariable!$A$3:$A$296,Samlet!$C1300,Baggrundsvariable!$C$3:$C$296,Samlet!$E1300)</f>
        <v>8.1999999999999993</v>
      </c>
      <c r="K1300" s="8">
        <f>SUMIFS(Baggrundsvariable!H$3:H$296,Baggrundsvariable!$A$3:$A$296,Samlet!$C1300,Baggrundsvariable!$C$3:$C$296,Samlet!$E1300)</f>
        <v>12.3</v>
      </c>
      <c r="L1300" s="8">
        <f>SUMIFS(Baggrundsvariable!I$3:I$296,Baggrundsvariable!$A$3:$A$296,Samlet!$C1300,Baggrundsvariable!$C$3:$C$296,Samlet!$E1300)</f>
        <v>2.013479942335211</v>
      </c>
    </row>
    <row r="1301" spans="1:12">
      <c r="A1301">
        <v>8940</v>
      </c>
      <c r="B1301" t="s">
        <v>1152</v>
      </c>
      <c r="C1301">
        <v>730</v>
      </c>
      <c r="D1301" t="s">
        <v>1322</v>
      </c>
      <c r="E1301">
        <v>2011</v>
      </c>
      <c r="F1301" s="15">
        <f>IF(VLOOKUP(IF($A1301&lt;1500,'BM011'!$D$5,IF($A1301&lt;1800,'BM011'!$D$5,IF($A1301&lt;2000,'BM011'!$D$5,$A1301))),'BM011'!$D$5:$U$607,'BM011'!S$609,0)="BRUG KOM",VLOOKUP($C1301,'BM010'!$C$5:$T$102,'BM010'!R$104,0),VLOOKUP(IF($A1301&lt;1500,'BM011'!$D$5,IF($A1301&lt;1800,'BM011'!$D$5,IF($A1301&lt;2000,'BM011'!$D$5,$A1301))),'BM011'!$D$5:$U$607,'BM011'!S$609,0))</f>
        <v>10709.75</v>
      </c>
      <c r="G1301">
        <f>SUMIFS(Baggrundsvariable!D$3:D$296,Baggrundsvariable!$A$3:$A$296,Samlet!$C1301,Baggrundsvariable!$C$3:$C$296,Samlet!$E1301)</f>
        <v>185608</v>
      </c>
      <c r="H1301" s="8">
        <f>SUMIFS(Baggrundsvariable!E$3:E$296,Baggrundsvariable!$A$3:$A$296,Samlet!$C1301,Baggrundsvariable!$C$3:$C$296,Samlet!$E1301)</f>
        <v>1.5666666666666664</v>
      </c>
      <c r="I1301" s="8">
        <f>SUMIFS(Baggrundsvariable!F$3:F$296,Baggrundsvariable!$A$3:$A$296,Samlet!$C1301,Baggrundsvariable!$C$3:$C$296,Samlet!$E1301)</f>
        <v>5.2</v>
      </c>
      <c r="J1301" s="8">
        <f>SUMIFS(Baggrundsvariable!G$3:G$296,Baggrundsvariable!$A$3:$A$296,Samlet!$C1301,Baggrundsvariable!$C$3:$C$296,Samlet!$E1301)</f>
        <v>16.600000000000001</v>
      </c>
      <c r="K1301" s="8">
        <f>SUMIFS(Baggrundsvariable!H$3:H$296,Baggrundsvariable!$A$3:$A$296,Samlet!$C1301,Baggrundsvariable!$C$3:$C$296,Samlet!$E1301)</f>
        <v>12.9</v>
      </c>
      <c r="L1301" s="8">
        <f>SUMIFS(Baggrundsvariable!I$3:I$296,Baggrundsvariable!$A$3:$A$296,Samlet!$C1301,Baggrundsvariable!$C$3:$C$296,Samlet!$E1301)</f>
        <v>4.2661450190773227</v>
      </c>
    </row>
    <row r="1302" spans="1:12">
      <c r="A1302">
        <v>8950</v>
      </c>
      <c r="B1302" t="s">
        <v>1153</v>
      </c>
      <c r="C1302">
        <v>707</v>
      </c>
      <c r="D1302" t="s">
        <v>1320</v>
      </c>
      <c r="E1302">
        <v>2011</v>
      </c>
      <c r="F1302" s="15">
        <f>IF(VLOOKUP(IF($A1302&lt;1500,'BM011'!$D$5,IF($A1302&lt;1800,'BM011'!$D$5,IF($A1302&lt;2000,'BM011'!$D$5,$A1302))),'BM011'!$D$5:$U$607,'BM011'!S$609,0)="BRUG KOM",VLOOKUP($C1302,'BM010'!$C$5:$T$102,'BM010'!R$104,0),VLOOKUP(IF($A1302&lt;1500,'BM011'!$D$5,IF($A1302&lt;1800,'BM011'!$D$5,IF($A1302&lt;2000,'BM011'!$D$5,$A1302))),'BM011'!$D$5:$U$607,'BM011'!S$609,0))</f>
        <v>5917</v>
      </c>
      <c r="G1302">
        <f>SUMIFS(Baggrundsvariable!D$3:D$296,Baggrundsvariable!$A$3:$A$296,Samlet!$C1302,Baggrundsvariable!$C$3:$C$296,Samlet!$E1302)</f>
        <v>180328</v>
      </c>
      <c r="H1302" s="8">
        <f>SUMIFS(Baggrundsvariable!E$3:E$296,Baggrundsvariable!$A$3:$A$296,Samlet!$C1302,Baggrundsvariable!$C$3:$C$296,Samlet!$E1302)</f>
        <v>1.3916666666666666</v>
      </c>
      <c r="I1302" s="8">
        <f>SUMIFS(Baggrundsvariable!F$3:F$296,Baggrundsvariable!$A$3:$A$296,Samlet!$C1302,Baggrundsvariable!$C$3:$C$296,Samlet!$E1302)</f>
        <v>4.4000000000000004</v>
      </c>
      <c r="J1302" s="8">
        <f>SUMIFS(Baggrundsvariable!G$3:G$296,Baggrundsvariable!$A$3:$A$296,Samlet!$C1302,Baggrundsvariable!$C$3:$C$296,Samlet!$E1302)</f>
        <v>20.2</v>
      </c>
      <c r="K1302" s="8">
        <f>SUMIFS(Baggrundsvariable!H$3:H$296,Baggrundsvariable!$A$3:$A$296,Samlet!$C1302,Baggrundsvariable!$C$3:$C$296,Samlet!$E1302)</f>
        <v>13.5</v>
      </c>
      <c r="L1302" s="8">
        <f>SUMIFS(Baggrundsvariable!I$3:I$296,Baggrundsvariable!$A$3:$A$296,Samlet!$C1302,Baggrundsvariable!$C$3:$C$296,Samlet!$E1302)</f>
        <v>2.9600690441210378</v>
      </c>
    </row>
    <row r="1303" spans="1:12">
      <c r="A1303">
        <v>8960</v>
      </c>
      <c r="B1303" t="s">
        <v>1154</v>
      </c>
      <c r="C1303">
        <v>710</v>
      </c>
      <c r="D1303" t="s">
        <v>1318</v>
      </c>
      <c r="E1303">
        <v>2011</v>
      </c>
      <c r="F1303" s="15">
        <f>IF(VLOOKUP(IF($A1303&lt;1500,'BM011'!$D$5,IF($A1303&lt;1800,'BM011'!$D$5,IF($A1303&lt;2000,'BM011'!$D$5,$A1303))),'BM011'!$D$5:$U$607,'BM011'!S$609,0)="BRUG KOM",VLOOKUP($C1303,'BM010'!$C$5:$T$102,'BM010'!R$104,0),VLOOKUP(IF($A1303&lt;1500,'BM011'!$D$5,IF($A1303&lt;1800,'BM011'!$D$5,IF($A1303&lt;2000,'BM011'!$D$5,$A1303))),'BM011'!$D$5:$U$607,'BM011'!S$609,0))</f>
        <v>10867.5</v>
      </c>
      <c r="G1303">
        <f>SUMIFS(Baggrundsvariable!D$3:D$296,Baggrundsvariable!$A$3:$A$296,Samlet!$C1303,Baggrundsvariable!$C$3:$C$296,Samlet!$E1303)</f>
        <v>204412</v>
      </c>
      <c r="H1303" s="8">
        <f>SUMIFS(Baggrundsvariable!E$3:E$296,Baggrundsvariable!$A$3:$A$296,Samlet!$C1303,Baggrundsvariable!$C$3:$C$296,Samlet!$E1303)</f>
        <v>1.0666666666666667</v>
      </c>
      <c r="I1303" s="8">
        <f>SUMIFS(Baggrundsvariable!F$3:F$296,Baggrundsvariable!$A$3:$A$296,Samlet!$C1303,Baggrundsvariable!$C$3:$C$296,Samlet!$E1303)</f>
        <v>3.1</v>
      </c>
      <c r="J1303" s="8">
        <f>SUMIFS(Baggrundsvariable!G$3:G$296,Baggrundsvariable!$A$3:$A$296,Samlet!$C1303,Baggrundsvariable!$C$3:$C$296,Samlet!$E1303)</f>
        <v>8.1999999999999993</v>
      </c>
      <c r="K1303" s="8">
        <f>SUMIFS(Baggrundsvariable!H$3:H$296,Baggrundsvariable!$A$3:$A$296,Samlet!$C1303,Baggrundsvariable!$C$3:$C$296,Samlet!$E1303)</f>
        <v>12.3</v>
      </c>
      <c r="L1303" s="8">
        <f>SUMIFS(Baggrundsvariable!I$3:I$296,Baggrundsvariable!$A$3:$A$296,Samlet!$C1303,Baggrundsvariable!$C$3:$C$296,Samlet!$E1303)</f>
        <v>2.013479942335211</v>
      </c>
    </row>
    <row r="1304" spans="1:12">
      <c r="A1304">
        <v>8960</v>
      </c>
      <c r="B1304" t="s">
        <v>1154</v>
      </c>
      <c r="C1304">
        <v>730</v>
      </c>
      <c r="D1304" t="s">
        <v>1322</v>
      </c>
      <c r="E1304">
        <v>2011</v>
      </c>
      <c r="F1304" s="15">
        <f>IF(VLOOKUP(IF($A1304&lt;1500,'BM011'!$D$5,IF($A1304&lt;1800,'BM011'!$D$5,IF($A1304&lt;2000,'BM011'!$D$5,$A1304))),'BM011'!$D$5:$U$607,'BM011'!S$609,0)="BRUG KOM",VLOOKUP($C1304,'BM010'!$C$5:$T$102,'BM010'!R$104,0),VLOOKUP(IF($A1304&lt;1500,'BM011'!$D$5,IF($A1304&lt;1800,'BM011'!$D$5,IF($A1304&lt;2000,'BM011'!$D$5,$A1304))),'BM011'!$D$5:$U$607,'BM011'!S$609,0))</f>
        <v>10867.5</v>
      </c>
      <c r="G1304">
        <f>SUMIFS(Baggrundsvariable!D$3:D$296,Baggrundsvariable!$A$3:$A$296,Samlet!$C1304,Baggrundsvariable!$C$3:$C$296,Samlet!$E1304)</f>
        <v>185608</v>
      </c>
      <c r="H1304" s="8">
        <f>SUMIFS(Baggrundsvariable!E$3:E$296,Baggrundsvariable!$A$3:$A$296,Samlet!$C1304,Baggrundsvariable!$C$3:$C$296,Samlet!$E1304)</f>
        <v>1.5666666666666664</v>
      </c>
      <c r="I1304" s="8">
        <f>SUMIFS(Baggrundsvariable!F$3:F$296,Baggrundsvariable!$A$3:$A$296,Samlet!$C1304,Baggrundsvariable!$C$3:$C$296,Samlet!$E1304)</f>
        <v>5.2</v>
      </c>
      <c r="J1304" s="8">
        <f>SUMIFS(Baggrundsvariable!G$3:G$296,Baggrundsvariable!$A$3:$A$296,Samlet!$C1304,Baggrundsvariable!$C$3:$C$296,Samlet!$E1304)</f>
        <v>16.600000000000001</v>
      </c>
      <c r="K1304" s="8">
        <f>SUMIFS(Baggrundsvariable!H$3:H$296,Baggrundsvariable!$A$3:$A$296,Samlet!$C1304,Baggrundsvariable!$C$3:$C$296,Samlet!$E1304)</f>
        <v>12.9</v>
      </c>
      <c r="L1304" s="8">
        <f>SUMIFS(Baggrundsvariable!I$3:I$296,Baggrundsvariable!$A$3:$A$296,Samlet!$C1304,Baggrundsvariable!$C$3:$C$296,Samlet!$E1304)</f>
        <v>4.2661450190773227</v>
      </c>
    </row>
    <row r="1305" spans="1:12">
      <c r="A1305">
        <v>8961</v>
      </c>
      <c r="B1305" t="s">
        <v>1155</v>
      </c>
      <c r="C1305">
        <v>707</v>
      </c>
      <c r="D1305" t="s">
        <v>1320</v>
      </c>
      <c r="E1305">
        <v>2011</v>
      </c>
      <c r="F1305" s="15">
        <f>IF(VLOOKUP(IF($A1305&lt;1500,'BM011'!$D$5,IF($A1305&lt;1800,'BM011'!$D$5,IF($A1305&lt;2000,'BM011'!$D$5,$A1305))),'BM011'!$D$5:$U$607,'BM011'!S$609,0)="BRUG KOM",VLOOKUP($C1305,'BM010'!$C$5:$T$102,'BM010'!R$104,0),VLOOKUP(IF($A1305&lt;1500,'BM011'!$D$5,IF($A1305&lt;1800,'BM011'!$D$5,IF($A1305&lt;2000,'BM011'!$D$5,$A1305))),'BM011'!$D$5:$U$607,'BM011'!S$609,0))</f>
        <v>6297.333333333333</v>
      </c>
      <c r="G1305">
        <f>SUMIFS(Baggrundsvariable!D$3:D$296,Baggrundsvariable!$A$3:$A$296,Samlet!$C1305,Baggrundsvariable!$C$3:$C$296,Samlet!$E1305)</f>
        <v>180328</v>
      </c>
      <c r="H1305" s="8">
        <f>SUMIFS(Baggrundsvariable!E$3:E$296,Baggrundsvariable!$A$3:$A$296,Samlet!$C1305,Baggrundsvariable!$C$3:$C$296,Samlet!$E1305)</f>
        <v>1.3916666666666666</v>
      </c>
      <c r="I1305" s="8">
        <f>SUMIFS(Baggrundsvariable!F$3:F$296,Baggrundsvariable!$A$3:$A$296,Samlet!$C1305,Baggrundsvariable!$C$3:$C$296,Samlet!$E1305)</f>
        <v>4.4000000000000004</v>
      </c>
      <c r="J1305" s="8">
        <f>SUMIFS(Baggrundsvariable!G$3:G$296,Baggrundsvariable!$A$3:$A$296,Samlet!$C1305,Baggrundsvariable!$C$3:$C$296,Samlet!$E1305)</f>
        <v>20.2</v>
      </c>
      <c r="K1305" s="8">
        <f>SUMIFS(Baggrundsvariable!H$3:H$296,Baggrundsvariable!$A$3:$A$296,Samlet!$C1305,Baggrundsvariable!$C$3:$C$296,Samlet!$E1305)</f>
        <v>13.5</v>
      </c>
      <c r="L1305" s="8">
        <f>SUMIFS(Baggrundsvariable!I$3:I$296,Baggrundsvariable!$A$3:$A$296,Samlet!$C1305,Baggrundsvariable!$C$3:$C$296,Samlet!$E1305)</f>
        <v>2.9600690441210378</v>
      </c>
    </row>
    <row r="1306" spans="1:12">
      <c r="A1306">
        <v>8963</v>
      </c>
      <c r="B1306" t="s">
        <v>1156</v>
      </c>
      <c r="C1306">
        <v>706</v>
      </c>
      <c r="D1306" t="s">
        <v>1319</v>
      </c>
      <c r="E1306">
        <v>2011</v>
      </c>
      <c r="F1306" s="15">
        <f>IF(VLOOKUP(IF($A1306&lt;1500,'BM011'!$D$5,IF($A1306&lt;1800,'BM011'!$D$5,IF($A1306&lt;2000,'BM011'!$D$5,$A1306))),'BM011'!$D$5:$U$607,'BM011'!S$609,0)="BRUG KOM",VLOOKUP($C1306,'BM010'!$C$5:$T$102,'BM010'!R$104,0),VLOOKUP(IF($A1306&lt;1500,'BM011'!$D$5,IF($A1306&lt;1800,'BM011'!$D$5,IF($A1306&lt;2000,'BM011'!$D$5,$A1306))),'BM011'!$D$5:$U$607,'BM011'!S$609,0))</f>
        <v>7503.333333333333</v>
      </c>
      <c r="G1306">
        <f>SUMIFS(Baggrundsvariable!D$3:D$296,Baggrundsvariable!$A$3:$A$296,Samlet!$C1306,Baggrundsvariable!$C$3:$C$296,Samlet!$E1306)</f>
        <v>195670</v>
      </c>
      <c r="H1306" s="8">
        <f>SUMIFS(Baggrundsvariable!E$3:E$296,Baggrundsvariable!$A$3:$A$296,Samlet!$C1306,Baggrundsvariable!$C$3:$C$296,Samlet!$E1306)</f>
        <v>1.4916666666666665</v>
      </c>
      <c r="I1306" s="8">
        <f>SUMIFS(Baggrundsvariable!F$3:F$296,Baggrundsvariable!$A$3:$A$296,Samlet!$C1306,Baggrundsvariable!$C$3:$C$296,Samlet!$E1306)</f>
        <v>2.2000000000000002</v>
      </c>
      <c r="J1306" s="8">
        <f>SUMIFS(Baggrundsvariable!G$3:G$296,Baggrundsvariable!$A$3:$A$296,Samlet!$C1306,Baggrundsvariable!$C$3:$C$296,Samlet!$E1306)</f>
        <v>13.5</v>
      </c>
      <c r="K1306" s="8">
        <f>SUMIFS(Baggrundsvariable!H$3:H$296,Baggrundsvariable!$A$3:$A$296,Samlet!$C1306,Baggrundsvariable!$C$3:$C$296,Samlet!$E1306)</f>
        <v>12.1</v>
      </c>
      <c r="L1306" s="8">
        <f>SUMIFS(Baggrundsvariable!I$3:I$296,Baggrundsvariable!$A$3:$A$296,Samlet!$C1306,Baggrundsvariable!$C$3:$C$296,Samlet!$E1306)</f>
        <v>2.6034561164165528</v>
      </c>
    </row>
    <row r="1307" spans="1:12">
      <c r="A1307">
        <v>8963</v>
      </c>
      <c r="B1307" t="s">
        <v>1156</v>
      </c>
      <c r="C1307">
        <v>707</v>
      </c>
      <c r="D1307" t="s">
        <v>1320</v>
      </c>
      <c r="E1307">
        <v>2011</v>
      </c>
      <c r="F1307" s="15">
        <f>IF(VLOOKUP(IF($A1307&lt;1500,'BM011'!$D$5,IF($A1307&lt;1800,'BM011'!$D$5,IF($A1307&lt;2000,'BM011'!$D$5,$A1307))),'BM011'!$D$5:$U$607,'BM011'!S$609,0)="BRUG KOM",VLOOKUP($C1307,'BM010'!$C$5:$T$102,'BM010'!R$104,0),VLOOKUP(IF($A1307&lt;1500,'BM011'!$D$5,IF($A1307&lt;1800,'BM011'!$D$5,IF($A1307&lt;2000,'BM011'!$D$5,$A1307))),'BM011'!$D$5:$U$607,'BM011'!S$609,0))</f>
        <v>7503.333333333333</v>
      </c>
      <c r="G1307">
        <f>SUMIFS(Baggrundsvariable!D$3:D$296,Baggrundsvariable!$A$3:$A$296,Samlet!$C1307,Baggrundsvariable!$C$3:$C$296,Samlet!$E1307)</f>
        <v>180328</v>
      </c>
      <c r="H1307" s="8">
        <f>SUMIFS(Baggrundsvariable!E$3:E$296,Baggrundsvariable!$A$3:$A$296,Samlet!$C1307,Baggrundsvariable!$C$3:$C$296,Samlet!$E1307)</f>
        <v>1.3916666666666666</v>
      </c>
      <c r="I1307" s="8">
        <f>SUMIFS(Baggrundsvariable!F$3:F$296,Baggrundsvariable!$A$3:$A$296,Samlet!$C1307,Baggrundsvariable!$C$3:$C$296,Samlet!$E1307)</f>
        <v>4.4000000000000004</v>
      </c>
      <c r="J1307" s="8">
        <f>SUMIFS(Baggrundsvariable!G$3:G$296,Baggrundsvariable!$A$3:$A$296,Samlet!$C1307,Baggrundsvariable!$C$3:$C$296,Samlet!$E1307)</f>
        <v>20.2</v>
      </c>
      <c r="K1307" s="8">
        <f>SUMIFS(Baggrundsvariable!H$3:H$296,Baggrundsvariable!$A$3:$A$296,Samlet!$C1307,Baggrundsvariable!$C$3:$C$296,Samlet!$E1307)</f>
        <v>13.5</v>
      </c>
      <c r="L1307" s="8">
        <f>SUMIFS(Baggrundsvariable!I$3:I$296,Baggrundsvariable!$A$3:$A$296,Samlet!$C1307,Baggrundsvariable!$C$3:$C$296,Samlet!$E1307)</f>
        <v>2.9600690441210378</v>
      </c>
    </row>
    <row r="1308" spans="1:12">
      <c r="A1308">
        <v>8970</v>
      </c>
      <c r="B1308" t="s">
        <v>1157</v>
      </c>
      <c r="C1308">
        <v>846</v>
      </c>
      <c r="D1308" t="s">
        <v>1323</v>
      </c>
      <c r="E1308">
        <v>2011</v>
      </c>
      <c r="F1308" s="15">
        <f>IF(VLOOKUP(IF($A1308&lt;1500,'BM011'!$D$5,IF($A1308&lt;1800,'BM011'!$D$5,IF($A1308&lt;2000,'BM011'!$D$5,$A1308))),'BM011'!$D$5:$U$607,'BM011'!S$609,0)="BRUG KOM",VLOOKUP($C1308,'BM010'!$C$5:$T$102,'BM010'!R$104,0),VLOOKUP(IF($A1308&lt;1500,'BM011'!$D$5,IF($A1308&lt;1800,'BM011'!$D$5,IF($A1308&lt;2000,'BM011'!$D$5,$A1308))),'BM011'!$D$5:$U$607,'BM011'!S$609,0))</f>
        <v>5656.5</v>
      </c>
      <c r="G1308">
        <f>SUMIFS(Baggrundsvariable!D$3:D$296,Baggrundsvariable!$A$3:$A$296,Samlet!$C1308,Baggrundsvariable!$C$3:$C$296,Samlet!$E1308)</f>
        <v>184920</v>
      </c>
      <c r="H1308" s="8">
        <f>SUMIFS(Baggrundsvariable!E$3:E$296,Baggrundsvariable!$A$3:$A$296,Samlet!$C1308,Baggrundsvariable!$C$3:$C$296,Samlet!$E1308)</f>
        <v>1.3333333333333333</v>
      </c>
      <c r="I1308" s="8">
        <f>SUMIFS(Baggrundsvariable!F$3:F$296,Baggrundsvariable!$A$3:$A$296,Samlet!$C1308,Baggrundsvariable!$C$3:$C$296,Samlet!$E1308)</f>
        <v>3.4</v>
      </c>
      <c r="J1308" s="8">
        <f>SUMIFS(Baggrundsvariable!G$3:G$296,Baggrundsvariable!$A$3:$A$296,Samlet!$C1308,Baggrundsvariable!$C$3:$C$296,Samlet!$E1308)</f>
        <v>15.7</v>
      </c>
      <c r="K1308" s="8">
        <f>SUMIFS(Baggrundsvariable!H$3:H$296,Baggrundsvariable!$A$3:$A$296,Samlet!$C1308,Baggrundsvariable!$C$3:$C$296,Samlet!$E1308)</f>
        <v>13</v>
      </c>
      <c r="L1308" s="8">
        <f>SUMIFS(Baggrundsvariable!I$3:I$296,Baggrundsvariable!$A$3:$A$296,Samlet!$C1308,Baggrundsvariable!$C$3:$C$296,Samlet!$E1308)</f>
        <v>2.7944510354386667</v>
      </c>
    </row>
    <row r="1309" spans="1:12">
      <c r="A1309">
        <v>8970</v>
      </c>
      <c r="B1309" t="s">
        <v>1157</v>
      </c>
      <c r="C1309">
        <v>730</v>
      </c>
      <c r="D1309" t="s">
        <v>1322</v>
      </c>
      <c r="E1309">
        <v>2011</v>
      </c>
      <c r="F1309" s="15">
        <f>IF(VLOOKUP(IF($A1309&lt;1500,'BM011'!$D$5,IF($A1309&lt;1800,'BM011'!$D$5,IF($A1309&lt;2000,'BM011'!$D$5,$A1309))),'BM011'!$D$5:$U$607,'BM011'!S$609,0)="BRUG KOM",VLOOKUP($C1309,'BM010'!$C$5:$T$102,'BM010'!R$104,0),VLOOKUP(IF($A1309&lt;1500,'BM011'!$D$5,IF($A1309&lt;1800,'BM011'!$D$5,IF($A1309&lt;2000,'BM011'!$D$5,$A1309))),'BM011'!$D$5:$U$607,'BM011'!S$609,0))</f>
        <v>5656.5</v>
      </c>
      <c r="G1309">
        <f>SUMIFS(Baggrundsvariable!D$3:D$296,Baggrundsvariable!$A$3:$A$296,Samlet!$C1309,Baggrundsvariable!$C$3:$C$296,Samlet!$E1309)</f>
        <v>185608</v>
      </c>
      <c r="H1309" s="8">
        <f>SUMIFS(Baggrundsvariable!E$3:E$296,Baggrundsvariable!$A$3:$A$296,Samlet!$C1309,Baggrundsvariable!$C$3:$C$296,Samlet!$E1309)</f>
        <v>1.5666666666666664</v>
      </c>
      <c r="I1309" s="8">
        <f>SUMIFS(Baggrundsvariable!F$3:F$296,Baggrundsvariable!$A$3:$A$296,Samlet!$C1309,Baggrundsvariable!$C$3:$C$296,Samlet!$E1309)</f>
        <v>5.2</v>
      </c>
      <c r="J1309" s="8">
        <f>SUMIFS(Baggrundsvariable!G$3:G$296,Baggrundsvariable!$A$3:$A$296,Samlet!$C1309,Baggrundsvariable!$C$3:$C$296,Samlet!$E1309)</f>
        <v>16.600000000000001</v>
      </c>
      <c r="K1309" s="8">
        <f>SUMIFS(Baggrundsvariable!H$3:H$296,Baggrundsvariable!$A$3:$A$296,Samlet!$C1309,Baggrundsvariable!$C$3:$C$296,Samlet!$E1309)</f>
        <v>12.9</v>
      </c>
      <c r="L1309" s="8">
        <f>SUMIFS(Baggrundsvariable!I$3:I$296,Baggrundsvariable!$A$3:$A$296,Samlet!$C1309,Baggrundsvariable!$C$3:$C$296,Samlet!$E1309)</f>
        <v>4.2661450190773227</v>
      </c>
    </row>
    <row r="1310" spans="1:12">
      <c r="A1310">
        <v>8981</v>
      </c>
      <c r="B1310" t="s">
        <v>1158</v>
      </c>
      <c r="C1310">
        <v>730</v>
      </c>
      <c r="D1310" t="s">
        <v>1322</v>
      </c>
      <c r="E1310">
        <v>2011</v>
      </c>
      <c r="F1310" s="15">
        <f>IF(VLOOKUP(IF($A1310&lt;1500,'BM011'!$D$5,IF($A1310&lt;1800,'BM011'!$D$5,IF($A1310&lt;2000,'BM011'!$D$5,$A1310))),'BM011'!$D$5:$U$607,'BM011'!S$609,0)="BRUG KOM",VLOOKUP($C1310,'BM010'!$C$5:$T$102,'BM010'!R$104,0),VLOOKUP(IF($A1310&lt;1500,'BM011'!$D$5,IF($A1310&lt;1800,'BM011'!$D$5,IF($A1310&lt;2000,'BM011'!$D$5,$A1310))),'BM011'!$D$5:$U$607,'BM011'!S$609,0))</f>
        <v>8080.25</v>
      </c>
      <c r="G1310">
        <f>SUMIFS(Baggrundsvariable!D$3:D$296,Baggrundsvariable!$A$3:$A$296,Samlet!$C1310,Baggrundsvariable!$C$3:$C$296,Samlet!$E1310)</f>
        <v>185608</v>
      </c>
      <c r="H1310" s="8">
        <f>SUMIFS(Baggrundsvariable!E$3:E$296,Baggrundsvariable!$A$3:$A$296,Samlet!$C1310,Baggrundsvariable!$C$3:$C$296,Samlet!$E1310)</f>
        <v>1.5666666666666664</v>
      </c>
      <c r="I1310" s="8">
        <f>SUMIFS(Baggrundsvariable!F$3:F$296,Baggrundsvariable!$A$3:$A$296,Samlet!$C1310,Baggrundsvariable!$C$3:$C$296,Samlet!$E1310)</f>
        <v>5.2</v>
      </c>
      <c r="J1310" s="8">
        <f>SUMIFS(Baggrundsvariable!G$3:G$296,Baggrundsvariable!$A$3:$A$296,Samlet!$C1310,Baggrundsvariable!$C$3:$C$296,Samlet!$E1310)</f>
        <v>16.600000000000001</v>
      </c>
      <c r="K1310" s="8">
        <f>SUMIFS(Baggrundsvariable!H$3:H$296,Baggrundsvariable!$A$3:$A$296,Samlet!$C1310,Baggrundsvariable!$C$3:$C$296,Samlet!$E1310)</f>
        <v>12.9</v>
      </c>
      <c r="L1310" s="8">
        <f>SUMIFS(Baggrundsvariable!I$3:I$296,Baggrundsvariable!$A$3:$A$296,Samlet!$C1310,Baggrundsvariable!$C$3:$C$296,Samlet!$E1310)</f>
        <v>4.2661450190773227</v>
      </c>
    </row>
    <row r="1311" spans="1:12">
      <c r="A1311">
        <v>8983</v>
      </c>
      <c r="B1311" t="s">
        <v>1159</v>
      </c>
      <c r="C1311">
        <v>730</v>
      </c>
      <c r="D1311" t="s">
        <v>1322</v>
      </c>
      <c r="E1311">
        <v>2011</v>
      </c>
      <c r="F1311" s="15">
        <f>IF(VLOOKUP(IF($A1311&lt;1500,'BM011'!$D$5,IF($A1311&lt;1800,'BM011'!$D$5,IF($A1311&lt;2000,'BM011'!$D$5,$A1311))),'BM011'!$D$5:$U$607,'BM011'!S$609,0)="BRUG KOM",VLOOKUP($C1311,'BM010'!$C$5:$T$102,'BM010'!R$104,0),VLOOKUP(IF($A1311&lt;1500,'BM011'!$D$5,IF($A1311&lt;1800,'BM011'!$D$5,IF($A1311&lt;2000,'BM011'!$D$5,$A1311))),'BM011'!$D$5:$U$607,'BM011'!S$609,0))</f>
        <v>6419.75</v>
      </c>
      <c r="G1311">
        <f>SUMIFS(Baggrundsvariable!D$3:D$296,Baggrundsvariable!$A$3:$A$296,Samlet!$C1311,Baggrundsvariable!$C$3:$C$296,Samlet!$E1311)</f>
        <v>185608</v>
      </c>
      <c r="H1311" s="8">
        <f>SUMIFS(Baggrundsvariable!E$3:E$296,Baggrundsvariable!$A$3:$A$296,Samlet!$C1311,Baggrundsvariable!$C$3:$C$296,Samlet!$E1311)</f>
        <v>1.5666666666666664</v>
      </c>
      <c r="I1311" s="8">
        <f>SUMIFS(Baggrundsvariable!F$3:F$296,Baggrundsvariable!$A$3:$A$296,Samlet!$C1311,Baggrundsvariable!$C$3:$C$296,Samlet!$E1311)</f>
        <v>5.2</v>
      </c>
      <c r="J1311" s="8">
        <f>SUMIFS(Baggrundsvariable!G$3:G$296,Baggrundsvariable!$A$3:$A$296,Samlet!$C1311,Baggrundsvariable!$C$3:$C$296,Samlet!$E1311)</f>
        <v>16.600000000000001</v>
      </c>
      <c r="K1311" s="8">
        <f>SUMIFS(Baggrundsvariable!H$3:H$296,Baggrundsvariable!$A$3:$A$296,Samlet!$C1311,Baggrundsvariable!$C$3:$C$296,Samlet!$E1311)</f>
        <v>12.9</v>
      </c>
      <c r="L1311" s="8">
        <f>SUMIFS(Baggrundsvariable!I$3:I$296,Baggrundsvariable!$A$3:$A$296,Samlet!$C1311,Baggrundsvariable!$C$3:$C$296,Samlet!$E1311)</f>
        <v>4.2661450190773227</v>
      </c>
    </row>
    <row r="1312" spans="1:12">
      <c r="A1312">
        <v>8990</v>
      </c>
      <c r="B1312" t="s">
        <v>1160</v>
      </c>
      <c r="C1312">
        <v>846</v>
      </c>
      <c r="D1312" t="s">
        <v>1323</v>
      </c>
      <c r="E1312">
        <v>2011</v>
      </c>
      <c r="F1312" s="15">
        <f>IF(VLOOKUP(IF($A1312&lt;1500,'BM011'!$D$5,IF($A1312&lt;1800,'BM011'!$D$5,IF($A1312&lt;2000,'BM011'!$D$5,$A1312))),'BM011'!$D$5:$U$607,'BM011'!S$609,0)="BRUG KOM",VLOOKUP($C1312,'BM010'!$C$5:$T$102,'BM010'!R$104,0),VLOOKUP(IF($A1312&lt;1500,'BM011'!$D$5,IF($A1312&lt;1800,'BM011'!$D$5,IF($A1312&lt;2000,'BM011'!$D$5,$A1312))),'BM011'!$D$5:$U$607,'BM011'!S$609,0))</f>
        <v>7113.666666666667</v>
      </c>
      <c r="G1312">
        <f>SUMIFS(Baggrundsvariable!D$3:D$296,Baggrundsvariable!$A$3:$A$296,Samlet!$C1312,Baggrundsvariable!$C$3:$C$296,Samlet!$E1312)</f>
        <v>184920</v>
      </c>
      <c r="H1312" s="8">
        <f>SUMIFS(Baggrundsvariable!E$3:E$296,Baggrundsvariable!$A$3:$A$296,Samlet!$C1312,Baggrundsvariable!$C$3:$C$296,Samlet!$E1312)</f>
        <v>1.3333333333333333</v>
      </c>
      <c r="I1312" s="8">
        <f>SUMIFS(Baggrundsvariable!F$3:F$296,Baggrundsvariable!$A$3:$A$296,Samlet!$C1312,Baggrundsvariable!$C$3:$C$296,Samlet!$E1312)</f>
        <v>3.4</v>
      </c>
      <c r="J1312" s="8">
        <f>SUMIFS(Baggrundsvariable!G$3:G$296,Baggrundsvariable!$A$3:$A$296,Samlet!$C1312,Baggrundsvariable!$C$3:$C$296,Samlet!$E1312)</f>
        <v>15.7</v>
      </c>
      <c r="K1312" s="8">
        <f>SUMIFS(Baggrundsvariable!H$3:H$296,Baggrundsvariable!$A$3:$A$296,Samlet!$C1312,Baggrundsvariable!$C$3:$C$296,Samlet!$E1312)</f>
        <v>13</v>
      </c>
      <c r="L1312" s="8">
        <f>SUMIFS(Baggrundsvariable!I$3:I$296,Baggrundsvariable!$A$3:$A$296,Samlet!$C1312,Baggrundsvariable!$C$3:$C$296,Samlet!$E1312)</f>
        <v>2.7944510354386667</v>
      </c>
    </row>
    <row r="1313" spans="1:12">
      <c r="A1313">
        <v>8990</v>
      </c>
      <c r="B1313" t="s">
        <v>1160</v>
      </c>
      <c r="C1313">
        <v>730</v>
      </c>
      <c r="D1313" t="s">
        <v>1322</v>
      </c>
      <c r="E1313">
        <v>2011</v>
      </c>
      <c r="F1313" s="15">
        <f>IF(VLOOKUP(IF($A1313&lt;1500,'BM011'!$D$5,IF($A1313&lt;1800,'BM011'!$D$5,IF($A1313&lt;2000,'BM011'!$D$5,$A1313))),'BM011'!$D$5:$U$607,'BM011'!S$609,0)="BRUG KOM",VLOOKUP($C1313,'BM010'!$C$5:$T$102,'BM010'!R$104,0),VLOOKUP(IF($A1313&lt;1500,'BM011'!$D$5,IF($A1313&lt;1800,'BM011'!$D$5,IF($A1313&lt;2000,'BM011'!$D$5,$A1313))),'BM011'!$D$5:$U$607,'BM011'!S$609,0))</f>
        <v>7113.666666666667</v>
      </c>
      <c r="G1313">
        <f>SUMIFS(Baggrundsvariable!D$3:D$296,Baggrundsvariable!$A$3:$A$296,Samlet!$C1313,Baggrundsvariable!$C$3:$C$296,Samlet!$E1313)</f>
        <v>185608</v>
      </c>
      <c r="H1313" s="8">
        <f>SUMIFS(Baggrundsvariable!E$3:E$296,Baggrundsvariable!$A$3:$A$296,Samlet!$C1313,Baggrundsvariable!$C$3:$C$296,Samlet!$E1313)</f>
        <v>1.5666666666666664</v>
      </c>
      <c r="I1313" s="8">
        <f>SUMIFS(Baggrundsvariable!F$3:F$296,Baggrundsvariable!$A$3:$A$296,Samlet!$C1313,Baggrundsvariable!$C$3:$C$296,Samlet!$E1313)</f>
        <v>5.2</v>
      </c>
      <c r="J1313" s="8">
        <f>SUMIFS(Baggrundsvariable!G$3:G$296,Baggrundsvariable!$A$3:$A$296,Samlet!$C1313,Baggrundsvariable!$C$3:$C$296,Samlet!$E1313)</f>
        <v>16.600000000000001</v>
      </c>
      <c r="K1313" s="8">
        <f>SUMIFS(Baggrundsvariable!H$3:H$296,Baggrundsvariable!$A$3:$A$296,Samlet!$C1313,Baggrundsvariable!$C$3:$C$296,Samlet!$E1313)</f>
        <v>12.9</v>
      </c>
      <c r="L1313" s="8">
        <f>SUMIFS(Baggrundsvariable!I$3:I$296,Baggrundsvariable!$A$3:$A$296,Samlet!$C1313,Baggrundsvariable!$C$3:$C$296,Samlet!$E1313)</f>
        <v>4.2661450190773227</v>
      </c>
    </row>
    <row r="1314" spans="1:12">
      <c r="A1314">
        <v>9000</v>
      </c>
      <c r="B1314" t="s">
        <v>1161</v>
      </c>
      <c r="C1314">
        <v>851</v>
      </c>
      <c r="D1314" t="s">
        <v>1324</v>
      </c>
      <c r="E1314">
        <v>2011</v>
      </c>
      <c r="F1314" s="15">
        <f>IF(VLOOKUP(IF($A1314&lt;1500,'BM011'!$D$5,IF($A1314&lt;1800,'BM011'!$D$5,IF($A1314&lt;2000,'BM011'!$D$5,$A1314))),'BM011'!$D$5:$U$607,'BM011'!S$609,0)="BRUG KOM",VLOOKUP($C1314,'BM010'!$C$5:$T$102,'BM010'!R$104,0),VLOOKUP(IF($A1314&lt;1500,'BM011'!$D$5,IF($A1314&lt;1800,'BM011'!$D$5,IF($A1314&lt;2000,'BM011'!$D$5,$A1314))),'BM011'!$D$5:$U$607,'BM011'!S$609,0))</f>
        <v>16040.75</v>
      </c>
      <c r="G1314">
        <f>SUMIFS(Baggrundsvariable!D$3:D$296,Baggrundsvariable!$A$3:$A$296,Samlet!$C1314,Baggrundsvariable!$C$3:$C$296,Samlet!$E1314)</f>
        <v>187797</v>
      </c>
      <c r="H1314" s="8">
        <f>SUMIFS(Baggrundsvariable!E$3:E$296,Baggrundsvariable!$A$3:$A$296,Samlet!$C1314,Baggrundsvariable!$C$3:$C$296,Samlet!$E1314)</f>
        <v>1.4916666666666669</v>
      </c>
      <c r="I1314" s="8">
        <f>SUMIFS(Baggrundsvariable!F$3:F$296,Baggrundsvariable!$A$3:$A$296,Samlet!$C1314,Baggrundsvariable!$C$3:$C$296,Samlet!$E1314)</f>
        <v>4.4000000000000004</v>
      </c>
      <c r="J1314" s="8">
        <f>SUMIFS(Baggrundsvariable!G$3:G$296,Baggrundsvariable!$A$3:$A$296,Samlet!$C1314,Baggrundsvariable!$C$3:$C$296,Samlet!$E1314)</f>
        <v>16.600000000000001</v>
      </c>
      <c r="K1314" s="8">
        <f>SUMIFS(Baggrundsvariable!H$3:H$296,Baggrundsvariable!$A$3:$A$296,Samlet!$C1314,Baggrundsvariable!$C$3:$C$296,Samlet!$E1314)</f>
        <v>12.1</v>
      </c>
      <c r="L1314" s="8">
        <f>SUMIFS(Baggrundsvariable!I$3:I$296,Baggrundsvariable!$A$3:$A$296,Samlet!$C1314,Baggrundsvariable!$C$3:$C$296,Samlet!$E1314)</f>
        <v>5.097634247089748</v>
      </c>
    </row>
    <row r="1315" spans="1:12">
      <c r="A1315">
        <v>9200</v>
      </c>
      <c r="B1315" t="s">
        <v>1162</v>
      </c>
      <c r="C1315">
        <v>851</v>
      </c>
      <c r="D1315" t="s">
        <v>1324</v>
      </c>
      <c r="E1315">
        <v>2011</v>
      </c>
      <c r="F1315" s="15">
        <f>IF(VLOOKUP(IF($A1315&lt;1500,'BM011'!$D$5,IF($A1315&lt;1800,'BM011'!$D$5,IF($A1315&lt;2000,'BM011'!$D$5,$A1315))),'BM011'!$D$5:$U$607,'BM011'!S$609,0)="BRUG KOM",VLOOKUP($C1315,'BM010'!$C$5:$T$102,'BM010'!R$104,0),VLOOKUP(IF($A1315&lt;1500,'BM011'!$D$5,IF($A1315&lt;1800,'BM011'!$D$5,IF($A1315&lt;2000,'BM011'!$D$5,$A1315))),'BM011'!$D$5:$U$607,'BM011'!S$609,0))</f>
        <v>12563.5</v>
      </c>
      <c r="G1315">
        <f>SUMIFS(Baggrundsvariable!D$3:D$296,Baggrundsvariable!$A$3:$A$296,Samlet!$C1315,Baggrundsvariable!$C$3:$C$296,Samlet!$E1315)</f>
        <v>187797</v>
      </c>
      <c r="H1315" s="8">
        <f>SUMIFS(Baggrundsvariable!E$3:E$296,Baggrundsvariable!$A$3:$A$296,Samlet!$C1315,Baggrundsvariable!$C$3:$C$296,Samlet!$E1315)</f>
        <v>1.4916666666666669</v>
      </c>
      <c r="I1315" s="8">
        <f>SUMIFS(Baggrundsvariable!F$3:F$296,Baggrundsvariable!$A$3:$A$296,Samlet!$C1315,Baggrundsvariable!$C$3:$C$296,Samlet!$E1315)</f>
        <v>4.4000000000000004</v>
      </c>
      <c r="J1315" s="8">
        <f>SUMIFS(Baggrundsvariable!G$3:G$296,Baggrundsvariable!$A$3:$A$296,Samlet!$C1315,Baggrundsvariable!$C$3:$C$296,Samlet!$E1315)</f>
        <v>16.600000000000001</v>
      </c>
      <c r="K1315" s="8">
        <f>SUMIFS(Baggrundsvariable!H$3:H$296,Baggrundsvariable!$A$3:$A$296,Samlet!$C1315,Baggrundsvariable!$C$3:$C$296,Samlet!$E1315)</f>
        <v>12.1</v>
      </c>
      <c r="L1315" s="8">
        <f>SUMIFS(Baggrundsvariable!I$3:I$296,Baggrundsvariable!$A$3:$A$296,Samlet!$C1315,Baggrundsvariable!$C$3:$C$296,Samlet!$E1315)</f>
        <v>5.097634247089748</v>
      </c>
    </row>
    <row r="1316" spans="1:12">
      <c r="A1316">
        <v>9210</v>
      </c>
      <c r="B1316" t="s">
        <v>1163</v>
      </c>
      <c r="C1316">
        <v>851</v>
      </c>
      <c r="D1316" t="s">
        <v>1324</v>
      </c>
      <c r="E1316">
        <v>2011</v>
      </c>
      <c r="F1316" s="15">
        <f>IF(VLOOKUP(IF($A1316&lt;1500,'BM011'!$D$5,IF($A1316&lt;1800,'BM011'!$D$5,IF($A1316&lt;2000,'BM011'!$D$5,$A1316))),'BM011'!$D$5:$U$607,'BM011'!S$609,0)="BRUG KOM",VLOOKUP($C1316,'BM010'!$C$5:$T$102,'BM010'!R$104,0),VLOOKUP(IF($A1316&lt;1500,'BM011'!$D$5,IF($A1316&lt;1800,'BM011'!$D$5,IF($A1316&lt;2000,'BM011'!$D$5,$A1316))),'BM011'!$D$5:$U$607,'BM011'!S$609,0))</f>
        <v>12554.5</v>
      </c>
      <c r="G1316">
        <f>SUMIFS(Baggrundsvariable!D$3:D$296,Baggrundsvariable!$A$3:$A$296,Samlet!$C1316,Baggrundsvariable!$C$3:$C$296,Samlet!$E1316)</f>
        <v>187797</v>
      </c>
      <c r="H1316" s="8">
        <f>SUMIFS(Baggrundsvariable!E$3:E$296,Baggrundsvariable!$A$3:$A$296,Samlet!$C1316,Baggrundsvariable!$C$3:$C$296,Samlet!$E1316)</f>
        <v>1.4916666666666669</v>
      </c>
      <c r="I1316" s="8">
        <f>SUMIFS(Baggrundsvariable!F$3:F$296,Baggrundsvariable!$A$3:$A$296,Samlet!$C1316,Baggrundsvariable!$C$3:$C$296,Samlet!$E1316)</f>
        <v>4.4000000000000004</v>
      </c>
      <c r="J1316" s="8">
        <f>SUMIFS(Baggrundsvariable!G$3:G$296,Baggrundsvariable!$A$3:$A$296,Samlet!$C1316,Baggrundsvariable!$C$3:$C$296,Samlet!$E1316)</f>
        <v>16.600000000000001</v>
      </c>
      <c r="K1316" s="8">
        <f>SUMIFS(Baggrundsvariable!H$3:H$296,Baggrundsvariable!$A$3:$A$296,Samlet!$C1316,Baggrundsvariable!$C$3:$C$296,Samlet!$E1316)</f>
        <v>12.1</v>
      </c>
      <c r="L1316" s="8">
        <f>SUMIFS(Baggrundsvariable!I$3:I$296,Baggrundsvariable!$A$3:$A$296,Samlet!$C1316,Baggrundsvariable!$C$3:$C$296,Samlet!$E1316)</f>
        <v>5.097634247089748</v>
      </c>
    </row>
    <row r="1317" spans="1:12">
      <c r="A1317">
        <v>9220</v>
      </c>
      <c r="B1317" t="s">
        <v>1164</v>
      </c>
      <c r="C1317">
        <v>851</v>
      </c>
      <c r="D1317" t="s">
        <v>1324</v>
      </c>
      <c r="E1317">
        <v>2011</v>
      </c>
      <c r="F1317" s="15">
        <f>IF(VLOOKUP(IF($A1317&lt;1500,'BM011'!$D$5,IF($A1317&lt;1800,'BM011'!$D$5,IF($A1317&lt;2000,'BM011'!$D$5,$A1317))),'BM011'!$D$5:$U$607,'BM011'!S$609,0)="BRUG KOM",VLOOKUP($C1317,'BM010'!$C$5:$T$102,'BM010'!R$104,0),VLOOKUP(IF($A1317&lt;1500,'BM011'!$D$5,IF($A1317&lt;1800,'BM011'!$D$5,IF($A1317&lt;2000,'BM011'!$D$5,$A1317))),'BM011'!$D$5:$U$607,'BM011'!S$609,0))</f>
        <v>11072.5</v>
      </c>
      <c r="G1317">
        <f>SUMIFS(Baggrundsvariable!D$3:D$296,Baggrundsvariable!$A$3:$A$296,Samlet!$C1317,Baggrundsvariable!$C$3:$C$296,Samlet!$E1317)</f>
        <v>187797</v>
      </c>
      <c r="H1317" s="8">
        <f>SUMIFS(Baggrundsvariable!E$3:E$296,Baggrundsvariable!$A$3:$A$296,Samlet!$C1317,Baggrundsvariable!$C$3:$C$296,Samlet!$E1317)</f>
        <v>1.4916666666666669</v>
      </c>
      <c r="I1317" s="8">
        <f>SUMIFS(Baggrundsvariable!F$3:F$296,Baggrundsvariable!$A$3:$A$296,Samlet!$C1317,Baggrundsvariable!$C$3:$C$296,Samlet!$E1317)</f>
        <v>4.4000000000000004</v>
      </c>
      <c r="J1317" s="8">
        <f>SUMIFS(Baggrundsvariable!G$3:G$296,Baggrundsvariable!$A$3:$A$296,Samlet!$C1317,Baggrundsvariable!$C$3:$C$296,Samlet!$E1317)</f>
        <v>16.600000000000001</v>
      </c>
      <c r="K1317" s="8">
        <f>SUMIFS(Baggrundsvariable!H$3:H$296,Baggrundsvariable!$A$3:$A$296,Samlet!$C1317,Baggrundsvariable!$C$3:$C$296,Samlet!$E1317)</f>
        <v>12.1</v>
      </c>
      <c r="L1317" s="8">
        <f>SUMIFS(Baggrundsvariable!I$3:I$296,Baggrundsvariable!$A$3:$A$296,Samlet!$C1317,Baggrundsvariable!$C$3:$C$296,Samlet!$E1317)</f>
        <v>5.097634247089748</v>
      </c>
    </row>
    <row r="1318" spans="1:12">
      <c r="A1318">
        <v>9230</v>
      </c>
      <c r="B1318" t="s">
        <v>1165</v>
      </c>
      <c r="C1318">
        <v>840</v>
      </c>
      <c r="D1318" t="s">
        <v>1325</v>
      </c>
      <c r="E1318">
        <v>2011</v>
      </c>
      <c r="F1318" s="15">
        <f>IF(VLOOKUP(IF($A1318&lt;1500,'BM011'!$D$5,IF($A1318&lt;1800,'BM011'!$D$5,IF($A1318&lt;2000,'BM011'!$D$5,$A1318))),'BM011'!$D$5:$U$607,'BM011'!S$609,0)="BRUG KOM",VLOOKUP($C1318,'BM010'!$C$5:$T$102,'BM010'!R$104,0),VLOOKUP(IF($A1318&lt;1500,'BM011'!$D$5,IF($A1318&lt;1800,'BM011'!$D$5,IF($A1318&lt;2000,'BM011'!$D$5,$A1318))),'BM011'!$D$5:$U$607,'BM011'!S$609,0))</f>
        <v>10826</v>
      </c>
      <c r="G1318">
        <f>SUMIFS(Baggrundsvariable!D$3:D$296,Baggrundsvariable!$A$3:$A$296,Samlet!$C1318,Baggrundsvariable!$C$3:$C$296,Samlet!$E1318)</f>
        <v>198058</v>
      </c>
      <c r="H1318" s="8">
        <f>SUMIFS(Baggrundsvariable!E$3:E$296,Baggrundsvariable!$A$3:$A$296,Samlet!$C1318,Baggrundsvariable!$C$3:$C$296,Samlet!$E1318)</f>
        <v>1.125</v>
      </c>
      <c r="I1318" s="8">
        <f>SUMIFS(Baggrundsvariable!F$3:F$296,Baggrundsvariable!$A$3:$A$296,Samlet!$C1318,Baggrundsvariable!$C$3:$C$296,Samlet!$E1318)</f>
        <v>1.9</v>
      </c>
      <c r="J1318" s="8">
        <f>SUMIFS(Baggrundsvariable!G$3:G$296,Baggrundsvariable!$A$3:$A$296,Samlet!$C1318,Baggrundsvariable!$C$3:$C$296,Samlet!$E1318)</f>
        <v>12.8</v>
      </c>
      <c r="K1318" s="8">
        <f>SUMIFS(Baggrundsvariable!H$3:H$296,Baggrundsvariable!$A$3:$A$296,Samlet!$C1318,Baggrundsvariable!$C$3:$C$296,Samlet!$E1318)</f>
        <v>11.7</v>
      </c>
      <c r="L1318" s="8">
        <f>SUMIFS(Baggrundsvariable!I$3:I$296,Baggrundsvariable!$A$3:$A$296,Samlet!$C1318,Baggrundsvariable!$C$3:$C$296,Samlet!$E1318)</f>
        <v>2.3083364266537756</v>
      </c>
    </row>
    <row r="1319" spans="1:12">
      <c r="A1319">
        <v>9230</v>
      </c>
      <c r="B1319" t="s">
        <v>1165</v>
      </c>
      <c r="C1319">
        <v>851</v>
      </c>
      <c r="D1319" t="s">
        <v>1324</v>
      </c>
      <c r="E1319">
        <v>2011</v>
      </c>
      <c r="F1319" s="15">
        <f>IF(VLOOKUP(IF($A1319&lt;1500,'BM011'!$D$5,IF($A1319&lt;1800,'BM011'!$D$5,IF($A1319&lt;2000,'BM011'!$D$5,$A1319))),'BM011'!$D$5:$U$607,'BM011'!S$609,0)="BRUG KOM",VLOOKUP($C1319,'BM010'!$C$5:$T$102,'BM010'!R$104,0),VLOOKUP(IF($A1319&lt;1500,'BM011'!$D$5,IF($A1319&lt;1800,'BM011'!$D$5,IF($A1319&lt;2000,'BM011'!$D$5,$A1319))),'BM011'!$D$5:$U$607,'BM011'!S$609,0))</f>
        <v>10826</v>
      </c>
      <c r="G1319">
        <f>SUMIFS(Baggrundsvariable!D$3:D$296,Baggrundsvariable!$A$3:$A$296,Samlet!$C1319,Baggrundsvariable!$C$3:$C$296,Samlet!$E1319)</f>
        <v>187797</v>
      </c>
      <c r="H1319" s="8">
        <f>SUMIFS(Baggrundsvariable!E$3:E$296,Baggrundsvariable!$A$3:$A$296,Samlet!$C1319,Baggrundsvariable!$C$3:$C$296,Samlet!$E1319)</f>
        <v>1.4916666666666669</v>
      </c>
      <c r="I1319" s="8">
        <f>SUMIFS(Baggrundsvariable!F$3:F$296,Baggrundsvariable!$A$3:$A$296,Samlet!$C1319,Baggrundsvariable!$C$3:$C$296,Samlet!$E1319)</f>
        <v>4.4000000000000004</v>
      </c>
      <c r="J1319" s="8">
        <f>SUMIFS(Baggrundsvariable!G$3:G$296,Baggrundsvariable!$A$3:$A$296,Samlet!$C1319,Baggrundsvariable!$C$3:$C$296,Samlet!$E1319)</f>
        <v>16.600000000000001</v>
      </c>
      <c r="K1319" s="8">
        <f>SUMIFS(Baggrundsvariable!H$3:H$296,Baggrundsvariable!$A$3:$A$296,Samlet!$C1319,Baggrundsvariable!$C$3:$C$296,Samlet!$E1319)</f>
        <v>12.1</v>
      </c>
      <c r="L1319" s="8">
        <f>SUMIFS(Baggrundsvariable!I$3:I$296,Baggrundsvariable!$A$3:$A$296,Samlet!$C1319,Baggrundsvariable!$C$3:$C$296,Samlet!$E1319)</f>
        <v>5.097634247089748</v>
      </c>
    </row>
    <row r="1320" spans="1:12">
      <c r="A1320">
        <v>9240</v>
      </c>
      <c r="B1320" t="s">
        <v>1166</v>
      </c>
      <c r="C1320">
        <v>820</v>
      </c>
      <c r="D1320" t="s">
        <v>1326</v>
      </c>
      <c r="E1320">
        <v>2011</v>
      </c>
      <c r="F1320" s="15">
        <f>IF(VLOOKUP(IF($A1320&lt;1500,'BM011'!$D$5,IF($A1320&lt;1800,'BM011'!$D$5,IF($A1320&lt;2000,'BM011'!$D$5,$A1320))),'BM011'!$D$5:$U$607,'BM011'!S$609,0)="BRUG KOM",VLOOKUP($C1320,'BM010'!$C$5:$T$102,'BM010'!R$104,0),VLOOKUP(IF($A1320&lt;1500,'BM011'!$D$5,IF($A1320&lt;1800,'BM011'!$D$5,IF($A1320&lt;2000,'BM011'!$D$5,$A1320))),'BM011'!$D$5:$U$607,'BM011'!S$609,0))</f>
        <v>9259.5</v>
      </c>
      <c r="G1320">
        <f>SUMIFS(Baggrundsvariable!D$3:D$296,Baggrundsvariable!$A$3:$A$296,Samlet!$C1320,Baggrundsvariable!$C$3:$C$296,Samlet!$E1320)</f>
        <v>177831</v>
      </c>
      <c r="H1320" s="8">
        <f>SUMIFS(Baggrundsvariable!E$3:E$296,Baggrundsvariable!$A$3:$A$296,Samlet!$C1320,Baggrundsvariable!$C$3:$C$296,Samlet!$E1320)</f>
        <v>1.3166666666666667</v>
      </c>
      <c r="I1320" s="8">
        <f>SUMIFS(Baggrundsvariable!F$3:F$296,Baggrundsvariable!$A$3:$A$296,Samlet!$C1320,Baggrundsvariable!$C$3:$C$296,Samlet!$E1320)</f>
        <v>3.3</v>
      </c>
      <c r="J1320" s="8">
        <f>SUMIFS(Baggrundsvariable!G$3:G$296,Baggrundsvariable!$A$3:$A$296,Samlet!$C1320,Baggrundsvariable!$C$3:$C$296,Samlet!$E1320)</f>
        <v>17.399999999999999</v>
      </c>
      <c r="K1320" s="8">
        <f>SUMIFS(Baggrundsvariable!H$3:H$296,Baggrundsvariable!$A$3:$A$296,Samlet!$C1320,Baggrundsvariable!$C$3:$C$296,Samlet!$E1320)</f>
        <v>11.9</v>
      </c>
      <c r="L1320" s="8">
        <f>SUMIFS(Baggrundsvariable!I$3:I$296,Baggrundsvariable!$A$3:$A$296,Samlet!$C1320,Baggrundsvariable!$C$3:$C$296,Samlet!$E1320)</f>
        <v>2.4909264312395685</v>
      </c>
    </row>
    <row r="1321" spans="1:12">
      <c r="A1321">
        <v>9240</v>
      </c>
      <c r="B1321" t="s">
        <v>1166</v>
      </c>
      <c r="C1321">
        <v>840</v>
      </c>
      <c r="D1321" t="s">
        <v>1325</v>
      </c>
      <c r="E1321">
        <v>2011</v>
      </c>
      <c r="F1321" s="15">
        <f>IF(VLOOKUP(IF($A1321&lt;1500,'BM011'!$D$5,IF($A1321&lt;1800,'BM011'!$D$5,IF($A1321&lt;2000,'BM011'!$D$5,$A1321))),'BM011'!$D$5:$U$607,'BM011'!S$609,0)="BRUG KOM",VLOOKUP($C1321,'BM010'!$C$5:$T$102,'BM010'!R$104,0),VLOOKUP(IF($A1321&lt;1500,'BM011'!$D$5,IF($A1321&lt;1800,'BM011'!$D$5,IF($A1321&lt;2000,'BM011'!$D$5,$A1321))),'BM011'!$D$5:$U$607,'BM011'!S$609,0))</f>
        <v>9259.5</v>
      </c>
      <c r="G1321">
        <f>SUMIFS(Baggrundsvariable!D$3:D$296,Baggrundsvariable!$A$3:$A$296,Samlet!$C1321,Baggrundsvariable!$C$3:$C$296,Samlet!$E1321)</f>
        <v>198058</v>
      </c>
      <c r="H1321" s="8">
        <f>SUMIFS(Baggrundsvariable!E$3:E$296,Baggrundsvariable!$A$3:$A$296,Samlet!$C1321,Baggrundsvariable!$C$3:$C$296,Samlet!$E1321)</f>
        <v>1.125</v>
      </c>
      <c r="I1321" s="8">
        <f>SUMIFS(Baggrundsvariable!F$3:F$296,Baggrundsvariable!$A$3:$A$296,Samlet!$C1321,Baggrundsvariable!$C$3:$C$296,Samlet!$E1321)</f>
        <v>1.9</v>
      </c>
      <c r="J1321" s="8">
        <f>SUMIFS(Baggrundsvariable!G$3:G$296,Baggrundsvariable!$A$3:$A$296,Samlet!$C1321,Baggrundsvariable!$C$3:$C$296,Samlet!$E1321)</f>
        <v>12.8</v>
      </c>
      <c r="K1321" s="8">
        <f>SUMIFS(Baggrundsvariable!H$3:H$296,Baggrundsvariable!$A$3:$A$296,Samlet!$C1321,Baggrundsvariable!$C$3:$C$296,Samlet!$E1321)</f>
        <v>11.7</v>
      </c>
      <c r="L1321" s="8">
        <f>SUMIFS(Baggrundsvariable!I$3:I$296,Baggrundsvariable!$A$3:$A$296,Samlet!$C1321,Baggrundsvariable!$C$3:$C$296,Samlet!$E1321)</f>
        <v>2.3083364266537756</v>
      </c>
    </row>
    <row r="1322" spans="1:12">
      <c r="A1322">
        <v>9240</v>
      </c>
      <c r="B1322" t="s">
        <v>1166</v>
      </c>
      <c r="C1322">
        <v>851</v>
      </c>
      <c r="D1322" t="s">
        <v>1324</v>
      </c>
      <c r="E1322">
        <v>2011</v>
      </c>
      <c r="F1322" s="15">
        <f>IF(VLOOKUP(IF($A1322&lt;1500,'BM011'!$D$5,IF($A1322&lt;1800,'BM011'!$D$5,IF($A1322&lt;2000,'BM011'!$D$5,$A1322))),'BM011'!$D$5:$U$607,'BM011'!S$609,0)="BRUG KOM",VLOOKUP($C1322,'BM010'!$C$5:$T$102,'BM010'!R$104,0),VLOOKUP(IF($A1322&lt;1500,'BM011'!$D$5,IF($A1322&lt;1800,'BM011'!$D$5,IF($A1322&lt;2000,'BM011'!$D$5,$A1322))),'BM011'!$D$5:$U$607,'BM011'!S$609,0))</f>
        <v>9259.5</v>
      </c>
      <c r="G1322">
        <f>SUMIFS(Baggrundsvariable!D$3:D$296,Baggrundsvariable!$A$3:$A$296,Samlet!$C1322,Baggrundsvariable!$C$3:$C$296,Samlet!$E1322)</f>
        <v>187797</v>
      </c>
      <c r="H1322" s="8">
        <f>SUMIFS(Baggrundsvariable!E$3:E$296,Baggrundsvariable!$A$3:$A$296,Samlet!$C1322,Baggrundsvariable!$C$3:$C$296,Samlet!$E1322)</f>
        <v>1.4916666666666669</v>
      </c>
      <c r="I1322" s="8">
        <f>SUMIFS(Baggrundsvariable!F$3:F$296,Baggrundsvariable!$A$3:$A$296,Samlet!$C1322,Baggrundsvariable!$C$3:$C$296,Samlet!$E1322)</f>
        <v>4.4000000000000004</v>
      </c>
      <c r="J1322" s="8">
        <f>SUMIFS(Baggrundsvariable!G$3:G$296,Baggrundsvariable!$A$3:$A$296,Samlet!$C1322,Baggrundsvariable!$C$3:$C$296,Samlet!$E1322)</f>
        <v>16.600000000000001</v>
      </c>
      <c r="K1322" s="8">
        <f>SUMIFS(Baggrundsvariable!H$3:H$296,Baggrundsvariable!$A$3:$A$296,Samlet!$C1322,Baggrundsvariable!$C$3:$C$296,Samlet!$E1322)</f>
        <v>12.1</v>
      </c>
      <c r="L1322" s="8">
        <f>SUMIFS(Baggrundsvariable!I$3:I$296,Baggrundsvariable!$A$3:$A$296,Samlet!$C1322,Baggrundsvariable!$C$3:$C$296,Samlet!$E1322)</f>
        <v>5.097634247089748</v>
      </c>
    </row>
    <row r="1323" spans="1:12">
      <c r="A1323">
        <v>9260</v>
      </c>
      <c r="B1323" t="s">
        <v>1167</v>
      </c>
      <c r="C1323">
        <v>840</v>
      </c>
      <c r="D1323" t="s">
        <v>1325</v>
      </c>
      <c r="E1323">
        <v>2011</v>
      </c>
      <c r="F1323" s="15">
        <f>IF(VLOOKUP(IF($A1323&lt;1500,'BM011'!$D$5,IF($A1323&lt;1800,'BM011'!$D$5,IF($A1323&lt;2000,'BM011'!$D$5,$A1323))),'BM011'!$D$5:$U$607,'BM011'!S$609,0)="BRUG KOM",VLOOKUP($C1323,'BM010'!$C$5:$T$102,'BM010'!R$104,0),VLOOKUP(IF($A1323&lt;1500,'BM011'!$D$5,IF($A1323&lt;1800,'BM011'!$D$5,IF($A1323&lt;2000,'BM011'!$D$5,$A1323))),'BM011'!$D$5:$U$607,'BM011'!S$609,0))</f>
        <v>11889</v>
      </c>
      <c r="G1323">
        <f>SUMIFS(Baggrundsvariable!D$3:D$296,Baggrundsvariable!$A$3:$A$296,Samlet!$C1323,Baggrundsvariable!$C$3:$C$296,Samlet!$E1323)</f>
        <v>198058</v>
      </c>
      <c r="H1323" s="8">
        <f>SUMIFS(Baggrundsvariable!E$3:E$296,Baggrundsvariable!$A$3:$A$296,Samlet!$C1323,Baggrundsvariable!$C$3:$C$296,Samlet!$E1323)</f>
        <v>1.125</v>
      </c>
      <c r="I1323" s="8">
        <f>SUMIFS(Baggrundsvariable!F$3:F$296,Baggrundsvariable!$A$3:$A$296,Samlet!$C1323,Baggrundsvariable!$C$3:$C$296,Samlet!$E1323)</f>
        <v>1.9</v>
      </c>
      <c r="J1323" s="8">
        <f>SUMIFS(Baggrundsvariable!G$3:G$296,Baggrundsvariable!$A$3:$A$296,Samlet!$C1323,Baggrundsvariable!$C$3:$C$296,Samlet!$E1323)</f>
        <v>12.8</v>
      </c>
      <c r="K1323" s="8">
        <f>SUMIFS(Baggrundsvariable!H$3:H$296,Baggrundsvariable!$A$3:$A$296,Samlet!$C1323,Baggrundsvariable!$C$3:$C$296,Samlet!$E1323)</f>
        <v>11.7</v>
      </c>
      <c r="L1323" s="8">
        <f>SUMIFS(Baggrundsvariable!I$3:I$296,Baggrundsvariable!$A$3:$A$296,Samlet!$C1323,Baggrundsvariable!$C$3:$C$296,Samlet!$E1323)</f>
        <v>2.3083364266537756</v>
      </c>
    </row>
    <row r="1324" spans="1:12">
      <c r="A1324">
        <v>9260</v>
      </c>
      <c r="B1324" t="s">
        <v>1167</v>
      </c>
      <c r="C1324">
        <v>851</v>
      </c>
      <c r="D1324" t="s">
        <v>1324</v>
      </c>
      <c r="E1324">
        <v>2011</v>
      </c>
      <c r="F1324" s="15">
        <f>IF(VLOOKUP(IF($A1324&lt;1500,'BM011'!$D$5,IF($A1324&lt;1800,'BM011'!$D$5,IF($A1324&lt;2000,'BM011'!$D$5,$A1324))),'BM011'!$D$5:$U$607,'BM011'!S$609,0)="BRUG KOM",VLOOKUP($C1324,'BM010'!$C$5:$T$102,'BM010'!R$104,0),VLOOKUP(IF($A1324&lt;1500,'BM011'!$D$5,IF($A1324&lt;1800,'BM011'!$D$5,IF($A1324&lt;2000,'BM011'!$D$5,$A1324))),'BM011'!$D$5:$U$607,'BM011'!S$609,0))</f>
        <v>11889</v>
      </c>
      <c r="G1324">
        <f>SUMIFS(Baggrundsvariable!D$3:D$296,Baggrundsvariable!$A$3:$A$296,Samlet!$C1324,Baggrundsvariable!$C$3:$C$296,Samlet!$E1324)</f>
        <v>187797</v>
      </c>
      <c r="H1324" s="8">
        <f>SUMIFS(Baggrundsvariable!E$3:E$296,Baggrundsvariable!$A$3:$A$296,Samlet!$C1324,Baggrundsvariable!$C$3:$C$296,Samlet!$E1324)</f>
        <v>1.4916666666666669</v>
      </c>
      <c r="I1324" s="8">
        <f>SUMIFS(Baggrundsvariable!F$3:F$296,Baggrundsvariable!$A$3:$A$296,Samlet!$C1324,Baggrundsvariable!$C$3:$C$296,Samlet!$E1324)</f>
        <v>4.4000000000000004</v>
      </c>
      <c r="J1324" s="8">
        <f>SUMIFS(Baggrundsvariable!G$3:G$296,Baggrundsvariable!$A$3:$A$296,Samlet!$C1324,Baggrundsvariable!$C$3:$C$296,Samlet!$E1324)</f>
        <v>16.600000000000001</v>
      </c>
      <c r="K1324" s="8">
        <f>SUMIFS(Baggrundsvariable!H$3:H$296,Baggrundsvariable!$A$3:$A$296,Samlet!$C1324,Baggrundsvariable!$C$3:$C$296,Samlet!$E1324)</f>
        <v>12.1</v>
      </c>
      <c r="L1324" s="8">
        <f>SUMIFS(Baggrundsvariable!I$3:I$296,Baggrundsvariable!$A$3:$A$296,Samlet!$C1324,Baggrundsvariable!$C$3:$C$296,Samlet!$E1324)</f>
        <v>5.097634247089748</v>
      </c>
    </row>
    <row r="1325" spans="1:12">
      <c r="A1325">
        <v>9270</v>
      </c>
      <c r="B1325" t="s">
        <v>1168</v>
      </c>
      <c r="C1325">
        <v>851</v>
      </c>
      <c r="D1325" t="s">
        <v>1324</v>
      </c>
      <c r="E1325">
        <v>2011</v>
      </c>
      <c r="F1325" s="15">
        <f>IF(VLOOKUP(IF($A1325&lt;1500,'BM011'!$D$5,IF($A1325&lt;1800,'BM011'!$D$5,IF($A1325&lt;2000,'BM011'!$D$5,$A1325))),'BM011'!$D$5:$U$607,'BM011'!S$609,0)="BRUG KOM",VLOOKUP($C1325,'BM010'!$C$5:$T$102,'BM010'!R$104,0),VLOOKUP(IF($A1325&lt;1500,'BM011'!$D$5,IF($A1325&lt;1800,'BM011'!$D$5,IF($A1325&lt;2000,'BM011'!$D$5,$A1325))),'BM011'!$D$5:$U$607,'BM011'!S$609,0))</f>
        <v>10329.25</v>
      </c>
      <c r="G1325">
        <f>SUMIFS(Baggrundsvariable!D$3:D$296,Baggrundsvariable!$A$3:$A$296,Samlet!$C1325,Baggrundsvariable!$C$3:$C$296,Samlet!$E1325)</f>
        <v>187797</v>
      </c>
      <c r="H1325" s="8">
        <f>SUMIFS(Baggrundsvariable!E$3:E$296,Baggrundsvariable!$A$3:$A$296,Samlet!$C1325,Baggrundsvariable!$C$3:$C$296,Samlet!$E1325)</f>
        <v>1.4916666666666669</v>
      </c>
      <c r="I1325" s="8">
        <f>SUMIFS(Baggrundsvariable!F$3:F$296,Baggrundsvariable!$A$3:$A$296,Samlet!$C1325,Baggrundsvariable!$C$3:$C$296,Samlet!$E1325)</f>
        <v>4.4000000000000004</v>
      </c>
      <c r="J1325" s="8">
        <f>SUMIFS(Baggrundsvariable!G$3:G$296,Baggrundsvariable!$A$3:$A$296,Samlet!$C1325,Baggrundsvariable!$C$3:$C$296,Samlet!$E1325)</f>
        <v>16.600000000000001</v>
      </c>
      <c r="K1325" s="8">
        <f>SUMIFS(Baggrundsvariable!H$3:H$296,Baggrundsvariable!$A$3:$A$296,Samlet!$C1325,Baggrundsvariable!$C$3:$C$296,Samlet!$E1325)</f>
        <v>12.1</v>
      </c>
      <c r="L1325" s="8">
        <f>SUMIFS(Baggrundsvariable!I$3:I$296,Baggrundsvariable!$A$3:$A$296,Samlet!$C1325,Baggrundsvariable!$C$3:$C$296,Samlet!$E1325)</f>
        <v>5.097634247089748</v>
      </c>
    </row>
    <row r="1326" spans="1:12">
      <c r="A1326">
        <v>9280</v>
      </c>
      <c r="B1326" t="s">
        <v>1169</v>
      </c>
      <c r="C1326">
        <v>851</v>
      </c>
      <c r="D1326" t="s">
        <v>1324</v>
      </c>
      <c r="E1326">
        <v>2011</v>
      </c>
      <c r="F1326" s="15">
        <f>IF(VLOOKUP(IF($A1326&lt;1500,'BM011'!$D$5,IF($A1326&lt;1800,'BM011'!$D$5,IF($A1326&lt;2000,'BM011'!$D$5,$A1326))),'BM011'!$D$5:$U$607,'BM011'!S$609,0)="BRUG KOM",VLOOKUP($C1326,'BM010'!$C$5:$T$102,'BM010'!R$104,0),VLOOKUP(IF($A1326&lt;1500,'BM011'!$D$5,IF($A1326&lt;1800,'BM011'!$D$5,IF($A1326&lt;2000,'BM011'!$D$5,$A1326))),'BM011'!$D$5:$U$607,'BM011'!S$609,0))</f>
        <v>8646.25</v>
      </c>
      <c r="G1326">
        <f>SUMIFS(Baggrundsvariable!D$3:D$296,Baggrundsvariable!$A$3:$A$296,Samlet!$C1326,Baggrundsvariable!$C$3:$C$296,Samlet!$E1326)</f>
        <v>187797</v>
      </c>
      <c r="H1326" s="8">
        <f>SUMIFS(Baggrundsvariable!E$3:E$296,Baggrundsvariable!$A$3:$A$296,Samlet!$C1326,Baggrundsvariable!$C$3:$C$296,Samlet!$E1326)</f>
        <v>1.4916666666666669</v>
      </c>
      <c r="I1326" s="8">
        <f>SUMIFS(Baggrundsvariable!F$3:F$296,Baggrundsvariable!$A$3:$A$296,Samlet!$C1326,Baggrundsvariable!$C$3:$C$296,Samlet!$E1326)</f>
        <v>4.4000000000000004</v>
      </c>
      <c r="J1326" s="8">
        <f>SUMIFS(Baggrundsvariable!G$3:G$296,Baggrundsvariable!$A$3:$A$296,Samlet!$C1326,Baggrundsvariable!$C$3:$C$296,Samlet!$E1326)</f>
        <v>16.600000000000001</v>
      </c>
      <c r="K1326" s="8">
        <f>SUMIFS(Baggrundsvariable!H$3:H$296,Baggrundsvariable!$A$3:$A$296,Samlet!$C1326,Baggrundsvariable!$C$3:$C$296,Samlet!$E1326)</f>
        <v>12.1</v>
      </c>
      <c r="L1326" s="8">
        <f>SUMIFS(Baggrundsvariable!I$3:I$296,Baggrundsvariable!$A$3:$A$296,Samlet!$C1326,Baggrundsvariable!$C$3:$C$296,Samlet!$E1326)</f>
        <v>5.097634247089748</v>
      </c>
    </row>
    <row r="1327" spans="1:12">
      <c r="A1327">
        <v>9293</v>
      </c>
      <c r="B1327" t="s">
        <v>1170</v>
      </c>
      <c r="C1327">
        <v>840</v>
      </c>
      <c r="D1327" t="s">
        <v>1325</v>
      </c>
      <c r="E1327">
        <v>2011</v>
      </c>
      <c r="F1327" s="15">
        <f>IF(VLOOKUP(IF($A1327&lt;1500,'BM011'!$D$5,IF($A1327&lt;1800,'BM011'!$D$5,IF($A1327&lt;2000,'BM011'!$D$5,$A1327))),'BM011'!$D$5:$U$607,'BM011'!S$609,0)="BRUG KOM",VLOOKUP($C1327,'BM010'!$C$5:$T$102,'BM010'!R$104,0),VLOOKUP(IF($A1327&lt;1500,'BM011'!$D$5,IF($A1327&lt;1800,'BM011'!$D$5,IF($A1327&lt;2000,'BM011'!$D$5,$A1327))),'BM011'!$D$5:$U$607,'BM011'!S$609,0))</f>
        <v>7091</v>
      </c>
      <c r="G1327">
        <f>SUMIFS(Baggrundsvariable!D$3:D$296,Baggrundsvariable!$A$3:$A$296,Samlet!$C1327,Baggrundsvariable!$C$3:$C$296,Samlet!$E1327)</f>
        <v>198058</v>
      </c>
      <c r="H1327" s="8">
        <f>SUMIFS(Baggrundsvariable!E$3:E$296,Baggrundsvariable!$A$3:$A$296,Samlet!$C1327,Baggrundsvariable!$C$3:$C$296,Samlet!$E1327)</f>
        <v>1.125</v>
      </c>
      <c r="I1327" s="8">
        <f>SUMIFS(Baggrundsvariable!F$3:F$296,Baggrundsvariable!$A$3:$A$296,Samlet!$C1327,Baggrundsvariable!$C$3:$C$296,Samlet!$E1327)</f>
        <v>1.9</v>
      </c>
      <c r="J1327" s="8">
        <f>SUMIFS(Baggrundsvariable!G$3:G$296,Baggrundsvariable!$A$3:$A$296,Samlet!$C1327,Baggrundsvariable!$C$3:$C$296,Samlet!$E1327)</f>
        <v>12.8</v>
      </c>
      <c r="K1327" s="8">
        <f>SUMIFS(Baggrundsvariable!H$3:H$296,Baggrundsvariable!$A$3:$A$296,Samlet!$C1327,Baggrundsvariable!$C$3:$C$296,Samlet!$E1327)</f>
        <v>11.7</v>
      </c>
      <c r="L1327" s="8">
        <f>SUMIFS(Baggrundsvariable!I$3:I$296,Baggrundsvariable!$A$3:$A$296,Samlet!$C1327,Baggrundsvariable!$C$3:$C$296,Samlet!$E1327)</f>
        <v>2.3083364266537756</v>
      </c>
    </row>
    <row r="1328" spans="1:12">
      <c r="A1328">
        <v>9293</v>
      </c>
      <c r="B1328" t="s">
        <v>1170</v>
      </c>
      <c r="C1328">
        <v>851</v>
      </c>
      <c r="D1328" t="s">
        <v>1324</v>
      </c>
      <c r="E1328">
        <v>2011</v>
      </c>
      <c r="F1328" s="15">
        <f>IF(VLOOKUP(IF($A1328&lt;1500,'BM011'!$D$5,IF($A1328&lt;1800,'BM011'!$D$5,IF($A1328&lt;2000,'BM011'!$D$5,$A1328))),'BM011'!$D$5:$U$607,'BM011'!S$609,0)="BRUG KOM",VLOOKUP($C1328,'BM010'!$C$5:$T$102,'BM010'!R$104,0),VLOOKUP(IF($A1328&lt;1500,'BM011'!$D$5,IF($A1328&lt;1800,'BM011'!$D$5,IF($A1328&lt;2000,'BM011'!$D$5,$A1328))),'BM011'!$D$5:$U$607,'BM011'!S$609,0))</f>
        <v>7091</v>
      </c>
      <c r="G1328">
        <f>SUMIFS(Baggrundsvariable!D$3:D$296,Baggrundsvariable!$A$3:$A$296,Samlet!$C1328,Baggrundsvariable!$C$3:$C$296,Samlet!$E1328)</f>
        <v>187797</v>
      </c>
      <c r="H1328" s="8">
        <f>SUMIFS(Baggrundsvariable!E$3:E$296,Baggrundsvariable!$A$3:$A$296,Samlet!$C1328,Baggrundsvariable!$C$3:$C$296,Samlet!$E1328)</f>
        <v>1.4916666666666669</v>
      </c>
      <c r="I1328" s="8">
        <f>SUMIFS(Baggrundsvariable!F$3:F$296,Baggrundsvariable!$A$3:$A$296,Samlet!$C1328,Baggrundsvariable!$C$3:$C$296,Samlet!$E1328)</f>
        <v>4.4000000000000004</v>
      </c>
      <c r="J1328" s="8">
        <f>SUMIFS(Baggrundsvariable!G$3:G$296,Baggrundsvariable!$A$3:$A$296,Samlet!$C1328,Baggrundsvariable!$C$3:$C$296,Samlet!$E1328)</f>
        <v>16.600000000000001</v>
      </c>
      <c r="K1328" s="8">
        <f>SUMIFS(Baggrundsvariable!H$3:H$296,Baggrundsvariable!$A$3:$A$296,Samlet!$C1328,Baggrundsvariable!$C$3:$C$296,Samlet!$E1328)</f>
        <v>12.1</v>
      </c>
      <c r="L1328" s="8">
        <f>SUMIFS(Baggrundsvariable!I$3:I$296,Baggrundsvariable!$A$3:$A$296,Samlet!$C1328,Baggrundsvariable!$C$3:$C$296,Samlet!$E1328)</f>
        <v>5.097634247089748</v>
      </c>
    </row>
    <row r="1329" spans="1:12">
      <c r="A1329">
        <v>9300</v>
      </c>
      <c r="B1329" t="s">
        <v>1171</v>
      </c>
      <c r="C1329">
        <v>813</v>
      </c>
      <c r="D1329" t="s">
        <v>1327</v>
      </c>
      <c r="E1329">
        <v>2011</v>
      </c>
      <c r="F1329" s="15">
        <f>IF(VLOOKUP(IF($A1329&lt;1500,'BM011'!$D$5,IF($A1329&lt;1800,'BM011'!$D$5,IF($A1329&lt;2000,'BM011'!$D$5,$A1329))),'BM011'!$D$5:$U$607,'BM011'!S$609,0)="BRUG KOM",VLOOKUP($C1329,'BM010'!$C$5:$T$102,'BM010'!R$104,0),VLOOKUP(IF($A1329&lt;1500,'BM011'!$D$5,IF($A1329&lt;1800,'BM011'!$D$5,IF($A1329&lt;2000,'BM011'!$D$5,$A1329))),'BM011'!$D$5:$U$607,'BM011'!S$609,0))</f>
        <v>8014</v>
      </c>
      <c r="G1329">
        <f>SUMIFS(Baggrundsvariable!D$3:D$296,Baggrundsvariable!$A$3:$A$296,Samlet!$C1329,Baggrundsvariable!$C$3:$C$296,Samlet!$E1329)</f>
        <v>185770</v>
      </c>
      <c r="H1329" s="8">
        <f>SUMIFS(Baggrundsvariable!E$3:E$296,Baggrundsvariable!$A$3:$A$296,Samlet!$C1329,Baggrundsvariable!$C$3:$C$296,Samlet!$E1329)</f>
        <v>1.8416666666666668</v>
      </c>
      <c r="I1329" s="8">
        <f>SUMIFS(Baggrundsvariable!F$3:F$296,Baggrundsvariable!$A$3:$A$296,Samlet!$C1329,Baggrundsvariable!$C$3:$C$296,Samlet!$E1329)</f>
        <v>3.3</v>
      </c>
      <c r="J1329" s="8">
        <f>SUMIFS(Baggrundsvariable!G$3:G$296,Baggrundsvariable!$A$3:$A$296,Samlet!$C1329,Baggrundsvariable!$C$3:$C$296,Samlet!$E1329)</f>
        <v>14.8</v>
      </c>
      <c r="K1329" s="8">
        <f>SUMIFS(Baggrundsvariable!H$3:H$296,Baggrundsvariable!$A$3:$A$296,Samlet!$C1329,Baggrundsvariable!$C$3:$C$296,Samlet!$E1329)</f>
        <v>13.1</v>
      </c>
      <c r="L1329" s="8">
        <f>SUMIFS(Baggrundsvariable!I$3:I$296,Baggrundsvariable!$A$3:$A$296,Samlet!$C1329,Baggrundsvariable!$C$3:$C$296,Samlet!$E1329)</f>
        <v>2.6054857895528518</v>
      </c>
    </row>
    <row r="1330" spans="1:12">
      <c r="A1330">
        <v>9310</v>
      </c>
      <c r="B1330" t="s">
        <v>1172</v>
      </c>
      <c r="C1330">
        <v>851</v>
      </c>
      <c r="D1330" t="s">
        <v>1324</v>
      </c>
      <c r="E1330">
        <v>2011</v>
      </c>
      <c r="F1330" s="15">
        <f>IF(VLOOKUP(IF($A1330&lt;1500,'BM011'!$D$5,IF($A1330&lt;1800,'BM011'!$D$5,IF($A1330&lt;2000,'BM011'!$D$5,$A1330))),'BM011'!$D$5:$U$607,'BM011'!S$609,0)="BRUG KOM",VLOOKUP($C1330,'BM010'!$C$5:$T$102,'BM010'!R$104,0),VLOOKUP(IF($A1330&lt;1500,'BM011'!$D$5,IF($A1330&lt;1800,'BM011'!$D$5,IF($A1330&lt;2000,'BM011'!$D$5,$A1330))),'BM011'!$D$5:$U$607,'BM011'!S$609,0))</f>
        <v>10278.75</v>
      </c>
      <c r="G1330">
        <f>SUMIFS(Baggrundsvariable!D$3:D$296,Baggrundsvariable!$A$3:$A$296,Samlet!$C1330,Baggrundsvariable!$C$3:$C$296,Samlet!$E1330)</f>
        <v>187797</v>
      </c>
      <c r="H1330" s="8">
        <f>SUMIFS(Baggrundsvariable!E$3:E$296,Baggrundsvariable!$A$3:$A$296,Samlet!$C1330,Baggrundsvariable!$C$3:$C$296,Samlet!$E1330)</f>
        <v>1.4916666666666669</v>
      </c>
      <c r="I1330" s="8">
        <f>SUMIFS(Baggrundsvariable!F$3:F$296,Baggrundsvariable!$A$3:$A$296,Samlet!$C1330,Baggrundsvariable!$C$3:$C$296,Samlet!$E1330)</f>
        <v>4.4000000000000004</v>
      </c>
      <c r="J1330" s="8">
        <f>SUMIFS(Baggrundsvariable!G$3:G$296,Baggrundsvariable!$A$3:$A$296,Samlet!$C1330,Baggrundsvariable!$C$3:$C$296,Samlet!$E1330)</f>
        <v>16.600000000000001</v>
      </c>
      <c r="K1330" s="8">
        <f>SUMIFS(Baggrundsvariable!H$3:H$296,Baggrundsvariable!$A$3:$A$296,Samlet!$C1330,Baggrundsvariable!$C$3:$C$296,Samlet!$E1330)</f>
        <v>12.1</v>
      </c>
      <c r="L1330" s="8">
        <f>SUMIFS(Baggrundsvariable!I$3:I$296,Baggrundsvariable!$A$3:$A$296,Samlet!$C1330,Baggrundsvariable!$C$3:$C$296,Samlet!$E1330)</f>
        <v>5.097634247089748</v>
      </c>
    </row>
    <row r="1331" spans="1:12">
      <c r="A1331">
        <v>9320</v>
      </c>
      <c r="B1331" t="s">
        <v>1173</v>
      </c>
      <c r="C1331">
        <v>810</v>
      </c>
      <c r="D1331" t="s">
        <v>1328</v>
      </c>
      <c r="E1331">
        <v>2011</v>
      </c>
      <c r="F1331" s="15">
        <f>IF(VLOOKUP(IF($A1331&lt;1500,'BM011'!$D$5,IF($A1331&lt;1800,'BM011'!$D$5,IF($A1331&lt;2000,'BM011'!$D$5,$A1331))),'BM011'!$D$5:$U$607,'BM011'!S$609,0)="BRUG KOM",VLOOKUP($C1331,'BM010'!$C$5:$T$102,'BM010'!R$104,0),VLOOKUP(IF($A1331&lt;1500,'BM011'!$D$5,IF($A1331&lt;1800,'BM011'!$D$5,IF($A1331&lt;2000,'BM011'!$D$5,$A1331))),'BM011'!$D$5:$U$607,'BM011'!S$609,0))</f>
        <v>8208.5</v>
      </c>
      <c r="G1331">
        <f>SUMIFS(Baggrundsvariable!D$3:D$296,Baggrundsvariable!$A$3:$A$296,Samlet!$C1331,Baggrundsvariable!$C$3:$C$296,Samlet!$E1331)</f>
        <v>180932</v>
      </c>
      <c r="H1331" s="8">
        <f>SUMIFS(Baggrundsvariable!E$3:E$296,Baggrundsvariable!$A$3:$A$296,Samlet!$C1331,Baggrundsvariable!$C$3:$C$296,Samlet!$E1331)</f>
        <v>1.4750000000000003</v>
      </c>
      <c r="I1331" s="8">
        <f>SUMIFS(Baggrundsvariable!F$3:F$296,Baggrundsvariable!$A$3:$A$296,Samlet!$C1331,Baggrundsvariable!$C$3:$C$296,Samlet!$E1331)</f>
        <v>3.9</v>
      </c>
      <c r="J1331" s="8">
        <f>SUMIFS(Baggrundsvariable!G$3:G$296,Baggrundsvariable!$A$3:$A$296,Samlet!$C1331,Baggrundsvariable!$C$3:$C$296,Samlet!$E1331)</f>
        <v>16.399999999999999</v>
      </c>
      <c r="K1331" s="8">
        <f>SUMIFS(Baggrundsvariable!H$3:H$296,Baggrundsvariable!$A$3:$A$296,Samlet!$C1331,Baggrundsvariable!$C$3:$C$296,Samlet!$E1331)</f>
        <v>11.7</v>
      </c>
      <c r="L1331" s="8">
        <f>SUMIFS(Baggrundsvariable!I$3:I$296,Baggrundsvariable!$A$3:$A$296,Samlet!$C1331,Baggrundsvariable!$C$3:$C$296,Samlet!$E1331)</f>
        <v>2.425237562884293</v>
      </c>
    </row>
    <row r="1332" spans="1:12">
      <c r="A1332">
        <v>9320</v>
      </c>
      <c r="B1332" t="s">
        <v>1173</v>
      </c>
      <c r="C1332">
        <v>851</v>
      </c>
      <c r="D1332" t="s">
        <v>1324</v>
      </c>
      <c r="E1332">
        <v>2011</v>
      </c>
      <c r="F1332" s="15">
        <f>IF(VLOOKUP(IF($A1332&lt;1500,'BM011'!$D$5,IF($A1332&lt;1800,'BM011'!$D$5,IF($A1332&lt;2000,'BM011'!$D$5,$A1332))),'BM011'!$D$5:$U$607,'BM011'!S$609,0)="BRUG KOM",VLOOKUP($C1332,'BM010'!$C$5:$T$102,'BM010'!R$104,0),VLOOKUP(IF($A1332&lt;1500,'BM011'!$D$5,IF($A1332&lt;1800,'BM011'!$D$5,IF($A1332&lt;2000,'BM011'!$D$5,$A1332))),'BM011'!$D$5:$U$607,'BM011'!S$609,0))</f>
        <v>8208.5</v>
      </c>
      <c r="G1332">
        <f>SUMIFS(Baggrundsvariable!D$3:D$296,Baggrundsvariable!$A$3:$A$296,Samlet!$C1332,Baggrundsvariable!$C$3:$C$296,Samlet!$E1332)</f>
        <v>187797</v>
      </c>
      <c r="H1332" s="8">
        <f>SUMIFS(Baggrundsvariable!E$3:E$296,Baggrundsvariable!$A$3:$A$296,Samlet!$C1332,Baggrundsvariable!$C$3:$C$296,Samlet!$E1332)</f>
        <v>1.4916666666666669</v>
      </c>
      <c r="I1332" s="8">
        <f>SUMIFS(Baggrundsvariable!F$3:F$296,Baggrundsvariable!$A$3:$A$296,Samlet!$C1332,Baggrundsvariable!$C$3:$C$296,Samlet!$E1332)</f>
        <v>4.4000000000000004</v>
      </c>
      <c r="J1332" s="8">
        <f>SUMIFS(Baggrundsvariable!G$3:G$296,Baggrundsvariable!$A$3:$A$296,Samlet!$C1332,Baggrundsvariable!$C$3:$C$296,Samlet!$E1332)</f>
        <v>16.600000000000001</v>
      </c>
      <c r="K1332" s="8">
        <f>SUMIFS(Baggrundsvariable!H$3:H$296,Baggrundsvariable!$A$3:$A$296,Samlet!$C1332,Baggrundsvariable!$C$3:$C$296,Samlet!$E1332)</f>
        <v>12.1</v>
      </c>
      <c r="L1332" s="8">
        <f>SUMIFS(Baggrundsvariable!I$3:I$296,Baggrundsvariable!$A$3:$A$296,Samlet!$C1332,Baggrundsvariable!$C$3:$C$296,Samlet!$E1332)</f>
        <v>5.097634247089748</v>
      </c>
    </row>
    <row r="1333" spans="1:12">
      <c r="A1333">
        <v>9330</v>
      </c>
      <c r="B1333" t="s">
        <v>1174</v>
      </c>
      <c r="C1333">
        <v>810</v>
      </c>
      <c r="D1333" t="s">
        <v>1328</v>
      </c>
      <c r="E1333">
        <v>2011</v>
      </c>
      <c r="F1333" s="15">
        <f>IF(VLOOKUP(IF($A1333&lt;1500,'BM011'!$D$5,IF($A1333&lt;1800,'BM011'!$D$5,IF($A1333&lt;2000,'BM011'!$D$5,$A1333))),'BM011'!$D$5:$U$607,'BM011'!S$609,0)="BRUG KOM",VLOOKUP($C1333,'BM010'!$C$5:$T$102,'BM010'!R$104,0),VLOOKUP(IF($A1333&lt;1500,'BM011'!$D$5,IF($A1333&lt;1800,'BM011'!$D$5,IF($A1333&lt;2000,'BM011'!$D$5,$A1333))),'BM011'!$D$5:$U$607,'BM011'!S$609,0))</f>
        <v>5703</v>
      </c>
      <c r="G1333">
        <f>SUMIFS(Baggrundsvariable!D$3:D$296,Baggrundsvariable!$A$3:$A$296,Samlet!$C1333,Baggrundsvariable!$C$3:$C$296,Samlet!$E1333)</f>
        <v>180932</v>
      </c>
      <c r="H1333" s="8">
        <f>SUMIFS(Baggrundsvariable!E$3:E$296,Baggrundsvariable!$A$3:$A$296,Samlet!$C1333,Baggrundsvariable!$C$3:$C$296,Samlet!$E1333)</f>
        <v>1.4750000000000003</v>
      </c>
      <c r="I1333" s="8">
        <f>SUMIFS(Baggrundsvariable!F$3:F$296,Baggrundsvariable!$A$3:$A$296,Samlet!$C1333,Baggrundsvariable!$C$3:$C$296,Samlet!$E1333)</f>
        <v>3.9</v>
      </c>
      <c r="J1333" s="8">
        <f>SUMIFS(Baggrundsvariable!G$3:G$296,Baggrundsvariable!$A$3:$A$296,Samlet!$C1333,Baggrundsvariable!$C$3:$C$296,Samlet!$E1333)</f>
        <v>16.399999999999999</v>
      </c>
      <c r="K1333" s="8">
        <f>SUMIFS(Baggrundsvariable!H$3:H$296,Baggrundsvariable!$A$3:$A$296,Samlet!$C1333,Baggrundsvariable!$C$3:$C$296,Samlet!$E1333)</f>
        <v>11.7</v>
      </c>
      <c r="L1333" s="8">
        <f>SUMIFS(Baggrundsvariable!I$3:I$296,Baggrundsvariable!$A$3:$A$296,Samlet!$C1333,Baggrundsvariable!$C$3:$C$296,Samlet!$E1333)</f>
        <v>2.425237562884293</v>
      </c>
    </row>
    <row r="1334" spans="1:12">
      <c r="A1334">
        <v>9330</v>
      </c>
      <c r="B1334" t="s">
        <v>1174</v>
      </c>
      <c r="C1334">
        <v>813</v>
      </c>
      <c r="D1334" t="s">
        <v>1327</v>
      </c>
      <c r="E1334">
        <v>2011</v>
      </c>
      <c r="F1334" s="15">
        <f>IF(VLOOKUP(IF($A1334&lt;1500,'BM011'!$D$5,IF($A1334&lt;1800,'BM011'!$D$5,IF($A1334&lt;2000,'BM011'!$D$5,$A1334))),'BM011'!$D$5:$U$607,'BM011'!S$609,0)="BRUG KOM",VLOOKUP($C1334,'BM010'!$C$5:$T$102,'BM010'!R$104,0),VLOOKUP(IF($A1334&lt;1500,'BM011'!$D$5,IF($A1334&lt;1800,'BM011'!$D$5,IF($A1334&lt;2000,'BM011'!$D$5,$A1334))),'BM011'!$D$5:$U$607,'BM011'!S$609,0))</f>
        <v>5703</v>
      </c>
      <c r="G1334">
        <f>SUMIFS(Baggrundsvariable!D$3:D$296,Baggrundsvariable!$A$3:$A$296,Samlet!$C1334,Baggrundsvariable!$C$3:$C$296,Samlet!$E1334)</f>
        <v>185770</v>
      </c>
      <c r="H1334" s="8">
        <f>SUMIFS(Baggrundsvariable!E$3:E$296,Baggrundsvariable!$A$3:$A$296,Samlet!$C1334,Baggrundsvariable!$C$3:$C$296,Samlet!$E1334)</f>
        <v>1.8416666666666668</v>
      </c>
      <c r="I1334" s="8">
        <f>SUMIFS(Baggrundsvariable!F$3:F$296,Baggrundsvariable!$A$3:$A$296,Samlet!$C1334,Baggrundsvariable!$C$3:$C$296,Samlet!$E1334)</f>
        <v>3.3</v>
      </c>
      <c r="J1334" s="8">
        <f>SUMIFS(Baggrundsvariable!G$3:G$296,Baggrundsvariable!$A$3:$A$296,Samlet!$C1334,Baggrundsvariable!$C$3:$C$296,Samlet!$E1334)</f>
        <v>14.8</v>
      </c>
      <c r="K1334" s="8">
        <f>SUMIFS(Baggrundsvariable!H$3:H$296,Baggrundsvariable!$A$3:$A$296,Samlet!$C1334,Baggrundsvariable!$C$3:$C$296,Samlet!$E1334)</f>
        <v>13.1</v>
      </c>
      <c r="L1334" s="8">
        <f>SUMIFS(Baggrundsvariable!I$3:I$296,Baggrundsvariable!$A$3:$A$296,Samlet!$C1334,Baggrundsvariable!$C$3:$C$296,Samlet!$E1334)</f>
        <v>2.6054857895528518</v>
      </c>
    </row>
    <row r="1335" spans="1:12">
      <c r="A1335">
        <v>9340</v>
      </c>
      <c r="B1335" t="s">
        <v>1175</v>
      </c>
      <c r="C1335">
        <v>810</v>
      </c>
      <c r="D1335" t="s">
        <v>1328</v>
      </c>
      <c r="E1335">
        <v>2011</v>
      </c>
      <c r="F1335" s="15">
        <f>IF(VLOOKUP(IF($A1335&lt;1500,'BM011'!$D$5,IF($A1335&lt;1800,'BM011'!$D$5,IF($A1335&lt;2000,'BM011'!$D$5,$A1335))),'BM011'!$D$5:$U$607,'BM011'!S$609,0)="BRUG KOM",VLOOKUP($C1335,'BM010'!$C$5:$T$102,'BM010'!R$104,0),VLOOKUP(IF($A1335&lt;1500,'BM011'!$D$5,IF($A1335&lt;1800,'BM011'!$D$5,IF($A1335&lt;2000,'BM011'!$D$5,$A1335))),'BM011'!$D$5:$U$607,'BM011'!S$609,0))</f>
        <v>5852</v>
      </c>
      <c r="G1335">
        <f>SUMIFS(Baggrundsvariable!D$3:D$296,Baggrundsvariable!$A$3:$A$296,Samlet!$C1335,Baggrundsvariable!$C$3:$C$296,Samlet!$E1335)</f>
        <v>180932</v>
      </c>
      <c r="H1335" s="8">
        <f>SUMIFS(Baggrundsvariable!E$3:E$296,Baggrundsvariable!$A$3:$A$296,Samlet!$C1335,Baggrundsvariable!$C$3:$C$296,Samlet!$E1335)</f>
        <v>1.4750000000000003</v>
      </c>
      <c r="I1335" s="8">
        <f>SUMIFS(Baggrundsvariable!F$3:F$296,Baggrundsvariable!$A$3:$A$296,Samlet!$C1335,Baggrundsvariable!$C$3:$C$296,Samlet!$E1335)</f>
        <v>3.9</v>
      </c>
      <c r="J1335" s="8">
        <f>SUMIFS(Baggrundsvariable!G$3:G$296,Baggrundsvariable!$A$3:$A$296,Samlet!$C1335,Baggrundsvariable!$C$3:$C$296,Samlet!$E1335)</f>
        <v>16.399999999999999</v>
      </c>
      <c r="K1335" s="8">
        <f>SUMIFS(Baggrundsvariable!H$3:H$296,Baggrundsvariable!$A$3:$A$296,Samlet!$C1335,Baggrundsvariable!$C$3:$C$296,Samlet!$E1335)</f>
        <v>11.7</v>
      </c>
      <c r="L1335" s="8">
        <f>SUMIFS(Baggrundsvariable!I$3:I$296,Baggrundsvariable!$A$3:$A$296,Samlet!$C1335,Baggrundsvariable!$C$3:$C$296,Samlet!$E1335)</f>
        <v>2.425237562884293</v>
      </c>
    </row>
    <row r="1336" spans="1:12">
      <c r="A1336">
        <v>9340</v>
      </c>
      <c r="B1336" t="s">
        <v>1175</v>
      </c>
      <c r="C1336">
        <v>813</v>
      </c>
      <c r="D1336" t="s">
        <v>1327</v>
      </c>
      <c r="E1336">
        <v>2011</v>
      </c>
      <c r="F1336" s="15">
        <f>IF(VLOOKUP(IF($A1336&lt;1500,'BM011'!$D$5,IF($A1336&lt;1800,'BM011'!$D$5,IF($A1336&lt;2000,'BM011'!$D$5,$A1336))),'BM011'!$D$5:$U$607,'BM011'!S$609,0)="BRUG KOM",VLOOKUP($C1336,'BM010'!$C$5:$T$102,'BM010'!R$104,0),VLOOKUP(IF($A1336&lt;1500,'BM011'!$D$5,IF($A1336&lt;1800,'BM011'!$D$5,IF($A1336&lt;2000,'BM011'!$D$5,$A1336))),'BM011'!$D$5:$U$607,'BM011'!S$609,0))</f>
        <v>5852</v>
      </c>
      <c r="G1336">
        <f>SUMIFS(Baggrundsvariable!D$3:D$296,Baggrundsvariable!$A$3:$A$296,Samlet!$C1336,Baggrundsvariable!$C$3:$C$296,Samlet!$E1336)</f>
        <v>185770</v>
      </c>
      <c r="H1336" s="8">
        <f>SUMIFS(Baggrundsvariable!E$3:E$296,Baggrundsvariable!$A$3:$A$296,Samlet!$C1336,Baggrundsvariable!$C$3:$C$296,Samlet!$E1336)</f>
        <v>1.8416666666666668</v>
      </c>
      <c r="I1336" s="8">
        <f>SUMIFS(Baggrundsvariable!F$3:F$296,Baggrundsvariable!$A$3:$A$296,Samlet!$C1336,Baggrundsvariable!$C$3:$C$296,Samlet!$E1336)</f>
        <v>3.3</v>
      </c>
      <c r="J1336" s="8">
        <f>SUMIFS(Baggrundsvariable!G$3:G$296,Baggrundsvariable!$A$3:$A$296,Samlet!$C1336,Baggrundsvariable!$C$3:$C$296,Samlet!$E1336)</f>
        <v>14.8</v>
      </c>
      <c r="K1336" s="8">
        <f>SUMIFS(Baggrundsvariable!H$3:H$296,Baggrundsvariable!$A$3:$A$296,Samlet!$C1336,Baggrundsvariable!$C$3:$C$296,Samlet!$E1336)</f>
        <v>13.1</v>
      </c>
      <c r="L1336" s="8">
        <f>SUMIFS(Baggrundsvariable!I$3:I$296,Baggrundsvariable!$A$3:$A$296,Samlet!$C1336,Baggrundsvariable!$C$3:$C$296,Samlet!$E1336)</f>
        <v>2.6054857895528518</v>
      </c>
    </row>
    <row r="1337" spans="1:12">
      <c r="A1337">
        <v>9352</v>
      </c>
      <c r="B1337" t="s">
        <v>1176</v>
      </c>
      <c r="C1337">
        <v>810</v>
      </c>
      <c r="D1337" t="s">
        <v>1328</v>
      </c>
      <c r="E1337">
        <v>2011</v>
      </c>
      <c r="F1337" s="15">
        <f>IF(VLOOKUP(IF($A1337&lt;1500,'BM011'!$D$5,IF($A1337&lt;1800,'BM011'!$D$5,IF($A1337&lt;2000,'BM011'!$D$5,$A1337))),'BM011'!$D$5:$U$607,'BM011'!S$609,0)="BRUG KOM",VLOOKUP($C1337,'BM010'!$C$5:$T$102,'BM010'!R$104,0),VLOOKUP(IF($A1337&lt;1500,'BM011'!$D$5,IF($A1337&lt;1800,'BM011'!$D$5,IF($A1337&lt;2000,'BM011'!$D$5,$A1337))),'BM011'!$D$5:$U$607,'BM011'!S$609,0))</f>
        <v>6784.5</v>
      </c>
      <c r="G1337">
        <f>SUMIFS(Baggrundsvariable!D$3:D$296,Baggrundsvariable!$A$3:$A$296,Samlet!$C1337,Baggrundsvariable!$C$3:$C$296,Samlet!$E1337)</f>
        <v>180932</v>
      </c>
      <c r="H1337" s="8">
        <f>SUMIFS(Baggrundsvariable!E$3:E$296,Baggrundsvariable!$A$3:$A$296,Samlet!$C1337,Baggrundsvariable!$C$3:$C$296,Samlet!$E1337)</f>
        <v>1.4750000000000003</v>
      </c>
      <c r="I1337" s="8">
        <f>SUMIFS(Baggrundsvariable!F$3:F$296,Baggrundsvariable!$A$3:$A$296,Samlet!$C1337,Baggrundsvariable!$C$3:$C$296,Samlet!$E1337)</f>
        <v>3.9</v>
      </c>
      <c r="J1337" s="8">
        <f>SUMIFS(Baggrundsvariable!G$3:G$296,Baggrundsvariable!$A$3:$A$296,Samlet!$C1337,Baggrundsvariable!$C$3:$C$296,Samlet!$E1337)</f>
        <v>16.399999999999999</v>
      </c>
      <c r="K1337" s="8">
        <f>SUMIFS(Baggrundsvariable!H$3:H$296,Baggrundsvariable!$A$3:$A$296,Samlet!$C1337,Baggrundsvariable!$C$3:$C$296,Samlet!$E1337)</f>
        <v>11.7</v>
      </c>
      <c r="L1337" s="8">
        <f>SUMIFS(Baggrundsvariable!I$3:I$296,Baggrundsvariable!$A$3:$A$296,Samlet!$C1337,Baggrundsvariable!$C$3:$C$296,Samlet!$E1337)</f>
        <v>2.425237562884293</v>
      </c>
    </row>
    <row r="1338" spans="1:12">
      <c r="A1338">
        <v>9352</v>
      </c>
      <c r="B1338" t="s">
        <v>1176</v>
      </c>
      <c r="C1338">
        <v>813</v>
      </c>
      <c r="D1338" t="s">
        <v>1327</v>
      </c>
      <c r="E1338">
        <v>2011</v>
      </c>
      <c r="F1338" s="15">
        <f>IF(VLOOKUP(IF($A1338&lt;1500,'BM011'!$D$5,IF($A1338&lt;1800,'BM011'!$D$5,IF($A1338&lt;2000,'BM011'!$D$5,$A1338))),'BM011'!$D$5:$U$607,'BM011'!S$609,0)="BRUG KOM",VLOOKUP($C1338,'BM010'!$C$5:$T$102,'BM010'!R$104,0),VLOOKUP(IF($A1338&lt;1500,'BM011'!$D$5,IF($A1338&lt;1800,'BM011'!$D$5,IF($A1338&lt;2000,'BM011'!$D$5,$A1338))),'BM011'!$D$5:$U$607,'BM011'!S$609,0))</f>
        <v>8025.75</v>
      </c>
      <c r="G1338">
        <f>SUMIFS(Baggrundsvariable!D$3:D$296,Baggrundsvariable!$A$3:$A$296,Samlet!$C1338,Baggrundsvariable!$C$3:$C$296,Samlet!$E1338)</f>
        <v>185770</v>
      </c>
      <c r="H1338" s="8">
        <f>SUMIFS(Baggrundsvariable!E$3:E$296,Baggrundsvariable!$A$3:$A$296,Samlet!$C1338,Baggrundsvariable!$C$3:$C$296,Samlet!$E1338)</f>
        <v>1.8416666666666668</v>
      </c>
      <c r="I1338" s="8">
        <f>SUMIFS(Baggrundsvariable!F$3:F$296,Baggrundsvariable!$A$3:$A$296,Samlet!$C1338,Baggrundsvariable!$C$3:$C$296,Samlet!$E1338)</f>
        <v>3.3</v>
      </c>
      <c r="J1338" s="8">
        <f>SUMIFS(Baggrundsvariable!G$3:G$296,Baggrundsvariable!$A$3:$A$296,Samlet!$C1338,Baggrundsvariable!$C$3:$C$296,Samlet!$E1338)</f>
        <v>14.8</v>
      </c>
      <c r="K1338" s="8">
        <f>SUMIFS(Baggrundsvariable!H$3:H$296,Baggrundsvariable!$A$3:$A$296,Samlet!$C1338,Baggrundsvariable!$C$3:$C$296,Samlet!$E1338)</f>
        <v>13.1</v>
      </c>
      <c r="L1338" s="8">
        <f>SUMIFS(Baggrundsvariable!I$3:I$296,Baggrundsvariable!$A$3:$A$296,Samlet!$C1338,Baggrundsvariable!$C$3:$C$296,Samlet!$E1338)</f>
        <v>2.6054857895528518</v>
      </c>
    </row>
    <row r="1339" spans="1:12">
      <c r="A1339">
        <v>9362</v>
      </c>
      <c r="B1339" t="s">
        <v>1177</v>
      </c>
      <c r="C1339">
        <v>851</v>
      </c>
      <c r="D1339" t="s">
        <v>1324</v>
      </c>
      <c r="E1339">
        <v>2011</v>
      </c>
      <c r="F1339" s="15">
        <f>IF(VLOOKUP(IF($A1339&lt;1500,'BM011'!$D$5,IF($A1339&lt;1800,'BM011'!$D$5,IF($A1339&lt;2000,'BM011'!$D$5,$A1339))),'BM011'!$D$5:$U$607,'BM011'!S$609,0)="BRUG KOM",VLOOKUP($C1339,'BM010'!$C$5:$T$102,'BM010'!R$104,0),VLOOKUP(IF($A1339&lt;1500,'BM011'!$D$5,IF($A1339&lt;1800,'BM011'!$D$5,IF($A1339&lt;2000,'BM011'!$D$5,$A1339))),'BM011'!$D$5:$U$607,'BM011'!S$609,0))</f>
        <v>11708.5</v>
      </c>
      <c r="G1339">
        <f>SUMIFS(Baggrundsvariable!D$3:D$296,Baggrundsvariable!$A$3:$A$296,Samlet!$C1339,Baggrundsvariable!$C$3:$C$296,Samlet!$E1339)</f>
        <v>187797</v>
      </c>
      <c r="H1339" s="8">
        <f>SUMIFS(Baggrundsvariable!E$3:E$296,Baggrundsvariable!$A$3:$A$296,Samlet!$C1339,Baggrundsvariable!$C$3:$C$296,Samlet!$E1339)</f>
        <v>1.4916666666666669</v>
      </c>
      <c r="I1339" s="8">
        <f>SUMIFS(Baggrundsvariable!F$3:F$296,Baggrundsvariable!$A$3:$A$296,Samlet!$C1339,Baggrundsvariable!$C$3:$C$296,Samlet!$E1339)</f>
        <v>4.4000000000000004</v>
      </c>
      <c r="J1339" s="8">
        <f>SUMIFS(Baggrundsvariable!G$3:G$296,Baggrundsvariable!$A$3:$A$296,Samlet!$C1339,Baggrundsvariable!$C$3:$C$296,Samlet!$E1339)</f>
        <v>16.600000000000001</v>
      </c>
      <c r="K1339" s="8">
        <f>SUMIFS(Baggrundsvariable!H$3:H$296,Baggrundsvariable!$A$3:$A$296,Samlet!$C1339,Baggrundsvariable!$C$3:$C$296,Samlet!$E1339)</f>
        <v>12.1</v>
      </c>
      <c r="L1339" s="8">
        <f>SUMIFS(Baggrundsvariable!I$3:I$296,Baggrundsvariable!$A$3:$A$296,Samlet!$C1339,Baggrundsvariable!$C$3:$C$296,Samlet!$E1339)</f>
        <v>5.097634247089748</v>
      </c>
    </row>
    <row r="1340" spans="1:12">
      <c r="A1340">
        <v>9370</v>
      </c>
      <c r="B1340" t="s">
        <v>1178</v>
      </c>
      <c r="C1340">
        <v>810</v>
      </c>
      <c r="D1340" t="s">
        <v>1328</v>
      </c>
      <c r="E1340">
        <v>2011</v>
      </c>
      <c r="F1340" s="15">
        <f>IF(VLOOKUP(IF($A1340&lt;1500,'BM011'!$D$5,IF($A1340&lt;1800,'BM011'!$D$5,IF($A1340&lt;2000,'BM011'!$D$5,$A1340))),'BM011'!$D$5:$U$607,'BM011'!S$609,0)="BRUG KOM",VLOOKUP($C1340,'BM010'!$C$5:$T$102,'BM010'!R$104,0),VLOOKUP(IF($A1340&lt;1500,'BM011'!$D$5,IF($A1340&lt;1800,'BM011'!$D$5,IF($A1340&lt;2000,'BM011'!$D$5,$A1340))),'BM011'!$D$5:$U$607,'BM011'!S$609,0))</f>
        <v>7450.75</v>
      </c>
      <c r="G1340">
        <f>SUMIFS(Baggrundsvariable!D$3:D$296,Baggrundsvariable!$A$3:$A$296,Samlet!$C1340,Baggrundsvariable!$C$3:$C$296,Samlet!$E1340)</f>
        <v>180932</v>
      </c>
      <c r="H1340" s="8">
        <f>SUMIFS(Baggrundsvariable!E$3:E$296,Baggrundsvariable!$A$3:$A$296,Samlet!$C1340,Baggrundsvariable!$C$3:$C$296,Samlet!$E1340)</f>
        <v>1.4750000000000003</v>
      </c>
      <c r="I1340" s="8">
        <f>SUMIFS(Baggrundsvariable!F$3:F$296,Baggrundsvariable!$A$3:$A$296,Samlet!$C1340,Baggrundsvariable!$C$3:$C$296,Samlet!$E1340)</f>
        <v>3.9</v>
      </c>
      <c r="J1340" s="8">
        <f>SUMIFS(Baggrundsvariable!G$3:G$296,Baggrundsvariable!$A$3:$A$296,Samlet!$C1340,Baggrundsvariable!$C$3:$C$296,Samlet!$E1340)</f>
        <v>16.399999999999999</v>
      </c>
      <c r="K1340" s="8">
        <f>SUMIFS(Baggrundsvariable!H$3:H$296,Baggrundsvariable!$A$3:$A$296,Samlet!$C1340,Baggrundsvariable!$C$3:$C$296,Samlet!$E1340)</f>
        <v>11.7</v>
      </c>
      <c r="L1340" s="8">
        <f>SUMIFS(Baggrundsvariable!I$3:I$296,Baggrundsvariable!$A$3:$A$296,Samlet!$C1340,Baggrundsvariable!$C$3:$C$296,Samlet!$E1340)</f>
        <v>2.425237562884293</v>
      </c>
    </row>
    <row r="1341" spans="1:12">
      <c r="A1341">
        <v>9370</v>
      </c>
      <c r="B1341" t="s">
        <v>1178</v>
      </c>
      <c r="C1341">
        <v>851</v>
      </c>
      <c r="D1341" t="s">
        <v>1324</v>
      </c>
      <c r="E1341">
        <v>2011</v>
      </c>
      <c r="F1341" s="15">
        <f>IF(VLOOKUP(IF($A1341&lt;1500,'BM011'!$D$5,IF($A1341&lt;1800,'BM011'!$D$5,IF($A1341&lt;2000,'BM011'!$D$5,$A1341))),'BM011'!$D$5:$U$607,'BM011'!S$609,0)="BRUG KOM",VLOOKUP($C1341,'BM010'!$C$5:$T$102,'BM010'!R$104,0),VLOOKUP(IF($A1341&lt;1500,'BM011'!$D$5,IF($A1341&lt;1800,'BM011'!$D$5,IF($A1341&lt;2000,'BM011'!$D$5,$A1341))),'BM011'!$D$5:$U$607,'BM011'!S$609,0))</f>
        <v>7450.75</v>
      </c>
      <c r="G1341">
        <f>SUMIFS(Baggrundsvariable!D$3:D$296,Baggrundsvariable!$A$3:$A$296,Samlet!$C1341,Baggrundsvariable!$C$3:$C$296,Samlet!$E1341)</f>
        <v>187797</v>
      </c>
      <c r="H1341" s="8">
        <f>SUMIFS(Baggrundsvariable!E$3:E$296,Baggrundsvariable!$A$3:$A$296,Samlet!$C1341,Baggrundsvariable!$C$3:$C$296,Samlet!$E1341)</f>
        <v>1.4916666666666669</v>
      </c>
      <c r="I1341" s="8">
        <f>SUMIFS(Baggrundsvariable!F$3:F$296,Baggrundsvariable!$A$3:$A$296,Samlet!$C1341,Baggrundsvariable!$C$3:$C$296,Samlet!$E1341)</f>
        <v>4.4000000000000004</v>
      </c>
      <c r="J1341" s="8">
        <f>SUMIFS(Baggrundsvariable!G$3:G$296,Baggrundsvariable!$A$3:$A$296,Samlet!$C1341,Baggrundsvariable!$C$3:$C$296,Samlet!$E1341)</f>
        <v>16.600000000000001</v>
      </c>
      <c r="K1341" s="8">
        <f>SUMIFS(Baggrundsvariable!H$3:H$296,Baggrundsvariable!$A$3:$A$296,Samlet!$C1341,Baggrundsvariable!$C$3:$C$296,Samlet!$E1341)</f>
        <v>12.1</v>
      </c>
      <c r="L1341" s="8">
        <f>SUMIFS(Baggrundsvariable!I$3:I$296,Baggrundsvariable!$A$3:$A$296,Samlet!$C1341,Baggrundsvariable!$C$3:$C$296,Samlet!$E1341)</f>
        <v>5.097634247089748</v>
      </c>
    </row>
    <row r="1342" spans="1:12">
      <c r="A1342">
        <v>9380</v>
      </c>
      <c r="B1342" t="s">
        <v>1179</v>
      </c>
      <c r="C1342">
        <v>851</v>
      </c>
      <c r="D1342" t="s">
        <v>1324</v>
      </c>
      <c r="E1342">
        <v>2011</v>
      </c>
      <c r="F1342" s="15">
        <f>IF(VLOOKUP(IF($A1342&lt;1500,'BM011'!$D$5,IF($A1342&lt;1800,'BM011'!$D$5,IF($A1342&lt;2000,'BM011'!$D$5,$A1342))),'BM011'!$D$5:$U$607,'BM011'!S$609,0)="BRUG KOM",VLOOKUP($C1342,'BM010'!$C$5:$T$102,'BM010'!R$104,0),VLOOKUP(IF($A1342&lt;1500,'BM011'!$D$5,IF($A1342&lt;1800,'BM011'!$D$5,IF($A1342&lt;2000,'BM011'!$D$5,$A1342))),'BM011'!$D$5:$U$607,'BM011'!S$609,0))</f>
        <v>11762.5</v>
      </c>
      <c r="G1342">
        <f>SUMIFS(Baggrundsvariable!D$3:D$296,Baggrundsvariable!$A$3:$A$296,Samlet!$C1342,Baggrundsvariable!$C$3:$C$296,Samlet!$E1342)</f>
        <v>187797</v>
      </c>
      <c r="H1342" s="8">
        <f>SUMIFS(Baggrundsvariable!E$3:E$296,Baggrundsvariable!$A$3:$A$296,Samlet!$C1342,Baggrundsvariable!$C$3:$C$296,Samlet!$E1342)</f>
        <v>1.4916666666666669</v>
      </c>
      <c r="I1342" s="8">
        <f>SUMIFS(Baggrundsvariable!F$3:F$296,Baggrundsvariable!$A$3:$A$296,Samlet!$C1342,Baggrundsvariable!$C$3:$C$296,Samlet!$E1342)</f>
        <v>4.4000000000000004</v>
      </c>
      <c r="J1342" s="8">
        <f>SUMIFS(Baggrundsvariable!G$3:G$296,Baggrundsvariable!$A$3:$A$296,Samlet!$C1342,Baggrundsvariable!$C$3:$C$296,Samlet!$E1342)</f>
        <v>16.600000000000001</v>
      </c>
      <c r="K1342" s="8">
        <f>SUMIFS(Baggrundsvariable!H$3:H$296,Baggrundsvariable!$A$3:$A$296,Samlet!$C1342,Baggrundsvariable!$C$3:$C$296,Samlet!$E1342)</f>
        <v>12.1</v>
      </c>
      <c r="L1342" s="8">
        <f>SUMIFS(Baggrundsvariable!I$3:I$296,Baggrundsvariable!$A$3:$A$296,Samlet!$C1342,Baggrundsvariable!$C$3:$C$296,Samlet!$E1342)</f>
        <v>5.097634247089748</v>
      </c>
    </row>
    <row r="1343" spans="1:12">
      <c r="A1343">
        <v>9381</v>
      </c>
      <c r="B1343" t="s">
        <v>1180</v>
      </c>
      <c r="C1343">
        <v>849</v>
      </c>
      <c r="D1343" t="s">
        <v>1329</v>
      </c>
      <c r="E1343">
        <v>2011</v>
      </c>
      <c r="F1343" s="15">
        <f>IF(VLOOKUP(IF($A1343&lt;1500,'BM011'!$D$5,IF($A1343&lt;1800,'BM011'!$D$5,IF($A1343&lt;2000,'BM011'!$D$5,$A1343))),'BM011'!$D$5:$U$607,'BM011'!S$609,0)="BRUG KOM",VLOOKUP($C1343,'BM010'!$C$5:$T$102,'BM010'!R$104,0),VLOOKUP(IF($A1343&lt;1500,'BM011'!$D$5,IF($A1343&lt;1800,'BM011'!$D$5,IF($A1343&lt;2000,'BM011'!$D$5,$A1343))),'BM011'!$D$5:$U$607,'BM011'!S$609,0))</f>
        <v>7162</v>
      </c>
      <c r="G1343">
        <f>SUMIFS(Baggrundsvariable!D$3:D$296,Baggrundsvariable!$A$3:$A$296,Samlet!$C1343,Baggrundsvariable!$C$3:$C$296,Samlet!$E1343)</f>
        <v>185213</v>
      </c>
      <c r="H1343" s="8">
        <f>SUMIFS(Baggrundsvariable!E$3:E$296,Baggrundsvariable!$A$3:$A$296,Samlet!$C1343,Baggrundsvariable!$C$3:$C$296,Samlet!$E1343)</f>
        <v>1.2916666666666665</v>
      </c>
      <c r="I1343" s="8">
        <f>SUMIFS(Baggrundsvariable!F$3:F$296,Baggrundsvariable!$A$3:$A$296,Samlet!$C1343,Baggrundsvariable!$C$3:$C$296,Samlet!$E1343)</f>
        <v>3.1</v>
      </c>
      <c r="J1343" s="8">
        <f>SUMIFS(Baggrundsvariable!G$3:G$296,Baggrundsvariable!$A$3:$A$296,Samlet!$C1343,Baggrundsvariable!$C$3:$C$296,Samlet!$E1343)</f>
        <v>16.5</v>
      </c>
      <c r="K1343" s="8">
        <f>SUMIFS(Baggrundsvariable!H$3:H$296,Baggrundsvariable!$A$3:$A$296,Samlet!$C1343,Baggrundsvariable!$C$3:$C$296,Samlet!$E1343)</f>
        <v>12.6</v>
      </c>
      <c r="L1343" s="8">
        <f>SUMIFS(Baggrundsvariable!I$3:I$296,Baggrundsvariable!$A$3:$A$296,Samlet!$C1343,Baggrundsvariable!$C$3:$C$296,Samlet!$E1343)</f>
        <v>2.1758505773851042</v>
      </c>
    </row>
    <row r="1344" spans="1:12">
      <c r="A1344">
        <v>9381</v>
      </c>
      <c r="B1344" t="s">
        <v>1180</v>
      </c>
      <c r="C1344">
        <v>851</v>
      </c>
      <c r="D1344" t="s">
        <v>1324</v>
      </c>
      <c r="E1344">
        <v>2011</v>
      </c>
      <c r="F1344" s="15">
        <f>IF(VLOOKUP(IF($A1344&lt;1500,'BM011'!$D$5,IF($A1344&lt;1800,'BM011'!$D$5,IF($A1344&lt;2000,'BM011'!$D$5,$A1344))),'BM011'!$D$5:$U$607,'BM011'!S$609,0)="BRUG KOM",VLOOKUP($C1344,'BM010'!$C$5:$T$102,'BM010'!R$104,0),VLOOKUP(IF($A1344&lt;1500,'BM011'!$D$5,IF($A1344&lt;1800,'BM011'!$D$5,IF($A1344&lt;2000,'BM011'!$D$5,$A1344))),'BM011'!$D$5:$U$607,'BM011'!S$609,0))</f>
        <v>7162</v>
      </c>
      <c r="G1344">
        <f>SUMIFS(Baggrundsvariable!D$3:D$296,Baggrundsvariable!$A$3:$A$296,Samlet!$C1344,Baggrundsvariable!$C$3:$C$296,Samlet!$E1344)</f>
        <v>187797</v>
      </c>
      <c r="H1344" s="8">
        <f>SUMIFS(Baggrundsvariable!E$3:E$296,Baggrundsvariable!$A$3:$A$296,Samlet!$C1344,Baggrundsvariable!$C$3:$C$296,Samlet!$E1344)</f>
        <v>1.4916666666666669</v>
      </c>
      <c r="I1344" s="8">
        <f>SUMIFS(Baggrundsvariable!F$3:F$296,Baggrundsvariable!$A$3:$A$296,Samlet!$C1344,Baggrundsvariable!$C$3:$C$296,Samlet!$E1344)</f>
        <v>4.4000000000000004</v>
      </c>
      <c r="J1344" s="8">
        <f>SUMIFS(Baggrundsvariable!G$3:G$296,Baggrundsvariable!$A$3:$A$296,Samlet!$C1344,Baggrundsvariable!$C$3:$C$296,Samlet!$E1344)</f>
        <v>16.600000000000001</v>
      </c>
      <c r="K1344" s="8">
        <f>SUMIFS(Baggrundsvariable!H$3:H$296,Baggrundsvariable!$A$3:$A$296,Samlet!$C1344,Baggrundsvariable!$C$3:$C$296,Samlet!$E1344)</f>
        <v>12.1</v>
      </c>
      <c r="L1344" s="8">
        <f>SUMIFS(Baggrundsvariable!I$3:I$296,Baggrundsvariable!$A$3:$A$296,Samlet!$C1344,Baggrundsvariable!$C$3:$C$296,Samlet!$E1344)</f>
        <v>5.097634247089748</v>
      </c>
    </row>
    <row r="1345" spans="1:12">
      <c r="A1345">
        <v>9382</v>
      </c>
      <c r="B1345" t="s">
        <v>1181</v>
      </c>
      <c r="C1345">
        <v>810</v>
      </c>
      <c r="D1345" t="s">
        <v>1328</v>
      </c>
      <c r="E1345">
        <v>2011</v>
      </c>
      <c r="F1345" s="15">
        <f>IF(VLOOKUP(IF($A1345&lt;1500,'BM011'!$D$5,IF($A1345&lt;1800,'BM011'!$D$5,IF($A1345&lt;2000,'BM011'!$D$5,$A1345))),'BM011'!$D$5:$U$607,'BM011'!S$609,0)="BRUG KOM",VLOOKUP($C1345,'BM010'!$C$5:$T$102,'BM010'!R$104,0),VLOOKUP(IF($A1345&lt;1500,'BM011'!$D$5,IF($A1345&lt;1800,'BM011'!$D$5,IF($A1345&lt;2000,'BM011'!$D$5,$A1345))),'BM011'!$D$5:$U$607,'BM011'!S$609,0))</f>
        <v>4803.5</v>
      </c>
      <c r="G1345">
        <f>SUMIFS(Baggrundsvariable!D$3:D$296,Baggrundsvariable!$A$3:$A$296,Samlet!$C1345,Baggrundsvariable!$C$3:$C$296,Samlet!$E1345)</f>
        <v>180932</v>
      </c>
      <c r="H1345" s="8">
        <f>SUMIFS(Baggrundsvariable!E$3:E$296,Baggrundsvariable!$A$3:$A$296,Samlet!$C1345,Baggrundsvariable!$C$3:$C$296,Samlet!$E1345)</f>
        <v>1.4750000000000003</v>
      </c>
      <c r="I1345" s="8">
        <f>SUMIFS(Baggrundsvariable!F$3:F$296,Baggrundsvariable!$A$3:$A$296,Samlet!$C1345,Baggrundsvariable!$C$3:$C$296,Samlet!$E1345)</f>
        <v>3.9</v>
      </c>
      <c r="J1345" s="8">
        <f>SUMIFS(Baggrundsvariable!G$3:G$296,Baggrundsvariable!$A$3:$A$296,Samlet!$C1345,Baggrundsvariable!$C$3:$C$296,Samlet!$E1345)</f>
        <v>16.399999999999999</v>
      </c>
      <c r="K1345" s="8">
        <f>SUMIFS(Baggrundsvariable!H$3:H$296,Baggrundsvariable!$A$3:$A$296,Samlet!$C1345,Baggrundsvariable!$C$3:$C$296,Samlet!$E1345)</f>
        <v>11.7</v>
      </c>
      <c r="L1345" s="8">
        <f>SUMIFS(Baggrundsvariable!I$3:I$296,Baggrundsvariable!$A$3:$A$296,Samlet!$C1345,Baggrundsvariable!$C$3:$C$296,Samlet!$E1345)</f>
        <v>2.425237562884293</v>
      </c>
    </row>
    <row r="1346" spans="1:12">
      <c r="A1346">
        <v>9382</v>
      </c>
      <c r="B1346" t="s">
        <v>1181</v>
      </c>
      <c r="C1346">
        <v>849</v>
      </c>
      <c r="D1346" t="s">
        <v>1329</v>
      </c>
      <c r="E1346">
        <v>2011</v>
      </c>
      <c r="F1346" s="15">
        <f>IF(VLOOKUP(IF($A1346&lt;1500,'BM011'!$D$5,IF($A1346&lt;1800,'BM011'!$D$5,IF($A1346&lt;2000,'BM011'!$D$5,$A1346))),'BM011'!$D$5:$U$607,'BM011'!S$609,0)="BRUG KOM",VLOOKUP($C1346,'BM010'!$C$5:$T$102,'BM010'!R$104,0),VLOOKUP(IF($A1346&lt;1500,'BM011'!$D$5,IF($A1346&lt;1800,'BM011'!$D$5,IF($A1346&lt;2000,'BM011'!$D$5,$A1346))),'BM011'!$D$5:$U$607,'BM011'!S$609,0))</f>
        <v>4803.5</v>
      </c>
      <c r="G1346">
        <f>SUMIFS(Baggrundsvariable!D$3:D$296,Baggrundsvariable!$A$3:$A$296,Samlet!$C1346,Baggrundsvariable!$C$3:$C$296,Samlet!$E1346)</f>
        <v>185213</v>
      </c>
      <c r="H1346" s="8">
        <f>SUMIFS(Baggrundsvariable!E$3:E$296,Baggrundsvariable!$A$3:$A$296,Samlet!$C1346,Baggrundsvariable!$C$3:$C$296,Samlet!$E1346)</f>
        <v>1.2916666666666665</v>
      </c>
      <c r="I1346" s="8">
        <f>SUMIFS(Baggrundsvariable!F$3:F$296,Baggrundsvariable!$A$3:$A$296,Samlet!$C1346,Baggrundsvariable!$C$3:$C$296,Samlet!$E1346)</f>
        <v>3.1</v>
      </c>
      <c r="J1346" s="8">
        <f>SUMIFS(Baggrundsvariable!G$3:G$296,Baggrundsvariable!$A$3:$A$296,Samlet!$C1346,Baggrundsvariable!$C$3:$C$296,Samlet!$E1346)</f>
        <v>16.5</v>
      </c>
      <c r="K1346" s="8">
        <f>SUMIFS(Baggrundsvariable!H$3:H$296,Baggrundsvariable!$A$3:$A$296,Samlet!$C1346,Baggrundsvariable!$C$3:$C$296,Samlet!$E1346)</f>
        <v>12.6</v>
      </c>
      <c r="L1346" s="8">
        <f>SUMIFS(Baggrundsvariable!I$3:I$296,Baggrundsvariable!$A$3:$A$296,Samlet!$C1346,Baggrundsvariable!$C$3:$C$296,Samlet!$E1346)</f>
        <v>2.1758505773851042</v>
      </c>
    </row>
    <row r="1347" spans="1:12">
      <c r="A1347">
        <v>9382</v>
      </c>
      <c r="B1347" t="s">
        <v>1181</v>
      </c>
      <c r="C1347">
        <v>851</v>
      </c>
      <c r="D1347" t="s">
        <v>1324</v>
      </c>
      <c r="E1347">
        <v>2011</v>
      </c>
      <c r="F1347" s="15">
        <f>IF(VLOOKUP(IF($A1347&lt;1500,'BM011'!$D$5,IF($A1347&lt;1800,'BM011'!$D$5,IF($A1347&lt;2000,'BM011'!$D$5,$A1347))),'BM011'!$D$5:$U$607,'BM011'!S$609,0)="BRUG KOM",VLOOKUP($C1347,'BM010'!$C$5:$T$102,'BM010'!R$104,0),VLOOKUP(IF($A1347&lt;1500,'BM011'!$D$5,IF($A1347&lt;1800,'BM011'!$D$5,IF($A1347&lt;2000,'BM011'!$D$5,$A1347))),'BM011'!$D$5:$U$607,'BM011'!S$609,0))</f>
        <v>4803.5</v>
      </c>
      <c r="G1347">
        <f>SUMIFS(Baggrundsvariable!D$3:D$296,Baggrundsvariable!$A$3:$A$296,Samlet!$C1347,Baggrundsvariable!$C$3:$C$296,Samlet!$E1347)</f>
        <v>187797</v>
      </c>
      <c r="H1347" s="8">
        <f>SUMIFS(Baggrundsvariable!E$3:E$296,Baggrundsvariable!$A$3:$A$296,Samlet!$C1347,Baggrundsvariable!$C$3:$C$296,Samlet!$E1347)</f>
        <v>1.4916666666666669</v>
      </c>
      <c r="I1347" s="8">
        <f>SUMIFS(Baggrundsvariable!F$3:F$296,Baggrundsvariable!$A$3:$A$296,Samlet!$C1347,Baggrundsvariable!$C$3:$C$296,Samlet!$E1347)</f>
        <v>4.4000000000000004</v>
      </c>
      <c r="J1347" s="8">
        <f>SUMIFS(Baggrundsvariable!G$3:G$296,Baggrundsvariable!$A$3:$A$296,Samlet!$C1347,Baggrundsvariable!$C$3:$C$296,Samlet!$E1347)</f>
        <v>16.600000000000001</v>
      </c>
      <c r="K1347" s="8">
        <f>SUMIFS(Baggrundsvariable!H$3:H$296,Baggrundsvariable!$A$3:$A$296,Samlet!$C1347,Baggrundsvariable!$C$3:$C$296,Samlet!$E1347)</f>
        <v>12.1</v>
      </c>
      <c r="L1347" s="8">
        <f>SUMIFS(Baggrundsvariable!I$3:I$296,Baggrundsvariable!$A$3:$A$296,Samlet!$C1347,Baggrundsvariable!$C$3:$C$296,Samlet!$E1347)</f>
        <v>5.097634247089748</v>
      </c>
    </row>
    <row r="1348" spans="1:12">
      <c r="A1348">
        <v>9400</v>
      </c>
      <c r="B1348" t="s">
        <v>1182</v>
      </c>
      <c r="C1348">
        <v>851</v>
      </c>
      <c r="D1348" t="s">
        <v>1324</v>
      </c>
      <c r="E1348">
        <v>2011</v>
      </c>
      <c r="F1348" s="15">
        <f>IF(VLOOKUP(IF($A1348&lt;1500,'BM011'!$D$5,IF($A1348&lt;1800,'BM011'!$D$5,IF($A1348&lt;2000,'BM011'!$D$5,$A1348))),'BM011'!$D$5:$U$607,'BM011'!S$609,0)="BRUG KOM",VLOOKUP($C1348,'BM010'!$C$5:$T$102,'BM010'!R$104,0),VLOOKUP(IF($A1348&lt;1500,'BM011'!$D$5,IF($A1348&lt;1800,'BM011'!$D$5,IF($A1348&lt;2000,'BM011'!$D$5,$A1348))),'BM011'!$D$5:$U$607,'BM011'!S$609,0))</f>
        <v>11585.5</v>
      </c>
      <c r="G1348">
        <f>SUMIFS(Baggrundsvariable!D$3:D$296,Baggrundsvariable!$A$3:$A$296,Samlet!$C1348,Baggrundsvariable!$C$3:$C$296,Samlet!$E1348)</f>
        <v>187797</v>
      </c>
      <c r="H1348" s="8">
        <f>SUMIFS(Baggrundsvariable!E$3:E$296,Baggrundsvariable!$A$3:$A$296,Samlet!$C1348,Baggrundsvariable!$C$3:$C$296,Samlet!$E1348)</f>
        <v>1.4916666666666669</v>
      </c>
      <c r="I1348" s="8">
        <f>SUMIFS(Baggrundsvariable!F$3:F$296,Baggrundsvariable!$A$3:$A$296,Samlet!$C1348,Baggrundsvariable!$C$3:$C$296,Samlet!$E1348)</f>
        <v>4.4000000000000004</v>
      </c>
      <c r="J1348" s="8">
        <f>SUMIFS(Baggrundsvariable!G$3:G$296,Baggrundsvariable!$A$3:$A$296,Samlet!$C1348,Baggrundsvariable!$C$3:$C$296,Samlet!$E1348)</f>
        <v>16.600000000000001</v>
      </c>
      <c r="K1348" s="8">
        <f>SUMIFS(Baggrundsvariable!H$3:H$296,Baggrundsvariable!$A$3:$A$296,Samlet!$C1348,Baggrundsvariable!$C$3:$C$296,Samlet!$E1348)</f>
        <v>12.1</v>
      </c>
      <c r="L1348" s="8">
        <f>SUMIFS(Baggrundsvariable!I$3:I$296,Baggrundsvariable!$A$3:$A$296,Samlet!$C1348,Baggrundsvariable!$C$3:$C$296,Samlet!$E1348)</f>
        <v>5.097634247089748</v>
      </c>
    </row>
    <row r="1349" spans="1:12">
      <c r="A1349">
        <v>9430</v>
      </c>
      <c r="B1349" t="s">
        <v>1183</v>
      </c>
      <c r="C1349">
        <v>849</v>
      </c>
      <c r="D1349" t="s">
        <v>1329</v>
      </c>
      <c r="E1349">
        <v>2011</v>
      </c>
      <c r="F1349" s="15">
        <f>IF(VLOOKUP(IF($A1349&lt;1500,'BM011'!$D$5,IF($A1349&lt;1800,'BM011'!$D$5,IF($A1349&lt;2000,'BM011'!$D$5,$A1349))),'BM011'!$D$5:$U$607,'BM011'!S$609,0)="BRUG KOM",VLOOKUP($C1349,'BM010'!$C$5:$T$102,'BM010'!R$104,0),VLOOKUP(IF($A1349&lt;1500,'BM011'!$D$5,IF($A1349&lt;1800,'BM011'!$D$5,IF($A1349&lt;2000,'BM011'!$D$5,$A1349))),'BM011'!$D$5:$U$607,'BM011'!S$609,0))</f>
        <v>8027.25</v>
      </c>
      <c r="G1349">
        <f>SUMIFS(Baggrundsvariable!D$3:D$296,Baggrundsvariable!$A$3:$A$296,Samlet!$C1349,Baggrundsvariable!$C$3:$C$296,Samlet!$E1349)</f>
        <v>185213</v>
      </c>
      <c r="H1349" s="8">
        <f>SUMIFS(Baggrundsvariable!E$3:E$296,Baggrundsvariable!$A$3:$A$296,Samlet!$C1349,Baggrundsvariable!$C$3:$C$296,Samlet!$E1349)</f>
        <v>1.2916666666666665</v>
      </c>
      <c r="I1349" s="8">
        <f>SUMIFS(Baggrundsvariable!F$3:F$296,Baggrundsvariable!$A$3:$A$296,Samlet!$C1349,Baggrundsvariable!$C$3:$C$296,Samlet!$E1349)</f>
        <v>3.1</v>
      </c>
      <c r="J1349" s="8">
        <f>SUMIFS(Baggrundsvariable!G$3:G$296,Baggrundsvariable!$A$3:$A$296,Samlet!$C1349,Baggrundsvariable!$C$3:$C$296,Samlet!$E1349)</f>
        <v>16.5</v>
      </c>
      <c r="K1349" s="8">
        <f>SUMIFS(Baggrundsvariable!H$3:H$296,Baggrundsvariable!$A$3:$A$296,Samlet!$C1349,Baggrundsvariable!$C$3:$C$296,Samlet!$E1349)</f>
        <v>12.6</v>
      </c>
      <c r="L1349" s="8">
        <f>SUMIFS(Baggrundsvariable!I$3:I$296,Baggrundsvariable!$A$3:$A$296,Samlet!$C1349,Baggrundsvariable!$C$3:$C$296,Samlet!$E1349)</f>
        <v>2.1758505773851042</v>
      </c>
    </row>
    <row r="1350" spans="1:12">
      <c r="A1350">
        <v>9430</v>
      </c>
      <c r="B1350" t="s">
        <v>1183</v>
      </c>
      <c r="C1350">
        <v>851</v>
      </c>
      <c r="D1350" t="s">
        <v>1324</v>
      </c>
      <c r="E1350">
        <v>2011</v>
      </c>
      <c r="F1350" s="15">
        <f>IF(VLOOKUP(IF($A1350&lt;1500,'BM011'!$D$5,IF($A1350&lt;1800,'BM011'!$D$5,IF($A1350&lt;2000,'BM011'!$D$5,$A1350))),'BM011'!$D$5:$U$607,'BM011'!S$609,0)="BRUG KOM",VLOOKUP($C1350,'BM010'!$C$5:$T$102,'BM010'!R$104,0),VLOOKUP(IF($A1350&lt;1500,'BM011'!$D$5,IF($A1350&lt;1800,'BM011'!$D$5,IF($A1350&lt;2000,'BM011'!$D$5,$A1350))),'BM011'!$D$5:$U$607,'BM011'!S$609,0))</f>
        <v>8027.25</v>
      </c>
      <c r="G1350">
        <f>SUMIFS(Baggrundsvariable!D$3:D$296,Baggrundsvariable!$A$3:$A$296,Samlet!$C1350,Baggrundsvariable!$C$3:$C$296,Samlet!$E1350)</f>
        <v>187797</v>
      </c>
      <c r="H1350" s="8">
        <f>SUMIFS(Baggrundsvariable!E$3:E$296,Baggrundsvariable!$A$3:$A$296,Samlet!$C1350,Baggrundsvariable!$C$3:$C$296,Samlet!$E1350)</f>
        <v>1.4916666666666669</v>
      </c>
      <c r="I1350" s="8">
        <f>SUMIFS(Baggrundsvariable!F$3:F$296,Baggrundsvariable!$A$3:$A$296,Samlet!$C1350,Baggrundsvariable!$C$3:$C$296,Samlet!$E1350)</f>
        <v>4.4000000000000004</v>
      </c>
      <c r="J1350" s="8">
        <f>SUMIFS(Baggrundsvariable!G$3:G$296,Baggrundsvariable!$A$3:$A$296,Samlet!$C1350,Baggrundsvariable!$C$3:$C$296,Samlet!$E1350)</f>
        <v>16.600000000000001</v>
      </c>
      <c r="K1350" s="8">
        <f>SUMIFS(Baggrundsvariable!H$3:H$296,Baggrundsvariable!$A$3:$A$296,Samlet!$C1350,Baggrundsvariable!$C$3:$C$296,Samlet!$E1350)</f>
        <v>12.1</v>
      </c>
      <c r="L1350" s="8">
        <f>SUMIFS(Baggrundsvariable!I$3:I$296,Baggrundsvariable!$A$3:$A$296,Samlet!$C1350,Baggrundsvariable!$C$3:$C$296,Samlet!$E1350)</f>
        <v>5.097634247089748</v>
      </c>
    </row>
    <row r="1351" spans="1:12">
      <c r="A1351">
        <v>9440</v>
      </c>
      <c r="B1351" t="s">
        <v>1184</v>
      </c>
      <c r="C1351">
        <v>810</v>
      </c>
      <c r="D1351" t="s">
        <v>1328</v>
      </c>
      <c r="E1351">
        <v>2011</v>
      </c>
      <c r="F1351" s="15">
        <f>IF(VLOOKUP(IF($A1351&lt;1500,'BM011'!$D$5,IF($A1351&lt;1800,'BM011'!$D$5,IF($A1351&lt;2000,'BM011'!$D$5,$A1351))),'BM011'!$D$5:$U$607,'BM011'!S$609,0)="BRUG KOM",VLOOKUP($C1351,'BM010'!$C$5:$T$102,'BM010'!R$104,0),VLOOKUP(IF($A1351&lt;1500,'BM011'!$D$5,IF($A1351&lt;1800,'BM011'!$D$5,IF($A1351&lt;2000,'BM011'!$D$5,$A1351))),'BM011'!$D$5:$U$607,'BM011'!S$609,0))</f>
        <v>8718.75</v>
      </c>
      <c r="G1351">
        <f>SUMIFS(Baggrundsvariable!D$3:D$296,Baggrundsvariable!$A$3:$A$296,Samlet!$C1351,Baggrundsvariable!$C$3:$C$296,Samlet!$E1351)</f>
        <v>180932</v>
      </c>
      <c r="H1351" s="8">
        <f>SUMIFS(Baggrundsvariable!E$3:E$296,Baggrundsvariable!$A$3:$A$296,Samlet!$C1351,Baggrundsvariable!$C$3:$C$296,Samlet!$E1351)</f>
        <v>1.4750000000000003</v>
      </c>
      <c r="I1351" s="8">
        <f>SUMIFS(Baggrundsvariable!F$3:F$296,Baggrundsvariable!$A$3:$A$296,Samlet!$C1351,Baggrundsvariable!$C$3:$C$296,Samlet!$E1351)</f>
        <v>3.9</v>
      </c>
      <c r="J1351" s="8">
        <f>SUMIFS(Baggrundsvariable!G$3:G$296,Baggrundsvariable!$A$3:$A$296,Samlet!$C1351,Baggrundsvariable!$C$3:$C$296,Samlet!$E1351)</f>
        <v>16.399999999999999</v>
      </c>
      <c r="K1351" s="8">
        <f>SUMIFS(Baggrundsvariable!H$3:H$296,Baggrundsvariable!$A$3:$A$296,Samlet!$C1351,Baggrundsvariable!$C$3:$C$296,Samlet!$E1351)</f>
        <v>11.7</v>
      </c>
      <c r="L1351" s="8">
        <f>SUMIFS(Baggrundsvariable!I$3:I$296,Baggrundsvariable!$A$3:$A$296,Samlet!$C1351,Baggrundsvariable!$C$3:$C$296,Samlet!$E1351)</f>
        <v>2.425237562884293</v>
      </c>
    </row>
    <row r="1352" spans="1:12">
      <c r="A1352">
        <v>9440</v>
      </c>
      <c r="B1352" t="s">
        <v>1184</v>
      </c>
      <c r="C1352">
        <v>849</v>
      </c>
      <c r="D1352" t="s">
        <v>1329</v>
      </c>
      <c r="E1352">
        <v>2011</v>
      </c>
      <c r="F1352" s="15">
        <f>IF(VLOOKUP(IF($A1352&lt;1500,'BM011'!$D$5,IF($A1352&lt;1800,'BM011'!$D$5,IF($A1352&lt;2000,'BM011'!$D$5,$A1352))),'BM011'!$D$5:$U$607,'BM011'!S$609,0)="BRUG KOM",VLOOKUP($C1352,'BM010'!$C$5:$T$102,'BM010'!R$104,0),VLOOKUP(IF($A1352&lt;1500,'BM011'!$D$5,IF($A1352&lt;1800,'BM011'!$D$5,IF($A1352&lt;2000,'BM011'!$D$5,$A1352))),'BM011'!$D$5:$U$607,'BM011'!S$609,0))</f>
        <v>8718.75</v>
      </c>
      <c r="G1352">
        <f>SUMIFS(Baggrundsvariable!D$3:D$296,Baggrundsvariable!$A$3:$A$296,Samlet!$C1352,Baggrundsvariable!$C$3:$C$296,Samlet!$E1352)</f>
        <v>185213</v>
      </c>
      <c r="H1352" s="8">
        <f>SUMIFS(Baggrundsvariable!E$3:E$296,Baggrundsvariable!$A$3:$A$296,Samlet!$C1352,Baggrundsvariable!$C$3:$C$296,Samlet!$E1352)</f>
        <v>1.2916666666666665</v>
      </c>
      <c r="I1352" s="8">
        <f>SUMIFS(Baggrundsvariable!F$3:F$296,Baggrundsvariable!$A$3:$A$296,Samlet!$C1352,Baggrundsvariable!$C$3:$C$296,Samlet!$E1352)</f>
        <v>3.1</v>
      </c>
      <c r="J1352" s="8">
        <f>SUMIFS(Baggrundsvariable!G$3:G$296,Baggrundsvariable!$A$3:$A$296,Samlet!$C1352,Baggrundsvariable!$C$3:$C$296,Samlet!$E1352)</f>
        <v>16.5</v>
      </c>
      <c r="K1352" s="8">
        <f>SUMIFS(Baggrundsvariable!H$3:H$296,Baggrundsvariable!$A$3:$A$296,Samlet!$C1352,Baggrundsvariable!$C$3:$C$296,Samlet!$E1352)</f>
        <v>12.6</v>
      </c>
      <c r="L1352" s="8">
        <f>SUMIFS(Baggrundsvariable!I$3:I$296,Baggrundsvariable!$A$3:$A$296,Samlet!$C1352,Baggrundsvariable!$C$3:$C$296,Samlet!$E1352)</f>
        <v>2.1758505773851042</v>
      </c>
    </row>
    <row r="1353" spans="1:12">
      <c r="A1353">
        <v>9440</v>
      </c>
      <c r="B1353" t="s">
        <v>1184</v>
      </c>
      <c r="C1353">
        <v>851</v>
      </c>
      <c r="D1353" t="s">
        <v>1324</v>
      </c>
      <c r="E1353">
        <v>2011</v>
      </c>
      <c r="F1353" s="15">
        <f>IF(VLOOKUP(IF($A1353&lt;1500,'BM011'!$D$5,IF($A1353&lt;1800,'BM011'!$D$5,IF($A1353&lt;2000,'BM011'!$D$5,$A1353))),'BM011'!$D$5:$U$607,'BM011'!S$609,0)="BRUG KOM",VLOOKUP($C1353,'BM010'!$C$5:$T$102,'BM010'!R$104,0),VLOOKUP(IF($A1353&lt;1500,'BM011'!$D$5,IF($A1353&lt;1800,'BM011'!$D$5,IF($A1353&lt;2000,'BM011'!$D$5,$A1353))),'BM011'!$D$5:$U$607,'BM011'!S$609,0))</f>
        <v>8718.75</v>
      </c>
      <c r="G1353">
        <f>SUMIFS(Baggrundsvariable!D$3:D$296,Baggrundsvariable!$A$3:$A$296,Samlet!$C1353,Baggrundsvariable!$C$3:$C$296,Samlet!$E1353)</f>
        <v>187797</v>
      </c>
      <c r="H1353" s="8">
        <f>SUMIFS(Baggrundsvariable!E$3:E$296,Baggrundsvariable!$A$3:$A$296,Samlet!$C1353,Baggrundsvariable!$C$3:$C$296,Samlet!$E1353)</f>
        <v>1.4916666666666669</v>
      </c>
      <c r="I1353" s="8">
        <f>SUMIFS(Baggrundsvariable!F$3:F$296,Baggrundsvariable!$A$3:$A$296,Samlet!$C1353,Baggrundsvariable!$C$3:$C$296,Samlet!$E1353)</f>
        <v>4.4000000000000004</v>
      </c>
      <c r="J1353" s="8">
        <f>SUMIFS(Baggrundsvariable!G$3:G$296,Baggrundsvariable!$A$3:$A$296,Samlet!$C1353,Baggrundsvariable!$C$3:$C$296,Samlet!$E1353)</f>
        <v>16.600000000000001</v>
      </c>
      <c r="K1353" s="8">
        <f>SUMIFS(Baggrundsvariable!H$3:H$296,Baggrundsvariable!$A$3:$A$296,Samlet!$C1353,Baggrundsvariable!$C$3:$C$296,Samlet!$E1353)</f>
        <v>12.1</v>
      </c>
      <c r="L1353" s="8">
        <f>SUMIFS(Baggrundsvariable!I$3:I$296,Baggrundsvariable!$A$3:$A$296,Samlet!$C1353,Baggrundsvariable!$C$3:$C$296,Samlet!$E1353)</f>
        <v>5.097634247089748</v>
      </c>
    </row>
    <row r="1354" spans="1:12">
      <c r="A1354">
        <v>9460</v>
      </c>
      <c r="B1354" t="s">
        <v>1185</v>
      </c>
      <c r="C1354">
        <v>849</v>
      </c>
      <c r="D1354" t="s">
        <v>1329</v>
      </c>
      <c r="E1354">
        <v>2011</v>
      </c>
      <c r="F1354" s="15">
        <f>IF(VLOOKUP(IF($A1354&lt;1500,'BM011'!$D$5,IF($A1354&lt;1800,'BM011'!$D$5,IF($A1354&lt;2000,'BM011'!$D$5,$A1354))),'BM011'!$D$5:$U$607,'BM011'!S$609,0)="BRUG KOM",VLOOKUP($C1354,'BM010'!$C$5:$T$102,'BM010'!R$104,0),VLOOKUP(IF($A1354&lt;1500,'BM011'!$D$5,IF($A1354&lt;1800,'BM011'!$D$5,IF($A1354&lt;2000,'BM011'!$D$5,$A1354))),'BM011'!$D$5:$U$607,'BM011'!S$609,0))</f>
        <v>5642.75</v>
      </c>
      <c r="G1354">
        <f>SUMIFS(Baggrundsvariable!D$3:D$296,Baggrundsvariable!$A$3:$A$296,Samlet!$C1354,Baggrundsvariable!$C$3:$C$296,Samlet!$E1354)</f>
        <v>185213</v>
      </c>
      <c r="H1354" s="8">
        <f>SUMIFS(Baggrundsvariable!E$3:E$296,Baggrundsvariable!$A$3:$A$296,Samlet!$C1354,Baggrundsvariable!$C$3:$C$296,Samlet!$E1354)</f>
        <v>1.2916666666666665</v>
      </c>
      <c r="I1354" s="8">
        <f>SUMIFS(Baggrundsvariable!F$3:F$296,Baggrundsvariable!$A$3:$A$296,Samlet!$C1354,Baggrundsvariable!$C$3:$C$296,Samlet!$E1354)</f>
        <v>3.1</v>
      </c>
      <c r="J1354" s="8">
        <f>SUMIFS(Baggrundsvariable!G$3:G$296,Baggrundsvariable!$A$3:$A$296,Samlet!$C1354,Baggrundsvariable!$C$3:$C$296,Samlet!$E1354)</f>
        <v>16.5</v>
      </c>
      <c r="K1354" s="8">
        <f>SUMIFS(Baggrundsvariable!H$3:H$296,Baggrundsvariable!$A$3:$A$296,Samlet!$C1354,Baggrundsvariable!$C$3:$C$296,Samlet!$E1354)</f>
        <v>12.6</v>
      </c>
      <c r="L1354" s="8">
        <f>SUMIFS(Baggrundsvariable!I$3:I$296,Baggrundsvariable!$A$3:$A$296,Samlet!$C1354,Baggrundsvariable!$C$3:$C$296,Samlet!$E1354)</f>
        <v>2.1758505773851042</v>
      </c>
    </row>
    <row r="1355" spans="1:12">
      <c r="A1355">
        <v>9480</v>
      </c>
      <c r="B1355" t="s">
        <v>1186</v>
      </c>
      <c r="C1355">
        <v>810</v>
      </c>
      <c r="D1355" t="s">
        <v>1328</v>
      </c>
      <c r="E1355">
        <v>2011</v>
      </c>
      <c r="F1355" s="15">
        <f>IF(VLOOKUP(IF($A1355&lt;1500,'BM011'!$D$5,IF($A1355&lt;1800,'BM011'!$D$5,IF($A1355&lt;2000,'BM011'!$D$5,$A1355))),'BM011'!$D$5:$U$607,'BM011'!S$609,0)="BRUG KOM",VLOOKUP($C1355,'BM010'!$C$5:$T$102,'BM010'!R$104,0),VLOOKUP(IF($A1355&lt;1500,'BM011'!$D$5,IF($A1355&lt;1800,'BM011'!$D$5,IF($A1355&lt;2000,'BM011'!$D$5,$A1355))),'BM011'!$D$5:$U$607,'BM011'!S$609,0))</f>
        <v>6836</v>
      </c>
      <c r="G1355">
        <f>SUMIFS(Baggrundsvariable!D$3:D$296,Baggrundsvariable!$A$3:$A$296,Samlet!$C1355,Baggrundsvariable!$C$3:$C$296,Samlet!$E1355)</f>
        <v>180932</v>
      </c>
      <c r="H1355" s="8">
        <f>SUMIFS(Baggrundsvariable!E$3:E$296,Baggrundsvariable!$A$3:$A$296,Samlet!$C1355,Baggrundsvariable!$C$3:$C$296,Samlet!$E1355)</f>
        <v>1.4750000000000003</v>
      </c>
      <c r="I1355" s="8">
        <f>SUMIFS(Baggrundsvariable!F$3:F$296,Baggrundsvariable!$A$3:$A$296,Samlet!$C1355,Baggrundsvariable!$C$3:$C$296,Samlet!$E1355)</f>
        <v>3.9</v>
      </c>
      <c r="J1355" s="8">
        <f>SUMIFS(Baggrundsvariable!G$3:G$296,Baggrundsvariable!$A$3:$A$296,Samlet!$C1355,Baggrundsvariable!$C$3:$C$296,Samlet!$E1355)</f>
        <v>16.399999999999999</v>
      </c>
      <c r="K1355" s="8">
        <f>SUMIFS(Baggrundsvariable!H$3:H$296,Baggrundsvariable!$A$3:$A$296,Samlet!$C1355,Baggrundsvariable!$C$3:$C$296,Samlet!$E1355)</f>
        <v>11.7</v>
      </c>
      <c r="L1355" s="8">
        <f>SUMIFS(Baggrundsvariable!I$3:I$296,Baggrundsvariable!$A$3:$A$296,Samlet!$C1355,Baggrundsvariable!$C$3:$C$296,Samlet!$E1355)</f>
        <v>2.425237562884293</v>
      </c>
    </row>
    <row r="1356" spans="1:12">
      <c r="A1356">
        <v>9480</v>
      </c>
      <c r="B1356" t="s">
        <v>1186</v>
      </c>
      <c r="C1356">
        <v>849</v>
      </c>
      <c r="D1356" t="s">
        <v>1329</v>
      </c>
      <c r="E1356">
        <v>2011</v>
      </c>
      <c r="F1356" s="15">
        <f>IF(VLOOKUP(IF($A1356&lt;1500,'BM011'!$D$5,IF($A1356&lt;1800,'BM011'!$D$5,IF($A1356&lt;2000,'BM011'!$D$5,$A1356))),'BM011'!$D$5:$U$607,'BM011'!S$609,0)="BRUG KOM",VLOOKUP($C1356,'BM010'!$C$5:$T$102,'BM010'!R$104,0),VLOOKUP(IF($A1356&lt;1500,'BM011'!$D$5,IF($A1356&lt;1800,'BM011'!$D$5,IF($A1356&lt;2000,'BM011'!$D$5,$A1356))),'BM011'!$D$5:$U$607,'BM011'!S$609,0))</f>
        <v>6836</v>
      </c>
      <c r="G1356">
        <f>SUMIFS(Baggrundsvariable!D$3:D$296,Baggrundsvariable!$A$3:$A$296,Samlet!$C1356,Baggrundsvariable!$C$3:$C$296,Samlet!$E1356)</f>
        <v>185213</v>
      </c>
      <c r="H1356" s="8">
        <f>SUMIFS(Baggrundsvariable!E$3:E$296,Baggrundsvariable!$A$3:$A$296,Samlet!$C1356,Baggrundsvariable!$C$3:$C$296,Samlet!$E1356)</f>
        <v>1.2916666666666665</v>
      </c>
      <c r="I1356" s="8">
        <f>SUMIFS(Baggrundsvariable!F$3:F$296,Baggrundsvariable!$A$3:$A$296,Samlet!$C1356,Baggrundsvariable!$C$3:$C$296,Samlet!$E1356)</f>
        <v>3.1</v>
      </c>
      <c r="J1356" s="8">
        <f>SUMIFS(Baggrundsvariable!G$3:G$296,Baggrundsvariable!$A$3:$A$296,Samlet!$C1356,Baggrundsvariable!$C$3:$C$296,Samlet!$E1356)</f>
        <v>16.5</v>
      </c>
      <c r="K1356" s="8">
        <f>SUMIFS(Baggrundsvariable!H$3:H$296,Baggrundsvariable!$A$3:$A$296,Samlet!$C1356,Baggrundsvariable!$C$3:$C$296,Samlet!$E1356)</f>
        <v>12.6</v>
      </c>
      <c r="L1356" s="8">
        <f>SUMIFS(Baggrundsvariable!I$3:I$296,Baggrundsvariable!$A$3:$A$296,Samlet!$C1356,Baggrundsvariable!$C$3:$C$296,Samlet!$E1356)</f>
        <v>2.1758505773851042</v>
      </c>
    </row>
    <row r="1357" spans="1:12">
      <c r="A1357">
        <v>9480</v>
      </c>
      <c r="B1357" t="s">
        <v>1186</v>
      </c>
      <c r="C1357">
        <v>860</v>
      </c>
      <c r="D1357" t="s">
        <v>1330</v>
      </c>
      <c r="E1357">
        <v>2011</v>
      </c>
      <c r="F1357" s="15">
        <f>IF(VLOOKUP(IF($A1357&lt;1500,'BM011'!$D$5,IF($A1357&lt;1800,'BM011'!$D$5,IF($A1357&lt;2000,'BM011'!$D$5,$A1357))),'BM011'!$D$5:$U$607,'BM011'!S$609,0)="BRUG KOM",VLOOKUP($C1357,'BM010'!$C$5:$T$102,'BM010'!R$104,0),VLOOKUP(IF($A1357&lt;1500,'BM011'!$D$5,IF($A1357&lt;1800,'BM011'!$D$5,IF($A1357&lt;2000,'BM011'!$D$5,$A1357))),'BM011'!$D$5:$U$607,'BM011'!S$609,0))</f>
        <v>6836</v>
      </c>
      <c r="G1357">
        <f>SUMIFS(Baggrundsvariable!D$3:D$296,Baggrundsvariable!$A$3:$A$296,Samlet!$C1357,Baggrundsvariable!$C$3:$C$296,Samlet!$E1357)</f>
        <v>183635</v>
      </c>
      <c r="H1357" s="8">
        <f>SUMIFS(Baggrundsvariable!E$3:E$296,Baggrundsvariable!$A$3:$A$296,Samlet!$C1357,Baggrundsvariable!$C$3:$C$296,Samlet!$E1357)</f>
        <v>1.7249999999999999</v>
      </c>
      <c r="I1357" s="8">
        <f>SUMIFS(Baggrundsvariable!F$3:F$296,Baggrundsvariable!$A$3:$A$296,Samlet!$C1357,Baggrundsvariable!$C$3:$C$296,Samlet!$E1357)</f>
        <v>3.6</v>
      </c>
      <c r="J1357" s="8">
        <f>SUMIFS(Baggrundsvariable!G$3:G$296,Baggrundsvariable!$A$3:$A$296,Samlet!$C1357,Baggrundsvariable!$C$3:$C$296,Samlet!$E1357)</f>
        <v>20.3</v>
      </c>
      <c r="K1357" s="8">
        <f>SUMIFS(Baggrundsvariable!H$3:H$296,Baggrundsvariable!$A$3:$A$296,Samlet!$C1357,Baggrundsvariable!$C$3:$C$296,Samlet!$E1357)</f>
        <v>12.1</v>
      </c>
      <c r="L1357" s="8">
        <f>SUMIFS(Baggrundsvariable!I$3:I$296,Baggrundsvariable!$A$3:$A$296,Samlet!$C1357,Baggrundsvariable!$C$3:$C$296,Samlet!$E1357)</f>
        <v>3.0342382221419215</v>
      </c>
    </row>
    <row r="1358" spans="1:12">
      <c r="A1358">
        <v>9490</v>
      </c>
      <c r="B1358" t="s">
        <v>1187</v>
      </c>
      <c r="C1358">
        <v>849</v>
      </c>
      <c r="D1358" t="s">
        <v>1329</v>
      </c>
      <c r="E1358">
        <v>2011</v>
      </c>
      <c r="F1358" s="15">
        <f>IF(VLOOKUP(IF($A1358&lt;1500,'BM011'!$D$5,IF($A1358&lt;1800,'BM011'!$D$5,IF($A1358&lt;2000,'BM011'!$D$5,$A1358))),'BM011'!$D$5:$U$607,'BM011'!S$609,0)="BRUG KOM",VLOOKUP($C1358,'BM010'!$C$5:$T$102,'BM010'!R$104,0),VLOOKUP(IF($A1358&lt;1500,'BM011'!$D$5,IF($A1358&lt;1800,'BM011'!$D$5,IF($A1358&lt;2000,'BM011'!$D$5,$A1358))),'BM011'!$D$5:$U$607,'BM011'!S$609,0))</f>
        <v>6238.5</v>
      </c>
      <c r="G1358">
        <f>SUMIFS(Baggrundsvariable!D$3:D$296,Baggrundsvariable!$A$3:$A$296,Samlet!$C1358,Baggrundsvariable!$C$3:$C$296,Samlet!$E1358)</f>
        <v>185213</v>
      </c>
      <c r="H1358" s="8">
        <f>SUMIFS(Baggrundsvariable!E$3:E$296,Baggrundsvariable!$A$3:$A$296,Samlet!$C1358,Baggrundsvariable!$C$3:$C$296,Samlet!$E1358)</f>
        <v>1.2916666666666665</v>
      </c>
      <c r="I1358" s="8">
        <f>SUMIFS(Baggrundsvariable!F$3:F$296,Baggrundsvariable!$A$3:$A$296,Samlet!$C1358,Baggrundsvariable!$C$3:$C$296,Samlet!$E1358)</f>
        <v>3.1</v>
      </c>
      <c r="J1358" s="8">
        <f>SUMIFS(Baggrundsvariable!G$3:G$296,Baggrundsvariable!$A$3:$A$296,Samlet!$C1358,Baggrundsvariable!$C$3:$C$296,Samlet!$E1358)</f>
        <v>16.5</v>
      </c>
      <c r="K1358" s="8">
        <f>SUMIFS(Baggrundsvariable!H$3:H$296,Baggrundsvariable!$A$3:$A$296,Samlet!$C1358,Baggrundsvariable!$C$3:$C$296,Samlet!$E1358)</f>
        <v>12.6</v>
      </c>
      <c r="L1358" s="8">
        <f>SUMIFS(Baggrundsvariable!I$3:I$296,Baggrundsvariable!$A$3:$A$296,Samlet!$C1358,Baggrundsvariable!$C$3:$C$296,Samlet!$E1358)</f>
        <v>2.1758505773851042</v>
      </c>
    </row>
    <row r="1359" spans="1:12">
      <c r="A1359">
        <v>9492</v>
      </c>
      <c r="B1359" t="s">
        <v>1188</v>
      </c>
      <c r="C1359">
        <v>849</v>
      </c>
      <c r="D1359" t="s">
        <v>1329</v>
      </c>
      <c r="E1359">
        <v>2011</v>
      </c>
      <c r="F1359" s="15">
        <f>IF(VLOOKUP(IF($A1359&lt;1500,'BM011'!$D$5,IF($A1359&lt;1800,'BM011'!$D$5,IF($A1359&lt;2000,'BM011'!$D$5,$A1359))),'BM011'!$D$5:$U$607,'BM011'!S$609,0)="BRUG KOM",VLOOKUP($C1359,'BM010'!$C$5:$T$102,'BM010'!R$104,0),VLOOKUP(IF($A1359&lt;1500,'BM011'!$D$5,IF($A1359&lt;1800,'BM011'!$D$5,IF($A1359&lt;2000,'BM011'!$D$5,$A1359))),'BM011'!$D$5:$U$607,'BM011'!S$609,0))</f>
        <v>13610</v>
      </c>
      <c r="G1359">
        <f>SUMIFS(Baggrundsvariable!D$3:D$296,Baggrundsvariable!$A$3:$A$296,Samlet!$C1359,Baggrundsvariable!$C$3:$C$296,Samlet!$E1359)</f>
        <v>185213</v>
      </c>
      <c r="H1359" s="8">
        <f>SUMIFS(Baggrundsvariable!E$3:E$296,Baggrundsvariable!$A$3:$A$296,Samlet!$C1359,Baggrundsvariable!$C$3:$C$296,Samlet!$E1359)</f>
        <v>1.2916666666666665</v>
      </c>
      <c r="I1359" s="8">
        <f>SUMIFS(Baggrundsvariable!F$3:F$296,Baggrundsvariable!$A$3:$A$296,Samlet!$C1359,Baggrundsvariable!$C$3:$C$296,Samlet!$E1359)</f>
        <v>3.1</v>
      </c>
      <c r="J1359" s="8">
        <f>SUMIFS(Baggrundsvariable!G$3:G$296,Baggrundsvariable!$A$3:$A$296,Samlet!$C1359,Baggrundsvariable!$C$3:$C$296,Samlet!$E1359)</f>
        <v>16.5</v>
      </c>
      <c r="K1359" s="8">
        <f>SUMIFS(Baggrundsvariable!H$3:H$296,Baggrundsvariable!$A$3:$A$296,Samlet!$C1359,Baggrundsvariable!$C$3:$C$296,Samlet!$E1359)</f>
        <v>12.6</v>
      </c>
      <c r="L1359" s="8">
        <f>SUMIFS(Baggrundsvariable!I$3:I$296,Baggrundsvariable!$A$3:$A$296,Samlet!$C1359,Baggrundsvariable!$C$3:$C$296,Samlet!$E1359)</f>
        <v>2.1758505773851042</v>
      </c>
    </row>
    <row r="1360" spans="1:12">
      <c r="A1360">
        <v>9493</v>
      </c>
      <c r="B1360" t="s">
        <v>1189</v>
      </c>
      <c r="C1360">
        <v>849</v>
      </c>
      <c r="D1360" t="s">
        <v>1329</v>
      </c>
      <c r="E1360">
        <v>2011</v>
      </c>
      <c r="F1360" s="15">
        <f>IF(VLOOKUP(IF($A1360&lt;1500,'BM011'!$D$5,IF($A1360&lt;1800,'BM011'!$D$5,IF($A1360&lt;2000,'BM011'!$D$5,$A1360))),'BM011'!$D$5:$U$607,'BM011'!S$609,0)="BRUG KOM",VLOOKUP($C1360,'BM010'!$C$5:$T$102,'BM010'!R$104,0),VLOOKUP(IF($A1360&lt;1500,'BM011'!$D$5,IF($A1360&lt;1800,'BM011'!$D$5,IF($A1360&lt;2000,'BM011'!$D$5,$A1360))),'BM011'!$D$5:$U$607,'BM011'!S$609,0))</f>
        <v>6806.5</v>
      </c>
      <c r="G1360">
        <f>SUMIFS(Baggrundsvariable!D$3:D$296,Baggrundsvariable!$A$3:$A$296,Samlet!$C1360,Baggrundsvariable!$C$3:$C$296,Samlet!$E1360)</f>
        <v>185213</v>
      </c>
      <c r="H1360" s="8">
        <f>SUMIFS(Baggrundsvariable!E$3:E$296,Baggrundsvariable!$A$3:$A$296,Samlet!$C1360,Baggrundsvariable!$C$3:$C$296,Samlet!$E1360)</f>
        <v>1.2916666666666665</v>
      </c>
      <c r="I1360" s="8">
        <f>SUMIFS(Baggrundsvariable!F$3:F$296,Baggrundsvariable!$A$3:$A$296,Samlet!$C1360,Baggrundsvariable!$C$3:$C$296,Samlet!$E1360)</f>
        <v>3.1</v>
      </c>
      <c r="J1360" s="8">
        <f>SUMIFS(Baggrundsvariable!G$3:G$296,Baggrundsvariable!$A$3:$A$296,Samlet!$C1360,Baggrundsvariable!$C$3:$C$296,Samlet!$E1360)</f>
        <v>16.5</v>
      </c>
      <c r="K1360" s="8">
        <f>SUMIFS(Baggrundsvariable!H$3:H$296,Baggrundsvariable!$A$3:$A$296,Samlet!$C1360,Baggrundsvariable!$C$3:$C$296,Samlet!$E1360)</f>
        <v>12.6</v>
      </c>
      <c r="L1360" s="8">
        <f>SUMIFS(Baggrundsvariable!I$3:I$296,Baggrundsvariable!$A$3:$A$296,Samlet!$C1360,Baggrundsvariable!$C$3:$C$296,Samlet!$E1360)</f>
        <v>2.1758505773851042</v>
      </c>
    </row>
    <row r="1361" spans="1:12">
      <c r="A1361">
        <v>9500</v>
      </c>
      <c r="B1361" t="s">
        <v>1190</v>
      </c>
      <c r="C1361">
        <v>840</v>
      </c>
      <c r="D1361" t="s">
        <v>1325</v>
      </c>
      <c r="E1361">
        <v>2011</v>
      </c>
      <c r="F1361" s="15">
        <f>IF(VLOOKUP(IF($A1361&lt;1500,'BM011'!$D$5,IF($A1361&lt;1800,'BM011'!$D$5,IF($A1361&lt;2000,'BM011'!$D$5,$A1361))),'BM011'!$D$5:$U$607,'BM011'!S$609,0)="BRUG KOM",VLOOKUP($C1361,'BM010'!$C$5:$T$102,'BM010'!R$104,0),VLOOKUP(IF($A1361&lt;1500,'BM011'!$D$5,IF($A1361&lt;1800,'BM011'!$D$5,IF($A1361&lt;2000,'BM011'!$D$5,$A1361))),'BM011'!$D$5:$U$607,'BM011'!S$609,0))</f>
        <v>7571.25</v>
      </c>
      <c r="G1361">
        <f>SUMIFS(Baggrundsvariable!D$3:D$296,Baggrundsvariable!$A$3:$A$296,Samlet!$C1361,Baggrundsvariable!$C$3:$C$296,Samlet!$E1361)</f>
        <v>198058</v>
      </c>
      <c r="H1361" s="8">
        <f>SUMIFS(Baggrundsvariable!E$3:E$296,Baggrundsvariable!$A$3:$A$296,Samlet!$C1361,Baggrundsvariable!$C$3:$C$296,Samlet!$E1361)</f>
        <v>1.125</v>
      </c>
      <c r="I1361" s="8">
        <f>SUMIFS(Baggrundsvariable!F$3:F$296,Baggrundsvariable!$A$3:$A$296,Samlet!$C1361,Baggrundsvariable!$C$3:$C$296,Samlet!$E1361)</f>
        <v>1.9</v>
      </c>
      <c r="J1361" s="8">
        <f>SUMIFS(Baggrundsvariable!G$3:G$296,Baggrundsvariable!$A$3:$A$296,Samlet!$C1361,Baggrundsvariable!$C$3:$C$296,Samlet!$E1361)</f>
        <v>12.8</v>
      </c>
      <c r="K1361" s="8">
        <f>SUMIFS(Baggrundsvariable!H$3:H$296,Baggrundsvariable!$A$3:$A$296,Samlet!$C1361,Baggrundsvariable!$C$3:$C$296,Samlet!$E1361)</f>
        <v>11.7</v>
      </c>
      <c r="L1361" s="8">
        <f>SUMIFS(Baggrundsvariable!I$3:I$296,Baggrundsvariable!$A$3:$A$296,Samlet!$C1361,Baggrundsvariable!$C$3:$C$296,Samlet!$E1361)</f>
        <v>2.3083364266537756</v>
      </c>
    </row>
    <row r="1362" spans="1:12">
      <c r="A1362">
        <v>9500</v>
      </c>
      <c r="B1362" t="s">
        <v>1190</v>
      </c>
      <c r="C1362">
        <v>846</v>
      </c>
      <c r="D1362" t="s">
        <v>1323</v>
      </c>
      <c r="E1362">
        <v>2011</v>
      </c>
      <c r="F1362" s="15">
        <f>IF(VLOOKUP(IF($A1362&lt;1500,'BM011'!$D$5,IF($A1362&lt;1800,'BM011'!$D$5,IF($A1362&lt;2000,'BM011'!$D$5,$A1362))),'BM011'!$D$5:$U$607,'BM011'!S$609,0)="BRUG KOM",VLOOKUP($C1362,'BM010'!$C$5:$T$102,'BM010'!R$104,0),VLOOKUP(IF($A1362&lt;1500,'BM011'!$D$5,IF($A1362&lt;1800,'BM011'!$D$5,IF($A1362&lt;2000,'BM011'!$D$5,$A1362))),'BM011'!$D$5:$U$607,'BM011'!S$609,0))</f>
        <v>7571.25</v>
      </c>
      <c r="G1362">
        <f>SUMIFS(Baggrundsvariable!D$3:D$296,Baggrundsvariable!$A$3:$A$296,Samlet!$C1362,Baggrundsvariable!$C$3:$C$296,Samlet!$E1362)</f>
        <v>184920</v>
      </c>
      <c r="H1362" s="8">
        <f>SUMIFS(Baggrundsvariable!E$3:E$296,Baggrundsvariable!$A$3:$A$296,Samlet!$C1362,Baggrundsvariable!$C$3:$C$296,Samlet!$E1362)</f>
        <v>1.3333333333333333</v>
      </c>
      <c r="I1362" s="8">
        <f>SUMIFS(Baggrundsvariable!F$3:F$296,Baggrundsvariable!$A$3:$A$296,Samlet!$C1362,Baggrundsvariable!$C$3:$C$296,Samlet!$E1362)</f>
        <v>3.4</v>
      </c>
      <c r="J1362" s="8">
        <f>SUMIFS(Baggrundsvariable!G$3:G$296,Baggrundsvariable!$A$3:$A$296,Samlet!$C1362,Baggrundsvariable!$C$3:$C$296,Samlet!$E1362)</f>
        <v>15.7</v>
      </c>
      <c r="K1362" s="8">
        <f>SUMIFS(Baggrundsvariable!H$3:H$296,Baggrundsvariable!$A$3:$A$296,Samlet!$C1362,Baggrundsvariable!$C$3:$C$296,Samlet!$E1362)</f>
        <v>13</v>
      </c>
      <c r="L1362" s="8">
        <f>SUMIFS(Baggrundsvariable!I$3:I$296,Baggrundsvariable!$A$3:$A$296,Samlet!$C1362,Baggrundsvariable!$C$3:$C$296,Samlet!$E1362)</f>
        <v>2.7944510354386667</v>
      </c>
    </row>
    <row r="1363" spans="1:12">
      <c r="A1363">
        <v>9500</v>
      </c>
      <c r="B1363" t="s">
        <v>1190</v>
      </c>
      <c r="C1363">
        <v>791</v>
      </c>
      <c r="D1363" t="s">
        <v>1309</v>
      </c>
      <c r="E1363">
        <v>2011</v>
      </c>
      <c r="F1363" s="15">
        <f>IF(VLOOKUP(IF($A1363&lt;1500,'BM011'!$D$5,IF($A1363&lt;1800,'BM011'!$D$5,IF($A1363&lt;2000,'BM011'!$D$5,$A1363))),'BM011'!$D$5:$U$607,'BM011'!S$609,0)="BRUG KOM",VLOOKUP($C1363,'BM010'!$C$5:$T$102,'BM010'!R$104,0),VLOOKUP(IF($A1363&lt;1500,'BM011'!$D$5,IF($A1363&lt;1800,'BM011'!$D$5,IF($A1363&lt;2000,'BM011'!$D$5,$A1363))),'BM011'!$D$5:$U$607,'BM011'!S$609,0))</f>
        <v>7571.25</v>
      </c>
      <c r="G1363">
        <f>SUMIFS(Baggrundsvariable!D$3:D$296,Baggrundsvariable!$A$3:$A$296,Samlet!$C1363,Baggrundsvariable!$C$3:$C$296,Samlet!$E1363)</f>
        <v>194133</v>
      </c>
      <c r="H1363" s="8">
        <f>SUMIFS(Baggrundsvariable!E$3:E$296,Baggrundsvariable!$A$3:$A$296,Samlet!$C1363,Baggrundsvariable!$C$3:$C$296,Samlet!$E1363)</f>
        <v>1.3250000000000002</v>
      </c>
      <c r="I1363" s="8">
        <f>SUMIFS(Baggrundsvariable!F$3:F$296,Baggrundsvariable!$A$3:$A$296,Samlet!$C1363,Baggrundsvariable!$C$3:$C$296,Samlet!$E1363)</f>
        <v>2.9</v>
      </c>
      <c r="J1363" s="8">
        <f>SUMIFS(Baggrundsvariable!G$3:G$296,Baggrundsvariable!$A$3:$A$296,Samlet!$C1363,Baggrundsvariable!$C$3:$C$296,Samlet!$E1363)</f>
        <v>14.6</v>
      </c>
      <c r="K1363" s="8">
        <f>SUMIFS(Baggrundsvariable!H$3:H$296,Baggrundsvariable!$A$3:$A$296,Samlet!$C1363,Baggrundsvariable!$C$3:$C$296,Samlet!$E1363)</f>
        <v>12.8</v>
      </c>
      <c r="L1363" s="8">
        <f>SUMIFS(Baggrundsvariable!I$3:I$296,Baggrundsvariable!$A$3:$A$296,Samlet!$C1363,Baggrundsvariable!$C$3:$C$296,Samlet!$E1363)</f>
        <v>3.4305967380773823</v>
      </c>
    </row>
    <row r="1364" spans="1:12">
      <c r="A1364">
        <v>9510</v>
      </c>
      <c r="B1364" t="s">
        <v>1191</v>
      </c>
      <c r="C1364">
        <v>840</v>
      </c>
      <c r="D1364" t="s">
        <v>1325</v>
      </c>
      <c r="E1364">
        <v>2011</v>
      </c>
      <c r="F1364" s="15">
        <f>IF(VLOOKUP(IF($A1364&lt;1500,'BM011'!$D$5,IF($A1364&lt;1800,'BM011'!$D$5,IF($A1364&lt;2000,'BM011'!$D$5,$A1364))),'BM011'!$D$5:$U$607,'BM011'!S$609,0)="BRUG KOM",VLOOKUP($C1364,'BM010'!$C$5:$T$102,'BM010'!R$104,0),VLOOKUP(IF($A1364&lt;1500,'BM011'!$D$5,IF($A1364&lt;1800,'BM011'!$D$5,IF($A1364&lt;2000,'BM011'!$D$5,$A1364))),'BM011'!$D$5:$U$607,'BM011'!S$609,0))</f>
        <v>6243.333333333333</v>
      </c>
      <c r="G1364">
        <f>SUMIFS(Baggrundsvariable!D$3:D$296,Baggrundsvariable!$A$3:$A$296,Samlet!$C1364,Baggrundsvariable!$C$3:$C$296,Samlet!$E1364)</f>
        <v>198058</v>
      </c>
      <c r="H1364" s="8">
        <f>SUMIFS(Baggrundsvariable!E$3:E$296,Baggrundsvariable!$A$3:$A$296,Samlet!$C1364,Baggrundsvariable!$C$3:$C$296,Samlet!$E1364)</f>
        <v>1.125</v>
      </c>
      <c r="I1364" s="8">
        <f>SUMIFS(Baggrundsvariable!F$3:F$296,Baggrundsvariable!$A$3:$A$296,Samlet!$C1364,Baggrundsvariable!$C$3:$C$296,Samlet!$E1364)</f>
        <v>1.9</v>
      </c>
      <c r="J1364" s="8">
        <f>SUMIFS(Baggrundsvariable!G$3:G$296,Baggrundsvariable!$A$3:$A$296,Samlet!$C1364,Baggrundsvariable!$C$3:$C$296,Samlet!$E1364)</f>
        <v>12.8</v>
      </c>
      <c r="K1364" s="8">
        <f>SUMIFS(Baggrundsvariable!H$3:H$296,Baggrundsvariable!$A$3:$A$296,Samlet!$C1364,Baggrundsvariable!$C$3:$C$296,Samlet!$E1364)</f>
        <v>11.7</v>
      </c>
      <c r="L1364" s="8">
        <f>SUMIFS(Baggrundsvariable!I$3:I$296,Baggrundsvariable!$A$3:$A$296,Samlet!$C1364,Baggrundsvariable!$C$3:$C$296,Samlet!$E1364)</f>
        <v>2.3083364266537756</v>
      </c>
    </row>
    <row r="1365" spans="1:12">
      <c r="A1365">
        <v>9510</v>
      </c>
      <c r="B1365" t="s">
        <v>1191</v>
      </c>
      <c r="C1365">
        <v>846</v>
      </c>
      <c r="D1365" t="s">
        <v>1323</v>
      </c>
      <c r="E1365">
        <v>2011</v>
      </c>
      <c r="F1365" s="15">
        <f>IF(VLOOKUP(IF($A1365&lt;1500,'BM011'!$D$5,IF($A1365&lt;1800,'BM011'!$D$5,IF($A1365&lt;2000,'BM011'!$D$5,$A1365))),'BM011'!$D$5:$U$607,'BM011'!S$609,0)="BRUG KOM",VLOOKUP($C1365,'BM010'!$C$5:$T$102,'BM010'!R$104,0),VLOOKUP(IF($A1365&lt;1500,'BM011'!$D$5,IF($A1365&lt;1800,'BM011'!$D$5,IF($A1365&lt;2000,'BM011'!$D$5,$A1365))),'BM011'!$D$5:$U$607,'BM011'!S$609,0))</f>
        <v>6243.333333333333</v>
      </c>
      <c r="G1365">
        <f>SUMIFS(Baggrundsvariable!D$3:D$296,Baggrundsvariable!$A$3:$A$296,Samlet!$C1365,Baggrundsvariable!$C$3:$C$296,Samlet!$E1365)</f>
        <v>184920</v>
      </c>
      <c r="H1365" s="8">
        <f>SUMIFS(Baggrundsvariable!E$3:E$296,Baggrundsvariable!$A$3:$A$296,Samlet!$C1365,Baggrundsvariable!$C$3:$C$296,Samlet!$E1365)</f>
        <v>1.3333333333333333</v>
      </c>
      <c r="I1365" s="8">
        <f>SUMIFS(Baggrundsvariable!F$3:F$296,Baggrundsvariable!$A$3:$A$296,Samlet!$C1365,Baggrundsvariable!$C$3:$C$296,Samlet!$E1365)</f>
        <v>3.4</v>
      </c>
      <c r="J1365" s="8">
        <f>SUMIFS(Baggrundsvariable!G$3:G$296,Baggrundsvariable!$A$3:$A$296,Samlet!$C1365,Baggrundsvariable!$C$3:$C$296,Samlet!$E1365)</f>
        <v>15.7</v>
      </c>
      <c r="K1365" s="8">
        <f>SUMIFS(Baggrundsvariable!H$3:H$296,Baggrundsvariable!$A$3:$A$296,Samlet!$C1365,Baggrundsvariable!$C$3:$C$296,Samlet!$E1365)</f>
        <v>13</v>
      </c>
      <c r="L1365" s="8">
        <f>SUMIFS(Baggrundsvariable!I$3:I$296,Baggrundsvariable!$A$3:$A$296,Samlet!$C1365,Baggrundsvariable!$C$3:$C$296,Samlet!$E1365)</f>
        <v>2.7944510354386667</v>
      </c>
    </row>
    <row r="1366" spans="1:12">
      <c r="A1366">
        <v>9520</v>
      </c>
      <c r="B1366" t="s">
        <v>1192</v>
      </c>
      <c r="C1366">
        <v>840</v>
      </c>
      <c r="D1366" t="s">
        <v>1325</v>
      </c>
      <c r="E1366">
        <v>2011</v>
      </c>
      <c r="F1366" s="15">
        <f>IF(VLOOKUP(IF($A1366&lt;1500,'BM011'!$D$5,IF($A1366&lt;1800,'BM011'!$D$5,IF($A1366&lt;2000,'BM011'!$D$5,$A1366))),'BM011'!$D$5:$U$607,'BM011'!S$609,0)="BRUG KOM",VLOOKUP($C1366,'BM010'!$C$5:$T$102,'BM010'!R$104,0),VLOOKUP(IF($A1366&lt;1500,'BM011'!$D$5,IF($A1366&lt;1800,'BM011'!$D$5,IF($A1366&lt;2000,'BM011'!$D$5,$A1366))),'BM011'!$D$5:$U$607,'BM011'!S$609,0))</f>
        <v>8881.5</v>
      </c>
      <c r="G1366">
        <f>SUMIFS(Baggrundsvariable!D$3:D$296,Baggrundsvariable!$A$3:$A$296,Samlet!$C1366,Baggrundsvariable!$C$3:$C$296,Samlet!$E1366)</f>
        <v>198058</v>
      </c>
      <c r="H1366" s="8">
        <f>SUMIFS(Baggrundsvariable!E$3:E$296,Baggrundsvariable!$A$3:$A$296,Samlet!$C1366,Baggrundsvariable!$C$3:$C$296,Samlet!$E1366)</f>
        <v>1.125</v>
      </c>
      <c r="I1366" s="8">
        <f>SUMIFS(Baggrundsvariable!F$3:F$296,Baggrundsvariable!$A$3:$A$296,Samlet!$C1366,Baggrundsvariable!$C$3:$C$296,Samlet!$E1366)</f>
        <v>1.9</v>
      </c>
      <c r="J1366" s="8">
        <f>SUMIFS(Baggrundsvariable!G$3:G$296,Baggrundsvariable!$A$3:$A$296,Samlet!$C1366,Baggrundsvariable!$C$3:$C$296,Samlet!$E1366)</f>
        <v>12.8</v>
      </c>
      <c r="K1366" s="8">
        <f>SUMIFS(Baggrundsvariable!H$3:H$296,Baggrundsvariable!$A$3:$A$296,Samlet!$C1366,Baggrundsvariable!$C$3:$C$296,Samlet!$E1366)</f>
        <v>11.7</v>
      </c>
      <c r="L1366" s="8">
        <f>SUMIFS(Baggrundsvariable!I$3:I$296,Baggrundsvariable!$A$3:$A$296,Samlet!$C1366,Baggrundsvariable!$C$3:$C$296,Samlet!$E1366)</f>
        <v>2.3083364266537756</v>
      </c>
    </row>
    <row r="1367" spans="1:12">
      <c r="A1367">
        <v>9530</v>
      </c>
      <c r="B1367" t="s">
        <v>1193</v>
      </c>
      <c r="C1367">
        <v>840</v>
      </c>
      <c r="D1367" t="s">
        <v>1325</v>
      </c>
      <c r="E1367">
        <v>2011</v>
      </c>
      <c r="F1367" s="15">
        <f>IF(VLOOKUP(IF($A1367&lt;1500,'BM011'!$D$5,IF($A1367&lt;1800,'BM011'!$D$5,IF($A1367&lt;2000,'BM011'!$D$5,$A1367))),'BM011'!$D$5:$U$607,'BM011'!S$609,0)="BRUG KOM",VLOOKUP($C1367,'BM010'!$C$5:$T$102,'BM010'!R$104,0),VLOOKUP(IF($A1367&lt;1500,'BM011'!$D$5,IF($A1367&lt;1800,'BM011'!$D$5,IF($A1367&lt;2000,'BM011'!$D$5,$A1367))),'BM011'!$D$5:$U$607,'BM011'!S$609,0))</f>
        <v>10294.25</v>
      </c>
      <c r="G1367">
        <f>SUMIFS(Baggrundsvariable!D$3:D$296,Baggrundsvariable!$A$3:$A$296,Samlet!$C1367,Baggrundsvariable!$C$3:$C$296,Samlet!$E1367)</f>
        <v>198058</v>
      </c>
      <c r="H1367" s="8">
        <f>SUMIFS(Baggrundsvariable!E$3:E$296,Baggrundsvariable!$A$3:$A$296,Samlet!$C1367,Baggrundsvariable!$C$3:$C$296,Samlet!$E1367)</f>
        <v>1.125</v>
      </c>
      <c r="I1367" s="8">
        <f>SUMIFS(Baggrundsvariable!F$3:F$296,Baggrundsvariable!$A$3:$A$296,Samlet!$C1367,Baggrundsvariable!$C$3:$C$296,Samlet!$E1367)</f>
        <v>1.9</v>
      </c>
      <c r="J1367" s="8">
        <f>SUMIFS(Baggrundsvariable!G$3:G$296,Baggrundsvariable!$A$3:$A$296,Samlet!$C1367,Baggrundsvariable!$C$3:$C$296,Samlet!$E1367)</f>
        <v>12.8</v>
      </c>
      <c r="K1367" s="8">
        <f>SUMIFS(Baggrundsvariable!H$3:H$296,Baggrundsvariable!$A$3:$A$296,Samlet!$C1367,Baggrundsvariable!$C$3:$C$296,Samlet!$E1367)</f>
        <v>11.7</v>
      </c>
      <c r="L1367" s="8">
        <f>SUMIFS(Baggrundsvariable!I$3:I$296,Baggrundsvariable!$A$3:$A$296,Samlet!$C1367,Baggrundsvariable!$C$3:$C$296,Samlet!$E1367)</f>
        <v>2.3083364266537756</v>
      </c>
    </row>
    <row r="1368" spans="1:12">
      <c r="A1368">
        <v>9530</v>
      </c>
      <c r="B1368" t="s">
        <v>1193</v>
      </c>
      <c r="C1368">
        <v>851</v>
      </c>
      <c r="D1368" t="s">
        <v>1324</v>
      </c>
      <c r="E1368">
        <v>2011</v>
      </c>
      <c r="F1368" s="15">
        <f>IF(VLOOKUP(IF($A1368&lt;1500,'BM011'!$D$5,IF($A1368&lt;1800,'BM011'!$D$5,IF($A1368&lt;2000,'BM011'!$D$5,$A1368))),'BM011'!$D$5:$U$607,'BM011'!S$609,0)="BRUG KOM",VLOOKUP($C1368,'BM010'!$C$5:$T$102,'BM010'!R$104,0),VLOOKUP(IF($A1368&lt;1500,'BM011'!$D$5,IF($A1368&lt;1800,'BM011'!$D$5,IF($A1368&lt;2000,'BM011'!$D$5,$A1368))),'BM011'!$D$5:$U$607,'BM011'!S$609,0))</f>
        <v>10294.25</v>
      </c>
      <c r="G1368">
        <f>SUMIFS(Baggrundsvariable!D$3:D$296,Baggrundsvariable!$A$3:$A$296,Samlet!$C1368,Baggrundsvariable!$C$3:$C$296,Samlet!$E1368)</f>
        <v>187797</v>
      </c>
      <c r="H1368" s="8">
        <f>SUMIFS(Baggrundsvariable!E$3:E$296,Baggrundsvariable!$A$3:$A$296,Samlet!$C1368,Baggrundsvariable!$C$3:$C$296,Samlet!$E1368)</f>
        <v>1.4916666666666669</v>
      </c>
      <c r="I1368" s="8">
        <f>SUMIFS(Baggrundsvariable!F$3:F$296,Baggrundsvariable!$A$3:$A$296,Samlet!$C1368,Baggrundsvariable!$C$3:$C$296,Samlet!$E1368)</f>
        <v>4.4000000000000004</v>
      </c>
      <c r="J1368" s="8">
        <f>SUMIFS(Baggrundsvariable!G$3:G$296,Baggrundsvariable!$A$3:$A$296,Samlet!$C1368,Baggrundsvariable!$C$3:$C$296,Samlet!$E1368)</f>
        <v>16.600000000000001</v>
      </c>
      <c r="K1368" s="8">
        <f>SUMIFS(Baggrundsvariable!H$3:H$296,Baggrundsvariable!$A$3:$A$296,Samlet!$C1368,Baggrundsvariable!$C$3:$C$296,Samlet!$E1368)</f>
        <v>12.1</v>
      </c>
      <c r="L1368" s="8">
        <f>SUMIFS(Baggrundsvariable!I$3:I$296,Baggrundsvariable!$A$3:$A$296,Samlet!$C1368,Baggrundsvariable!$C$3:$C$296,Samlet!$E1368)</f>
        <v>5.097634247089748</v>
      </c>
    </row>
    <row r="1369" spans="1:12">
      <c r="A1369">
        <v>9541</v>
      </c>
      <c r="B1369" t="s">
        <v>1194</v>
      </c>
      <c r="C1369">
        <v>820</v>
      </c>
      <c r="D1369" t="s">
        <v>1326</v>
      </c>
      <c r="E1369">
        <v>2011</v>
      </c>
      <c r="F1369" s="15">
        <f>IF(VLOOKUP(IF($A1369&lt;1500,'BM011'!$D$5,IF($A1369&lt;1800,'BM011'!$D$5,IF($A1369&lt;2000,'BM011'!$D$5,$A1369))),'BM011'!$D$5:$U$607,'BM011'!S$609,0)="BRUG KOM",VLOOKUP($C1369,'BM010'!$C$5:$T$102,'BM010'!R$104,0),VLOOKUP(IF($A1369&lt;1500,'BM011'!$D$5,IF($A1369&lt;1800,'BM011'!$D$5,IF($A1369&lt;2000,'BM011'!$D$5,$A1369))),'BM011'!$D$5:$U$607,'BM011'!S$609,0))</f>
        <v>5073</v>
      </c>
      <c r="G1369">
        <f>SUMIFS(Baggrundsvariable!D$3:D$296,Baggrundsvariable!$A$3:$A$296,Samlet!$C1369,Baggrundsvariable!$C$3:$C$296,Samlet!$E1369)</f>
        <v>177831</v>
      </c>
      <c r="H1369" s="8">
        <f>SUMIFS(Baggrundsvariable!E$3:E$296,Baggrundsvariable!$A$3:$A$296,Samlet!$C1369,Baggrundsvariable!$C$3:$C$296,Samlet!$E1369)</f>
        <v>1.3166666666666667</v>
      </c>
      <c r="I1369" s="8">
        <f>SUMIFS(Baggrundsvariable!F$3:F$296,Baggrundsvariable!$A$3:$A$296,Samlet!$C1369,Baggrundsvariable!$C$3:$C$296,Samlet!$E1369)</f>
        <v>3.3</v>
      </c>
      <c r="J1369" s="8">
        <f>SUMIFS(Baggrundsvariable!G$3:G$296,Baggrundsvariable!$A$3:$A$296,Samlet!$C1369,Baggrundsvariable!$C$3:$C$296,Samlet!$E1369)</f>
        <v>17.399999999999999</v>
      </c>
      <c r="K1369" s="8">
        <f>SUMIFS(Baggrundsvariable!H$3:H$296,Baggrundsvariable!$A$3:$A$296,Samlet!$C1369,Baggrundsvariable!$C$3:$C$296,Samlet!$E1369)</f>
        <v>11.9</v>
      </c>
      <c r="L1369" s="8">
        <f>SUMIFS(Baggrundsvariable!I$3:I$296,Baggrundsvariable!$A$3:$A$296,Samlet!$C1369,Baggrundsvariable!$C$3:$C$296,Samlet!$E1369)</f>
        <v>2.4909264312395685</v>
      </c>
    </row>
    <row r="1370" spans="1:12">
      <c r="A1370">
        <v>9541</v>
      </c>
      <c r="B1370" t="s">
        <v>1194</v>
      </c>
      <c r="C1370">
        <v>840</v>
      </c>
      <c r="D1370" t="s">
        <v>1325</v>
      </c>
      <c r="E1370">
        <v>2011</v>
      </c>
      <c r="F1370" s="15">
        <f>IF(VLOOKUP(IF($A1370&lt;1500,'BM011'!$D$5,IF($A1370&lt;1800,'BM011'!$D$5,IF($A1370&lt;2000,'BM011'!$D$5,$A1370))),'BM011'!$D$5:$U$607,'BM011'!S$609,0)="BRUG KOM",VLOOKUP($C1370,'BM010'!$C$5:$T$102,'BM010'!R$104,0),VLOOKUP(IF($A1370&lt;1500,'BM011'!$D$5,IF($A1370&lt;1800,'BM011'!$D$5,IF($A1370&lt;2000,'BM011'!$D$5,$A1370))),'BM011'!$D$5:$U$607,'BM011'!S$609,0))</f>
        <v>5073</v>
      </c>
      <c r="G1370">
        <f>SUMIFS(Baggrundsvariable!D$3:D$296,Baggrundsvariable!$A$3:$A$296,Samlet!$C1370,Baggrundsvariable!$C$3:$C$296,Samlet!$E1370)</f>
        <v>198058</v>
      </c>
      <c r="H1370" s="8">
        <f>SUMIFS(Baggrundsvariable!E$3:E$296,Baggrundsvariable!$A$3:$A$296,Samlet!$C1370,Baggrundsvariable!$C$3:$C$296,Samlet!$E1370)</f>
        <v>1.125</v>
      </c>
      <c r="I1370" s="8">
        <f>SUMIFS(Baggrundsvariable!F$3:F$296,Baggrundsvariable!$A$3:$A$296,Samlet!$C1370,Baggrundsvariable!$C$3:$C$296,Samlet!$E1370)</f>
        <v>1.9</v>
      </c>
      <c r="J1370" s="8">
        <f>SUMIFS(Baggrundsvariable!G$3:G$296,Baggrundsvariable!$A$3:$A$296,Samlet!$C1370,Baggrundsvariable!$C$3:$C$296,Samlet!$E1370)</f>
        <v>12.8</v>
      </c>
      <c r="K1370" s="8">
        <f>SUMIFS(Baggrundsvariable!H$3:H$296,Baggrundsvariable!$A$3:$A$296,Samlet!$C1370,Baggrundsvariable!$C$3:$C$296,Samlet!$E1370)</f>
        <v>11.7</v>
      </c>
      <c r="L1370" s="8">
        <f>SUMIFS(Baggrundsvariable!I$3:I$296,Baggrundsvariable!$A$3:$A$296,Samlet!$C1370,Baggrundsvariable!$C$3:$C$296,Samlet!$E1370)</f>
        <v>2.3083364266537756</v>
      </c>
    </row>
    <row r="1371" spans="1:12">
      <c r="A1371">
        <v>9550</v>
      </c>
      <c r="B1371" t="s">
        <v>1195</v>
      </c>
      <c r="C1371">
        <v>846</v>
      </c>
      <c r="D1371" t="s">
        <v>1323</v>
      </c>
      <c r="E1371">
        <v>2011</v>
      </c>
      <c r="F1371" s="15">
        <f>IF(VLOOKUP(IF($A1371&lt;1500,'BM011'!$D$5,IF($A1371&lt;1800,'BM011'!$D$5,IF($A1371&lt;2000,'BM011'!$D$5,$A1371))),'BM011'!$D$5:$U$607,'BM011'!S$609,0)="BRUG KOM",VLOOKUP($C1371,'BM010'!$C$5:$T$102,'BM010'!R$104,0),VLOOKUP(IF($A1371&lt;1500,'BM011'!$D$5,IF($A1371&lt;1800,'BM011'!$D$5,IF($A1371&lt;2000,'BM011'!$D$5,$A1371))),'BM011'!$D$5:$U$607,'BM011'!S$609,0))</f>
        <v>7655.25</v>
      </c>
      <c r="G1371">
        <f>SUMIFS(Baggrundsvariable!D$3:D$296,Baggrundsvariable!$A$3:$A$296,Samlet!$C1371,Baggrundsvariable!$C$3:$C$296,Samlet!$E1371)</f>
        <v>184920</v>
      </c>
      <c r="H1371" s="8">
        <f>SUMIFS(Baggrundsvariable!E$3:E$296,Baggrundsvariable!$A$3:$A$296,Samlet!$C1371,Baggrundsvariable!$C$3:$C$296,Samlet!$E1371)</f>
        <v>1.3333333333333333</v>
      </c>
      <c r="I1371" s="8">
        <f>SUMIFS(Baggrundsvariable!F$3:F$296,Baggrundsvariable!$A$3:$A$296,Samlet!$C1371,Baggrundsvariable!$C$3:$C$296,Samlet!$E1371)</f>
        <v>3.4</v>
      </c>
      <c r="J1371" s="8">
        <f>SUMIFS(Baggrundsvariable!G$3:G$296,Baggrundsvariable!$A$3:$A$296,Samlet!$C1371,Baggrundsvariable!$C$3:$C$296,Samlet!$E1371)</f>
        <v>15.7</v>
      </c>
      <c r="K1371" s="8">
        <f>SUMIFS(Baggrundsvariable!H$3:H$296,Baggrundsvariable!$A$3:$A$296,Samlet!$C1371,Baggrundsvariable!$C$3:$C$296,Samlet!$E1371)</f>
        <v>13</v>
      </c>
      <c r="L1371" s="8">
        <f>SUMIFS(Baggrundsvariable!I$3:I$296,Baggrundsvariable!$A$3:$A$296,Samlet!$C1371,Baggrundsvariable!$C$3:$C$296,Samlet!$E1371)</f>
        <v>2.7944510354386667</v>
      </c>
    </row>
    <row r="1372" spans="1:12">
      <c r="A1372">
        <v>9550</v>
      </c>
      <c r="B1372" t="s">
        <v>1195</v>
      </c>
      <c r="C1372">
        <v>730</v>
      </c>
      <c r="D1372" t="s">
        <v>1322</v>
      </c>
      <c r="E1372">
        <v>2011</v>
      </c>
      <c r="F1372" s="15">
        <f>IF(VLOOKUP(IF($A1372&lt;1500,'BM011'!$D$5,IF($A1372&lt;1800,'BM011'!$D$5,IF($A1372&lt;2000,'BM011'!$D$5,$A1372))),'BM011'!$D$5:$U$607,'BM011'!S$609,0)="BRUG KOM",VLOOKUP($C1372,'BM010'!$C$5:$T$102,'BM010'!R$104,0),VLOOKUP(IF($A1372&lt;1500,'BM011'!$D$5,IF($A1372&lt;1800,'BM011'!$D$5,IF($A1372&lt;2000,'BM011'!$D$5,$A1372))),'BM011'!$D$5:$U$607,'BM011'!S$609,0))</f>
        <v>7655.25</v>
      </c>
      <c r="G1372">
        <f>SUMIFS(Baggrundsvariable!D$3:D$296,Baggrundsvariable!$A$3:$A$296,Samlet!$C1372,Baggrundsvariable!$C$3:$C$296,Samlet!$E1372)</f>
        <v>185608</v>
      </c>
      <c r="H1372" s="8">
        <f>SUMIFS(Baggrundsvariable!E$3:E$296,Baggrundsvariable!$A$3:$A$296,Samlet!$C1372,Baggrundsvariable!$C$3:$C$296,Samlet!$E1372)</f>
        <v>1.5666666666666664</v>
      </c>
      <c r="I1372" s="8">
        <f>SUMIFS(Baggrundsvariable!F$3:F$296,Baggrundsvariable!$A$3:$A$296,Samlet!$C1372,Baggrundsvariable!$C$3:$C$296,Samlet!$E1372)</f>
        <v>5.2</v>
      </c>
      <c r="J1372" s="8">
        <f>SUMIFS(Baggrundsvariable!G$3:G$296,Baggrundsvariable!$A$3:$A$296,Samlet!$C1372,Baggrundsvariable!$C$3:$C$296,Samlet!$E1372)</f>
        <v>16.600000000000001</v>
      </c>
      <c r="K1372" s="8">
        <f>SUMIFS(Baggrundsvariable!H$3:H$296,Baggrundsvariable!$A$3:$A$296,Samlet!$C1372,Baggrundsvariable!$C$3:$C$296,Samlet!$E1372)</f>
        <v>12.9</v>
      </c>
      <c r="L1372" s="8">
        <f>SUMIFS(Baggrundsvariable!I$3:I$296,Baggrundsvariable!$A$3:$A$296,Samlet!$C1372,Baggrundsvariable!$C$3:$C$296,Samlet!$E1372)</f>
        <v>4.2661450190773227</v>
      </c>
    </row>
    <row r="1373" spans="1:12">
      <c r="A1373">
        <v>9560</v>
      </c>
      <c r="B1373" t="s">
        <v>1196</v>
      </c>
      <c r="C1373">
        <v>840</v>
      </c>
      <c r="D1373" t="s">
        <v>1325</v>
      </c>
      <c r="E1373">
        <v>2011</v>
      </c>
      <c r="F1373" s="15">
        <f>IF(VLOOKUP(IF($A1373&lt;1500,'BM011'!$D$5,IF($A1373&lt;1800,'BM011'!$D$5,IF($A1373&lt;2000,'BM011'!$D$5,$A1373))),'BM011'!$D$5:$U$607,'BM011'!S$609,0)="BRUG KOM",VLOOKUP($C1373,'BM010'!$C$5:$T$102,'BM010'!R$104,0),VLOOKUP(IF($A1373&lt;1500,'BM011'!$D$5,IF($A1373&lt;1800,'BM011'!$D$5,IF($A1373&lt;2000,'BM011'!$D$5,$A1373))),'BM011'!$D$5:$U$607,'BM011'!S$609,0))</f>
        <v>6844.75</v>
      </c>
      <c r="G1373">
        <f>SUMIFS(Baggrundsvariable!D$3:D$296,Baggrundsvariable!$A$3:$A$296,Samlet!$C1373,Baggrundsvariable!$C$3:$C$296,Samlet!$E1373)</f>
        <v>198058</v>
      </c>
      <c r="H1373" s="8">
        <f>SUMIFS(Baggrundsvariable!E$3:E$296,Baggrundsvariable!$A$3:$A$296,Samlet!$C1373,Baggrundsvariable!$C$3:$C$296,Samlet!$E1373)</f>
        <v>1.125</v>
      </c>
      <c r="I1373" s="8">
        <f>SUMIFS(Baggrundsvariable!F$3:F$296,Baggrundsvariable!$A$3:$A$296,Samlet!$C1373,Baggrundsvariable!$C$3:$C$296,Samlet!$E1373)</f>
        <v>1.9</v>
      </c>
      <c r="J1373" s="8">
        <f>SUMIFS(Baggrundsvariable!G$3:G$296,Baggrundsvariable!$A$3:$A$296,Samlet!$C1373,Baggrundsvariable!$C$3:$C$296,Samlet!$E1373)</f>
        <v>12.8</v>
      </c>
      <c r="K1373" s="8">
        <f>SUMIFS(Baggrundsvariable!H$3:H$296,Baggrundsvariable!$A$3:$A$296,Samlet!$C1373,Baggrundsvariable!$C$3:$C$296,Samlet!$E1373)</f>
        <v>11.7</v>
      </c>
      <c r="L1373" s="8">
        <f>SUMIFS(Baggrundsvariable!I$3:I$296,Baggrundsvariable!$A$3:$A$296,Samlet!$C1373,Baggrundsvariable!$C$3:$C$296,Samlet!$E1373)</f>
        <v>2.3083364266537756</v>
      </c>
    </row>
    <row r="1374" spans="1:12">
      <c r="A1374">
        <v>9560</v>
      </c>
      <c r="B1374" t="s">
        <v>1196</v>
      </c>
      <c r="C1374">
        <v>846</v>
      </c>
      <c r="D1374" t="s">
        <v>1323</v>
      </c>
      <c r="E1374">
        <v>2011</v>
      </c>
      <c r="F1374" s="15">
        <f>IF(VLOOKUP(IF($A1374&lt;1500,'BM011'!$D$5,IF($A1374&lt;1800,'BM011'!$D$5,IF($A1374&lt;2000,'BM011'!$D$5,$A1374))),'BM011'!$D$5:$U$607,'BM011'!S$609,0)="BRUG KOM",VLOOKUP($C1374,'BM010'!$C$5:$T$102,'BM010'!R$104,0),VLOOKUP(IF($A1374&lt;1500,'BM011'!$D$5,IF($A1374&lt;1800,'BM011'!$D$5,IF($A1374&lt;2000,'BM011'!$D$5,$A1374))),'BM011'!$D$5:$U$607,'BM011'!S$609,0))</f>
        <v>6844.75</v>
      </c>
      <c r="G1374">
        <f>SUMIFS(Baggrundsvariable!D$3:D$296,Baggrundsvariable!$A$3:$A$296,Samlet!$C1374,Baggrundsvariable!$C$3:$C$296,Samlet!$E1374)</f>
        <v>184920</v>
      </c>
      <c r="H1374" s="8">
        <f>SUMIFS(Baggrundsvariable!E$3:E$296,Baggrundsvariable!$A$3:$A$296,Samlet!$C1374,Baggrundsvariable!$C$3:$C$296,Samlet!$E1374)</f>
        <v>1.3333333333333333</v>
      </c>
      <c r="I1374" s="8">
        <f>SUMIFS(Baggrundsvariable!F$3:F$296,Baggrundsvariable!$A$3:$A$296,Samlet!$C1374,Baggrundsvariable!$C$3:$C$296,Samlet!$E1374)</f>
        <v>3.4</v>
      </c>
      <c r="J1374" s="8">
        <f>SUMIFS(Baggrundsvariable!G$3:G$296,Baggrundsvariable!$A$3:$A$296,Samlet!$C1374,Baggrundsvariable!$C$3:$C$296,Samlet!$E1374)</f>
        <v>15.7</v>
      </c>
      <c r="K1374" s="8">
        <f>SUMIFS(Baggrundsvariable!H$3:H$296,Baggrundsvariable!$A$3:$A$296,Samlet!$C1374,Baggrundsvariable!$C$3:$C$296,Samlet!$E1374)</f>
        <v>13</v>
      </c>
      <c r="L1374" s="8">
        <f>SUMIFS(Baggrundsvariable!I$3:I$296,Baggrundsvariable!$A$3:$A$296,Samlet!$C1374,Baggrundsvariable!$C$3:$C$296,Samlet!$E1374)</f>
        <v>2.7944510354386667</v>
      </c>
    </row>
    <row r="1375" spans="1:12">
      <c r="A1375">
        <v>9574</v>
      </c>
      <c r="B1375" t="s">
        <v>1197</v>
      </c>
      <c r="C1375">
        <v>840</v>
      </c>
      <c r="D1375" t="s">
        <v>1325</v>
      </c>
      <c r="E1375">
        <v>2011</v>
      </c>
      <c r="F1375" s="15">
        <f>IF(VLOOKUP(IF($A1375&lt;1500,'BM011'!$D$5,IF($A1375&lt;1800,'BM011'!$D$5,IF($A1375&lt;2000,'BM011'!$D$5,$A1375))),'BM011'!$D$5:$U$607,'BM011'!S$609,0)="BRUG KOM",VLOOKUP($C1375,'BM010'!$C$5:$T$102,'BM010'!R$104,0),VLOOKUP(IF($A1375&lt;1500,'BM011'!$D$5,IF($A1375&lt;1800,'BM011'!$D$5,IF($A1375&lt;2000,'BM011'!$D$5,$A1375))),'BM011'!$D$5:$U$607,'BM011'!S$609,0))</f>
        <v>7666</v>
      </c>
      <c r="G1375">
        <f>SUMIFS(Baggrundsvariable!D$3:D$296,Baggrundsvariable!$A$3:$A$296,Samlet!$C1375,Baggrundsvariable!$C$3:$C$296,Samlet!$E1375)</f>
        <v>198058</v>
      </c>
      <c r="H1375" s="8">
        <f>SUMIFS(Baggrundsvariable!E$3:E$296,Baggrundsvariable!$A$3:$A$296,Samlet!$C1375,Baggrundsvariable!$C$3:$C$296,Samlet!$E1375)</f>
        <v>1.125</v>
      </c>
      <c r="I1375" s="8">
        <f>SUMIFS(Baggrundsvariable!F$3:F$296,Baggrundsvariable!$A$3:$A$296,Samlet!$C1375,Baggrundsvariable!$C$3:$C$296,Samlet!$E1375)</f>
        <v>1.9</v>
      </c>
      <c r="J1375" s="8">
        <f>SUMIFS(Baggrundsvariable!G$3:G$296,Baggrundsvariable!$A$3:$A$296,Samlet!$C1375,Baggrundsvariable!$C$3:$C$296,Samlet!$E1375)</f>
        <v>12.8</v>
      </c>
      <c r="K1375" s="8">
        <f>SUMIFS(Baggrundsvariable!H$3:H$296,Baggrundsvariable!$A$3:$A$296,Samlet!$C1375,Baggrundsvariable!$C$3:$C$296,Samlet!$E1375)</f>
        <v>11.7</v>
      </c>
      <c r="L1375" s="8">
        <f>SUMIFS(Baggrundsvariable!I$3:I$296,Baggrundsvariable!$A$3:$A$296,Samlet!$C1375,Baggrundsvariable!$C$3:$C$296,Samlet!$E1375)</f>
        <v>2.3083364266537756</v>
      </c>
    </row>
    <row r="1376" spans="1:12">
      <c r="A1376">
        <v>9575</v>
      </c>
      <c r="B1376" t="s">
        <v>1198</v>
      </c>
      <c r="C1376">
        <v>840</v>
      </c>
      <c r="D1376" t="s">
        <v>1325</v>
      </c>
      <c r="E1376">
        <v>2011</v>
      </c>
      <c r="F1376" s="15">
        <f>IF(VLOOKUP(IF($A1376&lt;1500,'BM011'!$D$5,IF($A1376&lt;1800,'BM011'!$D$5,IF($A1376&lt;2000,'BM011'!$D$5,$A1376))),'BM011'!$D$5:$U$607,'BM011'!S$609,0)="BRUG KOM",VLOOKUP($C1376,'BM010'!$C$5:$T$102,'BM010'!R$104,0),VLOOKUP(IF($A1376&lt;1500,'BM011'!$D$5,IF($A1376&lt;1800,'BM011'!$D$5,IF($A1376&lt;2000,'BM011'!$D$5,$A1376))),'BM011'!$D$5:$U$607,'BM011'!S$609,0))</f>
        <v>7308</v>
      </c>
      <c r="G1376">
        <f>SUMIFS(Baggrundsvariable!D$3:D$296,Baggrundsvariable!$A$3:$A$296,Samlet!$C1376,Baggrundsvariable!$C$3:$C$296,Samlet!$E1376)</f>
        <v>198058</v>
      </c>
      <c r="H1376" s="8">
        <f>SUMIFS(Baggrundsvariable!E$3:E$296,Baggrundsvariable!$A$3:$A$296,Samlet!$C1376,Baggrundsvariable!$C$3:$C$296,Samlet!$E1376)</f>
        <v>1.125</v>
      </c>
      <c r="I1376" s="8">
        <f>SUMIFS(Baggrundsvariable!F$3:F$296,Baggrundsvariable!$A$3:$A$296,Samlet!$C1376,Baggrundsvariable!$C$3:$C$296,Samlet!$E1376)</f>
        <v>1.9</v>
      </c>
      <c r="J1376" s="8">
        <f>SUMIFS(Baggrundsvariable!G$3:G$296,Baggrundsvariable!$A$3:$A$296,Samlet!$C1376,Baggrundsvariable!$C$3:$C$296,Samlet!$E1376)</f>
        <v>12.8</v>
      </c>
      <c r="K1376" s="8">
        <f>SUMIFS(Baggrundsvariable!H$3:H$296,Baggrundsvariable!$A$3:$A$296,Samlet!$C1376,Baggrundsvariable!$C$3:$C$296,Samlet!$E1376)</f>
        <v>11.7</v>
      </c>
      <c r="L1376" s="8">
        <f>SUMIFS(Baggrundsvariable!I$3:I$296,Baggrundsvariable!$A$3:$A$296,Samlet!$C1376,Baggrundsvariable!$C$3:$C$296,Samlet!$E1376)</f>
        <v>2.3083364266537756</v>
      </c>
    </row>
    <row r="1377" spans="1:12">
      <c r="A1377">
        <v>9600</v>
      </c>
      <c r="B1377" t="s">
        <v>1199</v>
      </c>
      <c r="C1377">
        <v>820</v>
      </c>
      <c r="D1377" t="s">
        <v>1326</v>
      </c>
      <c r="E1377">
        <v>2011</v>
      </c>
      <c r="F1377" s="15">
        <f>IF(VLOOKUP(IF($A1377&lt;1500,'BM011'!$D$5,IF($A1377&lt;1800,'BM011'!$D$5,IF($A1377&lt;2000,'BM011'!$D$5,$A1377))),'BM011'!$D$5:$U$607,'BM011'!S$609,0)="BRUG KOM",VLOOKUP($C1377,'BM010'!$C$5:$T$102,'BM010'!R$104,0),VLOOKUP(IF($A1377&lt;1500,'BM011'!$D$5,IF($A1377&lt;1800,'BM011'!$D$5,IF($A1377&lt;2000,'BM011'!$D$5,$A1377))),'BM011'!$D$5:$U$607,'BM011'!S$609,0))</f>
        <v>6866.5</v>
      </c>
      <c r="G1377">
        <f>SUMIFS(Baggrundsvariable!D$3:D$296,Baggrundsvariable!$A$3:$A$296,Samlet!$C1377,Baggrundsvariable!$C$3:$C$296,Samlet!$E1377)</f>
        <v>177831</v>
      </c>
      <c r="H1377" s="8">
        <f>SUMIFS(Baggrundsvariable!E$3:E$296,Baggrundsvariable!$A$3:$A$296,Samlet!$C1377,Baggrundsvariable!$C$3:$C$296,Samlet!$E1377)</f>
        <v>1.3166666666666667</v>
      </c>
      <c r="I1377" s="8">
        <f>SUMIFS(Baggrundsvariable!F$3:F$296,Baggrundsvariable!$A$3:$A$296,Samlet!$C1377,Baggrundsvariable!$C$3:$C$296,Samlet!$E1377)</f>
        <v>3.3</v>
      </c>
      <c r="J1377" s="8">
        <f>SUMIFS(Baggrundsvariable!G$3:G$296,Baggrundsvariable!$A$3:$A$296,Samlet!$C1377,Baggrundsvariable!$C$3:$C$296,Samlet!$E1377)</f>
        <v>17.399999999999999</v>
      </c>
      <c r="K1377" s="8">
        <f>SUMIFS(Baggrundsvariable!H$3:H$296,Baggrundsvariable!$A$3:$A$296,Samlet!$C1377,Baggrundsvariable!$C$3:$C$296,Samlet!$E1377)</f>
        <v>11.9</v>
      </c>
      <c r="L1377" s="8">
        <f>SUMIFS(Baggrundsvariable!I$3:I$296,Baggrundsvariable!$A$3:$A$296,Samlet!$C1377,Baggrundsvariable!$C$3:$C$296,Samlet!$E1377)</f>
        <v>2.4909264312395685</v>
      </c>
    </row>
    <row r="1378" spans="1:12">
      <c r="A1378">
        <v>9600</v>
      </c>
      <c r="B1378" t="s">
        <v>1199</v>
      </c>
      <c r="C1378">
        <v>840</v>
      </c>
      <c r="D1378" t="s">
        <v>1325</v>
      </c>
      <c r="E1378">
        <v>2011</v>
      </c>
      <c r="F1378" s="15">
        <f>IF(VLOOKUP(IF($A1378&lt;1500,'BM011'!$D$5,IF($A1378&lt;1800,'BM011'!$D$5,IF($A1378&lt;2000,'BM011'!$D$5,$A1378))),'BM011'!$D$5:$U$607,'BM011'!S$609,0)="BRUG KOM",VLOOKUP($C1378,'BM010'!$C$5:$T$102,'BM010'!R$104,0),VLOOKUP(IF($A1378&lt;1500,'BM011'!$D$5,IF($A1378&lt;1800,'BM011'!$D$5,IF($A1378&lt;2000,'BM011'!$D$5,$A1378))),'BM011'!$D$5:$U$607,'BM011'!S$609,0))</f>
        <v>6866.5</v>
      </c>
      <c r="G1378">
        <f>SUMIFS(Baggrundsvariable!D$3:D$296,Baggrundsvariable!$A$3:$A$296,Samlet!$C1378,Baggrundsvariable!$C$3:$C$296,Samlet!$E1378)</f>
        <v>198058</v>
      </c>
      <c r="H1378" s="8">
        <f>SUMIFS(Baggrundsvariable!E$3:E$296,Baggrundsvariable!$A$3:$A$296,Samlet!$C1378,Baggrundsvariable!$C$3:$C$296,Samlet!$E1378)</f>
        <v>1.125</v>
      </c>
      <c r="I1378" s="8">
        <f>SUMIFS(Baggrundsvariable!F$3:F$296,Baggrundsvariable!$A$3:$A$296,Samlet!$C1378,Baggrundsvariable!$C$3:$C$296,Samlet!$E1378)</f>
        <v>1.9</v>
      </c>
      <c r="J1378" s="8">
        <f>SUMIFS(Baggrundsvariable!G$3:G$296,Baggrundsvariable!$A$3:$A$296,Samlet!$C1378,Baggrundsvariable!$C$3:$C$296,Samlet!$E1378)</f>
        <v>12.8</v>
      </c>
      <c r="K1378" s="8">
        <f>SUMIFS(Baggrundsvariable!H$3:H$296,Baggrundsvariable!$A$3:$A$296,Samlet!$C1378,Baggrundsvariable!$C$3:$C$296,Samlet!$E1378)</f>
        <v>11.7</v>
      </c>
      <c r="L1378" s="8">
        <f>SUMIFS(Baggrundsvariable!I$3:I$296,Baggrundsvariable!$A$3:$A$296,Samlet!$C1378,Baggrundsvariable!$C$3:$C$296,Samlet!$E1378)</f>
        <v>2.3083364266537756</v>
      </c>
    </row>
    <row r="1379" spans="1:12">
      <c r="A1379">
        <v>9610</v>
      </c>
      <c r="B1379" t="s">
        <v>1200</v>
      </c>
      <c r="C1379">
        <v>820</v>
      </c>
      <c r="D1379" t="s">
        <v>1326</v>
      </c>
      <c r="E1379">
        <v>2011</v>
      </c>
      <c r="F1379" s="15">
        <f>IF(VLOOKUP(IF($A1379&lt;1500,'BM011'!$D$5,IF($A1379&lt;1800,'BM011'!$D$5,IF($A1379&lt;2000,'BM011'!$D$5,$A1379))),'BM011'!$D$5:$U$607,'BM011'!S$609,0)="BRUG KOM",VLOOKUP($C1379,'BM010'!$C$5:$T$102,'BM010'!R$104,0),VLOOKUP(IF($A1379&lt;1500,'BM011'!$D$5,IF($A1379&lt;1800,'BM011'!$D$5,IF($A1379&lt;2000,'BM011'!$D$5,$A1379))),'BM011'!$D$5:$U$607,'BM011'!S$609,0))</f>
        <v>5130.333333333333</v>
      </c>
      <c r="G1379">
        <f>SUMIFS(Baggrundsvariable!D$3:D$296,Baggrundsvariable!$A$3:$A$296,Samlet!$C1379,Baggrundsvariable!$C$3:$C$296,Samlet!$E1379)</f>
        <v>177831</v>
      </c>
      <c r="H1379" s="8">
        <f>SUMIFS(Baggrundsvariable!E$3:E$296,Baggrundsvariable!$A$3:$A$296,Samlet!$C1379,Baggrundsvariable!$C$3:$C$296,Samlet!$E1379)</f>
        <v>1.3166666666666667</v>
      </c>
      <c r="I1379" s="8">
        <f>SUMIFS(Baggrundsvariable!F$3:F$296,Baggrundsvariable!$A$3:$A$296,Samlet!$C1379,Baggrundsvariable!$C$3:$C$296,Samlet!$E1379)</f>
        <v>3.3</v>
      </c>
      <c r="J1379" s="8">
        <f>SUMIFS(Baggrundsvariable!G$3:G$296,Baggrundsvariable!$A$3:$A$296,Samlet!$C1379,Baggrundsvariable!$C$3:$C$296,Samlet!$E1379)</f>
        <v>17.399999999999999</v>
      </c>
      <c r="K1379" s="8">
        <f>SUMIFS(Baggrundsvariable!H$3:H$296,Baggrundsvariable!$A$3:$A$296,Samlet!$C1379,Baggrundsvariable!$C$3:$C$296,Samlet!$E1379)</f>
        <v>11.9</v>
      </c>
      <c r="L1379" s="8">
        <f>SUMIFS(Baggrundsvariable!I$3:I$296,Baggrundsvariable!$A$3:$A$296,Samlet!$C1379,Baggrundsvariable!$C$3:$C$296,Samlet!$E1379)</f>
        <v>2.4909264312395685</v>
      </c>
    </row>
    <row r="1380" spans="1:12">
      <c r="A1380">
        <v>9610</v>
      </c>
      <c r="B1380" t="s">
        <v>1200</v>
      </c>
      <c r="C1380">
        <v>840</v>
      </c>
      <c r="D1380" t="s">
        <v>1325</v>
      </c>
      <c r="E1380">
        <v>2011</v>
      </c>
      <c r="F1380" s="15">
        <f>IF(VLOOKUP(IF($A1380&lt;1500,'BM011'!$D$5,IF($A1380&lt;1800,'BM011'!$D$5,IF($A1380&lt;2000,'BM011'!$D$5,$A1380))),'BM011'!$D$5:$U$607,'BM011'!S$609,0)="BRUG KOM",VLOOKUP($C1380,'BM010'!$C$5:$T$102,'BM010'!R$104,0),VLOOKUP(IF($A1380&lt;1500,'BM011'!$D$5,IF($A1380&lt;1800,'BM011'!$D$5,IF($A1380&lt;2000,'BM011'!$D$5,$A1380))),'BM011'!$D$5:$U$607,'BM011'!S$609,0))</f>
        <v>5130.333333333333</v>
      </c>
      <c r="G1380">
        <f>SUMIFS(Baggrundsvariable!D$3:D$296,Baggrundsvariable!$A$3:$A$296,Samlet!$C1380,Baggrundsvariable!$C$3:$C$296,Samlet!$E1380)</f>
        <v>198058</v>
      </c>
      <c r="H1380" s="8">
        <f>SUMIFS(Baggrundsvariable!E$3:E$296,Baggrundsvariable!$A$3:$A$296,Samlet!$C1380,Baggrundsvariable!$C$3:$C$296,Samlet!$E1380)</f>
        <v>1.125</v>
      </c>
      <c r="I1380" s="8">
        <f>SUMIFS(Baggrundsvariable!F$3:F$296,Baggrundsvariable!$A$3:$A$296,Samlet!$C1380,Baggrundsvariable!$C$3:$C$296,Samlet!$E1380)</f>
        <v>1.9</v>
      </c>
      <c r="J1380" s="8">
        <f>SUMIFS(Baggrundsvariable!G$3:G$296,Baggrundsvariable!$A$3:$A$296,Samlet!$C1380,Baggrundsvariable!$C$3:$C$296,Samlet!$E1380)</f>
        <v>12.8</v>
      </c>
      <c r="K1380" s="8">
        <f>SUMIFS(Baggrundsvariable!H$3:H$296,Baggrundsvariable!$A$3:$A$296,Samlet!$C1380,Baggrundsvariable!$C$3:$C$296,Samlet!$E1380)</f>
        <v>11.7</v>
      </c>
      <c r="L1380" s="8">
        <f>SUMIFS(Baggrundsvariable!I$3:I$296,Baggrundsvariable!$A$3:$A$296,Samlet!$C1380,Baggrundsvariable!$C$3:$C$296,Samlet!$E1380)</f>
        <v>2.3083364266537756</v>
      </c>
    </row>
    <row r="1381" spans="1:12">
      <c r="A1381">
        <v>9620</v>
      </c>
      <c r="B1381" t="s">
        <v>1201</v>
      </c>
      <c r="C1381">
        <v>820</v>
      </c>
      <c r="D1381" t="s">
        <v>1326</v>
      </c>
      <c r="E1381">
        <v>2011</v>
      </c>
      <c r="F1381" s="15">
        <f>IF(VLOOKUP(IF($A1381&lt;1500,'BM011'!$D$5,IF($A1381&lt;1800,'BM011'!$D$5,IF($A1381&lt;2000,'BM011'!$D$5,$A1381))),'BM011'!$D$5:$U$607,'BM011'!S$609,0)="BRUG KOM",VLOOKUP($C1381,'BM010'!$C$5:$T$102,'BM010'!R$104,0),VLOOKUP(IF($A1381&lt;1500,'BM011'!$D$5,IF($A1381&lt;1800,'BM011'!$D$5,IF($A1381&lt;2000,'BM011'!$D$5,$A1381))),'BM011'!$D$5:$U$607,'BM011'!S$609,0))</f>
        <v>5478</v>
      </c>
      <c r="G1381">
        <f>SUMIFS(Baggrundsvariable!D$3:D$296,Baggrundsvariable!$A$3:$A$296,Samlet!$C1381,Baggrundsvariable!$C$3:$C$296,Samlet!$E1381)</f>
        <v>177831</v>
      </c>
      <c r="H1381" s="8">
        <f>SUMIFS(Baggrundsvariable!E$3:E$296,Baggrundsvariable!$A$3:$A$296,Samlet!$C1381,Baggrundsvariable!$C$3:$C$296,Samlet!$E1381)</f>
        <v>1.3166666666666667</v>
      </c>
      <c r="I1381" s="8">
        <f>SUMIFS(Baggrundsvariable!F$3:F$296,Baggrundsvariable!$A$3:$A$296,Samlet!$C1381,Baggrundsvariable!$C$3:$C$296,Samlet!$E1381)</f>
        <v>3.3</v>
      </c>
      <c r="J1381" s="8">
        <f>SUMIFS(Baggrundsvariable!G$3:G$296,Baggrundsvariable!$A$3:$A$296,Samlet!$C1381,Baggrundsvariable!$C$3:$C$296,Samlet!$E1381)</f>
        <v>17.399999999999999</v>
      </c>
      <c r="K1381" s="8">
        <f>SUMIFS(Baggrundsvariable!H$3:H$296,Baggrundsvariable!$A$3:$A$296,Samlet!$C1381,Baggrundsvariable!$C$3:$C$296,Samlet!$E1381)</f>
        <v>11.9</v>
      </c>
      <c r="L1381" s="8">
        <f>SUMIFS(Baggrundsvariable!I$3:I$296,Baggrundsvariable!$A$3:$A$296,Samlet!$C1381,Baggrundsvariable!$C$3:$C$296,Samlet!$E1381)</f>
        <v>2.4909264312395685</v>
      </c>
    </row>
    <row r="1382" spans="1:12">
      <c r="A1382">
        <v>9620</v>
      </c>
      <c r="B1382" t="s">
        <v>1201</v>
      </c>
      <c r="C1382">
        <v>840</v>
      </c>
      <c r="D1382" t="s">
        <v>1325</v>
      </c>
      <c r="E1382">
        <v>2011</v>
      </c>
      <c r="F1382" s="15">
        <f>IF(VLOOKUP(IF($A1382&lt;1500,'BM011'!$D$5,IF($A1382&lt;1800,'BM011'!$D$5,IF($A1382&lt;2000,'BM011'!$D$5,$A1382))),'BM011'!$D$5:$U$607,'BM011'!S$609,0)="BRUG KOM",VLOOKUP($C1382,'BM010'!$C$5:$T$102,'BM010'!R$104,0),VLOOKUP(IF($A1382&lt;1500,'BM011'!$D$5,IF($A1382&lt;1800,'BM011'!$D$5,IF($A1382&lt;2000,'BM011'!$D$5,$A1382))),'BM011'!$D$5:$U$607,'BM011'!S$609,0))</f>
        <v>5478</v>
      </c>
      <c r="G1382">
        <f>SUMIFS(Baggrundsvariable!D$3:D$296,Baggrundsvariable!$A$3:$A$296,Samlet!$C1382,Baggrundsvariable!$C$3:$C$296,Samlet!$E1382)</f>
        <v>198058</v>
      </c>
      <c r="H1382" s="8">
        <f>SUMIFS(Baggrundsvariable!E$3:E$296,Baggrundsvariable!$A$3:$A$296,Samlet!$C1382,Baggrundsvariable!$C$3:$C$296,Samlet!$E1382)</f>
        <v>1.125</v>
      </c>
      <c r="I1382" s="8">
        <f>SUMIFS(Baggrundsvariable!F$3:F$296,Baggrundsvariable!$A$3:$A$296,Samlet!$C1382,Baggrundsvariable!$C$3:$C$296,Samlet!$E1382)</f>
        <v>1.9</v>
      </c>
      <c r="J1382" s="8">
        <f>SUMIFS(Baggrundsvariable!G$3:G$296,Baggrundsvariable!$A$3:$A$296,Samlet!$C1382,Baggrundsvariable!$C$3:$C$296,Samlet!$E1382)</f>
        <v>12.8</v>
      </c>
      <c r="K1382" s="8">
        <f>SUMIFS(Baggrundsvariable!H$3:H$296,Baggrundsvariable!$A$3:$A$296,Samlet!$C1382,Baggrundsvariable!$C$3:$C$296,Samlet!$E1382)</f>
        <v>11.7</v>
      </c>
      <c r="L1382" s="8">
        <f>SUMIFS(Baggrundsvariable!I$3:I$296,Baggrundsvariable!$A$3:$A$296,Samlet!$C1382,Baggrundsvariable!$C$3:$C$296,Samlet!$E1382)</f>
        <v>2.3083364266537756</v>
      </c>
    </row>
    <row r="1383" spans="1:12">
      <c r="A1383">
        <v>9620</v>
      </c>
      <c r="B1383" t="s">
        <v>1201</v>
      </c>
      <c r="C1383">
        <v>846</v>
      </c>
      <c r="D1383" t="s">
        <v>1323</v>
      </c>
      <c r="E1383">
        <v>2011</v>
      </c>
      <c r="F1383" s="15">
        <f>IF(VLOOKUP(IF($A1383&lt;1500,'BM011'!$D$5,IF($A1383&lt;1800,'BM011'!$D$5,IF($A1383&lt;2000,'BM011'!$D$5,$A1383))),'BM011'!$D$5:$U$607,'BM011'!S$609,0)="BRUG KOM",VLOOKUP($C1383,'BM010'!$C$5:$T$102,'BM010'!R$104,0),VLOOKUP(IF($A1383&lt;1500,'BM011'!$D$5,IF($A1383&lt;1800,'BM011'!$D$5,IF($A1383&lt;2000,'BM011'!$D$5,$A1383))),'BM011'!$D$5:$U$607,'BM011'!S$609,0))</f>
        <v>5478</v>
      </c>
      <c r="G1383">
        <f>SUMIFS(Baggrundsvariable!D$3:D$296,Baggrundsvariable!$A$3:$A$296,Samlet!$C1383,Baggrundsvariable!$C$3:$C$296,Samlet!$E1383)</f>
        <v>184920</v>
      </c>
      <c r="H1383" s="8">
        <f>SUMIFS(Baggrundsvariable!E$3:E$296,Baggrundsvariable!$A$3:$A$296,Samlet!$C1383,Baggrundsvariable!$C$3:$C$296,Samlet!$E1383)</f>
        <v>1.3333333333333333</v>
      </c>
      <c r="I1383" s="8">
        <f>SUMIFS(Baggrundsvariable!F$3:F$296,Baggrundsvariable!$A$3:$A$296,Samlet!$C1383,Baggrundsvariable!$C$3:$C$296,Samlet!$E1383)</f>
        <v>3.4</v>
      </c>
      <c r="J1383" s="8">
        <f>SUMIFS(Baggrundsvariable!G$3:G$296,Baggrundsvariable!$A$3:$A$296,Samlet!$C1383,Baggrundsvariable!$C$3:$C$296,Samlet!$E1383)</f>
        <v>15.7</v>
      </c>
      <c r="K1383" s="8">
        <f>SUMIFS(Baggrundsvariable!H$3:H$296,Baggrundsvariable!$A$3:$A$296,Samlet!$C1383,Baggrundsvariable!$C$3:$C$296,Samlet!$E1383)</f>
        <v>13</v>
      </c>
      <c r="L1383" s="8">
        <f>SUMIFS(Baggrundsvariable!I$3:I$296,Baggrundsvariable!$A$3:$A$296,Samlet!$C1383,Baggrundsvariable!$C$3:$C$296,Samlet!$E1383)</f>
        <v>2.7944510354386667</v>
      </c>
    </row>
    <row r="1384" spans="1:12">
      <c r="A1384">
        <v>9620</v>
      </c>
      <c r="B1384" t="s">
        <v>1201</v>
      </c>
      <c r="C1384">
        <v>791</v>
      </c>
      <c r="D1384" t="s">
        <v>1309</v>
      </c>
      <c r="E1384">
        <v>2011</v>
      </c>
      <c r="F1384" s="15">
        <f>IF(VLOOKUP(IF($A1384&lt;1500,'BM011'!$D$5,IF($A1384&lt;1800,'BM011'!$D$5,IF($A1384&lt;2000,'BM011'!$D$5,$A1384))),'BM011'!$D$5:$U$607,'BM011'!S$609,0)="BRUG KOM",VLOOKUP($C1384,'BM010'!$C$5:$T$102,'BM010'!R$104,0),VLOOKUP(IF($A1384&lt;1500,'BM011'!$D$5,IF($A1384&lt;1800,'BM011'!$D$5,IF($A1384&lt;2000,'BM011'!$D$5,$A1384))),'BM011'!$D$5:$U$607,'BM011'!S$609,0))</f>
        <v>5478</v>
      </c>
      <c r="G1384">
        <f>SUMIFS(Baggrundsvariable!D$3:D$296,Baggrundsvariable!$A$3:$A$296,Samlet!$C1384,Baggrundsvariable!$C$3:$C$296,Samlet!$E1384)</f>
        <v>194133</v>
      </c>
      <c r="H1384" s="8">
        <f>SUMIFS(Baggrundsvariable!E$3:E$296,Baggrundsvariable!$A$3:$A$296,Samlet!$C1384,Baggrundsvariable!$C$3:$C$296,Samlet!$E1384)</f>
        <v>1.3250000000000002</v>
      </c>
      <c r="I1384" s="8">
        <f>SUMIFS(Baggrundsvariable!F$3:F$296,Baggrundsvariable!$A$3:$A$296,Samlet!$C1384,Baggrundsvariable!$C$3:$C$296,Samlet!$E1384)</f>
        <v>2.9</v>
      </c>
      <c r="J1384" s="8">
        <f>SUMIFS(Baggrundsvariable!G$3:G$296,Baggrundsvariable!$A$3:$A$296,Samlet!$C1384,Baggrundsvariable!$C$3:$C$296,Samlet!$E1384)</f>
        <v>14.6</v>
      </c>
      <c r="K1384" s="8">
        <f>SUMIFS(Baggrundsvariable!H$3:H$296,Baggrundsvariable!$A$3:$A$296,Samlet!$C1384,Baggrundsvariable!$C$3:$C$296,Samlet!$E1384)</f>
        <v>12.8</v>
      </c>
      <c r="L1384" s="8">
        <f>SUMIFS(Baggrundsvariable!I$3:I$296,Baggrundsvariable!$A$3:$A$296,Samlet!$C1384,Baggrundsvariable!$C$3:$C$296,Samlet!$E1384)</f>
        <v>3.4305967380773823</v>
      </c>
    </row>
    <row r="1385" spans="1:12">
      <c r="A1385">
        <v>9631</v>
      </c>
      <c r="B1385" t="s">
        <v>1202</v>
      </c>
      <c r="C1385">
        <v>820</v>
      </c>
      <c r="D1385" t="s">
        <v>1326</v>
      </c>
      <c r="E1385">
        <v>2011</v>
      </c>
      <c r="F1385" s="15">
        <f>IF(VLOOKUP(IF($A1385&lt;1500,'BM011'!$D$5,IF($A1385&lt;1800,'BM011'!$D$5,IF($A1385&lt;2000,'BM011'!$D$5,$A1385))),'BM011'!$D$5:$U$607,'BM011'!S$609,0)="BRUG KOM",VLOOKUP($C1385,'BM010'!$C$5:$T$102,'BM010'!R$104,0),VLOOKUP(IF($A1385&lt;1500,'BM011'!$D$5,IF($A1385&lt;1800,'BM011'!$D$5,IF($A1385&lt;2000,'BM011'!$D$5,$A1385))),'BM011'!$D$5:$U$607,'BM011'!S$609,0))</f>
        <v>5797.25</v>
      </c>
      <c r="G1385">
        <f>SUMIFS(Baggrundsvariable!D$3:D$296,Baggrundsvariable!$A$3:$A$296,Samlet!$C1385,Baggrundsvariable!$C$3:$C$296,Samlet!$E1385)</f>
        <v>177831</v>
      </c>
      <c r="H1385" s="8">
        <f>SUMIFS(Baggrundsvariable!E$3:E$296,Baggrundsvariable!$A$3:$A$296,Samlet!$C1385,Baggrundsvariable!$C$3:$C$296,Samlet!$E1385)</f>
        <v>1.3166666666666667</v>
      </c>
      <c r="I1385" s="8">
        <f>SUMIFS(Baggrundsvariable!F$3:F$296,Baggrundsvariable!$A$3:$A$296,Samlet!$C1385,Baggrundsvariable!$C$3:$C$296,Samlet!$E1385)</f>
        <v>3.3</v>
      </c>
      <c r="J1385" s="8">
        <f>SUMIFS(Baggrundsvariable!G$3:G$296,Baggrundsvariable!$A$3:$A$296,Samlet!$C1385,Baggrundsvariable!$C$3:$C$296,Samlet!$E1385)</f>
        <v>17.399999999999999</v>
      </c>
      <c r="K1385" s="8">
        <f>SUMIFS(Baggrundsvariable!H$3:H$296,Baggrundsvariable!$A$3:$A$296,Samlet!$C1385,Baggrundsvariable!$C$3:$C$296,Samlet!$E1385)</f>
        <v>11.9</v>
      </c>
      <c r="L1385" s="8">
        <f>SUMIFS(Baggrundsvariable!I$3:I$296,Baggrundsvariable!$A$3:$A$296,Samlet!$C1385,Baggrundsvariable!$C$3:$C$296,Samlet!$E1385)</f>
        <v>2.4909264312395685</v>
      </c>
    </row>
    <row r="1386" spans="1:12">
      <c r="A1386">
        <v>9631</v>
      </c>
      <c r="B1386" t="s">
        <v>1202</v>
      </c>
      <c r="C1386">
        <v>791</v>
      </c>
      <c r="D1386" t="s">
        <v>1309</v>
      </c>
      <c r="E1386">
        <v>2011</v>
      </c>
      <c r="F1386" s="15">
        <f>IF(VLOOKUP(IF($A1386&lt;1500,'BM011'!$D$5,IF($A1386&lt;1800,'BM011'!$D$5,IF($A1386&lt;2000,'BM011'!$D$5,$A1386))),'BM011'!$D$5:$U$607,'BM011'!S$609,0)="BRUG KOM",VLOOKUP($C1386,'BM010'!$C$5:$T$102,'BM010'!R$104,0),VLOOKUP(IF($A1386&lt;1500,'BM011'!$D$5,IF($A1386&lt;1800,'BM011'!$D$5,IF($A1386&lt;2000,'BM011'!$D$5,$A1386))),'BM011'!$D$5:$U$607,'BM011'!S$609,0))</f>
        <v>8584.5</v>
      </c>
      <c r="G1386">
        <f>SUMIFS(Baggrundsvariable!D$3:D$296,Baggrundsvariable!$A$3:$A$296,Samlet!$C1386,Baggrundsvariable!$C$3:$C$296,Samlet!$E1386)</f>
        <v>194133</v>
      </c>
      <c r="H1386" s="8">
        <f>SUMIFS(Baggrundsvariable!E$3:E$296,Baggrundsvariable!$A$3:$A$296,Samlet!$C1386,Baggrundsvariable!$C$3:$C$296,Samlet!$E1386)</f>
        <v>1.3250000000000002</v>
      </c>
      <c r="I1386" s="8">
        <f>SUMIFS(Baggrundsvariable!F$3:F$296,Baggrundsvariable!$A$3:$A$296,Samlet!$C1386,Baggrundsvariable!$C$3:$C$296,Samlet!$E1386)</f>
        <v>2.9</v>
      </c>
      <c r="J1386" s="8">
        <f>SUMIFS(Baggrundsvariable!G$3:G$296,Baggrundsvariable!$A$3:$A$296,Samlet!$C1386,Baggrundsvariable!$C$3:$C$296,Samlet!$E1386)</f>
        <v>14.6</v>
      </c>
      <c r="K1386" s="8">
        <f>SUMIFS(Baggrundsvariable!H$3:H$296,Baggrundsvariable!$A$3:$A$296,Samlet!$C1386,Baggrundsvariable!$C$3:$C$296,Samlet!$E1386)</f>
        <v>12.8</v>
      </c>
      <c r="L1386" s="8">
        <f>SUMIFS(Baggrundsvariable!I$3:I$296,Baggrundsvariable!$A$3:$A$296,Samlet!$C1386,Baggrundsvariable!$C$3:$C$296,Samlet!$E1386)</f>
        <v>3.4305967380773823</v>
      </c>
    </row>
    <row r="1387" spans="1:12">
      <c r="A1387">
        <v>9632</v>
      </c>
      <c r="B1387" t="s">
        <v>1203</v>
      </c>
      <c r="C1387">
        <v>846</v>
      </c>
      <c r="D1387" t="s">
        <v>1323</v>
      </c>
      <c r="E1387">
        <v>2011</v>
      </c>
      <c r="F1387" s="15">
        <f>IF(VLOOKUP(IF($A1387&lt;1500,'BM011'!$D$5,IF($A1387&lt;1800,'BM011'!$D$5,IF($A1387&lt;2000,'BM011'!$D$5,$A1387))),'BM011'!$D$5:$U$607,'BM011'!S$609,0)="BRUG KOM",VLOOKUP($C1387,'BM010'!$C$5:$T$102,'BM010'!R$104,0),VLOOKUP(IF($A1387&lt;1500,'BM011'!$D$5,IF($A1387&lt;1800,'BM011'!$D$5,IF($A1387&lt;2000,'BM011'!$D$5,$A1387))),'BM011'!$D$5:$U$607,'BM011'!S$609,0))</f>
        <v>5895.5</v>
      </c>
      <c r="G1387">
        <f>SUMIFS(Baggrundsvariable!D$3:D$296,Baggrundsvariable!$A$3:$A$296,Samlet!$C1387,Baggrundsvariable!$C$3:$C$296,Samlet!$E1387)</f>
        <v>184920</v>
      </c>
      <c r="H1387" s="8">
        <f>SUMIFS(Baggrundsvariable!E$3:E$296,Baggrundsvariable!$A$3:$A$296,Samlet!$C1387,Baggrundsvariable!$C$3:$C$296,Samlet!$E1387)</f>
        <v>1.3333333333333333</v>
      </c>
      <c r="I1387" s="8">
        <f>SUMIFS(Baggrundsvariable!F$3:F$296,Baggrundsvariable!$A$3:$A$296,Samlet!$C1387,Baggrundsvariable!$C$3:$C$296,Samlet!$E1387)</f>
        <v>3.4</v>
      </c>
      <c r="J1387" s="8">
        <f>SUMIFS(Baggrundsvariable!G$3:G$296,Baggrundsvariable!$A$3:$A$296,Samlet!$C1387,Baggrundsvariable!$C$3:$C$296,Samlet!$E1387)</f>
        <v>15.7</v>
      </c>
      <c r="K1387" s="8">
        <f>SUMIFS(Baggrundsvariable!H$3:H$296,Baggrundsvariable!$A$3:$A$296,Samlet!$C1387,Baggrundsvariable!$C$3:$C$296,Samlet!$E1387)</f>
        <v>13</v>
      </c>
      <c r="L1387" s="8">
        <f>SUMIFS(Baggrundsvariable!I$3:I$296,Baggrundsvariable!$A$3:$A$296,Samlet!$C1387,Baggrundsvariable!$C$3:$C$296,Samlet!$E1387)</f>
        <v>2.7944510354386667</v>
      </c>
    </row>
    <row r="1388" spans="1:12">
      <c r="A1388">
        <v>9632</v>
      </c>
      <c r="B1388" t="s">
        <v>1203</v>
      </c>
      <c r="C1388">
        <v>791</v>
      </c>
      <c r="D1388" t="s">
        <v>1309</v>
      </c>
      <c r="E1388">
        <v>2011</v>
      </c>
      <c r="F1388" s="15">
        <f>IF(VLOOKUP(IF($A1388&lt;1500,'BM011'!$D$5,IF($A1388&lt;1800,'BM011'!$D$5,IF($A1388&lt;2000,'BM011'!$D$5,$A1388))),'BM011'!$D$5:$U$607,'BM011'!S$609,0)="BRUG KOM",VLOOKUP($C1388,'BM010'!$C$5:$T$102,'BM010'!R$104,0),VLOOKUP(IF($A1388&lt;1500,'BM011'!$D$5,IF($A1388&lt;1800,'BM011'!$D$5,IF($A1388&lt;2000,'BM011'!$D$5,$A1388))),'BM011'!$D$5:$U$607,'BM011'!S$609,0))</f>
        <v>5895.5</v>
      </c>
      <c r="G1388">
        <f>SUMIFS(Baggrundsvariable!D$3:D$296,Baggrundsvariable!$A$3:$A$296,Samlet!$C1388,Baggrundsvariable!$C$3:$C$296,Samlet!$E1388)</f>
        <v>194133</v>
      </c>
      <c r="H1388" s="8">
        <f>SUMIFS(Baggrundsvariable!E$3:E$296,Baggrundsvariable!$A$3:$A$296,Samlet!$C1388,Baggrundsvariable!$C$3:$C$296,Samlet!$E1388)</f>
        <v>1.3250000000000002</v>
      </c>
      <c r="I1388" s="8">
        <f>SUMIFS(Baggrundsvariable!F$3:F$296,Baggrundsvariable!$A$3:$A$296,Samlet!$C1388,Baggrundsvariable!$C$3:$C$296,Samlet!$E1388)</f>
        <v>2.9</v>
      </c>
      <c r="J1388" s="8">
        <f>SUMIFS(Baggrundsvariable!G$3:G$296,Baggrundsvariable!$A$3:$A$296,Samlet!$C1388,Baggrundsvariable!$C$3:$C$296,Samlet!$E1388)</f>
        <v>14.6</v>
      </c>
      <c r="K1388" s="8">
        <f>SUMIFS(Baggrundsvariable!H$3:H$296,Baggrundsvariable!$A$3:$A$296,Samlet!$C1388,Baggrundsvariable!$C$3:$C$296,Samlet!$E1388)</f>
        <v>12.8</v>
      </c>
      <c r="L1388" s="8">
        <f>SUMIFS(Baggrundsvariable!I$3:I$296,Baggrundsvariable!$A$3:$A$296,Samlet!$C1388,Baggrundsvariable!$C$3:$C$296,Samlet!$E1388)</f>
        <v>3.4305967380773823</v>
      </c>
    </row>
    <row r="1389" spans="1:12">
      <c r="A1389">
        <v>9640</v>
      </c>
      <c r="B1389" t="s">
        <v>1204</v>
      </c>
      <c r="C1389">
        <v>820</v>
      </c>
      <c r="D1389" t="s">
        <v>1326</v>
      </c>
      <c r="E1389">
        <v>2011</v>
      </c>
      <c r="F1389" s="15">
        <f>IF(VLOOKUP(IF($A1389&lt;1500,'BM011'!$D$5,IF($A1389&lt;1800,'BM011'!$D$5,IF($A1389&lt;2000,'BM011'!$D$5,$A1389))),'BM011'!$D$5:$U$607,'BM011'!S$609,0)="BRUG KOM",VLOOKUP($C1389,'BM010'!$C$5:$T$102,'BM010'!R$104,0),VLOOKUP(IF($A1389&lt;1500,'BM011'!$D$5,IF($A1389&lt;1800,'BM011'!$D$5,IF($A1389&lt;2000,'BM011'!$D$5,$A1389))),'BM011'!$D$5:$U$607,'BM011'!S$609,0))</f>
        <v>6065</v>
      </c>
      <c r="G1389">
        <f>SUMIFS(Baggrundsvariable!D$3:D$296,Baggrundsvariable!$A$3:$A$296,Samlet!$C1389,Baggrundsvariable!$C$3:$C$296,Samlet!$E1389)</f>
        <v>177831</v>
      </c>
      <c r="H1389" s="8">
        <f>SUMIFS(Baggrundsvariable!E$3:E$296,Baggrundsvariable!$A$3:$A$296,Samlet!$C1389,Baggrundsvariable!$C$3:$C$296,Samlet!$E1389)</f>
        <v>1.3166666666666667</v>
      </c>
      <c r="I1389" s="8">
        <f>SUMIFS(Baggrundsvariable!F$3:F$296,Baggrundsvariable!$A$3:$A$296,Samlet!$C1389,Baggrundsvariable!$C$3:$C$296,Samlet!$E1389)</f>
        <v>3.3</v>
      </c>
      <c r="J1389" s="8">
        <f>SUMIFS(Baggrundsvariable!G$3:G$296,Baggrundsvariable!$A$3:$A$296,Samlet!$C1389,Baggrundsvariable!$C$3:$C$296,Samlet!$E1389)</f>
        <v>17.399999999999999</v>
      </c>
      <c r="K1389" s="8">
        <f>SUMIFS(Baggrundsvariable!H$3:H$296,Baggrundsvariable!$A$3:$A$296,Samlet!$C1389,Baggrundsvariable!$C$3:$C$296,Samlet!$E1389)</f>
        <v>11.9</v>
      </c>
      <c r="L1389" s="8">
        <f>SUMIFS(Baggrundsvariable!I$3:I$296,Baggrundsvariable!$A$3:$A$296,Samlet!$C1389,Baggrundsvariable!$C$3:$C$296,Samlet!$E1389)</f>
        <v>2.4909264312395685</v>
      </c>
    </row>
    <row r="1390" spans="1:12">
      <c r="A1390">
        <v>9670</v>
      </c>
      <c r="B1390" t="s">
        <v>1205</v>
      </c>
      <c r="C1390">
        <v>820</v>
      </c>
      <c r="D1390" t="s">
        <v>1326</v>
      </c>
      <c r="E1390">
        <v>2011</v>
      </c>
      <c r="F1390" s="15">
        <f>IF(VLOOKUP(IF($A1390&lt;1500,'BM011'!$D$5,IF($A1390&lt;1800,'BM011'!$D$5,IF($A1390&lt;2000,'BM011'!$D$5,$A1390))),'BM011'!$D$5:$U$607,'BM011'!S$609,0)="BRUG KOM",VLOOKUP($C1390,'BM010'!$C$5:$T$102,'BM010'!R$104,0),VLOOKUP(IF($A1390&lt;1500,'BM011'!$D$5,IF($A1390&lt;1800,'BM011'!$D$5,IF($A1390&lt;2000,'BM011'!$D$5,$A1390))),'BM011'!$D$5:$U$607,'BM011'!S$609,0))</f>
        <v>5199.75</v>
      </c>
      <c r="G1390">
        <f>SUMIFS(Baggrundsvariable!D$3:D$296,Baggrundsvariable!$A$3:$A$296,Samlet!$C1390,Baggrundsvariable!$C$3:$C$296,Samlet!$E1390)</f>
        <v>177831</v>
      </c>
      <c r="H1390" s="8">
        <f>SUMIFS(Baggrundsvariable!E$3:E$296,Baggrundsvariable!$A$3:$A$296,Samlet!$C1390,Baggrundsvariable!$C$3:$C$296,Samlet!$E1390)</f>
        <v>1.3166666666666667</v>
      </c>
      <c r="I1390" s="8">
        <f>SUMIFS(Baggrundsvariable!F$3:F$296,Baggrundsvariable!$A$3:$A$296,Samlet!$C1390,Baggrundsvariable!$C$3:$C$296,Samlet!$E1390)</f>
        <v>3.3</v>
      </c>
      <c r="J1390" s="8">
        <f>SUMIFS(Baggrundsvariable!G$3:G$296,Baggrundsvariable!$A$3:$A$296,Samlet!$C1390,Baggrundsvariable!$C$3:$C$296,Samlet!$E1390)</f>
        <v>17.399999999999999</v>
      </c>
      <c r="K1390" s="8">
        <f>SUMIFS(Baggrundsvariable!H$3:H$296,Baggrundsvariable!$A$3:$A$296,Samlet!$C1390,Baggrundsvariable!$C$3:$C$296,Samlet!$E1390)</f>
        <v>11.9</v>
      </c>
      <c r="L1390" s="8">
        <f>SUMIFS(Baggrundsvariable!I$3:I$296,Baggrundsvariable!$A$3:$A$296,Samlet!$C1390,Baggrundsvariable!$C$3:$C$296,Samlet!$E1390)</f>
        <v>2.4909264312395685</v>
      </c>
    </row>
    <row r="1391" spans="1:12">
      <c r="A1391">
        <v>9670</v>
      </c>
      <c r="B1391" t="s">
        <v>1205</v>
      </c>
      <c r="C1391">
        <v>849</v>
      </c>
      <c r="D1391" t="s">
        <v>1329</v>
      </c>
      <c r="E1391">
        <v>2011</v>
      </c>
      <c r="F1391" s="15">
        <f>IF(VLOOKUP(IF($A1391&lt;1500,'BM011'!$D$5,IF($A1391&lt;1800,'BM011'!$D$5,IF($A1391&lt;2000,'BM011'!$D$5,$A1391))),'BM011'!$D$5:$U$607,'BM011'!S$609,0)="BRUG KOM",VLOOKUP($C1391,'BM010'!$C$5:$T$102,'BM010'!R$104,0),VLOOKUP(IF($A1391&lt;1500,'BM011'!$D$5,IF($A1391&lt;1800,'BM011'!$D$5,IF($A1391&lt;2000,'BM011'!$D$5,$A1391))),'BM011'!$D$5:$U$607,'BM011'!S$609,0))</f>
        <v>5199.75</v>
      </c>
      <c r="G1391">
        <f>SUMIFS(Baggrundsvariable!D$3:D$296,Baggrundsvariable!$A$3:$A$296,Samlet!$C1391,Baggrundsvariable!$C$3:$C$296,Samlet!$E1391)</f>
        <v>185213</v>
      </c>
      <c r="H1391" s="8">
        <f>SUMIFS(Baggrundsvariable!E$3:E$296,Baggrundsvariable!$A$3:$A$296,Samlet!$C1391,Baggrundsvariable!$C$3:$C$296,Samlet!$E1391)</f>
        <v>1.2916666666666665</v>
      </c>
      <c r="I1391" s="8">
        <f>SUMIFS(Baggrundsvariable!F$3:F$296,Baggrundsvariable!$A$3:$A$296,Samlet!$C1391,Baggrundsvariable!$C$3:$C$296,Samlet!$E1391)</f>
        <v>3.1</v>
      </c>
      <c r="J1391" s="8">
        <f>SUMIFS(Baggrundsvariable!G$3:G$296,Baggrundsvariable!$A$3:$A$296,Samlet!$C1391,Baggrundsvariable!$C$3:$C$296,Samlet!$E1391)</f>
        <v>16.5</v>
      </c>
      <c r="K1391" s="8">
        <f>SUMIFS(Baggrundsvariable!H$3:H$296,Baggrundsvariable!$A$3:$A$296,Samlet!$C1391,Baggrundsvariable!$C$3:$C$296,Samlet!$E1391)</f>
        <v>12.6</v>
      </c>
      <c r="L1391" s="8">
        <f>SUMIFS(Baggrundsvariable!I$3:I$296,Baggrundsvariable!$A$3:$A$296,Samlet!$C1391,Baggrundsvariable!$C$3:$C$296,Samlet!$E1391)</f>
        <v>2.1758505773851042</v>
      </c>
    </row>
    <row r="1392" spans="1:12">
      <c r="A1392">
        <v>9681</v>
      </c>
      <c r="B1392" t="s">
        <v>1206</v>
      </c>
      <c r="C1392">
        <v>820</v>
      </c>
      <c r="D1392" t="s">
        <v>1326</v>
      </c>
      <c r="E1392">
        <v>2011</v>
      </c>
      <c r="F1392" s="15">
        <f>IF(VLOOKUP(IF($A1392&lt;1500,'BM011'!$D$5,IF($A1392&lt;1800,'BM011'!$D$5,IF($A1392&lt;2000,'BM011'!$D$5,$A1392))),'BM011'!$D$5:$U$607,'BM011'!S$609,0)="BRUG KOM",VLOOKUP($C1392,'BM010'!$C$5:$T$102,'BM010'!R$104,0),VLOOKUP(IF($A1392&lt;1500,'BM011'!$D$5,IF($A1392&lt;1800,'BM011'!$D$5,IF($A1392&lt;2000,'BM011'!$D$5,$A1392))),'BM011'!$D$5:$U$607,'BM011'!S$609,0))</f>
        <v>5797.25</v>
      </c>
      <c r="G1392">
        <f>SUMIFS(Baggrundsvariable!D$3:D$296,Baggrundsvariable!$A$3:$A$296,Samlet!$C1392,Baggrundsvariable!$C$3:$C$296,Samlet!$E1392)</f>
        <v>177831</v>
      </c>
      <c r="H1392" s="8">
        <f>SUMIFS(Baggrundsvariable!E$3:E$296,Baggrundsvariable!$A$3:$A$296,Samlet!$C1392,Baggrundsvariable!$C$3:$C$296,Samlet!$E1392)</f>
        <v>1.3166666666666667</v>
      </c>
      <c r="I1392" s="8">
        <f>SUMIFS(Baggrundsvariable!F$3:F$296,Baggrundsvariable!$A$3:$A$296,Samlet!$C1392,Baggrundsvariable!$C$3:$C$296,Samlet!$E1392)</f>
        <v>3.3</v>
      </c>
      <c r="J1392" s="8">
        <f>SUMIFS(Baggrundsvariable!G$3:G$296,Baggrundsvariable!$A$3:$A$296,Samlet!$C1392,Baggrundsvariable!$C$3:$C$296,Samlet!$E1392)</f>
        <v>17.399999999999999</v>
      </c>
      <c r="K1392" s="8">
        <f>SUMIFS(Baggrundsvariable!H$3:H$296,Baggrundsvariable!$A$3:$A$296,Samlet!$C1392,Baggrundsvariable!$C$3:$C$296,Samlet!$E1392)</f>
        <v>11.9</v>
      </c>
      <c r="L1392" s="8">
        <f>SUMIFS(Baggrundsvariable!I$3:I$296,Baggrundsvariable!$A$3:$A$296,Samlet!$C1392,Baggrundsvariable!$C$3:$C$296,Samlet!$E1392)</f>
        <v>2.4909264312395685</v>
      </c>
    </row>
    <row r="1393" spans="1:12">
      <c r="A1393">
        <v>9690</v>
      </c>
      <c r="B1393" t="s">
        <v>1207</v>
      </c>
      <c r="C1393">
        <v>849</v>
      </c>
      <c r="D1393" t="s">
        <v>1329</v>
      </c>
      <c r="E1393">
        <v>2011</v>
      </c>
      <c r="F1393" s="15">
        <f>IF(VLOOKUP(IF($A1393&lt;1500,'BM011'!$D$5,IF($A1393&lt;1800,'BM011'!$D$5,IF($A1393&lt;2000,'BM011'!$D$5,$A1393))),'BM011'!$D$5:$U$607,'BM011'!S$609,0)="BRUG KOM",VLOOKUP($C1393,'BM010'!$C$5:$T$102,'BM010'!R$104,0),VLOOKUP(IF($A1393&lt;1500,'BM011'!$D$5,IF($A1393&lt;1800,'BM011'!$D$5,IF($A1393&lt;2000,'BM011'!$D$5,$A1393))),'BM011'!$D$5:$U$607,'BM011'!S$609,0))</f>
        <v>5659.75</v>
      </c>
      <c r="G1393">
        <f>SUMIFS(Baggrundsvariable!D$3:D$296,Baggrundsvariable!$A$3:$A$296,Samlet!$C1393,Baggrundsvariable!$C$3:$C$296,Samlet!$E1393)</f>
        <v>185213</v>
      </c>
      <c r="H1393" s="8">
        <f>SUMIFS(Baggrundsvariable!E$3:E$296,Baggrundsvariable!$A$3:$A$296,Samlet!$C1393,Baggrundsvariable!$C$3:$C$296,Samlet!$E1393)</f>
        <v>1.2916666666666665</v>
      </c>
      <c r="I1393" s="8">
        <f>SUMIFS(Baggrundsvariable!F$3:F$296,Baggrundsvariable!$A$3:$A$296,Samlet!$C1393,Baggrundsvariable!$C$3:$C$296,Samlet!$E1393)</f>
        <v>3.1</v>
      </c>
      <c r="J1393" s="8">
        <f>SUMIFS(Baggrundsvariable!G$3:G$296,Baggrundsvariable!$A$3:$A$296,Samlet!$C1393,Baggrundsvariable!$C$3:$C$296,Samlet!$E1393)</f>
        <v>16.5</v>
      </c>
      <c r="K1393" s="8">
        <f>SUMIFS(Baggrundsvariable!H$3:H$296,Baggrundsvariable!$A$3:$A$296,Samlet!$C1393,Baggrundsvariable!$C$3:$C$296,Samlet!$E1393)</f>
        <v>12.6</v>
      </c>
      <c r="L1393" s="8">
        <f>SUMIFS(Baggrundsvariable!I$3:I$296,Baggrundsvariable!$A$3:$A$296,Samlet!$C1393,Baggrundsvariable!$C$3:$C$296,Samlet!$E1393)</f>
        <v>2.1758505773851042</v>
      </c>
    </row>
    <row r="1394" spans="1:12">
      <c r="A1394">
        <v>9700</v>
      </c>
      <c r="B1394" t="s">
        <v>1208</v>
      </c>
      <c r="C1394">
        <v>810</v>
      </c>
      <c r="D1394" t="s">
        <v>1328</v>
      </c>
      <c r="E1394">
        <v>2011</v>
      </c>
      <c r="F1394" s="15">
        <f>IF(VLOOKUP(IF($A1394&lt;1500,'BM011'!$D$5,IF($A1394&lt;1800,'BM011'!$D$5,IF($A1394&lt;2000,'BM011'!$D$5,$A1394))),'BM011'!$D$5:$U$607,'BM011'!S$609,0)="BRUG KOM",VLOOKUP($C1394,'BM010'!$C$5:$T$102,'BM010'!R$104,0),VLOOKUP(IF($A1394&lt;1500,'BM011'!$D$5,IF($A1394&lt;1800,'BM011'!$D$5,IF($A1394&lt;2000,'BM011'!$D$5,$A1394))),'BM011'!$D$5:$U$607,'BM011'!S$609,0))</f>
        <v>7171.25</v>
      </c>
      <c r="G1394">
        <f>SUMIFS(Baggrundsvariable!D$3:D$296,Baggrundsvariable!$A$3:$A$296,Samlet!$C1394,Baggrundsvariable!$C$3:$C$296,Samlet!$E1394)</f>
        <v>180932</v>
      </c>
      <c r="H1394" s="8">
        <f>SUMIFS(Baggrundsvariable!E$3:E$296,Baggrundsvariable!$A$3:$A$296,Samlet!$C1394,Baggrundsvariable!$C$3:$C$296,Samlet!$E1394)</f>
        <v>1.4750000000000003</v>
      </c>
      <c r="I1394" s="8">
        <f>SUMIFS(Baggrundsvariable!F$3:F$296,Baggrundsvariable!$A$3:$A$296,Samlet!$C1394,Baggrundsvariable!$C$3:$C$296,Samlet!$E1394)</f>
        <v>3.9</v>
      </c>
      <c r="J1394" s="8">
        <f>SUMIFS(Baggrundsvariable!G$3:G$296,Baggrundsvariable!$A$3:$A$296,Samlet!$C1394,Baggrundsvariable!$C$3:$C$296,Samlet!$E1394)</f>
        <v>16.399999999999999</v>
      </c>
      <c r="K1394" s="8">
        <f>SUMIFS(Baggrundsvariable!H$3:H$296,Baggrundsvariable!$A$3:$A$296,Samlet!$C1394,Baggrundsvariable!$C$3:$C$296,Samlet!$E1394)</f>
        <v>11.7</v>
      </c>
      <c r="L1394" s="8">
        <f>SUMIFS(Baggrundsvariable!I$3:I$296,Baggrundsvariable!$A$3:$A$296,Samlet!$C1394,Baggrundsvariable!$C$3:$C$296,Samlet!$E1394)</f>
        <v>2.425237562884293</v>
      </c>
    </row>
    <row r="1395" spans="1:12">
      <c r="A1395">
        <v>9700</v>
      </c>
      <c r="B1395" t="s">
        <v>1208</v>
      </c>
      <c r="C1395">
        <v>849</v>
      </c>
      <c r="D1395" t="s">
        <v>1329</v>
      </c>
      <c r="E1395">
        <v>2011</v>
      </c>
      <c r="F1395" s="15">
        <f>IF(VLOOKUP(IF($A1395&lt;1500,'BM011'!$D$5,IF($A1395&lt;1800,'BM011'!$D$5,IF($A1395&lt;2000,'BM011'!$D$5,$A1395))),'BM011'!$D$5:$U$607,'BM011'!S$609,0)="BRUG KOM",VLOOKUP($C1395,'BM010'!$C$5:$T$102,'BM010'!R$104,0),VLOOKUP(IF($A1395&lt;1500,'BM011'!$D$5,IF($A1395&lt;1800,'BM011'!$D$5,IF($A1395&lt;2000,'BM011'!$D$5,$A1395))),'BM011'!$D$5:$U$607,'BM011'!S$609,0))</f>
        <v>7171.25</v>
      </c>
      <c r="G1395">
        <f>SUMIFS(Baggrundsvariable!D$3:D$296,Baggrundsvariable!$A$3:$A$296,Samlet!$C1395,Baggrundsvariable!$C$3:$C$296,Samlet!$E1395)</f>
        <v>185213</v>
      </c>
      <c r="H1395" s="8">
        <f>SUMIFS(Baggrundsvariable!E$3:E$296,Baggrundsvariable!$A$3:$A$296,Samlet!$C1395,Baggrundsvariable!$C$3:$C$296,Samlet!$E1395)</f>
        <v>1.2916666666666665</v>
      </c>
      <c r="I1395" s="8">
        <f>SUMIFS(Baggrundsvariable!F$3:F$296,Baggrundsvariable!$A$3:$A$296,Samlet!$C1395,Baggrundsvariable!$C$3:$C$296,Samlet!$E1395)</f>
        <v>3.1</v>
      </c>
      <c r="J1395" s="8">
        <f>SUMIFS(Baggrundsvariable!G$3:G$296,Baggrundsvariable!$A$3:$A$296,Samlet!$C1395,Baggrundsvariable!$C$3:$C$296,Samlet!$E1395)</f>
        <v>16.5</v>
      </c>
      <c r="K1395" s="8">
        <f>SUMIFS(Baggrundsvariable!H$3:H$296,Baggrundsvariable!$A$3:$A$296,Samlet!$C1395,Baggrundsvariable!$C$3:$C$296,Samlet!$E1395)</f>
        <v>12.6</v>
      </c>
      <c r="L1395" s="8">
        <f>SUMIFS(Baggrundsvariable!I$3:I$296,Baggrundsvariable!$A$3:$A$296,Samlet!$C1395,Baggrundsvariable!$C$3:$C$296,Samlet!$E1395)</f>
        <v>2.1758505773851042</v>
      </c>
    </row>
    <row r="1396" spans="1:12">
      <c r="A1396">
        <v>9740</v>
      </c>
      <c r="B1396" t="s">
        <v>1209</v>
      </c>
      <c r="C1396">
        <v>810</v>
      </c>
      <c r="D1396" t="s">
        <v>1328</v>
      </c>
      <c r="E1396">
        <v>2011</v>
      </c>
      <c r="F1396" s="15">
        <f>IF(VLOOKUP(IF($A1396&lt;1500,'BM011'!$D$5,IF($A1396&lt;1800,'BM011'!$D$5,IF($A1396&lt;2000,'BM011'!$D$5,$A1396))),'BM011'!$D$5:$U$607,'BM011'!S$609,0)="BRUG KOM",VLOOKUP($C1396,'BM010'!$C$5:$T$102,'BM010'!R$104,0),VLOOKUP(IF($A1396&lt;1500,'BM011'!$D$5,IF($A1396&lt;1800,'BM011'!$D$5,IF($A1396&lt;2000,'BM011'!$D$5,$A1396))),'BM011'!$D$5:$U$607,'BM011'!S$609,0))</f>
        <v>5171</v>
      </c>
      <c r="G1396">
        <f>SUMIFS(Baggrundsvariable!D$3:D$296,Baggrundsvariable!$A$3:$A$296,Samlet!$C1396,Baggrundsvariable!$C$3:$C$296,Samlet!$E1396)</f>
        <v>180932</v>
      </c>
      <c r="H1396" s="8">
        <f>SUMIFS(Baggrundsvariable!E$3:E$296,Baggrundsvariable!$A$3:$A$296,Samlet!$C1396,Baggrundsvariable!$C$3:$C$296,Samlet!$E1396)</f>
        <v>1.4750000000000003</v>
      </c>
      <c r="I1396" s="8">
        <f>SUMIFS(Baggrundsvariable!F$3:F$296,Baggrundsvariable!$A$3:$A$296,Samlet!$C1396,Baggrundsvariable!$C$3:$C$296,Samlet!$E1396)</f>
        <v>3.9</v>
      </c>
      <c r="J1396" s="8">
        <f>SUMIFS(Baggrundsvariable!G$3:G$296,Baggrundsvariable!$A$3:$A$296,Samlet!$C1396,Baggrundsvariable!$C$3:$C$296,Samlet!$E1396)</f>
        <v>16.399999999999999</v>
      </c>
      <c r="K1396" s="8">
        <f>SUMIFS(Baggrundsvariable!H$3:H$296,Baggrundsvariable!$A$3:$A$296,Samlet!$C1396,Baggrundsvariable!$C$3:$C$296,Samlet!$E1396)</f>
        <v>11.7</v>
      </c>
      <c r="L1396" s="8">
        <f>SUMIFS(Baggrundsvariable!I$3:I$296,Baggrundsvariable!$A$3:$A$296,Samlet!$C1396,Baggrundsvariable!$C$3:$C$296,Samlet!$E1396)</f>
        <v>2.425237562884293</v>
      </c>
    </row>
    <row r="1397" spans="1:12">
      <c r="A1397">
        <v>9740</v>
      </c>
      <c r="B1397" t="s">
        <v>1209</v>
      </c>
      <c r="C1397">
        <v>860</v>
      </c>
      <c r="D1397" t="s">
        <v>1330</v>
      </c>
      <c r="E1397">
        <v>2011</v>
      </c>
      <c r="F1397" s="15">
        <f>IF(VLOOKUP(IF($A1397&lt;1500,'BM011'!$D$5,IF($A1397&lt;1800,'BM011'!$D$5,IF($A1397&lt;2000,'BM011'!$D$5,$A1397))),'BM011'!$D$5:$U$607,'BM011'!S$609,0)="BRUG KOM",VLOOKUP($C1397,'BM010'!$C$5:$T$102,'BM010'!R$104,0),VLOOKUP(IF($A1397&lt;1500,'BM011'!$D$5,IF($A1397&lt;1800,'BM011'!$D$5,IF($A1397&lt;2000,'BM011'!$D$5,$A1397))),'BM011'!$D$5:$U$607,'BM011'!S$609,0))</f>
        <v>5171</v>
      </c>
      <c r="G1397">
        <f>SUMIFS(Baggrundsvariable!D$3:D$296,Baggrundsvariable!$A$3:$A$296,Samlet!$C1397,Baggrundsvariable!$C$3:$C$296,Samlet!$E1397)</f>
        <v>183635</v>
      </c>
      <c r="H1397" s="8">
        <f>SUMIFS(Baggrundsvariable!E$3:E$296,Baggrundsvariable!$A$3:$A$296,Samlet!$C1397,Baggrundsvariable!$C$3:$C$296,Samlet!$E1397)</f>
        <v>1.7249999999999999</v>
      </c>
      <c r="I1397" s="8">
        <f>SUMIFS(Baggrundsvariable!F$3:F$296,Baggrundsvariable!$A$3:$A$296,Samlet!$C1397,Baggrundsvariable!$C$3:$C$296,Samlet!$E1397)</f>
        <v>3.6</v>
      </c>
      <c r="J1397" s="8">
        <f>SUMIFS(Baggrundsvariable!G$3:G$296,Baggrundsvariable!$A$3:$A$296,Samlet!$C1397,Baggrundsvariable!$C$3:$C$296,Samlet!$E1397)</f>
        <v>20.3</v>
      </c>
      <c r="K1397" s="8">
        <f>SUMIFS(Baggrundsvariable!H$3:H$296,Baggrundsvariable!$A$3:$A$296,Samlet!$C1397,Baggrundsvariable!$C$3:$C$296,Samlet!$E1397)</f>
        <v>12.1</v>
      </c>
      <c r="L1397" s="8">
        <f>SUMIFS(Baggrundsvariable!I$3:I$296,Baggrundsvariable!$A$3:$A$296,Samlet!$C1397,Baggrundsvariable!$C$3:$C$296,Samlet!$E1397)</f>
        <v>3.0342382221419215</v>
      </c>
    </row>
    <row r="1398" spans="1:12">
      <c r="A1398">
        <v>9750</v>
      </c>
      <c r="B1398" t="s">
        <v>1210</v>
      </c>
      <c r="C1398">
        <v>810</v>
      </c>
      <c r="D1398" t="s">
        <v>1328</v>
      </c>
      <c r="E1398">
        <v>2011</v>
      </c>
      <c r="F1398" s="15">
        <f>IF(VLOOKUP(IF($A1398&lt;1500,'BM011'!$D$5,IF($A1398&lt;1800,'BM011'!$D$5,IF($A1398&lt;2000,'BM011'!$D$5,$A1398))),'BM011'!$D$5:$U$607,'BM011'!S$609,0)="BRUG KOM",VLOOKUP($C1398,'BM010'!$C$5:$T$102,'BM010'!R$104,0),VLOOKUP(IF($A1398&lt;1500,'BM011'!$D$5,IF($A1398&lt;1800,'BM011'!$D$5,IF($A1398&lt;2000,'BM011'!$D$5,$A1398))),'BM011'!$D$5:$U$607,'BM011'!S$609,0))</f>
        <v>3205.5</v>
      </c>
      <c r="G1398">
        <f>SUMIFS(Baggrundsvariable!D$3:D$296,Baggrundsvariable!$A$3:$A$296,Samlet!$C1398,Baggrundsvariable!$C$3:$C$296,Samlet!$E1398)</f>
        <v>180932</v>
      </c>
      <c r="H1398" s="8">
        <f>SUMIFS(Baggrundsvariable!E$3:E$296,Baggrundsvariable!$A$3:$A$296,Samlet!$C1398,Baggrundsvariable!$C$3:$C$296,Samlet!$E1398)</f>
        <v>1.4750000000000003</v>
      </c>
      <c r="I1398" s="8">
        <f>SUMIFS(Baggrundsvariable!F$3:F$296,Baggrundsvariable!$A$3:$A$296,Samlet!$C1398,Baggrundsvariable!$C$3:$C$296,Samlet!$E1398)</f>
        <v>3.9</v>
      </c>
      <c r="J1398" s="8">
        <f>SUMIFS(Baggrundsvariable!G$3:G$296,Baggrundsvariable!$A$3:$A$296,Samlet!$C1398,Baggrundsvariable!$C$3:$C$296,Samlet!$E1398)</f>
        <v>16.399999999999999</v>
      </c>
      <c r="K1398" s="8">
        <f>SUMIFS(Baggrundsvariable!H$3:H$296,Baggrundsvariable!$A$3:$A$296,Samlet!$C1398,Baggrundsvariable!$C$3:$C$296,Samlet!$E1398)</f>
        <v>11.7</v>
      </c>
      <c r="L1398" s="8">
        <f>SUMIFS(Baggrundsvariable!I$3:I$296,Baggrundsvariable!$A$3:$A$296,Samlet!$C1398,Baggrundsvariable!$C$3:$C$296,Samlet!$E1398)</f>
        <v>2.425237562884293</v>
      </c>
    </row>
    <row r="1399" spans="1:12">
      <c r="A1399">
        <v>9750</v>
      </c>
      <c r="B1399" t="s">
        <v>1210</v>
      </c>
      <c r="C1399">
        <v>813</v>
      </c>
      <c r="D1399" t="s">
        <v>1327</v>
      </c>
      <c r="E1399">
        <v>2011</v>
      </c>
      <c r="F1399" s="15">
        <f>IF(VLOOKUP(IF($A1399&lt;1500,'BM011'!$D$5,IF($A1399&lt;1800,'BM011'!$D$5,IF($A1399&lt;2000,'BM011'!$D$5,$A1399))),'BM011'!$D$5:$U$607,'BM011'!S$609,0)="BRUG KOM",VLOOKUP($C1399,'BM010'!$C$5:$T$102,'BM010'!R$104,0),VLOOKUP(IF($A1399&lt;1500,'BM011'!$D$5,IF($A1399&lt;1800,'BM011'!$D$5,IF($A1399&lt;2000,'BM011'!$D$5,$A1399))),'BM011'!$D$5:$U$607,'BM011'!S$609,0))</f>
        <v>3205.5</v>
      </c>
      <c r="G1399">
        <f>SUMIFS(Baggrundsvariable!D$3:D$296,Baggrundsvariable!$A$3:$A$296,Samlet!$C1399,Baggrundsvariable!$C$3:$C$296,Samlet!$E1399)</f>
        <v>185770</v>
      </c>
      <c r="H1399" s="8">
        <f>SUMIFS(Baggrundsvariable!E$3:E$296,Baggrundsvariable!$A$3:$A$296,Samlet!$C1399,Baggrundsvariable!$C$3:$C$296,Samlet!$E1399)</f>
        <v>1.8416666666666668</v>
      </c>
      <c r="I1399" s="8">
        <f>SUMIFS(Baggrundsvariable!F$3:F$296,Baggrundsvariable!$A$3:$A$296,Samlet!$C1399,Baggrundsvariable!$C$3:$C$296,Samlet!$E1399)</f>
        <v>3.3</v>
      </c>
      <c r="J1399" s="8">
        <f>SUMIFS(Baggrundsvariable!G$3:G$296,Baggrundsvariable!$A$3:$A$296,Samlet!$C1399,Baggrundsvariable!$C$3:$C$296,Samlet!$E1399)</f>
        <v>14.8</v>
      </c>
      <c r="K1399" s="8">
        <f>SUMIFS(Baggrundsvariable!H$3:H$296,Baggrundsvariable!$A$3:$A$296,Samlet!$C1399,Baggrundsvariable!$C$3:$C$296,Samlet!$E1399)</f>
        <v>13.1</v>
      </c>
      <c r="L1399" s="8">
        <f>SUMIFS(Baggrundsvariable!I$3:I$296,Baggrundsvariable!$A$3:$A$296,Samlet!$C1399,Baggrundsvariable!$C$3:$C$296,Samlet!$E1399)</f>
        <v>2.6054857895528518</v>
      </c>
    </row>
    <row r="1400" spans="1:12">
      <c r="A1400">
        <v>9750</v>
      </c>
      <c r="B1400" t="s">
        <v>1210</v>
      </c>
      <c r="C1400">
        <v>860</v>
      </c>
      <c r="D1400" t="s">
        <v>1330</v>
      </c>
      <c r="E1400">
        <v>2011</v>
      </c>
      <c r="F1400" s="15">
        <f>IF(VLOOKUP(IF($A1400&lt;1500,'BM011'!$D$5,IF($A1400&lt;1800,'BM011'!$D$5,IF($A1400&lt;2000,'BM011'!$D$5,$A1400))),'BM011'!$D$5:$U$607,'BM011'!S$609,0)="BRUG KOM",VLOOKUP($C1400,'BM010'!$C$5:$T$102,'BM010'!R$104,0),VLOOKUP(IF($A1400&lt;1500,'BM011'!$D$5,IF($A1400&lt;1800,'BM011'!$D$5,IF($A1400&lt;2000,'BM011'!$D$5,$A1400))),'BM011'!$D$5:$U$607,'BM011'!S$609,0))</f>
        <v>3205.5</v>
      </c>
      <c r="G1400">
        <f>SUMIFS(Baggrundsvariable!D$3:D$296,Baggrundsvariable!$A$3:$A$296,Samlet!$C1400,Baggrundsvariable!$C$3:$C$296,Samlet!$E1400)</f>
        <v>183635</v>
      </c>
      <c r="H1400" s="8">
        <f>SUMIFS(Baggrundsvariable!E$3:E$296,Baggrundsvariable!$A$3:$A$296,Samlet!$C1400,Baggrundsvariable!$C$3:$C$296,Samlet!$E1400)</f>
        <v>1.7249999999999999</v>
      </c>
      <c r="I1400" s="8">
        <f>SUMIFS(Baggrundsvariable!F$3:F$296,Baggrundsvariable!$A$3:$A$296,Samlet!$C1400,Baggrundsvariable!$C$3:$C$296,Samlet!$E1400)</f>
        <v>3.6</v>
      </c>
      <c r="J1400" s="8">
        <f>SUMIFS(Baggrundsvariable!G$3:G$296,Baggrundsvariable!$A$3:$A$296,Samlet!$C1400,Baggrundsvariable!$C$3:$C$296,Samlet!$E1400)</f>
        <v>20.3</v>
      </c>
      <c r="K1400" s="8">
        <f>SUMIFS(Baggrundsvariable!H$3:H$296,Baggrundsvariable!$A$3:$A$296,Samlet!$C1400,Baggrundsvariable!$C$3:$C$296,Samlet!$E1400)</f>
        <v>12.1</v>
      </c>
      <c r="L1400" s="8">
        <f>SUMIFS(Baggrundsvariable!I$3:I$296,Baggrundsvariable!$A$3:$A$296,Samlet!$C1400,Baggrundsvariable!$C$3:$C$296,Samlet!$E1400)</f>
        <v>3.0342382221419215</v>
      </c>
    </row>
    <row r="1401" spans="1:12">
      <c r="A1401">
        <v>9760</v>
      </c>
      <c r="B1401" t="s">
        <v>1211</v>
      </c>
      <c r="C1401">
        <v>810</v>
      </c>
      <c r="D1401" t="s">
        <v>1328</v>
      </c>
      <c r="E1401">
        <v>2011</v>
      </c>
      <c r="F1401" s="15">
        <f>IF(VLOOKUP(IF($A1401&lt;1500,'BM011'!$D$5,IF($A1401&lt;1800,'BM011'!$D$5,IF($A1401&lt;2000,'BM011'!$D$5,$A1401))),'BM011'!$D$5:$U$607,'BM011'!S$609,0)="BRUG KOM",VLOOKUP($C1401,'BM010'!$C$5:$T$102,'BM010'!R$104,0),VLOOKUP(IF($A1401&lt;1500,'BM011'!$D$5,IF($A1401&lt;1800,'BM011'!$D$5,IF($A1401&lt;2000,'BM011'!$D$5,$A1401))),'BM011'!$D$5:$U$607,'BM011'!S$609,0))</f>
        <v>5325.75</v>
      </c>
      <c r="G1401">
        <f>SUMIFS(Baggrundsvariable!D$3:D$296,Baggrundsvariable!$A$3:$A$296,Samlet!$C1401,Baggrundsvariable!$C$3:$C$296,Samlet!$E1401)</f>
        <v>180932</v>
      </c>
      <c r="H1401" s="8">
        <f>SUMIFS(Baggrundsvariable!E$3:E$296,Baggrundsvariable!$A$3:$A$296,Samlet!$C1401,Baggrundsvariable!$C$3:$C$296,Samlet!$E1401)</f>
        <v>1.4750000000000003</v>
      </c>
      <c r="I1401" s="8">
        <f>SUMIFS(Baggrundsvariable!F$3:F$296,Baggrundsvariable!$A$3:$A$296,Samlet!$C1401,Baggrundsvariable!$C$3:$C$296,Samlet!$E1401)</f>
        <v>3.9</v>
      </c>
      <c r="J1401" s="8">
        <f>SUMIFS(Baggrundsvariable!G$3:G$296,Baggrundsvariable!$A$3:$A$296,Samlet!$C1401,Baggrundsvariable!$C$3:$C$296,Samlet!$E1401)</f>
        <v>16.399999999999999</v>
      </c>
      <c r="K1401" s="8">
        <f>SUMIFS(Baggrundsvariable!H$3:H$296,Baggrundsvariable!$A$3:$A$296,Samlet!$C1401,Baggrundsvariable!$C$3:$C$296,Samlet!$E1401)</f>
        <v>11.7</v>
      </c>
      <c r="L1401" s="8">
        <f>SUMIFS(Baggrundsvariable!I$3:I$296,Baggrundsvariable!$A$3:$A$296,Samlet!$C1401,Baggrundsvariable!$C$3:$C$296,Samlet!$E1401)</f>
        <v>2.425237562884293</v>
      </c>
    </row>
    <row r="1402" spans="1:12">
      <c r="A1402">
        <v>9760</v>
      </c>
      <c r="B1402" t="s">
        <v>1211</v>
      </c>
      <c r="C1402">
        <v>860</v>
      </c>
      <c r="D1402" t="s">
        <v>1330</v>
      </c>
      <c r="E1402">
        <v>2011</v>
      </c>
      <c r="F1402" s="15">
        <f>IF(VLOOKUP(IF($A1402&lt;1500,'BM011'!$D$5,IF($A1402&lt;1800,'BM011'!$D$5,IF($A1402&lt;2000,'BM011'!$D$5,$A1402))),'BM011'!$D$5:$U$607,'BM011'!S$609,0)="BRUG KOM",VLOOKUP($C1402,'BM010'!$C$5:$T$102,'BM010'!R$104,0),VLOOKUP(IF($A1402&lt;1500,'BM011'!$D$5,IF($A1402&lt;1800,'BM011'!$D$5,IF($A1402&lt;2000,'BM011'!$D$5,$A1402))),'BM011'!$D$5:$U$607,'BM011'!S$609,0))</f>
        <v>5325.75</v>
      </c>
      <c r="G1402">
        <f>SUMIFS(Baggrundsvariable!D$3:D$296,Baggrundsvariable!$A$3:$A$296,Samlet!$C1402,Baggrundsvariable!$C$3:$C$296,Samlet!$E1402)</f>
        <v>183635</v>
      </c>
      <c r="H1402" s="8">
        <f>SUMIFS(Baggrundsvariable!E$3:E$296,Baggrundsvariable!$A$3:$A$296,Samlet!$C1402,Baggrundsvariable!$C$3:$C$296,Samlet!$E1402)</f>
        <v>1.7249999999999999</v>
      </c>
      <c r="I1402" s="8">
        <f>SUMIFS(Baggrundsvariable!F$3:F$296,Baggrundsvariable!$A$3:$A$296,Samlet!$C1402,Baggrundsvariable!$C$3:$C$296,Samlet!$E1402)</f>
        <v>3.6</v>
      </c>
      <c r="J1402" s="8">
        <f>SUMIFS(Baggrundsvariable!G$3:G$296,Baggrundsvariable!$A$3:$A$296,Samlet!$C1402,Baggrundsvariable!$C$3:$C$296,Samlet!$E1402)</f>
        <v>20.3</v>
      </c>
      <c r="K1402" s="8">
        <f>SUMIFS(Baggrundsvariable!H$3:H$296,Baggrundsvariable!$A$3:$A$296,Samlet!$C1402,Baggrundsvariable!$C$3:$C$296,Samlet!$E1402)</f>
        <v>12.1</v>
      </c>
      <c r="L1402" s="8">
        <f>SUMIFS(Baggrundsvariable!I$3:I$296,Baggrundsvariable!$A$3:$A$296,Samlet!$C1402,Baggrundsvariable!$C$3:$C$296,Samlet!$E1402)</f>
        <v>3.0342382221419215</v>
      </c>
    </row>
    <row r="1403" spans="1:12">
      <c r="A1403">
        <v>9800</v>
      </c>
      <c r="B1403" t="s">
        <v>1212</v>
      </c>
      <c r="C1403">
        <v>860</v>
      </c>
      <c r="D1403" t="s">
        <v>1330</v>
      </c>
      <c r="E1403">
        <v>2011</v>
      </c>
      <c r="F1403" s="15">
        <f>IF(VLOOKUP(IF($A1403&lt;1500,'BM011'!$D$5,IF($A1403&lt;1800,'BM011'!$D$5,IF($A1403&lt;2000,'BM011'!$D$5,$A1403))),'BM011'!$D$5:$U$607,'BM011'!S$609,0)="BRUG KOM",VLOOKUP($C1403,'BM010'!$C$5:$T$102,'BM010'!R$104,0),VLOOKUP(IF($A1403&lt;1500,'BM011'!$D$5,IF($A1403&lt;1800,'BM011'!$D$5,IF($A1403&lt;2000,'BM011'!$D$5,$A1403))),'BM011'!$D$5:$U$607,'BM011'!S$609,0))</f>
        <v>8155.5</v>
      </c>
      <c r="G1403">
        <f>SUMIFS(Baggrundsvariable!D$3:D$296,Baggrundsvariable!$A$3:$A$296,Samlet!$C1403,Baggrundsvariable!$C$3:$C$296,Samlet!$E1403)</f>
        <v>183635</v>
      </c>
      <c r="H1403" s="8">
        <f>SUMIFS(Baggrundsvariable!E$3:E$296,Baggrundsvariable!$A$3:$A$296,Samlet!$C1403,Baggrundsvariable!$C$3:$C$296,Samlet!$E1403)</f>
        <v>1.7249999999999999</v>
      </c>
      <c r="I1403" s="8">
        <f>SUMIFS(Baggrundsvariable!F$3:F$296,Baggrundsvariable!$A$3:$A$296,Samlet!$C1403,Baggrundsvariable!$C$3:$C$296,Samlet!$E1403)</f>
        <v>3.6</v>
      </c>
      <c r="J1403" s="8">
        <f>SUMIFS(Baggrundsvariable!G$3:G$296,Baggrundsvariable!$A$3:$A$296,Samlet!$C1403,Baggrundsvariable!$C$3:$C$296,Samlet!$E1403)</f>
        <v>20.3</v>
      </c>
      <c r="K1403" s="8">
        <f>SUMIFS(Baggrundsvariable!H$3:H$296,Baggrundsvariable!$A$3:$A$296,Samlet!$C1403,Baggrundsvariable!$C$3:$C$296,Samlet!$E1403)</f>
        <v>12.1</v>
      </c>
      <c r="L1403" s="8">
        <f>SUMIFS(Baggrundsvariable!I$3:I$296,Baggrundsvariable!$A$3:$A$296,Samlet!$C1403,Baggrundsvariable!$C$3:$C$296,Samlet!$E1403)</f>
        <v>3.0342382221419215</v>
      </c>
    </row>
    <row r="1404" spans="1:12">
      <c r="A1404">
        <v>9830</v>
      </c>
      <c r="B1404" t="s">
        <v>1213</v>
      </c>
      <c r="C1404">
        <v>813</v>
      </c>
      <c r="D1404" t="s">
        <v>1327</v>
      </c>
      <c r="E1404">
        <v>2011</v>
      </c>
      <c r="F1404" s="15">
        <f>IF(VLOOKUP(IF($A1404&lt;1500,'BM011'!$D$5,IF($A1404&lt;1800,'BM011'!$D$5,IF($A1404&lt;2000,'BM011'!$D$5,$A1404))),'BM011'!$D$5:$U$607,'BM011'!S$609,0)="BRUG KOM",VLOOKUP($C1404,'BM010'!$C$5:$T$102,'BM010'!R$104,0),VLOOKUP(IF($A1404&lt;1500,'BM011'!$D$5,IF($A1404&lt;1800,'BM011'!$D$5,IF($A1404&lt;2000,'BM011'!$D$5,$A1404))),'BM011'!$D$5:$U$607,'BM011'!S$609,0))</f>
        <v>4054</v>
      </c>
      <c r="G1404">
        <f>SUMIFS(Baggrundsvariable!D$3:D$296,Baggrundsvariable!$A$3:$A$296,Samlet!$C1404,Baggrundsvariable!$C$3:$C$296,Samlet!$E1404)</f>
        <v>185770</v>
      </c>
      <c r="H1404" s="8">
        <f>SUMIFS(Baggrundsvariable!E$3:E$296,Baggrundsvariable!$A$3:$A$296,Samlet!$C1404,Baggrundsvariable!$C$3:$C$296,Samlet!$E1404)</f>
        <v>1.8416666666666668</v>
      </c>
      <c r="I1404" s="8">
        <f>SUMIFS(Baggrundsvariable!F$3:F$296,Baggrundsvariable!$A$3:$A$296,Samlet!$C1404,Baggrundsvariable!$C$3:$C$296,Samlet!$E1404)</f>
        <v>3.3</v>
      </c>
      <c r="J1404" s="8">
        <f>SUMIFS(Baggrundsvariable!G$3:G$296,Baggrundsvariable!$A$3:$A$296,Samlet!$C1404,Baggrundsvariable!$C$3:$C$296,Samlet!$E1404)</f>
        <v>14.8</v>
      </c>
      <c r="K1404" s="8">
        <f>SUMIFS(Baggrundsvariable!H$3:H$296,Baggrundsvariable!$A$3:$A$296,Samlet!$C1404,Baggrundsvariable!$C$3:$C$296,Samlet!$E1404)</f>
        <v>13.1</v>
      </c>
      <c r="L1404" s="8">
        <f>SUMIFS(Baggrundsvariable!I$3:I$296,Baggrundsvariable!$A$3:$A$296,Samlet!$C1404,Baggrundsvariable!$C$3:$C$296,Samlet!$E1404)</f>
        <v>2.6054857895528518</v>
      </c>
    </row>
    <row r="1405" spans="1:12">
      <c r="A1405">
        <v>9830</v>
      </c>
      <c r="B1405" t="s">
        <v>1213</v>
      </c>
      <c r="C1405">
        <v>860</v>
      </c>
      <c r="D1405" t="s">
        <v>1330</v>
      </c>
      <c r="E1405">
        <v>2011</v>
      </c>
      <c r="F1405" s="15">
        <f>IF(VLOOKUP(IF($A1405&lt;1500,'BM011'!$D$5,IF($A1405&lt;1800,'BM011'!$D$5,IF($A1405&lt;2000,'BM011'!$D$5,$A1405))),'BM011'!$D$5:$U$607,'BM011'!S$609,0)="BRUG KOM",VLOOKUP($C1405,'BM010'!$C$5:$T$102,'BM010'!R$104,0),VLOOKUP(IF($A1405&lt;1500,'BM011'!$D$5,IF($A1405&lt;1800,'BM011'!$D$5,IF($A1405&lt;2000,'BM011'!$D$5,$A1405))),'BM011'!$D$5:$U$607,'BM011'!S$609,0))</f>
        <v>4054</v>
      </c>
      <c r="G1405">
        <f>SUMIFS(Baggrundsvariable!D$3:D$296,Baggrundsvariable!$A$3:$A$296,Samlet!$C1405,Baggrundsvariable!$C$3:$C$296,Samlet!$E1405)</f>
        <v>183635</v>
      </c>
      <c r="H1405" s="8">
        <f>SUMIFS(Baggrundsvariable!E$3:E$296,Baggrundsvariable!$A$3:$A$296,Samlet!$C1405,Baggrundsvariable!$C$3:$C$296,Samlet!$E1405)</f>
        <v>1.7249999999999999</v>
      </c>
      <c r="I1405" s="8">
        <f>SUMIFS(Baggrundsvariable!F$3:F$296,Baggrundsvariable!$A$3:$A$296,Samlet!$C1405,Baggrundsvariable!$C$3:$C$296,Samlet!$E1405)</f>
        <v>3.6</v>
      </c>
      <c r="J1405" s="8">
        <f>SUMIFS(Baggrundsvariable!G$3:G$296,Baggrundsvariable!$A$3:$A$296,Samlet!$C1405,Baggrundsvariable!$C$3:$C$296,Samlet!$E1405)</f>
        <v>20.3</v>
      </c>
      <c r="K1405" s="8">
        <f>SUMIFS(Baggrundsvariable!H$3:H$296,Baggrundsvariable!$A$3:$A$296,Samlet!$C1405,Baggrundsvariable!$C$3:$C$296,Samlet!$E1405)</f>
        <v>12.1</v>
      </c>
      <c r="L1405" s="8">
        <f>SUMIFS(Baggrundsvariable!I$3:I$296,Baggrundsvariable!$A$3:$A$296,Samlet!$C1405,Baggrundsvariable!$C$3:$C$296,Samlet!$E1405)</f>
        <v>3.0342382221419215</v>
      </c>
    </row>
    <row r="1406" spans="1:12">
      <c r="A1406">
        <v>9850</v>
      </c>
      <c r="B1406" t="s">
        <v>1214</v>
      </c>
      <c r="C1406">
        <v>860</v>
      </c>
      <c r="D1406" t="s">
        <v>1330</v>
      </c>
      <c r="E1406">
        <v>2011</v>
      </c>
      <c r="F1406" s="15">
        <f>IF(VLOOKUP(IF($A1406&lt;1500,'BM011'!$D$5,IF($A1406&lt;1800,'BM011'!$D$5,IF($A1406&lt;2000,'BM011'!$D$5,$A1406))),'BM011'!$D$5:$U$607,'BM011'!S$609,0)="BRUG KOM",VLOOKUP($C1406,'BM010'!$C$5:$T$102,'BM010'!R$104,0),VLOOKUP(IF($A1406&lt;1500,'BM011'!$D$5,IF($A1406&lt;1800,'BM011'!$D$5,IF($A1406&lt;2000,'BM011'!$D$5,$A1406))),'BM011'!$D$5:$U$607,'BM011'!S$609,0))</f>
        <v>6917.5</v>
      </c>
      <c r="G1406">
        <f>SUMIFS(Baggrundsvariable!D$3:D$296,Baggrundsvariable!$A$3:$A$296,Samlet!$C1406,Baggrundsvariable!$C$3:$C$296,Samlet!$E1406)</f>
        <v>183635</v>
      </c>
      <c r="H1406" s="8">
        <f>SUMIFS(Baggrundsvariable!E$3:E$296,Baggrundsvariable!$A$3:$A$296,Samlet!$C1406,Baggrundsvariable!$C$3:$C$296,Samlet!$E1406)</f>
        <v>1.7249999999999999</v>
      </c>
      <c r="I1406" s="8">
        <f>SUMIFS(Baggrundsvariable!F$3:F$296,Baggrundsvariable!$A$3:$A$296,Samlet!$C1406,Baggrundsvariable!$C$3:$C$296,Samlet!$E1406)</f>
        <v>3.6</v>
      </c>
      <c r="J1406" s="8">
        <f>SUMIFS(Baggrundsvariable!G$3:G$296,Baggrundsvariable!$A$3:$A$296,Samlet!$C1406,Baggrundsvariable!$C$3:$C$296,Samlet!$E1406)</f>
        <v>20.3</v>
      </c>
      <c r="K1406" s="8">
        <f>SUMIFS(Baggrundsvariable!H$3:H$296,Baggrundsvariable!$A$3:$A$296,Samlet!$C1406,Baggrundsvariable!$C$3:$C$296,Samlet!$E1406)</f>
        <v>12.1</v>
      </c>
      <c r="L1406" s="8">
        <f>SUMIFS(Baggrundsvariable!I$3:I$296,Baggrundsvariable!$A$3:$A$296,Samlet!$C1406,Baggrundsvariable!$C$3:$C$296,Samlet!$E1406)</f>
        <v>3.0342382221419215</v>
      </c>
    </row>
    <row r="1407" spans="1:12">
      <c r="A1407">
        <v>9870</v>
      </c>
      <c r="B1407" t="s">
        <v>1215</v>
      </c>
      <c r="C1407">
        <v>813</v>
      </c>
      <c r="D1407" t="s">
        <v>1327</v>
      </c>
      <c r="E1407">
        <v>2011</v>
      </c>
      <c r="F1407" s="15">
        <f>IF(VLOOKUP(IF($A1407&lt;1500,'BM011'!$D$5,IF($A1407&lt;1800,'BM011'!$D$5,IF($A1407&lt;2000,'BM011'!$D$5,$A1407))),'BM011'!$D$5:$U$607,'BM011'!S$609,0)="BRUG KOM",VLOOKUP($C1407,'BM010'!$C$5:$T$102,'BM010'!R$104,0),VLOOKUP(IF($A1407&lt;1500,'BM011'!$D$5,IF($A1407&lt;1800,'BM011'!$D$5,IF($A1407&lt;2000,'BM011'!$D$5,$A1407))),'BM011'!$D$5:$U$607,'BM011'!S$609,0))</f>
        <v>6226</v>
      </c>
      <c r="G1407">
        <f>SUMIFS(Baggrundsvariable!D$3:D$296,Baggrundsvariable!$A$3:$A$296,Samlet!$C1407,Baggrundsvariable!$C$3:$C$296,Samlet!$E1407)</f>
        <v>185770</v>
      </c>
      <c r="H1407" s="8">
        <f>SUMIFS(Baggrundsvariable!E$3:E$296,Baggrundsvariable!$A$3:$A$296,Samlet!$C1407,Baggrundsvariable!$C$3:$C$296,Samlet!$E1407)</f>
        <v>1.8416666666666668</v>
      </c>
      <c r="I1407" s="8">
        <f>SUMIFS(Baggrundsvariable!F$3:F$296,Baggrundsvariable!$A$3:$A$296,Samlet!$C1407,Baggrundsvariable!$C$3:$C$296,Samlet!$E1407)</f>
        <v>3.3</v>
      </c>
      <c r="J1407" s="8">
        <f>SUMIFS(Baggrundsvariable!G$3:G$296,Baggrundsvariable!$A$3:$A$296,Samlet!$C1407,Baggrundsvariable!$C$3:$C$296,Samlet!$E1407)</f>
        <v>14.8</v>
      </c>
      <c r="K1407" s="8">
        <f>SUMIFS(Baggrundsvariable!H$3:H$296,Baggrundsvariable!$A$3:$A$296,Samlet!$C1407,Baggrundsvariable!$C$3:$C$296,Samlet!$E1407)</f>
        <v>13.1</v>
      </c>
      <c r="L1407" s="8">
        <f>SUMIFS(Baggrundsvariable!I$3:I$296,Baggrundsvariable!$A$3:$A$296,Samlet!$C1407,Baggrundsvariable!$C$3:$C$296,Samlet!$E1407)</f>
        <v>2.6054857895528518</v>
      </c>
    </row>
    <row r="1408" spans="1:12">
      <c r="A1408">
        <v>9870</v>
      </c>
      <c r="B1408" t="s">
        <v>1215</v>
      </c>
      <c r="C1408">
        <v>860</v>
      </c>
      <c r="D1408" t="s">
        <v>1330</v>
      </c>
      <c r="E1408">
        <v>2011</v>
      </c>
      <c r="F1408" s="15">
        <f>IF(VLOOKUP(IF($A1408&lt;1500,'BM011'!$D$5,IF($A1408&lt;1800,'BM011'!$D$5,IF($A1408&lt;2000,'BM011'!$D$5,$A1408))),'BM011'!$D$5:$U$607,'BM011'!S$609,0)="BRUG KOM",VLOOKUP($C1408,'BM010'!$C$5:$T$102,'BM010'!R$104,0),VLOOKUP(IF($A1408&lt;1500,'BM011'!$D$5,IF($A1408&lt;1800,'BM011'!$D$5,IF($A1408&lt;2000,'BM011'!$D$5,$A1408))),'BM011'!$D$5:$U$607,'BM011'!S$609,0))</f>
        <v>6226</v>
      </c>
      <c r="G1408">
        <f>SUMIFS(Baggrundsvariable!D$3:D$296,Baggrundsvariable!$A$3:$A$296,Samlet!$C1408,Baggrundsvariable!$C$3:$C$296,Samlet!$E1408)</f>
        <v>183635</v>
      </c>
      <c r="H1408" s="8">
        <f>SUMIFS(Baggrundsvariable!E$3:E$296,Baggrundsvariable!$A$3:$A$296,Samlet!$C1408,Baggrundsvariable!$C$3:$C$296,Samlet!$E1408)</f>
        <v>1.7249999999999999</v>
      </c>
      <c r="I1408" s="8">
        <f>SUMIFS(Baggrundsvariable!F$3:F$296,Baggrundsvariable!$A$3:$A$296,Samlet!$C1408,Baggrundsvariable!$C$3:$C$296,Samlet!$E1408)</f>
        <v>3.6</v>
      </c>
      <c r="J1408" s="8">
        <f>SUMIFS(Baggrundsvariable!G$3:G$296,Baggrundsvariable!$A$3:$A$296,Samlet!$C1408,Baggrundsvariable!$C$3:$C$296,Samlet!$E1408)</f>
        <v>20.3</v>
      </c>
      <c r="K1408" s="8">
        <f>SUMIFS(Baggrundsvariable!H$3:H$296,Baggrundsvariable!$A$3:$A$296,Samlet!$C1408,Baggrundsvariable!$C$3:$C$296,Samlet!$E1408)</f>
        <v>12.1</v>
      </c>
      <c r="L1408" s="8">
        <f>SUMIFS(Baggrundsvariable!I$3:I$296,Baggrundsvariable!$A$3:$A$296,Samlet!$C1408,Baggrundsvariable!$C$3:$C$296,Samlet!$E1408)</f>
        <v>3.0342382221419215</v>
      </c>
    </row>
    <row r="1409" spans="1:12">
      <c r="A1409">
        <v>9881</v>
      </c>
      <c r="B1409" t="s">
        <v>1216</v>
      </c>
      <c r="C1409">
        <v>813</v>
      </c>
      <c r="D1409" t="s">
        <v>1327</v>
      </c>
      <c r="E1409">
        <v>2011</v>
      </c>
      <c r="F1409" s="15">
        <f>IF(VLOOKUP(IF($A1409&lt;1500,'BM011'!$D$5,IF($A1409&lt;1800,'BM011'!$D$5,IF($A1409&lt;2000,'BM011'!$D$5,$A1409))),'BM011'!$D$5:$U$607,'BM011'!S$609,0)="BRUG KOM",VLOOKUP($C1409,'BM010'!$C$5:$T$102,'BM010'!R$104,0),VLOOKUP(IF($A1409&lt;1500,'BM011'!$D$5,IF($A1409&lt;1800,'BM011'!$D$5,IF($A1409&lt;2000,'BM011'!$D$5,$A1409))),'BM011'!$D$5:$U$607,'BM011'!S$609,0))</f>
        <v>4851.333333333333</v>
      </c>
      <c r="G1409">
        <f>SUMIFS(Baggrundsvariable!D$3:D$296,Baggrundsvariable!$A$3:$A$296,Samlet!$C1409,Baggrundsvariable!$C$3:$C$296,Samlet!$E1409)</f>
        <v>185770</v>
      </c>
      <c r="H1409" s="8">
        <f>SUMIFS(Baggrundsvariable!E$3:E$296,Baggrundsvariable!$A$3:$A$296,Samlet!$C1409,Baggrundsvariable!$C$3:$C$296,Samlet!$E1409)</f>
        <v>1.8416666666666668</v>
      </c>
      <c r="I1409" s="8">
        <f>SUMIFS(Baggrundsvariable!F$3:F$296,Baggrundsvariable!$A$3:$A$296,Samlet!$C1409,Baggrundsvariable!$C$3:$C$296,Samlet!$E1409)</f>
        <v>3.3</v>
      </c>
      <c r="J1409" s="8">
        <f>SUMIFS(Baggrundsvariable!G$3:G$296,Baggrundsvariable!$A$3:$A$296,Samlet!$C1409,Baggrundsvariable!$C$3:$C$296,Samlet!$E1409)</f>
        <v>14.8</v>
      </c>
      <c r="K1409" s="8">
        <f>SUMIFS(Baggrundsvariable!H$3:H$296,Baggrundsvariable!$A$3:$A$296,Samlet!$C1409,Baggrundsvariable!$C$3:$C$296,Samlet!$E1409)</f>
        <v>13.1</v>
      </c>
      <c r="L1409" s="8">
        <f>SUMIFS(Baggrundsvariable!I$3:I$296,Baggrundsvariable!$A$3:$A$296,Samlet!$C1409,Baggrundsvariable!$C$3:$C$296,Samlet!$E1409)</f>
        <v>2.6054857895528518</v>
      </c>
    </row>
    <row r="1410" spans="1:12">
      <c r="A1410">
        <v>9881</v>
      </c>
      <c r="B1410" t="s">
        <v>1216</v>
      </c>
      <c r="C1410">
        <v>860</v>
      </c>
      <c r="D1410" t="s">
        <v>1330</v>
      </c>
      <c r="E1410">
        <v>2011</v>
      </c>
      <c r="F1410" s="15">
        <f>IF(VLOOKUP(IF($A1410&lt;1500,'BM011'!$D$5,IF($A1410&lt;1800,'BM011'!$D$5,IF($A1410&lt;2000,'BM011'!$D$5,$A1410))),'BM011'!$D$5:$U$607,'BM011'!S$609,0)="BRUG KOM",VLOOKUP($C1410,'BM010'!$C$5:$T$102,'BM010'!R$104,0),VLOOKUP(IF($A1410&lt;1500,'BM011'!$D$5,IF($A1410&lt;1800,'BM011'!$D$5,IF($A1410&lt;2000,'BM011'!$D$5,$A1410))),'BM011'!$D$5:$U$607,'BM011'!S$609,0))</f>
        <v>4851.333333333333</v>
      </c>
      <c r="G1410">
        <f>SUMIFS(Baggrundsvariable!D$3:D$296,Baggrundsvariable!$A$3:$A$296,Samlet!$C1410,Baggrundsvariable!$C$3:$C$296,Samlet!$E1410)</f>
        <v>183635</v>
      </c>
      <c r="H1410" s="8">
        <f>SUMIFS(Baggrundsvariable!E$3:E$296,Baggrundsvariable!$A$3:$A$296,Samlet!$C1410,Baggrundsvariable!$C$3:$C$296,Samlet!$E1410)</f>
        <v>1.7249999999999999</v>
      </c>
      <c r="I1410" s="8">
        <f>SUMIFS(Baggrundsvariable!F$3:F$296,Baggrundsvariable!$A$3:$A$296,Samlet!$C1410,Baggrundsvariable!$C$3:$C$296,Samlet!$E1410)</f>
        <v>3.6</v>
      </c>
      <c r="J1410" s="8">
        <f>SUMIFS(Baggrundsvariable!G$3:G$296,Baggrundsvariable!$A$3:$A$296,Samlet!$C1410,Baggrundsvariable!$C$3:$C$296,Samlet!$E1410)</f>
        <v>20.3</v>
      </c>
      <c r="K1410" s="8">
        <f>SUMIFS(Baggrundsvariable!H$3:H$296,Baggrundsvariable!$A$3:$A$296,Samlet!$C1410,Baggrundsvariable!$C$3:$C$296,Samlet!$E1410)</f>
        <v>12.1</v>
      </c>
      <c r="L1410" s="8">
        <f>SUMIFS(Baggrundsvariable!I$3:I$296,Baggrundsvariable!$A$3:$A$296,Samlet!$C1410,Baggrundsvariable!$C$3:$C$296,Samlet!$E1410)</f>
        <v>3.0342382221419215</v>
      </c>
    </row>
    <row r="1411" spans="1:12">
      <c r="A1411">
        <v>9900</v>
      </c>
      <c r="B1411" t="s">
        <v>1217</v>
      </c>
      <c r="C1411">
        <v>813</v>
      </c>
      <c r="D1411" t="s">
        <v>1327</v>
      </c>
      <c r="E1411">
        <v>2011</v>
      </c>
      <c r="F1411" s="15">
        <f>IF(VLOOKUP(IF($A1411&lt;1500,'BM011'!$D$5,IF($A1411&lt;1800,'BM011'!$D$5,IF($A1411&lt;2000,'BM011'!$D$5,$A1411))),'BM011'!$D$5:$U$607,'BM011'!S$609,0)="BRUG KOM",VLOOKUP($C1411,'BM010'!$C$5:$T$102,'BM010'!R$104,0),VLOOKUP(IF($A1411&lt;1500,'BM011'!$D$5,IF($A1411&lt;1800,'BM011'!$D$5,IF($A1411&lt;2000,'BM011'!$D$5,$A1411))),'BM011'!$D$5:$U$607,'BM011'!S$609,0))</f>
        <v>7741.25</v>
      </c>
      <c r="G1411">
        <f>SUMIFS(Baggrundsvariable!D$3:D$296,Baggrundsvariable!$A$3:$A$296,Samlet!$C1411,Baggrundsvariable!$C$3:$C$296,Samlet!$E1411)</f>
        <v>185770</v>
      </c>
      <c r="H1411" s="8">
        <f>SUMIFS(Baggrundsvariable!E$3:E$296,Baggrundsvariable!$A$3:$A$296,Samlet!$C1411,Baggrundsvariable!$C$3:$C$296,Samlet!$E1411)</f>
        <v>1.8416666666666668</v>
      </c>
      <c r="I1411" s="8">
        <f>SUMIFS(Baggrundsvariable!F$3:F$296,Baggrundsvariable!$A$3:$A$296,Samlet!$C1411,Baggrundsvariable!$C$3:$C$296,Samlet!$E1411)</f>
        <v>3.3</v>
      </c>
      <c r="J1411" s="8">
        <f>SUMIFS(Baggrundsvariable!G$3:G$296,Baggrundsvariable!$A$3:$A$296,Samlet!$C1411,Baggrundsvariable!$C$3:$C$296,Samlet!$E1411)</f>
        <v>14.8</v>
      </c>
      <c r="K1411" s="8">
        <f>SUMIFS(Baggrundsvariable!H$3:H$296,Baggrundsvariable!$A$3:$A$296,Samlet!$C1411,Baggrundsvariable!$C$3:$C$296,Samlet!$E1411)</f>
        <v>13.1</v>
      </c>
      <c r="L1411" s="8">
        <f>SUMIFS(Baggrundsvariable!I$3:I$296,Baggrundsvariable!$A$3:$A$296,Samlet!$C1411,Baggrundsvariable!$C$3:$C$296,Samlet!$E1411)</f>
        <v>2.6054857895528518</v>
      </c>
    </row>
    <row r="1412" spans="1:12">
      <c r="A1412">
        <v>9900</v>
      </c>
      <c r="B1412" t="s">
        <v>1217</v>
      </c>
      <c r="C1412">
        <v>860</v>
      </c>
      <c r="D1412" t="s">
        <v>1330</v>
      </c>
      <c r="E1412">
        <v>2011</v>
      </c>
      <c r="F1412" s="15">
        <f>IF(VLOOKUP(IF($A1412&lt;1500,'BM011'!$D$5,IF($A1412&lt;1800,'BM011'!$D$5,IF($A1412&lt;2000,'BM011'!$D$5,$A1412))),'BM011'!$D$5:$U$607,'BM011'!S$609,0)="BRUG KOM",VLOOKUP($C1412,'BM010'!$C$5:$T$102,'BM010'!R$104,0),VLOOKUP(IF($A1412&lt;1500,'BM011'!$D$5,IF($A1412&lt;1800,'BM011'!$D$5,IF($A1412&lt;2000,'BM011'!$D$5,$A1412))),'BM011'!$D$5:$U$607,'BM011'!S$609,0))</f>
        <v>7741.25</v>
      </c>
      <c r="G1412">
        <f>SUMIFS(Baggrundsvariable!D$3:D$296,Baggrundsvariable!$A$3:$A$296,Samlet!$C1412,Baggrundsvariable!$C$3:$C$296,Samlet!$E1412)</f>
        <v>183635</v>
      </c>
      <c r="H1412" s="8">
        <f>SUMIFS(Baggrundsvariable!E$3:E$296,Baggrundsvariable!$A$3:$A$296,Samlet!$C1412,Baggrundsvariable!$C$3:$C$296,Samlet!$E1412)</f>
        <v>1.7249999999999999</v>
      </c>
      <c r="I1412" s="8">
        <f>SUMIFS(Baggrundsvariable!F$3:F$296,Baggrundsvariable!$A$3:$A$296,Samlet!$C1412,Baggrundsvariable!$C$3:$C$296,Samlet!$E1412)</f>
        <v>3.6</v>
      </c>
      <c r="J1412" s="8">
        <f>SUMIFS(Baggrundsvariable!G$3:G$296,Baggrundsvariable!$A$3:$A$296,Samlet!$C1412,Baggrundsvariable!$C$3:$C$296,Samlet!$E1412)</f>
        <v>20.3</v>
      </c>
      <c r="K1412" s="8">
        <f>SUMIFS(Baggrundsvariable!H$3:H$296,Baggrundsvariable!$A$3:$A$296,Samlet!$C1412,Baggrundsvariable!$C$3:$C$296,Samlet!$E1412)</f>
        <v>12.1</v>
      </c>
      <c r="L1412" s="8">
        <f>SUMIFS(Baggrundsvariable!I$3:I$296,Baggrundsvariable!$A$3:$A$296,Samlet!$C1412,Baggrundsvariable!$C$3:$C$296,Samlet!$E1412)</f>
        <v>3.0342382221419215</v>
      </c>
    </row>
    <row r="1413" spans="1:12">
      <c r="A1413">
        <v>9940</v>
      </c>
      <c r="B1413" t="s">
        <v>1218</v>
      </c>
      <c r="C1413">
        <v>825</v>
      </c>
      <c r="D1413" t="s">
        <v>1331</v>
      </c>
      <c r="E1413">
        <v>2011</v>
      </c>
      <c r="F1413" s="15" t="str">
        <f>IF(VLOOKUP(IF($A1413&lt;1500,'BM011'!$D$5,IF($A1413&lt;1800,'BM011'!$D$5,IF($A1413&lt;2000,'BM011'!$D$5,$A1413))),'BM011'!$D$5:$U$607,'BM011'!S$609,0)="BRUG KOM",VLOOKUP($C1413,'BM010'!$C$5:$T$102,'BM010'!R$104,0),VLOOKUP(IF($A1413&lt;1500,'BM011'!$D$5,IF($A1413&lt;1800,'BM011'!$D$5,IF($A1413&lt;2000,'BM011'!$D$5,$A1413))),'BM011'!$D$5:$U$607,'BM011'!S$609,0))</f>
        <v/>
      </c>
      <c r="G1413">
        <f>SUMIFS(Baggrundsvariable!D$3:D$296,Baggrundsvariable!$A$3:$A$296,Samlet!$C1413,Baggrundsvariable!$C$3:$C$296,Samlet!$E1413)</f>
        <v>176809</v>
      </c>
      <c r="H1413" s="8">
        <f>SUMIFS(Baggrundsvariable!E$3:E$296,Baggrundsvariable!$A$3:$A$296,Samlet!$C1413,Baggrundsvariable!$C$3:$C$296,Samlet!$E1413)</f>
        <v>0.56666666666666676</v>
      </c>
      <c r="I1413" s="8">
        <f>SUMIFS(Baggrundsvariable!F$3:F$296,Baggrundsvariable!$A$3:$A$296,Samlet!$C1413,Baggrundsvariable!$C$3:$C$296,Samlet!$E1413)</f>
        <v>3.1</v>
      </c>
      <c r="J1413" s="8">
        <f>SUMIFS(Baggrundsvariable!G$3:G$296,Baggrundsvariable!$A$3:$A$296,Samlet!$C1413,Baggrundsvariable!$C$3:$C$296,Samlet!$E1413)</f>
        <v>18.5</v>
      </c>
      <c r="K1413" s="8">
        <f>SUMIFS(Baggrundsvariable!H$3:H$296,Baggrundsvariable!$A$3:$A$296,Samlet!$C1413,Baggrundsvariable!$C$3:$C$296,Samlet!$E1413)</f>
        <v>15.6</v>
      </c>
      <c r="L1413" s="8">
        <f>SUMIFS(Baggrundsvariable!I$3:I$296,Baggrundsvariable!$A$3:$A$296,Samlet!$C1413,Baggrundsvariable!$C$3:$C$296,Samlet!$E1413)</f>
        <v>0.30959752321981426</v>
      </c>
    </row>
    <row r="1414" spans="1:12">
      <c r="A1414">
        <v>9970</v>
      </c>
      <c r="B1414" t="s">
        <v>1219</v>
      </c>
      <c r="C1414">
        <v>813</v>
      </c>
      <c r="D1414" t="s">
        <v>1327</v>
      </c>
      <c r="E1414">
        <v>2011</v>
      </c>
      <c r="F1414" s="15">
        <f>IF(VLOOKUP(IF($A1414&lt;1500,'BM011'!$D$5,IF($A1414&lt;1800,'BM011'!$D$5,IF($A1414&lt;2000,'BM011'!$D$5,$A1414))),'BM011'!$D$5:$U$607,'BM011'!S$609,0)="BRUG KOM",VLOOKUP($C1414,'BM010'!$C$5:$T$102,'BM010'!R$104,0),VLOOKUP(IF($A1414&lt;1500,'BM011'!$D$5,IF($A1414&lt;1800,'BM011'!$D$5,IF($A1414&lt;2000,'BM011'!$D$5,$A1414))),'BM011'!$D$5:$U$607,'BM011'!S$609,0))</f>
        <v>7446</v>
      </c>
      <c r="G1414">
        <f>SUMIFS(Baggrundsvariable!D$3:D$296,Baggrundsvariable!$A$3:$A$296,Samlet!$C1414,Baggrundsvariable!$C$3:$C$296,Samlet!$E1414)</f>
        <v>185770</v>
      </c>
      <c r="H1414" s="8">
        <f>SUMIFS(Baggrundsvariable!E$3:E$296,Baggrundsvariable!$A$3:$A$296,Samlet!$C1414,Baggrundsvariable!$C$3:$C$296,Samlet!$E1414)</f>
        <v>1.8416666666666668</v>
      </c>
      <c r="I1414" s="8">
        <f>SUMIFS(Baggrundsvariable!F$3:F$296,Baggrundsvariable!$A$3:$A$296,Samlet!$C1414,Baggrundsvariable!$C$3:$C$296,Samlet!$E1414)</f>
        <v>3.3</v>
      </c>
      <c r="J1414" s="8">
        <f>SUMIFS(Baggrundsvariable!G$3:G$296,Baggrundsvariable!$A$3:$A$296,Samlet!$C1414,Baggrundsvariable!$C$3:$C$296,Samlet!$E1414)</f>
        <v>14.8</v>
      </c>
      <c r="K1414" s="8">
        <f>SUMIFS(Baggrundsvariable!H$3:H$296,Baggrundsvariable!$A$3:$A$296,Samlet!$C1414,Baggrundsvariable!$C$3:$C$296,Samlet!$E1414)</f>
        <v>13.1</v>
      </c>
      <c r="L1414" s="8">
        <f>SUMIFS(Baggrundsvariable!I$3:I$296,Baggrundsvariable!$A$3:$A$296,Samlet!$C1414,Baggrundsvariable!$C$3:$C$296,Samlet!$E1414)</f>
        <v>2.6054857895528518</v>
      </c>
    </row>
    <row r="1415" spans="1:12">
      <c r="A1415">
        <v>9981</v>
      </c>
      <c r="B1415" t="s">
        <v>1220</v>
      </c>
      <c r="C1415">
        <v>813</v>
      </c>
      <c r="D1415" t="s">
        <v>1327</v>
      </c>
      <c r="E1415">
        <v>2011</v>
      </c>
      <c r="F1415" s="15">
        <f>IF(VLOOKUP(IF($A1415&lt;1500,'BM011'!$D$5,IF($A1415&lt;1800,'BM011'!$D$5,IF($A1415&lt;2000,'BM011'!$D$5,$A1415))),'BM011'!$D$5:$U$607,'BM011'!S$609,0)="BRUG KOM",VLOOKUP($C1415,'BM010'!$C$5:$T$102,'BM010'!R$104,0),VLOOKUP(IF($A1415&lt;1500,'BM011'!$D$5,IF($A1415&lt;1800,'BM011'!$D$5,IF($A1415&lt;2000,'BM011'!$D$5,$A1415))),'BM011'!$D$5:$U$607,'BM011'!S$609,0))</f>
        <v>8025.75</v>
      </c>
      <c r="G1415">
        <f>SUMIFS(Baggrundsvariable!D$3:D$296,Baggrundsvariable!$A$3:$A$296,Samlet!$C1415,Baggrundsvariable!$C$3:$C$296,Samlet!$E1415)</f>
        <v>185770</v>
      </c>
      <c r="H1415" s="8">
        <f>SUMIFS(Baggrundsvariable!E$3:E$296,Baggrundsvariable!$A$3:$A$296,Samlet!$C1415,Baggrundsvariable!$C$3:$C$296,Samlet!$E1415)</f>
        <v>1.8416666666666668</v>
      </c>
      <c r="I1415" s="8">
        <f>SUMIFS(Baggrundsvariable!F$3:F$296,Baggrundsvariable!$A$3:$A$296,Samlet!$C1415,Baggrundsvariable!$C$3:$C$296,Samlet!$E1415)</f>
        <v>3.3</v>
      </c>
      <c r="J1415" s="8">
        <f>SUMIFS(Baggrundsvariable!G$3:G$296,Baggrundsvariable!$A$3:$A$296,Samlet!$C1415,Baggrundsvariable!$C$3:$C$296,Samlet!$E1415)</f>
        <v>14.8</v>
      </c>
      <c r="K1415" s="8">
        <f>SUMIFS(Baggrundsvariable!H$3:H$296,Baggrundsvariable!$A$3:$A$296,Samlet!$C1415,Baggrundsvariable!$C$3:$C$296,Samlet!$E1415)</f>
        <v>13.1</v>
      </c>
      <c r="L1415" s="8">
        <f>SUMIFS(Baggrundsvariable!I$3:I$296,Baggrundsvariable!$A$3:$A$296,Samlet!$C1415,Baggrundsvariable!$C$3:$C$296,Samlet!$E1415)</f>
        <v>2.6054857895528518</v>
      </c>
    </row>
    <row r="1416" spans="1:12">
      <c r="A1416">
        <v>9982</v>
      </c>
      <c r="B1416" t="s">
        <v>1221</v>
      </c>
      <c r="C1416">
        <v>813</v>
      </c>
      <c r="D1416" t="s">
        <v>1327</v>
      </c>
      <c r="E1416">
        <v>2011</v>
      </c>
      <c r="F1416" s="15">
        <f>IF(VLOOKUP(IF($A1416&lt;1500,'BM011'!$D$5,IF($A1416&lt;1800,'BM011'!$D$5,IF($A1416&lt;2000,'BM011'!$D$5,$A1416))),'BM011'!$D$5:$U$607,'BM011'!S$609,0)="BRUG KOM",VLOOKUP($C1416,'BM010'!$C$5:$T$102,'BM010'!R$104,0),VLOOKUP(IF($A1416&lt;1500,'BM011'!$D$5,IF($A1416&lt;1800,'BM011'!$D$5,IF($A1416&lt;2000,'BM011'!$D$5,$A1416))),'BM011'!$D$5:$U$607,'BM011'!S$609,0))</f>
        <v>8025.75</v>
      </c>
      <c r="G1416">
        <f>SUMIFS(Baggrundsvariable!D$3:D$296,Baggrundsvariable!$A$3:$A$296,Samlet!$C1416,Baggrundsvariable!$C$3:$C$296,Samlet!$E1416)</f>
        <v>185770</v>
      </c>
      <c r="H1416" s="8">
        <f>SUMIFS(Baggrundsvariable!E$3:E$296,Baggrundsvariable!$A$3:$A$296,Samlet!$C1416,Baggrundsvariable!$C$3:$C$296,Samlet!$E1416)</f>
        <v>1.8416666666666668</v>
      </c>
      <c r="I1416" s="8">
        <f>SUMIFS(Baggrundsvariable!F$3:F$296,Baggrundsvariable!$A$3:$A$296,Samlet!$C1416,Baggrundsvariable!$C$3:$C$296,Samlet!$E1416)</f>
        <v>3.3</v>
      </c>
      <c r="J1416" s="8">
        <f>SUMIFS(Baggrundsvariable!G$3:G$296,Baggrundsvariable!$A$3:$A$296,Samlet!$C1416,Baggrundsvariable!$C$3:$C$296,Samlet!$E1416)</f>
        <v>14.8</v>
      </c>
      <c r="K1416" s="8">
        <f>SUMIFS(Baggrundsvariable!H$3:H$296,Baggrundsvariable!$A$3:$A$296,Samlet!$C1416,Baggrundsvariable!$C$3:$C$296,Samlet!$E1416)</f>
        <v>13.1</v>
      </c>
      <c r="L1416" s="8">
        <f>SUMIFS(Baggrundsvariable!I$3:I$296,Baggrundsvariable!$A$3:$A$296,Samlet!$C1416,Baggrundsvariable!$C$3:$C$296,Samlet!$E1416)</f>
        <v>2.6054857895528518</v>
      </c>
    </row>
    <row r="1417" spans="1:12">
      <c r="A1417">
        <v>9982</v>
      </c>
      <c r="B1417" t="s">
        <v>1221</v>
      </c>
      <c r="C1417">
        <v>860</v>
      </c>
      <c r="D1417" t="s">
        <v>1330</v>
      </c>
      <c r="E1417">
        <v>2011</v>
      </c>
      <c r="F1417" s="15">
        <f>IF(VLOOKUP(IF($A1417&lt;1500,'BM011'!$D$5,IF($A1417&lt;1800,'BM011'!$D$5,IF($A1417&lt;2000,'BM011'!$D$5,$A1417))),'BM011'!$D$5:$U$607,'BM011'!S$609,0)="BRUG KOM",VLOOKUP($C1417,'BM010'!$C$5:$T$102,'BM010'!R$104,0),VLOOKUP(IF($A1417&lt;1500,'BM011'!$D$5,IF($A1417&lt;1800,'BM011'!$D$5,IF($A1417&lt;2000,'BM011'!$D$5,$A1417))),'BM011'!$D$5:$U$607,'BM011'!S$609,0))</f>
        <v>7103.5</v>
      </c>
      <c r="G1417">
        <f>SUMIFS(Baggrundsvariable!D$3:D$296,Baggrundsvariable!$A$3:$A$296,Samlet!$C1417,Baggrundsvariable!$C$3:$C$296,Samlet!$E1417)</f>
        <v>183635</v>
      </c>
      <c r="H1417" s="8">
        <f>SUMIFS(Baggrundsvariable!E$3:E$296,Baggrundsvariable!$A$3:$A$296,Samlet!$C1417,Baggrundsvariable!$C$3:$C$296,Samlet!$E1417)</f>
        <v>1.7249999999999999</v>
      </c>
      <c r="I1417" s="8">
        <f>SUMIFS(Baggrundsvariable!F$3:F$296,Baggrundsvariable!$A$3:$A$296,Samlet!$C1417,Baggrundsvariable!$C$3:$C$296,Samlet!$E1417)</f>
        <v>3.6</v>
      </c>
      <c r="J1417" s="8">
        <f>SUMIFS(Baggrundsvariable!G$3:G$296,Baggrundsvariable!$A$3:$A$296,Samlet!$C1417,Baggrundsvariable!$C$3:$C$296,Samlet!$E1417)</f>
        <v>20.3</v>
      </c>
      <c r="K1417" s="8">
        <f>SUMIFS(Baggrundsvariable!H$3:H$296,Baggrundsvariable!$A$3:$A$296,Samlet!$C1417,Baggrundsvariable!$C$3:$C$296,Samlet!$E1417)</f>
        <v>12.1</v>
      </c>
      <c r="L1417" s="8">
        <f>SUMIFS(Baggrundsvariable!I$3:I$296,Baggrundsvariable!$A$3:$A$296,Samlet!$C1417,Baggrundsvariable!$C$3:$C$296,Samlet!$E1417)</f>
        <v>3.0342382221419215</v>
      </c>
    </row>
    <row r="1418" spans="1:12">
      <c r="A1418">
        <v>9990</v>
      </c>
      <c r="B1418" t="s">
        <v>1222</v>
      </c>
      <c r="C1418">
        <v>813</v>
      </c>
      <c r="D1418" t="s">
        <v>1327</v>
      </c>
      <c r="E1418">
        <v>2011</v>
      </c>
      <c r="F1418" s="15">
        <f>IF(VLOOKUP(IF($A1418&lt;1500,'BM011'!$D$5,IF($A1418&lt;1800,'BM011'!$D$5,IF($A1418&lt;2000,'BM011'!$D$5,$A1418))),'BM011'!$D$5:$U$607,'BM011'!S$609,0)="BRUG KOM",VLOOKUP($C1418,'BM010'!$C$5:$T$102,'BM010'!R$104,0),VLOOKUP(IF($A1418&lt;1500,'BM011'!$D$5,IF($A1418&lt;1800,'BM011'!$D$5,IF($A1418&lt;2000,'BM011'!$D$5,$A1418))),'BM011'!$D$5:$U$607,'BM011'!S$609,0))</f>
        <v>14605.25</v>
      </c>
      <c r="G1418">
        <f>SUMIFS(Baggrundsvariable!D$3:D$296,Baggrundsvariable!$A$3:$A$296,Samlet!$C1418,Baggrundsvariable!$C$3:$C$296,Samlet!$E1418)</f>
        <v>185770</v>
      </c>
      <c r="H1418" s="8">
        <f>SUMIFS(Baggrundsvariable!E$3:E$296,Baggrundsvariable!$A$3:$A$296,Samlet!$C1418,Baggrundsvariable!$C$3:$C$296,Samlet!$E1418)</f>
        <v>1.8416666666666668</v>
      </c>
      <c r="I1418" s="8">
        <f>SUMIFS(Baggrundsvariable!F$3:F$296,Baggrundsvariable!$A$3:$A$296,Samlet!$C1418,Baggrundsvariable!$C$3:$C$296,Samlet!$E1418)</f>
        <v>3.3</v>
      </c>
      <c r="J1418" s="8">
        <f>SUMIFS(Baggrundsvariable!G$3:G$296,Baggrundsvariable!$A$3:$A$296,Samlet!$C1418,Baggrundsvariable!$C$3:$C$296,Samlet!$E1418)</f>
        <v>14.8</v>
      </c>
      <c r="K1418" s="8">
        <f>SUMIFS(Baggrundsvariable!H$3:H$296,Baggrundsvariable!$A$3:$A$296,Samlet!$C1418,Baggrundsvariable!$C$3:$C$296,Samlet!$E1418)</f>
        <v>13.1</v>
      </c>
      <c r="L1418" s="8">
        <f>SUMIFS(Baggrundsvariable!I$3:I$296,Baggrundsvariable!$A$3:$A$296,Samlet!$C1418,Baggrundsvariable!$C$3:$C$296,Samlet!$E1418)</f>
        <v>2.6054857895528518</v>
      </c>
    </row>
    <row r="1419" spans="1:12">
      <c r="A1419">
        <v>1000</v>
      </c>
      <c r="B1419" t="s">
        <v>617</v>
      </c>
      <c r="C1419">
        <v>101</v>
      </c>
      <c r="D1419" t="s">
        <v>1232</v>
      </c>
      <c r="E1419">
        <v>2015</v>
      </c>
      <c r="F1419" s="15">
        <f>IF(VLOOKUP(IF($A1419&lt;1500,'BM011'!$D$5,IF($A1419&lt;1800,'BM011'!$D$5,IF($A1419&lt;2000,'BM011'!$D$5,$A1419))),'BM011'!$D$5:$U$607,'BM011'!T$609,0)="BRUG KOM",VLOOKUP($C1419,'BM010'!$C$5:$T$102,'BM010'!S$104,0),VLOOKUP(IF($A1419&lt;1500,'BM011'!$D$5,IF($A1419&lt;1800,'BM011'!$D$5,IF($A1419&lt;2000,'BM011'!$D$5,$A1419))),'BM011'!$D$5:$U$607,'BM011'!T$609,0))</f>
        <v>29624.75</v>
      </c>
      <c r="G1419">
        <f>SUMIFS(Baggrundsvariable!D$3:D$296,Baggrundsvariable!$A$3:$A$296,Samlet!$C1419,Baggrundsvariable!$C$3:$C$296,Samlet!$E1419)</f>
        <v>209991</v>
      </c>
      <c r="H1419" s="8">
        <f>SUMIFS(Baggrundsvariable!E$3:E$296,Baggrundsvariable!$A$3:$A$296,Samlet!$C1419,Baggrundsvariable!$C$3:$C$296,Samlet!$E1419)</f>
        <v>1.2249999999999999</v>
      </c>
      <c r="I1419" s="8">
        <f>SUMIFS(Baggrundsvariable!F$3:F$296,Baggrundsvariable!$A$3:$A$296,Samlet!$C1419,Baggrundsvariable!$C$3:$C$296,Samlet!$E1419)</f>
        <v>6.4</v>
      </c>
      <c r="J1419" s="8">
        <f>SUMIFS(Baggrundsvariable!G$3:G$296,Baggrundsvariable!$A$3:$A$296,Samlet!$C1419,Baggrundsvariable!$C$3:$C$296,Samlet!$E1419)</f>
        <v>40.6</v>
      </c>
      <c r="K1419" s="8">
        <f>SUMIFS(Baggrundsvariable!H$3:H$296,Baggrundsvariable!$A$3:$A$296,Samlet!$C1419,Baggrundsvariable!$C$3:$C$296,Samlet!$E1419)</f>
        <v>20.8</v>
      </c>
      <c r="L1419" s="8">
        <f>SUMIFS(Baggrundsvariable!I$3:I$296,Baggrundsvariable!$A$3:$A$296,Samlet!$C1419,Baggrundsvariable!$C$3:$C$296,Samlet!$E1419)</f>
        <v>14.847157834554469</v>
      </c>
    </row>
    <row r="1420" spans="1:12">
      <c r="A1420">
        <v>1050</v>
      </c>
      <c r="B1420" t="s">
        <v>617</v>
      </c>
      <c r="C1420">
        <v>101</v>
      </c>
      <c r="D1420" t="s">
        <v>1232</v>
      </c>
      <c r="E1420">
        <v>2015</v>
      </c>
      <c r="F1420" s="15">
        <f>IF(VLOOKUP(IF($A1420&lt;1500,'BM011'!$D$5,IF($A1420&lt;1800,'BM011'!$D$5,IF($A1420&lt;2000,'BM011'!$D$5,$A1420))),'BM011'!$D$5:$U$607,'BM011'!T$609,0)="BRUG KOM",VLOOKUP($C1420,'BM010'!$C$5:$T$102,'BM010'!S$104,0),VLOOKUP(IF($A1420&lt;1500,'BM011'!$D$5,IF($A1420&lt;1800,'BM011'!$D$5,IF($A1420&lt;2000,'BM011'!$D$5,$A1420))),'BM011'!$D$5:$U$607,'BM011'!T$609,0))</f>
        <v>29624.75</v>
      </c>
      <c r="G1420">
        <f>SUMIFS(Baggrundsvariable!D$3:D$296,Baggrundsvariable!$A$3:$A$296,Samlet!$C1420,Baggrundsvariable!$C$3:$C$296,Samlet!$E1420)</f>
        <v>209991</v>
      </c>
      <c r="H1420" s="8">
        <f>SUMIFS(Baggrundsvariable!E$3:E$296,Baggrundsvariable!$A$3:$A$296,Samlet!$C1420,Baggrundsvariable!$C$3:$C$296,Samlet!$E1420)</f>
        <v>1.2249999999999999</v>
      </c>
      <c r="I1420" s="8">
        <f>SUMIFS(Baggrundsvariable!F$3:F$296,Baggrundsvariable!$A$3:$A$296,Samlet!$C1420,Baggrundsvariable!$C$3:$C$296,Samlet!$E1420)</f>
        <v>6.4</v>
      </c>
      <c r="J1420" s="8">
        <f>SUMIFS(Baggrundsvariable!G$3:G$296,Baggrundsvariable!$A$3:$A$296,Samlet!$C1420,Baggrundsvariable!$C$3:$C$296,Samlet!$E1420)</f>
        <v>40.6</v>
      </c>
      <c r="K1420" s="8">
        <f>SUMIFS(Baggrundsvariable!H$3:H$296,Baggrundsvariable!$A$3:$A$296,Samlet!$C1420,Baggrundsvariable!$C$3:$C$296,Samlet!$E1420)</f>
        <v>20.8</v>
      </c>
      <c r="L1420" s="8">
        <f>SUMIFS(Baggrundsvariable!I$3:I$296,Baggrundsvariable!$A$3:$A$296,Samlet!$C1420,Baggrundsvariable!$C$3:$C$296,Samlet!$E1420)</f>
        <v>14.847157834554469</v>
      </c>
    </row>
    <row r="1421" spans="1:12">
      <c r="A1421">
        <v>1051</v>
      </c>
      <c r="B1421" t="s">
        <v>617</v>
      </c>
      <c r="C1421">
        <v>101</v>
      </c>
      <c r="D1421" t="s">
        <v>1232</v>
      </c>
      <c r="E1421">
        <v>2015</v>
      </c>
      <c r="F1421" s="15">
        <f>IF(VLOOKUP(IF($A1421&lt;1500,'BM011'!$D$5,IF($A1421&lt;1800,'BM011'!$D$5,IF($A1421&lt;2000,'BM011'!$D$5,$A1421))),'BM011'!$D$5:$U$607,'BM011'!T$609,0)="BRUG KOM",VLOOKUP($C1421,'BM010'!$C$5:$T$102,'BM010'!S$104,0),VLOOKUP(IF($A1421&lt;1500,'BM011'!$D$5,IF($A1421&lt;1800,'BM011'!$D$5,IF($A1421&lt;2000,'BM011'!$D$5,$A1421))),'BM011'!$D$5:$U$607,'BM011'!T$609,0))</f>
        <v>29624.75</v>
      </c>
      <c r="G1421">
        <f>SUMIFS(Baggrundsvariable!D$3:D$296,Baggrundsvariable!$A$3:$A$296,Samlet!$C1421,Baggrundsvariable!$C$3:$C$296,Samlet!$E1421)</f>
        <v>209991</v>
      </c>
      <c r="H1421" s="8">
        <f>SUMIFS(Baggrundsvariable!E$3:E$296,Baggrundsvariable!$A$3:$A$296,Samlet!$C1421,Baggrundsvariable!$C$3:$C$296,Samlet!$E1421)</f>
        <v>1.2249999999999999</v>
      </c>
      <c r="I1421" s="8">
        <f>SUMIFS(Baggrundsvariable!F$3:F$296,Baggrundsvariable!$A$3:$A$296,Samlet!$C1421,Baggrundsvariable!$C$3:$C$296,Samlet!$E1421)</f>
        <v>6.4</v>
      </c>
      <c r="J1421" s="8">
        <f>SUMIFS(Baggrundsvariable!G$3:G$296,Baggrundsvariable!$A$3:$A$296,Samlet!$C1421,Baggrundsvariable!$C$3:$C$296,Samlet!$E1421)</f>
        <v>40.6</v>
      </c>
      <c r="K1421" s="8">
        <f>SUMIFS(Baggrundsvariable!H$3:H$296,Baggrundsvariable!$A$3:$A$296,Samlet!$C1421,Baggrundsvariable!$C$3:$C$296,Samlet!$E1421)</f>
        <v>20.8</v>
      </c>
      <c r="L1421" s="8">
        <f>SUMIFS(Baggrundsvariable!I$3:I$296,Baggrundsvariable!$A$3:$A$296,Samlet!$C1421,Baggrundsvariable!$C$3:$C$296,Samlet!$E1421)</f>
        <v>14.847157834554469</v>
      </c>
    </row>
    <row r="1422" spans="1:12">
      <c r="A1422">
        <v>1052</v>
      </c>
      <c r="B1422" t="s">
        <v>617</v>
      </c>
      <c r="C1422">
        <v>101</v>
      </c>
      <c r="D1422" t="s">
        <v>1232</v>
      </c>
      <c r="E1422">
        <v>2015</v>
      </c>
      <c r="F1422" s="15">
        <f>IF(VLOOKUP(IF($A1422&lt;1500,'BM011'!$D$5,IF($A1422&lt;1800,'BM011'!$D$5,IF($A1422&lt;2000,'BM011'!$D$5,$A1422))),'BM011'!$D$5:$U$607,'BM011'!T$609,0)="BRUG KOM",VLOOKUP($C1422,'BM010'!$C$5:$T$102,'BM010'!S$104,0),VLOOKUP(IF($A1422&lt;1500,'BM011'!$D$5,IF($A1422&lt;1800,'BM011'!$D$5,IF($A1422&lt;2000,'BM011'!$D$5,$A1422))),'BM011'!$D$5:$U$607,'BM011'!T$609,0))</f>
        <v>29624.75</v>
      </c>
      <c r="G1422">
        <f>SUMIFS(Baggrundsvariable!D$3:D$296,Baggrundsvariable!$A$3:$A$296,Samlet!$C1422,Baggrundsvariable!$C$3:$C$296,Samlet!$E1422)</f>
        <v>209991</v>
      </c>
      <c r="H1422" s="8">
        <f>SUMIFS(Baggrundsvariable!E$3:E$296,Baggrundsvariable!$A$3:$A$296,Samlet!$C1422,Baggrundsvariable!$C$3:$C$296,Samlet!$E1422)</f>
        <v>1.2249999999999999</v>
      </c>
      <c r="I1422" s="8">
        <f>SUMIFS(Baggrundsvariable!F$3:F$296,Baggrundsvariable!$A$3:$A$296,Samlet!$C1422,Baggrundsvariable!$C$3:$C$296,Samlet!$E1422)</f>
        <v>6.4</v>
      </c>
      <c r="J1422" s="8">
        <f>SUMIFS(Baggrundsvariable!G$3:G$296,Baggrundsvariable!$A$3:$A$296,Samlet!$C1422,Baggrundsvariable!$C$3:$C$296,Samlet!$E1422)</f>
        <v>40.6</v>
      </c>
      <c r="K1422" s="8">
        <f>SUMIFS(Baggrundsvariable!H$3:H$296,Baggrundsvariable!$A$3:$A$296,Samlet!$C1422,Baggrundsvariable!$C$3:$C$296,Samlet!$E1422)</f>
        <v>20.8</v>
      </c>
      <c r="L1422" s="8">
        <f>SUMIFS(Baggrundsvariable!I$3:I$296,Baggrundsvariable!$A$3:$A$296,Samlet!$C1422,Baggrundsvariable!$C$3:$C$296,Samlet!$E1422)</f>
        <v>14.847157834554469</v>
      </c>
    </row>
    <row r="1423" spans="1:12">
      <c r="A1423">
        <v>1053</v>
      </c>
      <c r="B1423" t="s">
        <v>617</v>
      </c>
      <c r="C1423">
        <v>101</v>
      </c>
      <c r="D1423" t="s">
        <v>1232</v>
      </c>
      <c r="E1423">
        <v>2015</v>
      </c>
      <c r="F1423" s="15">
        <f>IF(VLOOKUP(IF($A1423&lt;1500,'BM011'!$D$5,IF($A1423&lt;1800,'BM011'!$D$5,IF($A1423&lt;2000,'BM011'!$D$5,$A1423))),'BM011'!$D$5:$U$607,'BM011'!T$609,0)="BRUG KOM",VLOOKUP($C1423,'BM010'!$C$5:$T$102,'BM010'!S$104,0),VLOOKUP(IF($A1423&lt;1500,'BM011'!$D$5,IF($A1423&lt;1800,'BM011'!$D$5,IF($A1423&lt;2000,'BM011'!$D$5,$A1423))),'BM011'!$D$5:$U$607,'BM011'!T$609,0))</f>
        <v>29624.75</v>
      </c>
      <c r="G1423">
        <f>SUMIFS(Baggrundsvariable!D$3:D$296,Baggrundsvariable!$A$3:$A$296,Samlet!$C1423,Baggrundsvariable!$C$3:$C$296,Samlet!$E1423)</f>
        <v>209991</v>
      </c>
      <c r="H1423" s="8">
        <f>SUMIFS(Baggrundsvariable!E$3:E$296,Baggrundsvariable!$A$3:$A$296,Samlet!$C1423,Baggrundsvariable!$C$3:$C$296,Samlet!$E1423)</f>
        <v>1.2249999999999999</v>
      </c>
      <c r="I1423" s="8">
        <f>SUMIFS(Baggrundsvariable!F$3:F$296,Baggrundsvariable!$A$3:$A$296,Samlet!$C1423,Baggrundsvariable!$C$3:$C$296,Samlet!$E1423)</f>
        <v>6.4</v>
      </c>
      <c r="J1423" s="8">
        <f>SUMIFS(Baggrundsvariable!G$3:G$296,Baggrundsvariable!$A$3:$A$296,Samlet!$C1423,Baggrundsvariable!$C$3:$C$296,Samlet!$E1423)</f>
        <v>40.6</v>
      </c>
      <c r="K1423" s="8">
        <f>SUMIFS(Baggrundsvariable!H$3:H$296,Baggrundsvariable!$A$3:$A$296,Samlet!$C1423,Baggrundsvariable!$C$3:$C$296,Samlet!$E1423)</f>
        <v>20.8</v>
      </c>
      <c r="L1423" s="8">
        <f>SUMIFS(Baggrundsvariable!I$3:I$296,Baggrundsvariable!$A$3:$A$296,Samlet!$C1423,Baggrundsvariable!$C$3:$C$296,Samlet!$E1423)</f>
        <v>14.847157834554469</v>
      </c>
    </row>
    <row r="1424" spans="1:12">
      <c r="A1424">
        <v>1054</v>
      </c>
      <c r="B1424" t="s">
        <v>617</v>
      </c>
      <c r="C1424">
        <v>101</v>
      </c>
      <c r="D1424" t="s">
        <v>1232</v>
      </c>
      <c r="E1424">
        <v>2015</v>
      </c>
      <c r="F1424" s="15">
        <f>IF(VLOOKUP(IF($A1424&lt;1500,'BM011'!$D$5,IF($A1424&lt;1800,'BM011'!$D$5,IF($A1424&lt;2000,'BM011'!$D$5,$A1424))),'BM011'!$D$5:$U$607,'BM011'!T$609,0)="BRUG KOM",VLOOKUP($C1424,'BM010'!$C$5:$T$102,'BM010'!S$104,0),VLOOKUP(IF($A1424&lt;1500,'BM011'!$D$5,IF($A1424&lt;1800,'BM011'!$D$5,IF($A1424&lt;2000,'BM011'!$D$5,$A1424))),'BM011'!$D$5:$U$607,'BM011'!T$609,0))</f>
        <v>29624.75</v>
      </c>
      <c r="G1424">
        <f>SUMIFS(Baggrundsvariable!D$3:D$296,Baggrundsvariable!$A$3:$A$296,Samlet!$C1424,Baggrundsvariable!$C$3:$C$296,Samlet!$E1424)</f>
        <v>209991</v>
      </c>
      <c r="H1424" s="8">
        <f>SUMIFS(Baggrundsvariable!E$3:E$296,Baggrundsvariable!$A$3:$A$296,Samlet!$C1424,Baggrundsvariable!$C$3:$C$296,Samlet!$E1424)</f>
        <v>1.2249999999999999</v>
      </c>
      <c r="I1424" s="8">
        <f>SUMIFS(Baggrundsvariable!F$3:F$296,Baggrundsvariable!$A$3:$A$296,Samlet!$C1424,Baggrundsvariable!$C$3:$C$296,Samlet!$E1424)</f>
        <v>6.4</v>
      </c>
      <c r="J1424" s="8">
        <f>SUMIFS(Baggrundsvariable!G$3:G$296,Baggrundsvariable!$A$3:$A$296,Samlet!$C1424,Baggrundsvariable!$C$3:$C$296,Samlet!$E1424)</f>
        <v>40.6</v>
      </c>
      <c r="K1424" s="8">
        <f>SUMIFS(Baggrundsvariable!H$3:H$296,Baggrundsvariable!$A$3:$A$296,Samlet!$C1424,Baggrundsvariable!$C$3:$C$296,Samlet!$E1424)</f>
        <v>20.8</v>
      </c>
      <c r="L1424" s="8">
        <f>SUMIFS(Baggrundsvariable!I$3:I$296,Baggrundsvariable!$A$3:$A$296,Samlet!$C1424,Baggrundsvariable!$C$3:$C$296,Samlet!$E1424)</f>
        <v>14.847157834554469</v>
      </c>
    </row>
    <row r="1425" spans="1:12">
      <c r="A1425">
        <v>1055</v>
      </c>
      <c r="B1425" t="s">
        <v>617</v>
      </c>
      <c r="C1425">
        <v>101</v>
      </c>
      <c r="D1425" t="s">
        <v>1232</v>
      </c>
      <c r="E1425">
        <v>2015</v>
      </c>
      <c r="F1425" s="15">
        <f>IF(VLOOKUP(IF($A1425&lt;1500,'BM011'!$D$5,IF($A1425&lt;1800,'BM011'!$D$5,IF($A1425&lt;2000,'BM011'!$D$5,$A1425))),'BM011'!$D$5:$U$607,'BM011'!T$609,0)="BRUG KOM",VLOOKUP($C1425,'BM010'!$C$5:$T$102,'BM010'!S$104,0),VLOOKUP(IF($A1425&lt;1500,'BM011'!$D$5,IF($A1425&lt;1800,'BM011'!$D$5,IF($A1425&lt;2000,'BM011'!$D$5,$A1425))),'BM011'!$D$5:$U$607,'BM011'!T$609,0))</f>
        <v>29624.75</v>
      </c>
      <c r="G1425">
        <f>SUMIFS(Baggrundsvariable!D$3:D$296,Baggrundsvariable!$A$3:$A$296,Samlet!$C1425,Baggrundsvariable!$C$3:$C$296,Samlet!$E1425)</f>
        <v>209991</v>
      </c>
      <c r="H1425" s="8">
        <f>SUMIFS(Baggrundsvariable!E$3:E$296,Baggrundsvariable!$A$3:$A$296,Samlet!$C1425,Baggrundsvariable!$C$3:$C$296,Samlet!$E1425)</f>
        <v>1.2249999999999999</v>
      </c>
      <c r="I1425" s="8">
        <f>SUMIFS(Baggrundsvariable!F$3:F$296,Baggrundsvariable!$A$3:$A$296,Samlet!$C1425,Baggrundsvariable!$C$3:$C$296,Samlet!$E1425)</f>
        <v>6.4</v>
      </c>
      <c r="J1425" s="8">
        <f>SUMIFS(Baggrundsvariable!G$3:G$296,Baggrundsvariable!$A$3:$A$296,Samlet!$C1425,Baggrundsvariable!$C$3:$C$296,Samlet!$E1425)</f>
        <v>40.6</v>
      </c>
      <c r="K1425" s="8">
        <f>SUMIFS(Baggrundsvariable!H$3:H$296,Baggrundsvariable!$A$3:$A$296,Samlet!$C1425,Baggrundsvariable!$C$3:$C$296,Samlet!$E1425)</f>
        <v>20.8</v>
      </c>
      <c r="L1425" s="8">
        <f>SUMIFS(Baggrundsvariable!I$3:I$296,Baggrundsvariable!$A$3:$A$296,Samlet!$C1425,Baggrundsvariable!$C$3:$C$296,Samlet!$E1425)</f>
        <v>14.847157834554469</v>
      </c>
    </row>
    <row r="1426" spans="1:12">
      <c r="A1426">
        <v>1056</v>
      </c>
      <c r="B1426" t="s">
        <v>617</v>
      </c>
      <c r="C1426">
        <v>101</v>
      </c>
      <c r="D1426" t="s">
        <v>1232</v>
      </c>
      <c r="E1426">
        <v>2015</v>
      </c>
      <c r="F1426" s="15">
        <f>IF(VLOOKUP(IF($A1426&lt;1500,'BM011'!$D$5,IF($A1426&lt;1800,'BM011'!$D$5,IF($A1426&lt;2000,'BM011'!$D$5,$A1426))),'BM011'!$D$5:$U$607,'BM011'!T$609,0)="BRUG KOM",VLOOKUP($C1426,'BM010'!$C$5:$T$102,'BM010'!S$104,0),VLOOKUP(IF($A1426&lt;1500,'BM011'!$D$5,IF($A1426&lt;1800,'BM011'!$D$5,IF($A1426&lt;2000,'BM011'!$D$5,$A1426))),'BM011'!$D$5:$U$607,'BM011'!T$609,0))</f>
        <v>29624.75</v>
      </c>
      <c r="G1426">
        <f>SUMIFS(Baggrundsvariable!D$3:D$296,Baggrundsvariable!$A$3:$A$296,Samlet!$C1426,Baggrundsvariable!$C$3:$C$296,Samlet!$E1426)</f>
        <v>209991</v>
      </c>
      <c r="H1426" s="8">
        <f>SUMIFS(Baggrundsvariable!E$3:E$296,Baggrundsvariable!$A$3:$A$296,Samlet!$C1426,Baggrundsvariable!$C$3:$C$296,Samlet!$E1426)</f>
        <v>1.2249999999999999</v>
      </c>
      <c r="I1426" s="8">
        <f>SUMIFS(Baggrundsvariable!F$3:F$296,Baggrundsvariable!$A$3:$A$296,Samlet!$C1426,Baggrundsvariable!$C$3:$C$296,Samlet!$E1426)</f>
        <v>6.4</v>
      </c>
      <c r="J1426" s="8">
        <f>SUMIFS(Baggrundsvariable!G$3:G$296,Baggrundsvariable!$A$3:$A$296,Samlet!$C1426,Baggrundsvariable!$C$3:$C$296,Samlet!$E1426)</f>
        <v>40.6</v>
      </c>
      <c r="K1426" s="8">
        <f>SUMIFS(Baggrundsvariable!H$3:H$296,Baggrundsvariable!$A$3:$A$296,Samlet!$C1426,Baggrundsvariable!$C$3:$C$296,Samlet!$E1426)</f>
        <v>20.8</v>
      </c>
      <c r="L1426" s="8">
        <f>SUMIFS(Baggrundsvariable!I$3:I$296,Baggrundsvariable!$A$3:$A$296,Samlet!$C1426,Baggrundsvariable!$C$3:$C$296,Samlet!$E1426)</f>
        <v>14.847157834554469</v>
      </c>
    </row>
    <row r="1427" spans="1:12">
      <c r="A1427">
        <v>1057</v>
      </c>
      <c r="B1427" t="s">
        <v>617</v>
      </c>
      <c r="C1427">
        <v>101</v>
      </c>
      <c r="D1427" t="s">
        <v>1232</v>
      </c>
      <c r="E1427">
        <v>2015</v>
      </c>
      <c r="F1427" s="15">
        <f>IF(VLOOKUP(IF($A1427&lt;1500,'BM011'!$D$5,IF($A1427&lt;1800,'BM011'!$D$5,IF($A1427&lt;2000,'BM011'!$D$5,$A1427))),'BM011'!$D$5:$U$607,'BM011'!T$609,0)="BRUG KOM",VLOOKUP($C1427,'BM010'!$C$5:$T$102,'BM010'!S$104,0),VLOOKUP(IF($A1427&lt;1500,'BM011'!$D$5,IF($A1427&lt;1800,'BM011'!$D$5,IF($A1427&lt;2000,'BM011'!$D$5,$A1427))),'BM011'!$D$5:$U$607,'BM011'!T$609,0))</f>
        <v>29624.75</v>
      </c>
      <c r="G1427">
        <f>SUMIFS(Baggrundsvariable!D$3:D$296,Baggrundsvariable!$A$3:$A$296,Samlet!$C1427,Baggrundsvariable!$C$3:$C$296,Samlet!$E1427)</f>
        <v>209991</v>
      </c>
      <c r="H1427" s="8">
        <f>SUMIFS(Baggrundsvariable!E$3:E$296,Baggrundsvariable!$A$3:$A$296,Samlet!$C1427,Baggrundsvariable!$C$3:$C$296,Samlet!$E1427)</f>
        <v>1.2249999999999999</v>
      </c>
      <c r="I1427" s="8">
        <f>SUMIFS(Baggrundsvariable!F$3:F$296,Baggrundsvariable!$A$3:$A$296,Samlet!$C1427,Baggrundsvariable!$C$3:$C$296,Samlet!$E1427)</f>
        <v>6.4</v>
      </c>
      <c r="J1427" s="8">
        <f>SUMIFS(Baggrundsvariable!G$3:G$296,Baggrundsvariable!$A$3:$A$296,Samlet!$C1427,Baggrundsvariable!$C$3:$C$296,Samlet!$E1427)</f>
        <v>40.6</v>
      </c>
      <c r="K1427" s="8">
        <f>SUMIFS(Baggrundsvariable!H$3:H$296,Baggrundsvariable!$A$3:$A$296,Samlet!$C1427,Baggrundsvariable!$C$3:$C$296,Samlet!$E1427)</f>
        <v>20.8</v>
      </c>
      <c r="L1427" s="8">
        <f>SUMIFS(Baggrundsvariable!I$3:I$296,Baggrundsvariable!$A$3:$A$296,Samlet!$C1427,Baggrundsvariable!$C$3:$C$296,Samlet!$E1427)</f>
        <v>14.847157834554469</v>
      </c>
    </row>
    <row r="1428" spans="1:12">
      <c r="A1428">
        <v>1058</v>
      </c>
      <c r="B1428" t="s">
        <v>617</v>
      </c>
      <c r="C1428">
        <v>101</v>
      </c>
      <c r="D1428" t="s">
        <v>1232</v>
      </c>
      <c r="E1428">
        <v>2015</v>
      </c>
      <c r="F1428" s="15">
        <f>IF(VLOOKUP(IF($A1428&lt;1500,'BM011'!$D$5,IF($A1428&lt;1800,'BM011'!$D$5,IF($A1428&lt;2000,'BM011'!$D$5,$A1428))),'BM011'!$D$5:$U$607,'BM011'!T$609,0)="BRUG KOM",VLOOKUP($C1428,'BM010'!$C$5:$T$102,'BM010'!S$104,0),VLOOKUP(IF($A1428&lt;1500,'BM011'!$D$5,IF($A1428&lt;1800,'BM011'!$D$5,IF($A1428&lt;2000,'BM011'!$D$5,$A1428))),'BM011'!$D$5:$U$607,'BM011'!T$609,0))</f>
        <v>29624.75</v>
      </c>
      <c r="G1428">
        <f>SUMIFS(Baggrundsvariable!D$3:D$296,Baggrundsvariable!$A$3:$A$296,Samlet!$C1428,Baggrundsvariable!$C$3:$C$296,Samlet!$E1428)</f>
        <v>209991</v>
      </c>
      <c r="H1428" s="8">
        <f>SUMIFS(Baggrundsvariable!E$3:E$296,Baggrundsvariable!$A$3:$A$296,Samlet!$C1428,Baggrundsvariable!$C$3:$C$296,Samlet!$E1428)</f>
        <v>1.2249999999999999</v>
      </c>
      <c r="I1428" s="8">
        <f>SUMIFS(Baggrundsvariable!F$3:F$296,Baggrundsvariable!$A$3:$A$296,Samlet!$C1428,Baggrundsvariable!$C$3:$C$296,Samlet!$E1428)</f>
        <v>6.4</v>
      </c>
      <c r="J1428" s="8">
        <f>SUMIFS(Baggrundsvariable!G$3:G$296,Baggrundsvariable!$A$3:$A$296,Samlet!$C1428,Baggrundsvariable!$C$3:$C$296,Samlet!$E1428)</f>
        <v>40.6</v>
      </c>
      <c r="K1428" s="8">
        <f>SUMIFS(Baggrundsvariable!H$3:H$296,Baggrundsvariable!$A$3:$A$296,Samlet!$C1428,Baggrundsvariable!$C$3:$C$296,Samlet!$E1428)</f>
        <v>20.8</v>
      </c>
      <c r="L1428" s="8">
        <f>SUMIFS(Baggrundsvariable!I$3:I$296,Baggrundsvariable!$A$3:$A$296,Samlet!$C1428,Baggrundsvariable!$C$3:$C$296,Samlet!$E1428)</f>
        <v>14.847157834554469</v>
      </c>
    </row>
    <row r="1429" spans="1:12">
      <c r="A1429">
        <v>1059</v>
      </c>
      <c r="B1429" t="s">
        <v>617</v>
      </c>
      <c r="C1429">
        <v>101</v>
      </c>
      <c r="D1429" t="s">
        <v>1232</v>
      </c>
      <c r="E1429">
        <v>2015</v>
      </c>
      <c r="F1429" s="15">
        <f>IF(VLOOKUP(IF($A1429&lt;1500,'BM011'!$D$5,IF($A1429&lt;1800,'BM011'!$D$5,IF($A1429&lt;2000,'BM011'!$D$5,$A1429))),'BM011'!$D$5:$U$607,'BM011'!T$609,0)="BRUG KOM",VLOOKUP($C1429,'BM010'!$C$5:$T$102,'BM010'!S$104,0),VLOOKUP(IF($A1429&lt;1500,'BM011'!$D$5,IF($A1429&lt;1800,'BM011'!$D$5,IF($A1429&lt;2000,'BM011'!$D$5,$A1429))),'BM011'!$D$5:$U$607,'BM011'!T$609,0))</f>
        <v>29624.75</v>
      </c>
      <c r="G1429">
        <f>SUMIFS(Baggrundsvariable!D$3:D$296,Baggrundsvariable!$A$3:$A$296,Samlet!$C1429,Baggrundsvariable!$C$3:$C$296,Samlet!$E1429)</f>
        <v>209991</v>
      </c>
      <c r="H1429" s="8">
        <f>SUMIFS(Baggrundsvariable!E$3:E$296,Baggrundsvariable!$A$3:$A$296,Samlet!$C1429,Baggrundsvariable!$C$3:$C$296,Samlet!$E1429)</f>
        <v>1.2249999999999999</v>
      </c>
      <c r="I1429" s="8">
        <f>SUMIFS(Baggrundsvariable!F$3:F$296,Baggrundsvariable!$A$3:$A$296,Samlet!$C1429,Baggrundsvariable!$C$3:$C$296,Samlet!$E1429)</f>
        <v>6.4</v>
      </c>
      <c r="J1429" s="8">
        <f>SUMIFS(Baggrundsvariable!G$3:G$296,Baggrundsvariable!$A$3:$A$296,Samlet!$C1429,Baggrundsvariable!$C$3:$C$296,Samlet!$E1429)</f>
        <v>40.6</v>
      </c>
      <c r="K1429" s="8">
        <f>SUMIFS(Baggrundsvariable!H$3:H$296,Baggrundsvariable!$A$3:$A$296,Samlet!$C1429,Baggrundsvariable!$C$3:$C$296,Samlet!$E1429)</f>
        <v>20.8</v>
      </c>
      <c r="L1429" s="8">
        <f>SUMIFS(Baggrundsvariable!I$3:I$296,Baggrundsvariable!$A$3:$A$296,Samlet!$C1429,Baggrundsvariable!$C$3:$C$296,Samlet!$E1429)</f>
        <v>14.847157834554469</v>
      </c>
    </row>
    <row r="1430" spans="1:12">
      <c r="A1430">
        <v>1060</v>
      </c>
      <c r="B1430" t="s">
        <v>617</v>
      </c>
      <c r="C1430">
        <v>101</v>
      </c>
      <c r="D1430" t="s">
        <v>1232</v>
      </c>
      <c r="E1430">
        <v>2015</v>
      </c>
      <c r="F1430" s="15">
        <f>IF(VLOOKUP(IF($A1430&lt;1500,'BM011'!$D$5,IF($A1430&lt;1800,'BM011'!$D$5,IF($A1430&lt;2000,'BM011'!$D$5,$A1430))),'BM011'!$D$5:$U$607,'BM011'!T$609,0)="BRUG KOM",VLOOKUP($C1430,'BM010'!$C$5:$T$102,'BM010'!S$104,0),VLOOKUP(IF($A1430&lt;1500,'BM011'!$D$5,IF($A1430&lt;1800,'BM011'!$D$5,IF($A1430&lt;2000,'BM011'!$D$5,$A1430))),'BM011'!$D$5:$U$607,'BM011'!T$609,0))</f>
        <v>29624.75</v>
      </c>
      <c r="G1430">
        <f>SUMIFS(Baggrundsvariable!D$3:D$296,Baggrundsvariable!$A$3:$A$296,Samlet!$C1430,Baggrundsvariable!$C$3:$C$296,Samlet!$E1430)</f>
        <v>209991</v>
      </c>
      <c r="H1430" s="8">
        <f>SUMIFS(Baggrundsvariable!E$3:E$296,Baggrundsvariable!$A$3:$A$296,Samlet!$C1430,Baggrundsvariable!$C$3:$C$296,Samlet!$E1430)</f>
        <v>1.2249999999999999</v>
      </c>
      <c r="I1430" s="8">
        <f>SUMIFS(Baggrundsvariable!F$3:F$296,Baggrundsvariable!$A$3:$A$296,Samlet!$C1430,Baggrundsvariable!$C$3:$C$296,Samlet!$E1430)</f>
        <v>6.4</v>
      </c>
      <c r="J1430" s="8">
        <f>SUMIFS(Baggrundsvariable!G$3:G$296,Baggrundsvariable!$A$3:$A$296,Samlet!$C1430,Baggrundsvariable!$C$3:$C$296,Samlet!$E1430)</f>
        <v>40.6</v>
      </c>
      <c r="K1430" s="8">
        <f>SUMIFS(Baggrundsvariable!H$3:H$296,Baggrundsvariable!$A$3:$A$296,Samlet!$C1430,Baggrundsvariable!$C$3:$C$296,Samlet!$E1430)</f>
        <v>20.8</v>
      </c>
      <c r="L1430" s="8">
        <f>SUMIFS(Baggrundsvariable!I$3:I$296,Baggrundsvariable!$A$3:$A$296,Samlet!$C1430,Baggrundsvariable!$C$3:$C$296,Samlet!$E1430)</f>
        <v>14.847157834554469</v>
      </c>
    </row>
    <row r="1431" spans="1:12">
      <c r="A1431">
        <v>1061</v>
      </c>
      <c r="B1431" t="s">
        <v>617</v>
      </c>
      <c r="C1431">
        <v>101</v>
      </c>
      <c r="D1431" t="s">
        <v>1232</v>
      </c>
      <c r="E1431">
        <v>2015</v>
      </c>
      <c r="F1431" s="15">
        <f>IF(VLOOKUP(IF($A1431&lt;1500,'BM011'!$D$5,IF($A1431&lt;1800,'BM011'!$D$5,IF($A1431&lt;2000,'BM011'!$D$5,$A1431))),'BM011'!$D$5:$U$607,'BM011'!T$609,0)="BRUG KOM",VLOOKUP($C1431,'BM010'!$C$5:$T$102,'BM010'!S$104,0),VLOOKUP(IF($A1431&lt;1500,'BM011'!$D$5,IF($A1431&lt;1800,'BM011'!$D$5,IF($A1431&lt;2000,'BM011'!$D$5,$A1431))),'BM011'!$D$5:$U$607,'BM011'!T$609,0))</f>
        <v>29624.75</v>
      </c>
      <c r="G1431">
        <f>SUMIFS(Baggrundsvariable!D$3:D$296,Baggrundsvariable!$A$3:$A$296,Samlet!$C1431,Baggrundsvariable!$C$3:$C$296,Samlet!$E1431)</f>
        <v>209991</v>
      </c>
      <c r="H1431" s="8">
        <f>SUMIFS(Baggrundsvariable!E$3:E$296,Baggrundsvariable!$A$3:$A$296,Samlet!$C1431,Baggrundsvariable!$C$3:$C$296,Samlet!$E1431)</f>
        <v>1.2249999999999999</v>
      </c>
      <c r="I1431" s="8">
        <f>SUMIFS(Baggrundsvariable!F$3:F$296,Baggrundsvariable!$A$3:$A$296,Samlet!$C1431,Baggrundsvariable!$C$3:$C$296,Samlet!$E1431)</f>
        <v>6.4</v>
      </c>
      <c r="J1431" s="8">
        <f>SUMIFS(Baggrundsvariable!G$3:G$296,Baggrundsvariable!$A$3:$A$296,Samlet!$C1431,Baggrundsvariable!$C$3:$C$296,Samlet!$E1431)</f>
        <v>40.6</v>
      </c>
      <c r="K1431" s="8">
        <f>SUMIFS(Baggrundsvariable!H$3:H$296,Baggrundsvariable!$A$3:$A$296,Samlet!$C1431,Baggrundsvariable!$C$3:$C$296,Samlet!$E1431)</f>
        <v>20.8</v>
      </c>
      <c r="L1431" s="8">
        <f>SUMIFS(Baggrundsvariable!I$3:I$296,Baggrundsvariable!$A$3:$A$296,Samlet!$C1431,Baggrundsvariable!$C$3:$C$296,Samlet!$E1431)</f>
        <v>14.847157834554469</v>
      </c>
    </row>
    <row r="1432" spans="1:12">
      <c r="A1432">
        <v>1062</v>
      </c>
      <c r="B1432" t="s">
        <v>617</v>
      </c>
      <c r="C1432">
        <v>101</v>
      </c>
      <c r="D1432" t="s">
        <v>1232</v>
      </c>
      <c r="E1432">
        <v>2015</v>
      </c>
      <c r="F1432" s="15">
        <f>IF(VLOOKUP(IF($A1432&lt;1500,'BM011'!$D$5,IF($A1432&lt;1800,'BM011'!$D$5,IF($A1432&lt;2000,'BM011'!$D$5,$A1432))),'BM011'!$D$5:$U$607,'BM011'!T$609,0)="BRUG KOM",VLOOKUP($C1432,'BM010'!$C$5:$T$102,'BM010'!S$104,0),VLOOKUP(IF($A1432&lt;1500,'BM011'!$D$5,IF($A1432&lt;1800,'BM011'!$D$5,IF($A1432&lt;2000,'BM011'!$D$5,$A1432))),'BM011'!$D$5:$U$607,'BM011'!T$609,0))</f>
        <v>29624.75</v>
      </c>
      <c r="G1432">
        <f>SUMIFS(Baggrundsvariable!D$3:D$296,Baggrundsvariable!$A$3:$A$296,Samlet!$C1432,Baggrundsvariable!$C$3:$C$296,Samlet!$E1432)</f>
        <v>209991</v>
      </c>
      <c r="H1432" s="8">
        <f>SUMIFS(Baggrundsvariable!E$3:E$296,Baggrundsvariable!$A$3:$A$296,Samlet!$C1432,Baggrundsvariable!$C$3:$C$296,Samlet!$E1432)</f>
        <v>1.2249999999999999</v>
      </c>
      <c r="I1432" s="8">
        <f>SUMIFS(Baggrundsvariable!F$3:F$296,Baggrundsvariable!$A$3:$A$296,Samlet!$C1432,Baggrundsvariable!$C$3:$C$296,Samlet!$E1432)</f>
        <v>6.4</v>
      </c>
      <c r="J1432" s="8">
        <f>SUMIFS(Baggrundsvariable!G$3:G$296,Baggrundsvariable!$A$3:$A$296,Samlet!$C1432,Baggrundsvariable!$C$3:$C$296,Samlet!$E1432)</f>
        <v>40.6</v>
      </c>
      <c r="K1432" s="8">
        <f>SUMIFS(Baggrundsvariable!H$3:H$296,Baggrundsvariable!$A$3:$A$296,Samlet!$C1432,Baggrundsvariable!$C$3:$C$296,Samlet!$E1432)</f>
        <v>20.8</v>
      </c>
      <c r="L1432" s="8">
        <f>SUMIFS(Baggrundsvariable!I$3:I$296,Baggrundsvariable!$A$3:$A$296,Samlet!$C1432,Baggrundsvariable!$C$3:$C$296,Samlet!$E1432)</f>
        <v>14.847157834554469</v>
      </c>
    </row>
    <row r="1433" spans="1:12">
      <c r="A1433">
        <v>1063</v>
      </c>
      <c r="B1433" t="s">
        <v>617</v>
      </c>
      <c r="C1433">
        <v>101</v>
      </c>
      <c r="D1433" t="s">
        <v>1232</v>
      </c>
      <c r="E1433">
        <v>2015</v>
      </c>
      <c r="F1433" s="15">
        <f>IF(VLOOKUP(IF($A1433&lt;1500,'BM011'!$D$5,IF($A1433&lt;1800,'BM011'!$D$5,IF($A1433&lt;2000,'BM011'!$D$5,$A1433))),'BM011'!$D$5:$U$607,'BM011'!T$609,0)="BRUG KOM",VLOOKUP($C1433,'BM010'!$C$5:$T$102,'BM010'!S$104,0),VLOOKUP(IF($A1433&lt;1500,'BM011'!$D$5,IF($A1433&lt;1800,'BM011'!$D$5,IF($A1433&lt;2000,'BM011'!$D$5,$A1433))),'BM011'!$D$5:$U$607,'BM011'!T$609,0))</f>
        <v>29624.75</v>
      </c>
      <c r="G1433">
        <f>SUMIFS(Baggrundsvariable!D$3:D$296,Baggrundsvariable!$A$3:$A$296,Samlet!$C1433,Baggrundsvariable!$C$3:$C$296,Samlet!$E1433)</f>
        <v>209991</v>
      </c>
      <c r="H1433" s="8">
        <f>SUMIFS(Baggrundsvariable!E$3:E$296,Baggrundsvariable!$A$3:$A$296,Samlet!$C1433,Baggrundsvariable!$C$3:$C$296,Samlet!$E1433)</f>
        <v>1.2249999999999999</v>
      </c>
      <c r="I1433" s="8">
        <f>SUMIFS(Baggrundsvariable!F$3:F$296,Baggrundsvariable!$A$3:$A$296,Samlet!$C1433,Baggrundsvariable!$C$3:$C$296,Samlet!$E1433)</f>
        <v>6.4</v>
      </c>
      <c r="J1433" s="8">
        <f>SUMIFS(Baggrundsvariable!G$3:G$296,Baggrundsvariable!$A$3:$A$296,Samlet!$C1433,Baggrundsvariable!$C$3:$C$296,Samlet!$E1433)</f>
        <v>40.6</v>
      </c>
      <c r="K1433" s="8">
        <f>SUMIFS(Baggrundsvariable!H$3:H$296,Baggrundsvariable!$A$3:$A$296,Samlet!$C1433,Baggrundsvariable!$C$3:$C$296,Samlet!$E1433)</f>
        <v>20.8</v>
      </c>
      <c r="L1433" s="8">
        <f>SUMIFS(Baggrundsvariable!I$3:I$296,Baggrundsvariable!$A$3:$A$296,Samlet!$C1433,Baggrundsvariable!$C$3:$C$296,Samlet!$E1433)</f>
        <v>14.847157834554469</v>
      </c>
    </row>
    <row r="1434" spans="1:12">
      <c r="A1434">
        <v>1064</v>
      </c>
      <c r="B1434" t="s">
        <v>617</v>
      </c>
      <c r="C1434">
        <v>101</v>
      </c>
      <c r="D1434" t="s">
        <v>1232</v>
      </c>
      <c r="E1434">
        <v>2015</v>
      </c>
      <c r="F1434" s="15">
        <f>IF(VLOOKUP(IF($A1434&lt;1500,'BM011'!$D$5,IF($A1434&lt;1800,'BM011'!$D$5,IF($A1434&lt;2000,'BM011'!$D$5,$A1434))),'BM011'!$D$5:$U$607,'BM011'!T$609,0)="BRUG KOM",VLOOKUP($C1434,'BM010'!$C$5:$T$102,'BM010'!S$104,0),VLOOKUP(IF($A1434&lt;1500,'BM011'!$D$5,IF($A1434&lt;1800,'BM011'!$D$5,IF($A1434&lt;2000,'BM011'!$D$5,$A1434))),'BM011'!$D$5:$U$607,'BM011'!T$609,0))</f>
        <v>29624.75</v>
      </c>
      <c r="G1434">
        <f>SUMIFS(Baggrundsvariable!D$3:D$296,Baggrundsvariable!$A$3:$A$296,Samlet!$C1434,Baggrundsvariable!$C$3:$C$296,Samlet!$E1434)</f>
        <v>209991</v>
      </c>
      <c r="H1434" s="8">
        <f>SUMIFS(Baggrundsvariable!E$3:E$296,Baggrundsvariable!$A$3:$A$296,Samlet!$C1434,Baggrundsvariable!$C$3:$C$296,Samlet!$E1434)</f>
        <v>1.2249999999999999</v>
      </c>
      <c r="I1434" s="8">
        <f>SUMIFS(Baggrundsvariable!F$3:F$296,Baggrundsvariable!$A$3:$A$296,Samlet!$C1434,Baggrundsvariable!$C$3:$C$296,Samlet!$E1434)</f>
        <v>6.4</v>
      </c>
      <c r="J1434" s="8">
        <f>SUMIFS(Baggrundsvariable!G$3:G$296,Baggrundsvariable!$A$3:$A$296,Samlet!$C1434,Baggrundsvariable!$C$3:$C$296,Samlet!$E1434)</f>
        <v>40.6</v>
      </c>
      <c r="K1434" s="8">
        <f>SUMIFS(Baggrundsvariable!H$3:H$296,Baggrundsvariable!$A$3:$A$296,Samlet!$C1434,Baggrundsvariable!$C$3:$C$296,Samlet!$E1434)</f>
        <v>20.8</v>
      </c>
      <c r="L1434" s="8">
        <f>SUMIFS(Baggrundsvariable!I$3:I$296,Baggrundsvariable!$A$3:$A$296,Samlet!$C1434,Baggrundsvariable!$C$3:$C$296,Samlet!$E1434)</f>
        <v>14.847157834554469</v>
      </c>
    </row>
    <row r="1435" spans="1:12">
      <c r="A1435">
        <v>1065</v>
      </c>
      <c r="B1435" t="s">
        <v>617</v>
      </c>
      <c r="C1435">
        <v>101</v>
      </c>
      <c r="D1435" t="s">
        <v>1232</v>
      </c>
      <c r="E1435">
        <v>2015</v>
      </c>
      <c r="F1435" s="15">
        <f>IF(VLOOKUP(IF($A1435&lt;1500,'BM011'!$D$5,IF($A1435&lt;1800,'BM011'!$D$5,IF($A1435&lt;2000,'BM011'!$D$5,$A1435))),'BM011'!$D$5:$U$607,'BM011'!T$609,0)="BRUG KOM",VLOOKUP($C1435,'BM010'!$C$5:$T$102,'BM010'!S$104,0),VLOOKUP(IF($A1435&lt;1500,'BM011'!$D$5,IF($A1435&lt;1800,'BM011'!$D$5,IF($A1435&lt;2000,'BM011'!$D$5,$A1435))),'BM011'!$D$5:$U$607,'BM011'!T$609,0))</f>
        <v>29624.75</v>
      </c>
      <c r="G1435">
        <f>SUMIFS(Baggrundsvariable!D$3:D$296,Baggrundsvariable!$A$3:$A$296,Samlet!$C1435,Baggrundsvariable!$C$3:$C$296,Samlet!$E1435)</f>
        <v>209991</v>
      </c>
      <c r="H1435" s="8">
        <f>SUMIFS(Baggrundsvariable!E$3:E$296,Baggrundsvariable!$A$3:$A$296,Samlet!$C1435,Baggrundsvariable!$C$3:$C$296,Samlet!$E1435)</f>
        <v>1.2249999999999999</v>
      </c>
      <c r="I1435" s="8">
        <f>SUMIFS(Baggrundsvariable!F$3:F$296,Baggrundsvariable!$A$3:$A$296,Samlet!$C1435,Baggrundsvariable!$C$3:$C$296,Samlet!$E1435)</f>
        <v>6.4</v>
      </c>
      <c r="J1435" s="8">
        <f>SUMIFS(Baggrundsvariable!G$3:G$296,Baggrundsvariable!$A$3:$A$296,Samlet!$C1435,Baggrundsvariable!$C$3:$C$296,Samlet!$E1435)</f>
        <v>40.6</v>
      </c>
      <c r="K1435" s="8">
        <f>SUMIFS(Baggrundsvariable!H$3:H$296,Baggrundsvariable!$A$3:$A$296,Samlet!$C1435,Baggrundsvariable!$C$3:$C$296,Samlet!$E1435)</f>
        <v>20.8</v>
      </c>
      <c r="L1435" s="8">
        <f>SUMIFS(Baggrundsvariable!I$3:I$296,Baggrundsvariable!$A$3:$A$296,Samlet!$C1435,Baggrundsvariable!$C$3:$C$296,Samlet!$E1435)</f>
        <v>14.847157834554469</v>
      </c>
    </row>
    <row r="1436" spans="1:12">
      <c r="A1436">
        <v>1066</v>
      </c>
      <c r="B1436" t="s">
        <v>617</v>
      </c>
      <c r="C1436">
        <v>101</v>
      </c>
      <c r="D1436" t="s">
        <v>1232</v>
      </c>
      <c r="E1436">
        <v>2015</v>
      </c>
      <c r="F1436" s="15">
        <f>IF(VLOOKUP(IF($A1436&lt;1500,'BM011'!$D$5,IF($A1436&lt;1800,'BM011'!$D$5,IF($A1436&lt;2000,'BM011'!$D$5,$A1436))),'BM011'!$D$5:$U$607,'BM011'!T$609,0)="BRUG KOM",VLOOKUP($C1436,'BM010'!$C$5:$T$102,'BM010'!S$104,0),VLOOKUP(IF($A1436&lt;1500,'BM011'!$D$5,IF($A1436&lt;1800,'BM011'!$D$5,IF($A1436&lt;2000,'BM011'!$D$5,$A1436))),'BM011'!$D$5:$U$607,'BM011'!T$609,0))</f>
        <v>29624.75</v>
      </c>
      <c r="G1436">
        <f>SUMIFS(Baggrundsvariable!D$3:D$296,Baggrundsvariable!$A$3:$A$296,Samlet!$C1436,Baggrundsvariable!$C$3:$C$296,Samlet!$E1436)</f>
        <v>209991</v>
      </c>
      <c r="H1436" s="8">
        <f>SUMIFS(Baggrundsvariable!E$3:E$296,Baggrundsvariable!$A$3:$A$296,Samlet!$C1436,Baggrundsvariable!$C$3:$C$296,Samlet!$E1436)</f>
        <v>1.2249999999999999</v>
      </c>
      <c r="I1436" s="8">
        <f>SUMIFS(Baggrundsvariable!F$3:F$296,Baggrundsvariable!$A$3:$A$296,Samlet!$C1436,Baggrundsvariable!$C$3:$C$296,Samlet!$E1436)</f>
        <v>6.4</v>
      </c>
      <c r="J1436" s="8">
        <f>SUMIFS(Baggrundsvariable!G$3:G$296,Baggrundsvariable!$A$3:$A$296,Samlet!$C1436,Baggrundsvariable!$C$3:$C$296,Samlet!$E1436)</f>
        <v>40.6</v>
      </c>
      <c r="K1436" s="8">
        <f>SUMIFS(Baggrundsvariable!H$3:H$296,Baggrundsvariable!$A$3:$A$296,Samlet!$C1436,Baggrundsvariable!$C$3:$C$296,Samlet!$E1436)</f>
        <v>20.8</v>
      </c>
      <c r="L1436" s="8">
        <f>SUMIFS(Baggrundsvariable!I$3:I$296,Baggrundsvariable!$A$3:$A$296,Samlet!$C1436,Baggrundsvariable!$C$3:$C$296,Samlet!$E1436)</f>
        <v>14.847157834554469</v>
      </c>
    </row>
    <row r="1437" spans="1:12">
      <c r="A1437">
        <v>1067</v>
      </c>
      <c r="B1437" t="s">
        <v>617</v>
      </c>
      <c r="C1437">
        <v>101</v>
      </c>
      <c r="D1437" t="s">
        <v>1232</v>
      </c>
      <c r="E1437">
        <v>2015</v>
      </c>
      <c r="F1437" s="15">
        <f>IF(VLOOKUP(IF($A1437&lt;1500,'BM011'!$D$5,IF($A1437&lt;1800,'BM011'!$D$5,IF($A1437&lt;2000,'BM011'!$D$5,$A1437))),'BM011'!$D$5:$U$607,'BM011'!T$609,0)="BRUG KOM",VLOOKUP($C1437,'BM010'!$C$5:$T$102,'BM010'!S$104,0),VLOOKUP(IF($A1437&lt;1500,'BM011'!$D$5,IF($A1437&lt;1800,'BM011'!$D$5,IF($A1437&lt;2000,'BM011'!$D$5,$A1437))),'BM011'!$D$5:$U$607,'BM011'!T$609,0))</f>
        <v>29624.75</v>
      </c>
      <c r="G1437">
        <f>SUMIFS(Baggrundsvariable!D$3:D$296,Baggrundsvariable!$A$3:$A$296,Samlet!$C1437,Baggrundsvariable!$C$3:$C$296,Samlet!$E1437)</f>
        <v>209991</v>
      </c>
      <c r="H1437" s="8">
        <f>SUMIFS(Baggrundsvariable!E$3:E$296,Baggrundsvariable!$A$3:$A$296,Samlet!$C1437,Baggrundsvariable!$C$3:$C$296,Samlet!$E1437)</f>
        <v>1.2249999999999999</v>
      </c>
      <c r="I1437" s="8">
        <f>SUMIFS(Baggrundsvariable!F$3:F$296,Baggrundsvariable!$A$3:$A$296,Samlet!$C1437,Baggrundsvariable!$C$3:$C$296,Samlet!$E1437)</f>
        <v>6.4</v>
      </c>
      <c r="J1437" s="8">
        <f>SUMIFS(Baggrundsvariable!G$3:G$296,Baggrundsvariable!$A$3:$A$296,Samlet!$C1437,Baggrundsvariable!$C$3:$C$296,Samlet!$E1437)</f>
        <v>40.6</v>
      </c>
      <c r="K1437" s="8">
        <f>SUMIFS(Baggrundsvariable!H$3:H$296,Baggrundsvariable!$A$3:$A$296,Samlet!$C1437,Baggrundsvariable!$C$3:$C$296,Samlet!$E1437)</f>
        <v>20.8</v>
      </c>
      <c r="L1437" s="8">
        <f>SUMIFS(Baggrundsvariable!I$3:I$296,Baggrundsvariable!$A$3:$A$296,Samlet!$C1437,Baggrundsvariable!$C$3:$C$296,Samlet!$E1437)</f>
        <v>14.847157834554469</v>
      </c>
    </row>
    <row r="1438" spans="1:12">
      <c r="A1438">
        <v>1068</v>
      </c>
      <c r="B1438" t="s">
        <v>617</v>
      </c>
      <c r="C1438">
        <v>101</v>
      </c>
      <c r="D1438" t="s">
        <v>1232</v>
      </c>
      <c r="E1438">
        <v>2015</v>
      </c>
      <c r="F1438" s="15">
        <f>IF(VLOOKUP(IF($A1438&lt;1500,'BM011'!$D$5,IF($A1438&lt;1800,'BM011'!$D$5,IF($A1438&lt;2000,'BM011'!$D$5,$A1438))),'BM011'!$D$5:$U$607,'BM011'!T$609,0)="BRUG KOM",VLOOKUP($C1438,'BM010'!$C$5:$T$102,'BM010'!S$104,0),VLOOKUP(IF($A1438&lt;1500,'BM011'!$D$5,IF($A1438&lt;1800,'BM011'!$D$5,IF($A1438&lt;2000,'BM011'!$D$5,$A1438))),'BM011'!$D$5:$U$607,'BM011'!T$609,0))</f>
        <v>29624.75</v>
      </c>
      <c r="G1438">
        <f>SUMIFS(Baggrundsvariable!D$3:D$296,Baggrundsvariable!$A$3:$A$296,Samlet!$C1438,Baggrundsvariable!$C$3:$C$296,Samlet!$E1438)</f>
        <v>209991</v>
      </c>
      <c r="H1438" s="8">
        <f>SUMIFS(Baggrundsvariable!E$3:E$296,Baggrundsvariable!$A$3:$A$296,Samlet!$C1438,Baggrundsvariable!$C$3:$C$296,Samlet!$E1438)</f>
        <v>1.2249999999999999</v>
      </c>
      <c r="I1438" s="8">
        <f>SUMIFS(Baggrundsvariable!F$3:F$296,Baggrundsvariable!$A$3:$A$296,Samlet!$C1438,Baggrundsvariable!$C$3:$C$296,Samlet!$E1438)</f>
        <v>6.4</v>
      </c>
      <c r="J1438" s="8">
        <f>SUMIFS(Baggrundsvariable!G$3:G$296,Baggrundsvariable!$A$3:$A$296,Samlet!$C1438,Baggrundsvariable!$C$3:$C$296,Samlet!$E1438)</f>
        <v>40.6</v>
      </c>
      <c r="K1438" s="8">
        <f>SUMIFS(Baggrundsvariable!H$3:H$296,Baggrundsvariable!$A$3:$A$296,Samlet!$C1438,Baggrundsvariable!$C$3:$C$296,Samlet!$E1438)</f>
        <v>20.8</v>
      </c>
      <c r="L1438" s="8">
        <f>SUMIFS(Baggrundsvariable!I$3:I$296,Baggrundsvariable!$A$3:$A$296,Samlet!$C1438,Baggrundsvariable!$C$3:$C$296,Samlet!$E1438)</f>
        <v>14.847157834554469</v>
      </c>
    </row>
    <row r="1439" spans="1:12">
      <c r="A1439">
        <v>1069</v>
      </c>
      <c r="B1439" t="s">
        <v>617</v>
      </c>
      <c r="C1439">
        <v>101</v>
      </c>
      <c r="D1439" t="s">
        <v>1232</v>
      </c>
      <c r="E1439">
        <v>2015</v>
      </c>
      <c r="F1439" s="15">
        <f>IF(VLOOKUP(IF($A1439&lt;1500,'BM011'!$D$5,IF($A1439&lt;1800,'BM011'!$D$5,IF($A1439&lt;2000,'BM011'!$D$5,$A1439))),'BM011'!$D$5:$U$607,'BM011'!T$609,0)="BRUG KOM",VLOOKUP($C1439,'BM010'!$C$5:$T$102,'BM010'!S$104,0),VLOOKUP(IF($A1439&lt;1500,'BM011'!$D$5,IF($A1439&lt;1800,'BM011'!$D$5,IF($A1439&lt;2000,'BM011'!$D$5,$A1439))),'BM011'!$D$5:$U$607,'BM011'!T$609,0))</f>
        <v>29624.75</v>
      </c>
      <c r="G1439">
        <f>SUMIFS(Baggrundsvariable!D$3:D$296,Baggrundsvariable!$A$3:$A$296,Samlet!$C1439,Baggrundsvariable!$C$3:$C$296,Samlet!$E1439)</f>
        <v>209991</v>
      </c>
      <c r="H1439" s="8">
        <f>SUMIFS(Baggrundsvariable!E$3:E$296,Baggrundsvariable!$A$3:$A$296,Samlet!$C1439,Baggrundsvariable!$C$3:$C$296,Samlet!$E1439)</f>
        <v>1.2249999999999999</v>
      </c>
      <c r="I1439" s="8">
        <f>SUMIFS(Baggrundsvariable!F$3:F$296,Baggrundsvariable!$A$3:$A$296,Samlet!$C1439,Baggrundsvariable!$C$3:$C$296,Samlet!$E1439)</f>
        <v>6.4</v>
      </c>
      <c r="J1439" s="8">
        <f>SUMIFS(Baggrundsvariable!G$3:G$296,Baggrundsvariable!$A$3:$A$296,Samlet!$C1439,Baggrundsvariable!$C$3:$C$296,Samlet!$E1439)</f>
        <v>40.6</v>
      </c>
      <c r="K1439" s="8">
        <f>SUMIFS(Baggrundsvariable!H$3:H$296,Baggrundsvariable!$A$3:$A$296,Samlet!$C1439,Baggrundsvariable!$C$3:$C$296,Samlet!$E1439)</f>
        <v>20.8</v>
      </c>
      <c r="L1439" s="8">
        <f>SUMIFS(Baggrundsvariable!I$3:I$296,Baggrundsvariable!$A$3:$A$296,Samlet!$C1439,Baggrundsvariable!$C$3:$C$296,Samlet!$E1439)</f>
        <v>14.847157834554469</v>
      </c>
    </row>
    <row r="1440" spans="1:12">
      <c r="A1440">
        <v>1070</v>
      </c>
      <c r="B1440" t="s">
        <v>617</v>
      </c>
      <c r="C1440">
        <v>101</v>
      </c>
      <c r="D1440" t="s">
        <v>1232</v>
      </c>
      <c r="E1440">
        <v>2015</v>
      </c>
      <c r="F1440" s="15">
        <f>IF(VLOOKUP(IF($A1440&lt;1500,'BM011'!$D$5,IF($A1440&lt;1800,'BM011'!$D$5,IF($A1440&lt;2000,'BM011'!$D$5,$A1440))),'BM011'!$D$5:$U$607,'BM011'!T$609,0)="BRUG KOM",VLOOKUP($C1440,'BM010'!$C$5:$T$102,'BM010'!S$104,0),VLOOKUP(IF($A1440&lt;1500,'BM011'!$D$5,IF($A1440&lt;1800,'BM011'!$D$5,IF($A1440&lt;2000,'BM011'!$D$5,$A1440))),'BM011'!$D$5:$U$607,'BM011'!T$609,0))</f>
        <v>29624.75</v>
      </c>
      <c r="G1440">
        <f>SUMIFS(Baggrundsvariable!D$3:D$296,Baggrundsvariable!$A$3:$A$296,Samlet!$C1440,Baggrundsvariable!$C$3:$C$296,Samlet!$E1440)</f>
        <v>209991</v>
      </c>
      <c r="H1440" s="8">
        <f>SUMIFS(Baggrundsvariable!E$3:E$296,Baggrundsvariable!$A$3:$A$296,Samlet!$C1440,Baggrundsvariable!$C$3:$C$296,Samlet!$E1440)</f>
        <v>1.2249999999999999</v>
      </c>
      <c r="I1440" s="8">
        <f>SUMIFS(Baggrundsvariable!F$3:F$296,Baggrundsvariable!$A$3:$A$296,Samlet!$C1440,Baggrundsvariable!$C$3:$C$296,Samlet!$E1440)</f>
        <v>6.4</v>
      </c>
      <c r="J1440" s="8">
        <f>SUMIFS(Baggrundsvariable!G$3:G$296,Baggrundsvariable!$A$3:$A$296,Samlet!$C1440,Baggrundsvariable!$C$3:$C$296,Samlet!$E1440)</f>
        <v>40.6</v>
      </c>
      <c r="K1440" s="8">
        <f>SUMIFS(Baggrundsvariable!H$3:H$296,Baggrundsvariable!$A$3:$A$296,Samlet!$C1440,Baggrundsvariable!$C$3:$C$296,Samlet!$E1440)</f>
        <v>20.8</v>
      </c>
      <c r="L1440" s="8">
        <f>SUMIFS(Baggrundsvariable!I$3:I$296,Baggrundsvariable!$A$3:$A$296,Samlet!$C1440,Baggrundsvariable!$C$3:$C$296,Samlet!$E1440)</f>
        <v>14.847157834554469</v>
      </c>
    </row>
    <row r="1441" spans="1:12">
      <c r="A1441">
        <v>1071</v>
      </c>
      <c r="B1441" t="s">
        <v>617</v>
      </c>
      <c r="C1441">
        <v>101</v>
      </c>
      <c r="D1441" t="s">
        <v>1232</v>
      </c>
      <c r="E1441">
        <v>2015</v>
      </c>
      <c r="F1441" s="15">
        <f>IF(VLOOKUP(IF($A1441&lt;1500,'BM011'!$D$5,IF($A1441&lt;1800,'BM011'!$D$5,IF($A1441&lt;2000,'BM011'!$D$5,$A1441))),'BM011'!$D$5:$U$607,'BM011'!T$609,0)="BRUG KOM",VLOOKUP($C1441,'BM010'!$C$5:$T$102,'BM010'!S$104,0),VLOOKUP(IF($A1441&lt;1500,'BM011'!$D$5,IF($A1441&lt;1800,'BM011'!$D$5,IF($A1441&lt;2000,'BM011'!$D$5,$A1441))),'BM011'!$D$5:$U$607,'BM011'!T$609,0))</f>
        <v>29624.75</v>
      </c>
      <c r="G1441">
        <f>SUMIFS(Baggrundsvariable!D$3:D$296,Baggrundsvariable!$A$3:$A$296,Samlet!$C1441,Baggrundsvariable!$C$3:$C$296,Samlet!$E1441)</f>
        <v>209991</v>
      </c>
      <c r="H1441" s="8">
        <f>SUMIFS(Baggrundsvariable!E$3:E$296,Baggrundsvariable!$A$3:$A$296,Samlet!$C1441,Baggrundsvariable!$C$3:$C$296,Samlet!$E1441)</f>
        <v>1.2249999999999999</v>
      </c>
      <c r="I1441" s="8">
        <f>SUMIFS(Baggrundsvariable!F$3:F$296,Baggrundsvariable!$A$3:$A$296,Samlet!$C1441,Baggrundsvariable!$C$3:$C$296,Samlet!$E1441)</f>
        <v>6.4</v>
      </c>
      <c r="J1441" s="8">
        <f>SUMIFS(Baggrundsvariable!G$3:G$296,Baggrundsvariable!$A$3:$A$296,Samlet!$C1441,Baggrundsvariable!$C$3:$C$296,Samlet!$E1441)</f>
        <v>40.6</v>
      </c>
      <c r="K1441" s="8">
        <f>SUMIFS(Baggrundsvariable!H$3:H$296,Baggrundsvariable!$A$3:$A$296,Samlet!$C1441,Baggrundsvariable!$C$3:$C$296,Samlet!$E1441)</f>
        <v>20.8</v>
      </c>
      <c r="L1441" s="8">
        <f>SUMIFS(Baggrundsvariable!I$3:I$296,Baggrundsvariable!$A$3:$A$296,Samlet!$C1441,Baggrundsvariable!$C$3:$C$296,Samlet!$E1441)</f>
        <v>14.847157834554469</v>
      </c>
    </row>
    <row r="1442" spans="1:12">
      <c r="A1442">
        <v>1072</v>
      </c>
      <c r="B1442" t="s">
        <v>617</v>
      </c>
      <c r="C1442">
        <v>101</v>
      </c>
      <c r="D1442" t="s">
        <v>1232</v>
      </c>
      <c r="E1442">
        <v>2015</v>
      </c>
      <c r="F1442" s="15">
        <f>IF(VLOOKUP(IF($A1442&lt;1500,'BM011'!$D$5,IF($A1442&lt;1800,'BM011'!$D$5,IF($A1442&lt;2000,'BM011'!$D$5,$A1442))),'BM011'!$D$5:$U$607,'BM011'!T$609,0)="BRUG KOM",VLOOKUP($C1442,'BM010'!$C$5:$T$102,'BM010'!S$104,0),VLOOKUP(IF($A1442&lt;1500,'BM011'!$D$5,IF($A1442&lt;1800,'BM011'!$D$5,IF($A1442&lt;2000,'BM011'!$D$5,$A1442))),'BM011'!$D$5:$U$607,'BM011'!T$609,0))</f>
        <v>29624.75</v>
      </c>
      <c r="G1442">
        <f>SUMIFS(Baggrundsvariable!D$3:D$296,Baggrundsvariable!$A$3:$A$296,Samlet!$C1442,Baggrundsvariable!$C$3:$C$296,Samlet!$E1442)</f>
        <v>209991</v>
      </c>
      <c r="H1442" s="8">
        <f>SUMIFS(Baggrundsvariable!E$3:E$296,Baggrundsvariable!$A$3:$A$296,Samlet!$C1442,Baggrundsvariable!$C$3:$C$296,Samlet!$E1442)</f>
        <v>1.2249999999999999</v>
      </c>
      <c r="I1442" s="8">
        <f>SUMIFS(Baggrundsvariable!F$3:F$296,Baggrundsvariable!$A$3:$A$296,Samlet!$C1442,Baggrundsvariable!$C$3:$C$296,Samlet!$E1442)</f>
        <v>6.4</v>
      </c>
      <c r="J1442" s="8">
        <f>SUMIFS(Baggrundsvariable!G$3:G$296,Baggrundsvariable!$A$3:$A$296,Samlet!$C1442,Baggrundsvariable!$C$3:$C$296,Samlet!$E1442)</f>
        <v>40.6</v>
      </c>
      <c r="K1442" s="8">
        <f>SUMIFS(Baggrundsvariable!H$3:H$296,Baggrundsvariable!$A$3:$A$296,Samlet!$C1442,Baggrundsvariable!$C$3:$C$296,Samlet!$E1442)</f>
        <v>20.8</v>
      </c>
      <c r="L1442" s="8">
        <f>SUMIFS(Baggrundsvariable!I$3:I$296,Baggrundsvariable!$A$3:$A$296,Samlet!$C1442,Baggrundsvariable!$C$3:$C$296,Samlet!$E1442)</f>
        <v>14.847157834554469</v>
      </c>
    </row>
    <row r="1443" spans="1:12">
      <c r="A1443">
        <v>1073</v>
      </c>
      <c r="B1443" t="s">
        <v>617</v>
      </c>
      <c r="C1443">
        <v>101</v>
      </c>
      <c r="D1443" t="s">
        <v>1232</v>
      </c>
      <c r="E1443">
        <v>2015</v>
      </c>
      <c r="F1443" s="15">
        <f>IF(VLOOKUP(IF($A1443&lt;1500,'BM011'!$D$5,IF($A1443&lt;1800,'BM011'!$D$5,IF($A1443&lt;2000,'BM011'!$D$5,$A1443))),'BM011'!$D$5:$U$607,'BM011'!T$609,0)="BRUG KOM",VLOOKUP($C1443,'BM010'!$C$5:$T$102,'BM010'!S$104,0),VLOOKUP(IF($A1443&lt;1500,'BM011'!$D$5,IF($A1443&lt;1800,'BM011'!$D$5,IF($A1443&lt;2000,'BM011'!$D$5,$A1443))),'BM011'!$D$5:$U$607,'BM011'!T$609,0))</f>
        <v>29624.75</v>
      </c>
      <c r="G1443">
        <f>SUMIFS(Baggrundsvariable!D$3:D$296,Baggrundsvariable!$A$3:$A$296,Samlet!$C1443,Baggrundsvariable!$C$3:$C$296,Samlet!$E1443)</f>
        <v>209991</v>
      </c>
      <c r="H1443" s="8">
        <f>SUMIFS(Baggrundsvariable!E$3:E$296,Baggrundsvariable!$A$3:$A$296,Samlet!$C1443,Baggrundsvariable!$C$3:$C$296,Samlet!$E1443)</f>
        <v>1.2249999999999999</v>
      </c>
      <c r="I1443" s="8">
        <f>SUMIFS(Baggrundsvariable!F$3:F$296,Baggrundsvariable!$A$3:$A$296,Samlet!$C1443,Baggrundsvariable!$C$3:$C$296,Samlet!$E1443)</f>
        <v>6.4</v>
      </c>
      <c r="J1443" s="8">
        <f>SUMIFS(Baggrundsvariable!G$3:G$296,Baggrundsvariable!$A$3:$A$296,Samlet!$C1443,Baggrundsvariable!$C$3:$C$296,Samlet!$E1443)</f>
        <v>40.6</v>
      </c>
      <c r="K1443" s="8">
        <f>SUMIFS(Baggrundsvariable!H$3:H$296,Baggrundsvariable!$A$3:$A$296,Samlet!$C1443,Baggrundsvariable!$C$3:$C$296,Samlet!$E1443)</f>
        <v>20.8</v>
      </c>
      <c r="L1443" s="8">
        <f>SUMIFS(Baggrundsvariable!I$3:I$296,Baggrundsvariable!$A$3:$A$296,Samlet!$C1443,Baggrundsvariable!$C$3:$C$296,Samlet!$E1443)</f>
        <v>14.847157834554469</v>
      </c>
    </row>
    <row r="1444" spans="1:12">
      <c r="A1444">
        <v>1074</v>
      </c>
      <c r="B1444" t="s">
        <v>617</v>
      </c>
      <c r="C1444">
        <v>101</v>
      </c>
      <c r="D1444" t="s">
        <v>1232</v>
      </c>
      <c r="E1444">
        <v>2015</v>
      </c>
      <c r="F1444" s="15">
        <f>IF(VLOOKUP(IF($A1444&lt;1500,'BM011'!$D$5,IF($A1444&lt;1800,'BM011'!$D$5,IF($A1444&lt;2000,'BM011'!$D$5,$A1444))),'BM011'!$D$5:$U$607,'BM011'!T$609,0)="BRUG KOM",VLOOKUP($C1444,'BM010'!$C$5:$T$102,'BM010'!S$104,0),VLOOKUP(IF($A1444&lt;1500,'BM011'!$D$5,IF($A1444&lt;1800,'BM011'!$D$5,IF($A1444&lt;2000,'BM011'!$D$5,$A1444))),'BM011'!$D$5:$U$607,'BM011'!T$609,0))</f>
        <v>29624.75</v>
      </c>
      <c r="G1444">
        <f>SUMIFS(Baggrundsvariable!D$3:D$296,Baggrundsvariable!$A$3:$A$296,Samlet!$C1444,Baggrundsvariable!$C$3:$C$296,Samlet!$E1444)</f>
        <v>209991</v>
      </c>
      <c r="H1444" s="8">
        <f>SUMIFS(Baggrundsvariable!E$3:E$296,Baggrundsvariable!$A$3:$A$296,Samlet!$C1444,Baggrundsvariable!$C$3:$C$296,Samlet!$E1444)</f>
        <v>1.2249999999999999</v>
      </c>
      <c r="I1444" s="8">
        <f>SUMIFS(Baggrundsvariable!F$3:F$296,Baggrundsvariable!$A$3:$A$296,Samlet!$C1444,Baggrundsvariable!$C$3:$C$296,Samlet!$E1444)</f>
        <v>6.4</v>
      </c>
      <c r="J1444" s="8">
        <f>SUMIFS(Baggrundsvariable!G$3:G$296,Baggrundsvariable!$A$3:$A$296,Samlet!$C1444,Baggrundsvariable!$C$3:$C$296,Samlet!$E1444)</f>
        <v>40.6</v>
      </c>
      <c r="K1444" s="8">
        <f>SUMIFS(Baggrundsvariable!H$3:H$296,Baggrundsvariable!$A$3:$A$296,Samlet!$C1444,Baggrundsvariable!$C$3:$C$296,Samlet!$E1444)</f>
        <v>20.8</v>
      </c>
      <c r="L1444" s="8">
        <f>SUMIFS(Baggrundsvariable!I$3:I$296,Baggrundsvariable!$A$3:$A$296,Samlet!$C1444,Baggrundsvariable!$C$3:$C$296,Samlet!$E1444)</f>
        <v>14.847157834554469</v>
      </c>
    </row>
    <row r="1445" spans="1:12">
      <c r="A1445">
        <v>1092</v>
      </c>
      <c r="B1445" t="s">
        <v>617</v>
      </c>
      <c r="C1445">
        <v>101</v>
      </c>
      <c r="D1445" t="s">
        <v>1232</v>
      </c>
      <c r="E1445">
        <v>2015</v>
      </c>
      <c r="F1445" s="15">
        <f>IF(VLOOKUP(IF($A1445&lt;1500,'BM011'!$D$5,IF($A1445&lt;1800,'BM011'!$D$5,IF($A1445&lt;2000,'BM011'!$D$5,$A1445))),'BM011'!$D$5:$U$607,'BM011'!T$609,0)="BRUG KOM",VLOOKUP($C1445,'BM010'!$C$5:$T$102,'BM010'!S$104,0),VLOOKUP(IF($A1445&lt;1500,'BM011'!$D$5,IF($A1445&lt;1800,'BM011'!$D$5,IF($A1445&lt;2000,'BM011'!$D$5,$A1445))),'BM011'!$D$5:$U$607,'BM011'!T$609,0))</f>
        <v>29624.75</v>
      </c>
      <c r="G1445">
        <f>SUMIFS(Baggrundsvariable!D$3:D$296,Baggrundsvariable!$A$3:$A$296,Samlet!$C1445,Baggrundsvariable!$C$3:$C$296,Samlet!$E1445)</f>
        <v>209991</v>
      </c>
      <c r="H1445" s="8">
        <f>SUMIFS(Baggrundsvariable!E$3:E$296,Baggrundsvariable!$A$3:$A$296,Samlet!$C1445,Baggrundsvariable!$C$3:$C$296,Samlet!$E1445)</f>
        <v>1.2249999999999999</v>
      </c>
      <c r="I1445" s="8">
        <f>SUMIFS(Baggrundsvariable!F$3:F$296,Baggrundsvariable!$A$3:$A$296,Samlet!$C1445,Baggrundsvariable!$C$3:$C$296,Samlet!$E1445)</f>
        <v>6.4</v>
      </c>
      <c r="J1445" s="8">
        <f>SUMIFS(Baggrundsvariable!G$3:G$296,Baggrundsvariable!$A$3:$A$296,Samlet!$C1445,Baggrundsvariable!$C$3:$C$296,Samlet!$E1445)</f>
        <v>40.6</v>
      </c>
      <c r="K1445" s="8">
        <f>SUMIFS(Baggrundsvariable!H$3:H$296,Baggrundsvariable!$A$3:$A$296,Samlet!$C1445,Baggrundsvariable!$C$3:$C$296,Samlet!$E1445)</f>
        <v>20.8</v>
      </c>
      <c r="L1445" s="8">
        <f>SUMIFS(Baggrundsvariable!I$3:I$296,Baggrundsvariable!$A$3:$A$296,Samlet!$C1445,Baggrundsvariable!$C$3:$C$296,Samlet!$E1445)</f>
        <v>14.847157834554469</v>
      </c>
    </row>
    <row r="1446" spans="1:12">
      <c r="A1446">
        <v>1093</v>
      </c>
      <c r="B1446" t="s">
        <v>617</v>
      </c>
      <c r="C1446">
        <v>101</v>
      </c>
      <c r="D1446" t="s">
        <v>1232</v>
      </c>
      <c r="E1446">
        <v>2015</v>
      </c>
      <c r="F1446" s="15">
        <f>IF(VLOOKUP(IF($A1446&lt;1500,'BM011'!$D$5,IF($A1446&lt;1800,'BM011'!$D$5,IF($A1446&lt;2000,'BM011'!$D$5,$A1446))),'BM011'!$D$5:$U$607,'BM011'!T$609,0)="BRUG KOM",VLOOKUP($C1446,'BM010'!$C$5:$T$102,'BM010'!S$104,0),VLOOKUP(IF($A1446&lt;1500,'BM011'!$D$5,IF($A1446&lt;1800,'BM011'!$D$5,IF($A1446&lt;2000,'BM011'!$D$5,$A1446))),'BM011'!$D$5:$U$607,'BM011'!T$609,0))</f>
        <v>29624.75</v>
      </c>
      <c r="G1446">
        <f>SUMIFS(Baggrundsvariable!D$3:D$296,Baggrundsvariable!$A$3:$A$296,Samlet!$C1446,Baggrundsvariable!$C$3:$C$296,Samlet!$E1446)</f>
        <v>209991</v>
      </c>
      <c r="H1446" s="8">
        <f>SUMIFS(Baggrundsvariable!E$3:E$296,Baggrundsvariable!$A$3:$A$296,Samlet!$C1446,Baggrundsvariable!$C$3:$C$296,Samlet!$E1446)</f>
        <v>1.2249999999999999</v>
      </c>
      <c r="I1446" s="8">
        <f>SUMIFS(Baggrundsvariable!F$3:F$296,Baggrundsvariable!$A$3:$A$296,Samlet!$C1446,Baggrundsvariable!$C$3:$C$296,Samlet!$E1446)</f>
        <v>6.4</v>
      </c>
      <c r="J1446" s="8">
        <f>SUMIFS(Baggrundsvariable!G$3:G$296,Baggrundsvariable!$A$3:$A$296,Samlet!$C1446,Baggrundsvariable!$C$3:$C$296,Samlet!$E1446)</f>
        <v>40.6</v>
      </c>
      <c r="K1446" s="8">
        <f>SUMIFS(Baggrundsvariable!H$3:H$296,Baggrundsvariable!$A$3:$A$296,Samlet!$C1446,Baggrundsvariable!$C$3:$C$296,Samlet!$E1446)</f>
        <v>20.8</v>
      </c>
      <c r="L1446" s="8">
        <f>SUMIFS(Baggrundsvariable!I$3:I$296,Baggrundsvariable!$A$3:$A$296,Samlet!$C1446,Baggrundsvariable!$C$3:$C$296,Samlet!$E1446)</f>
        <v>14.847157834554469</v>
      </c>
    </row>
    <row r="1447" spans="1:12">
      <c r="A1447">
        <v>1095</v>
      </c>
      <c r="B1447" t="s">
        <v>617</v>
      </c>
      <c r="C1447">
        <v>101</v>
      </c>
      <c r="D1447" t="s">
        <v>1232</v>
      </c>
      <c r="E1447">
        <v>2015</v>
      </c>
      <c r="F1447" s="15">
        <f>IF(VLOOKUP(IF($A1447&lt;1500,'BM011'!$D$5,IF($A1447&lt;1800,'BM011'!$D$5,IF($A1447&lt;2000,'BM011'!$D$5,$A1447))),'BM011'!$D$5:$U$607,'BM011'!T$609,0)="BRUG KOM",VLOOKUP($C1447,'BM010'!$C$5:$T$102,'BM010'!S$104,0),VLOOKUP(IF($A1447&lt;1500,'BM011'!$D$5,IF($A1447&lt;1800,'BM011'!$D$5,IF($A1447&lt;2000,'BM011'!$D$5,$A1447))),'BM011'!$D$5:$U$607,'BM011'!T$609,0))</f>
        <v>29624.75</v>
      </c>
      <c r="G1447">
        <f>SUMIFS(Baggrundsvariable!D$3:D$296,Baggrundsvariable!$A$3:$A$296,Samlet!$C1447,Baggrundsvariable!$C$3:$C$296,Samlet!$E1447)</f>
        <v>209991</v>
      </c>
      <c r="H1447" s="8">
        <f>SUMIFS(Baggrundsvariable!E$3:E$296,Baggrundsvariable!$A$3:$A$296,Samlet!$C1447,Baggrundsvariable!$C$3:$C$296,Samlet!$E1447)</f>
        <v>1.2249999999999999</v>
      </c>
      <c r="I1447" s="8">
        <f>SUMIFS(Baggrundsvariable!F$3:F$296,Baggrundsvariable!$A$3:$A$296,Samlet!$C1447,Baggrundsvariable!$C$3:$C$296,Samlet!$E1447)</f>
        <v>6.4</v>
      </c>
      <c r="J1447" s="8">
        <f>SUMIFS(Baggrundsvariable!G$3:G$296,Baggrundsvariable!$A$3:$A$296,Samlet!$C1447,Baggrundsvariable!$C$3:$C$296,Samlet!$E1447)</f>
        <v>40.6</v>
      </c>
      <c r="K1447" s="8">
        <f>SUMIFS(Baggrundsvariable!H$3:H$296,Baggrundsvariable!$A$3:$A$296,Samlet!$C1447,Baggrundsvariable!$C$3:$C$296,Samlet!$E1447)</f>
        <v>20.8</v>
      </c>
      <c r="L1447" s="8">
        <f>SUMIFS(Baggrundsvariable!I$3:I$296,Baggrundsvariable!$A$3:$A$296,Samlet!$C1447,Baggrundsvariable!$C$3:$C$296,Samlet!$E1447)</f>
        <v>14.847157834554469</v>
      </c>
    </row>
    <row r="1448" spans="1:12">
      <c r="A1448">
        <v>1098</v>
      </c>
      <c r="B1448" t="s">
        <v>617</v>
      </c>
      <c r="C1448">
        <v>101</v>
      </c>
      <c r="D1448" t="s">
        <v>1232</v>
      </c>
      <c r="E1448">
        <v>2015</v>
      </c>
      <c r="F1448" s="15">
        <f>IF(VLOOKUP(IF($A1448&lt;1500,'BM011'!$D$5,IF($A1448&lt;1800,'BM011'!$D$5,IF($A1448&lt;2000,'BM011'!$D$5,$A1448))),'BM011'!$D$5:$U$607,'BM011'!T$609,0)="BRUG KOM",VLOOKUP($C1448,'BM010'!$C$5:$T$102,'BM010'!S$104,0),VLOOKUP(IF($A1448&lt;1500,'BM011'!$D$5,IF($A1448&lt;1800,'BM011'!$D$5,IF($A1448&lt;2000,'BM011'!$D$5,$A1448))),'BM011'!$D$5:$U$607,'BM011'!T$609,0))</f>
        <v>29624.75</v>
      </c>
      <c r="G1448">
        <f>SUMIFS(Baggrundsvariable!D$3:D$296,Baggrundsvariable!$A$3:$A$296,Samlet!$C1448,Baggrundsvariable!$C$3:$C$296,Samlet!$E1448)</f>
        <v>209991</v>
      </c>
      <c r="H1448" s="8">
        <f>SUMIFS(Baggrundsvariable!E$3:E$296,Baggrundsvariable!$A$3:$A$296,Samlet!$C1448,Baggrundsvariable!$C$3:$C$296,Samlet!$E1448)</f>
        <v>1.2249999999999999</v>
      </c>
      <c r="I1448" s="8">
        <f>SUMIFS(Baggrundsvariable!F$3:F$296,Baggrundsvariable!$A$3:$A$296,Samlet!$C1448,Baggrundsvariable!$C$3:$C$296,Samlet!$E1448)</f>
        <v>6.4</v>
      </c>
      <c r="J1448" s="8">
        <f>SUMIFS(Baggrundsvariable!G$3:G$296,Baggrundsvariable!$A$3:$A$296,Samlet!$C1448,Baggrundsvariable!$C$3:$C$296,Samlet!$E1448)</f>
        <v>40.6</v>
      </c>
      <c r="K1448" s="8">
        <f>SUMIFS(Baggrundsvariable!H$3:H$296,Baggrundsvariable!$A$3:$A$296,Samlet!$C1448,Baggrundsvariable!$C$3:$C$296,Samlet!$E1448)</f>
        <v>20.8</v>
      </c>
      <c r="L1448" s="8">
        <f>SUMIFS(Baggrundsvariable!I$3:I$296,Baggrundsvariable!$A$3:$A$296,Samlet!$C1448,Baggrundsvariable!$C$3:$C$296,Samlet!$E1448)</f>
        <v>14.847157834554469</v>
      </c>
    </row>
    <row r="1449" spans="1:12">
      <c r="A1449">
        <v>1100</v>
      </c>
      <c r="B1449" t="s">
        <v>617</v>
      </c>
      <c r="C1449">
        <v>101</v>
      </c>
      <c r="D1449" t="s">
        <v>1232</v>
      </c>
      <c r="E1449">
        <v>2015</v>
      </c>
      <c r="F1449" s="15">
        <f>IF(VLOOKUP(IF($A1449&lt;1500,'BM011'!$D$5,IF($A1449&lt;1800,'BM011'!$D$5,IF($A1449&lt;2000,'BM011'!$D$5,$A1449))),'BM011'!$D$5:$U$607,'BM011'!T$609,0)="BRUG KOM",VLOOKUP($C1449,'BM010'!$C$5:$T$102,'BM010'!S$104,0),VLOOKUP(IF($A1449&lt;1500,'BM011'!$D$5,IF($A1449&lt;1800,'BM011'!$D$5,IF($A1449&lt;2000,'BM011'!$D$5,$A1449))),'BM011'!$D$5:$U$607,'BM011'!T$609,0))</f>
        <v>29624.75</v>
      </c>
      <c r="G1449">
        <f>SUMIFS(Baggrundsvariable!D$3:D$296,Baggrundsvariable!$A$3:$A$296,Samlet!$C1449,Baggrundsvariable!$C$3:$C$296,Samlet!$E1449)</f>
        <v>209991</v>
      </c>
      <c r="H1449" s="8">
        <f>SUMIFS(Baggrundsvariable!E$3:E$296,Baggrundsvariable!$A$3:$A$296,Samlet!$C1449,Baggrundsvariable!$C$3:$C$296,Samlet!$E1449)</f>
        <v>1.2249999999999999</v>
      </c>
      <c r="I1449" s="8">
        <f>SUMIFS(Baggrundsvariable!F$3:F$296,Baggrundsvariable!$A$3:$A$296,Samlet!$C1449,Baggrundsvariable!$C$3:$C$296,Samlet!$E1449)</f>
        <v>6.4</v>
      </c>
      <c r="J1449" s="8">
        <f>SUMIFS(Baggrundsvariable!G$3:G$296,Baggrundsvariable!$A$3:$A$296,Samlet!$C1449,Baggrundsvariable!$C$3:$C$296,Samlet!$E1449)</f>
        <v>40.6</v>
      </c>
      <c r="K1449" s="8">
        <f>SUMIFS(Baggrundsvariable!H$3:H$296,Baggrundsvariable!$A$3:$A$296,Samlet!$C1449,Baggrundsvariable!$C$3:$C$296,Samlet!$E1449)</f>
        <v>20.8</v>
      </c>
      <c r="L1449" s="8">
        <f>SUMIFS(Baggrundsvariable!I$3:I$296,Baggrundsvariable!$A$3:$A$296,Samlet!$C1449,Baggrundsvariable!$C$3:$C$296,Samlet!$E1449)</f>
        <v>14.847157834554469</v>
      </c>
    </row>
    <row r="1450" spans="1:12">
      <c r="A1450">
        <v>1101</v>
      </c>
      <c r="B1450" t="s">
        <v>617</v>
      </c>
      <c r="C1450">
        <v>101</v>
      </c>
      <c r="D1450" t="s">
        <v>1232</v>
      </c>
      <c r="E1450">
        <v>2015</v>
      </c>
      <c r="F1450" s="15">
        <f>IF(VLOOKUP(IF($A1450&lt;1500,'BM011'!$D$5,IF($A1450&lt;1800,'BM011'!$D$5,IF($A1450&lt;2000,'BM011'!$D$5,$A1450))),'BM011'!$D$5:$U$607,'BM011'!T$609,0)="BRUG KOM",VLOOKUP($C1450,'BM010'!$C$5:$T$102,'BM010'!S$104,0),VLOOKUP(IF($A1450&lt;1500,'BM011'!$D$5,IF($A1450&lt;1800,'BM011'!$D$5,IF($A1450&lt;2000,'BM011'!$D$5,$A1450))),'BM011'!$D$5:$U$607,'BM011'!T$609,0))</f>
        <v>29624.75</v>
      </c>
      <c r="G1450">
        <f>SUMIFS(Baggrundsvariable!D$3:D$296,Baggrundsvariable!$A$3:$A$296,Samlet!$C1450,Baggrundsvariable!$C$3:$C$296,Samlet!$E1450)</f>
        <v>209991</v>
      </c>
      <c r="H1450" s="8">
        <f>SUMIFS(Baggrundsvariable!E$3:E$296,Baggrundsvariable!$A$3:$A$296,Samlet!$C1450,Baggrundsvariable!$C$3:$C$296,Samlet!$E1450)</f>
        <v>1.2249999999999999</v>
      </c>
      <c r="I1450" s="8">
        <f>SUMIFS(Baggrundsvariable!F$3:F$296,Baggrundsvariable!$A$3:$A$296,Samlet!$C1450,Baggrundsvariable!$C$3:$C$296,Samlet!$E1450)</f>
        <v>6.4</v>
      </c>
      <c r="J1450" s="8">
        <f>SUMIFS(Baggrundsvariable!G$3:G$296,Baggrundsvariable!$A$3:$A$296,Samlet!$C1450,Baggrundsvariable!$C$3:$C$296,Samlet!$E1450)</f>
        <v>40.6</v>
      </c>
      <c r="K1450" s="8">
        <f>SUMIFS(Baggrundsvariable!H$3:H$296,Baggrundsvariable!$A$3:$A$296,Samlet!$C1450,Baggrundsvariable!$C$3:$C$296,Samlet!$E1450)</f>
        <v>20.8</v>
      </c>
      <c r="L1450" s="8">
        <f>SUMIFS(Baggrundsvariable!I$3:I$296,Baggrundsvariable!$A$3:$A$296,Samlet!$C1450,Baggrundsvariable!$C$3:$C$296,Samlet!$E1450)</f>
        <v>14.847157834554469</v>
      </c>
    </row>
    <row r="1451" spans="1:12">
      <c r="A1451">
        <v>1102</v>
      </c>
      <c r="B1451" t="s">
        <v>617</v>
      </c>
      <c r="C1451">
        <v>101</v>
      </c>
      <c r="D1451" t="s">
        <v>1232</v>
      </c>
      <c r="E1451">
        <v>2015</v>
      </c>
      <c r="F1451" s="15">
        <f>IF(VLOOKUP(IF($A1451&lt;1500,'BM011'!$D$5,IF($A1451&lt;1800,'BM011'!$D$5,IF($A1451&lt;2000,'BM011'!$D$5,$A1451))),'BM011'!$D$5:$U$607,'BM011'!T$609,0)="BRUG KOM",VLOOKUP($C1451,'BM010'!$C$5:$T$102,'BM010'!S$104,0),VLOOKUP(IF($A1451&lt;1500,'BM011'!$D$5,IF($A1451&lt;1800,'BM011'!$D$5,IF($A1451&lt;2000,'BM011'!$D$5,$A1451))),'BM011'!$D$5:$U$607,'BM011'!T$609,0))</f>
        <v>29624.75</v>
      </c>
      <c r="G1451">
        <f>SUMIFS(Baggrundsvariable!D$3:D$296,Baggrundsvariable!$A$3:$A$296,Samlet!$C1451,Baggrundsvariable!$C$3:$C$296,Samlet!$E1451)</f>
        <v>209991</v>
      </c>
      <c r="H1451" s="8">
        <f>SUMIFS(Baggrundsvariable!E$3:E$296,Baggrundsvariable!$A$3:$A$296,Samlet!$C1451,Baggrundsvariable!$C$3:$C$296,Samlet!$E1451)</f>
        <v>1.2249999999999999</v>
      </c>
      <c r="I1451" s="8">
        <f>SUMIFS(Baggrundsvariable!F$3:F$296,Baggrundsvariable!$A$3:$A$296,Samlet!$C1451,Baggrundsvariable!$C$3:$C$296,Samlet!$E1451)</f>
        <v>6.4</v>
      </c>
      <c r="J1451" s="8">
        <f>SUMIFS(Baggrundsvariable!G$3:G$296,Baggrundsvariable!$A$3:$A$296,Samlet!$C1451,Baggrundsvariable!$C$3:$C$296,Samlet!$E1451)</f>
        <v>40.6</v>
      </c>
      <c r="K1451" s="8">
        <f>SUMIFS(Baggrundsvariable!H$3:H$296,Baggrundsvariable!$A$3:$A$296,Samlet!$C1451,Baggrundsvariable!$C$3:$C$296,Samlet!$E1451)</f>
        <v>20.8</v>
      </c>
      <c r="L1451" s="8">
        <f>SUMIFS(Baggrundsvariable!I$3:I$296,Baggrundsvariable!$A$3:$A$296,Samlet!$C1451,Baggrundsvariable!$C$3:$C$296,Samlet!$E1451)</f>
        <v>14.847157834554469</v>
      </c>
    </row>
    <row r="1452" spans="1:12">
      <c r="A1452">
        <v>1103</v>
      </c>
      <c r="B1452" t="s">
        <v>617</v>
      </c>
      <c r="C1452">
        <v>101</v>
      </c>
      <c r="D1452" t="s">
        <v>1232</v>
      </c>
      <c r="E1452">
        <v>2015</v>
      </c>
      <c r="F1452" s="15">
        <f>IF(VLOOKUP(IF($A1452&lt;1500,'BM011'!$D$5,IF($A1452&lt;1800,'BM011'!$D$5,IF($A1452&lt;2000,'BM011'!$D$5,$A1452))),'BM011'!$D$5:$U$607,'BM011'!T$609,0)="BRUG KOM",VLOOKUP($C1452,'BM010'!$C$5:$T$102,'BM010'!S$104,0),VLOOKUP(IF($A1452&lt;1500,'BM011'!$D$5,IF($A1452&lt;1800,'BM011'!$D$5,IF($A1452&lt;2000,'BM011'!$D$5,$A1452))),'BM011'!$D$5:$U$607,'BM011'!T$609,0))</f>
        <v>29624.75</v>
      </c>
      <c r="G1452">
        <f>SUMIFS(Baggrundsvariable!D$3:D$296,Baggrundsvariable!$A$3:$A$296,Samlet!$C1452,Baggrundsvariable!$C$3:$C$296,Samlet!$E1452)</f>
        <v>209991</v>
      </c>
      <c r="H1452" s="8">
        <f>SUMIFS(Baggrundsvariable!E$3:E$296,Baggrundsvariable!$A$3:$A$296,Samlet!$C1452,Baggrundsvariable!$C$3:$C$296,Samlet!$E1452)</f>
        <v>1.2249999999999999</v>
      </c>
      <c r="I1452" s="8">
        <f>SUMIFS(Baggrundsvariable!F$3:F$296,Baggrundsvariable!$A$3:$A$296,Samlet!$C1452,Baggrundsvariable!$C$3:$C$296,Samlet!$E1452)</f>
        <v>6.4</v>
      </c>
      <c r="J1452" s="8">
        <f>SUMIFS(Baggrundsvariable!G$3:G$296,Baggrundsvariable!$A$3:$A$296,Samlet!$C1452,Baggrundsvariable!$C$3:$C$296,Samlet!$E1452)</f>
        <v>40.6</v>
      </c>
      <c r="K1452" s="8">
        <f>SUMIFS(Baggrundsvariable!H$3:H$296,Baggrundsvariable!$A$3:$A$296,Samlet!$C1452,Baggrundsvariable!$C$3:$C$296,Samlet!$E1452)</f>
        <v>20.8</v>
      </c>
      <c r="L1452" s="8">
        <f>SUMIFS(Baggrundsvariable!I$3:I$296,Baggrundsvariable!$A$3:$A$296,Samlet!$C1452,Baggrundsvariable!$C$3:$C$296,Samlet!$E1452)</f>
        <v>14.847157834554469</v>
      </c>
    </row>
    <row r="1453" spans="1:12">
      <c r="A1453">
        <v>1104</v>
      </c>
      <c r="B1453" t="s">
        <v>617</v>
      </c>
      <c r="C1453">
        <v>101</v>
      </c>
      <c r="D1453" t="s">
        <v>1232</v>
      </c>
      <c r="E1453">
        <v>2015</v>
      </c>
      <c r="F1453" s="15">
        <f>IF(VLOOKUP(IF($A1453&lt;1500,'BM011'!$D$5,IF($A1453&lt;1800,'BM011'!$D$5,IF($A1453&lt;2000,'BM011'!$D$5,$A1453))),'BM011'!$D$5:$U$607,'BM011'!T$609,0)="BRUG KOM",VLOOKUP($C1453,'BM010'!$C$5:$T$102,'BM010'!S$104,0),VLOOKUP(IF($A1453&lt;1500,'BM011'!$D$5,IF($A1453&lt;1800,'BM011'!$D$5,IF($A1453&lt;2000,'BM011'!$D$5,$A1453))),'BM011'!$D$5:$U$607,'BM011'!T$609,0))</f>
        <v>29624.75</v>
      </c>
      <c r="G1453">
        <f>SUMIFS(Baggrundsvariable!D$3:D$296,Baggrundsvariable!$A$3:$A$296,Samlet!$C1453,Baggrundsvariable!$C$3:$C$296,Samlet!$E1453)</f>
        <v>209991</v>
      </c>
      <c r="H1453" s="8">
        <f>SUMIFS(Baggrundsvariable!E$3:E$296,Baggrundsvariable!$A$3:$A$296,Samlet!$C1453,Baggrundsvariable!$C$3:$C$296,Samlet!$E1453)</f>
        <v>1.2249999999999999</v>
      </c>
      <c r="I1453" s="8">
        <f>SUMIFS(Baggrundsvariable!F$3:F$296,Baggrundsvariable!$A$3:$A$296,Samlet!$C1453,Baggrundsvariable!$C$3:$C$296,Samlet!$E1453)</f>
        <v>6.4</v>
      </c>
      <c r="J1453" s="8">
        <f>SUMIFS(Baggrundsvariable!G$3:G$296,Baggrundsvariable!$A$3:$A$296,Samlet!$C1453,Baggrundsvariable!$C$3:$C$296,Samlet!$E1453)</f>
        <v>40.6</v>
      </c>
      <c r="K1453" s="8">
        <f>SUMIFS(Baggrundsvariable!H$3:H$296,Baggrundsvariable!$A$3:$A$296,Samlet!$C1453,Baggrundsvariable!$C$3:$C$296,Samlet!$E1453)</f>
        <v>20.8</v>
      </c>
      <c r="L1453" s="8">
        <f>SUMIFS(Baggrundsvariable!I$3:I$296,Baggrundsvariable!$A$3:$A$296,Samlet!$C1453,Baggrundsvariable!$C$3:$C$296,Samlet!$E1453)</f>
        <v>14.847157834554469</v>
      </c>
    </row>
    <row r="1454" spans="1:12">
      <c r="A1454">
        <v>1105</v>
      </c>
      <c r="B1454" t="s">
        <v>617</v>
      </c>
      <c r="C1454">
        <v>101</v>
      </c>
      <c r="D1454" t="s">
        <v>1232</v>
      </c>
      <c r="E1454">
        <v>2015</v>
      </c>
      <c r="F1454" s="15">
        <f>IF(VLOOKUP(IF($A1454&lt;1500,'BM011'!$D$5,IF($A1454&lt;1800,'BM011'!$D$5,IF($A1454&lt;2000,'BM011'!$D$5,$A1454))),'BM011'!$D$5:$U$607,'BM011'!T$609,0)="BRUG KOM",VLOOKUP($C1454,'BM010'!$C$5:$T$102,'BM010'!S$104,0),VLOOKUP(IF($A1454&lt;1500,'BM011'!$D$5,IF($A1454&lt;1800,'BM011'!$D$5,IF($A1454&lt;2000,'BM011'!$D$5,$A1454))),'BM011'!$D$5:$U$607,'BM011'!T$609,0))</f>
        <v>29624.75</v>
      </c>
      <c r="G1454">
        <f>SUMIFS(Baggrundsvariable!D$3:D$296,Baggrundsvariable!$A$3:$A$296,Samlet!$C1454,Baggrundsvariable!$C$3:$C$296,Samlet!$E1454)</f>
        <v>209991</v>
      </c>
      <c r="H1454" s="8">
        <f>SUMIFS(Baggrundsvariable!E$3:E$296,Baggrundsvariable!$A$3:$A$296,Samlet!$C1454,Baggrundsvariable!$C$3:$C$296,Samlet!$E1454)</f>
        <v>1.2249999999999999</v>
      </c>
      <c r="I1454" s="8">
        <f>SUMIFS(Baggrundsvariable!F$3:F$296,Baggrundsvariable!$A$3:$A$296,Samlet!$C1454,Baggrundsvariable!$C$3:$C$296,Samlet!$E1454)</f>
        <v>6.4</v>
      </c>
      <c r="J1454" s="8">
        <f>SUMIFS(Baggrundsvariable!G$3:G$296,Baggrundsvariable!$A$3:$A$296,Samlet!$C1454,Baggrundsvariable!$C$3:$C$296,Samlet!$E1454)</f>
        <v>40.6</v>
      </c>
      <c r="K1454" s="8">
        <f>SUMIFS(Baggrundsvariable!H$3:H$296,Baggrundsvariable!$A$3:$A$296,Samlet!$C1454,Baggrundsvariable!$C$3:$C$296,Samlet!$E1454)</f>
        <v>20.8</v>
      </c>
      <c r="L1454" s="8">
        <f>SUMIFS(Baggrundsvariable!I$3:I$296,Baggrundsvariable!$A$3:$A$296,Samlet!$C1454,Baggrundsvariable!$C$3:$C$296,Samlet!$E1454)</f>
        <v>14.847157834554469</v>
      </c>
    </row>
    <row r="1455" spans="1:12">
      <c r="A1455">
        <v>1106</v>
      </c>
      <c r="B1455" t="s">
        <v>617</v>
      </c>
      <c r="C1455">
        <v>101</v>
      </c>
      <c r="D1455" t="s">
        <v>1232</v>
      </c>
      <c r="E1455">
        <v>2015</v>
      </c>
      <c r="F1455" s="15">
        <f>IF(VLOOKUP(IF($A1455&lt;1500,'BM011'!$D$5,IF($A1455&lt;1800,'BM011'!$D$5,IF($A1455&lt;2000,'BM011'!$D$5,$A1455))),'BM011'!$D$5:$U$607,'BM011'!T$609,0)="BRUG KOM",VLOOKUP($C1455,'BM010'!$C$5:$T$102,'BM010'!S$104,0),VLOOKUP(IF($A1455&lt;1500,'BM011'!$D$5,IF($A1455&lt;1800,'BM011'!$D$5,IF($A1455&lt;2000,'BM011'!$D$5,$A1455))),'BM011'!$D$5:$U$607,'BM011'!T$609,0))</f>
        <v>29624.75</v>
      </c>
      <c r="G1455">
        <f>SUMIFS(Baggrundsvariable!D$3:D$296,Baggrundsvariable!$A$3:$A$296,Samlet!$C1455,Baggrundsvariable!$C$3:$C$296,Samlet!$E1455)</f>
        <v>209991</v>
      </c>
      <c r="H1455" s="8">
        <f>SUMIFS(Baggrundsvariable!E$3:E$296,Baggrundsvariable!$A$3:$A$296,Samlet!$C1455,Baggrundsvariable!$C$3:$C$296,Samlet!$E1455)</f>
        <v>1.2249999999999999</v>
      </c>
      <c r="I1455" s="8">
        <f>SUMIFS(Baggrundsvariable!F$3:F$296,Baggrundsvariable!$A$3:$A$296,Samlet!$C1455,Baggrundsvariable!$C$3:$C$296,Samlet!$E1455)</f>
        <v>6.4</v>
      </c>
      <c r="J1455" s="8">
        <f>SUMIFS(Baggrundsvariable!G$3:G$296,Baggrundsvariable!$A$3:$A$296,Samlet!$C1455,Baggrundsvariable!$C$3:$C$296,Samlet!$E1455)</f>
        <v>40.6</v>
      </c>
      <c r="K1455" s="8">
        <f>SUMIFS(Baggrundsvariable!H$3:H$296,Baggrundsvariable!$A$3:$A$296,Samlet!$C1455,Baggrundsvariable!$C$3:$C$296,Samlet!$E1455)</f>
        <v>20.8</v>
      </c>
      <c r="L1455" s="8">
        <f>SUMIFS(Baggrundsvariable!I$3:I$296,Baggrundsvariable!$A$3:$A$296,Samlet!$C1455,Baggrundsvariable!$C$3:$C$296,Samlet!$E1455)</f>
        <v>14.847157834554469</v>
      </c>
    </row>
    <row r="1456" spans="1:12">
      <c r="A1456">
        <v>1107</v>
      </c>
      <c r="B1456" t="s">
        <v>617</v>
      </c>
      <c r="C1456">
        <v>101</v>
      </c>
      <c r="D1456" t="s">
        <v>1232</v>
      </c>
      <c r="E1456">
        <v>2015</v>
      </c>
      <c r="F1456" s="15">
        <f>IF(VLOOKUP(IF($A1456&lt;1500,'BM011'!$D$5,IF($A1456&lt;1800,'BM011'!$D$5,IF($A1456&lt;2000,'BM011'!$D$5,$A1456))),'BM011'!$D$5:$U$607,'BM011'!T$609,0)="BRUG KOM",VLOOKUP($C1456,'BM010'!$C$5:$T$102,'BM010'!S$104,0),VLOOKUP(IF($A1456&lt;1500,'BM011'!$D$5,IF($A1456&lt;1800,'BM011'!$D$5,IF($A1456&lt;2000,'BM011'!$D$5,$A1456))),'BM011'!$D$5:$U$607,'BM011'!T$609,0))</f>
        <v>29624.75</v>
      </c>
      <c r="G1456">
        <f>SUMIFS(Baggrundsvariable!D$3:D$296,Baggrundsvariable!$A$3:$A$296,Samlet!$C1456,Baggrundsvariable!$C$3:$C$296,Samlet!$E1456)</f>
        <v>209991</v>
      </c>
      <c r="H1456" s="8">
        <f>SUMIFS(Baggrundsvariable!E$3:E$296,Baggrundsvariable!$A$3:$A$296,Samlet!$C1456,Baggrundsvariable!$C$3:$C$296,Samlet!$E1456)</f>
        <v>1.2249999999999999</v>
      </c>
      <c r="I1456" s="8">
        <f>SUMIFS(Baggrundsvariable!F$3:F$296,Baggrundsvariable!$A$3:$A$296,Samlet!$C1456,Baggrundsvariable!$C$3:$C$296,Samlet!$E1456)</f>
        <v>6.4</v>
      </c>
      <c r="J1456" s="8">
        <f>SUMIFS(Baggrundsvariable!G$3:G$296,Baggrundsvariable!$A$3:$A$296,Samlet!$C1456,Baggrundsvariable!$C$3:$C$296,Samlet!$E1456)</f>
        <v>40.6</v>
      </c>
      <c r="K1456" s="8">
        <f>SUMIFS(Baggrundsvariable!H$3:H$296,Baggrundsvariable!$A$3:$A$296,Samlet!$C1456,Baggrundsvariable!$C$3:$C$296,Samlet!$E1456)</f>
        <v>20.8</v>
      </c>
      <c r="L1456" s="8">
        <f>SUMIFS(Baggrundsvariable!I$3:I$296,Baggrundsvariable!$A$3:$A$296,Samlet!$C1456,Baggrundsvariable!$C$3:$C$296,Samlet!$E1456)</f>
        <v>14.847157834554469</v>
      </c>
    </row>
    <row r="1457" spans="1:12">
      <c r="A1457">
        <v>1110</v>
      </c>
      <c r="B1457" t="s">
        <v>617</v>
      </c>
      <c r="C1457">
        <v>101</v>
      </c>
      <c r="D1457" t="s">
        <v>1232</v>
      </c>
      <c r="E1457">
        <v>2015</v>
      </c>
      <c r="F1457" s="15">
        <f>IF(VLOOKUP(IF($A1457&lt;1500,'BM011'!$D$5,IF($A1457&lt;1800,'BM011'!$D$5,IF($A1457&lt;2000,'BM011'!$D$5,$A1457))),'BM011'!$D$5:$U$607,'BM011'!T$609,0)="BRUG KOM",VLOOKUP($C1457,'BM010'!$C$5:$T$102,'BM010'!S$104,0),VLOOKUP(IF($A1457&lt;1500,'BM011'!$D$5,IF($A1457&lt;1800,'BM011'!$D$5,IF($A1457&lt;2000,'BM011'!$D$5,$A1457))),'BM011'!$D$5:$U$607,'BM011'!T$609,0))</f>
        <v>29624.75</v>
      </c>
      <c r="G1457">
        <f>SUMIFS(Baggrundsvariable!D$3:D$296,Baggrundsvariable!$A$3:$A$296,Samlet!$C1457,Baggrundsvariable!$C$3:$C$296,Samlet!$E1457)</f>
        <v>209991</v>
      </c>
      <c r="H1457" s="8">
        <f>SUMIFS(Baggrundsvariable!E$3:E$296,Baggrundsvariable!$A$3:$A$296,Samlet!$C1457,Baggrundsvariable!$C$3:$C$296,Samlet!$E1457)</f>
        <v>1.2249999999999999</v>
      </c>
      <c r="I1457" s="8">
        <f>SUMIFS(Baggrundsvariable!F$3:F$296,Baggrundsvariable!$A$3:$A$296,Samlet!$C1457,Baggrundsvariable!$C$3:$C$296,Samlet!$E1457)</f>
        <v>6.4</v>
      </c>
      <c r="J1457" s="8">
        <f>SUMIFS(Baggrundsvariable!G$3:G$296,Baggrundsvariable!$A$3:$A$296,Samlet!$C1457,Baggrundsvariable!$C$3:$C$296,Samlet!$E1457)</f>
        <v>40.6</v>
      </c>
      <c r="K1457" s="8">
        <f>SUMIFS(Baggrundsvariable!H$3:H$296,Baggrundsvariable!$A$3:$A$296,Samlet!$C1457,Baggrundsvariable!$C$3:$C$296,Samlet!$E1457)</f>
        <v>20.8</v>
      </c>
      <c r="L1457" s="8">
        <f>SUMIFS(Baggrundsvariable!I$3:I$296,Baggrundsvariable!$A$3:$A$296,Samlet!$C1457,Baggrundsvariable!$C$3:$C$296,Samlet!$E1457)</f>
        <v>14.847157834554469</v>
      </c>
    </row>
    <row r="1458" spans="1:12">
      <c r="A1458">
        <v>1111</v>
      </c>
      <c r="B1458" t="s">
        <v>617</v>
      </c>
      <c r="C1458">
        <v>101</v>
      </c>
      <c r="D1458" t="s">
        <v>1232</v>
      </c>
      <c r="E1458">
        <v>2015</v>
      </c>
      <c r="F1458" s="15">
        <f>IF(VLOOKUP(IF($A1458&lt;1500,'BM011'!$D$5,IF($A1458&lt;1800,'BM011'!$D$5,IF($A1458&lt;2000,'BM011'!$D$5,$A1458))),'BM011'!$D$5:$U$607,'BM011'!T$609,0)="BRUG KOM",VLOOKUP($C1458,'BM010'!$C$5:$T$102,'BM010'!S$104,0),VLOOKUP(IF($A1458&lt;1500,'BM011'!$D$5,IF($A1458&lt;1800,'BM011'!$D$5,IF($A1458&lt;2000,'BM011'!$D$5,$A1458))),'BM011'!$D$5:$U$607,'BM011'!T$609,0))</f>
        <v>29624.75</v>
      </c>
      <c r="G1458">
        <f>SUMIFS(Baggrundsvariable!D$3:D$296,Baggrundsvariable!$A$3:$A$296,Samlet!$C1458,Baggrundsvariable!$C$3:$C$296,Samlet!$E1458)</f>
        <v>209991</v>
      </c>
      <c r="H1458" s="8">
        <f>SUMIFS(Baggrundsvariable!E$3:E$296,Baggrundsvariable!$A$3:$A$296,Samlet!$C1458,Baggrundsvariable!$C$3:$C$296,Samlet!$E1458)</f>
        <v>1.2249999999999999</v>
      </c>
      <c r="I1458" s="8">
        <f>SUMIFS(Baggrundsvariable!F$3:F$296,Baggrundsvariable!$A$3:$A$296,Samlet!$C1458,Baggrundsvariable!$C$3:$C$296,Samlet!$E1458)</f>
        <v>6.4</v>
      </c>
      <c r="J1458" s="8">
        <f>SUMIFS(Baggrundsvariable!G$3:G$296,Baggrundsvariable!$A$3:$A$296,Samlet!$C1458,Baggrundsvariable!$C$3:$C$296,Samlet!$E1458)</f>
        <v>40.6</v>
      </c>
      <c r="K1458" s="8">
        <f>SUMIFS(Baggrundsvariable!H$3:H$296,Baggrundsvariable!$A$3:$A$296,Samlet!$C1458,Baggrundsvariable!$C$3:$C$296,Samlet!$E1458)</f>
        <v>20.8</v>
      </c>
      <c r="L1458" s="8">
        <f>SUMIFS(Baggrundsvariable!I$3:I$296,Baggrundsvariable!$A$3:$A$296,Samlet!$C1458,Baggrundsvariable!$C$3:$C$296,Samlet!$E1458)</f>
        <v>14.847157834554469</v>
      </c>
    </row>
    <row r="1459" spans="1:12">
      <c r="A1459">
        <v>1112</v>
      </c>
      <c r="B1459" t="s">
        <v>617</v>
      </c>
      <c r="C1459">
        <v>101</v>
      </c>
      <c r="D1459" t="s">
        <v>1232</v>
      </c>
      <c r="E1459">
        <v>2015</v>
      </c>
      <c r="F1459" s="15">
        <f>IF(VLOOKUP(IF($A1459&lt;1500,'BM011'!$D$5,IF($A1459&lt;1800,'BM011'!$D$5,IF($A1459&lt;2000,'BM011'!$D$5,$A1459))),'BM011'!$D$5:$U$607,'BM011'!T$609,0)="BRUG KOM",VLOOKUP($C1459,'BM010'!$C$5:$T$102,'BM010'!S$104,0),VLOOKUP(IF($A1459&lt;1500,'BM011'!$D$5,IF($A1459&lt;1800,'BM011'!$D$5,IF($A1459&lt;2000,'BM011'!$D$5,$A1459))),'BM011'!$D$5:$U$607,'BM011'!T$609,0))</f>
        <v>29624.75</v>
      </c>
      <c r="G1459">
        <f>SUMIFS(Baggrundsvariable!D$3:D$296,Baggrundsvariable!$A$3:$A$296,Samlet!$C1459,Baggrundsvariable!$C$3:$C$296,Samlet!$E1459)</f>
        <v>209991</v>
      </c>
      <c r="H1459" s="8">
        <f>SUMIFS(Baggrundsvariable!E$3:E$296,Baggrundsvariable!$A$3:$A$296,Samlet!$C1459,Baggrundsvariable!$C$3:$C$296,Samlet!$E1459)</f>
        <v>1.2249999999999999</v>
      </c>
      <c r="I1459" s="8">
        <f>SUMIFS(Baggrundsvariable!F$3:F$296,Baggrundsvariable!$A$3:$A$296,Samlet!$C1459,Baggrundsvariable!$C$3:$C$296,Samlet!$E1459)</f>
        <v>6.4</v>
      </c>
      <c r="J1459" s="8">
        <f>SUMIFS(Baggrundsvariable!G$3:G$296,Baggrundsvariable!$A$3:$A$296,Samlet!$C1459,Baggrundsvariable!$C$3:$C$296,Samlet!$E1459)</f>
        <v>40.6</v>
      </c>
      <c r="K1459" s="8">
        <f>SUMIFS(Baggrundsvariable!H$3:H$296,Baggrundsvariable!$A$3:$A$296,Samlet!$C1459,Baggrundsvariable!$C$3:$C$296,Samlet!$E1459)</f>
        <v>20.8</v>
      </c>
      <c r="L1459" s="8">
        <f>SUMIFS(Baggrundsvariable!I$3:I$296,Baggrundsvariable!$A$3:$A$296,Samlet!$C1459,Baggrundsvariable!$C$3:$C$296,Samlet!$E1459)</f>
        <v>14.847157834554469</v>
      </c>
    </row>
    <row r="1460" spans="1:12">
      <c r="A1460">
        <v>1113</v>
      </c>
      <c r="B1460" t="s">
        <v>617</v>
      </c>
      <c r="C1460">
        <v>101</v>
      </c>
      <c r="D1460" t="s">
        <v>1232</v>
      </c>
      <c r="E1460">
        <v>2015</v>
      </c>
      <c r="F1460" s="15">
        <f>IF(VLOOKUP(IF($A1460&lt;1500,'BM011'!$D$5,IF($A1460&lt;1800,'BM011'!$D$5,IF($A1460&lt;2000,'BM011'!$D$5,$A1460))),'BM011'!$D$5:$U$607,'BM011'!T$609,0)="BRUG KOM",VLOOKUP($C1460,'BM010'!$C$5:$T$102,'BM010'!S$104,0),VLOOKUP(IF($A1460&lt;1500,'BM011'!$D$5,IF($A1460&lt;1800,'BM011'!$D$5,IF($A1460&lt;2000,'BM011'!$D$5,$A1460))),'BM011'!$D$5:$U$607,'BM011'!T$609,0))</f>
        <v>29624.75</v>
      </c>
      <c r="G1460">
        <f>SUMIFS(Baggrundsvariable!D$3:D$296,Baggrundsvariable!$A$3:$A$296,Samlet!$C1460,Baggrundsvariable!$C$3:$C$296,Samlet!$E1460)</f>
        <v>209991</v>
      </c>
      <c r="H1460" s="8">
        <f>SUMIFS(Baggrundsvariable!E$3:E$296,Baggrundsvariable!$A$3:$A$296,Samlet!$C1460,Baggrundsvariable!$C$3:$C$296,Samlet!$E1460)</f>
        <v>1.2249999999999999</v>
      </c>
      <c r="I1460" s="8">
        <f>SUMIFS(Baggrundsvariable!F$3:F$296,Baggrundsvariable!$A$3:$A$296,Samlet!$C1460,Baggrundsvariable!$C$3:$C$296,Samlet!$E1460)</f>
        <v>6.4</v>
      </c>
      <c r="J1460" s="8">
        <f>SUMIFS(Baggrundsvariable!G$3:G$296,Baggrundsvariable!$A$3:$A$296,Samlet!$C1460,Baggrundsvariable!$C$3:$C$296,Samlet!$E1460)</f>
        <v>40.6</v>
      </c>
      <c r="K1460" s="8">
        <f>SUMIFS(Baggrundsvariable!H$3:H$296,Baggrundsvariable!$A$3:$A$296,Samlet!$C1460,Baggrundsvariable!$C$3:$C$296,Samlet!$E1460)</f>
        <v>20.8</v>
      </c>
      <c r="L1460" s="8">
        <f>SUMIFS(Baggrundsvariable!I$3:I$296,Baggrundsvariable!$A$3:$A$296,Samlet!$C1460,Baggrundsvariable!$C$3:$C$296,Samlet!$E1460)</f>
        <v>14.847157834554469</v>
      </c>
    </row>
    <row r="1461" spans="1:12">
      <c r="A1461">
        <v>1114</v>
      </c>
      <c r="B1461" t="s">
        <v>617</v>
      </c>
      <c r="C1461">
        <v>101</v>
      </c>
      <c r="D1461" t="s">
        <v>1232</v>
      </c>
      <c r="E1461">
        <v>2015</v>
      </c>
      <c r="F1461" s="15">
        <f>IF(VLOOKUP(IF($A1461&lt;1500,'BM011'!$D$5,IF($A1461&lt;1800,'BM011'!$D$5,IF($A1461&lt;2000,'BM011'!$D$5,$A1461))),'BM011'!$D$5:$U$607,'BM011'!T$609,0)="BRUG KOM",VLOOKUP($C1461,'BM010'!$C$5:$T$102,'BM010'!S$104,0),VLOOKUP(IF($A1461&lt;1500,'BM011'!$D$5,IF($A1461&lt;1800,'BM011'!$D$5,IF($A1461&lt;2000,'BM011'!$D$5,$A1461))),'BM011'!$D$5:$U$607,'BM011'!T$609,0))</f>
        <v>29624.75</v>
      </c>
      <c r="G1461">
        <f>SUMIFS(Baggrundsvariable!D$3:D$296,Baggrundsvariable!$A$3:$A$296,Samlet!$C1461,Baggrundsvariable!$C$3:$C$296,Samlet!$E1461)</f>
        <v>209991</v>
      </c>
      <c r="H1461" s="8">
        <f>SUMIFS(Baggrundsvariable!E$3:E$296,Baggrundsvariable!$A$3:$A$296,Samlet!$C1461,Baggrundsvariable!$C$3:$C$296,Samlet!$E1461)</f>
        <v>1.2249999999999999</v>
      </c>
      <c r="I1461" s="8">
        <f>SUMIFS(Baggrundsvariable!F$3:F$296,Baggrundsvariable!$A$3:$A$296,Samlet!$C1461,Baggrundsvariable!$C$3:$C$296,Samlet!$E1461)</f>
        <v>6.4</v>
      </c>
      <c r="J1461" s="8">
        <f>SUMIFS(Baggrundsvariable!G$3:G$296,Baggrundsvariable!$A$3:$A$296,Samlet!$C1461,Baggrundsvariable!$C$3:$C$296,Samlet!$E1461)</f>
        <v>40.6</v>
      </c>
      <c r="K1461" s="8">
        <f>SUMIFS(Baggrundsvariable!H$3:H$296,Baggrundsvariable!$A$3:$A$296,Samlet!$C1461,Baggrundsvariable!$C$3:$C$296,Samlet!$E1461)</f>
        <v>20.8</v>
      </c>
      <c r="L1461" s="8">
        <f>SUMIFS(Baggrundsvariable!I$3:I$296,Baggrundsvariable!$A$3:$A$296,Samlet!$C1461,Baggrundsvariable!$C$3:$C$296,Samlet!$E1461)</f>
        <v>14.847157834554469</v>
      </c>
    </row>
    <row r="1462" spans="1:12">
      <c r="A1462">
        <v>1115</v>
      </c>
      <c r="B1462" t="s">
        <v>617</v>
      </c>
      <c r="C1462">
        <v>101</v>
      </c>
      <c r="D1462" t="s">
        <v>1232</v>
      </c>
      <c r="E1462">
        <v>2015</v>
      </c>
      <c r="F1462" s="15">
        <f>IF(VLOOKUP(IF($A1462&lt;1500,'BM011'!$D$5,IF($A1462&lt;1800,'BM011'!$D$5,IF($A1462&lt;2000,'BM011'!$D$5,$A1462))),'BM011'!$D$5:$U$607,'BM011'!T$609,0)="BRUG KOM",VLOOKUP($C1462,'BM010'!$C$5:$T$102,'BM010'!S$104,0),VLOOKUP(IF($A1462&lt;1500,'BM011'!$D$5,IF($A1462&lt;1800,'BM011'!$D$5,IF($A1462&lt;2000,'BM011'!$D$5,$A1462))),'BM011'!$D$5:$U$607,'BM011'!T$609,0))</f>
        <v>29624.75</v>
      </c>
      <c r="G1462">
        <f>SUMIFS(Baggrundsvariable!D$3:D$296,Baggrundsvariable!$A$3:$A$296,Samlet!$C1462,Baggrundsvariable!$C$3:$C$296,Samlet!$E1462)</f>
        <v>209991</v>
      </c>
      <c r="H1462" s="8">
        <f>SUMIFS(Baggrundsvariable!E$3:E$296,Baggrundsvariable!$A$3:$A$296,Samlet!$C1462,Baggrundsvariable!$C$3:$C$296,Samlet!$E1462)</f>
        <v>1.2249999999999999</v>
      </c>
      <c r="I1462" s="8">
        <f>SUMIFS(Baggrundsvariable!F$3:F$296,Baggrundsvariable!$A$3:$A$296,Samlet!$C1462,Baggrundsvariable!$C$3:$C$296,Samlet!$E1462)</f>
        <v>6.4</v>
      </c>
      <c r="J1462" s="8">
        <f>SUMIFS(Baggrundsvariable!G$3:G$296,Baggrundsvariable!$A$3:$A$296,Samlet!$C1462,Baggrundsvariable!$C$3:$C$296,Samlet!$E1462)</f>
        <v>40.6</v>
      </c>
      <c r="K1462" s="8">
        <f>SUMIFS(Baggrundsvariable!H$3:H$296,Baggrundsvariable!$A$3:$A$296,Samlet!$C1462,Baggrundsvariable!$C$3:$C$296,Samlet!$E1462)</f>
        <v>20.8</v>
      </c>
      <c r="L1462" s="8">
        <f>SUMIFS(Baggrundsvariable!I$3:I$296,Baggrundsvariable!$A$3:$A$296,Samlet!$C1462,Baggrundsvariable!$C$3:$C$296,Samlet!$E1462)</f>
        <v>14.847157834554469</v>
      </c>
    </row>
    <row r="1463" spans="1:12">
      <c r="A1463">
        <v>1116</v>
      </c>
      <c r="B1463" t="s">
        <v>617</v>
      </c>
      <c r="C1463">
        <v>101</v>
      </c>
      <c r="D1463" t="s">
        <v>1232</v>
      </c>
      <c r="E1463">
        <v>2015</v>
      </c>
      <c r="F1463" s="15">
        <f>IF(VLOOKUP(IF($A1463&lt;1500,'BM011'!$D$5,IF($A1463&lt;1800,'BM011'!$D$5,IF($A1463&lt;2000,'BM011'!$D$5,$A1463))),'BM011'!$D$5:$U$607,'BM011'!T$609,0)="BRUG KOM",VLOOKUP($C1463,'BM010'!$C$5:$T$102,'BM010'!S$104,0),VLOOKUP(IF($A1463&lt;1500,'BM011'!$D$5,IF($A1463&lt;1800,'BM011'!$D$5,IF($A1463&lt;2000,'BM011'!$D$5,$A1463))),'BM011'!$D$5:$U$607,'BM011'!T$609,0))</f>
        <v>29624.75</v>
      </c>
      <c r="G1463">
        <f>SUMIFS(Baggrundsvariable!D$3:D$296,Baggrundsvariable!$A$3:$A$296,Samlet!$C1463,Baggrundsvariable!$C$3:$C$296,Samlet!$E1463)</f>
        <v>209991</v>
      </c>
      <c r="H1463" s="8">
        <f>SUMIFS(Baggrundsvariable!E$3:E$296,Baggrundsvariable!$A$3:$A$296,Samlet!$C1463,Baggrundsvariable!$C$3:$C$296,Samlet!$E1463)</f>
        <v>1.2249999999999999</v>
      </c>
      <c r="I1463" s="8">
        <f>SUMIFS(Baggrundsvariable!F$3:F$296,Baggrundsvariable!$A$3:$A$296,Samlet!$C1463,Baggrundsvariable!$C$3:$C$296,Samlet!$E1463)</f>
        <v>6.4</v>
      </c>
      <c r="J1463" s="8">
        <f>SUMIFS(Baggrundsvariable!G$3:G$296,Baggrundsvariable!$A$3:$A$296,Samlet!$C1463,Baggrundsvariable!$C$3:$C$296,Samlet!$E1463)</f>
        <v>40.6</v>
      </c>
      <c r="K1463" s="8">
        <f>SUMIFS(Baggrundsvariable!H$3:H$296,Baggrundsvariable!$A$3:$A$296,Samlet!$C1463,Baggrundsvariable!$C$3:$C$296,Samlet!$E1463)</f>
        <v>20.8</v>
      </c>
      <c r="L1463" s="8">
        <f>SUMIFS(Baggrundsvariable!I$3:I$296,Baggrundsvariable!$A$3:$A$296,Samlet!$C1463,Baggrundsvariable!$C$3:$C$296,Samlet!$E1463)</f>
        <v>14.847157834554469</v>
      </c>
    </row>
    <row r="1464" spans="1:12">
      <c r="A1464">
        <v>1117</v>
      </c>
      <c r="B1464" t="s">
        <v>617</v>
      </c>
      <c r="C1464">
        <v>101</v>
      </c>
      <c r="D1464" t="s">
        <v>1232</v>
      </c>
      <c r="E1464">
        <v>2015</v>
      </c>
      <c r="F1464" s="15">
        <f>IF(VLOOKUP(IF($A1464&lt;1500,'BM011'!$D$5,IF($A1464&lt;1800,'BM011'!$D$5,IF($A1464&lt;2000,'BM011'!$D$5,$A1464))),'BM011'!$D$5:$U$607,'BM011'!T$609,0)="BRUG KOM",VLOOKUP($C1464,'BM010'!$C$5:$T$102,'BM010'!S$104,0),VLOOKUP(IF($A1464&lt;1500,'BM011'!$D$5,IF($A1464&lt;1800,'BM011'!$D$5,IF($A1464&lt;2000,'BM011'!$D$5,$A1464))),'BM011'!$D$5:$U$607,'BM011'!T$609,0))</f>
        <v>29624.75</v>
      </c>
      <c r="G1464">
        <f>SUMIFS(Baggrundsvariable!D$3:D$296,Baggrundsvariable!$A$3:$A$296,Samlet!$C1464,Baggrundsvariable!$C$3:$C$296,Samlet!$E1464)</f>
        <v>209991</v>
      </c>
      <c r="H1464" s="8">
        <f>SUMIFS(Baggrundsvariable!E$3:E$296,Baggrundsvariable!$A$3:$A$296,Samlet!$C1464,Baggrundsvariable!$C$3:$C$296,Samlet!$E1464)</f>
        <v>1.2249999999999999</v>
      </c>
      <c r="I1464" s="8">
        <f>SUMIFS(Baggrundsvariable!F$3:F$296,Baggrundsvariable!$A$3:$A$296,Samlet!$C1464,Baggrundsvariable!$C$3:$C$296,Samlet!$E1464)</f>
        <v>6.4</v>
      </c>
      <c r="J1464" s="8">
        <f>SUMIFS(Baggrundsvariable!G$3:G$296,Baggrundsvariable!$A$3:$A$296,Samlet!$C1464,Baggrundsvariable!$C$3:$C$296,Samlet!$E1464)</f>
        <v>40.6</v>
      </c>
      <c r="K1464" s="8">
        <f>SUMIFS(Baggrundsvariable!H$3:H$296,Baggrundsvariable!$A$3:$A$296,Samlet!$C1464,Baggrundsvariable!$C$3:$C$296,Samlet!$E1464)</f>
        <v>20.8</v>
      </c>
      <c r="L1464" s="8">
        <f>SUMIFS(Baggrundsvariable!I$3:I$296,Baggrundsvariable!$A$3:$A$296,Samlet!$C1464,Baggrundsvariable!$C$3:$C$296,Samlet!$E1464)</f>
        <v>14.847157834554469</v>
      </c>
    </row>
    <row r="1465" spans="1:12">
      <c r="A1465">
        <v>1118</v>
      </c>
      <c r="B1465" t="s">
        <v>617</v>
      </c>
      <c r="C1465">
        <v>101</v>
      </c>
      <c r="D1465" t="s">
        <v>1232</v>
      </c>
      <c r="E1465">
        <v>2015</v>
      </c>
      <c r="F1465" s="15">
        <f>IF(VLOOKUP(IF($A1465&lt;1500,'BM011'!$D$5,IF($A1465&lt;1800,'BM011'!$D$5,IF($A1465&lt;2000,'BM011'!$D$5,$A1465))),'BM011'!$D$5:$U$607,'BM011'!T$609,0)="BRUG KOM",VLOOKUP($C1465,'BM010'!$C$5:$T$102,'BM010'!S$104,0),VLOOKUP(IF($A1465&lt;1500,'BM011'!$D$5,IF($A1465&lt;1800,'BM011'!$D$5,IF($A1465&lt;2000,'BM011'!$D$5,$A1465))),'BM011'!$D$5:$U$607,'BM011'!T$609,0))</f>
        <v>29624.75</v>
      </c>
      <c r="G1465">
        <f>SUMIFS(Baggrundsvariable!D$3:D$296,Baggrundsvariable!$A$3:$A$296,Samlet!$C1465,Baggrundsvariable!$C$3:$C$296,Samlet!$E1465)</f>
        <v>209991</v>
      </c>
      <c r="H1465" s="8">
        <f>SUMIFS(Baggrundsvariable!E$3:E$296,Baggrundsvariable!$A$3:$A$296,Samlet!$C1465,Baggrundsvariable!$C$3:$C$296,Samlet!$E1465)</f>
        <v>1.2249999999999999</v>
      </c>
      <c r="I1465" s="8">
        <f>SUMIFS(Baggrundsvariable!F$3:F$296,Baggrundsvariable!$A$3:$A$296,Samlet!$C1465,Baggrundsvariable!$C$3:$C$296,Samlet!$E1465)</f>
        <v>6.4</v>
      </c>
      <c r="J1465" s="8">
        <f>SUMIFS(Baggrundsvariable!G$3:G$296,Baggrundsvariable!$A$3:$A$296,Samlet!$C1465,Baggrundsvariable!$C$3:$C$296,Samlet!$E1465)</f>
        <v>40.6</v>
      </c>
      <c r="K1465" s="8">
        <f>SUMIFS(Baggrundsvariable!H$3:H$296,Baggrundsvariable!$A$3:$A$296,Samlet!$C1465,Baggrundsvariable!$C$3:$C$296,Samlet!$E1465)</f>
        <v>20.8</v>
      </c>
      <c r="L1465" s="8">
        <f>SUMIFS(Baggrundsvariable!I$3:I$296,Baggrundsvariable!$A$3:$A$296,Samlet!$C1465,Baggrundsvariable!$C$3:$C$296,Samlet!$E1465)</f>
        <v>14.847157834554469</v>
      </c>
    </row>
    <row r="1466" spans="1:12">
      <c r="A1466">
        <v>1119</v>
      </c>
      <c r="B1466" t="s">
        <v>617</v>
      </c>
      <c r="C1466">
        <v>101</v>
      </c>
      <c r="D1466" t="s">
        <v>1232</v>
      </c>
      <c r="E1466">
        <v>2015</v>
      </c>
      <c r="F1466" s="15">
        <f>IF(VLOOKUP(IF($A1466&lt;1500,'BM011'!$D$5,IF($A1466&lt;1800,'BM011'!$D$5,IF($A1466&lt;2000,'BM011'!$D$5,$A1466))),'BM011'!$D$5:$U$607,'BM011'!T$609,0)="BRUG KOM",VLOOKUP($C1466,'BM010'!$C$5:$T$102,'BM010'!S$104,0),VLOOKUP(IF($A1466&lt;1500,'BM011'!$D$5,IF($A1466&lt;1800,'BM011'!$D$5,IF($A1466&lt;2000,'BM011'!$D$5,$A1466))),'BM011'!$D$5:$U$607,'BM011'!T$609,0))</f>
        <v>29624.75</v>
      </c>
      <c r="G1466">
        <f>SUMIFS(Baggrundsvariable!D$3:D$296,Baggrundsvariable!$A$3:$A$296,Samlet!$C1466,Baggrundsvariable!$C$3:$C$296,Samlet!$E1466)</f>
        <v>209991</v>
      </c>
      <c r="H1466" s="8">
        <f>SUMIFS(Baggrundsvariable!E$3:E$296,Baggrundsvariable!$A$3:$A$296,Samlet!$C1466,Baggrundsvariable!$C$3:$C$296,Samlet!$E1466)</f>
        <v>1.2249999999999999</v>
      </c>
      <c r="I1466" s="8">
        <f>SUMIFS(Baggrundsvariable!F$3:F$296,Baggrundsvariable!$A$3:$A$296,Samlet!$C1466,Baggrundsvariable!$C$3:$C$296,Samlet!$E1466)</f>
        <v>6.4</v>
      </c>
      <c r="J1466" s="8">
        <f>SUMIFS(Baggrundsvariable!G$3:G$296,Baggrundsvariable!$A$3:$A$296,Samlet!$C1466,Baggrundsvariable!$C$3:$C$296,Samlet!$E1466)</f>
        <v>40.6</v>
      </c>
      <c r="K1466" s="8">
        <f>SUMIFS(Baggrundsvariable!H$3:H$296,Baggrundsvariable!$A$3:$A$296,Samlet!$C1466,Baggrundsvariable!$C$3:$C$296,Samlet!$E1466)</f>
        <v>20.8</v>
      </c>
      <c r="L1466" s="8">
        <f>SUMIFS(Baggrundsvariable!I$3:I$296,Baggrundsvariable!$A$3:$A$296,Samlet!$C1466,Baggrundsvariable!$C$3:$C$296,Samlet!$E1466)</f>
        <v>14.847157834554469</v>
      </c>
    </row>
    <row r="1467" spans="1:12">
      <c r="A1467">
        <v>1120</v>
      </c>
      <c r="B1467" t="s">
        <v>617</v>
      </c>
      <c r="C1467">
        <v>101</v>
      </c>
      <c r="D1467" t="s">
        <v>1232</v>
      </c>
      <c r="E1467">
        <v>2015</v>
      </c>
      <c r="F1467" s="15">
        <f>IF(VLOOKUP(IF($A1467&lt;1500,'BM011'!$D$5,IF($A1467&lt;1800,'BM011'!$D$5,IF($A1467&lt;2000,'BM011'!$D$5,$A1467))),'BM011'!$D$5:$U$607,'BM011'!T$609,0)="BRUG KOM",VLOOKUP($C1467,'BM010'!$C$5:$T$102,'BM010'!S$104,0),VLOOKUP(IF($A1467&lt;1500,'BM011'!$D$5,IF($A1467&lt;1800,'BM011'!$D$5,IF($A1467&lt;2000,'BM011'!$D$5,$A1467))),'BM011'!$D$5:$U$607,'BM011'!T$609,0))</f>
        <v>29624.75</v>
      </c>
      <c r="G1467">
        <f>SUMIFS(Baggrundsvariable!D$3:D$296,Baggrundsvariable!$A$3:$A$296,Samlet!$C1467,Baggrundsvariable!$C$3:$C$296,Samlet!$E1467)</f>
        <v>209991</v>
      </c>
      <c r="H1467" s="8">
        <f>SUMIFS(Baggrundsvariable!E$3:E$296,Baggrundsvariable!$A$3:$A$296,Samlet!$C1467,Baggrundsvariable!$C$3:$C$296,Samlet!$E1467)</f>
        <v>1.2249999999999999</v>
      </c>
      <c r="I1467" s="8">
        <f>SUMIFS(Baggrundsvariable!F$3:F$296,Baggrundsvariable!$A$3:$A$296,Samlet!$C1467,Baggrundsvariable!$C$3:$C$296,Samlet!$E1467)</f>
        <v>6.4</v>
      </c>
      <c r="J1467" s="8">
        <f>SUMIFS(Baggrundsvariable!G$3:G$296,Baggrundsvariable!$A$3:$A$296,Samlet!$C1467,Baggrundsvariable!$C$3:$C$296,Samlet!$E1467)</f>
        <v>40.6</v>
      </c>
      <c r="K1467" s="8">
        <f>SUMIFS(Baggrundsvariable!H$3:H$296,Baggrundsvariable!$A$3:$A$296,Samlet!$C1467,Baggrundsvariable!$C$3:$C$296,Samlet!$E1467)</f>
        <v>20.8</v>
      </c>
      <c r="L1467" s="8">
        <f>SUMIFS(Baggrundsvariable!I$3:I$296,Baggrundsvariable!$A$3:$A$296,Samlet!$C1467,Baggrundsvariable!$C$3:$C$296,Samlet!$E1467)</f>
        <v>14.847157834554469</v>
      </c>
    </row>
    <row r="1468" spans="1:12">
      <c r="A1468">
        <v>1121</v>
      </c>
      <c r="B1468" t="s">
        <v>617</v>
      </c>
      <c r="C1468">
        <v>101</v>
      </c>
      <c r="D1468" t="s">
        <v>1232</v>
      </c>
      <c r="E1468">
        <v>2015</v>
      </c>
      <c r="F1468" s="15">
        <f>IF(VLOOKUP(IF($A1468&lt;1500,'BM011'!$D$5,IF($A1468&lt;1800,'BM011'!$D$5,IF($A1468&lt;2000,'BM011'!$D$5,$A1468))),'BM011'!$D$5:$U$607,'BM011'!T$609,0)="BRUG KOM",VLOOKUP($C1468,'BM010'!$C$5:$T$102,'BM010'!S$104,0),VLOOKUP(IF($A1468&lt;1500,'BM011'!$D$5,IF($A1468&lt;1800,'BM011'!$D$5,IF($A1468&lt;2000,'BM011'!$D$5,$A1468))),'BM011'!$D$5:$U$607,'BM011'!T$609,0))</f>
        <v>29624.75</v>
      </c>
      <c r="G1468">
        <f>SUMIFS(Baggrundsvariable!D$3:D$296,Baggrundsvariable!$A$3:$A$296,Samlet!$C1468,Baggrundsvariable!$C$3:$C$296,Samlet!$E1468)</f>
        <v>209991</v>
      </c>
      <c r="H1468" s="8">
        <f>SUMIFS(Baggrundsvariable!E$3:E$296,Baggrundsvariable!$A$3:$A$296,Samlet!$C1468,Baggrundsvariable!$C$3:$C$296,Samlet!$E1468)</f>
        <v>1.2249999999999999</v>
      </c>
      <c r="I1468" s="8">
        <f>SUMIFS(Baggrundsvariable!F$3:F$296,Baggrundsvariable!$A$3:$A$296,Samlet!$C1468,Baggrundsvariable!$C$3:$C$296,Samlet!$E1468)</f>
        <v>6.4</v>
      </c>
      <c r="J1468" s="8">
        <f>SUMIFS(Baggrundsvariable!G$3:G$296,Baggrundsvariable!$A$3:$A$296,Samlet!$C1468,Baggrundsvariable!$C$3:$C$296,Samlet!$E1468)</f>
        <v>40.6</v>
      </c>
      <c r="K1468" s="8">
        <f>SUMIFS(Baggrundsvariable!H$3:H$296,Baggrundsvariable!$A$3:$A$296,Samlet!$C1468,Baggrundsvariable!$C$3:$C$296,Samlet!$E1468)</f>
        <v>20.8</v>
      </c>
      <c r="L1468" s="8">
        <f>SUMIFS(Baggrundsvariable!I$3:I$296,Baggrundsvariable!$A$3:$A$296,Samlet!$C1468,Baggrundsvariable!$C$3:$C$296,Samlet!$E1468)</f>
        <v>14.847157834554469</v>
      </c>
    </row>
    <row r="1469" spans="1:12">
      <c r="A1469">
        <v>1122</v>
      </c>
      <c r="B1469" t="s">
        <v>617</v>
      </c>
      <c r="C1469">
        <v>101</v>
      </c>
      <c r="D1469" t="s">
        <v>1232</v>
      </c>
      <c r="E1469">
        <v>2015</v>
      </c>
      <c r="F1469" s="15">
        <f>IF(VLOOKUP(IF($A1469&lt;1500,'BM011'!$D$5,IF($A1469&lt;1800,'BM011'!$D$5,IF($A1469&lt;2000,'BM011'!$D$5,$A1469))),'BM011'!$D$5:$U$607,'BM011'!T$609,0)="BRUG KOM",VLOOKUP($C1469,'BM010'!$C$5:$T$102,'BM010'!S$104,0),VLOOKUP(IF($A1469&lt;1500,'BM011'!$D$5,IF($A1469&lt;1800,'BM011'!$D$5,IF($A1469&lt;2000,'BM011'!$D$5,$A1469))),'BM011'!$D$5:$U$607,'BM011'!T$609,0))</f>
        <v>29624.75</v>
      </c>
      <c r="G1469">
        <f>SUMIFS(Baggrundsvariable!D$3:D$296,Baggrundsvariable!$A$3:$A$296,Samlet!$C1469,Baggrundsvariable!$C$3:$C$296,Samlet!$E1469)</f>
        <v>209991</v>
      </c>
      <c r="H1469" s="8">
        <f>SUMIFS(Baggrundsvariable!E$3:E$296,Baggrundsvariable!$A$3:$A$296,Samlet!$C1469,Baggrundsvariable!$C$3:$C$296,Samlet!$E1469)</f>
        <v>1.2249999999999999</v>
      </c>
      <c r="I1469" s="8">
        <f>SUMIFS(Baggrundsvariable!F$3:F$296,Baggrundsvariable!$A$3:$A$296,Samlet!$C1469,Baggrundsvariable!$C$3:$C$296,Samlet!$E1469)</f>
        <v>6.4</v>
      </c>
      <c r="J1469" s="8">
        <f>SUMIFS(Baggrundsvariable!G$3:G$296,Baggrundsvariable!$A$3:$A$296,Samlet!$C1469,Baggrundsvariable!$C$3:$C$296,Samlet!$E1469)</f>
        <v>40.6</v>
      </c>
      <c r="K1469" s="8">
        <f>SUMIFS(Baggrundsvariable!H$3:H$296,Baggrundsvariable!$A$3:$A$296,Samlet!$C1469,Baggrundsvariable!$C$3:$C$296,Samlet!$E1469)</f>
        <v>20.8</v>
      </c>
      <c r="L1469" s="8">
        <f>SUMIFS(Baggrundsvariable!I$3:I$296,Baggrundsvariable!$A$3:$A$296,Samlet!$C1469,Baggrundsvariable!$C$3:$C$296,Samlet!$E1469)</f>
        <v>14.847157834554469</v>
      </c>
    </row>
    <row r="1470" spans="1:12">
      <c r="A1470">
        <v>1123</v>
      </c>
      <c r="B1470" t="s">
        <v>617</v>
      </c>
      <c r="C1470">
        <v>101</v>
      </c>
      <c r="D1470" t="s">
        <v>1232</v>
      </c>
      <c r="E1470">
        <v>2015</v>
      </c>
      <c r="F1470" s="15">
        <f>IF(VLOOKUP(IF($A1470&lt;1500,'BM011'!$D$5,IF($A1470&lt;1800,'BM011'!$D$5,IF($A1470&lt;2000,'BM011'!$D$5,$A1470))),'BM011'!$D$5:$U$607,'BM011'!T$609,0)="BRUG KOM",VLOOKUP($C1470,'BM010'!$C$5:$T$102,'BM010'!S$104,0),VLOOKUP(IF($A1470&lt;1500,'BM011'!$D$5,IF($A1470&lt;1800,'BM011'!$D$5,IF($A1470&lt;2000,'BM011'!$D$5,$A1470))),'BM011'!$D$5:$U$607,'BM011'!T$609,0))</f>
        <v>29624.75</v>
      </c>
      <c r="G1470">
        <f>SUMIFS(Baggrundsvariable!D$3:D$296,Baggrundsvariable!$A$3:$A$296,Samlet!$C1470,Baggrundsvariable!$C$3:$C$296,Samlet!$E1470)</f>
        <v>209991</v>
      </c>
      <c r="H1470" s="8">
        <f>SUMIFS(Baggrundsvariable!E$3:E$296,Baggrundsvariable!$A$3:$A$296,Samlet!$C1470,Baggrundsvariable!$C$3:$C$296,Samlet!$E1470)</f>
        <v>1.2249999999999999</v>
      </c>
      <c r="I1470" s="8">
        <f>SUMIFS(Baggrundsvariable!F$3:F$296,Baggrundsvariable!$A$3:$A$296,Samlet!$C1470,Baggrundsvariable!$C$3:$C$296,Samlet!$E1470)</f>
        <v>6.4</v>
      </c>
      <c r="J1470" s="8">
        <f>SUMIFS(Baggrundsvariable!G$3:G$296,Baggrundsvariable!$A$3:$A$296,Samlet!$C1470,Baggrundsvariable!$C$3:$C$296,Samlet!$E1470)</f>
        <v>40.6</v>
      </c>
      <c r="K1470" s="8">
        <f>SUMIFS(Baggrundsvariable!H$3:H$296,Baggrundsvariable!$A$3:$A$296,Samlet!$C1470,Baggrundsvariable!$C$3:$C$296,Samlet!$E1470)</f>
        <v>20.8</v>
      </c>
      <c r="L1470" s="8">
        <f>SUMIFS(Baggrundsvariable!I$3:I$296,Baggrundsvariable!$A$3:$A$296,Samlet!$C1470,Baggrundsvariable!$C$3:$C$296,Samlet!$E1470)</f>
        <v>14.847157834554469</v>
      </c>
    </row>
    <row r="1471" spans="1:12">
      <c r="A1471">
        <v>1124</v>
      </c>
      <c r="B1471" t="s">
        <v>617</v>
      </c>
      <c r="C1471">
        <v>101</v>
      </c>
      <c r="D1471" t="s">
        <v>1232</v>
      </c>
      <c r="E1471">
        <v>2015</v>
      </c>
      <c r="F1471" s="15">
        <f>IF(VLOOKUP(IF($A1471&lt;1500,'BM011'!$D$5,IF($A1471&lt;1800,'BM011'!$D$5,IF($A1471&lt;2000,'BM011'!$D$5,$A1471))),'BM011'!$D$5:$U$607,'BM011'!T$609,0)="BRUG KOM",VLOOKUP($C1471,'BM010'!$C$5:$T$102,'BM010'!S$104,0),VLOOKUP(IF($A1471&lt;1500,'BM011'!$D$5,IF($A1471&lt;1800,'BM011'!$D$5,IF($A1471&lt;2000,'BM011'!$D$5,$A1471))),'BM011'!$D$5:$U$607,'BM011'!T$609,0))</f>
        <v>29624.75</v>
      </c>
      <c r="G1471">
        <f>SUMIFS(Baggrundsvariable!D$3:D$296,Baggrundsvariable!$A$3:$A$296,Samlet!$C1471,Baggrundsvariable!$C$3:$C$296,Samlet!$E1471)</f>
        <v>209991</v>
      </c>
      <c r="H1471" s="8">
        <f>SUMIFS(Baggrundsvariable!E$3:E$296,Baggrundsvariable!$A$3:$A$296,Samlet!$C1471,Baggrundsvariable!$C$3:$C$296,Samlet!$E1471)</f>
        <v>1.2249999999999999</v>
      </c>
      <c r="I1471" s="8">
        <f>SUMIFS(Baggrundsvariable!F$3:F$296,Baggrundsvariable!$A$3:$A$296,Samlet!$C1471,Baggrundsvariable!$C$3:$C$296,Samlet!$E1471)</f>
        <v>6.4</v>
      </c>
      <c r="J1471" s="8">
        <f>SUMIFS(Baggrundsvariable!G$3:G$296,Baggrundsvariable!$A$3:$A$296,Samlet!$C1471,Baggrundsvariable!$C$3:$C$296,Samlet!$E1471)</f>
        <v>40.6</v>
      </c>
      <c r="K1471" s="8">
        <f>SUMIFS(Baggrundsvariable!H$3:H$296,Baggrundsvariable!$A$3:$A$296,Samlet!$C1471,Baggrundsvariable!$C$3:$C$296,Samlet!$E1471)</f>
        <v>20.8</v>
      </c>
      <c r="L1471" s="8">
        <f>SUMIFS(Baggrundsvariable!I$3:I$296,Baggrundsvariable!$A$3:$A$296,Samlet!$C1471,Baggrundsvariable!$C$3:$C$296,Samlet!$E1471)</f>
        <v>14.847157834554469</v>
      </c>
    </row>
    <row r="1472" spans="1:12">
      <c r="A1472">
        <v>1125</v>
      </c>
      <c r="B1472" t="s">
        <v>617</v>
      </c>
      <c r="C1472">
        <v>101</v>
      </c>
      <c r="D1472" t="s">
        <v>1232</v>
      </c>
      <c r="E1472">
        <v>2015</v>
      </c>
      <c r="F1472" s="15">
        <f>IF(VLOOKUP(IF($A1472&lt;1500,'BM011'!$D$5,IF($A1472&lt;1800,'BM011'!$D$5,IF($A1472&lt;2000,'BM011'!$D$5,$A1472))),'BM011'!$D$5:$U$607,'BM011'!T$609,0)="BRUG KOM",VLOOKUP($C1472,'BM010'!$C$5:$T$102,'BM010'!S$104,0),VLOOKUP(IF($A1472&lt;1500,'BM011'!$D$5,IF($A1472&lt;1800,'BM011'!$D$5,IF($A1472&lt;2000,'BM011'!$D$5,$A1472))),'BM011'!$D$5:$U$607,'BM011'!T$609,0))</f>
        <v>29624.75</v>
      </c>
      <c r="G1472">
        <f>SUMIFS(Baggrundsvariable!D$3:D$296,Baggrundsvariable!$A$3:$A$296,Samlet!$C1472,Baggrundsvariable!$C$3:$C$296,Samlet!$E1472)</f>
        <v>209991</v>
      </c>
      <c r="H1472" s="8">
        <f>SUMIFS(Baggrundsvariable!E$3:E$296,Baggrundsvariable!$A$3:$A$296,Samlet!$C1472,Baggrundsvariable!$C$3:$C$296,Samlet!$E1472)</f>
        <v>1.2249999999999999</v>
      </c>
      <c r="I1472" s="8">
        <f>SUMIFS(Baggrundsvariable!F$3:F$296,Baggrundsvariable!$A$3:$A$296,Samlet!$C1472,Baggrundsvariable!$C$3:$C$296,Samlet!$E1472)</f>
        <v>6.4</v>
      </c>
      <c r="J1472" s="8">
        <f>SUMIFS(Baggrundsvariable!G$3:G$296,Baggrundsvariable!$A$3:$A$296,Samlet!$C1472,Baggrundsvariable!$C$3:$C$296,Samlet!$E1472)</f>
        <v>40.6</v>
      </c>
      <c r="K1472" s="8">
        <f>SUMIFS(Baggrundsvariable!H$3:H$296,Baggrundsvariable!$A$3:$A$296,Samlet!$C1472,Baggrundsvariable!$C$3:$C$296,Samlet!$E1472)</f>
        <v>20.8</v>
      </c>
      <c r="L1472" s="8">
        <f>SUMIFS(Baggrundsvariable!I$3:I$296,Baggrundsvariable!$A$3:$A$296,Samlet!$C1472,Baggrundsvariable!$C$3:$C$296,Samlet!$E1472)</f>
        <v>14.847157834554469</v>
      </c>
    </row>
    <row r="1473" spans="1:12">
      <c r="A1473">
        <v>1126</v>
      </c>
      <c r="B1473" t="s">
        <v>617</v>
      </c>
      <c r="C1473">
        <v>101</v>
      </c>
      <c r="D1473" t="s">
        <v>1232</v>
      </c>
      <c r="E1473">
        <v>2015</v>
      </c>
      <c r="F1473" s="15">
        <f>IF(VLOOKUP(IF($A1473&lt;1500,'BM011'!$D$5,IF($A1473&lt;1800,'BM011'!$D$5,IF($A1473&lt;2000,'BM011'!$D$5,$A1473))),'BM011'!$D$5:$U$607,'BM011'!T$609,0)="BRUG KOM",VLOOKUP($C1473,'BM010'!$C$5:$T$102,'BM010'!S$104,0),VLOOKUP(IF($A1473&lt;1500,'BM011'!$D$5,IF($A1473&lt;1800,'BM011'!$D$5,IF($A1473&lt;2000,'BM011'!$D$5,$A1473))),'BM011'!$D$5:$U$607,'BM011'!T$609,0))</f>
        <v>29624.75</v>
      </c>
      <c r="G1473">
        <f>SUMIFS(Baggrundsvariable!D$3:D$296,Baggrundsvariable!$A$3:$A$296,Samlet!$C1473,Baggrundsvariable!$C$3:$C$296,Samlet!$E1473)</f>
        <v>209991</v>
      </c>
      <c r="H1473" s="8">
        <f>SUMIFS(Baggrundsvariable!E$3:E$296,Baggrundsvariable!$A$3:$A$296,Samlet!$C1473,Baggrundsvariable!$C$3:$C$296,Samlet!$E1473)</f>
        <v>1.2249999999999999</v>
      </c>
      <c r="I1473" s="8">
        <f>SUMIFS(Baggrundsvariable!F$3:F$296,Baggrundsvariable!$A$3:$A$296,Samlet!$C1473,Baggrundsvariable!$C$3:$C$296,Samlet!$E1473)</f>
        <v>6.4</v>
      </c>
      <c r="J1473" s="8">
        <f>SUMIFS(Baggrundsvariable!G$3:G$296,Baggrundsvariable!$A$3:$A$296,Samlet!$C1473,Baggrundsvariable!$C$3:$C$296,Samlet!$E1473)</f>
        <v>40.6</v>
      </c>
      <c r="K1473" s="8">
        <f>SUMIFS(Baggrundsvariable!H$3:H$296,Baggrundsvariable!$A$3:$A$296,Samlet!$C1473,Baggrundsvariable!$C$3:$C$296,Samlet!$E1473)</f>
        <v>20.8</v>
      </c>
      <c r="L1473" s="8">
        <f>SUMIFS(Baggrundsvariable!I$3:I$296,Baggrundsvariable!$A$3:$A$296,Samlet!$C1473,Baggrundsvariable!$C$3:$C$296,Samlet!$E1473)</f>
        <v>14.847157834554469</v>
      </c>
    </row>
    <row r="1474" spans="1:12">
      <c r="A1474">
        <v>1127</v>
      </c>
      <c r="B1474" t="s">
        <v>617</v>
      </c>
      <c r="C1474">
        <v>101</v>
      </c>
      <c r="D1474" t="s">
        <v>1232</v>
      </c>
      <c r="E1474">
        <v>2015</v>
      </c>
      <c r="F1474" s="15">
        <f>IF(VLOOKUP(IF($A1474&lt;1500,'BM011'!$D$5,IF($A1474&lt;1800,'BM011'!$D$5,IF($A1474&lt;2000,'BM011'!$D$5,$A1474))),'BM011'!$D$5:$U$607,'BM011'!T$609,0)="BRUG KOM",VLOOKUP($C1474,'BM010'!$C$5:$T$102,'BM010'!S$104,0),VLOOKUP(IF($A1474&lt;1500,'BM011'!$D$5,IF($A1474&lt;1800,'BM011'!$D$5,IF($A1474&lt;2000,'BM011'!$D$5,$A1474))),'BM011'!$D$5:$U$607,'BM011'!T$609,0))</f>
        <v>29624.75</v>
      </c>
      <c r="G1474">
        <f>SUMIFS(Baggrundsvariable!D$3:D$296,Baggrundsvariable!$A$3:$A$296,Samlet!$C1474,Baggrundsvariable!$C$3:$C$296,Samlet!$E1474)</f>
        <v>209991</v>
      </c>
      <c r="H1474" s="8">
        <f>SUMIFS(Baggrundsvariable!E$3:E$296,Baggrundsvariable!$A$3:$A$296,Samlet!$C1474,Baggrundsvariable!$C$3:$C$296,Samlet!$E1474)</f>
        <v>1.2249999999999999</v>
      </c>
      <c r="I1474" s="8">
        <f>SUMIFS(Baggrundsvariable!F$3:F$296,Baggrundsvariable!$A$3:$A$296,Samlet!$C1474,Baggrundsvariable!$C$3:$C$296,Samlet!$E1474)</f>
        <v>6.4</v>
      </c>
      <c r="J1474" s="8">
        <f>SUMIFS(Baggrundsvariable!G$3:G$296,Baggrundsvariable!$A$3:$A$296,Samlet!$C1474,Baggrundsvariable!$C$3:$C$296,Samlet!$E1474)</f>
        <v>40.6</v>
      </c>
      <c r="K1474" s="8">
        <f>SUMIFS(Baggrundsvariable!H$3:H$296,Baggrundsvariable!$A$3:$A$296,Samlet!$C1474,Baggrundsvariable!$C$3:$C$296,Samlet!$E1474)</f>
        <v>20.8</v>
      </c>
      <c r="L1474" s="8">
        <f>SUMIFS(Baggrundsvariable!I$3:I$296,Baggrundsvariable!$A$3:$A$296,Samlet!$C1474,Baggrundsvariable!$C$3:$C$296,Samlet!$E1474)</f>
        <v>14.847157834554469</v>
      </c>
    </row>
    <row r="1475" spans="1:12">
      <c r="A1475">
        <v>1128</v>
      </c>
      <c r="B1475" t="s">
        <v>617</v>
      </c>
      <c r="C1475">
        <v>101</v>
      </c>
      <c r="D1475" t="s">
        <v>1232</v>
      </c>
      <c r="E1475">
        <v>2015</v>
      </c>
      <c r="F1475" s="15">
        <f>IF(VLOOKUP(IF($A1475&lt;1500,'BM011'!$D$5,IF($A1475&lt;1800,'BM011'!$D$5,IF($A1475&lt;2000,'BM011'!$D$5,$A1475))),'BM011'!$D$5:$U$607,'BM011'!T$609,0)="BRUG KOM",VLOOKUP($C1475,'BM010'!$C$5:$T$102,'BM010'!S$104,0),VLOOKUP(IF($A1475&lt;1500,'BM011'!$D$5,IF($A1475&lt;1800,'BM011'!$D$5,IF($A1475&lt;2000,'BM011'!$D$5,$A1475))),'BM011'!$D$5:$U$607,'BM011'!T$609,0))</f>
        <v>29624.75</v>
      </c>
      <c r="G1475">
        <f>SUMIFS(Baggrundsvariable!D$3:D$296,Baggrundsvariable!$A$3:$A$296,Samlet!$C1475,Baggrundsvariable!$C$3:$C$296,Samlet!$E1475)</f>
        <v>209991</v>
      </c>
      <c r="H1475" s="8">
        <f>SUMIFS(Baggrundsvariable!E$3:E$296,Baggrundsvariable!$A$3:$A$296,Samlet!$C1475,Baggrundsvariable!$C$3:$C$296,Samlet!$E1475)</f>
        <v>1.2249999999999999</v>
      </c>
      <c r="I1475" s="8">
        <f>SUMIFS(Baggrundsvariable!F$3:F$296,Baggrundsvariable!$A$3:$A$296,Samlet!$C1475,Baggrundsvariable!$C$3:$C$296,Samlet!$E1475)</f>
        <v>6.4</v>
      </c>
      <c r="J1475" s="8">
        <f>SUMIFS(Baggrundsvariable!G$3:G$296,Baggrundsvariable!$A$3:$A$296,Samlet!$C1475,Baggrundsvariable!$C$3:$C$296,Samlet!$E1475)</f>
        <v>40.6</v>
      </c>
      <c r="K1475" s="8">
        <f>SUMIFS(Baggrundsvariable!H$3:H$296,Baggrundsvariable!$A$3:$A$296,Samlet!$C1475,Baggrundsvariable!$C$3:$C$296,Samlet!$E1475)</f>
        <v>20.8</v>
      </c>
      <c r="L1475" s="8">
        <f>SUMIFS(Baggrundsvariable!I$3:I$296,Baggrundsvariable!$A$3:$A$296,Samlet!$C1475,Baggrundsvariable!$C$3:$C$296,Samlet!$E1475)</f>
        <v>14.847157834554469</v>
      </c>
    </row>
    <row r="1476" spans="1:12">
      <c r="A1476">
        <v>1129</v>
      </c>
      <c r="B1476" t="s">
        <v>617</v>
      </c>
      <c r="C1476">
        <v>101</v>
      </c>
      <c r="D1476" t="s">
        <v>1232</v>
      </c>
      <c r="E1476">
        <v>2015</v>
      </c>
      <c r="F1476" s="15">
        <f>IF(VLOOKUP(IF($A1476&lt;1500,'BM011'!$D$5,IF($A1476&lt;1800,'BM011'!$D$5,IF($A1476&lt;2000,'BM011'!$D$5,$A1476))),'BM011'!$D$5:$U$607,'BM011'!T$609,0)="BRUG KOM",VLOOKUP($C1476,'BM010'!$C$5:$T$102,'BM010'!S$104,0),VLOOKUP(IF($A1476&lt;1500,'BM011'!$D$5,IF($A1476&lt;1800,'BM011'!$D$5,IF($A1476&lt;2000,'BM011'!$D$5,$A1476))),'BM011'!$D$5:$U$607,'BM011'!T$609,0))</f>
        <v>29624.75</v>
      </c>
      <c r="G1476">
        <f>SUMIFS(Baggrundsvariable!D$3:D$296,Baggrundsvariable!$A$3:$A$296,Samlet!$C1476,Baggrundsvariable!$C$3:$C$296,Samlet!$E1476)</f>
        <v>209991</v>
      </c>
      <c r="H1476" s="8">
        <f>SUMIFS(Baggrundsvariable!E$3:E$296,Baggrundsvariable!$A$3:$A$296,Samlet!$C1476,Baggrundsvariable!$C$3:$C$296,Samlet!$E1476)</f>
        <v>1.2249999999999999</v>
      </c>
      <c r="I1476" s="8">
        <f>SUMIFS(Baggrundsvariable!F$3:F$296,Baggrundsvariable!$A$3:$A$296,Samlet!$C1476,Baggrundsvariable!$C$3:$C$296,Samlet!$E1476)</f>
        <v>6.4</v>
      </c>
      <c r="J1476" s="8">
        <f>SUMIFS(Baggrundsvariable!G$3:G$296,Baggrundsvariable!$A$3:$A$296,Samlet!$C1476,Baggrundsvariable!$C$3:$C$296,Samlet!$E1476)</f>
        <v>40.6</v>
      </c>
      <c r="K1476" s="8">
        <f>SUMIFS(Baggrundsvariable!H$3:H$296,Baggrundsvariable!$A$3:$A$296,Samlet!$C1476,Baggrundsvariable!$C$3:$C$296,Samlet!$E1476)</f>
        <v>20.8</v>
      </c>
      <c r="L1476" s="8">
        <f>SUMIFS(Baggrundsvariable!I$3:I$296,Baggrundsvariable!$A$3:$A$296,Samlet!$C1476,Baggrundsvariable!$C$3:$C$296,Samlet!$E1476)</f>
        <v>14.847157834554469</v>
      </c>
    </row>
    <row r="1477" spans="1:12">
      <c r="A1477">
        <v>1130</v>
      </c>
      <c r="B1477" t="s">
        <v>617</v>
      </c>
      <c r="C1477">
        <v>101</v>
      </c>
      <c r="D1477" t="s">
        <v>1232</v>
      </c>
      <c r="E1477">
        <v>2015</v>
      </c>
      <c r="F1477" s="15">
        <f>IF(VLOOKUP(IF($A1477&lt;1500,'BM011'!$D$5,IF($A1477&lt;1800,'BM011'!$D$5,IF($A1477&lt;2000,'BM011'!$D$5,$A1477))),'BM011'!$D$5:$U$607,'BM011'!T$609,0)="BRUG KOM",VLOOKUP($C1477,'BM010'!$C$5:$T$102,'BM010'!S$104,0),VLOOKUP(IF($A1477&lt;1500,'BM011'!$D$5,IF($A1477&lt;1800,'BM011'!$D$5,IF($A1477&lt;2000,'BM011'!$D$5,$A1477))),'BM011'!$D$5:$U$607,'BM011'!T$609,0))</f>
        <v>29624.75</v>
      </c>
      <c r="G1477">
        <f>SUMIFS(Baggrundsvariable!D$3:D$296,Baggrundsvariable!$A$3:$A$296,Samlet!$C1477,Baggrundsvariable!$C$3:$C$296,Samlet!$E1477)</f>
        <v>209991</v>
      </c>
      <c r="H1477" s="8">
        <f>SUMIFS(Baggrundsvariable!E$3:E$296,Baggrundsvariable!$A$3:$A$296,Samlet!$C1477,Baggrundsvariable!$C$3:$C$296,Samlet!$E1477)</f>
        <v>1.2249999999999999</v>
      </c>
      <c r="I1477" s="8">
        <f>SUMIFS(Baggrundsvariable!F$3:F$296,Baggrundsvariable!$A$3:$A$296,Samlet!$C1477,Baggrundsvariable!$C$3:$C$296,Samlet!$E1477)</f>
        <v>6.4</v>
      </c>
      <c r="J1477" s="8">
        <f>SUMIFS(Baggrundsvariable!G$3:G$296,Baggrundsvariable!$A$3:$A$296,Samlet!$C1477,Baggrundsvariable!$C$3:$C$296,Samlet!$E1477)</f>
        <v>40.6</v>
      </c>
      <c r="K1477" s="8">
        <f>SUMIFS(Baggrundsvariable!H$3:H$296,Baggrundsvariable!$A$3:$A$296,Samlet!$C1477,Baggrundsvariable!$C$3:$C$296,Samlet!$E1477)</f>
        <v>20.8</v>
      </c>
      <c r="L1477" s="8">
        <f>SUMIFS(Baggrundsvariable!I$3:I$296,Baggrundsvariable!$A$3:$A$296,Samlet!$C1477,Baggrundsvariable!$C$3:$C$296,Samlet!$E1477)</f>
        <v>14.847157834554469</v>
      </c>
    </row>
    <row r="1478" spans="1:12">
      <c r="A1478">
        <v>1131</v>
      </c>
      <c r="B1478" t="s">
        <v>617</v>
      </c>
      <c r="C1478">
        <v>101</v>
      </c>
      <c r="D1478" t="s">
        <v>1232</v>
      </c>
      <c r="E1478">
        <v>2015</v>
      </c>
      <c r="F1478" s="15">
        <f>IF(VLOOKUP(IF($A1478&lt;1500,'BM011'!$D$5,IF($A1478&lt;1800,'BM011'!$D$5,IF($A1478&lt;2000,'BM011'!$D$5,$A1478))),'BM011'!$D$5:$U$607,'BM011'!T$609,0)="BRUG KOM",VLOOKUP($C1478,'BM010'!$C$5:$T$102,'BM010'!S$104,0),VLOOKUP(IF($A1478&lt;1500,'BM011'!$D$5,IF($A1478&lt;1800,'BM011'!$D$5,IF($A1478&lt;2000,'BM011'!$D$5,$A1478))),'BM011'!$D$5:$U$607,'BM011'!T$609,0))</f>
        <v>29624.75</v>
      </c>
      <c r="G1478">
        <f>SUMIFS(Baggrundsvariable!D$3:D$296,Baggrundsvariable!$A$3:$A$296,Samlet!$C1478,Baggrundsvariable!$C$3:$C$296,Samlet!$E1478)</f>
        <v>209991</v>
      </c>
      <c r="H1478" s="8">
        <f>SUMIFS(Baggrundsvariable!E$3:E$296,Baggrundsvariable!$A$3:$A$296,Samlet!$C1478,Baggrundsvariable!$C$3:$C$296,Samlet!$E1478)</f>
        <v>1.2249999999999999</v>
      </c>
      <c r="I1478" s="8">
        <f>SUMIFS(Baggrundsvariable!F$3:F$296,Baggrundsvariable!$A$3:$A$296,Samlet!$C1478,Baggrundsvariable!$C$3:$C$296,Samlet!$E1478)</f>
        <v>6.4</v>
      </c>
      <c r="J1478" s="8">
        <f>SUMIFS(Baggrundsvariable!G$3:G$296,Baggrundsvariable!$A$3:$A$296,Samlet!$C1478,Baggrundsvariable!$C$3:$C$296,Samlet!$E1478)</f>
        <v>40.6</v>
      </c>
      <c r="K1478" s="8">
        <f>SUMIFS(Baggrundsvariable!H$3:H$296,Baggrundsvariable!$A$3:$A$296,Samlet!$C1478,Baggrundsvariable!$C$3:$C$296,Samlet!$E1478)</f>
        <v>20.8</v>
      </c>
      <c r="L1478" s="8">
        <f>SUMIFS(Baggrundsvariable!I$3:I$296,Baggrundsvariable!$A$3:$A$296,Samlet!$C1478,Baggrundsvariable!$C$3:$C$296,Samlet!$E1478)</f>
        <v>14.847157834554469</v>
      </c>
    </row>
    <row r="1479" spans="1:12">
      <c r="A1479">
        <v>1140</v>
      </c>
      <c r="B1479" t="s">
        <v>617</v>
      </c>
      <c r="C1479">
        <v>101</v>
      </c>
      <c r="D1479" t="s">
        <v>1232</v>
      </c>
      <c r="E1479">
        <v>2015</v>
      </c>
      <c r="F1479" s="15">
        <f>IF(VLOOKUP(IF($A1479&lt;1500,'BM011'!$D$5,IF($A1479&lt;1800,'BM011'!$D$5,IF($A1479&lt;2000,'BM011'!$D$5,$A1479))),'BM011'!$D$5:$U$607,'BM011'!T$609,0)="BRUG KOM",VLOOKUP($C1479,'BM010'!$C$5:$T$102,'BM010'!S$104,0),VLOOKUP(IF($A1479&lt;1500,'BM011'!$D$5,IF($A1479&lt;1800,'BM011'!$D$5,IF($A1479&lt;2000,'BM011'!$D$5,$A1479))),'BM011'!$D$5:$U$607,'BM011'!T$609,0))</f>
        <v>29624.75</v>
      </c>
      <c r="G1479">
        <f>SUMIFS(Baggrundsvariable!D$3:D$296,Baggrundsvariable!$A$3:$A$296,Samlet!$C1479,Baggrundsvariable!$C$3:$C$296,Samlet!$E1479)</f>
        <v>209991</v>
      </c>
      <c r="H1479" s="8">
        <f>SUMIFS(Baggrundsvariable!E$3:E$296,Baggrundsvariable!$A$3:$A$296,Samlet!$C1479,Baggrundsvariable!$C$3:$C$296,Samlet!$E1479)</f>
        <v>1.2249999999999999</v>
      </c>
      <c r="I1479" s="8">
        <f>SUMIFS(Baggrundsvariable!F$3:F$296,Baggrundsvariable!$A$3:$A$296,Samlet!$C1479,Baggrundsvariable!$C$3:$C$296,Samlet!$E1479)</f>
        <v>6.4</v>
      </c>
      <c r="J1479" s="8">
        <f>SUMIFS(Baggrundsvariable!G$3:G$296,Baggrundsvariable!$A$3:$A$296,Samlet!$C1479,Baggrundsvariable!$C$3:$C$296,Samlet!$E1479)</f>
        <v>40.6</v>
      </c>
      <c r="K1479" s="8">
        <f>SUMIFS(Baggrundsvariable!H$3:H$296,Baggrundsvariable!$A$3:$A$296,Samlet!$C1479,Baggrundsvariable!$C$3:$C$296,Samlet!$E1479)</f>
        <v>20.8</v>
      </c>
      <c r="L1479" s="8">
        <f>SUMIFS(Baggrundsvariable!I$3:I$296,Baggrundsvariable!$A$3:$A$296,Samlet!$C1479,Baggrundsvariable!$C$3:$C$296,Samlet!$E1479)</f>
        <v>14.847157834554469</v>
      </c>
    </row>
    <row r="1480" spans="1:12">
      <c r="A1480">
        <v>1147</v>
      </c>
      <c r="B1480" t="s">
        <v>617</v>
      </c>
      <c r="C1480">
        <v>101</v>
      </c>
      <c r="D1480" t="s">
        <v>1232</v>
      </c>
      <c r="E1480">
        <v>2015</v>
      </c>
      <c r="F1480" s="15">
        <f>IF(VLOOKUP(IF($A1480&lt;1500,'BM011'!$D$5,IF($A1480&lt;1800,'BM011'!$D$5,IF($A1480&lt;2000,'BM011'!$D$5,$A1480))),'BM011'!$D$5:$U$607,'BM011'!T$609,0)="BRUG KOM",VLOOKUP($C1480,'BM010'!$C$5:$T$102,'BM010'!S$104,0),VLOOKUP(IF($A1480&lt;1500,'BM011'!$D$5,IF($A1480&lt;1800,'BM011'!$D$5,IF($A1480&lt;2000,'BM011'!$D$5,$A1480))),'BM011'!$D$5:$U$607,'BM011'!T$609,0))</f>
        <v>29624.75</v>
      </c>
      <c r="G1480">
        <f>SUMIFS(Baggrundsvariable!D$3:D$296,Baggrundsvariable!$A$3:$A$296,Samlet!$C1480,Baggrundsvariable!$C$3:$C$296,Samlet!$E1480)</f>
        <v>209991</v>
      </c>
      <c r="H1480" s="8">
        <f>SUMIFS(Baggrundsvariable!E$3:E$296,Baggrundsvariable!$A$3:$A$296,Samlet!$C1480,Baggrundsvariable!$C$3:$C$296,Samlet!$E1480)</f>
        <v>1.2249999999999999</v>
      </c>
      <c r="I1480" s="8">
        <f>SUMIFS(Baggrundsvariable!F$3:F$296,Baggrundsvariable!$A$3:$A$296,Samlet!$C1480,Baggrundsvariable!$C$3:$C$296,Samlet!$E1480)</f>
        <v>6.4</v>
      </c>
      <c r="J1480" s="8">
        <f>SUMIFS(Baggrundsvariable!G$3:G$296,Baggrundsvariable!$A$3:$A$296,Samlet!$C1480,Baggrundsvariable!$C$3:$C$296,Samlet!$E1480)</f>
        <v>40.6</v>
      </c>
      <c r="K1480" s="8">
        <f>SUMIFS(Baggrundsvariable!H$3:H$296,Baggrundsvariable!$A$3:$A$296,Samlet!$C1480,Baggrundsvariable!$C$3:$C$296,Samlet!$E1480)</f>
        <v>20.8</v>
      </c>
      <c r="L1480" s="8">
        <f>SUMIFS(Baggrundsvariable!I$3:I$296,Baggrundsvariable!$A$3:$A$296,Samlet!$C1480,Baggrundsvariable!$C$3:$C$296,Samlet!$E1480)</f>
        <v>14.847157834554469</v>
      </c>
    </row>
    <row r="1481" spans="1:12">
      <c r="A1481">
        <v>1148</v>
      </c>
      <c r="B1481" t="s">
        <v>617</v>
      </c>
      <c r="C1481">
        <v>101</v>
      </c>
      <c r="D1481" t="s">
        <v>1232</v>
      </c>
      <c r="E1481">
        <v>2015</v>
      </c>
      <c r="F1481" s="15">
        <f>IF(VLOOKUP(IF($A1481&lt;1500,'BM011'!$D$5,IF($A1481&lt;1800,'BM011'!$D$5,IF($A1481&lt;2000,'BM011'!$D$5,$A1481))),'BM011'!$D$5:$U$607,'BM011'!T$609,0)="BRUG KOM",VLOOKUP($C1481,'BM010'!$C$5:$T$102,'BM010'!S$104,0),VLOOKUP(IF($A1481&lt;1500,'BM011'!$D$5,IF($A1481&lt;1800,'BM011'!$D$5,IF($A1481&lt;2000,'BM011'!$D$5,$A1481))),'BM011'!$D$5:$U$607,'BM011'!T$609,0))</f>
        <v>29624.75</v>
      </c>
      <c r="G1481">
        <f>SUMIFS(Baggrundsvariable!D$3:D$296,Baggrundsvariable!$A$3:$A$296,Samlet!$C1481,Baggrundsvariable!$C$3:$C$296,Samlet!$E1481)</f>
        <v>209991</v>
      </c>
      <c r="H1481" s="8">
        <f>SUMIFS(Baggrundsvariable!E$3:E$296,Baggrundsvariable!$A$3:$A$296,Samlet!$C1481,Baggrundsvariable!$C$3:$C$296,Samlet!$E1481)</f>
        <v>1.2249999999999999</v>
      </c>
      <c r="I1481" s="8">
        <f>SUMIFS(Baggrundsvariable!F$3:F$296,Baggrundsvariable!$A$3:$A$296,Samlet!$C1481,Baggrundsvariable!$C$3:$C$296,Samlet!$E1481)</f>
        <v>6.4</v>
      </c>
      <c r="J1481" s="8">
        <f>SUMIFS(Baggrundsvariable!G$3:G$296,Baggrundsvariable!$A$3:$A$296,Samlet!$C1481,Baggrundsvariable!$C$3:$C$296,Samlet!$E1481)</f>
        <v>40.6</v>
      </c>
      <c r="K1481" s="8">
        <f>SUMIFS(Baggrundsvariable!H$3:H$296,Baggrundsvariable!$A$3:$A$296,Samlet!$C1481,Baggrundsvariable!$C$3:$C$296,Samlet!$E1481)</f>
        <v>20.8</v>
      </c>
      <c r="L1481" s="8">
        <f>SUMIFS(Baggrundsvariable!I$3:I$296,Baggrundsvariable!$A$3:$A$296,Samlet!$C1481,Baggrundsvariable!$C$3:$C$296,Samlet!$E1481)</f>
        <v>14.847157834554469</v>
      </c>
    </row>
    <row r="1482" spans="1:12">
      <c r="A1482">
        <v>1150</v>
      </c>
      <c r="B1482" t="s">
        <v>617</v>
      </c>
      <c r="C1482">
        <v>101</v>
      </c>
      <c r="D1482" t="s">
        <v>1232</v>
      </c>
      <c r="E1482">
        <v>2015</v>
      </c>
      <c r="F1482" s="15">
        <f>IF(VLOOKUP(IF($A1482&lt;1500,'BM011'!$D$5,IF($A1482&lt;1800,'BM011'!$D$5,IF($A1482&lt;2000,'BM011'!$D$5,$A1482))),'BM011'!$D$5:$U$607,'BM011'!T$609,0)="BRUG KOM",VLOOKUP($C1482,'BM010'!$C$5:$T$102,'BM010'!S$104,0),VLOOKUP(IF($A1482&lt;1500,'BM011'!$D$5,IF($A1482&lt;1800,'BM011'!$D$5,IF($A1482&lt;2000,'BM011'!$D$5,$A1482))),'BM011'!$D$5:$U$607,'BM011'!T$609,0))</f>
        <v>29624.75</v>
      </c>
      <c r="G1482">
        <f>SUMIFS(Baggrundsvariable!D$3:D$296,Baggrundsvariable!$A$3:$A$296,Samlet!$C1482,Baggrundsvariable!$C$3:$C$296,Samlet!$E1482)</f>
        <v>209991</v>
      </c>
      <c r="H1482" s="8">
        <f>SUMIFS(Baggrundsvariable!E$3:E$296,Baggrundsvariable!$A$3:$A$296,Samlet!$C1482,Baggrundsvariable!$C$3:$C$296,Samlet!$E1482)</f>
        <v>1.2249999999999999</v>
      </c>
      <c r="I1482" s="8">
        <f>SUMIFS(Baggrundsvariable!F$3:F$296,Baggrundsvariable!$A$3:$A$296,Samlet!$C1482,Baggrundsvariable!$C$3:$C$296,Samlet!$E1482)</f>
        <v>6.4</v>
      </c>
      <c r="J1482" s="8">
        <f>SUMIFS(Baggrundsvariable!G$3:G$296,Baggrundsvariable!$A$3:$A$296,Samlet!$C1482,Baggrundsvariable!$C$3:$C$296,Samlet!$E1482)</f>
        <v>40.6</v>
      </c>
      <c r="K1482" s="8">
        <f>SUMIFS(Baggrundsvariable!H$3:H$296,Baggrundsvariable!$A$3:$A$296,Samlet!$C1482,Baggrundsvariable!$C$3:$C$296,Samlet!$E1482)</f>
        <v>20.8</v>
      </c>
      <c r="L1482" s="8">
        <f>SUMIFS(Baggrundsvariable!I$3:I$296,Baggrundsvariable!$A$3:$A$296,Samlet!$C1482,Baggrundsvariable!$C$3:$C$296,Samlet!$E1482)</f>
        <v>14.847157834554469</v>
      </c>
    </row>
    <row r="1483" spans="1:12">
      <c r="A1483">
        <v>1151</v>
      </c>
      <c r="B1483" t="s">
        <v>617</v>
      </c>
      <c r="C1483">
        <v>101</v>
      </c>
      <c r="D1483" t="s">
        <v>1232</v>
      </c>
      <c r="E1483">
        <v>2015</v>
      </c>
      <c r="F1483" s="15">
        <f>IF(VLOOKUP(IF($A1483&lt;1500,'BM011'!$D$5,IF($A1483&lt;1800,'BM011'!$D$5,IF($A1483&lt;2000,'BM011'!$D$5,$A1483))),'BM011'!$D$5:$U$607,'BM011'!T$609,0)="BRUG KOM",VLOOKUP($C1483,'BM010'!$C$5:$T$102,'BM010'!S$104,0),VLOOKUP(IF($A1483&lt;1500,'BM011'!$D$5,IF($A1483&lt;1800,'BM011'!$D$5,IF($A1483&lt;2000,'BM011'!$D$5,$A1483))),'BM011'!$D$5:$U$607,'BM011'!T$609,0))</f>
        <v>29624.75</v>
      </c>
      <c r="G1483">
        <f>SUMIFS(Baggrundsvariable!D$3:D$296,Baggrundsvariable!$A$3:$A$296,Samlet!$C1483,Baggrundsvariable!$C$3:$C$296,Samlet!$E1483)</f>
        <v>209991</v>
      </c>
      <c r="H1483" s="8">
        <f>SUMIFS(Baggrundsvariable!E$3:E$296,Baggrundsvariable!$A$3:$A$296,Samlet!$C1483,Baggrundsvariable!$C$3:$C$296,Samlet!$E1483)</f>
        <v>1.2249999999999999</v>
      </c>
      <c r="I1483" s="8">
        <f>SUMIFS(Baggrundsvariable!F$3:F$296,Baggrundsvariable!$A$3:$A$296,Samlet!$C1483,Baggrundsvariable!$C$3:$C$296,Samlet!$E1483)</f>
        <v>6.4</v>
      </c>
      <c r="J1483" s="8">
        <f>SUMIFS(Baggrundsvariable!G$3:G$296,Baggrundsvariable!$A$3:$A$296,Samlet!$C1483,Baggrundsvariable!$C$3:$C$296,Samlet!$E1483)</f>
        <v>40.6</v>
      </c>
      <c r="K1483" s="8">
        <f>SUMIFS(Baggrundsvariable!H$3:H$296,Baggrundsvariable!$A$3:$A$296,Samlet!$C1483,Baggrundsvariable!$C$3:$C$296,Samlet!$E1483)</f>
        <v>20.8</v>
      </c>
      <c r="L1483" s="8">
        <f>SUMIFS(Baggrundsvariable!I$3:I$296,Baggrundsvariable!$A$3:$A$296,Samlet!$C1483,Baggrundsvariable!$C$3:$C$296,Samlet!$E1483)</f>
        <v>14.847157834554469</v>
      </c>
    </row>
    <row r="1484" spans="1:12">
      <c r="A1484">
        <v>1152</v>
      </c>
      <c r="B1484" t="s">
        <v>617</v>
      </c>
      <c r="C1484">
        <v>101</v>
      </c>
      <c r="D1484" t="s">
        <v>1232</v>
      </c>
      <c r="E1484">
        <v>2015</v>
      </c>
      <c r="F1484" s="15">
        <f>IF(VLOOKUP(IF($A1484&lt;1500,'BM011'!$D$5,IF($A1484&lt;1800,'BM011'!$D$5,IF($A1484&lt;2000,'BM011'!$D$5,$A1484))),'BM011'!$D$5:$U$607,'BM011'!T$609,0)="BRUG KOM",VLOOKUP($C1484,'BM010'!$C$5:$T$102,'BM010'!S$104,0),VLOOKUP(IF($A1484&lt;1500,'BM011'!$D$5,IF($A1484&lt;1800,'BM011'!$D$5,IF($A1484&lt;2000,'BM011'!$D$5,$A1484))),'BM011'!$D$5:$U$607,'BM011'!T$609,0))</f>
        <v>29624.75</v>
      </c>
      <c r="G1484">
        <f>SUMIFS(Baggrundsvariable!D$3:D$296,Baggrundsvariable!$A$3:$A$296,Samlet!$C1484,Baggrundsvariable!$C$3:$C$296,Samlet!$E1484)</f>
        <v>209991</v>
      </c>
      <c r="H1484" s="8">
        <f>SUMIFS(Baggrundsvariable!E$3:E$296,Baggrundsvariable!$A$3:$A$296,Samlet!$C1484,Baggrundsvariable!$C$3:$C$296,Samlet!$E1484)</f>
        <v>1.2249999999999999</v>
      </c>
      <c r="I1484" s="8">
        <f>SUMIFS(Baggrundsvariable!F$3:F$296,Baggrundsvariable!$A$3:$A$296,Samlet!$C1484,Baggrundsvariable!$C$3:$C$296,Samlet!$E1484)</f>
        <v>6.4</v>
      </c>
      <c r="J1484" s="8">
        <f>SUMIFS(Baggrundsvariable!G$3:G$296,Baggrundsvariable!$A$3:$A$296,Samlet!$C1484,Baggrundsvariable!$C$3:$C$296,Samlet!$E1484)</f>
        <v>40.6</v>
      </c>
      <c r="K1484" s="8">
        <f>SUMIFS(Baggrundsvariable!H$3:H$296,Baggrundsvariable!$A$3:$A$296,Samlet!$C1484,Baggrundsvariable!$C$3:$C$296,Samlet!$E1484)</f>
        <v>20.8</v>
      </c>
      <c r="L1484" s="8">
        <f>SUMIFS(Baggrundsvariable!I$3:I$296,Baggrundsvariable!$A$3:$A$296,Samlet!$C1484,Baggrundsvariable!$C$3:$C$296,Samlet!$E1484)</f>
        <v>14.847157834554469</v>
      </c>
    </row>
    <row r="1485" spans="1:12">
      <c r="A1485">
        <v>1153</v>
      </c>
      <c r="B1485" t="s">
        <v>617</v>
      </c>
      <c r="C1485">
        <v>101</v>
      </c>
      <c r="D1485" t="s">
        <v>1232</v>
      </c>
      <c r="E1485">
        <v>2015</v>
      </c>
      <c r="F1485" s="15">
        <f>IF(VLOOKUP(IF($A1485&lt;1500,'BM011'!$D$5,IF($A1485&lt;1800,'BM011'!$D$5,IF($A1485&lt;2000,'BM011'!$D$5,$A1485))),'BM011'!$D$5:$U$607,'BM011'!T$609,0)="BRUG KOM",VLOOKUP($C1485,'BM010'!$C$5:$T$102,'BM010'!S$104,0),VLOOKUP(IF($A1485&lt;1500,'BM011'!$D$5,IF($A1485&lt;1800,'BM011'!$D$5,IF($A1485&lt;2000,'BM011'!$D$5,$A1485))),'BM011'!$D$5:$U$607,'BM011'!T$609,0))</f>
        <v>29624.75</v>
      </c>
      <c r="G1485">
        <f>SUMIFS(Baggrundsvariable!D$3:D$296,Baggrundsvariable!$A$3:$A$296,Samlet!$C1485,Baggrundsvariable!$C$3:$C$296,Samlet!$E1485)</f>
        <v>209991</v>
      </c>
      <c r="H1485" s="8">
        <f>SUMIFS(Baggrundsvariable!E$3:E$296,Baggrundsvariable!$A$3:$A$296,Samlet!$C1485,Baggrundsvariable!$C$3:$C$296,Samlet!$E1485)</f>
        <v>1.2249999999999999</v>
      </c>
      <c r="I1485" s="8">
        <f>SUMIFS(Baggrundsvariable!F$3:F$296,Baggrundsvariable!$A$3:$A$296,Samlet!$C1485,Baggrundsvariable!$C$3:$C$296,Samlet!$E1485)</f>
        <v>6.4</v>
      </c>
      <c r="J1485" s="8">
        <f>SUMIFS(Baggrundsvariable!G$3:G$296,Baggrundsvariable!$A$3:$A$296,Samlet!$C1485,Baggrundsvariable!$C$3:$C$296,Samlet!$E1485)</f>
        <v>40.6</v>
      </c>
      <c r="K1485" s="8">
        <f>SUMIFS(Baggrundsvariable!H$3:H$296,Baggrundsvariable!$A$3:$A$296,Samlet!$C1485,Baggrundsvariable!$C$3:$C$296,Samlet!$E1485)</f>
        <v>20.8</v>
      </c>
      <c r="L1485" s="8">
        <f>SUMIFS(Baggrundsvariable!I$3:I$296,Baggrundsvariable!$A$3:$A$296,Samlet!$C1485,Baggrundsvariable!$C$3:$C$296,Samlet!$E1485)</f>
        <v>14.847157834554469</v>
      </c>
    </row>
    <row r="1486" spans="1:12">
      <c r="A1486">
        <v>1154</v>
      </c>
      <c r="B1486" t="s">
        <v>617</v>
      </c>
      <c r="C1486">
        <v>101</v>
      </c>
      <c r="D1486" t="s">
        <v>1232</v>
      </c>
      <c r="E1486">
        <v>2015</v>
      </c>
      <c r="F1486" s="15">
        <f>IF(VLOOKUP(IF($A1486&lt;1500,'BM011'!$D$5,IF($A1486&lt;1800,'BM011'!$D$5,IF($A1486&lt;2000,'BM011'!$D$5,$A1486))),'BM011'!$D$5:$U$607,'BM011'!T$609,0)="BRUG KOM",VLOOKUP($C1486,'BM010'!$C$5:$T$102,'BM010'!S$104,0),VLOOKUP(IF($A1486&lt;1500,'BM011'!$D$5,IF($A1486&lt;1800,'BM011'!$D$5,IF($A1486&lt;2000,'BM011'!$D$5,$A1486))),'BM011'!$D$5:$U$607,'BM011'!T$609,0))</f>
        <v>29624.75</v>
      </c>
      <c r="G1486">
        <f>SUMIFS(Baggrundsvariable!D$3:D$296,Baggrundsvariable!$A$3:$A$296,Samlet!$C1486,Baggrundsvariable!$C$3:$C$296,Samlet!$E1486)</f>
        <v>209991</v>
      </c>
      <c r="H1486" s="8">
        <f>SUMIFS(Baggrundsvariable!E$3:E$296,Baggrundsvariable!$A$3:$A$296,Samlet!$C1486,Baggrundsvariable!$C$3:$C$296,Samlet!$E1486)</f>
        <v>1.2249999999999999</v>
      </c>
      <c r="I1486" s="8">
        <f>SUMIFS(Baggrundsvariable!F$3:F$296,Baggrundsvariable!$A$3:$A$296,Samlet!$C1486,Baggrundsvariable!$C$3:$C$296,Samlet!$E1486)</f>
        <v>6.4</v>
      </c>
      <c r="J1486" s="8">
        <f>SUMIFS(Baggrundsvariable!G$3:G$296,Baggrundsvariable!$A$3:$A$296,Samlet!$C1486,Baggrundsvariable!$C$3:$C$296,Samlet!$E1486)</f>
        <v>40.6</v>
      </c>
      <c r="K1486" s="8">
        <f>SUMIFS(Baggrundsvariable!H$3:H$296,Baggrundsvariable!$A$3:$A$296,Samlet!$C1486,Baggrundsvariable!$C$3:$C$296,Samlet!$E1486)</f>
        <v>20.8</v>
      </c>
      <c r="L1486" s="8">
        <f>SUMIFS(Baggrundsvariable!I$3:I$296,Baggrundsvariable!$A$3:$A$296,Samlet!$C1486,Baggrundsvariable!$C$3:$C$296,Samlet!$E1486)</f>
        <v>14.847157834554469</v>
      </c>
    </row>
    <row r="1487" spans="1:12">
      <c r="A1487">
        <v>1155</v>
      </c>
      <c r="B1487" t="s">
        <v>617</v>
      </c>
      <c r="C1487">
        <v>101</v>
      </c>
      <c r="D1487" t="s">
        <v>1232</v>
      </c>
      <c r="E1487">
        <v>2015</v>
      </c>
      <c r="F1487" s="15">
        <f>IF(VLOOKUP(IF($A1487&lt;1500,'BM011'!$D$5,IF($A1487&lt;1800,'BM011'!$D$5,IF($A1487&lt;2000,'BM011'!$D$5,$A1487))),'BM011'!$D$5:$U$607,'BM011'!T$609,0)="BRUG KOM",VLOOKUP($C1487,'BM010'!$C$5:$T$102,'BM010'!S$104,0),VLOOKUP(IF($A1487&lt;1500,'BM011'!$D$5,IF($A1487&lt;1800,'BM011'!$D$5,IF($A1487&lt;2000,'BM011'!$D$5,$A1487))),'BM011'!$D$5:$U$607,'BM011'!T$609,0))</f>
        <v>29624.75</v>
      </c>
      <c r="G1487">
        <f>SUMIFS(Baggrundsvariable!D$3:D$296,Baggrundsvariable!$A$3:$A$296,Samlet!$C1487,Baggrundsvariable!$C$3:$C$296,Samlet!$E1487)</f>
        <v>209991</v>
      </c>
      <c r="H1487" s="8">
        <f>SUMIFS(Baggrundsvariable!E$3:E$296,Baggrundsvariable!$A$3:$A$296,Samlet!$C1487,Baggrundsvariable!$C$3:$C$296,Samlet!$E1487)</f>
        <v>1.2249999999999999</v>
      </c>
      <c r="I1487" s="8">
        <f>SUMIFS(Baggrundsvariable!F$3:F$296,Baggrundsvariable!$A$3:$A$296,Samlet!$C1487,Baggrundsvariable!$C$3:$C$296,Samlet!$E1487)</f>
        <v>6.4</v>
      </c>
      <c r="J1487" s="8">
        <f>SUMIFS(Baggrundsvariable!G$3:G$296,Baggrundsvariable!$A$3:$A$296,Samlet!$C1487,Baggrundsvariable!$C$3:$C$296,Samlet!$E1487)</f>
        <v>40.6</v>
      </c>
      <c r="K1487" s="8">
        <f>SUMIFS(Baggrundsvariable!H$3:H$296,Baggrundsvariable!$A$3:$A$296,Samlet!$C1487,Baggrundsvariable!$C$3:$C$296,Samlet!$E1487)</f>
        <v>20.8</v>
      </c>
      <c r="L1487" s="8">
        <f>SUMIFS(Baggrundsvariable!I$3:I$296,Baggrundsvariable!$A$3:$A$296,Samlet!$C1487,Baggrundsvariable!$C$3:$C$296,Samlet!$E1487)</f>
        <v>14.847157834554469</v>
      </c>
    </row>
    <row r="1488" spans="1:12">
      <c r="A1488">
        <v>1156</v>
      </c>
      <c r="B1488" t="s">
        <v>617</v>
      </c>
      <c r="C1488">
        <v>101</v>
      </c>
      <c r="D1488" t="s">
        <v>1232</v>
      </c>
      <c r="E1488">
        <v>2015</v>
      </c>
      <c r="F1488" s="15">
        <f>IF(VLOOKUP(IF($A1488&lt;1500,'BM011'!$D$5,IF($A1488&lt;1800,'BM011'!$D$5,IF($A1488&lt;2000,'BM011'!$D$5,$A1488))),'BM011'!$D$5:$U$607,'BM011'!T$609,0)="BRUG KOM",VLOOKUP($C1488,'BM010'!$C$5:$T$102,'BM010'!S$104,0),VLOOKUP(IF($A1488&lt;1500,'BM011'!$D$5,IF($A1488&lt;1800,'BM011'!$D$5,IF($A1488&lt;2000,'BM011'!$D$5,$A1488))),'BM011'!$D$5:$U$607,'BM011'!T$609,0))</f>
        <v>29624.75</v>
      </c>
      <c r="G1488">
        <f>SUMIFS(Baggrundsvariable!D$3:D$296,Baggrundsvariable!$A$3:$A$296,Samlet!$C1488,Baggrundsvariable!$C$3:$C$296,Samlet!$E1488)</f>
        <v>209991</v>
      </c>
      <c r="H1488" s="8">
        <f>SUMIFS(Baggrundsvariable!E$3:E$296,Baggrundsvariable!$A$3:$A$296,Samlet!$C1488,Baggrundsvariable!$C$3:$C$296,Samlet!$E1488)</f>
        <v>1.2249999999999999</v>
      </c>
      <c r="I1488" s="8">
        <f>SUMIFS(Baggrundsvariable!F$3:F$296,Baggrundsvariable!$A$3:$A$296,Samlet!$C1488,Baggrundsvariable!$C$3:$C$296,Samlet!$E1488)</f>
        <v>6.4</v>
      </c>
      <c r="J1488" s="8">
        <f>SUMIFS(Baggrundsvariable!G$3:G$296,Baggrundsvariable!$A$3:$A$296,Samlet!$C1488,Baggrundsvariable!$C$3:$C$296,Samlet!$E1488)</f>
        <v>40.6</v>
      </c>
      <c r="K1488" s="8">
        <f>SUMIFS(Baggrundsvariable!H$3:H$296,Baggrundsvariable!$A$3:$A$296,Samlet!$C1488,Baggrundsvariable!$C$3:$C$296,Samlet!$E1488)</f>
        <v>20.8</v>
      </c>
      <c r="L1488" s="8">
        <f>SUMIFS(Baggrundsvariable!I$3:I$296,Baggrundsvariable!$A$3:$A$296,Samlet!$C1488,Baggrundsvariable!$C$3:$C$296,Samlet!$E1488)</f>
        <v>14.847157834554469</v>
      </c>
    </row>
    <row r="1489" spans="1:12">
      <c r="A1489">
        <v>1157</v>
      </c>
      <c r="B1489" t="s">
        <v>617</v>
      </c>
      <c r="C1489">
        <v>101</v>
      </c>
      <c r="D1489" t="s">
        <v>1232</v>
      </c>
      <c r="E1489">
        <v>2015</v>
      </c>
      <c r="F1489" s="15">
        <f>IF(VLOOKUP(IF($A1489&lt;1500,'BM011'!$D$5,IF($A1489&lt;1800,'BM011'!$D$5,IF($A1489&lt;2000,'BM011'!$D$5,$A1489))),'BM011'!$D$5:$U$607,'BM011'!T$609,0)="BRUG KOM",VLOOKUP($C1489,'BM010'!$C$5:$T$102,'BM010'!S$104,0),VLOOKUP(IF($A1489&lt;1500,'BM011'!$D$5,IF($A1489&lt;1800,'BM011'!$D$5,IF($A1489&lt;2000,'BM011'!$D$5,$A1489))),'BM011'!$D$5:$U$607,'BM011'!T$609,0))</f>
        <v>29624.75</v>
      </c>
      <c r="G1489">
        <f>SUMIFS(Baggrundsvariable!D$3:D$296,Baggrundsvariable!$A$3:$A$296,Samlet!$C1489,Baggrundsvariable!$C$3:$C$296,Samlet!$E1489)</f>
        <v>209991</v>
      </c>
      <c r="H1489" s="8">
        <f>SUMIFS(Baggrundsvariable!E$3:E$296,Baggrundsvariable!$A$3:$A$296,Samlet!$C1489,Baggrundsvariable!$C$3:$C$296,Samlet!$E1489)</f>
        <v>1.2249999999999999</v>
      </c>
      <c r="I1489" s="8">
        <f>SUMIFS(Baggrundsvariable!F$3:F$296,Baggrundsvariable!$A$3:$A$296,Samlet!$C1489,Baggrundsvariable!$C$3:$C$296,Samlet!$E1489)</f>
        <v>6.4</v>
      </c>
      <c r="J1489" s="8">
        <f>SUMIFS(Baggrundsvariable!G$3:G$296,Baggrundsvariable!$A$3:$A$296,Samlet!$C1489,Baggrundsvariable!$C$3:$C$296,Samlet!$E1489)</f>
        <v>40.6</v>
      </c>
      <c r="K1489" s="8">
        <f>SUMIFS(Baggrundsvariable!H$3:H$296,Baggrundsvariable!$A$3:$A$296,Samlet!$C1489,Baggrundsvariable!$C$3:$C$296,Samlet!$E1489)</f>
        <v>20.8</v>
      </c>
      <c r="L1489" s="8">
        <f>SUMIFS(Baggrundsvariable!I$3:I$296,Baggrundsvariable!$A$3:$A$296,Samlet!$C1489,Baggrundsvariable!$C$3:$C$296,Samlet!$E1489)</f>
        <v>14.847157834554469</v>
      </c>
    </row>
    <row r="1490" spans="1:12">
      <c r="A1490">
        <v>1158</v>
      </c>
      <c r="B1490" t="s">
        <v>617</v>
      </c>
      <c r="C1490">
        <v>101</v>
      </c>
      <c r="D1490" t="s">
        <v>1232</v>
      </c>
      <c r="E1490">
        <v>2015</v>
      </c>
      <c r="F1490" s="15">
        <f>IF(VLOOKUP(IF($A1490&lt;1500,'BM011'!$D$5,IF($A1490&lt;1800,'BM011'!$D$5,IF($A1490&lt;2000,'BM011'!$D$5,$A1490))),'BM011'!$D$5:$U$607,'BM011'!T$609,0)="BRUG KOM",VLOOKUP($C1490,'BM010'!$C$5:$T$102,'BM010'!S$104,0),VLOOKUP(IF($A1490&lt;1500,'BM011'!$D$5,IF($A1490&lt;1800,'BM011'!$D$5,IF($A1490&lt;2000,'BM011'!$D$5,$A1490))),'BM011'!$D$5:$U$607,'BM011'!T$609,0))</f>
        <v>29624.75</v>
      </c>
      <c r="G1490">
        <f>SUMIFS(Baggrundsvariable!D$3:D$296,Baggrundsvariable!$A$3:$A$296,Samlet!$C1490,Baggrundsvariable!$C$3:$C$296,Samlet!$E1490)</f>
        <v>209991</v>
      </c>
      <c r="H1490" s="8">
        <f>SUMIFS(Baggrundsvariable!E$3:E$296,Baggrundsvariable!$A$3:$A$296,Samlet!$C1490,Baggrundsvariable!$C$3:$C$296,Samlet!$E1490)</f>
        <v>1.2249999999999999</v>
      </c>
      <c r="I1490" s="8">
        <f>SUMIFS(Baggrundsvariable!F$3:F$296,Baggrundsvariable!$A$3:$A$296,Samlet!$C1490,Baggrundsvariable!$C$3:$C$296,Samlet!$E1490)</f>
        <v>6.4</v>
      </c>
      <c r="J1490" s="8">
        <f>SUMIFS(Baggrundsvariable!G$3:G$296,Baggrundsvariable!$A$3:$A$296,Samlet!$C1490,Baggrundsvariable!$C$3:$C$296,Samlet!$E1490)</f>
        <v>40.6</v>
      </c>
      <c r="K1490" s="8">
        <f>SUMIFS(Baggrundsvariable!H$3:H$296,Baggrundsvariable!$A$3:$A$296,Samlet!$C1490,Baggrundsvariable!$C$3:$C$296,Samlet!$E1490)</f>
        <v>20.8</v>
      </c>
      <c r="L1490" s="8">
        <f>SUMIFS(Baggrundsvariable!I$3:I$296,Baggrundsvariable!$A$3:$A$296,Samlet!$C1490,Baggrundsvariable!$C$3:$C$296,Samlet!$E1490)</f>
        <v>14.847157834554469</v>
      </c>
    </row>
    <row r="1491" spans="1:12">
      <c r="A1491">
        <v>1159</v>
      </c>
      <c r="B1491" t="s">
        <v>617</v>
      </c>
      <c r="C1491">
        <v>101</v>
      </c>
      <c r="D1491" t="s">
        <v>1232</v>
      </c>
      <c r="E1491">
        <v>2015</v>
      </c>
      <c r="F1491" s="15">
        <f>IF(VLOOKUP(IF($A1491&lt;1500,'BM011'!$D$5,IF($A1491&lt;1800,'BM011'!$D$5,IF($A1491&lt;2000,'BM011'!$D$5,$A1491))),'BM011'!$D$5:$U$607,'BM011'!T$609,0)="BRUG KOM",VLOOKUP($C1491,'BM010'!$C$5:$T$102,'BM010'!S$104,0),VLOOKUP(IF($A1491&lt;1500,'BM011'!$D$5,IF($A1491&lt;1800,'BM011'!$D$5,IF($A1491&lt;2000,'BM011'!$D$5,$A1491))),'BM011'!$D$5:$U$607,'BM011'!T$609,0))</f>
        <v>29624.75</v>
      </c>
      <c r="G1491">
        <f>SUMIFS(Baggrundsvariable!D$3:D$296,Baggrundsvariable!$A$3:$A$296,Samlet!$C1491,Baggrundsvariable!$C$3:$C$296,Samlet!$E1491)</f>
        <v>209991</v>
      </c>
      <c r="H1491" s="8">
        <f>SUMIFS(Baggrundsvariable!E$3:E$296,Baggrundsvariable!$A$3:$A$296,Samlet!$C1491,Baggrundsvariable!$C$3:$C$296,Samlet!$E1491)</f>
        <v>1.2249999999999999</v>
      </c>
      <c r="I1491" s="8">
        <f>SUMIFS(Baggrundsvariable!F$3:F$296,Baggrundsvariable!$A$3:$A$296,Samlet!$C1491,Baggrundsvariable!$C$3:$C$296,Samlet!$E1491)</f>
        <v>6.4</v>
      </c>
      <c r="J1491" s="8">
        <f>SUMIFS(Baggrundsvariable!G$3:G$296,Baggrundsvariable!$A$3:$A$296,Samlet!$C1491,Baggrundsvariable!$C$3:$C$296,Samlet!$E1491)</f>
        <v>40.6</v>
      </c>
      <c r="K1491" s="8">
        <f>SUMIFS(Baggrundsvariable!H$3:H$296,Baggrundsvariable!$A$3:$A$296,Samlet!$C1491,Baggrundsvariable!$C$3:$C$296,Samlet!$E1491)</f>
        <v>20.8</v>
      </c>
      <c r="L1491" s="8">
        <f>SUMIFS(Baggrundsvariable!I$3:I$296,Baggrundsvariable!$A$3:$A$296,Samlet!$C1491,Baggrundsvariable!$C$3:$C$296,Samlet!$E1491)</f>
        <v>14.847157834554469</v>
      </c>
    </row>
    <row r="1492" spans="1:12">
      <c r="A1492">
        <v>1160</v>
      </c>
      <c r="B1492" t="s">
        <v>617</v>
      </c>
      <c r="C1492">
        <v>101</v>
      </c>
      <c r="D1492" t="s">
        <v>1232</v>
      </c>
      <c r="E1492">
        <v>2015</v>
      </c>
      <c r="F1492" s="15">
        <f>IF(VLOOKUP(IF($A1492&lt;1500,'BM011'!$D$5,IF($A1492&lt;1800,'BM011'!$D$5,IF($A1492&lt;2000,'BM011'!$D$5,$A1492))),'BM011'!$D$5:$U$607,'BM011'!T$609,0)="BRUG KOM",VLOOKUP($C1492,'BM010'!$C$5:$T$102,'BM010'!S$104,0),VLOOKUP(IF($A1492&lt;1500,'BM011'!$D$5,IF($A1492&lt;1800,'BM011'!$D$5,IF($A1492&lt;2000,'BM011'!$D$5,$A1492))),'BM011'!$D$5:$U$607,'BM011'!T$609,0))</f>
        <v>29624.75</v>
      </c>
      <c r="G1492">
        <f>SUMIFS(Baggrundsvariable!D$3:D$296,Baggrundsvariable!$A$3:$A$296,Samlet!$C1492,Baggrundsvariable!$C$3:$C$296,Samlet!$E1492)</f>
        <v>209991</v>
      </c>
      <c r="H1492" s="8">
        <f>SUMIFS(Baggrundsvariable!E$3:E$296,Baggrundsvariable!$A$3:$A$296,Samlet!$C1492,Baggrundsvariable!$C$3:$C$296,Samlet!$E1492)</f>
        <v>1.2249999999999999</v>
      </c>
      <c r="I1492" s="8">
        <f>SUMIFS(Baggrundsvariable!F$3:F$296,Baggrundsvariable!$A$3:$A$296,Samlet!$C1492,Baggrundsvariable!$C$3:$C$296,Samlet!$E1492)</f>
        <v>6.4</v>
      </c>
      <c r="J1492" s="8">
        <f>SUMIFS(Baggrundsvariable!G$3:G$296,Baggrundsvariable!$A$3:$A$296,Samlet!$C1492,Baggrundsvariable!$C$3:$C$296,Samlet!$E1492)</f>
        <v>40.6</v>
      </c>
      <c r="K1492" s="8">
        <f>SUMIFS(Baggrundsvariable!H$3:H$296,Baggrundsvariable!$A$3:$A$296,Samlet!$C1492,Baggrundsvariable!$C$3:$C$296,Samlet!$E1492)</f>
        <v>20.8</v>
      </c>
      <c r="L1492" s="8">
        <f>SUMIFS(Baggrundsvariable!I$3:I$296,Baggrundsvariable!$A$3:$A$296,Samlet!$C1492,Baggrundsvariable!$C$3:$C$296,Samlet!$E1492)</f>
        <v>14.847157834554469</v>
      </c>
    </row>
    <row r="1493" spans="1:12">
      <c r="A1493">
        <v>1161</v>
      </c>
      <c r="B1493" t="s">
        <v>617</v>
      </c>
      <c r="C1493">
        <v>101</v>
      </c>
      <c r="D1493" t="s">
        <v>1232</v>
      </c>
      <c r="E1493">
        <v>2015</v>
      </c>
      <c r="F1493" s="15">
        <f>IF(VLOOKUP(IF($A1493&lt;1500,'BM011'!$D$5,IF($A1493&lt;1800,'BM011'!$D$5,IF($A1493&lt;2000,'BM011'!$D$5,$A1493))),'BM011'!$D$5:$U$607,'BM011'!T$609,0)="BRUG KOM",VLOOKUP($C1493,'BM010'!$C$5:$T$102,'BM010'!S$104,0),VLOOKUP(IF($A1493&lt;1500,'BM011'!$D$5,IF($A1493&lt;1800,'BM011'!$D$5,IF($A1493&lt;2000,'BM011'!$D$5,$A1493))),'BM011'!$D$5:$U$607,'BM011'!T$609,0))</f>
        <v>29624.75</v>
      </c>
      <c r="G1493">
        <f>SUMIFS(Baggrundsvariable!D$3:D$296,Baggrundsvariable!$A$3:$A$296,Samlet!$C1493,Baggrundsvariable!$C$3:$C$296,Samlet!$E1493)</f>
        <v>209991</v>
      </c>
      <c r="H1493" s="8">
        <f>SUMIFS(Baggrundsvariable!E$3:E$296,Baggrundsvariable!$A$3:$A$296,Samlet!$C1493,Baggrundsvariable!$C$3:$C$296,Samlet!$E1493)</f>
        <v>1.2249999999999999</v>
      </c>
      <c r="I1493" s="8">
        <f>SUMIFS(Baggrundsvariable!F$3:F$296,Baggrundsvariable!$A$3:$A$296,Samlet!$C1493,Baggrundsvariable!$C$3:$C$296,Samlet!$E1493)</f>
        <v>6.4</v>
      </c>
      <c r="J1493" s="8">
        <f>SUMIFS(Baggrundsvariable!G$3:G$296,Baggrundsvariable!$A$3:$A$296,Samlet!$C1493,Baggrundsvariable!$C$3:$C$296,Samlet!$E1493)</f>
        <v>40.6</v>
      </c>
      <c r="K1493" s="8">
        <f>SUMIFS(Baggrundsvariable!H$3:H$296,Baggrundsvariable!$A$3:$A$296,Samlet!$C1493,Baggrundsvariable!$C$3:$C$296,Samlet!$E1493)</f>
        <v>20.8</v>
      </c>
      <c r="L1493" s="8">
        <f>SUMIFS(Baggrundsvariable!I$3:I$296,Baggrundsvariable!$A$3:$A$296,Samlet!$C1493,Baggrundsvariable!$C$3:$C$296,Samlet!$E1493)</f>
        <v>14.847157834554469</v>
      </c>
    </row>
    <row r="1494" spans="1:12">
      <c r="A1494">
        <v>1162</v>
      </c>
      <c r="B1494" t="s">
        <v>617</v>
      </c>
      <c r="C1494">
        <v>101</v>
      </c>
      <c r="D1494" t="s">
        <v>1232</v>
      </c>
      <c r="E1494">
        <v>2015</v>
      </c>
      <c r="F1494" s="15">
        <f>IF(VLOOKUP(IF($A1494&lt;1500,'BM011'!$D$5,IF($A1494&lt;1800,'BM011'!$D$5,IF($A1494&lt;2000,'BM011'!$D$5,$A1494))),'BM011'!$D$5:$U$607,'BM011'!T$609,0)="BRUG KOM",VLOOKUP($C1494,'BM010'!$C$5:$T$102,'BM010'!S$104,0),VLOOKUP(IF($A1494&lt;1500,'BM011'!$D$5,IF($A1494&lt;1800,'BM011'!$D$5,IF($A1494&lt;2000,'BM011'!$D$5,$A1494))),'BM011'!$D$5:$U$607,'BM011'!T$609,0))</f>
        <v>29624.75</v>
      </c>
      <c r="G1494">
        <f>SUMIFS(Baggrundsvariable!D$3:D$296,Baggrundsvariable!$A$3:$A$296,Samlet!$C1494,Baggrundsvariable!$C$3:$C$296,Samlet!$E1494)</f>
        <v>209991</v>
      </c>
      <c r="H1494" s="8">
        <f>SUMIFS(Baggrundsvariable!E$3:E$296,Baggrundsvariable!$A$3:$A$296,Samlet!$C1494,Baggrundsvariable!$C$3:$C$296,Samlet!$E1494)</f>
        <v>1.2249999999999999</v>
      </c>
      <c r="I1494" s="8">
        <f>SUMIFS(Baggrundsvariable!F$3:F$296,Baggrundsvariable!$A$3:$A$296,Samlet!$C1494,Baggrundsvariable!$C$3:$C$296,Samlet!$E1494)</f>
        <v>6.4</v>
      </c>
      <c r="J1494" s="8">
        <f>SUMIFS(Baggrundsvariable!G$3:G$296,Baggrundsvariable!$A$3:$A$296,Samlet!$C1494,Baggrundsvariable!$C$3:$C$296,Samlet!$E1494)</f>
        <v>40.6</v>
      </c>
      <c r="K1494" s="8">
        <f>SUMIFS(Baggrundsvariable!H$3:H$296,Baggrundsvariable!$A$3:$A$296,Samlet!$C1494,Baggrundsvariable!$C$3:$C$296,Samlet!$E1494)</f>
        <v>20.8</v>
      </c>
      <c r="L1494" s="8">
        <f>SUMIFS(Baggrundsvariable!I$3:I$296,Baggrundsvariable!$A$3:$A$296,Samlet!$C1494,Baggrundsvariable!$C$3:$C$296,Samlet!$E1494)</f>
        <v>14.847157834554469</v>
      </c>
    </row>
    <row r="1495" spans="1:12">
      <c r="A1495">
        <v>1164</v>
      </c>
      <c r="B1495" t="s">
        <v>617</v>
      </c>
      <c r="C1495">
        <v>101</v>
      </c>
      <c r="D1495" t="s">
        <v>1232</v>
      </c>
      <c r="E1495">
        <v>2015</v>
      </c>
      <c r="F1495" s="15">
        <f>IF(VLOOKUP(IF($A1495&lt;1500,'BM011'!$D$5,IF($A1495&lt;1800,'BM011'!$D$5,IF($A1495&lt;2000,'BM011'!$D$5,$A1495))),'BM011'!$D$5:$U$607,'BM011'!T$609,0)="BRUG KOM",VLOOKUP($C1495,'BM010'!$C$5:$T$102,'BM010'!S$104,0),VLOOKUP(IF($A1495&lt;1500,'BM011'!$D$5,IF($A1495&lt;1800,'BM011'!$D$5,IF($A1495&lt;2000,'BM011'!$D$5,$A1495))),'BM011'!$D$5:$U$607,'BM011'!T$609,0))</f>
        <v>29624.75</v>
      </c>
      <c r="G1495">
        <f>SUMIFS(Baggrundsvariable!D$3:D$296,Baggrundsvariable!$A$3:$A$296,Samlet!$C1495,Baggrundsvariable!$C$3:$C$296,Samlet!$E1495)</f>
        <v>209991</v>
      </c>
      <c r="H1495" s="8">
        <f>SUMIFS(Baggrundsvariable!E$3:E$296,Baggrundsvariable!$A$3:$A$296,Samlet!$C1495,Baggrundsvariable!$C$3:$C$296,Samlet!$E1495)</f>
        <v>1.2249999999999999</v>
      </c>
      <c r="I1495" s="8">
        <f>SUMIFS(Baggrundsvariable!F$3:F$296,Baggrundsvariable!$A$3:$A$296,Samlet!$C1495,Baggrundsvariable!$C$3:$C$296,Samlet!$E1495)</f>
        <v>6.4</v>
      </c>
      <c r="J1495" s="8">
        <f>SUMIFS(Baggrundsvariable!G$3:G$296,Baggrundsvariable!$A$3:$A$296,Samlet!$C1495,Baggrundsvariable!$C$3:$C$296,Samlet!$E1495)</f>
        <v>40.6</v>
      </c>
      <c r="K1495" s="8">
        <f>SUMIFS(Baggrundsvariable!H$3:H$296,Baggrundsvariable!$A$3:$A$296,Samlet!$C1495,Baggrundsvariable!$C$3:$C$296,Samlet!$E1495)</f>
        <v>20.8</v>
      </c>
      <c r="L1495" s="8">
        <f>SUMIFS(Baggrundsvariable!I$3:I$296,Baggrundsvariable!$A$3:$A$296,Samlet!$C1495,Baggrundsvariable!$C$3:$C$296,Samlet!$E1495)</f>
        <v>14.847157834554469</v>
      </c>
    </row>
    <row r="1496" spans="1:12">
      <c r="A1496">
        <v>1165</v>
      </c>
      <c r="B1496" t="s">
        <v>617</v>
      </c>
      <c r="C1496">
        <v>101</v>
      </c>
      <c r="D1496" t="s">
        <v>1232</v>
      </c>
      <c r="E1496">
        <v>2015</v>
      </c>
      <c r="F1496" s="15">
        <f>IF(VLOOKUP(IF($A1496&lt;1500,'BM011'!$D$5,IF($A1496&lt;1800,'BM011'!$D$5,IF($A1496&lt;2000,'BM011'!$D$5,$A1496))),'BM011'!$D$5:$U$607,'BM011'!T$609,0)="BRUG KOM",VLOOKUP($C1496,'BM010'!$C$5:$T$102,'BM010'!S$104,0),VLOOKUP(IF($A1496&lt;1500,'BM011'!$D$5,IF($A1496&lt;1800,'BM011'!$D$5,IF($A1496&lt;2000,'BM011'!$D$5,$A1496))),'BM011'!$D$5:$U$607,'BM011'!T$609,0))</f>
        <v>29624.75</v>
      </c>
      <c r="G1496">
        <f>SUMIFS(Baggrundsvariable!D$3:D$296,Baggrundsvariable!$A$3:$A$296,Samlet!$C1496,Baggrundsvariable!$C$3:$C$296,Samlet!$E1496)</f>
        <v>209991</v>
      </c>
      <c r="H1496" s="8">
        <f>SUMIFS(Baggrundsvariable!E$3:E$296,Baggrundsvariable!$A$3:$A$296,Samlet!$C1496,Baggrundsvariable!$C$3:$C$296,Samlet!$E1496)</f>
        <v>1.2249999999999999</v>
      </c>
      <c r="I1496" s="8">
        <f>SUMIFS(Baggrundsvariable!F$3:F$296,Baggrundsvariable!$A$3:$A$296,Samlet!$C1496,Baggrundsvariable!$C$3:$C$296,Samlet!$E1496)</f>
        <v>6.4</v>
      </c>
      <c r="J1496" s="8">
        <f>SUMIFS(Baggrundsvariable!G$3:G$296,Baggrundsvariable!$A$3:$A$296,Samlet!$C1496,Baggrundsvariable!$C$3:$C$296,Samlet!$E1496)</f>
        <v>40.6</v>
      </c>
      <c r="K1496" s="8">
        <f>SUMIFS(Baggrundsvariable!H$3:H$296,Baggrundsvariable!$A$3:$A$296,Samlet!$C1496,Baggrundsvariable!$C$3:$C$296,Samlet!$E1496)</f>
        <v>20.8</v>
      </c>
      <c r="L1496" s="8">
        <f>SUMIFS(Baggrundsvariable!I$3:I$296,Baggrundsvariable!$A$3:$A$296,Samlet!$C1496,Baggrundsvariable!$C$3:$C$296,Samlet!$E1496)</f>
        <v>14.847157834554469</v>
      </c>
    </row>
    <row r="1497" spans="1:12">
      <c r="A1497">
        <v>1166</v>
      </c>
      <c r="B1497" t="s">
        <v>617</v>
      </c>
      <c r="C1497">
        <v>101</v>
      </c>
      <c r="D1497" t="s">
        <v>1232</v>
      </c>
      <c r="E1497">
        <v>2015</v>
      </c>
      <c r="F1497" s="15">
        <f>IF(VLOOKUP(IF($A1497&lt;1500,'BM011'!$D$5,IF($A1497&lt;1800,'BM011'!$D$5,IF($A1497&lt;2000,'BM011'!$D$5,$A1497))),'BM011'!$D$5:$U$607,'BM011'!T$609,0)="BRUG KOM",VLOOKUP($C1497,'BM010'!$C$5:$T$102,'BM010'!S$104,0),VLOOKUP(IF($A1497&lt;1500,'BM011'!$D$5,IF($A1497&lt;1800,'BM011'!$D$5,IF($A1497&lt;2000,'BM011'!$D$5,$A1497))),'BM011'!$D$5:$U$607,'BM011'!T$609,0))</f>
        <v>29624.75</v>
      </c>
      <c r="G1497">
        <f>SUMIFS(Baggrundsvariable!D$3:D$296,Baggrundsvariable!$A$3:$A$296,Samlet!$C1497,Baggrundsvariable!$C$3:$C$296,Samlet!$E1497)</f>
        <v>209991</v>
      </c>
      <c r="H1497" s="8">
        <f>SUMIFS(Baggrundsvariable!E$3:E$296,Baggrundsvariable!$A$3:$A$296,Samlet!$C1497,Baggrundsvariable!$C$3:$C$296,Samlet!$E1497)</f>
        <v>1.2249999999999999</v>
      </c>
      <c r="I1497" s="8">
        <f>SUMIFS(Baggrundsvariable!F$3:F$296,Baggrundsvariable!$A$3:$A$296,Samlet!$C1497,Baggrundsvariable!$C$3:$C$296,Samlet!$E1497)</f>
        <v>6.4</v>
      </c>
      <c r="J1497" s="8">
        <f>SUMIFS(Baggrundsvariable!G$3:G$296,Baggrundsvariable!$A$3:$A$296,Samlet!$C1497,Baggrundsvariable!$C$3:$C$296,Samlet!$E1497)</f>
        <v>40.6</v>
      </c>
      <c r="K1497" s="8">
        <f>SUMIFS(Baggrundsvariable!H$3:H$296,Baggrundsvariable!$A$3:$A$296,Samlet!$C1497,Baggrundsvariable!$C$3:$C$296,Samlet!$E1497)</f>
        <v>20.8</v>
      </c>
      <c r="L1497" s="8">
        <f>SUMIFS(Baggrundsvariable!I$3:I$296,Baggrundsvariable!$A$3:$A$296,Samlet!$C1497,Baggrundsvariable!$C$3:$C$296,Samlet!$E1497)</f>
        <v>14.847157834554469</v>
      </c>
    </row>
    <row r="1498" spans="1:12">
      <c r="A1498">
        <v>1167</v>
      </c>
      <c r="B1498" t="s">
        <v>617</v>
      </c>
      <c r="C1498">
        <v>101</v>
      </c>
      <c r="D1498" t="s">
        <v>1232</v>
      </c>
      <c r="E1498">
        <v>2015</v>
      </c>
      <c r="F1498" s="15">
        <f>IF(VLOOKUP(IF($A1498&lt;1500,'BM011'!$D$5,IF($A1498&lt;1800,'BM011'!$D$5,IF($A1498&lt;2000,'BM011'!$D$5,$A1498))),'BM011'!$D$5:$U$607,'BM011'!T$609,0)="BRUG KOM",VLOOKUP($C1498,'BM010'!$C$5:$T$102,'BM010'!S$104,0),VLOOKUP(IF($A1498&lt;1500,'BM011'!$D$5,IF($A1498&lt;1800,'BM011'!$D$5,IF($A1498&lt;2000,'BM011'!$D$5,$A1498))),'BM011'!$D$5:$U$607,'BM011'!T$609,0))</f>
        <v>29624.75</v>
      </c>
      <c r="G1498">
        <f>SUMIFS(Baggrundsvariable!D$3:D$296,Baggrundsvariable!$A$3:$A$296,Samlet!$C1498,Baggrundsvariable!$C$3:$C$296,Samlet!$E1498)</f>
        <v>209991</v>
      </c>
      <c r="H1498" s="8">
        <f>SUMIFS(Baggrundsvariable!E$3:E$296,Baggrundsvariable!$A$3:$A$296,Samlet!$C1498,Baggrundsvariable!$C$3:$C$296,Samlet!$E1498)</f>
        <v>1.2249999999999999</v>
      </c>
      <c r="I1498" s="8">
        <f>SUMIFS(Baggrundsvariable!F$3:F$296,Baggrundsvariable!$A$3:$A$296,Samlet!$C1498,Baggrundsvariable!$C$3:$C$296,Samlet!$E1498)</f>
        <v>6.4</v>
      </c>
      <c r="J1498" s="8">
        <f>SUMIFS(Baggrundsvariable!G$3:G$296,Baggrundsvariable!$A$3:$A$296,Samlet!$C1498,Baggrundsvariable!$C$3:$C$296,Samlet!$E1498)</f>
        <v>40.6</v>
      </c>
      <c r="K1498" s="8">
        <f>SUMIFS(Baggrundsvariable!H$3:H$296,Baggrundsvariable!$A$3:$A$296,Samlet!$C1498,Baggrundsvariable!$C$3:$C$296,Samlet!$E1498)</f>
        <v>20.8</v>
      </c>
      <c r="L1498" s="8">
        <f>SUMIFS(Baggrundsvariable!I$3:I$296,Baggrundsvariable!$A$3:$A$296,Samlet!$C1498,Baggrundsvariable!$C$3:$C$296,Samlet!$E1498)</f>
        <v>14.847157834554469</v>
      </c>
    </row>
    <row r="1499" spans="1:12">
      <c r="A1499">
        <v>1168</v>
      </c>
      <c r="B1499" t="s">
        <v>617</v>
      </c>
      <c r="C1499">
        <v>101</v>
      </c>
      <c r="D1499" t="s">
        <v>1232</v>
      </c>
      <c r="E1499">
        <v>2015</v>
      </c>
      <c r="F1499" s="15">
        <f>IF(VLOOKUP(IF($A1499&lt;1500,'BM011'!$D$5,IF($A1499&lt;1800,'BM011'!$D$5,IF($A1499&lt;2000,'BM011'!$D$5,$A1499))),'BM011'!$D$5:$U$607,'BM011'!T$609,0)="BRUG KOM",VLOOKUP($C1499,'BM010'!$C$5:$T$102,'BM010'!S$104,0),VLOOKUP(IF($A1499&lt;1500,'BM011'!$D$5,IF($A1499&lt;1800,'BM011'!$D$5,IF($A1499&lt;2000,'BM011'!$D$5,$A1499))),'BM011'!$D$5:$U$607,'BM011'!T$609,0))</f>
        <v>29624.75</v>
      </c>
      <c r="G1499">
        <f>SUMIFS(Baggrundsvariable!D$3:D$296,Baggrundsvariable!$A$3:$A$296,Samlet!$C1499,Baggrundsvariable!$C$3:$C$296,Samlet!$E1499)</f>
        <v>209991</v>
      </c>
      <c r="H1499" s="8">
        <f>SUMIFS(Baggrundsvariable!E$3:E$296,Baggrundsvariable!$A$3:$A$296,Samlet!$C1499,Baggrundsvariable!$C$3:$C$296,Samlet!$E1499)</f>
        <v>1.2249999999999999</v>
      </c>
      <c r="I1499" s="8">
        <f>SUMIFS(Baggrundsvariable!F$3:F$296,Baggrundsvariable!$A$3:$A$296,Samlet!$C1499,Baggrundsvariable!$C$3:$C$296,Samlet!$E1499)</f>
        <v>6.4</v>
      </c>
      <c r="J1499" s="8">
        <f>SUMIFS(Baggrundsvariable!G$3:G$296,Baggrundsvariable!$A$3:$A$296,Samlet!$C1499,Baggrundsvariable!$C$3:$C$296,Samlet!$E1499)</f>
        <v>40.6</v>
      </c>
      <c r="K1499" s="8">
        <f>SUMIFS(Baggrundsvariable!H$3:H$296,Baggrundsvariable!$A$3:$A$296,Samlet!$C1499,Baggrundsvariable!$C$3:$C$296,Samlet!$E1499)</f>
        <v>20.8</v>
      </c>
      <c r="L1499" s="8">
        <f>SUMIFS(Baggrundsvariable!I$3:I$296,Baggrundsvariable!$A$3:$A$296,Samlet!$C1499,Baggrundsvariable!$C$3:$C$296,Samlet!$E1499)</f>
        <v>14.847157834554469</v>
      </c>
    </row>
    <row r="1500" spans="1:12">
      <c r="A1500">
        <v>1169</v>
      </c>
      <c r="B1500" t="s">
        <v>617</v>
      </c>
      <c r="C1500">
        <v>101</v>
      </c>
      <c r="D1500" t="s">
        <v>1232</v>
      </c>
      <c r="E1500">
        <v>2015</v>
      </c>
      <c r="F1500" s="15">
        <f>IF(VLOOKUP(IF($A1500&lt;1500,'BM011'!$D$5,IF($A1500&lt;1800,'BM011'!$D$5,IF($A1500&lt;2000,'BM011'!$D$5,$A1500))),'BM011'!$D$5:$U$607,'BM011'!T$609,0)="BRUG KOM",VLOOKUP($C1500,'BM010'!$C$5:$T$102,'BM010'!S$104,0),VLOOKUP(IF($A1500&lt;1500,'BM011'!$D$5,IF($A1500&lt;1800,'BM011'!$D$5,IF($A1500&lt;2000,'BM011'!$D$5,$A1500))),'BM011'!$D$5:$U$607,'BM011'!T$609,0))</f>
        <v>29624.75</v>
      </c>
      <c r="G1500">
        <f>SUMIFS(Baggrundsvariable!D$3:D$296,Baggrundsvariable!$A$3:$A$296,Samlet!$C1500,Baggrundsvariable!$C$3:$C$296,Samlet!$E1500)</f>
        <v>209991</v>
      </c>
      <c r="H1500" s="8">
        <f>SUMIFS(Baggrundsvariable!E$3:E$296,Baggrundsvariable!$A$3:$A$296,Samlet!$C1500,Baggrundsvariable!$C$3:$C$296,Samlet!$E1500)</f>
        <v>1.2249999999999999</v>
      </c>
      <c r="I1500" s="8">
        <f>SUMIFS(Baggrundsvariable!F$3:F$296,Baggrundsvariable!$A$3:$A$296,Samlet!$C1500,Baggrundsvariable!$C$3:$C$296,Samlet!$E1500)</f>
        <v>6.4</v>
      </c>
      <c r="J1500" s="8">
        <f>SUMIFS(Baggrundsvariable!G$3:G$296,Baggrundsvariable!$A$3:$A$296,Samlet!$C1500,Baggrundsvariable!$C$3:$C$296,Samlet!$E1500)</f>
        <v>40.6</v>
      </c>
      <c r="K1500" s="8">
        <f>SUMIFS(Baggrundsvariable!H$3:H$296,Baggrundsvariable!$A$3:$A$296,Samlet!$C1500,Baggrundsvariable!$C$3:$C$296,Samlet!$E1500)</f>
        <v>20.8</v>
      </c>
      <c r="L1500" s="8">
        <f>SUMIFS(Baggrundsvariable!I$3:I$296,Baggrundsvariable!$A$3:$A$296,Samlet!$C1500,Baggrundsvariable!$C$3:$C$296,Samlet!$E1500)</f>
        <v>14.847157834554469</v>
      </c>
    </row>
    <row r="1501" spans="1:12">
      <c r="A1501">
        <v>1170</v>
      </c>
      <c r="B1501" t="s">
        <v>617</v>
      </c>
      <c r="C1501">
        <v>101</v>
      </c>
      <c r="D1501" t="s">
        <v>1232</v>
      </c>
      <c r="E1501">
        <v>2015</v>
      </c>
      <c r="F1501" s="15">
        <f>IF(VLOOKUP(IF($A1501&lt;1500,'BM011'!$D$5,IF($A1501&lt;1800,'BM011'!$D$5,IF($A1501&lt;2000,'BM011'!$D$5,$A1501))),'BM011'!$D$5:$U$607,'BM011'!T$609,0)="BRUG KOM",VLOOKUP($C1501,'BM010'!$C$5:$T$102,'BM010'!S$104,0),VLOOKUP(IF($A1501&lt;1500,'BM011'!$D$5,IF($A1501&lt;1800,'BM011'!$D$5,IF($A1501&lt;2000,'BM011'!$D$5,$A1501))),'BM011'!$D$5:$U$607,'BM011'!T$609,0))</f>
        <v>29624.75</v>
      </c>
      <c r="G1501">
        <f>SUMIFS(Baggrundsvariable!D$3:D$296,Baggrundsvariable!$A$3:$A$296,Samlet!$C1501,Baggrundsvariable!$C$3:$C$296,Samlet!$E1501)</f>
        <v>209991</v>
      </c>
      <c r="H1501" s="8">
        <f>SUMIFS(Baggrundsvariable!E$3:E$296,Baggrundsvariable!$A$3:$A$296,Samlet!$C1501,Baggrundsvariable!$C$3:$C$296,Samlet!$E1501)</f>
        <v>1.2249999999999999</v>
      </c>
      <c r="I1501" s="8">
        <f>SUMIFS(Baggrundsvariable!F$3:F$296,Baggrundsvariable!$A$3:$A$296,Samlet!$C1501,Baggrundsvariable!$C$3:$C$296,Samlet!$E1501)</f>
        <v>6.4</v>
      </c>
      <c r="J1501" s="8">
        <f>SUMIFS(Baggrundsvariable!G$3:G$296,Baggrundsvariable!$A$3:$A$296,Samlet!$C1501,Baggrundsvariable!$C$3:$C$296,Samlet!$E1501)</f>
        <v>40.6</v>
      </c>
      <c r="K1501" s="8">
        <f>SUMIFS(Baggrundsvariable!H$3:H$296,Baggrundsvariable!$A$3:$A$296,Samlet!$C1501,Baggrundsvariable!$C$3:$C$296,Samlet!$E1501)</f>
        <v>20.8</v>
      </c>
      <c r="L1501" s="8">
        <f>SUMIFS(Baggrundsvariable!I$3:I$296,Baggrundsvariable!$A$3:$A$296,Samlet!$C1501,Baggrundsvariable!$C$3:$C$296,Samlet!$E1501)</f>
        <v>14.847157834554469</v>
      </c>
    </row>
    <row r="1502" spans="1:12">
      <c r="A1502">
        <v>1171</v>
      </c>
      <c r="B1502" t="s">
        <v>617</v>
      </c>
      <c r="C1502">
        <v>101</v>
      </c>
      <c r="D1502" t="s">
        <v>1232</v>
      </c>
      <c r="E1502">
        <v>2015</v>
      </c>
      <c r="F1502" s="15">
        <f>IF(VLOOKUP(IF($A1502&lt;1500,'BM011'!$D$5,IF($A1502&lt;1800,'BM011'!$D$5,IF($A1502&lt;2000,'BM011'!$D$5,$A1502))),'BM011'!$D$5:$U$607,'BM011'!T$609,0)="BRUG KOM",VLOOKUP($C1502,'BM010'!$C$5:$T$102,'BM010'!S$104,0),VLOOKUP(IF($A1502&lt;1500,'BM011'!$D$5,IF($A1502&lt;1800,'BM011'!$D$5,IF($A1502&lt;2000,'BM011'!$D$5,$A1502))),'BM011'!$D$5:$U$607,'BM011'!T$609,0))</f>
        <v>29624.75</v>
      </c>
      <c r="G1502">
        <f>SUMIFS(Baggrundsvariable!D$3:D$296,Baggrundsvariable!$A$3:$A$296,Samlet!$C1502,Baggrundsvariable!$C$3:$C$296,Samlet!$E1502)</f>
        <v>209991</v>
      </c>
      <c r="H1502" s="8">
        <f>SUMIFS(Baggrundsvariable!E$3:E$296,Baggrundsvariable!$A$3:$A$296,Samlet!$C1502,Baggrundsvariable!$C$3:$C$296,Samlet!$E1502)</f>
        <v>1.2249999999999999</v>
      </c>
      <c r="I1502" s="8">
        <f>SUMIFS(Baggrundsvariable!F$3:F$296,Baggrundsvariable!$A$3:$A$296,Samlet!$C1502,Baggrundsvariable!$C$3:$C$296,Samlet!$E1502)</f>
        <v>6.4</v>
      </c>
      <c r="J1502" s="8">
        <f>SUMIFS(Baggrundsvariable!G$3:G$296,Baggrundsvariable!$A$3:$A$296,Samlet!$C1502,Baggrundsvariable!$C$3:$C$296,Samlet!$E1502)</f>
        <v>40.6</v>
      </c>
      <c r="K1502" s="8">
        <f>SUMIFS(Baggrundsvariable!H$3:H$296,Baggrundsvariable!$A$3:$A$296,Samlet!$C1502,Baggrundsvariable!$C$3:$C$296,Samlet!$E1502)</f>
        <v>20.8</v>
      </c>
      <c r="L1502" s="8">
        <f>SUMIFS(Baggrundsvariable!I$3:I$296,Baggrundsvariable!$A$3:$A$296,Samlet!$C1502,Baggrundsvariable!$C$3:$C$296,Samlet!$E1502)</f>
        <v>14.847157834554469</v>
      </c>
    </row>
    <row r="1503" spans="1:12">
      <c r="A1503">
        <v>1172</v>
      </c>
      <c r="B1503" t="s">
        <v>617</v>
      </c>
      <c r="C1503">
        <v>101</v>
      </c>
      <c r="D1503" t="s">
        <v>1232</v>
      </c>
      <c r="E1503">
        <v>2015</v>
      </c>
      <c r="F1503" s="15">
        <f>IF(VLOOKUP(IF($A1503&lt;1500,'BM011'!$D$5,IF($A1503&lt;1800,'BM011'!$D$5,IF($A1503&lt;2000,'BM011'!$D$5,$A1503))),'BM011'!$D$5:$U$607,'BM011'!T$609,0)="BRUG KOM",VLOOKUP($C1503,'BM010'!$C$5:$T$102,'BM010'!S$104,0),VLOOKUP(IF($A1503&lt;1500,'BM011'!$D$5,IF($A1503&lt;1800,'BM011'!$D$5,IF($A1503&lt;2000,'BM011'!$D$5,$A1503))),'BM011'!$D$5:$U$607,'BM011'!T$609,0))</f>
        <v>29624.75</v>
      </c>
      <c r="G1503">
        <f>SUMIFS(Baggrundsvariable!D$3:D$296,Baggrundsvariable!$A$3:$A$296,Samlet!$C1503,Baggrundsvariable!$C$3:$C$296,Samlet!$E1503)</f>
        <v>209991</v>
      </c>
      <c r="H1503" s="8">
        <f>SUMIFS(Baggrundsvariable!E$3:E$296,Baggrundsvariable!$A$3:$A$296,Samlet!$C1503,Baggrundsvariable!$C$3:$C$296,Samlet!$E1503)</f>
        <v>1.2249999999999999</v>
      </c>
      <c r="I1503" s="8">
        <f>SUMIFS(Baggrundsvariable!F$3:F$296,Baggrundsvariable!$A$3:$A$296,Samlet!$C1503,Baggrundsvariable!$C$3:$C$296,Samlet!$E1503)</f>
        <v>6.4</v>
      </c>
      <c r="J1503" s="8">
        <f>SUMIFS(Baggrundsvariable!G$3:G$296,Baggrundsvariable!$A$3:$A$296,Samlet!$C1503,Baggrundsvariable!$C$3:$C$296,Samlet!$E1503)</f>
        <v>40.6</v>
      </c>
      <c r="K1503" s="8">
        <f>SUMIFS(Baggrundsvariable!H$3:H$296,Baggrundsvariable!$A$3:$A$296,Samlet!$C1503,Baggrundsvariable!$C$3:$C$296,Samlet!$E1503)</f>
        <v>20.8</v>
      </c>
      <c r="L1503" s="8">
        <f>SUMIFS(Baggrundsvariable!I$3:I$296,Baggrundsvariable!$A$3:$A$296,Samlet!$C1503,Baggrundsvariable!$C$3:$C$296,Samlet!$E1503)</f>
        <v>14.847157834554469</v>
      </c>
    </row>
    <row r="1504" spans="1:12">
      <c r="A1504">
        <v>1173</v>
      </c>
      <c r="B1504" t="s">
        <v>617</v>
      </c>
      <c r="C1504">
        <v>101</v>
      </c>
      <c r="D1504" t="s">
        <v>1232</v>
      </c>
      <c r="E1504">
        <v>2015</v>
      </c>
      <c r="F1504" s="15">
        <f>IF(VLOOKUP(IF($A1504&lt;1500,'BM011'!$D$5,IF($A1504&lt;1800,'BM011'!$D$5,IF($A1504&lt;2000,'BM011'!$D$5,$A1504))),'BM011'!$D$5:$U$607,'BM011'!T$609,0)="BRUG KOM",VLOOKUP($C1504,'BM010'!$C$5:$T$102,'BM010'!S$104,0),VLOOKUP(IF($A1504&lt;1500,'BM011'!$D$5,IF($A1504&lt;1800,'BM011'!$D$5,IF($A1504&lt;2000,'BM011'!$D$5,$A1504))),'BM011'!$D$5:$U$607,'BM011'!T$609,0))</f>
        <v>29624.75</v>
      </c>
      <c r="G1504">
        <f>SUMIFS(Baggrundsvariable!D$3:D$296,Baggrundsvariable!$A$3:$A$296,Samlet!$C1504,Baggrundsvariable!$C$3:$C$296,Samlet!$E1504)</f>
        <v>209991</v>
      </c>
      <c r="H1504" s="8">
        <f>SUMIFS(Baggrundsvariable!E$3:E$296,Baggrundsvariable!$A$3:$A$296,Samlet!$C1504,Baggrundsvariable!$C$3:$C$296,Samlet!$E1504)</f>
        <v>1.2249999999999999</v>
      </c>
      <c r="I1504" s="8">
        <f>SUMIFS(Baggrundsvariable!F$3:F$296,Baggrundsvariable!$A$3:$A$296,Samlet!$C1504,Baggrundsvariable!$C$3:$C$296,Samlet!$E1504)</f>
        <v>6.4</v>
      </c>
      <c r="J1504" s="8">
        <f>SUMIFS(Baggrundsvariable!G$3:G$296,Baggrundsvariable!$A$3:$A$296,Samlet!$C1504,Baggrundsvariable!$C$3:$C$296,Samlet!$E1504)</f>
        <v>40.6</v>
      </c>
      <c r="K1504" s="8">
        <f>SUMIFS(Baggrundsvariable!H$3:H$296,Baggrundsvariable!$A$3:$A$296,Samlet!$C1504,Baggrundsvariable!$C$3:$C$296,Samlet!$E1504)</f>
        <v>20.8</v>
      </c>
      <c r="L1504" s="8">
        <f>SUMIFS(Baggrundsvariable!I$3:I$296,Baggrundsvariable!$A$3:$A$296,Samlet!$C1504,Baggrundsvariable!$C$3:$C$296,Samlet!$E1504)</f>
        <v>14.847157834554469</v>
      </c>
    </row>
    <row r="1505" spans="1:12">
      <c r="A1505">
        <v>1174</v>
      </c>
      <c r="B1505" t="s">
        <v>617</v>
      </c>
      <c r="C1505">
        <v>101</v>
      </c>
      <c r="D1505" t="s">
        <v>1232</v>
      </c>
      <c r="E1505">
        <v>2015</v>
      </c>
      <c r="F1505" s="15">
        <f>IF(VLOOKUP(IF($A1505&lt;1500,'BM011'!$D$5,IF($A1505&lt;1800,'BM011'!$D$5,IF($A1505&lt;2000,'BM011'!$D$5,$A1505))),'BM011'!$D$5:$U$607,'BM011'!T$609,0)="BRUG KOM",VLOOKUP($C1505,'BM010'!$C$5:$T$102,'BM010'!S$104,0),VLOOKUP(IF($A1505&lt;1500,'BM011'!$D$5,IF($A1505&lt;1800,'BM011'!$D$5,IF($A1505&lt;2000,'BM011'!$D$5,$A1505))),'BM011'!$D$5:$U$607,'BM011'!T$609,0))</f>
        <v>29624.75</v>
      </c>
      <c r="G1505">
        <f>SUMIFS(Baggrundsvariable!D$3:D$296,Baggrundsvariable!$A$3:$A$296,Samlet!$C1505,Baggrundsvariable!$C$3:$C$296,Samlet!$E1505)</f>
        <v>209991</v>
      </c>
      <c r="H1505" s="8">
        <f>SUMIFS(Baggrundsvariable!E$3:E$296,Baggrundsvariable!$A$3:$A$296,Samlet!$C1505,Baggrundsvariable!$C$3:$C$296,Samlet!$E1505)</f>
        <v>1.2249999999999999</v>
      </c>
      <c r="I1505" s="8">
        <f>SUMIFS(Baggrundsvariable!F$3:F$296,Baggrundsvariable!$A$3:$A$296,Samlet!$C1505,Baggrundsvariable!$C$3:$C$296,Samlet!$E1505)</f>
        <v>6.4</v>
      </c>
      <c r="J1505" s="8">
        <f>SUMIFS(Baggrundsvariable!G$3:G$296,Baggrundsvariable!$A$3:$A$296,Samlet!$C1505,Baggrundsvariable!$C$3:$C$296,Samlet!$E1505)</f>
        <v>40.6</v>
      </c>
      <c r="K1505" s="8">
        <f>SUMIFS(Baggrundsvariable!H$3:H$296,Baggrundsvariable!$A$3:$A$296,Samlet!$C1505,Baggrundsvariable!$C$3:$C$296,Samlet!$E1505)</f>
        <v>20.8</v>
      </c>
      <c r="L1505" s="8">
        <f>SUMIFS(Baggrundsvariable!I$3:I$296,Baggrundsvariable!$A$3:$A$296,Samlet!$C1505,Baggrundsvariable!$C$3:$C$296,Samlet!$E1505)</f>
        <v>14.847157834554469</v>
      </c>
    </row>
    <row r="1506" spans="1:12">
      <c r="A1506">
        <v>1175</v>
      </c>
      <c r="B1506" t="s">
        <v>617</v>
      </c>
      <c r="C1506">
        <v>101</v>
      </c>
      <c r="D1506" t="s">
        <v>1232</v>
      </c>
      <c r="E1506">
        <v>2015</v>
      </c>
      <c r="F1506" s="15">
        <f>IF(VLOOKUP(IF($A1506&lt;1500,'BM011'!$D$5,IF($A1506&lt;1800,'BM011'!$D$5,IF($A1506&lt;2000,'BM011'!$D$5,$A1506))),'BM011'!$D$5:$U$607,'BM011'!T$609,0)="BRUG KOM",VLOOKUP($C1506,'BM010'!$C$5:$T$102,'BM010'!S$104,0),VLOOKUP(IF($A1506&lt;1500,'BM011'!$D$5,IF($A1506&lt;1800,'BM011'!$D$5,IF($A1506&lt;2000,'BM011'!$D$5,$A1506))),'BM011'!$D$5:$U$607,'BM011'!T$609,0))</f>
        <v>29624.75</v>
      </c>
      <c r="G1506">
        <f>SUMIFS(Baggrundsvariable!D$3:D$296,Baggrundsvariable!$A$3:$A$296,Samlet!$C1506,Baggrundsvariable!$C$3:$C$296,Samlet!$E1506)</f>
        <v>209991</v>
      </c>
      <c r="H1506" s="8">
        <f>SUMIFS(Baggrundsvariable!E$3:E$296,Baggrundsvariable!$A$3:$A$296,Samlet!$C1506,Baggrundsvariable!$C$3:$C$296,Samlet!$E1506)</f>
        <v>1.2249999999999999</v>
      </c>
      <c r="I1506" s="8">
        <f>SUMIFS(Baggrundsvariable!F$3:F$296,Baggrundsvariable!$A$3:$A$296,Samlet!$C1506,Baggrundsvariable!$C$3:$C$296,Samlet!$E1506)</f>
        <v>6.4</v>
      </c>
      <c r="J1506" s="8">
        <f>SUMIFS(Baggrundsvariable!G$3:G$296,Baggrundsvariable!$A$3:$A$296,Samlet!$C1506,Baggrundsvariable!$C$3:$C$296,Samlet!$E1506)</f>
        <v>40.6</v>
      </c>
      <c r="K1506" s="8">
        <f>SUMIFS(Baggrundsvariable!H$3:H$296,Baggrundsvariable!$A$3:$A$296,Samlet!$C1506,Baggrundsvariable!$C$3:$C$296,Samlet!$E1506)</f>
        <v>20.8</v>
      </c>
      <c r="L1506" s="8">
        <f>SUMIFS(Baggrundsvariable!I$3:I$296,Baggrundsvariable!$A$3:$A$296,Samlet!$C1506,Baggrundsvariable!$C$3:$C$296,Samlet!$E1506)</f>
        <v>14.847157834554469</v>
      </c>
    </row>
    <row r="1507" spans="1:12">
      <c r="A1507">
        <v>1200</v>
      </c>
      <c r="B1507" t="s">
        <v>617</v>
      </c>
      <c r="C1507">
        <v>101</v>
      </c>
      <c r="D1507" t="s">
        <v>1232</v>
      </c>
      <c r="E1507">
        <v>2015</v>
      </c>
      <c r="F1507" s="15">
        <f>IF(VLOOKUP(IF($A1507&lt;1500,'BM011'!$D$5,IF($A1507&lt;1800,'BM011'!$D$5,IF($A1507&lt;2000,'BM011'!$D$5,$A1507))),'BM011'!$D$5:$U$607,'BM011'!T$609,0)="BRUG KOM",VLOOKUP($C1507,'BM010'!$C$5:$T$102,'BM010'!S$104,0),VLOOKUP(IF($A1507&lt;1500,'BM011'!$D$5,IF($A1507&lt;1800,'BM011'!$D$5,IF($A1507&lt;2000,'BM011'!$D$5,$A1507))),'BM011'!$D$5:$U$607,'BM011'!T$609,0))</f>
        <v>29624.75</v>
      </c>
      <c r="G1507">
        <f>SUMIFS(Baggrundsvariable!D$3:D$296,Baggrundsvariable!$A$3:$A$296,Samlet!$C1507,Baggrundsvariable!$C$3:$C$296,Samlet!$E1507)</f>
        <v>209991</v>
      </c>
      <c r="H1507" s="8">
        <f>SUMIFS(Baggrundsvariable!E$3:E$296,Baggrundsvariable!$A$3:$A$296,Samlet!$C1507,Baggrundsvariable!$C$3:$C$296,Samlet!$E1507)</f>
        <v>1.2249999999999999</v>
      </c>
      <c r="I1507" s="8">
        <f>SUMIFS(Baggrundsvariable!F$3:F$296,Baggrundsvariable!$A$3:$A$296,Samlet!$C1507,Baggrundsvariable!$C$3:$C$296,Samlet!$E1507)</f>
        <v>6.4</v>
      </c>
      <c r="J1507" s="8">
        <f>SUMIFS(Baggrundsvariable!G$3:G$296,Baggrundsvariable!$A$3:$A$296,Samlet!$C1507,Baggrundsvariable!$C$3:$C$296,Samlet!$E1507)</f>
        <v>40.6</v>
      </c>
      <c r="K1507" s="8">
        <f>SUMIFS(Baggrundsvariable!H$3:H$296,Baggrundsvariable!$A$3:$A$296,Samlet!$C1507,Baggrundsvariable!$C$3:$C$296,Samlet!$E1507)</f>
        <v>20.8</v>
      </c>
      <c r="L1507" s="8">
        <f>SUMIFS(Baggrundsvariable!I$3:I$296,Baggrundsvariable!$A$3:$A$296,Samlet!$C1507,Baggrundsvariable!$C$3:$C$296,Samlet!$E1507)</f>
        <v>14.847157834554469</v>
      </c>
    </row>
    <row r="1508" spans="1:12">
      <c r="A1508">
        <v>1201</v>
      </c>
      <c r="B1508" t="s">
        <v>617</v>
      </c>
      <c r="C1508">
        <v>101</v>
      </c>
      <c r="D1508" t="s">
        <v>1232</v>
      </c>
      <c r="E1508">
        <v>2015</v>
      </c>
      <c r="F1508" s="15">
        <f>IF(VLOOKUP(IF($A1508&lt;1500,'BM011'!$D$5,IF($A1508&lt;1800,'BM011'!$D$5,IF($A1508&lt;2000,'BM011'!$D$5,$A1508))),'BM011'!$D$5:$U$607,'BM011'!T$609,0)="BRUG KOM",VLOOKUP($C1508,'BM010'!$C$5:$T$102,'BM010'!S$104,0),VLOOKUP(IF($A1508&lt;1500,'BM011'!$D$5,IF($A1508&lt;1800,'BM011'!$D$5,IF($A1508&lt;2000,'BM011'!$D$5,$A1508))),'BM011'!$D$5:$U$607,'BM011'!T$609,0))</f>
        <v>29624.75</v>
      </c>
      <c r="G1508">
        <f>SUMIFS(Baggrundsvariable!D$3:D$296,Baggrundsvariable!$A$3:$A$296,Samlet!$C1508,Baggrundsvariable!$C$3:$C$296,Samlet!$E1508)</f>
        <v>209991</v>
      </c>
      <c r="H1508" s="8">
        <f>SUMIFS(Baggrundsvariable!E$3:E$296,Baggrundsvariable!$A$3:$A$296,Samlet!$C1508,Baggrundsvariable!$C$3:$C$296,Samlet!$E1508)</f>
        <v>1.2249999999999999</v>
      </c>
      <c r="I1508" s="8">
        <f>SUMIFS(Baggrundsvariable!F$3:F$296,Baggrundsvariable!$A$3:$A$296,Samlet!$C1508,Baggrundsvariable!$C$3:$C$296,Samlet!$E1508)</f>
        <v>6.4</v>
      </c>
      <c r="J1508" s="8">
        <f>SUMIFS(Baggrundsvariable!G$3:G$296,Baggrundsvariable!$A$3:$A$296,Samlet!$C1508,Baggrundsvariable!$C$3:$C$296,Samlet!$E1508)</f>
        <v>40.6</v>
      </c>
      <c r="K1508" s="8">
        <f>SUMIFS(Baggrundsvariable!H$3:H$296,Baggrundsvariable!$A$3:$A$296,Samlet!$C1508,Baggrundsvariable!$C$3:$C$296,Samlet!$E1508)</f>
        <v>20.8</v>
      </c>
      <c r="L1508" s="8">
        <f>SUMIFS(Baggrundsvariable!I$3:I$296,Baggrundsvariable!$A$3:$A$296,Samlet!$C1508,Baggrundsvariable!$C$3:$C$296,Samlet!$E1508)</f>
        <v>14.847157834554469</v>
      </c>
    </row>
    <row r="1509" spans="1:12">
      <c r="A1509">
        <v>1202</v>
      </c>
      <c r="B1509" t="s">
        <v>617</v>
      </c>
      <c r="C1509">
        <v>101</v>
      </c>
      <c r="D1509" t="s">
        <v>1232</v>
      </c>
      <c r="E1509">
        <v>2015</v>
      </c>
      <c r="F1509" s="15">
        <f>IF(VLOOKUP(IF($A1509&lt;1500,'BM011'!$D$5,IF($A1509&lt;1800,'BM011'!$D$5,IF($A1509&lt;2000,'BM011'!$D$5,$A1509))),'BM011'!$D$5:$U$607,'BM011'!T$609,0)="BRUG KOM",VLOOKUP($C1509,'BM010'!$C$5:$T$102,'BM010'!S$104,0),VLOOKUP(IF($A1509&lt;1500,'BM011'!$D$5,IF($A1509&lt;1800,'BM011'!$D$5,IF($A1509&lt;2000,'BM011'!$D$5,$A1509))),'BM011'!$D$5:$U$607,'BM011'!T$609,0))</f>
        <v>29624.75</v>
      </c>
      <c r="G1509">
        <f>SUMIFS(Baggrundsvariable!D$3:D$296,Baggrundsvariable!$A$3:$A$296,Samlet!$C1509,Baggrundsvariable!$C$3:$C$296,Samlet!$E1509)</f>
        <v>209991</v>
      </c>
      <c r="H1509" s="8">
        <f>SUMIFS(Baggrundsvariable!E$3:E$296,Baggrundsvariable!$A$3:$A$296,Samlet!$C1509,Baggrundsvariable!$C$3:$C$296,Samlet!$E1509)</f>
        <v>1.2249999999999999</v>
      </c>
      <c r="I1509" s="8">
        <f>SUMIFS(Baggrundsvariable!F$3:F$296,Baggrundsvariable!$A$3:$A$296,Samlet!$C1509,Baggrundsvariable!$C$3:$C$296,Samlet!$E1509)</f>
        <v>6.4</v>
      </c>
      <c r="J1509" s="8">
        <f>SUMIFS(Baggrundsvariable!G$3:G$296,Baggrundsvariable!$A$3:$A$296,Samlet!$C1509,Baggrundsvariable!$C$3:$C$296,Samlet!$E1509)</f>
        <v>40.6</v>
      </c>
      <c r="K1509" s="8">
        <f>SUMIFS(Baggrundsvariable!H$3:H$296,Baggrundsvariable!$A$3:$A$296,Samlet!$C1509,Baggrundsvariable!$C$3:$C$296,Samlet!$E1509)</f>
        <v>20.8</v>
      </c>
      <c r="L1509" s="8">
        <f>SUMIFS(Baggrundsvariable!I$3:I$296,Baggrundsvariable!$A$3:$A$296,Samlet!$C1509,Baggrundsvariable!$C$3:$C$296,Samlet!$E1509)</f>
        <v>14.847157834554469</v>
      </c>
    </row>
    <row r="1510" spans="1:12">
      <c r="A1510">
        <v>1203</v>
      </c>
      <c r="B1510" t="s">
        <v>617</v>
      </c>
      <c r="C1510">
        <v>101</v>
      </c>
      <c r="D1510" t="s">
        <v>1232</v>
      </c>
      <c r="E1510">
        <v>2015</v>
      </c>
      <c r="F1510" s="15">
        <f>IF(VLOOKUP(IF($A1510&lt;1500,'BM011'!$D$5,IF($A1510&lt;1800,'BM011'!$D$5,IF($A1510&lt;2000,'BM011'!$D$5,$A1510))),'BM011'!$D$5:$U$607,'BM011'!T$609,0)="BRUG KOM",VLOOKUP($C1510,'BM010'!$C$5:$T$102,'BM010'!S$104,0),VLOOKUP(IF($A1510&lt;1500,'BM011'!$D$5,IF($A1510&lt;1800,'BM011'!$D$5,IF($A1510&lt;2000,'BM011'!$D$5,$A1510))),'BM011'!$D$5:$U$607,'BM011'!T$609,0))</f>
        <v>29624.75</v>
      </c>
      <c r="G1510">
        <f>SUMIFS(Baggrundsvariable!D$3:D$296,Baggrundsvariable!$A$3:$A$296,Samlet!$C1510,Baggrundsvariable!$C$3:$C$296,Samlet!$E1510)</f>
        <v>209991</v>
      </c>
      <c r="H1510" s="8">
        <f>SUMIFS(Baggrundsvariable!E$3:E$296,Baggrundsvariable!$A$3:$A$296,Samlet!$C1510,Baggrundsvariable!$C$3:$C$296,Samlet!$E1510)</f>
        <v>1.2249999999999999</v>
      </c>
      <c r="I1510" s="8">
        <f>SUMIFS(Baggrundsvariable!F$3:F$296,Baggrundsvariable!$A$3:$A$296,Samlet!$C1510,Baggrundsvariable!$C$3:$C$296,Samlet!$E1510)</f>
        <v>6.4</v>
      </c>
      <c r="J1510" s="8">
        <f>SUMIFS(Baggrundsvariable!G$3:G$296,Baggrundsvariable!$A$3:$A$296,Samlet!$C1510,Baggrundsvariable!$C$3:$C$296,Samlet!$E1510)</f>
        <v>40.6</v>
      </c>
      <c r="K1510" s="8">
        <f>SUMIFS(Baggrundsvariable!H$3:H$296,Baggrundsvariable!$A$3:$A$296,Samlet!$C1510,Baggrundsvariable!$C$3:$C$296,Samlet!$E1510)</f>
        <v>20.8</v>
      </c>
      <c r="L1510" s="8">
        <f>SUMIFS(Baggrundsvariable!I$3:I$296,Baggrundsvariable!$A$3:$A$296,Samlet!$C1510,Baggrundsvariable!$C$3:$C$296,Samlet!$E1510)</f>
        <v>14.847157834554469</v>
      </c>
    </row>
    <row r="1511" spans="1:12">
      <c r="A1511">
        <v>1204</v>
      </c>
      <c r="B1511" t="s">
        <v>617</v>
      </c>
      <c r="C1511">
        <v>101</v>
      </c>
      <c r="D1511" t="s">
        <v>1232</v>
      </c>
      <c r="E1511">
        <v>2015</v>
      </c>
      <c r="F1511" s="15">
        <f>IF(VLOOKUP(IF($A1511&lt;1500,'BM011'!$D$5,IF($A1511&lt;1800,'BM011'!$D$5,IF($A1511&lt;2000,'BM011'!$D$5,$A1511))),'BM011'!$D$5:$U$607,'BM011'!T$609,0)="BRUG KOM",VLOOKUP($C1511,'BM010'!$C$5:$T$102,'BM010'!S$104,0),VLOOKUP(IF($A1511&lt;1500,'BM011'!$D$5,IF($A1511&lt;1800,'BM011'!$D$5,IF($A1511&lt;2000,'BM011'!$D$5,$A1511))),'BM011'!$D$5:$U$607,'BM011'!T$609,0))</f>
        <v>29624.75</v>
      </c>
      <c r="G1511">
        <f>SUMIFS(Baggrundsvariable!D$3:D$296,Baggrundsvariable!$A$3:$A$296,Samlet!$C1511,Baggrundsvariable!$C$3:$C$296,Samlet!$E1511)</f>
        <v>209991</v>
      </c>
      <c r="H1511" s="8">
        <f>SUMIFS(Baggrundsvariable!E$3:E$296,Baggrundsvariable!$A$3:$A$296,Samlet!$C1511,Baggrundsvariable!$C$3:$C$296,Samlet!$E1511)</f>
        <v>1.2249999999999999</v>
      </c>
      <c r="I1511" s="8">
        <f>SUMIFS(Baggrundsvariable!F$3:F$296,Baggrundsvariable!$A$3:$A$296,Samlet!$C1511,Baggrundsvariable!$C$3:$C$296,Samlet!$E1511)</f>
        <v>6.4</v>
      </c>
      <c r="J1511" s="8">
        <f>SUMIFS(Baggrundsvariable!G$3:G$296,Baggrundsvariable!$A$3:$A$296,Samlet!$C1511,Baggrundsvariable!$C$3:$C$296,Samlet!$E1511)</f>
        <v>40.6</v>
      </c>
      <c r="K1511" s="8">
        <f>SUMIFS(Baggrundsvariable!H$3:H$296,Baggrundsvariable!$A$3:$A$296,Samlet!$C1511,Baggrundsvariable!$C$3:$C$296,Samlet!$E1511)</f>
        <v>20.8</v>
      </c>
      <c r="L1511" s="8">
        <f>SUMIFS(Baggrundsvariable!I$3:I$296,Baggrundsvariable!$A$3:$A$296,Samlet!$C1511,Baggrundsvariable!$C$3:$C$296,Samlet!$E1511)</f>
        <v>14.847157834554469</v>
      </c>
    </row>
    <row r="1512" spans="1:12">
      <c r="A1512">
        <v>1205</v>
      </c>
      <c r="B1512" t="s">
        <v>617</v>
      </c>
      <c r="C1512">
        <v>101</v>
      </c>
      <c r="D1512" t="s">
        <v>1232</v>
      </c>
      <c r="E1512">
        <v>2015</v>
      </c>
      <c r="F1512" s="15">
        <f>IF(VLOOKUP(IF($A1512&lt;1500,'BM011'!$D$5,IF($A1512&lt;1800,'BM011'!$D$5,IF($A1512&lt;2000,'BM011'!$D$5,$A1512))),'BM011'!$D$5:$U$607,'BM011'!T$609,0)="BRUG KOM",VLOOKUP($C1512,'BM010'!$C$5:$T$102,'BM010'!S$104,0),VLOOKUP(IF($A1512&lt;1500,'BM011'!$D$5,IF($A1512&lt;1800,'BM011'!$D$5,IF($A1512&lt;2000,'BM011'!$D$5,$A1512))),'BM011'!$D$5:$U$607,'BM011'!T$609,0))</f>
        <v>29624.75</v>
      </c>
      <c r="G1512">
        <f>SUMIFS(Baggrundsvariable!D$3:D$296,Baggrundsvariable!$A$3:$A$296,Samlet!$C1512,Baggrundsvariable!$C$3:$C$296,Samlet!$E1512)</f>
        <v>209991</v>
      </c>
      <c r="H1512" s="8">
        <f>SUMIFS(Baggrundsvariable!E$3:E$296,Baggrundsvariable!$A$3:$A$296,Samlet!$C1512,Baggrundsvariable!$C$3:$C$296,Samlet!$E1512)</f>
        <v>1.2249999999999999</v>
      </c>
      <c r="I1512" s="8">
        <f>SUMIFS(Baggrundsvariable!F$3:F$296,Baggrundsvariable!$A$3:$A$296,Samlet!$C1512,Baggrundsvariable!$C$3:$C$296,Samlet!$E1512)</f>
        <v>6.4</v>
      </c>
      <c r="J1512" s="8">
        <f>SUMIFS(Baggrundsvariable!G$3:G$296,Baggrundsvariable!$A$3:$A$296,Samlet!$C1512,Baggrundsvariable!$C$3:$C$296,Samlet!$E1512)</f>
        <v>40.6</v>
      </c>
      <c r="K1512" s="8">
        <f>SUMIFS(Baggrundsvariable!H$3:H$296,Baggrundsvariable!$A$3:$A$296,Samlet!$C1512,Baggrundsvariable!$C$3:$C$296,Samlet!$E1512)</f>
        <v>20.8</v>
      </c>
      <c r="L1512" s="8">
        <f>SUMIFS(Baggrundsvariable!I$3:I$296,Baggrundsvariable!$A$3:$A$296,Samlet!$C1512,Baggrundsvariable!$C$3:$C$296,Samlet!$E1512)</f>
        <v>14.847157834554469</v>
      </c>
    </row>
    <row r="1513" spans="1:12">
      <c r="A1513">
        <v>1206</v>
      </c>
      <c r="B1513" t="s">
        <v>617</v>
      </c>
      <c r="C1513">
        <v>101</v>
      </c>
      <c r="D1513" t="s">
        <v>1232</v>
      </c>
      <c r="E1513">
        <v>2015</v>
      </c>
      <c r="F1513" s="15">
        <f>IF(VLOOKUP(IF($A1513&lt;1500,'BM011'!$D$5,IF($A1513&lt;1800,'BM011'!$D$5,IF($A1513&lt;2000,'BM011'!$D$5,$A1513))),'BM011'!$D$5:$U$607,'BM011'!T$609,0)="BRUG KOM",VLOOKUP($C1513,'BM010'!$C$5:$T$102,'BM010'!S$104,0),VLOOKUP(IF($A1513&lt;1500,'BM011'!$D$5,IF($A1513&lt;1800,'BM011'!$D$5,IF($A1513&lt;2000,'BM011'!$D$5,$A1513))),'BM011'!$D$5:$U$607,'BM011'!T$609,0))</f>
        <v>29624.75</v>
      </c>
      <c r="G1513">
        <f>SUMIFS(Baggrundsvariable!D$3:D$296,Baggrundsvariable!$A$3:$A$296,Samlet!$C1513,Baggrundsvariable!$C$3:$C$296,Samlet!$E1513)</f>
        <v>209991</v>
      </c>
      <c r="H1513" s="8">
        <f>SUMIFS(Baggrundsvariable!E$3:E$296,Baggrundsvariable!$A$3:$A$296,Samlet!$C1513,Baggrundsvariable!$C$3:$C$296,Samlet!$E1513)</f>
        <v>1.2249999999999999</v>
      </c>
      <c r="I1513" s="8">
        <f>SUMIFS(Baggrundsvariable!F$3:F$296,Baggrundsvariable!$A$3:$A$296,Samlet!$C1513,Baggrundsvariable!$C$3:$C$296,Samlet!$E1513)</f>
        <v>6.4</v>
      </c>
      <c r="J1513" s="8">
        <f>SUMIFS(Baggrundsvariable!G$3:G$296,Baggrundsvariable!$A$3:$A$296,Samlet!$C1513,Baggrundsvariable!$C$3:$C$296,Samlet!$E1513)</f>
        <v>40.6</v>
      </c>
      <c r="K1513" s="8">
        <f>SUMIFS(Baggrundsvariable!H$3:H$296,Baggrundsvariable!$A$3:$A$296,Samlet!$C1513,Baggrundsvariable!$C$3:$C$296,Samlet!$E1513)</f>
        <v>20.8</v>
      </c>
      <c r="L1513" s="8">
        <f>SUMIFS(Baggrundsvariable!I$3:I$296,Baggrundsvariable!$A$3:$A$296,Samlet!$C1513,Baggrundsvariable!$C$3:$C$296,Samlet!$E1513)</f>
        <v>14.847157834554469</v>
      </c>
    </row>
    <row r="1514" spans="1:12">
      <c r="A1514">
        <v>1207</v>
      </c>
      <c r="B1514" t="s">
        <v>617</v>
      </c>
      <c r="C1514">
        <v>101</v>
      </c>
      <c r="D1514" t="s">
        <v>1232</v>
      </c>
      <c r="E1514">
        <v>2015</v>
      </c>
      <c r="F1514" s="15">
        <f>IF(VLOOKUP(IF($A1514&lt;1500,'BM011'!$D$5,IF($A1514&lt;1800,'BM011'!$D$5,IF($A1514&lt;2000,'BM011'!$D$5,$A1514))),'BM011'!$D$5:$U$607,'BM011'!T$609,0)="BRUG KOM",VLOOKUP($C1514,'BM010'!$C$5:$T$102,'BM010'!S$104,0),VLOOKUP(IF($A1514&lt;1500,'BM011'!$D$5,IF($A1514&lt;1800,'BM011'!$D$5,IF($A1514&lt;2000,'BM011'!$D$5,$A1514))),'BM011'!$D$5:$U$607,'BM011'!T$609,0))</f>
        <v>29624.75</v>
      </c>
      <c r="G1514">
        <f>SUMIFS(Baggrundsvariable!D$3:D$296,Baggrundsvariable!$A$3:$A$296,Samlet!$C1514,Baggrundsvariable!$C$3:$C$296,Samlet!$E1514)</f>
        <v>209991</v>
      </c>
      <c r="H1514" s="8">
        <f>SUMIFS(Baggrundsvariable!E$3:E$296,Baggrundsvariable!$A$3:$A$296,Samlet!$C1514,Baggrundsvariable!$C$3:$C$296,Samlet!$E1514)</f>
        <v>1.2249999999999999</v>
      </c>
      <c r="I1514" s="8">
        <f>SUMIFS(Baggrundsvariable!F$3:F$296,Baggrundsvariable!$A$3:$A$296,Samlet!$C1514,Baggrundsvariable!$C$3:$C$296,Samlet!$E1514)</f>
        <v>6.4</v>
      </c>
      <c r="J1514" s="8">
        <f>SUMIFS(Baggrundsvariable!G$3:G$296,Baggrundsvariable!$A$3:$A$296,Samlet!$C1514,Baggrundsvariable!$C$3:$C$296,Samlet!$E1514)</f>
        <v>40.6</v>
      </c>
      <c r="K1514" s="8">
        <f>SUMIFS(Baggrundsvariable!H$3:H$296,Baggrundsvariable!$A$3:$A$296,Samlet!$C1514,Baggrundsvariable!$C$3:$C$296,Samlet!$E1514)</f>
        <v>20.8</v>
      </c>
      <c r="L1514" s="8">
        <f>SUMIFS(Baggrundsvariable!I$3:I$296,Baggrundsvariable!$A$3:$A$296,Samlet!$C1514,Baggrundsvariable!$C$3:$C$296,Samlet!$E1514)</f>
        <v>14.847157834554469</v>
      </c>
    </row>
    <row r="1515" spans="1:12">
      <c r="A1515">
        <v>1208</v>
      </c>
      <c r="B1515" t="s">
        <v>617</v>
      </c>
      <c r="C1515">
        <v>101</v>
      </c>
      <c r="D1515" t="s">
        <v>1232</v>
      </c>
      <c r="E1515">
        <v>2015</v>
      </c>
      <c r="F1515" s="15">
        <f>IF(VLOOKUP(IF($A1515&lt;1500,'BM011'!$D$5,IF($A1515&lt;1800,'BM011'!$D$5,IF($A1515&lt;2000,'BM011'!$D$5,$A1515))),'BM011'!$D$5:$U$607,'BM011'!T$609,0)="BRUG KOM",VLOOKUP($C1515,'BM010'!$C$5:$T$102,'BM010'!S$104,0),VLOOKUP(IF($A1515&lt;1500,'BM011'!$D$5,IF($A1515&lt;1800,'BM011'!$D$5,IF($A1515&lt;2000,'BM011'!$D$5,$A1515))),'BM011'!$D$5:$U$607,'BM011'!T$609,0))</f>
        <v>29624.75</v>
      </c>
      <c r="G1515">
        <f>SUMIFS(Baggrundsvariable!D$3:D$296,Baggrundsvariable!$A$3:$A$296,Samlet!$C1515,Baggrundsvariable!$C$3:$C$296,Samlet!$E1515)</f>
        <v>209991</v>
      </c>
      <c r="H1515" s="8">
        <f>SUMIFS(Baggrundsvariable!E$3:E$296,Baggrundsvariable!$A$3:$A$296,Samlet!$C1515,Baggrundsvariable!$C$3:$C$296,Samlet!$E1515)</f>
        <v>1.2249999999999999</v>
      </c>
      <c r="I1515" s="8">
        <f>SUMIFS(Baggrundsvariable!F$3:F$296,Baggrundsvariable!$A$3:$A$296,Samlet!$C1515,Baggrundsvariable!$C$3:$C$296,Samlet!$E1515)</f>
        <v>6.4</v>
      </c>
      <c r="J1515" s="8">
        <f>SUMIFS(Baggrundsvariable!G$3:G$296,Baggrundsvariable!$A$3:$A$296,Samlet!$C1515,Baggrundsvariable!$C$3:$C$296,Samlet!$E1515)</f>
        <v>40.6</v>
      </c>
      <c r="K1515" s="8">
        <f>SUMIFS(Baggrundsvariable!H$3:H$296,Baggrundsvariable!$A$3:$A$296,Samlet!$C1515,Baggrundsvariable!$C$3:$C$296,Samlet!$E1515)</f>
        <v>20.8</v>
      </c>
      <c r="L1515" s="8">
        <f>SUMIFS(Baggrundsvariable!I$3:I$296,Baggrundsvariable!$A$3:$A$296,Samlet!$C1515,Baggrundsvariable!$C$3:$C$296,Samlet!$E1515)</f>
        <v>14.847157834554469</v>
      </c>
    </row>
    <row r="1516" spans="1:12">
      <c r="A1516">
        <v>1209</v>
      </c>
      <c r="B1516" t="s">
        <v>617</v>
      </c>
      <c r="C1516">
        <v>101</v>
      </c>
      <c r="D1516" t="s">
        <v>1232</v>
      </c>
      <c r="E1516">
        <v>2015</v>
      </c>
      <c r="F1516" s="15">
        <f>IF(VLOOKUP(IF($A1516&lt;1500,'BM011'!$D$5,IF($A1516&lt;1800,'BM011'!$D$5,IF($A1516&lt;2000,'BM011'!$D$5,$A1516))),'BM011'!$D$5:$U$607,'BM011'!T$609,0)="BRUG KOM",VLOOKUP($C1516,'BM010'!$C$5:$T$102,'BM010'!S$104,0),VLOOKUP(IF($A1516&lt;1500,'BM011'!$D$5,IF($A1516&lt;1800,'BM011'!$D$5,IF($A1516&lt;2000,'BM011'!$D$5,$A1516))),'BM011'!$D$5:$U$607,'BM011'!T$609,0))</f>
        <v>29624.75</v>
      </c>
      <c r="G1516">
        <f>SUMIFS(Baggrundsvariable!D$3:D$296,Baggrundsvariable!$A$3:$A$296,Samlet!$C1516,Baggrundsvariable!$C$3:$C$296,Samlet!$E1516)</f>
        <v>209991</v>
      </c>
      <c r="H1516" s="8">
        <f>SUMIFS(Baggrundsvariable!E$3:E$296,Baggrundsvariable!$A$3:$A$296,Samlet!$C1516,Baggrundsvariable!$C$3:$C$296,Samlet!$E1516)</f>
        <v>1.2249999999999999</v>
      </c>
      <c r="I1516" s="8">
        <f>SUMIFS(Baggrundsvariable!F$3:F$296,Baggrundsvariable!$A$3:$A$296,Samlet!$C1516,Baggrundsvariable!$C$3:$C$296,Samlet!$E1516)</f>
        <v>6.4</v>
      </c>
      <c r="J1516" s="8">
        <f>SUMIFS(Baggrundsvariable!G$3:G$296,Baggrundsvariable!$A$3:$A$296,Samlet!$C1516,Baggrundsvariable!$C$3:$C$296,Samlet!$E1516)</f>
        <v>40.6</v>
      </c>
      <c r="K1516" s="8">
        <f>SUMIFS(Baggrundsvariable!H$3:H$296,Baggrundsvariable!$A$3:$A$296,Samlet!$C1516,Baggrundsvariable!$C$3:$C$296,Samlet!$E1516)</f>
        <v>20.8</v>
      </c>
      <c r="L1516" s="8">
        <f>SUMIFS(Baggrundsvariable!I$3:I$296,Baggrundsvariable!$A$3:$A$296,Samlet!$C1516,Baggrundsvariable!$C$3:$C$296,Samlet!$E1516)</f>
        <v>14.847157834554469</v>
      </c>
    </row>
    <row r="1517" spans="1:12">
      <c r="A1517">
        <v>1210</v>
      </c>
      <c r="B1517" t="s">
        <v>617</v>
      </c>
      <c r="C1517">
        <v>101</v>
      </c>
      <c r="D1517" t="s">
        <v>1232</v>
      </c>
      <c r="E1517">
        <v>2015</v>
      </c>
      <c r="F1517" s="15">
        <f>IF(VLOOKUP(IF($A1517&lt;1500,'BM011'!$D$5,IF($A1517&lt;1800,'BM011'!$D$5,IF($A1517&lt;2000,'BM011'!$D$5,$A1517))),'BM011'!$D$5:$U$607,'BM011'!T$609,0)="BRUG KOM",VLOOKUP($C1517,'BM010'!$C$5:$T$102,'BM010'!S$104,0),VLOOKUP(IF($A1517&lt;1500,'BM011'!$D$5,IF($A1517&lt;1800,'BM011'!$D$5,IF($A1517&lt;2000,'BM011'!$D$5,$A1517))),'BM011'!$D$5:$U$607,'BM011'!T$609,0))</f>
        <v>29624.75</v>
      </c>
      <c r="G1517">
        <f>SUMIFS(Baggrundsvariable!D$3:D$296,Baggrundsvariable!$A$3:$A$296,Samlet!$C1517,Baggrundsvariable!$C$3:$C$296,Samlet!$E1517)</f>
        <v>209991</v>
      </c>
      <c r="H1517" s="8">
        <f>SUMIFS(Baggrundsvariable!E$3:E$296,Baggrundsvariable!$A$3:$A$296,Samlet!$C1517,Baggrundsvariable!$C$3:$C$296,Samlet!$E1517)</f>
        <v>1.2249999999999999</v>
      </c>
      <c r="I1517" s="8">
        <f>SUMIFS(Baggrundsvariable!F$3:F$296,Baggrundsvariable!$A$3:$A$296,Samlet!$C1517,Baggrundsvariable!$C$3:$C$296,Samlet!$E1517)</f>
        <v>6.4</v>
      </c>
      <c r="J1517" s="8">
        <f>SUMIFS(Baggrundsvariable!G$3:G$296,Baggrundsvariable!$A$3:$A$296,Samlet!$C1517,Baggrundsvariable!$C$3:$C$296,Samlet!$E1517)</f>
        <v>40.6</v>
      </c>
      <c r="K1517" s="8">
        <f>SUMIFS(Baggrundsvariable!H$3:H$296,Baggrundsvariable!$A$3:$A$296,Samlet!$C1517,Baggrundsvariable!$C$3:$C$296,Samlet!$E1517)</f>
        <v>20.8</v>
      </c>
      <c r="L1517" s="8">
        <f>SUMIFS(Baggrundsvariable!I$3:I$296,Baggrundsvariable!$A$3:$A$296,Samlet!$C1517,Baggrundsvariable!$C$3:$C$296,Samlet!$E1517)</f>
        <v>14.847157834554469</v>
      </c>
    </row>
    <row r="1518" spans="1:12">
      <c r="A1518">
        <v>1211</v>
      </c>
      <c r="B1518" t="s">
        <v>617</v>
      </c>
      <c r="C1518">
        <v>101</v>
      </c>
      <c r="D1518" t="s">
        <v>1232</v>
      </c>
      <c r="E1518">
        <v>2015</v>
      </c>
      <c r="F1518" s="15">
        <f>IF(VLOOKUP(IF($A1518&lt;1500,'BM011'!$D$5,IF($A1518&lt;1800,'BM011'!$D$5,IF($A1518&lt;2000,'BM011'!$D$5,$A1518))),'BM011'!$D$5:$U$607,'BM011'!T$609,0)="BRUG KOM",VLOOKUP($C1518,'BM010'!$C$5:$T$102,'BM010'!S$104,0),VLOOKUP(IF($A1518&lt;1500,'BM011'!$D$5,IF($A1518&lt;1800,'BM011'!$D$5,IF($A1518&lt;2000,'BM011'!$D$5,$A1518))),'BM011'!$D$5:$U$607,'BM011'!T$609,0))</f>
        <v>29624.75</v>
      </c>
      <c r="G1518">
        <f>SUMIFS(Baggrundsvariable!D$3:D$296,Baggrundsvariable!$A$3:$A$296,Samlet!$C1518,Baggrundsvariable!$C$3:$C$296,Samlet!$E1518)</f>
        <v>209991</v>
      </c>
      <c r="H1518" s="8">
        <f>SUMIFS(Baggrundsvariable!E$3:E$296,Baggrundsvariable!$A$3:$A$296,Samlet!$C1518,Baggrundsvariable!$C$3:$C$296,Samlet!$E1518)</f>
        <v>1.2249999999999999</v>
      </c>
      <c r="I1518" s="8">
        <f>SUMIFS(Baggrundsvariable!F$3:F$296,Baggrundsvariable!$A$3:$A$296,Samlet!$C1518,Baggrundsvariable!$C$3:$C$296,Samlet!$E1518)</f>
        <v>6.4</v>
      </c>
      <c r="J1518" s="8">
        <f>SUMIFS(Baggrundsvariable!G$3:G$296,Baggrundsvariable!$A$3:$A$296,Samlet!$C1518,Baggrundsvariable!$C$3:$C$296,Samlet!$E1518)</f>
        <v>40.6</v>
      </c>
      <c r="K1518" s="8">
        <f>SUMIFS(Baggrundsvariable!H$3:H$296,Baggrundsvariable!$A$3:$A$296,Samlet!$C1518,Baggrundsvariable!$C$3:$C$296,Samlet!$E1518)</f>
        <v>20.8</v>
      </c>
      <c r="L1518" s="8">
        <f>SUMIFS(Baggrundsvariable!I$3:I$296,Baggrundsvariable!$A$3:$A$296,Samlet!$C1518,Baggrundsvariable!$C$3:$C$296,Samlet!$E1518)</f>
        <v>14.847157834554469</v>
      </c>
    </row>
    <row r="1519" spans="1:12">
      <c r="A1519">
        <v>1213</v>
      </c>
      <c r="B1519" t="s">
        <v>617</v>
      </c>
      <c r="C1519">
        <v>101</v>
      </c>
      <c r="D1519" t="s">
        <v>1232</v>
      </c>
      <c r="E1519">
        <v>2015</v>
      </c>
      <c r="F1519" s="15">
        <f>IF(VLOOKUP(IF($A1519&lt;1500,'BM011'!$D$5,IF($A1519&lt;1800,'BM011'!$D$5,IF($A1519&lt;2000,'BM011'!$D$5,$A1519))),'BM011'!$D$5:$U$607,'BM011'!T$609,0)="BRUG KOM",VLOOKUP($C1519,'BM010'!$C$5:$T$102,'BM010'!S$104,0),VLOOKUP(IF($A1519&lt;1500,'BM011'!$D$5,IF($A1519&lt;1800,'BM011'!$D$5,IF($A1519&lt;2000,'BM011'!$D$5,$A1519))),'BM011'!$D$5:$U$607,'BM011'!T$609,0))</f>
        <v>29624.75</v>
      </c>
      <c r="G1519">
        <f>SUMIFS(Baggrundsvariable!D$3:D$296,Baggrundsvariable!$A$3:$A$296,Samlet!$C1519,Baggrundsvariable!$C$3:$C$296,Samlet!$E1519)</f>
        <v>209991</v>
      </c>
      <c r="H1519" s="8">
        <f>SUMIFS(Baggrundsvariable!E$3:E$296,Baggrundsvariable!$A$3:$A$296,Samlet!$C1519,Baggrundsvariable!$C$3:$C$296,Samlet!$E1519)</f>
        <v>1.2249999999999999</v>
      </c>
      <c r="I1519" s="8">
        <f>SUMIFS(Baggrundsvariable!F$3:F$296,Baggrundsvariable!$A$3:$A$296,Samlet!$C1519,Baggrundsvariable!$C$3:$C$296,Samlet!$E1519)</f>
        <v>6.4</v>
      </c>
      <c r="J1519" s="8">
        <f>SUMIFS(Baggrundsvariable!G$3:G$296,Baggrundsvariable!$A$3:$A$296,Samlet!$C1519,Baggrundsvariable!$C$3:$C$296,Samlet!$E1519)</f>
        <v>40.6</v>
      </c>
      <c r="K1519" s="8">
        <f>SUMIFS(Baggrundsvariable!H$3:H$296,Baggrundsvariable!$A$3:$A$296,Samlet!$C1519,Baggrundsvariable!$C$3:$C$296,Samlet!$E1519)</f>
        <v>20.8</v>
      </c>
      <c r="L1519" s="8">
        <f>SUMIFS(Baggrundsvariable!I$3:I$296,Baggrundsvariable!$A$3:$A$296,Samlet!$C1519,Baggrundsvariable!$C$3:$C$296,Samlet!$E1519)</f>
        <v>14.847157834554469</v>
      </c>
    </row>
    <row r="1520" spans="1:12">
      <c r="A1520">
        <v>1214</v>
      </c>
      <c r="B1520" t="s">
        <v>617</v>
      </c>
      <c r="C1520">
        <v>101</v>
      </c>
      <c r="D1520" t="s">
        <v>1232</v>
      </c>
      <c r="E1520">
        <v>2015</v>
      </c>
      <c r="F1520" s="15">
        <f>IF(VLOOKUP(IF($A1520&lt;1500,'BM011'!$D$5,IF($A1520&lt;1800,'BM011'!$D$5,IF($A1520&lt;2000,'BM011'!$D$5,$A1520))),'BM011'!$D$5:$U$607,'BM011'!T$609,0)="BRUG KOM",VLOOKUP($C1520,'BM010'!$C$5:$T$102,'BM010'!S$104,0),VLOOKUP(IF($A1520&lt;1500,'BM011'!$D$5,IF($A1520&lt;1800,'BM011'!$D$5,IF($A1520&lt;2000,'BM011'!$D$5,$A1520))),'BM011'!$D$5:$U$607,'BM011'!T$609,0))</f>
        <v>29624.75</v>
      </c>
      <c r="G1520">
        <f>SUMIFS(Baggrundsvariable!D$3:D$296,Baggrundsvariable!$A$3:$A$296,Samlet!$C1520,Baggrundsvariable!$C$3:$C$296,Samlet!$E1520)</f>
        <v>209991</v>
      </c>
      <c r="H1520" s="8">
        <f>SUMIFS(Baggrundsvariable!E$3:E$296,Baggrundsvariable!$A$3:$A$296,Samlet!$C1520,Baggrundsvariable!$C$3:$C$296,Samlet!$E1520)</f>
        <v>1.2249999999999999</v>
      </c>
      <c r="I1520" s="8">
        <f>SUMIFS(Baggrundsvariable!F$3:F$296,Baggrundsvariable!$A$3:$A$296,Samlet!$C1520,Baggrundsvariable!$C$3:$C$296,Samlet!$E1520)</f>
        <v>6.4</v>
      </c>
      <c r="J1520" s="8">
        <f>SUMIFS(Baggrundsvariable!G$3:G$296,Baggrundsvariable!$A$3:$A$296,Samlet!$C1520,Baggrundsvariable!$C$3:$C$296,Samlet!$E1520)</f>
        <v>40.6</v>
      </c>
      <c r="K1520" s="8">
        <f>SUMIFS(Baggrundsvariable!H$3:H$296,Baggrundsvariable!$A$3:$A$296,Samlet!$C1520,Baggrundsvariable!$C$3:$C$296,Samlet!$E1520)</f>
        <v>20.8</v>
      </c>
      <c r="L1520" s="8">
        <f>SUMIFS(Baggrundsvariable!I$3:I$296,Baggrundsvariable!$A$3:$A$296,Samlet!$C1520,Baggrundsvariable!$C$3:$C$296,Samlet!$E1520)</f>
        <v>14.847157834554469</v>
      </c>
    </row>
    <row r="1521" spans="1:12">
      <c r="A1521">
        <v>1215</v>
      </c>
      <c r="B1521" t="s">
        <v>617</v>
      </c>
      <c r="C1521">
        <v>101</v>
      </c>
      <c r="D1521" t="s">
        <v>1232</v>
      </c>
      <c r="E1521">
        <v>2015</v>
      </c>
      <c r="F1521" s="15">
        <f>IF(VLOOKUP(IF($A1521&lt;1500,'BM011'!$D$5,IF($A1521&lt;1800,'BM011'!$D$5,IF($A1521&lt;2000,'BM011'!$D$5,$A1521))),'BM011'!$D$5:$U$607,'BM011'!T$609,0)="BRUG KOM",VLOOKUP($C1521,'BM010'!$C$5:$T$102,'BM010'!S$104,0),VLOOKUP(IF($A1521&lt;1500,'BM011'!$D$5,IF($A1521&lt;1800,'BM011'!$D$5,IF($A1521&lt;2000,'BM011'!$D$5,$A1521))),'BM011'!$D$5:$U$607,'BM011'!T$609,0))</f>
        <v>29624.75</v>
      </c>
      <c r="G1521">
        <f>SUMIFS(Baggrundsvariable!D$3:D$296,Baggrundsvariable!$A$3:$A$296,Samlet!$C1521,Baggrundsvariable!$C$3:$C$296,Samlet!$E1521)</f>
        <v>209991</v>
      </c>
      <c r="H1521" s="8">
        <f>SUMIFS(Baggrundsvariable!E$3:E$296,Baggrundsvariable!$A$3:$A$296,Samlet!$C1521,Baggrundsvariable!$C$3:$C$296,Samlet!$E1521)</f>
        <v>1.2249999999999999</v>
      </c>
      <c r="I1521" s="8">
        <f>SUMIFS(Baggrundsvariable!F$3:F$296,Baggrundsvariable!$A$3:$A$296,Samlet!$C1521,Baggrundsvariable!$C$3:$C$296,Samlet!$E1521)</f>
        <v>6.4</v>
      </c>
      <c r="J1521" s="8">
        <f>SUMIFS(Baggrundsvariable!G$3:G$296,Baggrundsvariable!$A$3:$A$296,Samlet!$C1521,Baggrundsvariable!$C$3:$C$296,Samlet!$E1521)</f>
        <v>40.6</v>
      </c>
      <c r="K1521" s="8">
        <f>SUMIFS(Baggrundsvariable!H$3:H$296,Baggrundsvariable!$A$3:$A$296,Samlet!$C1521,Baggrundsvariable!$C$3:$C$296,Samlet!$E1521)</f>
        <v>20.8</v>
      </c>
      <c r="L1521" s="8">
        <f>SUMIFS(Baggrundsvariable!I$3:I$296,Baggrundsvariable!$A$3:$A$296,Samlet!$C1521,Baggrundsvariable!$C$3:$C$296,Samlet!$E1521)</f>
        <v>14.847157834554469</v>
      </c>
    </row>
    <row r="1522" spans="1:12">
      <c r="A1522">
        <v>1216</v>
      </c>
      <c r="B1522" t="s">
        <v>617</v>
      </c>
      <c r="C1522">
        <v>101</v>
      </c>
      <c r="D1522" t="s">
        <v>1232</v>
      </c>
      <c r="E1522">
        <v>2015</v>
      </c>
      <c r="F1522" s="15">
        <f>IF(VLOOKUP(IF($A1522&lt;1500,'BM011'!$D$5,IF($A1522&lt;1800,'BM011'!$D$5,IF($A1522&lt;2000,'BM011'!$D$5,$A1522))),'BM011'!$D$5:$U$607,'BM011'!T$609,0)="BRUG KOM",VLOOKUP($C1522,'BM010'!$C$5:$T$102,'BM010'!S$104,0),VLOOKUP(IF($A1522&lt;1500,'BM011'!$D$5,IF($A1522&lt;1800,'BM011'!$D$5,IF($A1522&lt;2000,'BM011'!$D$5,$A1522))),'BM011'!$D$5:$U$607,'BM011'!T$609,0))</f>
        <v>29624.75</v>
      </c>
      <c r="G1522">
        <f>SUMIFS(Baggrundsvariable!D$3:D$296,Baggrundsvariable!$A$3:$A$296,Samlet!$C1522,Baggrundsvariable!$C$3:$C$296,Samlet!$E1522)</f>
        <v>209991</v>
      </c>
      <c r="H1522" s="8">
        <f>SUMIFS(Baggrundsvariable!E$3:E$296,Baggrundsvariable!$A$3:$A$296,Samlet!$C1522,Baggrundsvariable!$C$3:$C$296,Samlet!$E1522)</f>
        <v>1.2249999999999999</v>
      </c>
      <c r="I1522" s="8">
        <f>SUMIFS(Baggrundsvariable!F$3:F$296,Baggrundsvariable!$A$3:$A$296,Samlet!$C1522,Baggrundsvariable!$C$3:$C$296,Samlet!$E1522)</f>
        <v>6.4</v>
      </c>
      <c r="J1522" s="8">
        <f>SUMIFS(Baggrundsvariable!G$3:G$296,Baggrundsvariable!$A$3:$A$296,Samlet!$C1522,Baggrundsvariable!$C$3:$C$296,Samlet!$E1522)</f>
        <v>40.6</v>
      </c>
      <c r="K1522" s="8">
        <f>SUMIFS(Baggrundsvariable!H$3:H$296,Baggrundsvariable!$A$3:$A$296,Samlet!$C1522,Baggrundsvariable!$C$3:$C$296,Samlet!$E1522)</f>
        <v>20.8</v>
      </c>
      <c r="L1522" s="8">
        <f>SUMIFS(Baggrundsvariable!I$3:I$296,Baggrundsvariable!$A$3:$A$296,Samlet!$C1522,Baggrundsvariable!$C$3:$C$296,Samlet!$E1522)</f>
        <v>14.847157834554469</v>
      </c>
    </row>
    <row r="1523" spans="1:12">
      <c r="A1523">
        <v>1217</v>
      </c>
      <c r="B1523" t="s">
        <v>617</v>
      </c>
      <c r="C1523">
        <v>101</v>
      </c>
      <c r="D1523" t="s">
        <v>1232</v>
      </c>
      <c r="E1523">
        <v>2015</v>
      </c>
      <c r="F1523" s="15">
        <f>IF(VLOOKUP(IF($A1523&lt;1500,'BM011'!$D$5,IF($A1523&lt;1800,'BM011'!$D$5,IF($A1523&lt;2000,'BM011'!$D$5,$A1523))),'BM011'!$D$5:$U$607,'BM011'!T$609,0)="BRUG KOM",VLOOKUP($C1523,'BM010'!$C$5:$T$102,'BM010'!S$104,0),VLOOKUP(IF($A1523&lt;1500,'BM011'!$D$5,IF($A1523&lt;1800,'BM011'!$D$5,IF($A1523&lt;2000,'BM011'!$D$5,$A1523))),'BM011'!$D$5:$U$607,'BM011'!T$609,0))</f>
        <v>29624.75</v>
      </c>
      <c r="G1523">
        <f>SUMIFS(Baggrundsvariable!D$3:D$296,Baggrundsvariable!$A$3:$A$296,Samlet!$C1523,Baggrundsvariable!$C$3:$C$296,Samlet!$E1523)</f>
        <v>209991</v>
      </c>
      <c r="H1523" s="8">
        <f>SUMIFS(Baggrundsvariable!E$3:E$296,Baggrundsvariable!$A$3:$A$296,Samlet!$C1523,Baggrundsvariable!$C$3:$C$296,Samlet!$E1523)</f>
        <v>1.2249999999999999</v>
      </c>
      <c r="I1523" s="8">
        <f>SUMIFS(Baggrundsvariable!F$3:F$296,Baggrundsvariable!$A$3:$A$296,Samlet!$C1523,Baggrundsvariable!$C$3:$C$296,Samlet!$E1523)</f>
        <v>6.4</v>
      </c>
      <c r="J1523" s="8">
        <f>SUMIFS(Baggrundsvariable!G$3:G$296,Baggrundsvariable!$A$3:$A$296,Samlet!$C1523,Baggrundsvariable!$C$3:$C$296,Samlet!$E1523)</f>
        <v>40.6</v>
      </c>
      <c r="K1523" s="8">
        <f>SUMIFS(Baggrundsvariable!H$3:H$296,Baggrundsvariable!$A$3:$A$296,Samlet!$C1523,Baggrundsvariable!$C$3:$C$296,Samlet!$E1523)</f>
        <v>20.8</v>
      </c>
      <c r="L1523" s="8">
        <f>SUMIFS(Baggrundsvariable!I$3:I$296,Baggrundsvariable!$A$3:$A$296,Samlet!$C1523,Baggrundsvariable!$C$3:$C$296,Samlet!$E1523)</f>
        <v>14.847157834554469</v>
      </c>
    </row>
    <row r="1524" spans="1:12">
      <c r="A1524">
        <v>1218</v>
      </c>
      <c r="B1524" t="s">
        <v>617</v>
      </c>
      <c r="C1524">
        <v>101</v>
      </c>
      <c r="D1524" t="s">
        <v>1232</v>
      </c>
      <c r="E1524">
        <v>2015</v>
      </c>
      <c r="F1524" s="15">
        <f>IF(VLOOKUP(IF($A1524&lt;1500,'BM011'!$D$5,IF($A1524&lt;1800,'BM011'!$D$5,IF($A1524&lt;2000,'BM011'!$D$5,$A1524))),'BM011'!$D$5:$U$607,'BM011'!T$609,0)="BRUG KOM",VLOOKUP($C1524,'BM010'!$C$5:$T$102,'BM010'!S$104,0),VLOOKUP(IF($A1524&lt;1500,'BM011'!$D$5,IF($A1524&lt;1800,'BM011'!$D$5,IF($A1524&lt;2000,'BM011'!$D$5,$A1524))),'BM011'!$D$5:$U$607,'BM011'!T$609,0))</f>
        <v>29624.75</v>
      </c>
      <c r="G1524">
        <f>SUMIFS(Baggrundsvariable!D$3:D$296,Baggrundsvariable!$A$3:$A$296,Samlet!$C1524,Baggrundsvariable!$C$3:$C$296,Samlet!$E1524)</f>
        <v>209991</v>
      </c>
      <c r="H1524" s="8">
        <f>SUMIFS(Baggrundsvariable!E$3:E$296,Baggrundsvariable!$A$3:$A$296,Samlet!$C1524,Baggrundsvariable!$C$3:$C$296,Samlet!$E1524)</f>
        <v>1.2249999999999999</v>
      </c>
      <c r="I1524" s="8">
        <f>SUMIFS(Baggrundsvariable!F$3:F$296,Baggrundsvariable!$A$3:$A$296,Samlet!$C1524,Baggrundsvariable!$C$3:$C$296,Samlet!$E1524)</f>
        <v>6.4</v>
      </c>
      <c r="J1524" s="8">
        <f>SUMIFS(Baggrundsvariable!G$3:G$296,Baggrundsvariable!$A$3:$A$296,Samlet!$C1524,Baggrundsvariable!$C$3:$C$296,Samlet!$E1524)</f>
        <v>40.6</v>
      </c>
      <c r="K1524" s="8">
        <f>SUMIFS(Baggrundsvariable!H$3:H$296,Baggrundsvariable!$A$3:$A$296,Samlet!$C1524,Baggrundsvariable!$C$3:$C$296,Samlet!$E1524)</f>
        <v>20.8</v>
      </c>
      <c r="L1524" s="8">
        <f>SUMIFS(Baggrundsvariable!I$3:I$296,Baggrundsvariable!$A$3:$A$296,Samlet!$C1524,Baggrundsvariable!$C$3:$C$296,Samlet!$E1524)</f>
        <v>14.847157834554469</v>
      </c>
    </row>
    <row r="1525" spans="1:12">
      <c r="A1525">
        <v>1219</v>
      </c>
      <c r="B1525" t="s">
        <v>617</v>
      </c>
      <c r="C1525">
        <v>101</v>
      </c>
      <c r="D1525" t="s">
        <v>1232</v>
      </c>
      <c r="E1525">
        <v>2015</v>
      </c>
      <c r="F1525" s="15">
        <f>IF(VLOOKUP(IF($A1525&lt;1500,'BM011'!$D$5,IF($A1525&lt;1800,'BM011'!$D$5,IF($A1525&lt;2000,'BM011'!$D$5,$A1525))),'BM011'!$D$5:$U$607,'BM011'!T$609,0)="BRUG KOM",VLOOKUP($C1525,'BM010'!$C$5:$T$102,'BM010'!S$104,0),VLOOKUP(IF($A1525&lt;1500,'BM011'!$D$5,IF($A1525&lt;1800,'BM011'!$D$5,IF($A1525&lt;2000,'BM011'!$D$5,$A1525))),'BM011'!$D$5:$U$607,'BM011'!T$609,0))</f>
        <v>29624.75</v>
      </c>
      <c r="G1525">
        <f>SUMIFS(Baggrundsvariable!D$3:D$296,Baggrundsvariable!$A$3:$A$296,Samlet!$C1525,Baggrundsvariable!$C$3:$C$296,Samlet!$E1525)</f>
        <v>209991</v>
      </c>
      <c r="H1525" s="8">
        <f>SUMIFS(Baggrundsvariable!E$3:E$296,Baggrundsvariable!$A$3:$A$296,Samlet!$C1525,Baggrundsvariable!$C$3:$C$296,Samlet!$E1525)</f>
        <v>1.2249999999999999</v>
      </c>
      <c r="I1525" s="8">
        <f>SUMIFS(Baggrundsvariable!F$3:F$296,Baggrundsvariable!$A$3:$A$296,Samlet!$C1525,Baggrundsvariable!$C$3:$C$296,Samlet!$E1525)</f>
        <v>6.4</v>
      </c>
      <c r="J1525" s="8">
        <f>SUMIFS(Baggrundsvariable!G$3:G$296,Baggrundsvariable!$A$3:$A$296,Samlet!$C1525,Baggrundsvariable!$C$3:$C$296,Samlet!$E1525)</f>
        <v>40.6</v>
      </c>
      <c r="K1525" s="8">
        <f>SUMIFS(Baggrundsvariable!H$3:H$296,Baggrundsvariable!$A$3:$A$296,Samlet!$C1525,Baggrundsvariable!$C$3:$C$296,Samlet!$E1525)</f>
        <v>20.8</v>
      </c>
      <c r="L1525" s="8">
        <f>SUMIFS(Baggrundsvariable!I$3:I$296,Baggrundsvariable!$A$3:$A$296,Samlet!$C1525,Baggrundsvariable!$C$3:$C$296,Samlet!$E1525)</f>
        <v>14.847157834554469</v>
      </c>
    </row>
    <row r="1526" spans="1:12">
      <c r="A1526">
        <v>1220</v>
      </c>
      <c r="B1526" t="s">
        <v>617</v>
      </c>
      <c r="C1526">
        <v>101</v>
      </c>
      <c r="D1526" t="s">
        <v>1232</v>
      </c>
      <c r="E1526">
        <v>2015</v>
      </c>
      <c r="F1526" s="15">
        <f>IF(VLOOKUP(IF($A1526&lt;1500,'BM011'!$D$5,IF($A1526&lt;1800,'BM011'!$D$5,IF($A1526&lt;2000,'BM011'!$D$5,$A1526))),'BM011'!$D$5:$U$607,'BM011'!T$609,0)="BRUG KOM",VLOOKUP($C1526,'BM010'!$C$5:$T$102,'BM010'!S$104,0),VLOOKUP(IF($A1526&lt;1500,'BM011'!$D$5,IF($A1526&lt;1800,'BM011'!$D$5,IF($A1526&lt;2000,'BM011'!$D$5,$A1526))),'BM011'!$D$5:$U$607,'BM011'!T$609,0))</f>
        <v>29624.75</v>
      </c>
      <c r="G1526">
        <f>SUMIFS(Baggrundsvariable!D$3:D$296,Baggrundsvariable!$A$3:$A$296,Samlet!$C1526,Baggrundsvariable!$C$3:$C$296,Samlet!$E1526)</f>
        <v>209991</v>
      </c>
      <c r="H1526" s="8">
        <f>SUMIFS(Baggrundsvariable!E$3:E$296,Baggrundsvariable!$A$3:$A$296,Samlet!$C1526,Baggrundsvariable!$C$3:$C$296,Samlet!$E1526)</f>
        <v>1.2249999999999999</v>
      </c>
      <c r="I1526" s="8">
        <f>SUMIFS(Baggrundsvariable!F$3:F$296,Baggrundsvariable!$A$3:$A$296,Samlet!$C1526,Baggrundsvariable!$C$3:$C$296,Samlet!$E1526)</f>
        <v>6.4</v>
      </c>
      <c r="J1526" s="8">
        <f>SUMIFS(Baggrundsvariable!G$3:G$296,Baggrundsvariable!$A$3:$A$296,Samlet!$C1526,Baggrundsvariable!$C$3:$C$296,Samlet!$E1526)</f>
        <v>40.6</v>
      </c>
      <c r="K1526" s="8">
        <f>SUMIFS(Baggrundsvariable!H$3:H$296,Baggrundsvariable!$A$3:$A$296,Samlet!$C1526,Baggrundsvariable!$C$3:$C$296,Samlet!$E1526)</f>
        <v>20.8</v>
      </c>
      <c r="L1526" s="8">
        <f>SUMIFS(Baggrundsvariable!I$3:I$296,Baggrundsvariable!$A$3:$A$296,Samlet!$C1526,Baggrundsvariable!$C$3:$C$296,Samlet!$E1526)</f>
        <v>14.847157834554469</v>
      </c>
    </row>
    <row r="1527" spans="1:12">
      <c r="A1527">
        <v>1221</v>
      </c>
      <c r="B1527" t="s">
        <v>617</v>
      </c>
      <c r="C1527">
        <v>101</v>
      </c>
      <c r="D1527" t="s">
        <v>1232</v>
      </c>
      <c r="E1527">
        <v>2015</v>
      </c>
      <c r="F1527" s="15">
        <f>IF(VLOOKUP(IF($A1527&lt;1500,'BM011'!$D$5,IF($A1527&lt;1800,'BM011'!$D$5,IF($A1527&lt;2000,'BM011'!$D$5,$A1527))),'BM011'!$D$5:$U$607,'BM011'!T$609,0)="BRUG KOM",VLOOKUP($C1527,'BM010'!$C$5:$T$102,'BM010'!S$104,0),VLOOKUP(IF($A1527&lt;1500,'BM011'!$D$5,IF($A1527&lt;1800,'BM011'!$D$5,IF($A1527&lt;2000,'BM011'!$D$5,$A1527))),'BM011'!$D$5:$U$607,'BM011'!T$609,0))</f>
        <v>29624.75</v>
      </c>
      <c r="G1527">
        <f>SUMIFS(Baggrundsvariable!D$3:D$296,Baggrundsvariable!$A$3:$A$296,Samlet!$C1527,Baggrundsvariable!$C$3:$C$296,Samlet!$E1527)</f>
        <v>209991</v>
      </c>
      <c r="H1527" s="8">
        <f>SUMIFS(Baggrundsvariable!E$3:E$296,Baggrundsvariable!$A$3:$A$296,Samlet!$C1527,Baggrundsvariable!$C$3:$C$296,Samlet!$E1527)</f>
        <v>1.2249999999999999</v>
      </c>
      <c r="I1527" s="8">
        <f>SUMIFS(Baggrundsvariable!F$3:F$296,Baggrundsvariable!$A$3:$A$296,Samlet!$C1527,Baggrundsvariable!$C$3:$C$296,Samlet!$E1527)</f>
        <v>6.4</v>
      </c>
      <c r="J1527" s="8">
        <f>SUMIFS(Baggrundsvariable!G$3:G$296,Baggrundsvariable!$A$3:$A$296,Samlet!$C1527,Baggrundsvariable!$C$3:$C$296,Samlet!$E1527)</f>
        <v>40.6</v>
      </c>
      <c r="K1527" s="8">
        <f>SUMIFS(Baggrundsvariable!H$3:H$296,Baggrundsvariable!$A$3:$A$296,Samlet!$C1527,Baggrundsvariable!$C$3:$C$296,Samlet!$E1527)</f>
        <v>20.8</v>
      </c>
      <c r="L1527" s="8">
        <f>SUMIFS(Baggrundsvariable!I$3:I$296,Baggrundsvariable!$A$3:$A$296,Samlet!$C1527,Baggrundsvariable!$C$3:$C$296,Samlet!$E1527)</f>
        <v>14.847157834554469</v>
      </c>
    </row>
    <row r="1528" spans="1:12">
      <c r="A1528">
        <v>1240</v>
      </c>
      <c r="B1528" t="s">
        <v>617</v>
      </c>
      <c r="C1528">
        <v>101</v>
      </c>
      <c r="D1528" t="s">
        <v>1232</v>
      </c>
      <c r="E1528">
        <v>2015</v>
      </c>
      <c r="F1528" s="15">
        <f>IF(VLOOKUP(IF($A1528&lt;1500,'BM011'!$D$5,IF($A1528&lt;1800,'BM011'!$D$5,IF($A1528&lt;2000,'BM011'!$D$5,$A1528))),'BM011'!$D$5:$U$607,'BM011'!T$609,0)="BRUG KOM",VLOOKUP($C1528,'BM010'!$C$5:$T$102,'BM010'!S$104,0),VLOOKUP(IF($A1528&lt;1500,'BM011'!$D$5,IF($A1528&lt;1800,'BM011'!$D$5,IF($A1528&lt;2000,'BM011'!$D$5,$A1528))),'BM011'!$D$5:$U$607,'BM011'!T$609,0))</f>
        <v>29624.75</v>
      </c>
      <c r="G1528">
        <f>SUMIFS(Baggrundsvariable!D$3:D$296,Baggrundsvariable!$A$3:$A$296,Samlet!$C1528,Baggrundsvariable!$C$3:$C$296,Samlet!$E1528)</f>
        <v>209991</v>
      </c>
      <c r="H1528" s="8">
        <f>SUMIFS(Baggrundsvariable!E$3:E$296,Baggrundsvariable!$A$3:$A$296,Samlet!$C1528,Baggrundsvariable!$C$3:$C$296,Samlet!$E1528)</f>
        <v>1.2249999999999999</v>
      </c>
      <c r="I1528" s="8">
        <f>SUMIFS(Baggrundsvariable!F$3:F$296,Baggrundsvariable!$A$3:$A$296,Samlet!$C1528,Baggrundsvariable!$C$3:$C$296,Samlet!$E1528)</f>
        <v>6.4</v>
      </c>
      <c r="J1528" s="8">
        <f>SUMIFS(Baggrundsvariable!G$3:G$296,Baggrundsvariable!$A$3:$A$296,Samlet!$C1528,Baggrundsvariable!$C$3:$C$296,Samlet!$E1528)</f>
        <v>40.6</v>
      </c>
      <c r="K1528" s="8">
        <f>SUMIFS(Baggrundsvariable!H$3:H$296,Baggrundsvariable!$A$3:$A$296,Samlet!$C1528,Baggrundsvariable!$C$3:$C$296,Samlet!$E1528)</f>
        <v>20.8</v>
      </c>
      <c r="L1528" s="8">
        <f>SUMIFS(Baggrundsvariable!I$3:I$296,Baggrundsvariable!$A$3:$A$296,Samlet!$C1528,Baggrundsvariable!$C$3:$C$296,Samlet!$E1528)</f>
        <v>14.847157834554469</v>
      </c>
    </row>
    <row r="1529" spans="1:12">
      <c r="A1529">
        <v>1250</v>
      </c>
      <c r="B1529" t="s">
        <v>617</v>
      </c>
      <c r="C1529">
        <v>101</v>
      </c>
      <c r="D1529" t="s">
        <v>1232</v>
      </c>
      <c r="E1529">
        <v>2015</v>
      </c>
      <c r="F1529" s="15">
        <f>IF(VLOOKUP(IF($A1529&lt;1500,'BM011'!$D$5,IF($A1529&lt;1800,'BM011'!$D$5,IF($A1529&lt;2000,'BM011'!$D$5,$A1529))),'BM011'!$D$5:$U$607,'BM011'!T$609,0)="BRUG KOM",VLOOKUP($C1529,'BM010'!$C$5:$T$102,'BM010'!S$104,0),VLOOKUP(IF($A1529&lt;1500,'BM011'!$D$5,IF($A1529&lt;1800,'BM011'!$D$5,IF($A1529&lt;2000,'BM011'!$D$5,$A1529))),'BM011'!$D$5:$U$607,'BM011'!T$609,0))</f>
        <v>29624.75</v>
      </c>
      <c r="G1529">
        <f>SUMIFS(Baggrundsvariable!D$3:D$296,Baggrundsvariable!$A$3:$A$296,Samlet!$C1529,Baggrundsvariable!$C$3:$C$296,Samlet!$E1529)</f>
        <v>209991</v>
      </c>
      <c r="H1529" s="8">
        <f>SUMIFS(Baggrundsvariable!E$3:E$296,Baggrundsvariable!$A$3:$A$296,Samlet!$C1529,Baggrundsvariable!$C$3:$C$296,Samlet!$E1529)</f>
        <v>1.2249999999999999</v>
      </c>
      <c r="I1529" s="8">
        <f>SUMIFS(Baggrundsvariable!F$3:F$296,Baggrundsvariable!$A$3:$A$296,Samlet!$C1529,Baggrundsvariable!$C$3:$C$296,Samlet!$E1529)</f>
        <v>6.4</v>
      </c>
      <c r="J1529" s="8">
        <f>SUMIFS(Baggrundsvariable!G$3:G$296,Baggrundsvariable!$A$3:$A$296,Samlet!$C1529,Baggrundsvariable!$C$3:$C$296,Samlet!$E1529)</f>
        <v>40.6</v>
      </c>
      <c r="K1529" s="8">
        <f>SUMIFS(Baggrundsvariable!H$3:H$296,Baggrundsvariable!$A$3:$A$296,Samlet!$C1529,Baggrundsvariable!$C$3:$C$296,Samlet!$E1529)</f>
        <v>20.8</v>
      </c>
      <c r="L1529" s="8">
        <f>SUMIFS(Baggrundsvariable!I$3:I$296,Baggrundsvariable!$A$3:$A$296,Samlet!$C1529,Baggrundsvariable!$C$3:$C$296,Samlet!$E1529)</f>
        <v>14.847157834554469</v>
      </c>
    </row>
    <row r="1530" spans="1:12">
      <c r="A1530">
        <v>1251</v>
      </c>
      <c r="B1530" t="s">
        <v>617</v>
      </c>
      <c r="C1530">
        <v>101</v>
      </c>
      <c r="D1530" t="s">
        <v>1232</v>
      </c>
      <c r="E1530">
        <v>2015</v>
      </c>
      <c r="F1530" s="15">
        <f>IF(VLOOKUP(IF($A1530&lt;1500,'BM011'!$D$5,IF($A1530&lt;1800,'BM011'!$D$5,IF($A1530&lt;2000,'BM011'!$D$5,$A1530))),'BM011'!$D$5:$U$607,'BM011'!T$609,0)="BRUG KOM",VLOOKUP($C1530,'BM010'!$C$5:$T$102,'BM010'!S$104,0),VLOOKUP(IF($A1530&lt;1500,'BM011'!$D$5,IF($A1530&lt;1800,'BM011'!$D$5,IF($A1530&lt;2000,'BM011'!$D$5,$A1530))),'BM011'!$D$5:$U$607,'BM011'!T$609,0))</f>
        <v>29624.75</v>
      </c>
      <c r="G1530">
        <f>SUMIFS(Baggrundsvariable!D$3:D$296,Baggrundsvariable!$A$3:$A$296,Samlet!$C1530,Baggrundsvariable!$C$3:$C$296,Samlet!$E1530)</f>
        <v>209991</v>
      </c>
      <c r="H1530" s="8">
        <f>SUMIFS(Baggrundsvariable!E$3:E$296,Baggrundsvariable!$A$3:$A$296,Samlet!$C1530,Baggrundsvariable!$C$3:$C$296,Samlet!$E1530)</f>
        <v>1.2249999999999999</v>
      </c>
      <c r="I1530" s="8">
        <f>SUMIFS(Baggrundsvariable!F$3:F$296,Baggrundsvariable!$A$3:$A$296,Samlet!$C1530,Baggrundsvariable!$C$3:$C$296,Samlet!$E1530)</f>
        <v>6.4</v>
      </c>
      <c r="J1530" s="8">
        <f>SUMIFS(Baggrundsvariable!G$3:G$296,Baggrundsvariable!$A$3:$A$296,Samlet!$C1530,Baggrundsvariable!$C$3:$C$296,Samlet!$E1530)</f>
        <v>40.6</v>
      </c>
      <c r="K1530" s="8">
        <f>SUMIFS(Baggrundsvariable!H$3:H$296,Baggrundsvariable!$A$3:$A$296,Samlet!$C1530,Baggrundsvariable!$C$3:$C$296,Samlet!$E1530)</f>
        <v>20.8</v>
      </c>
      <c r="L1530" s="8">
        <f>SUMIFS(Baggrundsvariable!I$3:I$296,Baggrundsvariable!$A$3:$A$296,Samlet!$C1530,Baggrundsvariable!$C$3:$C$296,Samlet!$E1530)</f>
        <v>14.847157834554469</v>
      </c>
    </row>
    <row r="1531" spans="1:12">
      <c r="A1531">
        <v>1252</v>
      </c>
      <c r="B1531" t="s">
        <v>617</v>
      </c>
      <c r="C1531">
        <v>101</v>
      </c>
      <c r="D1531" t="s">
        <v>1232</v>
      </c>
      <c r="E1531">
        <v>2015</v>
      </c>
      <c r="F1531" s="15">
        <f>IF(VLOOKUP(IF($A1531&lt;1500,'BM011'!$D$5,IF($A1531&lt;1800,'BM011'!$D$5,IF($A1531&lt;2000,'BM011'!$D$5,$A1531))),'BM011'!$D$5:$U$607,'BM011'!T$609,0)="BRUG KOM",VLOOKUP($C1531,'BM010'!$C$5:$T$102,'BM010'!S$104,0),VLOOKUP(IF($A1531&lt;1500,'BM011'!$D$5,IF($A1531&lt;1800,'BM011'!$D$5,IF($A1531&lt;2000,'BM011'!$D$5,$A1531))),'BM011'!$D$5:$U$607,'BM011'!T$609,0))</f>
        <v>29624.75</v>
      </c>
      <c r="G1531">
        <f>SUMIFS(Baggrundsvariable!D$3:D$296,Baggrundsvariable!$A$3:$A$296,Samlet!$C1531,Baggrundsvariable!$C$3:$C$296,Samlet!$E1531)</f>
        <v>209991</v>
      </c>
      <c r="H1531" s="8">
        <f>SUMIFS(Baggrundsvariable!E$3:E$296,Baggrundsvariable!$A$3:$A$296,Samlet!$C1531,Baggrundsvariable!$C$3:$C$296,Samlet!$E1531)</f>
        <v>1.2249999999999999</v>
      </c>
      <c r="I1531" s="8">
        <f>SUMIFS(Baggrundsvariable!F$3:F$296,Baggrundsvariable!$A$3:$A$296,Samlet!$C1531,Baggrundsvariable!$C$3:$C$296,Samlet!$E1531)</f>
        <v>6.4</v>
      </c>
      <c r="J1531" s="8">
        <f>SUMIFS(Baggrundsvariable!G$3:G$296,Baggrundsvariable!$A$3:$A$296,Samlet!$C1531,Baggrundsvariable!$C$3:$C$296,Samlet!$E1531)</f>
        <v>40.6</v>
      </c>
      <c r="K1531" s="8">
        <f>SUMIFS(Baggrundsvariable!H$3:H$296,Baggrundsvariable!$A$3:$A$296,Samlet!$C1531,Baggrundsvariable!$C$3:$C$296,Samlet!$E1531)</f>
        <v>20.8</v>
      </c>
      <c r="L1531" s="8">
        <f>SUMIFS(Baggrundsvariable!I$3:I$296,Baggrundsvariable!$A$3:$A$296,Samlet!$C1531,Baggrundsvariable!$C$3:$C$296,Samlet!$E1531)</f>
        <v>14.847157834554469</v>
      </c>
    </row>
    <row r="1532" spans="1:12">
      <c r="A1532">
        <v>1253</v>
      </c>
      <c r="B1532" t="s">
        <v>617</v>
      </c>
      <c r="C1532">
        <v>101</v>
      </c>
      <c r="D1532" t="s">
        <v>1232</v>
      </c>
      <c r="E1532">
        <v>2015</v>
      </c>
      <c r="F1532" s="15">
        <f>IF(VLOOKUP(IF($A1532&lt;1500,'BM011'!$D$5,IF($A1532&lt;1800,'BM011'!$D$5,IF($A1532&lt;2000,'BM011'!$D$5,$A1532))),'BM011'!$D$5:$U$607,'BM011'!T$609,0)="BRUG KOM",VLOOKUP($C1532,'BM010'!$C$5:$T$102,'BM010'!S$104,0),VLOOKUP(IF($A1532&lt;1500,'BM011'!$D$5,IF($A1532&lt;1800,'BM011'!$D$5,IF($A1532&lt;2000,'BM011'!$D$5,$A1532))),'BM011'!$D$5:$U$607,'BM011'!T$609,0))</f>
        <v>29624.75</v>
      </c>
      <c r="G1532">
        <f>SUMIFS(Baggrundsvariable!D$3:D$296,Baggrundsvariable!$A$3:$A$296,Samlet!$C1532,Baggrundsvariable!$C$3:$C$296,Samlet!$E1532)</f>
        <v>209991</v>
      </c>
      <c r="H1532" s="8">
        <f>SUMIFS(Baggrundsvariable!E$3:E$296,Baggrundsvariable!$A$3:$A$296,Samlet!$C1532,Baggrundsvariable!$C$3:$C$296,Samlet!$E1532)</f>
        <v>1.2249999999999999</v>
      </c>
      <c r="I1532" s="8">
        <f>SUMIFS(Baggrundsvariable!F$3:F$296,Baggrundsvariable!$A$3:$A$296,Samlet!$C1532,Baggrundsvariable!$C$3:$C$296,Samlet!$E1532)</f>
        <v>6.4</v>
      </c>
      <c r="J1532" s="8">
        <f>SUMIFS(Baggrundsvariable!G$3:G$296,Baggrundsvariable!$A$3:$A$296,Samlet!$C1532,Baggrundsvariable!$C$3:$C$296,Samlet!$E1532)</f>
        <v>40.6</v>
      </c>
      <c r="K1532" s="8">
        <f>SUMIFS(Baggrundsvariable!H$3:H$296,Baggrundsvariable!$A$3:$A$296,Samlet!$C1532,Baggrundsvariable!$C$3:$C$296,Samlet!$E1532)</f>
        <v>20.8</v>
      </c>
      <c r="L1532" s="8">
        <f>SUMIFS(Baggrundsvariable!I$3:I$296,Baggrundsvariable!$A$3:$A$296,Samlet!$C1532,Baggrundsvariable!$C$3:$C$296,Samlet!$E1532)</f>
        <v>14.847157834554469</v>
      </c>
    </row>
    <row r="1533" spans="1:12">
      <c r="A1533">
        <v>1254</v>
      </c>
      <c r="B1533" t="s">
        <v>617</v>
      </c>
      <c r="C1533">
        <v>101</v>
      </c>
      <c r="D1533" t="s">
        <v>1232</v>
      </c>
      <c r="E1533">
        <v>2015</v>
      </c>
      <c r="F1533" s="15">
        <f>IF(VLOOKUP(IF($A1533&lt;1500,'BM011'!$D$5,IF($A1533&lt;1800,'BM011'!$D$5,IF($A1533&lt;2000,'BM011'!$D$5,$A1533))),'BM011'!$D$5:$U$607,'BM011'!T$609,0)="BRUG KOM",VLOOKUP($C1533,'BM010'!$C$5:$T$102,'BM010'!S$104,0),VLOOKUP(IF($A1533&lt;1500,'BM011'!$D$5,IF($A1533&lt;1800,'BM011'!$D$5,IF($A1533&lt;2000,'BM011'!$D$5,$A1533))),'BM011'!$D$5:$U$607,'BM011'!T$609,0))</f>
        <v>29624.75</v>
      </c>
      <c r="G1533">
        <f>SUMIFS(Baggrundsvariable!D$3:D$296,Baggrundsvariable!$A$3:$A$296,Samlet!$C1533,Baggrundsvariable!$C$3:$C$296,Samlet!$E1533)</f>
        <v>209991</v>
      </c>
      <c r="H1533" s="8">
        <f>SUMIFS(Baggrundsvariable!E$3:E$296,Baggrundsvariable!$A$3:$A$296,Samlet!$C1533,Baggrundsvariable!$C$3:$C$296,Samlet!$E1533)</f>
        <v>1.2249999999999999</v>
      </c>
      <c r="I1533" s="8">
        <f>SUMIFS(Baggrundsvariable!F$3:F$296,Baggrundsvariable!$A$3:$A$296,Samlet!$C1533,Baggrundsvariable!$C$3:$C$296,Samlet!$E1533)</f>
        <v>6.4</v>
      </c>
      <c r="J1533" s="8">
        <f>SUMIFS(Baggrundsvariable!G$3:G$296,Baggrundsvariable!$A$3:$A$296,Samlet!$C1533,Baggrundsvariable!$C$3:$C$296,Samlet!$E1533)</f>
        <v>40.6</v>
      </c>
      <c r="K1533" s="8">
        <f>SUMIFS(Baggrundsvariable!H$3:H$296,Baggrundsvariable!$A$3:$A$296,Samlet!$C1533,Baggrundsvariable!$C$3:$C$296,Samlet!$E1533)</f>
        <v>20.8</v>
      </c>
      <c r="L1533" s="8">
        <f>SUMIFS(Baggrundsvariable!I$3:I$296,Baggrundsvariable!$A$3:$A$296,Samlet!$C1533,Baggrundsvariable!$C$3:$C$296,Samlet!$E1533)</f>
        <v>14.847157834554469</v>
      </c>
    </row>
    <row r="1534" spans="1:12">
      <c r="A1534">
        <v>1255</v>
      </c>
      <c r="B1534" t="s">
        <v>617</v>
      </c>
      <c r="C1534">
        <v>101</v>
      </c>
      <c r="D1534" t="s">
        <v>1232</v>
      </c>
      <c r="E1534">
        <v>2015</v>
      </c>
      <c r="F1534" s="15">
        <f>IF(VLOOKUP(IF($A1534&lt;1500,'BM011'!$D$5,IF($A1534&lt;1800,'BM011'!$D$5,IF($A1534&lt;2000,'BM011'!$D$5,$A1534))),'BM011'!$D$5:$U$607,'BM011'!T$609,0)="BRUG KOM",VLOOKUP($C1534,'BM010'!$C$5:$T$102,'BM010'!S$104,0),VLOOKUP(IF($A1534&lt;1500,'BM011'!$D$5,IF($A1534&lt;1800,'BM011'!$D$5,IF($A1534&lt;2000,'BM011'!$D$5,$A1534))),'BM011'!$D$5:$U$607,'BM011'!T$609,0))</f>
        <v>29624.75</v>
      </c>
      <c r="G1534">
        <f>SUMIFS(Baggrundsvariable!D$3:D$296,Baggrundsvariable!$A$3:$A$296,Samlet!$C1534,Baggrundsvariable!$C$3:$C$296,Samlet!$E1534)</f>
        <v>209991</v>
      </c>
      <c r="H1534" s="8">
        <f>SUMIFS(Baggrundsvariable!E$3:E$296,Baggrundsvariable!$A$3:$A$296,Samlet!$C1534,Baggrundsvariable!$C$3:$C$296,Samlet!$E1534)</f>
        <v>1.2249999999999999</v>
      </c>
      <c r="I1534" s="8">
        <f>SUMIFS(Baggrundsvariable!F$3:F$296,Baggrundsvariable!$A$3:$A$296,Samlet!$C1534,Baggrundsvariable!$C$3:$C$296,Samlet!$E1534)</f>
        <v>6.4</v>
      </c>
      <c r="J1534" s="8">
        <f>SUMIFS(Baggrundsvariable!G$3:G$296,Baggrundsvariable!$A$3:$A$296,Samlet!$C1534,Baggrundsvariable!$C$3:$C$296,Samlet!$E1534)</f>
        <v>40.6</v>
      </c>
      <c r="K1534" s="8">
        <f>SUMIFS(Baggrundsvariable!H$3:H$296,Baggrundsvariable!$A$3:$A$296,Samlet!$C1534,Baggrundsvariable!$C$3:$C$296,Samlet!$E1534)</f>
        <v>20.8</v>
      </c>
      <c r="L1534" s="8">
        <f>SUMIFS(Baggrundsvariable!I$3:I$296,Baggrundsvariable!$A$3:$A$296,Samlet!$C1534,Baggrundsvariable!$C$3:$C$296,Samlet!$E1534)</f>
        <v>14.847157834554469</v>
      </c>
    </row>
    <row r="1535" spans="1:12">
      <c r="A1535">
        <v>1256</v>
      </c>
      <c r="B1535" t="s">
        <v>617</v>
      </c>
      <c r="C1535">
        <v>101</v>
      </c>
      <c r="D1535" t="s">
        <v>1232</v>
      </c>
      <c r="E1535">
        <v>2015</v>
      </c>
      <c r="F1535" s="15">
        <f>IF(VLOOKUP(IF($A1535&lt;1500,'BM011'!$D$5,IF($A1535&lt;1800,'BM011'!$D$5,IF($A1535&lt;2000,'BM011'!$D$5,$A1535))),'BM011'!$D$5:$U$607,'BM011'!T$609,0)="BRUG KOM",VLOOKUP($C1535,'BM010'!$C$5:$T$102,'BM010'!S$104,0),VLOOKUP(IF($A1535&lt;1500,'BM011'!$D$5,IF($A1535&lt;1800,'BM011'!$D$5,IF($A1535&lt;2000,'BM011'!$D$5,$A1535))),'BM011'!$D$5:$U$607,'BM011'!T$609,0))</f>
        <v>29624.75</v>
      </c>
      <c r="G1535">
        <f>SUMIFS(Baggrundsvariable!D$3:D$296,Baggrundsvariable!$A$3:$A$296,Samlet!$C1535,Baggrundsvariable!$C$3:$C$296,Samlet!$E1535)</f>
        <v>209991</v>
      </c>
      <c r="H1535" s="8">
        <f>SUMIFS(Baggrundsvariable!E$3:E$296,Baggrundsvariable!$A$3:$A$296,Samlet!$C1535,Baggrundsvariable!$C$3:$C$296,Samlet!$E1535)</f>
        <v>1.2249999999999999</v>
      </c>
      <c r="I1535" s="8">
        <f>SUMIFS(Baggrundsvariable!F$3:F$296,Baggrundsvariable!$A$3:$A$296,Samlet!$C1535,Baggrundsvariable!$C$3:$C$296,Samlet!$E1535)</f>
        <v>6.4</v>
      </c>
      <c r="J1535" s="8">
        <f>SUMIFS(Baggrundsvariable!G$3:G$296,Baggrundsvariable!$A$3:$A$296,Samlet!$C1535,Baggrundsvariable!$C$3:$C$296,Samlet!$E1535)</f>
        <v>40.6</v>
      </c>
      <c r="K1535" s="8">
        <f>SUMIFS(Baggrundsvariable!H$3:H$296,Baggrundsvariable!$A$3:$A$296,Samlet!$C1535,Baggrundsvariable!$C$3:$C$296,Samlet!$E1535)</f>
        <v>20.8</v>
      </c>
      <c r="L1535" s="8">
        <f>SUMIFS(Baggrundsvariable!I$3:I$296,Baggrundsvariable!$A$3:$A$296,Samlet!$C1535,Baggrundsvariable!$C$3:$C$296,Samlet!$E1535)</f>
        <v>14.847157834554469</v>
      </c>
    </row>
    <row r="1536" spans="1:12">
      <c r="A1536">
        <v>1257</v>
      </c>
      <c r="B1536" t="s">
        <v>617</v>
      </c>
      <c r="C1536">
        <v>101</v>
      </c>
      <c r="D1536" t="s">
        <v>1232</v>
      </c>
      <c r="E1536">
        <v>2015</v>
      </c>
      <c r="F1536" s="15">
        <f>IF(VLOOKUP(IF($A1536&lt;1500,'BM011'!$D$5,IF($A1536&lt;1800,'BM011'!$D$5,IF($A1536&lt;2000,'BM011'!$D$5,$A1536))),'BM011'!$D$5:$U$607,'BM011'!T$609,0)="BRUG KOM",VLOOKUP($C1536,'BM010'!$C$5:$T$102,'BM010'!S$104,0),VLOOKUP(IF($A1536&lt;1500,'BM011'!$D$5,IF($A1536&lt;1800,'BM011'!$D$5,IF($A1536&lt;2000,'BM011'!$D$5,$A1536))),'BM011'!$D$5:$U$607,'BM011'!T$609,0))</f>
        <v>29624.75</v>
      </c>
      <c r="G1536">
        <f>SUMIFS(Baggrundsvariable!D$3:D$296,Baggrundsvariable!$A$3:$A$296,Samlet!$C1536,Baggrundsvariable!$C$3:$C$296,Samlet!$E1536)</f>
        <v>209991</v>
      </c>
      <c r="H1536" s="8">
        <f>SUMIFS(Baggrundsvariable!E$3:E$296,Baggrundsvariable!$A$3:$A$296,Samlet!$C1536,Baggrundsvariable!$C$3:$C$296,Samlet!$E1536)</f>
        <v>1.2249999999999999</v>
      </c>
      <c r="I1536" s="8">
        <f>SUMIFS(Baggrundsvariable!F$3:F$296,Baggrundsvariable!$A$3:$A$296,Samlet!$C1536,Baggrundsvariable!$C$3:$C$296,Samlet!$E1536)</f>
        <v>6.4</v>
      </c>
      <c r="J1536" s="8">
        <f>SUMIFS(Baggrundsvariable!G$3:G$296,Baggrundsvariable!$A$3:$A$296,Samlet!$C1536,Baggrundsvariable!$C$3:$C$296,Samlet!$E1536)</f>
        <v>40.6</v>
      </c>
      <c r="K1536" s="8">
        <f>SUMIFS(Baggrundsvariable!H$3:H$296,Baggrundsvariable!$A$3:$A$296,Samlet!$C1536,Baggrundsvariable!$C$3:$C$296,Samlet!$E1536)</f>
        <v>20.8</v>
      </c>
      <c r="L1536" s="8">
        <f>SUMIFS(Baggrundsvariable!I$3:I$296,Baggrundsvariable!$A$3:$A$296,Samlet!$C1536,Baggrundsvariable!$C$3:$C$296,Samlet!$E1536)</f>
        <v>14.847157834554469</v>
      </c>
    </row>
    <row r="1537" spans="1:12">
      <c r="A1537">
        <v>1259</v>
      </c>
      <c r="B1537" t="s">
        <v>617</v>
      </c>
      <c r="C1537">
        <v>101</v>
      </c>
      <c r="D1537" t="s">
        <v>1232</v>
      </c>
      <c r="E1537">
        <v>2015</v>
      </c>
      <c r="F1537" s="15">
        <f>IF(VLOOKUP(IF($A1537&lt;1500,'BM011'!$D$5,IF($A1537&lt;1800,'BM011'!$D$5,IF($A1537&lt;2000,'BM011'!$D$5,$A1537))),'BM011'!$D$5:$U$607,'BM011'!T$609,0)="BRUG KOM",VLOOKUP($C1537,'BM010'!$C$5:$T$102,'BM010'!S$104,0),VLOOKUP(IF($A1537&lt;1500,'BM011'!$D$5,IF($A1537&lt;1800,'BM011'!$D$5,IF($A1537&lt;2000,'BM011'!$D$5,$A1537))),'BM011'!$D$5:$U$607,'BM011'!T$609,0))</f>
        <v>29624.75</v>
      </c>
      <c r="G1537">
        <f>SUMIFS(Baggrundsvariable!D$3:D$296,Baggrundsvariable!$A$3:$A$296,Samlet!$C1537,Baggrundsvariable!$C$3:$C$296,Samlet!$E1537)</f>
        <v>209991</v>
      </c>
      <c r="H1537" s="8">
        <f>SUMIFS(Baggrundsvariable!E$3:E$296,Baggrundsvariable!$A$3:$A$296,Samlet!$C1537,Baggrundsvariable!$C$3:$C$296,Samlet!$E1537)</f>
        <v>1.2249999999999999</v>
      </c>
      <c r="I1537" s="8">
        <f>SUMIFS(Baggrundsvariable!F$3:F$296,Baggrundsvariable!$A$3:$A$296,Samlet!$C1537,Baggrundsvariable!$C$3:$C$296,Samlet!$E1537)</f>
        <v>6.4</v>
      </c>
      <c r="J1537" s="8">
        <f>SUMIFS(Baggrundsvariable!G$3:G$296,Baggrundsvariable!$A$3:$A$296,Samlet!$C1537,Baggrundsvariable!$C$3:$C$296,Samlet!$E1537)</f>
        <v>40.6</v>
      </c>
      <c r="K1537" s="8">
        <f>SUMIFS(Baggrundsvariable!H$3:H$296,Baggrundsvariable!$A$3:$A$296,Samlet!$C1537,Baggrundsvariable!$C$3:$C$296,Samlet!$E1537)</f>
        <v>20.8</v>
      </c>
      <c r="L1537" s="8">
        <f>SUMIFS(Baggrundsvariable!I$3:I$296,Baggrundsvariable!$A$3:$A$296,Samlet!$C1537,Baggrundsvariable!$C$3:$C$296,Samlet!$E1537)</f>
        <v>14.847157834554469</v>
      </c>
    </row>
    <row r="1538" spans="1:12">
      <c r="A1538">
        <v>1260</v>
      </c>
      <c r="B1538" t="s">
        <v>617</v>
      </c>
      <c r="C1538">
        <v>101</v>
      </c>
      <c r="D1538" t="s">
        <v>1232</v>
      </c>
      <c r="E1538">
        <v>2015</v>
      </c>
      <c r="F1538" s="15">
        <f>IF(VLOOKUP(IF($A1538&lt;1500,'BM011'!$D$5,IF($A1538&lt;1800,'BM011'!$D$5,IF($A1538&lt;2000,'BM011'!$D$5,$A1538))),'BM011'!$D$5:$U$607,'BM011'!T$609,0)="BRUG KOM",VLOOKUP($C1538,'BM010'!$C$5:$T$102,'BM010'!S$104,0),VLOOKUP(IF($A1538&lt;1500,'BM011'!$D$5,IF($A1538&lt;1800,'BM011'!$D$5,IF($A1538&lt;2000,'BM011'!$D$5,$A1538))),'BM011'!$D$5:$U$607,'BM011'!T$609,0))</f>
        <v>29624.75</v>
      </c>
      <c r="G1538">
        <f>SUMIFS(Baggrundsvariable!D$3:D$296,Baggrundsvariable!$A$3:$A$296,Samlet!$C1538,Baggrundsvariable!$C$3:$C$296,Samlet!$E1538)</f>
        <v>209991</v>
      </c>
      <c r="H1538" s="8">
        <f>SUMIFS(Baggrundsvariable!E$3:E$296,Baggrundsvariable!$A$3:$A$296,Samlet!$C1538,Baggrundsvariable!$C$3:$C$296,Samlet!$E1538)</f>
        <v>1.2249999999999999</v>
      </c>
      <c r="I1538" s="8">
        <f>SUMIFS(Baggrundsvariable!F$3:F$296,Baggrundsvariable!$A$3:$A$296,Samlet!$C1538,Baggrundsvariable!$C$3:$C$296,Samlet!$E1538)</f>
        <v>6.4</v>
      </c>
      <c r="J1538" s="8">
        <f>SUMIFS(Baggrundsvariable!G$3:G$296,Baggrundsvariable!$A$3:$A$296,Samlet!$C1538,Baggrundsvariable!$C$3:$C$296,Samlet!$E1538)</f>
        <v>40.6</v>
      </c>
      <c r="K1538" s="8">
        <f>SUMIFS(Baggrundsvariable!H$3:H$296,Baggrundsvariable!$A$3:$A$296,Samlet!$C1538,Baggrundsvariable!$C$3:$C$296,Samlet!$E1538)</f>
        <v>20.8</v>
      </c>
      <c r="L1538" s="8">
        <f>SUMIFS(Baggrundsvariable!I$3:I$296,Baggrundsvariable!$A$3:$A$296,Samlet!$C1538,Baggrundsvariable!$C$3:$C$296,Samlet!$E1538)</f>
        <v>14.847157834554469</v>
      </c>
    </row>
    <row r="1539" spans="1:12">
      <c r="A1539">
        <v>1261</v>
      </c>
      <c r="B1539" t="s">
        <v>617</v>
      </c>
      <c r="C1539">
        <v>101</v>
      </c>
      <c r="D1539" t="s">
        <v>1232</v>
      </c>
      <c r="E1539">
        <v>2015</v>
      </c>
      <c r="F1539" s="15">
        <f>IF(VLOOKUP(IF($A1539&lt;1500,'BM011'!$D$5,IF($A1539&lt;1800,'BM011'!$D$5,IF($A1539&lt;2000,'BM011'!$D$5,$A1539))),'BM011'!$D$5:$U$607,'BM011'!T$609,0)="BRUG KOM",VLOOKUP($C1539,'BM010'!$C$5:$T$102,'BM010'!S$104,0),VLOOKUP(IF($A1539&lt;1500,'BM011'!$D$5,IF($A1539&lt;1800,'BM011'!$D$5,IF($A1539&lt;2000,'BM011'!$D$5,$A1539))),'BM011'!$D$5:$U$607,'BM011'!T$609,0))</f>
        <v>29624.75</v>
      </c>
      <c r="G1539">
        <f>SUMIFS(Baggrundsvariable!D$3:D$296,Baggrundsvariable!$A$3:$A$296,Samlet!$C1539,Baggrundsvariable!$C$3:$C$296,Samlet!$E1539)</f>
        <v>209991</v>
      </c>
      <c r="H1539" s="8">
        <f>SUMIFS(Baggrundsvariable!E$3:E$296,Baggrundsvariable!$A$3:$A$296,Samlet!$C1539,Baggrundsvariable!$C$3:$C$296,Samlet!$E1539)</f>
        <v>1.2249999999999999</v>
      </c>
      <c r="I1539" s="8">
        <f>SUMIFS(Baggrundsvariable!F$3:F$296,Baggrundsvariable!$A$3:$A$296,Samlet!$C1539,Baggrundsvariable!$C$3:$C$296,Samlet!$E1539)</f>
        <v>6.4</v>
      </c>
      <c r="J1539" s="8">
        <f>SUMIFS(Baggrundsvariable!G$3:G$296,Baggrundsvariable!$A$3:$A$296,Samlet!$C1539,Baggrundsvariable!$C$3:$C$296,Samlet!$E1539)</f>
        <v>40.6</v>
      </c>
      <c r="K1539" s="8">
        <f>SUMIFS(Baggrundsvariable!H$3:H$296,Baggrundsvariable!$A$3:$A$296,Samlet!$C1539,Baggrundsvariable!$C$3:$C$296,Samlet!$E1539)</f>
        <v>20.8</v>
      </c>
      <c r="L1539" s="8">
        <f>SUMIFS(Baggrundsvariable!I$3:I$296,Baggrundsvariable!$A$3:$A$296,Samlet!$C1539,Baggrundsvariable!$C$3:$C$296,Samlet!$E1539)</f>
        <v>14.847157834554469</v>
      </c>
    </row>
    <row r="1540" spans="1:12">
      <c r="A1540">
        <v>1263</v>
      </c>
      <c r="B1540" t="s">
        <v>617</v>
      </c>
      <c r="C1540">
        <v>101</v>
      </c>
      <c r="D1540" t="s">
        <v>1232</v>
      </c>
      <c r="E1540">
        <v>2015</v>
      </c>
      <c r="F1540" s="15">
        <f>IF(VLOOKUP(IF($A1540&lt;1500,'BM011'!$D$5,IF($A1540&lt;1800,'BM011'!$D$5,IF($A1540&lt;2000,'BM011'!$D$5,$A1540))),'BM011'!$D$5:$U$607,'BM011'!T$609,0)="BRUG KOM",VLOOKUP($C1540,'BM010'!$C$5:$T$102,'BM010'!S$104,0),VLOOKUP(IF($A1540&lt;1500,'BM011'!$D$5,IF($A1540&lt;1800,'BM011'!$D$5,IF($A1540&lt;2000,'BM011'!$D$5,$A1540))),'BM011'!$D$5:$U$607,'BM011'!T$609,0))</f>
        <v>29624.75</v>
      </c>
      <c r="G1540">
        <f>SUMIFS(Baggrundsvariable!D$3:D$296,Baggrundsvariable!$A$3:$A$296,Samlet!$C1540,Baggrundsvariable!$C$3:$C$296,Samlet!$E1540)</f>
        <v>209991</v>
      </c>
      <c r="H1540" s="8">
        <f>SUMIFS(Baggrundsvariable!E$3:E$296,Baggrundsvariable!$A$3:$A$296,Samlet!$C1540,Baggrundsvariable!$C$3:$C$296,Samlet!$E1540)</f>
        <v>1.2249999999999999</v>
      </c>
      <c r="I1540" s="8">
        <f>SUMIFS(Baggrundsvariable!F$3:F$296,Baggrundsvariable!$A$3:$A$296,Samlet!$C1540,Baggrundsvariable!$C$3:$C$296,Samlet!$E1540)</f>
        <v>6.4</v>
      </c>
      <c r="J1540" s="8">
        <f>SUMIFS(Baggrundsvariable!G$3:G$296,Baggrundsvariable!$A$3:$A$296,Samlet!$C1540,Baggrundsvariable!$C$3:$C$296,Samlet!$E1540)</f>
        <v>40.6</v>
      </c>
      <c r="K1540" s="8">
        <f>SUMIFS(Baggrundsvariable!H$3:H$296,Baggrundsvariable!$A$3:$A$296,Samlet!$C1540,Baggrundsvariable!$C$3:$C$296,Samlet!$E1540)</f>
        <v>20.8</v>
      </c>
      <c r="L1540" s="8">
        <f>SUMIFS(Baggrundsvariable!I$3:I$296,Baggrundsvariable!$A$3:$A$296,Samlet!$C1540,Baggrundsvariable!$C$3:$C$296,Samlet!$E1540)</f>
        <v>14.847157834554469</v>
      </c>
    </row>
    <row r="1541" spans="1:12">
      <c r="A1541">
        <v>1264</v>
      </c>
      <c r="B1541" t="s">
        <v>617</v>
      </c>
      <c r="C1541">
        <v>101</v>
      </c>
      <c r="D1541" t="s">
        <v>1232</v>
      </c>
      <c r="E1541">
        <v>2015</v>
      </c>
      <c r="F1541" s="15">
        <f>IF(VLOOKUP(IF($A1541&lt;1500,'BM011'!$D$5,IF($A1541&lt;1800,'BM011'!$D$5,IF($A1541&lt;2000,'BM011'!$D$5,$A1541))),'BM011'!$D$5:$U$607,'BM011'!T$609,0)="BRUG KOM",VLOOKUP($C1541,'BM010'!$C$5:$T$102,'BM010'!S$104,0),VLOOKUP(IF($A1541&lt;1500,'BM011'!$D$5,IF($A1541&lt;1800,'BM011'!$D$5,IF($A1541&lt;2000,'BM011'!$D$5,$A1541))),'BM011'!$D$5:$U$607,'BM011'!T$609,0))</f>
        <v>29624.75</v>
      </c>
      <c r="G1541">
        <f>SUMIFS(Baggrundsvariable!D$3:D$296,Baggrundsvariable!$A$3:$A$296,Samlet!$C1541,Baggrundsvariable!$C$3:$C$296,Samlet!$E1541)</f>
        <v>209991</v>
      </c>
      <c r="H1541" s="8">
        <f>SUMIFS(Baggrundsvariable!E$3:E$296,Baggrundsvariable!$A$3:$A$296,Samlet!$C1541,Baggrundsvariable!$C$3:$C$296,Samlet!$E1541)</f>
        <v>1.2249999999999999</v>
      </c>
      <c r="I1541" s="8">
        <f>SUMIFS(Baggrundsvariable!F$3:F$296,Baggrundsvariable!$A$3:$A$296,Samlet!$C1541,Baggrundsvariable!$C$3:$C$296,Samlet!$E1541)</f>
        <v>6.4</v>
      </c>
      <c r="J1541" s="8">
        <f>SUMIFS(Baggrundsvariable!G$3:G$296,Baggrundsvariable!$A$3:$A$296,Samlet!$C1541,Baggrundsvariable!$C$3:$C$296,Samlet!$E1541)</f>
        <v>40.6</v>
      </c>
      <c r="K1541" s="8">
        <f>SUMIFS(Baggrundsvariable!H$3:H$296,Baggrundsvariable!$A$3:$A$296,Samlet!$C1541,Baggrundsvariable!$C$3:$C$296,Samlet!$E1541)</f>
        <v>20.8</v>
      </c>
      <c r="L1541" s="8">
        <f>SUMIFS(Baggrundsvariable!I$3:I$296,Baggrundsvariable!$A$3:$A$296,Samlet!$C1541,Baggrundsvariable!$C$3:$C$296,Samlet!$E1541)</f>
        <v>14.847157834554469</v>
      </c>
    </row>
    <row r="1542" spans="1:12">
      <c r="A1542">
        <v>1265</v>
      </c>
      <c r="B1542" t="s">
        <v>617</v>
      </c>
      <c r="C1542">
        <v>101</v>
      </c>
      <c r="D1542" t="s">
        <v>1232</v>
      </c>
      <c r="E1542">
        <v>2015</v>
      </c>
      <c r="F1542" s="15">
        <f>IF(VLOOKUP(IF($A1542&lt;1500,'BM011'!$D$5,IF($A1542&lt;1800,'BM011'!$D$5,IF($A1542&lt;2000,'BM011'!$D$5,$A1542))),'BM011'!$D$5:$U$607,'BM011'!T$609,0)="BRUG KOM",VLOOKUP($C1542,'BM010'!$C$5:$T$102,'BM010'!S$104,0),VLOOKUP(IF($A1542&lt;1500,'BM011'!$D$5,IF($A1542&lt;1800,'BM011'!$D$5,IF($A1542&lt;2000,'BM011'!$D$5,$A1542))),'BM011'!$D$5:$U$607,'BM011'!T$609,0))</f>
        <v>29624.75</v>
      </c>
      <c r="G1542">
        <f>SUMIFS(Baggrundsvariable!D$3:D$296,Baggrundsvariable!$A$3:$A$296,Samlet!$C1542,Baggrundsvariable!$C$3:$C$296,Samlet!$E1542)</f>
        <v>209991</v>
      </c>
      <c r="H1542" s="8">
        <f>SUMIFS(Baggrundsvariable!E$3:E$296,Baggrundsvariable!$A$3:$A$296,Samlet!$C1542,Baggrundsvariable!$C$3:$C$296,Samlet!$E1542)</f>
        <v>1.2249999999999999</v>
      </c>
      <c r="I1542" s="8">
        <f>SUMIFS(Baggrundsvariable!F$3:F$296,Baggrundsvariable!$A$3:$A$296,Samlet!$C1542,Baggrundsvariable!$C$3:$C$296,Samlet!$E1542)</f>
        <v>6.4</v>
      </c>
      <c r="J1542" s="8">
        <f>SUMIFS(Baggrundsvariable!G$3:G$296,Baggrundsvariable!$A$3:$A$296,Samlet!$C1542,Baggrundsvariable!$C$3:$C$296,Samlet!$E1542)</f>
        <v>40.6</v>
      </c>
      <c r="K1542" s="8">
        <f>SUMIFS(Baggrundsvariable!H$3:H$296,Baggrundsvariable!$A$3:$A$296,Samlet!$C1542,Baggrundsvariable!$C$3:$C$296,Samlet!$E1542)</f>
        <v>20.8</v>
      </c>
      <c r="L1542" s="8">
        <f>SUMIFS(Baggrundsvariable!I$3:I$296,Baggrundsvariable!$A$3:$A$296,Samlet!$C1542,Baggrundsvariable!$C$3:$C$296,Samlet!$E1542)</f>
        <v>14.847157834554469</v>
      </c>
    </row>
    <row r="1543" spans="1:12">
      <c r="A1543">
        <v>1266</v>
      </c>
      <c r="B1543" t="s">
        <v>617</v>
      </c>
      <c r="C1543">
        <v>101</v>
      </c>
      <c r="D1543" t="s">
        <v>1232</v>
      </c>
      <c r="E1543">
        <v>2015</v>
      </c>
      <c r="F1543" s="15">
        <f>IF(VLOOKUP(IF($A1543&lt;1500,'BM011'!$D$5,IF($A1543&lt;1800,'BM011'!$D$5,IF($A1543&lt;2000,'BM011'!$D$5,$A1543))),'BM011'!$D$5:$U$607,'BM011'!T$609,0)="BRUG KOM",VLOOKUP($C1543,'BM010'!$C$5:$T$102,'BM010'!S$104,0),VLOOKUP(IF($A1543&lt;1500,'BM011'!$D$5,IF($A1543&lt;1800,'BM011'!$D$5,IF($A1543&lt;2000,'BM011'!$D$5,$A1543))),'BM011'!$D$5:$U$607,'BM011'!T$609,0))</f>
        <v>29624.75</v>
      </c>
      <c r="G1543">
        <f>SUMIFS(Baggrundsvariable!D$3:D$296,Baggrundsvariable!$A$3:$A$296,Samlet!$C1543,Baggrundsvariable!$C$3:$C$296,Samlet!$E1543)</f>
        <v>209991</v>
      </c>
      <c r="H1543" s="8">
        <f>SUMIFS(Baggrundsvariable!E$3:E$296,Baggrundsvariable!$A$3:$A$296,Samlet!$C1543,Baggrundsvariable!$C$3:$C$296,Samlet!$E1543)</f>
        <v>1.2249999999999999</v>
      </c>
      <c r="I1543" s="8">
        <f>SUMIFS(Baggrundsvariable!F$3:F$296,Baggrundsvariable!$A$3:$A$296,Samlet!$C1543,Baggrundsvariable!$C$3:$C$296,Samlet!$E1543)</f>
        <v>6.4</v>
      </c>
      <c r="J1543" s="8">
        <f>SUMIFS(Baggrundsvariable!G$3:G$296,Baggrundsvariable!$A$3:$A$296,Samlet!$C1543,Baggrundsvariable!$C$3:$C$296,Samlet!$E1543)</f>
        <v>40.6</v>
      </c>
      <c r="K1543" s="8">
        <f>SUMIFS(Baggrundsvariable!H$3:H$296,Baggrundsvariable!$A$3:$A$296,Samlet!$C1543,Baggrundsvariable!$C$3:$C$296,Samlet!$E1543)</f>
        <v>20.8</v>
      </c>
      <c r="L1543" s="8">
        <f>SUMIFS(Baggrundsvariable!I$3:I$296,Baggrundsvariable!$A$3:$A$296,Samlet!$C1543,Baggrundsvariable!$C$3:$C$296,Samlet!$E1543)</f>
        <v>14.847157834554469</v>
      </c>
    </row>
    <row r="1544" spans="1:12">
      <c r="A1544">
        <v>1267</v>
      </c>
      <c r="B1544" t="s">
        <v>617</v>
      </c>
      <c r="C1544">
        <v>101</v>
      </c>
      <c r="D1544" t="s">
        <v>1232</v>
      </c>
      <c r="E1544">
        <v>2015</v>
      </c>
      <c r="F1544" s="15">
        <f>IF(VLOOKUP(IF($A1544&lt;1500,'BM011'!$D$5,IF($A1544&lt;1800,'BM011'!$D$5,IF($A1544&lt;2000,'BM011'!$D$5,$A1544))),'BM011'!$D$5:$U$607,'BM011'!T$609,0)="BRUG KOM",VLOOKUP($C1544,'BM010'!$C$5:$T$102,'BM010'!S$104,0),VLOOKUP(IF($A1544&lt;1500,'BM011'!$D$5,IF($A1544&lt;1800,'BM011'!$D$5,IF($A1544&lt;2000,'BM011'!$D$5,$A1544))),'BM011'!$D$5:$U$607,'BM011'!T$609,0))</f>
        <v>29624.75</v>
      </c>
      <c r="G1544">
        <f>SUMIFS(Baggrundsvariable!D$3:D$296,Baggrundsvariable!$A$3:$A$296,Samlet!$C1544,Baggrundsvariable!$C$3:$C$296,Samlet!$E1544)</f>
        <v>209991</v>
      </c>
      <c r="H1544" s="8">
        <f>SUMIFS(Baggrundsvariable!E$3:E$296,Baggrundsvariable!$A$3:$A$296,Samlet!$C1544,Baggrundsvariable!$C$3:$C$296,Samlet!$E1544)</f>
        <v>1.2249999999999999</v>
      </c>
      <c r="I1544" s="8">
        <f>SUMIFS(Baggrundsvariable!F$3:F$296,Baggrundsvariable!$A$3:$A$296,Samlet!$C1544,Baggrundsvariable!$C$3:$C$296,Samlet!$E1544)</f>
        <v>6.4</v>
      </c>
      <c r="J1544" s="8">
        <f>SUMIFS(Baggrundsvariable!G$3:G$296,Baggrundsvariable!$A$3:$A$296,Samlet!$C1544,Baggrundsvariable!$C$3:$C$296,Samlet!$E1544)</f>
        <v>40.6</v>
      </c>
      <c r="K1544" s="8">
        <f>SUMIFS(Baggrundsvariable!H$3:H$296,Baggrundsvariable!$A$3:$A$296,Samlet!$C1544,Baggrundsvariable!$C$3:$C$296,Samlet!$E1544)</f>
        <v>20.8</v>
      </c>
      <c r="L1544" s="8">
        <f>SUMIFS(Baggrundsvariable!I$3:I$296,Baggrundsvariable!$A$3:$A$296,Samlet!$C1544,Baggrundsvariable!$C$3:$C$296,Samlet!$E1544)</f>
        <v>14.847157834554469</v>
      </c>
    </row>
    <row r="1545" spans="1:12">
      <c r="A1545">
        <v>1268</v>
      </c>
      <c r="B1545" t="s">
        <v>617</v>
      </c>
      <c r="C1545">
        <v>101</v>
      </c>
      <c r="D1545" t="s">
        <v>1232</v>
      </c>
      <c r="E1545">
        <v>2015</v>
      </c>
      <c r="F1545" s="15">
        <f>IF(VLOOKUP(IF($A1545&lt;1500,'BM011'!$D$5,IF($A1545&lt;1800,'BM011'!$D$5,IF($A1545&lt;2000,'BM011'!$D$5,$A1545))),'BM011'!$D$5:$U$607,'BM011'!T$609,0)="BRUG KOM",VLOOKUP($C1545,'BM010'!$C$5:$T$102,'BM010'!S$104,0),VLOOKUP(IF($A1545&lt;1500,'BM011'!$D$5,IF($A1545&lt;1800,'BM011'!$D$5,IF($A1545&lt;2000,'BM011'!$D$5,$A1545))),'BM011'!$D$5:$U$607,'BM011'!T$609,0))</f>
        <v>29624.75</v>
      </c>
      <c r="G1545">
        <f>SUMIFS(Baggrundsvariable!D$3:D$296,Baggrundsvariable!$A$3:$A$296,Samlet!$C1545,Baggrundsvariable!$C$3:$C$296,Samlet!$E1545)</f>
        <v>209991</v>
      </c>
      <c r="H1545" s="8">
        <f>SUMIFS(Baggrundsvariable!E$3:E$296,Baggrundsvariable!$A$3:$A$296,Samlet!$C1545,Baggrundsvariable!$C$3:$C$296,Samlet!$E1545)</f>
        <v>1.2249999999999999</v>
      </c>
      <c r="I1545" s="8">
        <f>SUMIFS(Baggrundsvariable!F$3:F$296,Baggrundsvariable!$A$3:$A$296,Samlet!$C1545,Baggrundsvariable!$C$3:$C$296,Samlet!$E1545)</f>
        <v>6.4</v>
      </c>
      <c r="J1545" s="8">
        <f>SUMIFS(Baggrundsvariable!G$3:G$296,Baggrundsvariable!$A$3:$A$296,Samlet!$C1545,Baggrundsvariable!$C$3:$C$296,Samlet!$E1545)</f>
        <v>40.6</v>
      </c>
      <c r="K1545" s="8">
        <f>SUMIFS(Baggrundsvariable!H$3:H$296,Baggrundsvariable!$A$3:$A$296,Samlet!$C1545,Baggrundsvariable!$C$3:$C$296,Samlet!$E1545)</f>
        <v>20.8</v>
      </c>
      <c r="L1545" s="8">
        <f>SUMIFS(Baggrundsvariable!I$3:I$296,Baggrundsvariable!$A$3:$A$296,Samlet!$C1545,Baggrundsvariable!$C$3:$C$296,Samlet!$E1545)</f>
        <v>14.847157834554469</v>
      </c>
    </row>
    <row r="1546" spans="1:12">
      <c r="A1546">
        <v>1270</v>
      </c>
      <c r="B1546" t="s">
        <v>617</v>
      </c>
      <c r="C1546">
        <v>101</v>
      </c>
      <c r="D1546" t="s">
        <v>1232</v>
      </c>
      <c r="E1546">
        <v>2015</v>
      </c>
      <c r="F1546" s="15">
        <f>IF(VLOOKUP(IF($A1546&lt;1500,'BM011'!$D$5,IF($A1546&lt;1800,'BM011'!$D$5,IF($A1546&lt;2000,'BM011'!$D$5,$A1546))),'BM011'!$D$5:$U$607,'BM011'!T$609,0)="BRUG KOM",VLOOKUP($C1546,'BM010'!$C$5:$T$102,'BM010'!S$104,0),VLOOKUP(IF($A1546&lt;1500,'BM011'!$D$5,IF($A1546&lt;1800,'BM011'!$D$5,IF($A1546&lt;2000,'BM011'!$D$5,$A1546))),'BM011'!$D$5:$U$607,'BM011'!T$609,0))</f>
        <v>29624.75</v>
      </c>
      <c r="G1546">
        <f>SUMIFS(Baggrundsvariable!D$3:D$296,Baggrundsvariable!$A$3:$A$296,Samlet!$C1546,Baggrundsvariable!$C$3:$C$296,Samlet!$E1546)</f>
        <v>209991</v>
      </c>
      <c r="H1546" s="8">
        <f>SUMIFS(Baggrundsvariable!E$3:E$296,Baggrundsvariable!$A$3:$A$296,Samlet!$C1546,Baggrundsvariable!$C$3:$C$296,Samlet!$E1546)</f>
        <v>1.2249999999999999</v>
      </c>
      <c r="I1546" s="8">
        <f>SUMIFS(Baggrundsvariable!F$3:F$296,Baggrundsvariable!$A$3:$A$296,Samlet!$C1546,Baggrundsvariable!$C$3:$C$296,Samlet!$E1546)</f>
        <v>6.4</v>
      </c>
      <c r="J1546" s="8">
        <f>SUMIFS(Baggrundsvariable!G$3:G$296,Baggrundsvariable!$A$3:$A$296,Samlet!$C1546,Baggrundsvariable!$C$3:$C$296,Samlet!$E1546)</f>
        <v>40.6</v>
      </c>
      <c r="K1546" s="8">
        <f>SUMIFS(Baggrundsvariable!H$3:H$296,Baggrundsvariable!$A$3:$A$296,Samlet!$C1546,Baggrundsvariable!$C$3:$C$296,Samlet!$E1546)</f>
        <v>20.8</v>
      </c>
      <c r="L1546" s="8">
        <f>SUMIFS(Baggrundsvariable!I$3:I$296,Baggrundsvariable!$A$3:$A$296,Samlet!$C1546,Baggrundsvariable!$C$3:$C$296,Samlet!$E1546)</f>
        <v>14.847157834554469</v>
      </c>
    </row>
    <row r="1547" spans="1:12">
      <c r="A1547">
        <v>1271</v>
      </c>
      <c r="B1547" t="s">
        <v>617</v>
      </c>
      <c r="C1547">
        <v>101</v>
      </c>
      <c r="D1547" t="s">
        <v>1232</v>
      </c>
      <c r="E1547">
        <v>2015</v>
      </c>
      <c r="F1547" s="15">
        <f>IF(VLOOKUP(IF($A1547&lt;1500,'BM011'!$D$5,IF($A1547&lt;1800,'BM011'!$D$5,IF($A1547&lt;2000,'BM011'!$D$5,$A1547))),'BM011'!$D$5:$U$607,'BM011'!T$609,0)="BRUG KOM",VLOOKUP($C1547,'BM010'!$C$5:$T$102,'BM010'!S$104,0),VLOOKUP(IF($A1547&lt;1500,'BM011'!$D$5,IF($A1547&lt;1800,'BM011'!$D$5,IF($A1547&lt;2000,'BM011'!$D$5,$A1547))),'BM011'!$D$5:$U$607,'BM011'!T$609,0))</f>
        <v>29624.75</v>
      </c>
      <c r="G1547">
        <f>SUMIFS(Baggrundsvariable!D$3:D$296,Baggrundsvariable!$A$3:$A$296,Samlet!$C1547,Baggrundsvariable!$C$3:$C$296,Samlet!$E1547)</f>
        <v>209991</v>
      </c>
      <c r="H1547" s="8">
        <f>SUMIFS(Baggrundsvariable!E$3:E$296,Baggrundsvariable!$A$3:$A$296,Samlet!$C1547,Baggrundsvariable!$C$3:$C$296,Samlet!$E1547)</f>
        <v>1.2249999999999999</v>
      </c>
      <c r="I1547" s="8">
        <f>SUMIFS(Baggrundsvariable!F$3:F$296,Baggrundsvariable!$A$3:$A$296,Samlet!$C1547,Baggrundsvariable!$C$3:$C$296,Samlet!$E1547)</f>
        <v>6.4</v>
      </c>
      <c r="J1547" s="8">
        <f>SUMIFS(Baggrundsvariable!G$3:G$296,Baggrundsvariable!$A$3:$A$296,Samlet!$C1547,Baggrundsvariable!$C$3:$C$296,Samlet!$E1547)</f>
        <v>40.6</v>
      </c>
      <c r="K1547" s="8">
        <f>SUMIFS(Baggrundsvariable!H$3:H$296,Baggrundsvariable!$A$3:$A$296,Samlet!$C1547,Baggrundsvariable!$C$3:$C$296,Samlet!$E1547)</f>
        <v>20.8</v>
      </c>
      <c r="L1547" s="8">
        <f>SUMIFS(Baggrundsvariable!I$3:I$296,Baggrundsvariable!$A$3:$A$296,Samlet!$C1547,Baggrundsvariable!$C$3:$C$296,Samlet!$E1547)</f>
        <v>14.847157834554469</v>
      </c>
    </row>
    <row r="1548" spans="1:12">
      <c r="A1548">
        <v>1300</v>
      </c>
      <c r="B1548" t="s">
        <v>617</v>
      </c>
      <c r="C1548">
        <v>101</v>
      </c>
      <c r="D1548" t="s">
        <v>1232</v>
      </c>
      <c r="E1548">
        <v>2015</v>
      </c>
      <c r="F1548" s="15">
        <f>IF(VLOOKUP(IF($A1548&lt;1500,'BM011'!$D$5,IF($A1548&lt;1800,'BM011'!$D$5,IF($A1548&lt;2000,'BM011'!$D$5,$A1548))),'BM011'!$D$5:$U$607,'BM011'!T$609,0)="BRUG KOM",VLOOKUP($C1548,'BM010'!$C$5:$T$102,'BM010'!S$104,0),VLOOKUP(IF($A1548&lt;1500,'BM011'!$D$5,IF($A1548&lt;1800,'BM011'!$D$5,IF($A1548&lt;2000,'BM011'!$D$5,$A1548))),'BM011'!$D$5:$U$607,'BM011'!T$609,0))</f>
        <v>29624.75</v>
      </c>
      <c r="G1548">
        <f>SUMIFS(Baggrundsvariable!D$3:D$296,Baggrundsvariable!$A$3:$A$296,Samlet!$C1548,Baggrundsvariable!$C$3:$C$296,Samlet!$E1548)</f>
        <v>209991</v>
      </c>
      <c r="H1548" s="8">
        <f>SUMIFS(Baggrundsvariable!E$3:E$296,Baggrundsvariable!$A$3:$A$296,Samlet!$C1548,Baggrundsvariable!$C$3:$C$296,Samlet!$E1548)</f>
        <v>1.2249999999999999</v>
      </c>
      <c r="I1548" s="8">
        <f>SUMIFS(Baggrundsvariable!F$3:F$296,Baggrundsvariable!$A$3:$A$296,Samlet!$C1548,Baggrundsvariable!$C$3:$C$296,Samlet!$E1548)</f>
        <v>6.4</v>
      </c>
      <c r="J1548" s="8">
        <f>SUMIFS(Baggrundsvariable!G$3:G$296,Baggrundsvariable!$A$3:$A$296,Samlet!$C1548,Baggrundsvariable!$C$3:$C$296,Samlet!$E1548)</f>
        <v>40.6</v>
      </c>
      <c r="K1548" s="8">
        <f>SUMIFS(Baggrundsvariable!H$3:H$296,Baggrundsvariable!$A$3:$A$296,Samlet!$C1548,Baggrundsvariable!$C$3:$C$296,Samlet!$E1548)</f>
        <v>20.8</v>
      </c>
      <c r="L1548" s="8">
        <f>SUMIFS(Baggrundsvariable!I$3:I$296,Baggrundsvariable!$A$3:$A$296,Samlet!$C1548,Baggrundsvariable!$C$3:$C$296,Samlet!$E1548)</f>
        <v>14.847157834554469</v>
      </c>
    </row>
    <row r="1549" spans="1:12">
      <c r="A1549">
        <v>1301</v>
      </c>
      <c r="B1549" t="s">
        <v>617</v>
      </c>
      <c r="C1549">
        <v>101</v>
      </c>
      <c r="D1549" t="s">
        <v>1232</v>
      </c>
      <c r="E1549">
        <v>2015</v>
      </c>
      <c r="F1549" s="15">
        <f>IF(VLOOKUP(IF($A1549&lt;1500,'BM011'!$D$5,IF($A1549&lt;1800,'BM011'!$D$5,IF($A1549&lt;2000,'BM011'!$D$5,$A1549))),'BM011'!$D$5:$U$607,'BM011'!T$609,0)="BRUG KOM",VLOOKUP($C1549,'BM010'!$C$5:$T$102,'BM010'!S$104,0),VLOOKUP(IF($A1549&lt;1500,'BM011'!$D$5,IF($A1549&lt;1800,'BM011'!$D$5,IF($A1549&lt;2000,'BM011'!$D$5,$A1549))),'BM011'!$D$5:$U$607,'BM011'!T$609,0))</f>
        <v>29624.75</v>
      </c>
      <c r="G1549">
        <f>SUMIFS(Baggrundsvariable!D$3:D$296,Baggrundsvariable!$A$3:$A$296,Samlet!$C1549,Baggrundsvariable!$C$3:$C$296,Samlet!$E1549)</f>
        <v>209991</v>
      </c>
      <c r="H1549" s="8">
        <f>SUMIFS(Baggrundsvariable!E$3:E$296,Baggrundsvariable!$A$3:$A$296,Samlet!$C1549,Baggrundsvariable!$C$3:$C$296,Samlet!$E1549)</f>
        <v>1.2249999999999999</v>
      </c>
      <c r="I1549" s="8">
        <f>SUMIFS(Baggrundsvariable!F$3:F$296,Baggrundsvariable!$A$3:$A$296,Samlet!$C1549,Baggrundsvariable!$C$3:$C$296,Samlet!$E1549)</f>
        <v>6.4</v>
      </c>
      <c r="J1549" s="8">
        <f>SUMIFS(Baggrundsvariable!G$3:G$296,Baggrundsvariable!$A$3:$A$296,Samlet!$C1549,Baggrundsvariable!$C$3:$C$296,Samlet!$E1549)</f>
        <v>40.6</v>
      </c>
      <c r="K1549" s="8">
        <f>SUMIFS(Baggrundsvariable!H$3:H$296,Baggrundsvariable!$A$3:$A$296,Samlet!$C1549,Baggrundsvariable!$C$3:$C$296,Samlet!$E1549)</f>
        <v>20.8</v>
      </c>
      <c r="L1549" s="8">
        <f>SUMIFS(Baggrundsvariable!I$3:I$296,Baggrundsvariable!$A$3:$A$296,Samlet!$C1549,Baggrundsvariable!$C$3:$C$296,Samlet!$E1549)</f>
        <v>14.847157834554469</v>
      </c>
    </row>
    <row r="1550" spans="1:12">
      <c r="A1550">
        <v>1302</v>
      </c>
      <c r="B1550" t="s">
        <v>617</v>
      </c>
      <c r="C1550">
        <v>101</v>
      </c>
      <c r="D1550" t="s">
        <v>1232</v>
      </c>
      <c r="E1550">
        <v>2015</v>
      </c>
      <c r="F1550" s="15">
        <f>IF(VLOOKUP(IF($A1550&lt;1500,'BM011'!$D$5,IF($A1550&lt;1800,'BM011'!$D$5,IF($A1550&lt;2000,'BM011'!$D$5,$A1550))),'BM011'!$D$5:$U$607,'BM011'!T$609,0)="BRUG KOM",VLOOKUP($C1550,'BM010'!$C$5:$T$102,'BM010'!S$104,0),VLOOKUP(IF($A1550&lt;1500,'BM011'!$D$5,IF($A1550&lt;1800,'BM011'!$D$5,IF($A1550&lt;2000,'BM011'!$D$5,$A1550))),'BM011'!$D$5:$U$607,'BM011'!T$609,0))</f>
        <v>29624.75</v>
      </c>
      <c r="G1550">
        <f>SUMIFS(Baggrundsvariable!D$3:D$296,Baggrundsvariable!$A$3:$A$296,Samlet!$C1550,Baggrundsvariable!$C$3:$C$296,Samlet!$E1550)</f>
        <v>209991</v>
      </c>
      <c r="H1550" s="8">
        <f>SUMIFS(Baggrundsvariable!E$3:E$296,Baggrundsvariable!$A$3:$A$296,Samlet!$C1550,Baggrundsvariable!$C$3:$C$296,Samlet!$E1550)</f>
        <v>1.2249999999999999</v>
      </c>
      <c r="I1550" s="8">
        <f>SUMIFS(Baggrundsvariable!F$3:F$296,Baggrundsvariable!$A$3:$A$296,Samlet!$C1550,Baggrundsvariable!$C$3:$C$296,Samlet!$E1550)</f>
        <v>6.4</v>
      </c>
      <c r="J1550" s="8">
        <f>SUMIFS(Baggrundsvariable!G$3:G$296,Baggrundsvariable!$A$3:$A$296,Samlet!$C1550,Baggrundsvariable!$C$3:$C$296,Samlet!$E1550)</f>
        <v>40.6</v>
      </c>
      <c r="K1550" s="8">
        <f>SUMIFS(Baggrundsvariable!H$3:H$296,Baggrundsvariable!$A$3:$A$296,Samlet!$C1550,Baggrundsvariable!$C$3:$C$296,Samlet!$E1550)</f>
        <v>20.8</v>
      </c>
      <c r="L1550" s="8">
        <f>SUMIFS(Baggrundsvariable!I$3:I$296,Baggrundsvariable!$A$3:$A$296,Samlet!$C1550,Baggrundsvariable!$C$3:$C$296,Samlet!$E1550)</f>
        <v>14.847157834554469</v>
      </c>
    </row>
    <row r="1551" spans="1:12">
      <c r="A1551">
        <v>1303</v>
      </c>
      <c r="B1551" t="s">
        <v>617</v>
      </c>
      <c r="C1551">
        <v>101</v>
      </c>
      <c r="D1551" t="s">
        <v>1232</v>
      </c>
      <c r="E1551">
        <v>2015</v>
      </c>
      <c r="F1551" s="15">
        <f>IF(VLOOKUP(IF($A1551&lt;1500,'BM011'!$D$5,IF($A1551&lt;1800,'BM011'!$D$5,IF($A1551&lt;2000,'BM011'!$D$5,$A1551))),'BM011'!$D$5:$U$607,'BM011'!T$609,0)="BRUG KOM",VLOOKUP($C1551,'BM010'!$C$5:$T$102,'BM010'!S$104,0),VLOOKUP(IF($A1551&lt;1500,'BM011'!$D$5,IF($A1551&lt;1800,'BM011'!$D$5,IF($A1551&lt;2000,'BM011'!$D$5,$A1551))),'BM011'!$D$5:$U$607,'BM011'!T$609,0))</f>
        <v>29624.75</v>
      </c>
      <c r="G1551">
        <f>SUMIFS(Baggrundsvariable!D$3:D$296,Baggrundsvariable!$A$3:$A$296,Samlet!$C1551,Baggrundsvariable!$C$3:$C$296,Samlet!$E1551)</f>
        <v>209991</v>
      </c>
      <c r="H1551" s="8">
        <f>SUMIFS(Baggrundsvariable!E$3:E$296,Baggrundsvariable!$A$3:$A$296,Samlet!$C1551,Baggrundsvariable!$C$3:$C$296,Samlet!$E1551)</f>
        <v>1.2249999999999999</v>
      </c>
      <c r="I1551" s="8">
        <f>SUMIFS(Baggrundsvariable!F$3:F$296,Baggrundsvariable!$A$3:$A$296,Samlet!$C1551,Baggrundsvariable!$C$3:$C$296,Samlet!$E1551)</f>
        <v>6.4</v>
      </c>
      <c r="J1551" s="8">
        <f>SUMIFS(Baggrundsvariable!G$3:G$296,Baggrundsvariable!$A$3:$A$296,Samlet!$C1551,Baggrundsvariable!$C$3:$C$296,Samlet!$E1551)</f>
        <v>40.6</v>
      </c>
      <c r="K1551" s="8">
        <f>SUMIFS(Baggrundsvariable!H$3:H$296,Baggrundsvariable!$A$3:$A$296,Samlet!$C1551,Baggrundsvariable!$C$3:$C$296,Samlet!$E1551)</f>
        <v>20.8</v>
      </c>
      <c r="L1551" s="8">
        <f>SUMIFS(Baggrundsvariable!I$3:I$296,Baggrundsvariable!$A$3:$A$296,Samlet!$C1551,Baggrundsvariable!$C$3:$C$296,Samlet!$E1551)</f>
        <v>14.847157834554469</v>
      </c>
    </row>
    <row r="1552" spans="1:12">
      <c r="A1552">
        <v>1304</v>
      </c>
      <c r="B1552" t="s">
        <v>617</v>
      </c>
      <c r="C1552">
        <v>101</v>
      </c>
      <c r="D1552" t="s">
        <v>1232</v>
      </c>
      <c r="E1552">
        <v>2015</v>
      </c>
      <c r="F1552" s="15">
        <f>IF(VLOOKUP(IF($A1552&lt;1500,'BM011'!$D$5,IF($A1552&lt;1800,'BM011'!$D$5,IF($A1552&lt;2000,'BM011'!$D$5,$A1552))),'BM011'!$D$5:$U$607,'BM011'!T$609,0)="BRUG KOM",VLOOKUP($C1552,'BM010'!$C$5:$T$102,'BM010'!S$104,0),VLOOKUP(IF($A1552&lt;1500,'BM011'!$D$5,IF($A1552&lt;1800,'BM011'!$D$5,IF($A1552&lt;2000,'BM011'!$D$5,$A1552))),'BM011'!$D$5:$U$607,'BM011'!T$609,0))</f>
        <v>29624.75</v>
      </c>
      <c r="G1552">
        <f>SUMIFS(Baggrundsvariable!D$3:D$296,Baggrundsvariable!$A$3:$A$296,Samlet!$C1552,Baggrundsvariable!$C$3:$C$296,Samlet!$E1552)</f>
        <v>209991</v>
      </c>
      <c r="H1552" s="8">
        <f>SUMIFS(Baggrundsvariable!E$3:E$296,Baggrundsvariable!$A$3:$A$296,Samlet!$C1552,Baggrundsvariable!$C$3:$C$296,Samlet!$E1552)</f>
        <v>1.2249999999999999</v>
      </c>
      <c r="I1552" s="8">
        <f>SUMIFS(Baggrundsvariable!F$3:F$296,Baggrundsvariable!$A$3:$A$296,Samlet!$C1552,Baggrundsvariable!$C$3:$C$296,Samlet!$E1552)</f>
        <v>6.4</v>
      </c>
      <c r="J1552" s="8">
        <f>SUMIFS(Baggrundsvariable!G$3:G$296,Baggrundsvariable!$A$3:$A$296,Samlet!$C1552,Baggrundsvariable!$C$3:$C$296,Samlet!$E1552)</f>
        <v>40.6</v>
      </c>
      <c r="K1552" s="8">
        <f>SUMIFS(Baggrundsvariable!H$3:H$296,Baggrundsvariable!$A$3:$A$296,Samlet!$C1552,Baggrundsvariable!$C$3:$C$296,Samlet!$E1552)</f>
        <v>20.8</v>
      </c>
      <c r="L1552" s="8">
        <f>SUMIFS(Baggrundsvariable!I$3:I$296,Baggrundsvariable!$A$3:$A$296,Samlet!$C1552,Baggrundsvariable!$C$3:$C$296,Samlet!$E1552)</f>
        <v>14.847157834554469</v>
      </c>
    </row>
    <row r="1553" spans="1:12">
      <c r="A1553">
        <v>1306</v>
      </c>
      <c r="B1553" t="s">
        <v>617</v>
      </c>
      <c r="C1553">
        <v>101</v>
      </c>
      <c r="D1553" t="s">
        <v>1232</v>
      </c>
      <c r="E1553">
        <v>2015</v>
      </c>
      <c r="F1553" s="15">
        <f>IF(VLOOKUP(IF($A1553&lt;1500,'BM011'!$D$5,IF($A1553&lt;1800,'BM011'!$D$5,IF($A1553&lt;2000,'BM011'!$D$5,$A1553))),'BM011'!$D$5:$U$607,'BM011'!T$609,0)="BRUG KOM",VLOOKUP($C1553,'BM010'!$C$5:$T$102,'BM010'!S$104,0),VLOOKUP(IF($A1553&lt;1500,'BM011'!$D$5,IF($A1553&lt;1800,'BM011'!$D$5,IF($A1553&lt;2000,'BM011'!$D$5,$A1553))),'BM011'!$D$5:$U$607,'BM011'!T$609,0))</f>
        <v>29624.75</v>
      </c>
      <c r="G1553">
        <f>SUMIFS(Baggrundsvariable!D$3:D$296,Baggrundsvariable!$A$3:$A$296,Samlet!$C1553,Baggrundsvariable!$C$3:$C$296,Samlet!$E1553)</f>
        <v>209991</v>
      </c>
      <c r="H1553" s="8">
        <f>SUMIFS(Baggrundsvariable!E$3:E$296,Baggrundsvariable!$A$3:$A$296,Samlet!$C1553,Baggrundsvariable!$C$3:$C$296,Samlet!$E1553)</f>
        <v>1.2249999999999999</v>
      </c>
      <c r="I1553" s="8">
        <f>SUMIFS(Baggrundsvariable!F$3:F$296,Baggrundsvariable!$A$3:$A$296,Samlet!$C1553,Baggrundsvariable!$C$3:$C$296,Samlet!$E1553)</f>
        <v>6.4</v>
      </c>
      <c r="J1553" s="8">
        <f>SUMIFS(Baggrundsvariable!G$3:G$296,Baggrundsvariable!$A$3:$A$296,Samlet!$C1553,Baggrundsvariable!$C$3:$C$296,Samlet!$E1553)</f>
        <v>40.6</v>
      </c>
      <c r="K1553" s="8">
        <f>SUMIFS(Baggrundsvariable!H$3:H$296,Baggrundsvariable!$A$3:$A$296,Samlet!$C1553,Baggrundsvariable!$C$3:$C$296,Samlet!$E1553)</f>
        <v>20.8</v>
      </c>
      <c r="L1553" s="8">
        <f>SUMIFS(Baggrundsvariable!I$3:I$296,Baggrundsvariable!$A$3:$A$296,Samlet!$C1553,Baggrundsvariable!$C$3:$C$296,Samlet!$E1553)</f>
        <v>14.847157834554469</v>
      </c>
    </row>
    <row r="1554" spans="1:12">
      <c r="A1554">
        <v>1307</v>
      </c>
      <c r="B1554" t="s">
        <v>617</v>
      </c>
      <c r="C1554">
        <v>101</v>
      </c>
      <c r="D1554" t="s">
        <v>1232</v>
      </c>
      <c r="E1554">
        <v>2015</v>
      </c>
      <c r="F1554" s="15">
        <f>IF(VLOOKUP(IF($A1554&lt;1500,'BM011'!$D$5,IF($A1554&lt;1800,'BM011'!$D$5,IF($A1554&lt;2000,'BM011'!$D$5,$A1554))),'BM011'!$D$5:$U$607,'BM011'!T$609,0)="BRUG KOM",VLOOKUP($C1554,'BM010'!$C$5:$T$102,'BM010'!S$104,0),VLOOKUP(IF($A1554&lt;1500,'BM011'!$D$5,IF($A1554&lt;1800,'BM011'!$D$5,IF($A1554&lt;2000,'BM011'!$D$5,$A1554))),'BM011'!$D$5:$U$607,'BM011'!T$609,0))</f>
        <v>29624.75</v>
      </c>
      <c r="G1554">
        <f>SUMIFS(Baggrundsvariable!D$3:D$296,Baggrundsvariable!$A$3:$A$296,Samlet!$C1554,Baggrundsvariable!$C$3:$C$296,Samlet!$E1554)</f>
        <v>209991</v>
      </c>
      <c r="H1554" s="8">
        <f>SUMIFS(Baggrundsvariable!E$3:E$296,Baggrundsvariable!$A$3:$A$296,Samlet!$C1554,Baggrundsvariable!$C$3:$C$296,Samlet!$E1554)</f>
        <v>1.2249999999999999</v>
      </c>
      <c r="I1554" s="8">
        <f>SUMIFS(Baggrundsvariable!F$3:F$296,Baggrundsvariable!$A$3:$A$296,Samlet!$C1554,Baggrundsvariable!$C$3:$C$296,Samlet!$E1554)</f>
        <v>6.4</v>
      </c>
      <c r="J1554" s="8">
        <f>SUMIFS(Baggrundsvariable!G$3:G$296,Baggrundsvariable!$A$3:$A$296,Samlet!$C1554,Baggrundsvariable!$C$3:$C$296,Samlet!$E1554)</f>
        <v>40.6</v>
      </c>
      <c r="K1554" s="8">
        <f>SUMIFS(Baggrundsvariable!H$3:H$296,Baggrundsvariable!$A$3:$A$296,Samlet!$C1554,Baggrundsvariable!$C$3:$C$296,Samlet!$E1554)</f>
        <v>20.8</v>
      </c>
      <c r="L1554" s="8">
        <f>SUMIFS(Baggrundsvariable!I$3:I$296,Baggrundsvariable!$A$3:$A$296,Samlet!$C1554,Baggrundsvariable!$C$3:$C$296,Samlet!$E1554)</f>
        <v>14.847157834554469</v>
      </c>
    </row>
    <row r="1555" spans="1:12">
      <c r="A1555">
        <v>1308</v>
      </c>
      <c r="B1555" t="s">
        <v>617</v>
      </c>
      <c r="C1555">
        <v>101</v>
      </c>
      <c r="D1555" t="s">
        <v>1232</v>
      </c>
      <c r="E1555">
        <v>2015</v>
      </c>
      <c r="F1555" s="15">
        <f>IF(VLOOKUP(IF($A1555&lt;1500,'BM011'!$D$5,IF($A1555&lt;1800,'BM011'!$D$5,IF($A1555&lt;2000,'BM011'!$D$5,$A1555))),'BM011'!$D$5:$U$607,'BM011'!T$609,0)="BRUG KOM",VLOOKUP($C1555,'BM010'!$C$5:$T$102,'BM010'!S$104,0),VLOOKUP(IF($A1555&lt;1500,'BM011'!$D$5,IF($A1555&lt;1800,'BM011'!$D$5,IF($A1555&lt;2000,'BM011'!$D$5,$A1555))),'BM011'!$D$5:$U$607,'BM011'!T$609,0))</f>
        <v>29624.75</v>
      </c>
      <c r="G1555">
        <f>SUMIFS(Baggrundsvariable!D$3:D$296,Baggrundsvariable!$A$3:$A$296,Samlet!$C1555,Baggrundsvariable!$C$3:$C$296,Samlet!$E1555)</f>
        <v>209991</v>
      </c>
      <c r="H1555" s="8">
        <f>SUMIFS(Baggrundsvariable!E$3:E$296,Baggrundsvariable!$A$3:$A$296,Samlet!$C1555,Baggrundsvariable!$C$3:$C$296,Samlet!$E1555)</f>
        <v>1.2249999999999999</v>
      </c>
      <c r="I1555" s="8">
        <f>SUMIFS(Baggrundsvariable!F$3:F$296,Baggrundsvariable!$A$3:$A$296,Samlet!$C1555,Baggrundsvariable!$C$3:$C$296,Samlet!$E1555)</f>
        <v>6.4</v>
      </c>
      <c r="J1555" s="8">
        <f>SUMIFS(Baggrundsvariable!G$3:G$296,Baggrundsvariable!$A$3:$A$296,Samlet!$C1555,Baggrundsvariable!$C$3:$C$296,Samlet!$E1555)</f>
        <v>40.6</v>
      </c>
      <c r="K1555" s="8">
        <f>SUMIFS(Baggrundsvariable!H$3:H$296,Baggrundsvariable!$A$3:$A$296,Samlet!$C1555,Baggrundsvariable!$C$3:$C$296,Samlet!$E1555)</f>
        <v>20.8</v>
      </c>
      <c r="L1555" s="8">
        <f>SUMIFS(Baggrundsvariable!I$3:I$296,Baggrundsvariable!$A$3:$A$296,Samlet!$C1555,Baggrundsvariable!$C$3:$C$296,Samlet!$E1555)</f>
        <v>14.847157834554469</v>
      </c>
    </row>
    <row r="1556" spans="1:12">
      <c r="A1556">
        <v>1309</v>
      </c>
      <c r="B1556" t="s">
        <v>617</v>
      </c>
      <c r="C1556">
        <v>101</v>
      </c>
      <c r="D1556" t="s">
        <v>1232</v>
      </c>
      <c r="E1556">
        <v>2015</v>
      </c>
      <c r="F1556" s="15">
        <f>IF(VLOOKUP(IF($A1556&lt;1500,'BM011'!$D$5,IF($A1556&lt;1800,'BM011'!$D$5,IF($A1556&lt;2000,'BM011'!$D$5,$A1556))),'BM011'!$D$5:$U$607,'BM011'!T$609,0)="BRUG KOM",VLOOKUP($C1556,'BM010'!$C$5:$T$102,'BM010'!S$104,0),VLOOKUP(IF($A1556&lt;1500,'BM011'!$D$5,IF($A1556&lt;1800,'BM011'!$D$5,IF($A1556&lt;2000,'BM011'!$D$5,$A1556))),'BM011'!$D$5:$U$607,'BM011'!T$609,0))</f>
        <v>29624.75</v>
      </c>
      <c r="G1556">
        <f>SUMIFS(Baggrundsvariable!D$3:D$296,Baggrundsvariable!$A$3:$A$296,Samlet!$C1556,Baggrundsvariable!$C$3:$C$296,Samlet!$E1556)</f>
        <v>209991</v>
      </c>
      <c r="H1556" s="8">
        <f>SUMIFS(Baggrundsvariable!E$3:E$296,Baggrundsvariable!$A$3:$A$296,Samlet!$C1556,Baggrundsvariable!$C$3:$C$296,Samlet!$E1556)</f>
        <v>1.2249999999999999</v>
      </c>
      <c r="I1556" s="8">
        <f>SUMIFS(Baggrundsvariable!F$3:F$296,Baggrundsvariable!$A$3:$A$296,Samlet!$C1556,Baggrundsvariable!$C$3:$C$296,Samlet!$E1556)</f>
        <v>6.4</v>
      </c>
      <c r="J1556" s="8">
        <f>SUMIFS(Baggrundsvariable!G$3:G$296,Baggrundsvariable!$A$3:$A$296,Samlet!$C1556,Baggrundsvariable!$C$3:$C$296,Samlet!$E1556)</f>
        <v>40.6</v>
      </c>
      <c r="K1556" s="8">
        <f>SUMIFS(Baggrundsvariable!H$3:H$296,Baggrundsvariable!$A$3:$A$296,Samlet!$C1556,Baggrundsvariable!$C$3:$C$296,Samlet!$E1556)</f>
        <v>20.8</v>
      </c>
      <c r="L1556" s="8">
        <f>SUMIFS(Baggrundsvariable!I$3:I$296,Baggrundsvariable!$A$3:$A$296,Samlet!$C1556,Baggrundsvariable!$C$3:$C$296,Samlet!$E1556)</f>
        <v>14.847157834554469</v>
      </c>
    </row>
    <row r="1557" spans="1:12">
      <c r="A1557">
        <v>1310</v>
      </c>
      <c r="B1557" t="s">
        <v>617</v>
      </c>
      <c r="C1557">
        <v>101</v>
      </c>
      <c r="D1557" t="s">
        <v>1232</v>
      </c>
      <c r="E1557">
        <v>2015</v>
      </c>
      <c r="F1557" s="15">
        <f>IF(VLOOKUP(IF($A1557&lt;1500,'BM011'!$D$5,IF($A1557&lt;1800,'BM011'!$D$5,IF($A1557&lt;2000,'BM011'!$D$5,$A1557))),'BM011'!$D$5:$U$607,'BM011'!T$609,0)="BRUG KOM",VLOOKUP($C1557,'BM010'!$C$5:$T$102,'BM010'!S$104,0),VLOOKUP(IF($A1557&lt;1500,'BM011'!$D$5,IF($A1557&lt;1800,'BM011'!$D$5,IF($A1557&lt;2000,'BM011'!$D$5,$A1557))),'BM011'!$D$5:$U$607,'BM011'!T$609,0))</f>
        <v>29624.75</v>
      </c>
      <c r="G1557">
        <f>SUMIFS(Baggrundsvariable!D$3:D$296,Baggrundsvariable!$A$3:$A$296,Samlet!$C1557,Baggrundsvariable!$C$3:$C$296,Samlet!$E1557)</f>
        <v>209991</v>
      </c>
      <c r="H1557" s="8">
        <f>SUMIFS(Baggrundsvariable!E$3:E$296,Baggrundsvariable!$A$3:$A$296,Samlet!$C1557,Baggrundsvariable!$C$3:$C$296,Samlet!$E1557)</f>
        <v>1.2249999999999999</v>
      </c>
      <c r="I1557" s="8">
        <f>SUMIFS(Baggrundsvariable!F$3:F$296,Baggrundsvariable!$A$3:$A$296,Samlet!$C1557,Baggrundsvariable!$C$3:$C$296,Samlet!$E1557)</f>
        <v>6.4</v>
      </c>
      <c r="J1557" s="8">
        <f>SUMIFS(Baggrundsvariable!G$3:G$296,Baggrundsvariable!$A$3:$A$296,Samlet!$C1557,Baggrundsvariable!$C$3:$C$296,Samlet!$E1557)</f>
        <v>40.6</v>
      </c>
      <c r="K1557" s="8">
        <f>SUMIFS(Baggrundsvariable!H$3:H$296,Baggrundsvariable!$A$3:$A$296,Samlet!$C1557,Baggrundsvariable!$C$3:$C$296,Samlet!$E1557)</f>
        <v>20.8</v>
      </c>
      <c r="L1557" s="8">
        <f>SUMIFS(Baggrundsvariable!I$3:I$296,Baggrundsvariable!$A$3:$A$296,Samlet!$C1557,Baggrundsvariable!$C$3:$C$296,Samlet!$E1557)</f>
        <v>14.847157834554469</v>
      </c>
    </row>
    <row r="1558" spans="1:12">
      <c r="A1558">
        <v>1311</v>
      </c>
      <c r="B1558" t="s">
        <v>617</v>
      </c>
      <c r="C1558">
        <v>101</v>
      </c>
      <c r="D1558" t="s">
        <v>1232</v>
      </c>
      <c r="E1558">
        <v>2015</v>
      </c>
      <c r="F1558" s="15">
        <f>IF(VLOOKUP(IF($A1558&lt;1500,'BM011'!$D$5,IF($A1558&lt;1800,'BM011'!$D$5,IF($A1558&lt;2000,'BM011'!$D$5,$A1558))),'BM011'!$D$5:$U$607,'BM011'!T$609,0)="BRUG KOM",VLOOKUP($C1558,'BM010'!$C$5:$T$102,'BM010'!S$104,0),VLOOKUP(IF($A1558&lt;1500,'BM011'!$D$5,IF($A1558&lt;1800,'BM011'!$D$5,IF($A1558&lt;2000,'BM011'!$D$5,$A1558))),'BM011'!$D$5:$U$607,'BM011'!T$609,0))</f>
        <v>29624.75</v>
      </c>
      <c r="G1558">
        <f>SUMIFS(Baggrundsvariable!D$3:D$296,Baggrundsvariable!$A$3:$A$296,Samlet!$C1558,Baggrundsvariable!$C$3:$C$296,Samlet!$E1558)</f>
        <v>209991</v>
      </c>
      <c r="H1558" s="8">
        <f>SUMIFS(Baggrundsvariable!E$3:E$296,Baggrundsvariable!$A$3:$A$296,Samlet!$C1558,Baggrundsvariable!$C$3:$C$296,Samlet!$E1558)</f>
        <v>1.2249999999999999</v>
      </c>
      <c r="I1558" s="8">
        <f>SUMIFS(Baggrundsvariable!F$3:F$296,Baggrundsvariable!$A$3:$A$296,Samlet!$C1558,Baggrundsvariable!$C$3:$C$296,Samlet!$E1558)</f>
        <v>6.4</v>
      </c>
      <c r="J1558" s="8">
        <f>SUMIFS(Baggrundsvariable!G$3:G$296,Baggrundsvariable!$A$3:$A$296,Samlet!$C1558,Baggrundsvariable!$C$3:$C$296,Samlet!$E1558)</f>
        <v>40.6</v>
      </c>
      <c r="K1558" s="8">
        <f>SUMIFS(Baggrundsvariable!H$3:H$296,Baggrundsvariable!$A$3:$A$296,Samlet!$C1558,Baggrundsvariable!$C$3:$C$296,Samlet!$E1558)</f>
        <v>20.8</v>
      </c>
      <c r="L1558" s="8">
        <f>SUMIFS(Baggrundsvariable!I$3:I$296,Baggrundsvariable!$A$3:$A$296,Samlet!$C1558,Baggrundsvariable!$C$3:$C$296,Samlet!$E1558)</f>
        <v>14.847157834554469</v>
      </c>
    </row>
    <row r="1559" spans="1:12">
      <c r="A1559">
        <v>1312</v>
      </c>
      <c r="B1559" t="s">
        <v>617</v>
      </c>
      <c r="C1559">
        <v>101</v>
      </c>
      <c r="D1559" t="s">
        <v>1232</v>
      </c>
      <c r="E1559">
        <v>2015</v>
      </c>
      <c r="F1559" s="15">
        <f>IF(VLOOKUP(IF($A1559&lt;1500,'BM011'!$D$5,IF($A1559&lt;1800,'BM011'!$D$5,IF($A1559&lt;2000,'BM011'!$D$5,$A1559))),'BM011'!$D$5:$U$607,'BM011'!T$609,0)="BRUG KOM",VLOOKUP($C1559,'BM010'!$C$5:$T$102,'BM010'!S$104,0),VLOOKUP(IF($A1559&lt;1500,'BM011'!$D$5,IF($A1559&lt;1800,'BM011'!$D$5,IF($A1559&lt;2000,'BM011'!$D$5,$A1559))),'BM011'!$D$5:$U$607,'BM011'!T$609,0))</f>
        <v>29624.75</v>
      </c>
      <c r="G1559">
        <f>SUMIFS(Baggrundsvariable!D$3:D$296,Baggrundsvariable!$A$3:$A$296,Samlet!$C1559,Baggrundsvariable!$C$3:$C$296,Samlet!$E1559)</f>
        <v>209991</v>
      </c>
      <c r="H1559" s="8">
        <f>SUMIFS(Baggrundsvariable!E$3:E$296,Baggrundsvariable!$A$3:$A$296,Samlet!$C1559,Baggrundsvariable!$C$3:$C$296,Samlet!$E1559)</f>
        <v>1.2249999999999999</v>
      </c>
      <c r="I1559" s="8">
        <f>SUMIFS(Baggrundsvariable!F$3:F$296,Baggrundsvariable!$A$3:$A$296,Samlet!$C1559,Baggrundsvariable!$C$3:$C$296,Samlet!$E1559)</f>
        <v>6.4</v>
      </c>
      <c r="J1559" s="8">
        <f>SUMIFS(Baggrundsvariable!G$3:G$296,Baggrundsvariable!$A$3:$A$296,Samlet!$C1559,Baggrundsvariable!$C$3:$C$296,Samlet!$E1559)</f>
        <v>40.6</v>
      </c>
      <c r="K1559" s="8">
        <f>SUMIFS(Baggrundsvariable!H$3:H$296,Baggrundsvariable!$A$3:$A$296,Samlet!$C1559,Baggrundsvariable!$C$3:$C$296,Samlet!$E1559)</f>
        <v>20.8</v>
      </c>
      <c r="L1559" s="8">
        <f>SUMIFS(Baggrundsvariable!I$3:I$296,Baggrundsvariable!$A$3:$A$296,Samlet!$C1559,Baggrundsvariable!$C$3:$C$296,Samlet!$E1559)</f>
        <v>14.847157834554469</v>
      </c>
    </row>
    <row r="1560" spans="1:12">
      <c r="A1560">
        <v>1313</v>
      </c>
      <c r="B1560" t="s">
        <v>617</v>
      </c>
      <c r="C1560">
        <v>101</v>
      </c>
      <c r="D1560" t="s">
        <v>1232</v>
      </c>
      <c r="E1560">
        <v>2015</v>
      </c>
      <c r="F1560" s="15">
        <f>IF(VLOOKUP(IF($A1560&lt;1500,'BM011'!$D$5,IF($A1560&lt;1800,'BM011'!$D$5,IF($A1560&lt;2000,'BM011'!$D$5,$A1560))),'BM011'!$D$5:$U$607,'BM011'!T$609,0)="BRUG KOM",VLOOKUP($C1560,'BM010'!$C$5:$T$102,'BM010'!S$104,0),VLOOKUP(IF($A1560&lt;1500,'BM011'!$D$5,IF($A1560&lt;1800,'BM011'!$D$5,IF($A1560&lt;2000,'BM011'!$D$5,$A1560))),'BM011'!$D$5:$U$607,'BM011'!T$609,0))</f>
        <v>29624.75</v>
      </c>
      <c r="G1560">
        <f>SUMIFS(Baggrundsvariable!D$3:D$296,Baggrundsvariable!$A$3:$A$296,Samlet!$C1560,Baggrundsvariable!$C$3:$C$296,Samlet!$E1560)</f>
        <v>209991</v>
      </c>
      <c r="H1560" s="8">
        <f>SUMIFS(Baggrundsvariable!E$3:E$296,Baggrundsvariable!$A$3:$A$296,Samlet!$C1560,Baggrundsvariable!$C$3:$C$296,Samlet!$E1560)</f>
        <v>1.2249999999999999</v>
      </c>
      <c r="I1560" s="8">
        <f>SUMIFS(Baggrundsvariable!F$3:F$296,Baggrundsvariable!$A$3:$A$296,Samlet!$C1560,Baggrundsvariable!$C$3:$C$296,Samlet!$E1560)</f>
        <v>6.4</v>
      </c>
      <c r="J1560" s="8">
        <f>SUMIFS(Baggrundsvariable!G$3:G$296,Baggrundsvariable!$A$3:$A$296,Samlet!$C1560,Baggrundsvariable!$C$3:$C$296,Samlet!$E1560)</f>
        <v>40.6</v>
      </c>
      <c r="K1560" s="8">
        <f>SUMIFS(Baggrundsvariable!H$3:H$296,Baggrundsvariable!$A$3:$A$296,Samlet!$C1560,Baggrundsvariable!$C$3:$C$296,Samlet!$E1560)</f>
        <v>20.8</v>
      </c>
      <c r="L1560" s="8">
        <f>SUMIFS(Baggrundsvariable!I$3:I$296,Baggrundsvariable!$A$3:$A$296,Samlet!$C1560,Baggrundsvariable!$C$3:$C$296,Samlet!$E1560)</f>
        <v>14.847157834554469</v>
      </c>
    </row>
    <row r="1561" spans="1:12">
      <c r="A1561">
        <v>1314</v>
      </c>
      <c r="B1561" t="s">
        <v>617</v>
      </c>
      <c r="C1561">
        <v>101</v>
      </c>
      <c r="D1561" t="s">
        <v>1232</v>
      </c>
      <c r="E1561">
        <v>2015</v>
      </c>
      <c r="F1561" s="15">
        <f>IF(VLOOKUP(IF($A1561&lt;1500,'BM011'!$D$5,IF($A1561&lt;1800,'BM011'!$D$5,IF($A1561&lt;2000,'BM011'!$D$5,$A1561))),'BM011'!$D$5:$U$607,'BM011'!T$609,0)="BRUG KOM",VLOOKUP($C1561,'BM010'!$C$5:$T$102,'BM010'!S$104,0),VLOOKUP(IF($A1561&lt;1500,'BM011'!$D$5,IF($A1561&lt;1800,'BM011'!$D$5,IF($A1561&lt;2000,'BM011'!$D$5,$A1561))),'BM011'!$D$5:$U$607,'BM011'!T$609,0))</f>
        <v>29624.75</v>
      </c>
      <c r="G1561">
        <f>SUMIFS(Baggrundsvariable!D$3:D$296,Baggrundsvariable!$A$3:$A$296,Samlet!$C1561,Baggrundsvariable!$C$3:$C$296,Samlet!$E1561)</f>
        <v>209991</v>
      </c>
      <c r="H1561" s="8">
        <f>SUMIFS(Baggrundsvariable!E$3:E$296,Baggrundsvariable!$A$3:$A$296,Samlet!$C1561,Baggrundsvariable!$C$3:$C$296,Samlet!$E1561)</f>
        <v>1.2249999999999999</v>
      </c>
      <c r="I1561" s="8">
        <f>SUMIFS(Baggrundsvariable!F$3:F$296,Baggrundsvariable!$A$3:$A$296,Samlet!$C1561,Baggrundsvariable!$C$3:$C$296,Samlet!$E1561)</f>
        <v>6.4</v>
      </c>
      <c r="J1561" s="8">
        <f>SUMIFS(Baggrundsvariable!G$3:G$296,Baggrundsvariable!$A$3:$A$296,Samlet!$C1561,Baggrundsvariable!$C$3:$C$296,Samlet!$E1561)</f>
        <v>40.6</v>
      </c>
      <c r="K1561" s="8">
        <f>SUMIFS(Baggrundsvariable!H$3:H$296,Baggrundsvariable!$A$3:$A$296,Samlet!$C1561,Baggrundsvariable!$C$3:$C$296,Samlet!$E1561)</f>
        <v>20.8</v>
      </c>
      <c r="L1561" s="8">
        <f>SUMIFS(Baggrundsvariable!I$3:I$296,Baggrundsvariable!$A$3:$A$296,Samlet!$C1561,Baggrundsvariable!$C$3:$C$296,Samlet!$E1561)</f>
        <v>14.847157834554469</v>
      </c>
    </row>
    <row r="1562" spans="1:12">
      <c r="A1562">
        <v>1315</v>
      </c>
      <c r="B1562" t="s">
        <v>617</v>
      </c>
      <c r="C1562">
        <v>101</v>
      </c>
      <c r="D1562" t="s">
        <v>1232</v>
      </c>
      <c r="E1562">
        <v>2015</v>
      </c>
      <c r="F1562" s="15">
        <f>IF(VLOOKUP(IF($A1562&lt;1500,'BM011'!$D$5,IF($A1562&lt;1800,'BM011'!$D$5,IF($A1562&lt;2000,'BM011'!$D$5,$A1562))),'BM011'!$D$5:$U$607,'BM011'!T$609,0)="BRUG KOM",VLOOKUP($C1562,'BM010'!$C$5:$T$102,'BM010'!S$104,0),VLOOKUP(IF($A1562&lt;1500,'BM011'!$D$5,IF($A1562&lt;1800,'BM011'!$D$5,IF($A1562&lt;2000,'BM011'!$D$5,$A1562))),'BM011'!$D$5:$U$607,'BM011'!T$609,0))</f>
        <v>29624.75</v>
      </c>
      <c r="G1562">
        <f>SUMIFS(Baggrundsvariable!D$3:D$296,Baggrundsvariable!$A$3:$A$296,Samlet!$C1562,Baggrundsvariable!$C$3:$C$296,Samlet!$E1562)</f>
        <v>209991</v>
      </c>
      <c r="H1562" s="8">
        <f>SUMIFS(Baggrundsvariable!E$3:E$296,Baggrundsvariable!$A$3:$A$296,Samlet!$C1562,Baggrundsvariable!$C$3:$C$296,Samlet!$E1562)</f>
        <v>1.2249999999999999</v>
      </c>
      <c r="I1562" s="8">
        <f>SUMIFS(Baggrundsvariable!F$3:F$296,Baggrundsvariable!$A$3:$A$296,Samlet!$C1562,Baggrundsvariable!$C$3:$C$296,Samlet!$E1562)</f>
        <v>6.4</v>
      </c>
      <c r="J1562" s="8">
        <f>SUMIFS(Baggrundsvariable!G$3:G$296,Baggrundsvariable!$A$3:$A$296,Samlet!$C1562,Baggrundsvariable!$C$3:$C$296,Samlet!$E1562)</f>
        <v>40.6</v>
      </c>
      <c r="K1562" s="8">
        <f>SUMIFS(Baggrundsvariable!H$3:H$296,Baggrundsvariable!$A$3:$A$296,Samlet!$C1562,Baggrundsvariable!$C$3:$C$296,Samlet!$E1562)</f>
        <v>20.8</v>
      </c>
      <c r="L1562" s="8">
        <f>SUMIFS(Baggrundsvariable!I$3:I$296,Baggrundsvariable!$A$3:$A$296,Samlet!$C1562,Baggrundsvariable!$C$3:$C$296,Samlet!$E1562)</f>
        <v>14.847157834554469</v>
      </c>
    </row>
    <row r="1563" spans="1:12">
      <c r="A1563">
        <v>1316</v>
      </c>
      <c r="B1563" t="s">
        <v>617</v>
      </c>
      <c r="C1563">
        <v>101</v>
      </c>
      <c r="D1563" t="s">
        <v>1232</v>
      </c>
      <c r="E1563">
        <v>2015</v>
      </c>
      <c r="F1563" s="15">
        <f>IF(VLOOKUP(IF($A1563&lt;1500,'BM011'!$D$5,IF($A1563&lt;1800,'BM011'!$D$5,IF($A1563&lt;2000,'BM011'!$D$5,$A1563))),'BM011'!$D$5:$U$607,'BM011'!T$609,0)="BRUG KOM",VLOOKUP($C1563,'BM010'!$C$5:$T$102,'BM010'!S$104,0),VLOOKUP(IF($A1563&lt;1500,'BM011'!$D$5,IF($A1563&lt;1800,'BM011'!$D$5,IF($A1563&lt;2000,'BM011'!$D$5,$A1563))),'BM011'!$D$5:$U$607,'BM011'!T$609,0))</f>
        <v>29624.75</v>
      </c>
      <c r="G1563">
        <f>SUMIFS(Baggrundsvariable!D$3:D$296,Baggrundsvariable!$A$3:$A$296,Samlet!$C1563,Baggrundsvariable!$C$3:$C$296,Samlet!$E1563)</f>
        <v>209991</v>
      </c>
      <c r="H1563" s="8">
        <f>SUMIFS(Baggrundsvariable!E$3:E$296,Baggrundsvariable!$A$3:$A$296,Samlet!$C1563,Baggrundsvariable!$C$3:$C$296,Samlet!$E1563)</f>
        <v>1.2249999999999999</v>
      </c>
      <c r="I1563" s="8">
        <f>SUMIFS(Baggrundsvariable!F$3:F$296,Baggrundsvariable!$A$3:$A$296,Samlet!$C1563,Baggrundsvariable!$C$3:$C$296,Samlet!$E1563)</f>
        <v>6.4</v>
      </c>
      <c r="J1563" s="8">
        <f>SUMIFS(Baggrundsvariable!G$3:G$296,Baggrundsvariable!$A$3:$A$296,Samlet!$C1563,Baggrundsvariable!$C$3:$C$296,Samlet!$E1563)</f>
        <v>40.6</v>
      </c>
      <c r="K1563" s="8">
        <f>SUMIFS(Baggrundsvariable!H$3:H$296,Baggrundsvariable!$A$3:$A$296,Samlet!$C1563,Baggrundsvariable!$C$3:$C$296,Samlet!$E1563)</f>
        <v>20.8</v>
      </c>
      <c r="L1563" s="8">
        <f>SUMIFS(Baggrundsvariable!I$3:I$296,Baggrundsvariable!$A$3:$A$296,Samlet!$C1563,Baggrundsvariable!$C$3:$C$296,Samlet!$E1563)</f>
        <v>14.847157834554469</v>
      </c>
    </row>
    <row r="1564" spans="1:12">
      <c r="A1564">
        <v>1317</v>
      </c>
      <c r="B1564" t="s">
        <v>617</v>
      </c>
      <c r="C1564">
        <v>101</v>
      </c>
      <c r="D1564" t="s">
        <v>1232</v>
      </c>
      <c r="E1564">
        <v>2015</v>
      </c>
      <c r="F1564" s="15">
        <f>IF(VLOOKUP(IF($A1564&lt;1500,'BM011'!$D$5,IF($A1564&lt;1800,'BM011'!$D$5,IF($A1564&lt;2000,'BM011'!$D$5,$A1564))),'BM011'!$D$5:$U$607,'BM011'!T$609,0)="BRUG KOM",VLOOKUP($C1564,'BM010'!$C$5:$T$102,'BM010'!S$104,0),VLOOKUP(IF($A1564&lt;1500,'BM011'!$D$5,IF($A1564&lt;1800,'BM011'!$D$5,IF($A1564&lt;2000,'BM011'!$D$5,$A1564))),'BM011'!$D$5:$U$607,'BM011'!T$609,0))</f>
        <v>29624.75</v>
      </c>
      <c r="G1564">
        <f>SUMIFS(Baggrundsvariable!D$3:D$296,Baggrundsvariable!$A$3:$A$296,Samlet!$C1564,Baggrundsvariable!$C$3:$C$296,Samlet!$E1564)</f>
        <v>209991</v>
      </c>
      <c r="H1564" s="8">
        <f>SUMIFS(Baggrundsvariable!E$3:E$296,Baggrundsvariable!$A$3:$A$296,Samlet!$C1564,Baggrundsvariable!$C$3:$C$296,Samlet!$E1564)</f>
        <v>1.2249999999999999</v>
      </c>
      <c r="I1564" s="8">
        <f>SUMIFS(Baggrundsvariable!F$3:F$296,Baggrundsvariable!$A$3:$A$296,Samlet!$C1564,Baggrundsvariable!$C$3:$C$296,Samlet!$E1564)</f>
        <v>6.4</v>
      </c>
      <c r="J1564" s="8">
        <f>SUMIFS(Baggrundsvariable!G$3:G$296,Baggrundsvariable!$A$3:$A$296,Samlet!$C1564,Baggrundsvariable!$C$3:$C$296,Samlet!$E1564)</f>
        <v>40.6</v>
      </c>
      <c r="K1564" s="8">
        <f>SUMIFS(Baggrundsvariable!H$3:H$296,Baggrundsvariable!$A$3:$A$296,Samlet!$C1564,Baggrundsvariable!$C$3:$C$296,Samlet!$E1564)</f>
        <v>20.8</v>
      </c>
      <c r="L1564" s="8">
        <f>SUMIFS(Baggrundsvariable!I$3:I$296,Baggrundsvariable!$A$3:$A$296,Samlet!$C1564,Baggrundsvariable!$C$3:$C$296,Samlet!$E1564)</f>
        <v>14.847157834554469</v>
      </c>
    </row>
    <row r="1565" spans="1:12">
      <c r="A1565">
        <v>1318</v>
      </c>
      <c r="B1565" t="s">
        <v>617</v>
      </c>
      <c r="C1565">
        <v>101</v>
      </c>
      <c r="D1565" t="s">
        <v>1232</v>
      </c>
      <c r="E1565">
        <v>2015</v>
      </c>
      <c r="F1565" s="15">
        <f>IF(VLOOKUP(IF($A1565&lt;1500,'BM011'!$D$5,IF($A1565&lt;1800,'BM011'!$D$5,IF($A1565&lt;2000,'BM011'!$D$5,$A1565))),'BM011'!$D$5:$U$607,'BM011'!T$609,0)="BRUG KOM",VLOOKUP($C1565,'BM010'!$C$5:$T$102,'BM010'!S$104,0),VLOOKUP(IF($A1565&lt;1500,'BM011'!$D$5,IF($A1565&lt;1800,'BM011'!$D$5,IF($A1565&lt;2000,'BM011'!$D$5,$A1565))),'BM011'!$D$5:$U$607,'BM011'!T$609,0))</f>
        <v>29624.75</v>
      </c>
      <c r="G1565">
        <f>SUMIFS(Baggrundsvariable!D$3:D$296,Baggrundsvariable!$A$3:$A$296,Samlet!$C1565,Baggrundsvariable!$C$3:$C$296,Samlet!$E1565)</f>
        <v>209991</v>
      </c>
      <c r="H1565" s="8">
        <f>SUMIFS(Baggrundsvariable!E$3:E$296,Baggrundsvariable!$A$3:$A$296,Samlet!$C1565,Baggrundsvariable!$C$3:$C$296,Samlet!$E1565)</f>
        <v>1.2249999999999999</v>
      </c>
      <c r="I1565" s="8">
        <f>SUMIFS(Baggrundsvariable!F$3:F$296,Baggrundsvariable!$A$3:$A$296,Samlet!$C1565,Baggrundsvariable!$C$3:$C$296,Samlet!$E1565)</f>
        <v>6.4</v>
      </c>
      <c r="J1565" s="8">
        <f>SUMIFS(Baggrundsvariable!G$3:G$296,Baggrundsvariable!$A$3:$A$296,Samlet!$C1565,Baggrundsvariable!$C$3:$C$296,Samlet!$E1565)</f>
        <v>40.6</v>
      </c>
      <c r="K1565" s="8">
        <f>SUMIFS(Baggrundsvariable!H$3:H$296,Baggrundsvariable!$A$3:$A$296,Samlet!$C1565,Baggrundsvariable!$C$3:$C$296,Samlet!$E1565)</f>
        <v>20.8</v>
      </c>
      <c r="L1565" s="8">
        <f>SUMIFS(Baggrundsvariable!I$3:I$296,Baggrundsvariable!$A$3:$A$296,Samlet!$C1565,Baggrundsvariable!$C$3:$C$296,Samlet!$E1565)</f>
        <v>14.847157834554469</v>
      </c>
    </row>
    <row r="1566" spans="1:12">
      <c r="A1566">
        <v>1319</v>
      </c>
      <c r="B1566" t="s">
        <v>617</v>
      </c>
      <c r="C1566">
        <v>101</v>
      </c>
      <c r="D1566" t="s">
        <v>1232</v>
      </c>
      <c r="E1566">
        <v>2015</v>
      </c>
      <c r="F1566" s="15">
        <f>IF(VLOOKUP(IF($A1566&lt;1500,'BM011'!$D$5,IF($A1566&lt;1800,'BM011'!$D$5,IF($A1566&lt;2000,'BM011'!$D$5,$A1566))),'BM011'!$D$5:$U$607,'BM011'!T$609,0)="BRUG KOM",VLOOKUP($C1566,'BM010'!$C$5:$T$102,'BM010'!S$104,0),VLOOKUP(IF($A1566&lt;1500,'BM011'!$D$5,IF($A1566&lt;1800,'BM011'!$D$5,IF($A1566&lt;2000,'BM011'!$D$5,$A1566))),'BM011'!$D$5:$U$607,'BM011'!T$609,0))</f>
        <v>29624.75</v>
      </c>
      <c r="G1566">
        <f>SUMIFS(Baggrundsvariable!D$3:D$296,Baggrundsvariable!$A$3:$A$296,Samlet!$C1566,Baggrundsvariable!$C$3:$C$296,Samlet!$E1566)</f>
        <v>209991</v>
      </c>
      <c r="H1566" s="8">
        <f>SUMIFS(Baggrundsvariable!E$3:E$296,Baggrundsvariable!$A$3:$A$296,Samlet!$C1566,Baggrundsvariable!$C$3:$C$296,Samlet!$E1566)</f>
        <v>1.2249999999999999</v>
      </c>
      <c r="I1566" s="8">
        <f>SUMIFS(Baggrundsvariable!F$3:F$296,Baggrundsvariable!$A$3:$A$296,Samlet!$C1566,Baggrundsvariable!$C$3:$C$296,Samlet!$E1566)</f>
        <v>6.4</v>
      </c>
      <c r="J1566" s="8">
        <f>SUMIFS(Baggrundsvariable!G$3:G$296,Baggrundsvariable!$A$3:$A$296,Samlet!$C1566,Baggrundsvariable!$C$3:$C$296,Samlet!$E1566)</f>
        <v>40.6</v>
      </c>
      <c r="K1566" s="8">
        <f>SUMIFS(Baggrundsvariable!H$3:H$296,Baggrundsvariable!$A$3:$A$296,Samlet!$C1566,Baggrundsvariable!$C$3:$C$296,Samlet!$E1566)</f>
        <v>20.8</v>
      </c>
      <c r="L1566" s="8">
        <f>SUMIFS(Baggrundsvariable!I$3:I$296,Baggrundsvariable!$A$3:$A$296,Samlet!$C1566,Baggrundsvariable!$C$3:$C$296,Samlet!$E1566)</f>
        <v>14.847157834554469</v>
      </c>
    </row>
    <row r="1567" spans="1:12">
      <c r="A1567">
        <v>1320</v>
      </c>
      <c r="B1567" t="s">
        <v>617</v>
      </c>
      <c r="C1567">
        <v>101</v>
      </c>
      <c r="D1567" t="s">
        <v>1232</v>
      </c>
      <c r="E1567">
        <v>2015</v>
      </c>
      <c r="F1567" s="15">
        <f>IF(VLOOKUP(IF($A1567&lt;1500,'BM011'!$D$5,IF($A1567&lt;1800,'BM011'!$D$5,IF($A1567&lt;2000,'BM011'!$D$5,$A1567))),'BM011'!$D$5:$U$607,'BM011'!T$609,0)="BRUG KOM",VLOOKUP($C1567,'BM010'!$C$5:$T$102,'BM010'!S$104,0),VLOOKUP(IF($A1567&lt;1500,'BM011'!$D$5,IF($A1567&lt;1800,'BM011'!$D$5,IF($A1567&lt;2000,'BM011'!$D$5,$A1567))),'BM011'!$D$5:$U$607,'BM011'!T$609,0))</f>
        <v>29624.75</v>
      </c>
      <c r="G1567">
        <f>SUMIFS(Baggrundsvariable!D$3:D$296,Baggrundsvariable!$A$3:$A$296,Samlet!$C1567,Baggrundsvariable!$C$3:$C$296,Samlet!$E1567)</f>
        <v>209991</v>
      </c>
      <c r="H1567" s="8">
        <f>SUMIFS(Baggrundsvariable!E$3:E$296,Baggrundsvariable!$A$3:$A$296,Samlet!$C1567,Baggrundsvariable!$C$3:$C$296,Samlet!$E1567)</f>
        <v>1.2249999999999999</v>
      </c>
      <c r="I1567" s="8">
        <f>SUMIFS(Baggrundsvariable!F$3:F$296,Baggrundsvariable!$A$3:$A$296,Samlet!$C1567,Baggrundsvariable!$C$3:$C$296,Samlet!$E1567)</f>
        <v>6.4</v>
      </c>
      <c r="J1567" s="8">
        <f>SUMIFS(Baggrundsvariable!G$3:G$296,Baggrundsvariable!$A$3:$A$296,Samlet!$C1567,Baggrundsvariable!$C$3:$C$296,Samlet!$E1567)</f>
        <v>40.6</v>
      </c>
      <c r="K1567" s="8">
        <f>SUMIFS(Baggrundsvariable!H$3:H$296,Baggrundsvariable!$A$3:$A$296,Samlet!$C1567,Baggrundsvariable!$C$3:$C$296,Samlet!$E1567)</f>
        <v>20.8</v>
      </c>
      <c r="L1567" s="8">
        <f>SUMIFS(Baggrundsvariable!I$3:I$296,Baggrundsvariable!$A$3:$A$296,Samlet!$C1567,Baggrundsvariable!$C$3:$C$296,Samlet!$E1567)</f>
        <v>14.847157834554469</v>
      </c>
    </row>
    <row r="1568" spans="1:12">
      <c r="A1568">
        <v>1321</v>
      </c>
      <c r="B1568" t="s">
        <v>617</v>
      </c>
      <c r="C1568">
        <v>101</v>
      </c>
      <c r="D1568" t="s">
        <v>1232</v>
      </c>
      <c r="E1568">
        <v>2015</v>
      </c>
      <c r="F1568" s="15">
        <f>IF(VLOOKUP(IF($A1568&lt;1500,'BM011'!$D$5,IF($A1568&lt;1800,'BM011'!$D$5,IF($A1568&lt;2000,'BM011'!$D$5,$A1568))),'BM011'!$D$5:$U$607,'BM011'!T$609,0)="BRUG KOM",VLOOKUP($C1568,'BM010'!$C$5:$T$102,'BM010'!S$104,0),VLOOKUP(IF($A1568&lt;1500,'BM011'!$D$5,IF($A1568&lt;1800,'BM011'!$D$5,IF($A1568&lt;2000,'BM011'!$D$5,$A1568))),'BM011'!$D$5:$U$607,'BM011'!T$609,0))</f>
        <v>29624.75</v>
      </c>
      <c r="G1568">
        <f>SUMIFS(Baggrundsvariable!D$3:D$296,Baggrundsvariable!$A$3:$A$296,Samlet!$C1568,Baggrundsvariable!$C$3:$C$296,Samlet!$E1568)</f>
        <v>209991</v>
      </c>
      <c r="H1568" s="8">
        <f>SUMIFS(Baggrundsvariable!E$3:E$296,Baggrundsvariable!$A$3:$A$296,Samlet!$C1568,Baggrundsvariable!$C$3:$C$296,Samlet!$E1568)</f>
        <v>1.2249999999999999</v>
      </c>
      <c r="I1568" s="8">
        <f>SUMIFS(Baggrundsvariable!F$3:F$296,Baggrundsvariable!$A$3:$A$296,Samlet!$C1568,Baggrundsvariable!$C$3:$C$296,Samlet!$E1568)</f>
        <v>6.4</v>
      </c>
      <c r="J1568" s="8">
        <f>SUMIFS(Baggrundsvariable!G$3:G$296,Baggrundsvariable!$A$3:$A$296,Samlet!$C1568,Baggrundsvariable!$C$3:$C$296,Samlet!$E1568)</f>
        <v>40.6</v>
      </c>
      <c r="K1568" s="8">
        <f>SUMIFS(Baggrundsvariable!H$3:H$296,Baggrundsvariable!$A$3:$A$296,Samlet!$C1568,Baggrundsvariable!$C$3:$C$296,Samlet!$E1568)</f>
        <v>20.8</v>
      </c>
      <c r="L1568" s="8">
        <f>SUMIFS(Baggrundsvariable!I$3:I$296,Baggrundsvariable!$A$3:$A$296,Samlet!$C1568,Baggrundsvariable!$C$3:$C$296,Samlet!$E1568)</f>
        <v>14.847157834554469</v>
      </c>
    </row>
    <row r="1569" spans="1:12">
      <c r="A1569">
        <v>1322</v>
      </c>
      <c r="B1569" t="s">
        <v>617</v>
      </c>
      <c r="C1569">
        <v>101</v>
      </c>
      <c r="D1569" t="s">
        <v>1232</v>
      </c>
      <c r="E1569">
        <v>2015</v>
      </c>
      <c r="F1569" s="15">
        <f>IF(VLOOKUP(IF($A1569&lt;1500,'BM011'!$D$5,IF($A1569&lt;1800,'BM011'!$D$5,IF($A1569&lt;2000,'BM011'!$D$5,$A1569))),'BM011'!$D$5:$U$607,'BM011'!T$609,0)="BRUG KOM",VLOOKUP($C1569,'BM010'!$C$5:$T$102,'BM010'!S$104,0),VLOOKUP(IF($A1569&lt;1500,'BM011'!$D$5,IF($A1569&lt;1800,'BM011'!$D$5,IF($A1569&lt;2000,'BM011'!$D$5,$A1569))),'BM011'!$D$5:$U$607,'BM011'!T$609,0))</f>
        <v>29624.75</v>
      </c>
      <c r="G1569">
        <f>SUMIFS(Baggrundsvariable!D$3:D$296,Baggrundsvariable!$A$3:$A$296,Samlet!$C1569,Baggrundsvariable!$C$3:$C$296,Samlet!$E1569)</f>
        <v>209991</v>
      </c>
      <c r="H1569" s="8">
        <f>SUMIFS(Baggrundsvariable!E$3:E$296,Baggrundsvariable!$A$3:$A$296,Samlet!$C1569,Baggrundsvariable!$C$3:$C$296,Samlet!$E1569)</f>
        <v>1.2249999999999999</v>
      </c>
      <c r="I1569" s="8">
        <f>SUMIFS(Baggrundsvariable!F$3:F$296,Baggrundsvariable!$A$3:$A$296,Samlet!$C1569,Baggrundsvariable!$C$3:$C$296,Samlet!$E1569)</f>
        <v>6.4</v>
      </c>
      <c r="J1569" s="8">
        <f>SUMIFS(Baggrundsvariable!G$3:G$296,Baggrundsvariable!$A$3:$A$296,Samlet!$C1569,Baggrundsvariable!$C$3:$C$296,Samlet!$E1569)</f>
        <v>40.6</v>
      </c>
      <c r="K1569" s="8">
        <f>SUMIFS(Baggrundsvariable!H$3:H$296,Baggrundsvariable!$A$3:$A$296,Samlet!$C1569,Baggrundsvariable!$C$3:$C$296,Samlet!$E1569)</f>
        <v>20.8</v>
      </c>
      <c r="L1569" s="8">
        <f>SUMIFS(Baggrundsvariable!I$3:I$296,Baggrundsvariable!$A$3:$A$296,Samlet!$C1569,Baggrundsvariable!$C$3:$C$296,Samlet!$E1569)</f>
        <v>14.847157834554469</v>
      </c>
    </row>
    <row r="1570" spans="1:12">
      <c r="A1570">
        <v>1323</v>
      </c>
      <c r="B1570" t="s">
        <v>617</v>
      </c>
      <c r="C1570">
        <v>101</v>
      </c>
      <c r="D1570" t="s">
        <v>1232</v>
      </c>
      <c r="E1570">
        <v>2015</v>
      </c>
      <c r="F1570" s="15">
        <f>IF(VLOOKUP(IF($A1570&lt;1500,'BM011'!$D$5,IF($A1570&lt;1800,'BM011'!$D$5,IF($A1570&lt;2000,'BM011'!$D$5,$A1570))),'BM011'!$D$5:$U$607,'BM011'!T$609,0)="BRUG KOM",VLOOKUP($C1570,'BM010'!$C$5:$T$102,'BM010'!S$104,0),VLOOKUP(IF($A1570&lt;1500,'BM011'!$D$5,IF($A1570&lt;1800,'BM011'!$D$5,IF($A1570&lt;2000,'BM011'!$D$5,$A1570))),'BM011'!$D$5:$U$607,'BM011'!T$609,0))</f>
        <v>29624.75</v>
      </c>
      <c r="G1570">
        <f>SUMIFS(Baggrundsvariable!D$3:D$296,Baggrundsvariable!$A$3:$A$296,Samlet!$C1570,Baggrundsvariable!$C$3:$C$296,Samlet!$E1570)</f>
        <v>209991</v>
      </c>
      <c r="H1570" s="8">
        <f>SUMIFS(Baggrundsvariable!E$3:E$296,Baggrundsvariable!$A$3:$A$296,Samlet!$C1570,Baggrundsvariable!$C$3:$C$296,Samlet!$E1570)</f>
        <v>1.2249999999999999</v>
      </c>
      <c r="I1570" s="8">
        <f>SUMIFS(Baggrundsvariable!F$3:F$296,Baggrundsvariable!$A$3:$A$296,Samlet!$C1570,Baggrundsvariable!$C$3:$C$296,Samlet!$E1570)</f>
        <v>6.4</v>
      </c>
      <c r="J1570" s="8">
        <f>SUMIFS(Baggrundsvariable!G$3:G$296,Baggrundsvariable!$A$3:$A$296,Samlet!$C1570,Baggrundsvariable!$C$3:$C$296,Samlet!$E1570)</f>
        <v>40.6</v>
      </c>
      <c r="K1570" s="8">
        <f>SUMIFS(Baggrundsvariable!H$3:H$296,Baggrundsvariable!$A$3:$A$296,Samlet!$C1570,Baggrundsvariable!$C$3:$C$296,Samlet!$E1570)</f>
        <v>20.8</v>
      </c>
      <c r="L1570" s="8">
        <f>SUMIFS(Baggrundsvariable!I$3:I$296,Baggrundsvariable!$A$3:$A$296,Samlet!$C1570,Baggrundsvariable!$C$3:$C$296,Samlet!$E1570)</f>
        <v>14.847157834554469</v>
      </c>
    </row>
    <row r="1571" spans="1:12">
      <c r="A1571">
        <v>1324</v>
      </c>
      <c r="B1571" t="s">
        <v>617</v>
      </c>
      <c r="C1571">
        <v>101</v>
      </c>
      <c r="D1571" t="s">
        <v>1232</v>
      </c>
      <c r="E1571">
        <v>2015</v>
      </c>
      <c r="F1571" s="15">
        <f>IF(VLOOKUP(IF($A1571&lt;1500,'BM011'!$D$5,IF($A1571&lt;1800,'BM011'!$D$5,IF($A1571&lt;2000,'BM011'!$D$5,$A1571))),'BM011'!$D$5:$U$607,'BM011'!T$609,0)="BRUG KOM",VLOOKUP($C1571,'BM010'!$C$5:$T$102,'BM010'!S$104,0),VLOOKUP(IF($A1571&lt;1500,'BM011'!$D$5,IF($A1571&lt;1800,'BM011'!$D$5,IF($A1571&lt;2000,'BM011'!$D$5,$A1571))),'BM011'!$D$5:$U$607,'BM011'!T$609,0))</f>
        <v>29624.75</v>
      </c>
      <c r="G1571">
        <f>SUMIFS(Baggrundsvariable!D$3:D$296,Baggrundsvariable!$A$3:$A$296,Samlet!$C1571,Baggrundsvariable!$C$3:$C$296,Samlet!$E1571)</f>
        <v>209991</v>
      </c>
      <c r="H1571" s="8">
        <f>SUMIFS(Baggrundsvariable!E$3:E$296,Baggrundsvariable!$A$3:$A$296,Samlet!$C1571,Baggrundsvariable!$C$3:$C$296,Samlet!$E1571)</f>
        <v>1.2249999999999999</v>
      </c>
      <c r="I1571" s="8">
        <f>SUMIFS(Baggrundsvariable!F$3:F$296,Baggrundsvariable!$A$3:$A$296,Samlet!$C1571,Baggrundsvariable!$C$3:$C$296,Samlet!$E1571)</f>
        <v>6.4</v>
      </c>
      <c r="J1571" s="8">
        <f>SUMIFS(Baggrundsvariable!G$3:G$296,Baggrundsvariable!$A$3:$A$296,Samlet!$C1571,Baggrundsvariable!$C$3:$C$296,Samlet!$E1571)</f>
        <v>40.6</v>
      </c>
      <c r="K1571" s="8">
        <f>SUMIFS(Baggrundsvariable!H$3:H$296,Baggrundsvariable!$A$3:$A$296,Samlet!$C1571,Baggrundsvariable!$C$3:$C$296,Samlet!$E1571)</f>
        <v>20.8</v>
      </c>
      <c r="L1571" s="8">
        <f>SUMIFS(Baggrundsvariable!I$3:I$296,Baggrundsvariable!$A$3:$A$296,Samlet!$C1571,Baggrundsvariable!$C$3:$C$296,Samlet!$E1571)</f>
        <v>14.847157834554469</v>
      </c>
    </row>
    <row r="1572" spans="1:12">
      <c r="A1572">
        <v>1325</v>
      </c>
      <c r="B1572" t="s">
        <v>617</v>
      </c>
      <c r="C1572">
        <v>101</v>
      </c>
      <c r="D1572" t="s">
        <v>1232</v>
      </c>
      <c r="E1572">
        <v>2015</v>
      </c>
      <c r="F1572" s="15">
        <f>IF(VLOOKUP(IF($A1572&lt;1500,'BM011'!$D$5,IF($A1572&lt;1800,'BM011'!$D$5,IF($A1572&lt;2000,'BM011'!$D$5,$A1572))),'BM011'!$D$5:$U$607,'BM011'!T$609,0)="BRUG KOM",VLOOKUP($C1572,'BM010'!$C$5:$T$102,'BM010'!S$104,0),VLOOKUP(IF($A1572&lt;1500,'BM011'!$D$5,IF($A1572&lt;1800,'BM011'!$D$5,IF($A1572&lt;2000,'BM011'!$D$5,$A1572))),'BM011'!$D$5:$U$607,'BM011'!T$609,0))</f>
        <v>29624.75</v>
      </c>
      <c r="G1572">
        <f>SUMIFS(Baggrundsvariable!D$3:D$296,Baggrundsvariable!$A$3:$A$296,Samlet!$C1572,Baggrundsvariable!$C$3:$C$296,Samlet!$E1572)</f>
        <v>209991</v>
      </c>
      <c r="H1572" s="8">
        <f>SUMIFS(Baggrundsvariable!E$3:E$296,Baggrundsvariable!$A$3:$A$296,Samlet!$C1572,Baggrundsvariable!$C$3:$C$296,Samlet!$E1572)</f>
        <v>1.2249999999999999</v>
      </c>
      <c r="I1572" s="8">
        <f>SUMIFS(Baggrundsvariable!F$3:F$296,Baggrundsvariable!$A$3:$A$296,Samlet!$C1572,Baggrundsvariable!$C$3:$C$296,Samlet!$E1572)</f>
        <v>6.4</v>
      </c>
      <c r="J1572" s="8">
        <f>SUMIFS(Baggrundsvariable!G$3:G$296,Baggrundsvariable!$A$3:$A$296,Samlet!$C1572,Baggrundsvariable!$C$3:$C$296,Samlet!$E1572)</f>
        <v>40.6</v>
      </c>
      <c r="K1572" s="8">
        <f>SUMIFS(Baggrundsvariable!H$3:H$296,Baggrundsvariable!$A$3:$A$296,Samlet!$C1572,Baggrundsvariable!$C$3:$C$296,Samlet!$E1572)</f>
        <v>20.8</v>
      </c>
      <c r="L1572" s="8">
        <f>SUMIFS(Baggrundsvariable!I$3:I$296,Baggrundsvariable!$A$3:$A$296,Samlet!$C1572,Baggrundsvariable!$C$3:$C$296,Samlet!$E1572)</f>
        <v>14.847157834554469</v>
      </c>
    </row>
    <row r="1573" spans="1:12">
      <c r="A1573">
        <v>1326</v>
      </c>
      <c r="B1573" t="s">
        <v>617</v>
      </c>
      <c r="C1573">
        <v>101</v>
      </c>
      <c r="D1573" t="s">
        <v>1232</v>
      </c>
      <c r="E1573">
        <v>2015</v>
      </c>
      <c r="F1573" s="15">
        <f>IF(VLOOKUP(IF($A1573&lt;1500,'BM011'!$D$5,IF($A1573&lt;1800,'BM011'!$D$5,IF($A1573&lt;2000,'BM011'!$D$5,$A1573))),'BM011'!$D$5:$U$607,'BM011'!T$609,0)="BRUG KOM",VLOOKUP($C1573,'BM010'!$C$5:$T$102,'BM010'!S$104,0),VLOOKUP(IF($A1573&lt;1500,'BM011'!$D$5,IF($A1573&lt;1800,'BM011'!$D$5,IF($A1573&lt;2000,'BM011'!$D$5,$A1573))),'BM011'!$D$5:$U$607,'BM011'!T$609,0))</f>
        <v>29624.75</v>
      </c>
      <c r="G1573">
        <f>SUMIFS(Baggrundsvariable!D$3:D$296,Baggrundsvariable!$A$3:$A$296,Samlet!$C1573,Baggrundsvariable!$C$3:$C$296,Samlet!$E1573)</f>
        <v>209991</v>
      </c>
      <c r="H1573" s="8">
        <f>SUMIFS(Baggrundsvariable!E$3:E$296,Baggrundsvariable!$A$3:$A$296,Samlet!$C1573,Baggrundsvariable!$C$3:$C$296,Samlet!$E1573)</f>
        <v>1.2249999999999999</v>
      </c>
      <c r="I1573" s="8">
        <f>SUMIFS(Baggrundsvariable!F$3:F$296,Baggrundsvariable!$A$3:$A$296,Samlet!$C1573,Baggrundsvariable!$C$3:$C$296,Samlet!$E1573)</f>
        <v>6.4</v>
      </c>
      <c r="J1573" s="8">
        <f>SUMIFS(Baggrundsvariable!G$3:G$296,Baggrundsvariable!$A$3:$A$296,Samlet!$C1573,Baggrundsvariable!$C$3:$C$296,Samlet!$E1573)</f>
        <v>40.6</v>
      </c>
      <c r="K1573" s="8">
        <f>SUMIFS(Baggrundsvariable!H$3:H$296,Baggrundsvariable!$A$3:$A$296,Samlet!$C1573,Baggrundsvariable!$C$3:$C$296,Samlet!$E1573)</f>
        <v>20.8</v>
      </c>
      <c r="L1573" s="8">
        <f>SUMIFS(Baggrundsvariable!I$3:I$296,Baggrundsvariable!$A$3:$A$296,Samlet!$C1573,Baggrundsvariable!$C$3:$C$296,Samlet!$E1573)</f>
        <v>14.847157834554469</v>
      </c>
    </row>
    <row r="1574" spans="1:12">
      <c r="A1574">
        <v>1327</v>
      </c>
      <c r="B1574" t="s">
        <v>617</v>
      </c>
      <c r="C1574">
        <v>101</v>
      </c>
      <c r="D1574" t="s">
        <v>1232</v>
      </c>
      <c r="E1574">
        <v>2015</v>
      </c>
      <c r="F1574" s="15">
        <f>IF(VLOOKUP(IF($A1574&lt;1500,'BM011'!$D$5,IF($A1574&lt;1800,'BM011'!$D$5,IF($A1574&lt;2000,'BM011'!$D$5,$A1574))),'BM011'!$D$5:$U$607,'BM011'!T$609,0)="BRUG KOM",VLOOKUP($C1574,'BM010'!$C$5:$T$102,'BM010'!S$104,0),VLOOKUP(IF($A1574&lt;1500,'BM011'!$D$5,IF($A1574&lt;1800,'BM011'!$D$5,IF($A1574&lt;2000,'BM011'!$D$5,$A1574))),'BM011'!$D$5:$U$607,'BM011'!T$609,0))</f>
        <v>29624.75</v>
      </c>
      <c r="G1574">
        <f>SUMIFS(Baggrundsvariable!D$3:D$296,Baggrundsvariable!$A$3:$A$296,Samlet!$C1574,Baggrundsvariable!$C$3:$C$296,Samlet!$E1574)</f>
        <v>209991</v>
      </c>
      <c r="H1574" s="8">
        <f>SUMIFS(Baggrundsvariable!E$3:E$296,Baggrundsvariable!$A$3:$A$296,Samlet!$C1574,Baggrundsvariable!$C$3:$C$296,Samlet!$E1574)</f>
        <v>1.2249999999999999</v>
      </c>
      <c r="I1574" s="8">
        <f>SUMIFS(Baggrundsvariable!F$3:F$296,Baggrundsvariable!$A$3:$A$296,Samlet!$C1574,Baggrundsvariable!$C$3:$C$296,Samlet!$E1574)</f>
        <v>6.4</v>
      </c>
      <c r="J1574" s="8">
        <f>SUMIFS(Baggrundsvariable!G$3:G$296,Baggrundsvariable!$A$3:$A$296,Samlet!$C1574,Baggrundsvariable!$C$3:$C$296,Samlet!$E1574)</f>
        <v>40.6</v>
      </c>
      <c r="K1574" s="8">
        <f>SUMIFS(Baggrundsvariable!H$3:H$296,Baggrundsvariable!$A$3:$A$296,Samlet!$C1574,Baggrundsvariable!$C$3:$C$296,Samlet!$E1574)</f>
        <v>20.8</v>
      </c>
      <c r="L1574" s="8">
        <f>SUMIFS(Baggrundsvariable!I$3:I$296,Baggrundsvariable!$A$3:$A$296,Samlet!$C1574,Baggrundsvariable!$C$3:$C$296,Samlet!$E1574)</f>
        <v>14.847157834554469</v>
      </c>
    </row>
    <row r="1575" spans="1:12">
      <c r="A1575">
        <v>1328</v>
      </c>
      <c r="B1575" t="s">
        <v>617</v>
      </c>
      <c r="C1575">
        <v>101</v>
      </c>
      <c r="D1575" t="s">
        <v>1232</v>
      </c>
      <c r="E1575">
        <v>2015</v>
      </c>
      <c r="F1575" s="15">
        <f>IF(VLOOKUP(IF($A1575&lt;1500,'BM011'!$D$5,IF($A1575&lt;1800,'BM011'!$D$5,IF($A1575&lt;2000,'BM011'!$D$5,$A1575))),'BM011'!$D$5:$U$607,'BM011'!T$609,0)="BRUG KOM",VLOOKUP($C1575,'BM010'!$C$5:$T$102,'BM010'!S$104,0),VLOOKUP(IF($A1575&lt;1500,'BM011'!$D$5,IF($A1575&lt;1800,'BM011'!$D$5,IF($A1575&lt;2000,'BM011'!$D$5,$A1575))),'BM011'!$D$5:$U$607,'BM011'!T$609,0))</f>
        <v>29624.75</v>
      </c>
      <c r="G1575">
        <f>SUMIFS(Baggrundsvariable!D$3:D$296,Baggrundsvariable!$A$3:$A$296,Samlet!$C1575,Baggrundsvariable!$C$3:$C$296,Samlet!$E1575)</f>
        <v>209991</v>
      </c>
      <c r="H1575" s="8">
        <f>SUMIFS(Baggrundsvariable!E$3:E$296,Baggrundsvariable!$A$3:$A$296,Samlet!$C1575,Baggrundsvariable!$C$3:$C$296,Samlet!$E1575)</f>
        <v>1.2249999999999999</v>
      </c>
      <c r="I1575" s="8">
        <f>SUMIFS(Baggrundsvariable!F$3:F$296,Baggrundsvariable!$A$3:$A$296,Samlet!$C1575,Baggrundsvariable!$C$3:$C$296,Samlet!$E1575)</f>
        <v>6.4</v>
      </c>
      <c r="J1575" s="8">
        <f>SUMIFS(Baggrundsvariable!G$3:G$296,Baggrundsvariable!$A$3:$A$296,Samlet!$C1575,Baggrundsvariable!$C$3:$C$296,Samlet!$E1575)</f>
        <v>40.6</v>
      </c>
      <c r="K1575" s="8">
        <f>SUMIFS(Baggrundsvariable!H$3:H$296,Baggrundsvariable!$A$3:$A$296,Samlet!$C1575,Baggrundsvariable!$C$3:$C$296,Samlet!$E1575)</f>
        <v>20.8</v>
      </c>
      <c r="L1575" s="8">
        <f>SUMIFS(Baggrundsvariable!I$3:I$296,Baggrundsvariable!$A$3:$A$296,Samlet!$C1575,Baggrundsvariable!$C$3:$C$296,Samlet!$E1575)</f>
        <v>14.847157834554469</v>
      </c>
    </row>
    <row r="1576" spans="1:12">
      <c r="A1576">
        <v>1329</v>
      </c>
      <c r="B1576" t="s">
        <v>617</v>
      </c>
      <c r="C1576">
        <v>101</v>
      </c>
      <c r="D1576" t="s">
        <v>1232</v>
      </c>
      <c r="E1576">
        <v>2015</v>
      </c>
      <c r="F1576" s="15">
        <f>IF(VLOOKUP(IF($A1576&lt;1500,'BM011'!$D$5,IF($A1576&lt;1800,'BM011'!$D$5,IF($A1576&lt;2000,'BM011'!$D$5,$A1576))),'BM011'!$D$5:$U$607,'BM011'!T$609,0)="BRUG KOM",VLOOKUP($C1576,'BM010'!$C$5:$T$102,'BM010'!S$104,0),VLOOKUP(IF($A1576&lt;1500,'BM011'!$D$5,IF($A1576&lt;1800,'BM011'!$D$5,IF($A1576&lt;2000,'BM011'!$D$5,$A1576))),'BM011'!$D$5:$U$607,'BM011'!T$609,0))</f>
        <v>29624.75</v>
      </c>
      <c r="G1576">
        <f>SUMIFS(Baggrundsvariable!D$3:D$296,Baggrundsvariable!$A$3:$A$296,Samlet!$C1576,Baggrundsvariable!$C$3:$C$296,Samlet!$E1576)</f>
        <v>209991</v>
      </c>
      <c r="H1576" s="8">
        <f>SUMIFS(Baggrundsvariable!E$3:E$296,Baggrundsvariable!$A$3:$A$296,Samlet!$C1576,Baggrundsvariable!$C$3:$C$296,Samlet!$E1576)</f>
        <v>1.2249999999999999</v>
      </c>
      <c r="I1576" s="8">
        <f>SUMIFS(Baggrundsvariable!F$3:F$296,Baggrundsvariable!$A$3:$A$296,Samlet!$C1576,Baggrundsvariable!$C$3:$C$296,Samlet!$E1576)</f>
        <v>6.4</v>
      </c>
      <c r="J1576" s="8">
        <f>SUMIFS(Baggrundsvariable!G$3:G$296,Baggrundsvariable!$A$3:$A$296,Samlet!$C1576,Baggrundsvariable!$C$3:$C$296,Samlet!$E1576)</f>
        <v>40.6</v>
      </c>
      <c r="K1576" s="8">
        <f>SUMIFS(Baggrundsvariable!H$3:H$296,Baggrundsvariable!$A$3:$A$296,Samlet!$C1576,Baggrundsvariable!$C$3:$C$296,Samlet!$E1576)</f>
        <v>20.8</v>
      </c>
      <c r="L1576" s="8">
        <f>SUMIFS(Baggrundsvariable!I$3:I$296,Baggrundsvariable!$A$3:$A$296,Samlet!$C1576,Baggrundsvariable!$C$3:$C$296,Samlet!$E1576)</f>
        <v>14.847157834554469</v>
      </c>
    </row>
    <row r="1577" spans="1:12">
      <c r="A1577">
        <v>1350</v>
      </c>
      <c r="B1577" t="s">
        <v>617</v>
      </c>
      <c r="C1577">
        <v>101</v>
      </c>
      <c r="D1577" t="s">
        <v>1232</v>
      </c>
      <c r="E1577">
        <v>2015</v>
      </c>
      <c r="F1577" s="15">
        <f>IF(VLOOKUP(IF($A1577&lt;1500,'BM011'!$D$5,IF($A1577&lt;1800,'BM011'!$D$5,IF($A1577&lt;2000,'BM011'!$D$5,$A1577))),'BM011'!$D$5:$U$607,'BM011'!T$609,0)="BRUG KOM",VLOOKUP($C1577,'BM010'!$C$5:$T$102,'BM010'!S$104,0),VLOOKUP(IF($A1577&lt;1500,'BM011'!$D$5,IF($A1577&lt;1800,'BM011'!$D$5,IF($A1577&lt;2000,'BM011'!$D$5,$A1577))),'BM011'!$D$5:$U$607,'BM011'!T$609,0))</f>
        <v>29624.75</v>
      </c>
      <c r="G1577">
        <f>SUMIFS(Baggrundsvariable!D$3:D$296,Baggrundsvariable!$A$3:$A$296,Samlet!$C1577,Baggrundsvariable!$C$3:$C$296,Samlet!$E1577)</f>
        <v>209991</v>
      </c>
      <c r="H1577" s="8">
        <f>SUMIFS(Baggrundsvariable!E$3:E$296,Baggrundsvariable!$A$3:$A$296,Samlet!$C1577,Baggrundsvariable!$C$3:$C$296,Samlet!$E1577)</f>
        <v>1.2249999999999999</v>
      </c>
      <c r="I1577" s="8">
        <f>SUMIFS(Baggrundsvariable!F$3:F$296,Baggrundsvariable!$A$3:$A$296,Samlet!$C1577,Baggrundsvariable!$C$3:$C$296,Samlet!$E1577)</f>
        <v>6.4</v>
      </c>
      <c r="J1577" s="8">
        <f>SUMIFS(Baggrundsvariable!G$3:G$296,Baggrundsvariable!$A$3:$A$296,Samlet!$C1577,Baggrundsvariable!$C$3:$C$296,Samlet!$E1577)</f>
        <v>40.6</v>
      </c>
      <c r="K1577" s="8">
        <f>SUMIFS(Baggrundsvariable!H$3:H$296,Baggrundsvariable!$A$3:$A$296,Samlet!$C1577,Baggrundsvariable!$C$3:$C$296,Samlet!$E1577)</f>
        <v>20.8</v>
      </c>
      <c r="L1577" s="8">
        <f>SUMIFS(Baggrundsvariable!I$3:I$296,Baggrundsvariable!$A$3:$A$296,Samlet!$C1577,Baggrundsvariable!$C$3:$C$296,Samlet!$E1577)</f>
        <v>14.847157834554469</v>
      </c>
    </row>
    <row r="1578" spans="1:12">
      <c r="A1578">
        <v>1352</v>
      </c>
      <c r="B1578" t="s">
        <v>617</v>
      </c>
      <c r="C1578">
        <v>101</v>
      </c>
      <c r="D1578" t="s">
        <v>1232</v>
      </c>
      <c r="E1578">
        <v>2015</v>
      </c>
      <c r="F1578" s="15">
        <f>IF(VLOOKUP(IF($A1578&lt;1500,'BM011'!$D$5,IF($A1578&lt;1800,'BM011'!$D$5,IF($A1578&lt;2000,'BM011'!$D$5,$A1578))),'BM011'!$D$5:$U$607,'BM011'!T$609,0)="BRUG KOM",VLOOKUP($C1578,'BM010'!$C$5:$T$102,'BM010'!S$104,0),VLOOKUP(IF($A1578&lt;1500,'BM011'!$D$5,IF($A1578&lt;1800,'BM011'!$D$5,IF($A1578&lt;2000,'BM011'!$D$5,$A1578))),'BM011'!$D$5:$U$607,'BM011'!T$609,0))</f>
        <v>29624.75</v>
      </c>
      <c r="G1578">
        <f>SUMIFS(Baggrundsvariable!D$3:D$296,Baggrundsvariable!$A$3:$A$296,Samlet!$C1578,Baggrundsvariable!$C$3:$C$296,Samlet!$E1578)</f>
        <v>209991</v>
      </c>
      <c r="H1578" s="8">
        <f>SUMIFS(Baggrundsvariable!E$3:E$296,Baggrundsvariable!$A$3:$A$296,Samlet!$C1578,Baggrundsvariable!$C$3:$C$296,Samlet!$E1578)</f>
        <v>1.2249999999999999</v>
      </c>
      <c r="I1578" s="8">
        <f>SUMIFS(Baggrundsvariable!F$3:F$296,Baggrundsvariable!$A$3:$A$296,Samlet!$C1578,Baggrundsvariable!$C$3:$C$296,Samlet!$E1578)</f>
        <v>6.4</v>
      </c>
      <c r="J1578" s="8">
        <f>SUMIFS(Baggrundsvariable!G$3:G$296,Baggrundsvariable!$A$3:$A$296,Samlet!$C1578,Baggrundsvariable!$C$3:$C$296,Samlet!$E1578)</f>
        <v>40.6</v>
      </c>
      <c r="K1578" s="8">
        <f>SUMIFS(Baggrundsvariable!H$3:H$296,Baggrundsvariable!$A$3:$A$296,Samlet!$C1578,Baggrundsvariable!$C$3:$C$296,Samlet!$E1578)</f>
        <v>20.8</v>
      </c>
      <c r="L1578" s="8">
        <f>SUMIFS(Baggrundsvariable!I$3:I$296,Baggrundsvariable!$A$3:$A$296,Samlet!$C1578,Baggrundsvariable!$C$3:$C$296,Samlet!$E1578)</f>
        <v>14.847157834554469</v>
      </c>
    </row>
    <row r="1579" spans="1:12">
      <c r="A1579">
        <v>1353</v>
      </c>
      <c r="B1579" t="s">
        <v>617</v>
      </c>
      <c r="C1579">
        <v>101</v>
      </c>
      <c r="D1579" t="s">
        <v>1232</v>
      </c>
      <c r="E1579">
        <v>2015</v>
      </c>
      <c r="F1579" s="15">
        <f>IF(VLOOKUP(IF($A1579&lt;1500,'BM011'!$D$5,IF($A1579&lt;1800,'BM011'!$D$5,IF($A1579&lt;2000,'BM011'!$D$5,$A1579))),'BM011'!$D$5:$U$607,'BM011'!T$609,0)="BRUG KOM",VLOOKUP($C1579,'BM010'!$C$5:$T$102,'BM010'!S$104,0),VLOOKUP(IF($A1579&lt;1500,'BM011'!$D$5,IF($A1579&lt;1800,'BM011'!$D$5,IF($A1579&lt;2000,'BM011'!$D$5,$A1579))),'BM011'!$D$5:$U$607,'BM011'!T$609,0))</f>
        <v>29624.75</v>
      </c>
      <c r="G1579">
        <f>SUMIFS(Baggrundsvariable!D$3:D$296,Baggrundsvariable!$A$3:$A$296,Samlet!$C1579,Baggrundsvariable!$C$3:$C$296,Samlet!$E1579)</f>
        <v>209991</v>
      </c>
      <c r="H1579" s="8">
        <f>SUMIFS(Baggrundsvariable!E$3:E$296,Baggrundsvariable!$A$3:$A$296,Samlet!$C1579,Baggrundsvariable!$C$3:$C$296,Samlet!$E1579)</f>
        <v>1.2249999999999999</v>
      </c>
      <c r="I1579" s="8">
        <f>SUMIFS(Baggrundsvariable!F$3:F$296,Baggrundsvariable!$A$3:$A$296,Samlet!$C1579,Baggrundsvariable!$C$3:$C$296,Samlet!$E1579)</f>
        <v>6.4</v>
      </c>
      <c r="J1579" s="8">
        <f>SUMIFS(Baggrundsvariable!G$3:G$296,Baggrundsvariable!$A$3:$A$296,Samlet!$C1579,Baggrundsvariable!$C$3:$C$296,Samlet!$E1579)</f>
        <v>40.6</v>
      </c>
      <c r="K1579" s="8">
        <f>SUMIFS(Baggrundsvariable!H$3:H$296,Baggrundsvariable!$A$3:$A$296,Samlet!$C1579,Baggrundsvariable!$C$3:$C$296,Samlet!$E1579)</f>
        <v>20.8</v>
      </c>
      <c r="L1579" s="8">
        <f>SUMIFS(Baggrundsvariable!I$3:I$296,Baggrundsvariable!$A$3:$A$296,Samlet!$C1579,Baggrundsvariable!$C$3:$C$296,Samlet!$E1579)</f>
        <v>14.847157834554469</v>
      </c>
    </row>
    <row r="1580" spans="1:12">
      <c r="A1580">
        <v>1354</v>
      </c>
      <c r="B1580" t="s">
        <v>617</v>
      </c>
      <c r="C1580">
        <v>101</v>
      </c>
      <c r="D1580" t="s">
        <v>1232</v>
      </c>
      <c r="E1580">
        <v>2015</v>
      </c>
      <c r="F1580" s="15">
        <f>IF(VLOOKUP(IF($A1580&lt;1500,'BM011'!$D$5,IF($A1580&lt;1800,'BM011'!$D$5,IF($A1580&lt;2000,'BM011'!$D$5,$A1580))),'BM011'!$D$5:$U$607,'BM011'!T$609,0)="BRUG KOM",VLOOKUP($C1580,'BM010'!$C$5:$T$102,'BM010'!S$104,0),VLOOKUP(IF($A1580&lt;1500,'BM011'!$D$5,IF($A1580&lt;1800,'BM011'!$D$5,IF($A1580&lt;2000,'BM011'!$D$5,$A1580))),'BM011'!$D$5:$U$607,'BM011'!T$609,0))</f>
        <v>29624.75</v>
      </c>
      <c r="G1580">
        <f>SUMIFS(Baggrundsvariable!D$3:D$296,Baggrundsvariable!$A$3:$A$296,Samlet!$C1580,Baggrundsvariable!$C$3:$C$296,Samlet!$E1580)</f>
        <v>209991</v>
      </c>
      <c r="H1580" s="8">
        <f>SUMIFS(Baggrundsvariable!E$3:E$296,Baggrundsvariable!$A$3:$A$296,Samlet!$C1580,Baggrundsvariable!$C$3:$C$296,Samlet!$E1580)</f>
        <v>1.2249999999999999</v>
      </c>
      <c r="I1580" s="8">
        <f>SUMIFS(Baggrundsvariable!F$3:F$296,Baggrundsvariable!$A$3:$A$296,Samlet!$C1580,Baggrundsvariable!$C$3:$C$296,Samlet!$E1580)</f>
        <v>6.4</v>
      </c>
      <c r="J1580" s="8">
        <f>SUMIFS(Baggrundsvariable!G$3:G$296,Baggrundsvariable!$A$3:$A$296,Samlet!$C1580,Baggrundsvariable!$C$3:$C$296,Samlet!$E1580)</f>
        <v>40.6</v>
      </c>
      <c r="K1580" s="8">
        <f>SUMIFS(Baggrundsvariable!H$3:H$296,Baggrundsvariable!$A$3:$A$296,Samlet!$C1580,Baggrundsvariable!$C$3:$C$296,Samlet!$E1580)</f>
        <v>20.8</v>
      </c>
      <c r="L1580" s="8">
        <f>SUMIFS(Baggrundsvariable!I$3:I$296,Baggrundsvariable!$A$3:$A$296,Samlet!$C1580,Baggrundsvariable!$C$3:$C$296,Samlet!$E1580)</f>
        <v>14.847157834554469</v>
      </c>
    </row>
    <row r="1581" spans="1:12">
      <c r="A1581">
        <v>1355</v>
      </c>
      <c r="B1581" t="s">
        <v>617</v>
      </c>
      <c r="C1581">
        <v>101</v>
      </c>
      <c r="D1581" t="s">
        <v>1232</v>
      </c>
      <c r="E1581">
        <v>2015</v>
      </c>
      <c r="F1581" s="15">
        <f>IF(VLOOKUP(IF($A1581&lt;1500,'BM011'!$D$5,IF($A1581&lt;1800,'BM011'!$D$5,IF($A1581&lt;2000,'BM011'!$D$5,$A1581))),'BM011'!$D$5:$U$607,'BM011'!T$609,0)="BRUG KOM",VLOOKUP($C1581,'BM010'!$C$5:$T$102,'BM010'!S$104,0),VLOOKUP(IF($A1581&lt;1500,'BM011'!$D$5,IF($A1581&lt;1800,'BM011'!$D$5,IF($A1581&lt;2000,'BM011'!$D$5,$A1581))),'BM011'!$D$5:$U$607,'BM011'!T$609,0))</f>
        <v>29624.75</v>
      </c>
      <c r="G1581">
        <f>SUMIFS(Baggrundsvariable!D$3:D$296,Baggrundsvariable!$A$3:$A$296,Samlet!$C1581,Baggrundsvariable!$C$3:$C$296,Samlet!$E1581)</f>
        <v>209991</v>
      </c>
      <c r="H1581" s="8">
        <f>SUMIFS(Baggrundsvariable!E$3:E$296,Baggrundsvariable!$A$3:$A$296,Samlet!$C1581,Baggrundsvariable!$C$3:$C$296,Samlet!$E1581)</f>
        <v>1.2249999999999999</v>
      </c>
      <c r="I1581" s="8">
        <f>SUMIFS(Baggrundsvariable!F$3:F$296,Baggrundsvariable!$A$3:$A$296,Samlet!$C1581,Baggrundsvariable!$C$3:$C$296,Samlet!$E1581)</f>
        <v>6.4</v>
      </c>
      <c r="J1581" s="8">
        <f>SUMIFS(Baggrundsvariable!G$3:G$296,Baggrundsvariable!$A$3:$A$296,Samlet!$C1581,Baggrundsvariable!$C$3:$C$296,Samlet!$E1581)</f>
        <v>40.6</v>
      </c>
      <c r="K1581" s="8">
        <f>SUMIFS(Baggrundsvariable!H$3:H$296,Baggrundsvariable!$A$3:$A$296,Samlet!$C1581,Baggrundsvariable!$C$3:$C$296,Samlet!$E1581)</f>
        <v>20.8</v>
      </c>
      <c r="L1581" s="8">
        <f>SUMIFS(Baggrundsvariable!I$3:I$296,Baggrundsvariable!$A$3:$A$296,Samlet!$C1581,Baggrundsvariable!$C$3:$C$296,Samlet!$E1581)</f>
        <v>14.847157834554469</v>
      </c>
    </row>
    <row r="1582" spans="1:12">
      <c r="A1582">
        <v>1356</v>
      </c>
      <c r="B1582" t="s">
        <v>617</v>
      </c>
      <c r="C1582">
        <v>101</v>
      </c>
      <c r="D1582" t="s">
        <v>1232</v>
      </c>
      <c r="E1582">
        <v>2015</v>
      </c>
      <c r="F1582" s="15">
        <f>IF(VLOOKUP(IF($A1582&lt;1500,'BM011'!$D$5,IF($A1582&lt;1800,'BM011'!$D$5,IF($A1582&lt;2000,'BM011'!$D$5,$A1582))),'BM011'!$D$5:$U$607,'BM011'!T$609,0)="BRUG KOM",VLOOKUP($C1582,'BM010'!$C$5:$T$102,'BM010'!S$104,0),VLOOKUP(IF($A1582&lt;1500,'BM011'!$D$5,IF($A1582&lt;1800,'BM011'!$D$5,IF($A1582&lt;2000,'BM011'!$D$5,$A1582))),'BM011'!$D$5:$U$607,'BM011'!T$609,0))</f>
        <v>29624.75</v>
      </c>
      <c r="G1582">
        <f>SUMIFS(Baggrundsvariable!D$3:D$296,Baggrundsvariable!$A$3:$A$296,Samlet!$C1582,Baggrundsvariable!$C$3:$C$296,Samlet!$E1582)</f>
        <v>209991</v>
      </c>
      <c r="H1582" s="8">
        <f>SUMIFS(Baggrundsvariable!E$3:E$296,Baggrundsvariable!$A$3:$A$296,Samlet!$C1582,Baggrundsvariable!$C$3:$C$296,Samlet!$E1582)</f>
        <v>1.2249999999999999</v>
      </c>
      <c r="I1582" s="8">
        <f>SUMIFS(Baggrundsvariable!F$3:F$296,Baggrundsvariable!$A$3:$A$296,Samlet!$C1582,Baggrundsvariable!$C$3:$C$296,Samlet!$E1582)</f>
        <v>6.4</v>
      </c>
      <c r="J1582" s="8">
        <f>SUMIFS(Baggrundsvariable!G$3:G$296,Baggrundsvariable!$A$3:$A$296,Samlet!$C1582,Baggrundsvariable!$C$3:$C$296,Samlet!$E1582)</f>
        <v>40.6</v>
      </c>
      <c r="K1582" s="8">
        <f>SUMIFS(Baggrundsvariable!H$3:H$296,Baggrundsvariable!$A$3:$A$296,Samlet!$C1582,Baggrundsvariable!$C$3:$C$296,Samlet!$E1582)</f>
        <v>20.8</v>
      </c>
      <c r="L1582" s="8">
        <f>SUMIFS(Baggrundsvariable!I$3:I$296,Baggrundsvariable!$A$3:$A$296,Samlet!$C1582,Baggrundsvariable!$C$3:$C$296,Samlet!$E1582)</f>
        <v>14.847157834554469</v>
      </c>
    </row>
    <row r="1583" spans="1:12">
      <c r="A1583">
        <v>1357</v>
      </c>
      <c r="B1583" t="s">
        <v>617</v>
      </c>
      <c r="C1583">
        <v>101</v>
      </c>
      <c r="D1583" t="s">
        <v>1232</v>
      </c>
      <c r="E1583">
        <v>2015</v>
      </c>
      <c r="F1583" s="15">
        <f>IF(VLOOKUP(IF($A1583&lt;1500,'BM011'!$D$5,IF($A1583&lt;1800,'BM011'!$D$5,IF($A1583&lt;2000,'BM011'!$D$5,$A1583))),'BM011'!$D$5:$U$607,'BM011'!T$609,0)="BRUG KOM",VLOOKUP($C1583,'BM010'!$C$5:$T$102,'BM010'!S$104,0),VLOOKUP(IF($A1583&lt;1500,'BM011'!$D$5,IF($A1583&lt;1800,'BM011'!$D$5,IF($A1583&lt;2000,'BM011'!$D$5,$A1583))),'BM011'!$D$5:$U$607,'BM011'!T$609,0))</f>
        <v>29624.75</v>
      </c>
      <c r="G1583">
        <f>SUMIFS(Baggrundsvariable!D$3:D$296,Baggrundsvariable!$A$3:$A$296,Samlet!$C1583,Baggrundsvariable!$C$3:$C$296,Samlet!$E1583)</f>
        <v>209991</v>
      </c>
      <c r="H1583" s="8">
        <f>SUMIFS(Baggrundsvariable!E$3:E$296,Baggrundsvariable!$A$3:$A$296,Samlet!$C1583,Baggrundsvariable!$C$3:$C$296,Samlet!$E1583)</f>
        <v>1.2249999999999999</v>
      </c>
      <c r="I1583" s="8">
        <f>SUMIFS(Baggrundsvariable!F$3:F$296,Baggrundsvariable!$A$3:$A$296,Samlet!$C1583,Baggrundsvariable!$C$3:$C$296,Samlet!$E1583)</f>
        <v>6.4</v>
      </c>
      <c r="J1583" s="8">
        <f>SUMIFS(Baggrundsvariable!G$3:G$296,Baggrundsvariable!$A$3:$A$296,Samlet!$C1583,Baggrundsvariable!$C$3:$C$296,Samlet!$E1583)</f>
        <v>40.6</v>
      </c>
      <c r="K1583" s="8">
        <f>SUMIFS(Baggrundsvariable!H$3:H$296,Baggrundsvariable!$A$3:$A$296,Samlet!$C1583,Baggrundsvariable!$C$3:$C$296,Samlet!$E1583)</f>
        <v>20.8</v>
      </c>
      <c r="L1583" s="8">
        <f>SUMIFS(Baggrundsvariable!I$3:I$296,Baggrundsvariable!$A$3:$A$296,Samlet!$C1583,Baggrundsvariable!$C$3:$C$296,Samlet!$E1583)</f>
        <v>14.847157834554469</v>
      </c>
    </row>
    <row r="1584" spans="1:12">
      <c r="A1584">
        <v>1358</v>
      </c>
      <c r="B1584" t="s">
        <v>617</v>
      </c>
      <c r="C1584">
        <v>101</v>
      </c>
      <c r="D1584" t="s">
        <v>1232</v>
      </c>
      <c r="E1584">
        <v>2015</v>
      </c>
      <c r="F1584" s="15">
        <f>IF(VLOOKUP(IF($A1584&lt;1500,'BM011'!$D$5,IF($A1584&lt;1800,'BM011'!$D$5,IF($A1584&lt;2000,'BM011'!$D$5,$A1584))),'BM011'!$D$5:$U$607,'BM011'!T$609,0)="BRUG KOM",VLOOKUP($C1584,'BM010'!$C$5:$T$102,'BM010'!S$104,0),VLOOKUP(IF($A1584&lt;1500,'BM011'!$D$5,IF($A1584&lt;1800,'BM011'!$D$5,IF($A1584&lt;2000,'BM011'!$D$5,$A1584))),'BM011'!$D$5:$U$607,'BM011'!T$609,0))</f>
        <v>29624.75</v>
      </c>
      <c r="G1584">
        <f>SUMIFS(Baggrundsvariable!D$3:D$296,Baggrundsvariable!$A$3:$A$296,Samlet!$C1584,Baggrundsvariable!$C$3:$C$296,Samlet!$E1584)</f>
        <v>209991</v>
      </c>
      <c r="H1584" s="8">
        <f>SUMIFS(Baggrundsvariable!E$3:E$296,Baggrundsvariable!$A$3:$A$296,Samlet!$C1584,Baggrundsvariable!$C$3:$C$296,Samlet!$E1584)</f>
        <v>1.2249999999999999</v>
      </c>
      <c r="I1584" s="8">
        <f>SUMIFS(Baggrundsvariable!F$3:F$296,Baggrundsvariable!$A$3:$A$296,Samlet!$C1584,Baggrundsvariable!$C$3:$C$296,Samlet!$E1584)</f>
        <v>6.4</v>
      </c>
      <c r="J1584" s="8">
        <f>SUMIFS(Baggrundsvariable!G$3:G$296,Baggrundsvariable!$A$3:$A$296,Samlet!$C1584,Baggrundsvariable!$C$3:$C$296,Samlet!$E1584)</f>
        <v>40.6</v>
      </c>
      <c r="K1584" s="8">
        <f>SUMIFS(Baggrundsvariable!H$3:H$296,Baggrundsvariable!$A$3:$A$296,Samlet!$C1584,Baggrundsvariable!$C$3:$C$296,Samlet!$E1584)</f>
        <v>20.8</v>
      </c>
      <c r="L1584" s="8">
        <f>SUMIFS(Baggrundsvariable!I$3:I$296,Baggrundsvariable!$A$3:$A$296,Samlet!$C1584,Baggrundsvariable!$C$3:$C$296,Samlet!$E1584)</f>
        <v>14.847157834554469</v>
      </c>
    </row>
    <row r="1585" spans="1:12">
      <c r="A1585">
        <v>1359</v>
      </c>
      <c r="B1585" t="s">
        <v>617</v>
      </c>
      <c r="C1585">
        <v>101</v>
      </c>
      <c r="D1585" t="s">
        <v>1232</v>
      </c>
      <c r="E1585">
        <v>2015</v>
      </c>
      <c r="F1585" s="15">
        <f>IF(VLOOKUP(IF($A1585&lt;1500,'BM011'!$D$5,IF($A1585&lt;1800,'BM011'!$D$5,IF($A1585&lt;2000,'BM011'!$D$5,$A1585))),'BM011'!$D$5:$U$607,'BM011'!T$609,0)="BRUG KOM",VLOOKUP($C1585,'BM010'!$C$5:$T$102,'BM010'!S$104,0),VLOOKUP(IF($A1585&lt;1500,'BM011'!$D$5,IF($A1585&lt;1800,'BM011'!$D$5,IF($A1585&lt;2000,'BM011'!$D$5,$A1585))),'BM011'!$D$5:$U$607,'BM011'!T$609,0))</f>
        <v>29624.75</v>
      </c>
      <c r="G1585">
        <f>SUMIFS(Baggrundsvariable!D$3:D$296,Baggrundsvariable!$A$3:$A$296,Samlet!$C1585,Baggrundsvariable!$C$3:$C$296,Samlet!$E1585)</f>
        <v>209991</v>
      </c>
      <c r="H1585" s="8">
        <f>SUMIFS(Baggrundsvariable!E$3:E$296,Baggrundsvariable!$A$3:$A$296,Samlet!$C1585,Baggrundsvariable!$C$3:$C$296,Samlet!$E1585)</f>
        <v>1.2249999999999999</v>
      </c>
      <c r="I1585" s="8">
        <f>SUMIFS(Baggrundsvariable!F$3:F$296,Baggrundsvariable!$A$3:$A$296,Samlet!$C1585,Baggrundsvariable!$C$3:$C$296,Samlet!$E1585)</f>
        <v>6.4</v>
      </c>
      <c r="J1585" s="8">
        <f>SUMIFS(Baggrundsvariable!G$3:G$296,Baggrundsvariable!$A$3:$A$296,Samlet!$C1585,Baggrundsvariable!$C$3:$C$296,Samlet!$E1585)</f>
        <v>40.6</v>
      </c>
      <c r="K1585" s="8">
        <f>SUMIFS(Baggrundsvariable!H$3:H$296,Baggrundsvariable!$A$3:$A$296,Samlet!$C1585,Baggrundsvariable!$C$3:$C$296,Samlet!$E1585)</f>
        <v>20.8</v>
      </c>
      <c r="L1585" s="8">
        <f>SUMIFS(Baggrundsvariable!I$3:I$296,Baggrundsvariable!$A$3:$A$296,Samlet!$C1585,Baggrundsvariable!$C$3:$C$296,Samlet!$E1585)</f>
        <v>14.847157834554469</v>
      </c>
    </row>
    <row r="1586" spans="1:12">
      <c r="A1586">
        <v>1360</v>
      </c>
      <c r="B1586" t="s">
        <v>617</v>
      </c>
      <c r="C1586">
        <v>101</v>
      </c>
      <c r="D1586" t="s">
        <v>1232</v>
      </c>
      <c r="E1586">
        <v>2015</v>
      </c>
      <c r="F1586" s="15">
        <f>IF(VLOOKUP(IF($A1586&lt;1500,'BM011'!$D$5,IF($A1586&lt;1800,'BM011'!$D$5,IF($A1586&lt;2000,'BM011'!$D$5,$A1586))),'BM011'!$D$5:$U$607,'BM011'!T$609,0)="BRUG KOM",VLOOKUP($C1586,'BM010'!$C$5:$T$102,'BM010'!S$104,0),VLOOKUP(IF($A1586&lt;1500,'BM011'!$D$5,IF($A1586&lt;1800,'BM011'!$D$5,IF($A1586&lt;2000,'BM011'!$D$5,$A1586))),'BM011'!$D$5:$U$607,'BM011'!T$609,0))</f>
        <v>29624.75</v>
      </c>
      <c r="G1586">
        <f>SUMIFS(Baggrundsvariable!D$3:D$296,Baggrundsvariable!$A$3:$A$296,Samlet!$C1586,Baggrundsvariable!$C$3:$C$296,Samlet!$E1586)</f>
        <v>209991</v>
      </c>
      <c r="H1586" s="8">
        <f>SUMIFS(Baggrundsvariable!E$3:E$296,Baggrundsvariable!$A$3:$A$296,Samlet!$C1586,Baggrundsvariable!$C$3:$C$296,Samlet!$E1586)</f>
        <v>1.2249999999999999</v>
      </c>
      <c r="I1586" s="8">
        <f>SUMIFS(Baggrundsvariable!F$3:F$296,Baggrundsvariable!$A$3:$A$296,Samlet!$C1586,Baggrundsvariable!$C$3:$C$296,Samlet!$E1586)</f>
        <v>6.4</v>
      </c>
      <c r="J1586" s="8">
        <f>SUMIFS(Baggrundsvariable!G$3:G$296,Baggrundsvariable!$A$3:$A$296,Samlet!$C1586,Baggrundsvariable!$C$3:$C$296,Samlet!$E1586)</f>
        <v>40.6</v>
      </c>
      <c r="K1586" s="8">
        <f>SUMIFS(Baggrundsvariable!H$3:H$296,Baggrundsvariable!$A$3:$A$296,Samlet!$C1586,Baggrundsvariable!$C$3:$C$296,Samlet!$E1586)</f>
        <v>20.8</v>
      </c>
      <c r="L1586" s="8">
        <f>SUMIFS(Baggrundsvariable!I$3:I$296,Baggrundsvariable!$A$3:$A$296,Samlet!$C1586,Baggrundsvariable!$C$3:$C$296,Samlet!$E1586)</f>
        <v>14.847157834554469</v>
      </c>
    </row>
    <row r="1587" spans="1:12">
      <c r="A1587">
        <v>1361</v>
      </c>
      <c r="B1587" t="s">
        <v>617</v>
      </c>
      <c r="C1587">
        <v>101</v>
      </c>
      <c r="D1587" t="s">
        <v>1232</v>
      </c>
      <c r="E1587">
        <v>2015</v>
      </c>
      <c r="F1587" s="15">
        <f>IF(VLOOKUP(IF($A1587&lt;1500,'BM011'!$D$5,IF($A1587&lt;1800,'BM011'!$D$5,IF($A1587&lt;2000,'BM011'!$D$5,$A1587))),'BM011'!$D$5:$U$607,'BM011'!T$609,0)="BRUG KOM",VLOOKUP($C1587,'BM010'!$C$5:$T$102,'BM010'!S$104,0),VLOOKUP(IF($A1587&lt;1500,'BM011'!$D$5,IF($A1587&lt;1800,'BM011'!$D$5,IF($A1587&lt;2000,'BM011'!$D$5,$A1587))),'BM011'!$D$5:$U$607,'BM011'!T$609,0))</f>
        <v>29624.75</v>
      </c>
      <c r="G1587">
        <f>SUMIFS(Baggrundsvariable!D$3:D$296,Baggrundsvariable!$A$3:$A$296,Samlet!$C1587,Baggrundsvariable!$C$3:$C$296,Samlet!$E1587)</f>
        <v>209991</v>
      </c>
      <c r="H1587" s="8">
        <f>SUMIFS(Baggrundsvariable!E$3:E$296,Baggrundsvariable!$A$3:$A$296,Samlet!$C1587,Baggrundsvariable!$C$3:$C$296,Samlet!$E1587)</f>
        <v>1.2249999999999999</v>
      </c>
      <c r="I1587" s="8">
        <f>SUMIFS(Baggrundsvariable!F$3:F$296,Baggrundsvariable!$A$3:$A$296,Samlet!$C1587,Baggrundsvariable!$C$3:$C$296,Samlet!$E1587)</f>
        <v>6.4</v>
      </c>
      <c r="J1587" s="8">
        <f>SUMIFS(Baggrundsvariable!G$3:G$296,Baggrundsvariable!$A$3:$A$296,Samlet!$C1587,Baggrundsvariable!$C$3:$C$296,Samlet!$E1587)</f>
        <v>40.6</v>
      </c>
      <c r="K1587" s="8">
        <f>SUMIFS(Baggrundsvariable!H$3:H$296,Baggrundsvariable!$A$3:$A$296,Samlet!$C1587,Baggrundsvariable!$C$3:$C$296,Samlet!$E1587)</f>
        <v>20.8</v>
      </c>
      <c r="L1587" s="8">
        <f>SUMIFS(Baggrundsvariable!I$3:I$296,Baggrundsvariable!$A$3:$A$296,Samlet!$C1587,Baggrundsvariable!$C$3:$C$296,Samlet!$E1587)</f>
        <v>14.847157834554469</v>
      </c>
    </row>
    <row r="1588" spans="1:12">
      <c r="A1588">
        <v>1362</v>
      </c>
      <c r="B1588" t="s">
        <v>617</v>
      </c>
      <c r="C1588">
        <v>101</v>
      </c>
      <c r="D1588" t="s">
        <v>1232</v>
      </c>
      <c r="E1588">
        <v>2015</v>
      </c>
      <c r="F1588" s="15">
        <f>IF(VLOOKUP(IF($A1588&lt;1500,'BM011'!$D$5,IF($A1588&lt;1800,'BM011'!$D$5,IF($A1588&lt;2000,'BM011'!$D$5,$A1588))),'BM011'!$D$5:$U$607,'BM011'!T$609,0)="BRUG KOM",VLOOKUP($C1588,'BM010'!$C$5:$T$102,'BM010'!S$104,0),VLOOKUP(IF($A1588&lt;1500,'BM011'!$D$5,IF($A1588&lt;1800,'BM011'!$D$5,IF($A1588&lt;2000,'BM011'!$D$5,$A1588))),'BM011'!$D$5:$U$607,'BM011'!T$609,0))</f>
        <v>29624.75</v>
      </c>
      <c r="G1588">
        <f>SUMIFS(Baggrundsvariable!D$3:D$296,Baggrundsvariable!$A$3:$A$296,Samlet!$C1588,Baggrundsvariable!$C$3:$C$296,Samlet!$E1588)</f>
        <v>209991</v>
      </c>
      <c r="H1588" s="8">
        <f>SUMIFS(Baggrundsvariable!E$3:E$296,Baggrundsvariable!$A$3:$A$296,Samlet!$C1588,Baggrundsvariable!$C$3:$C$296,Samlet!$E1588)</f>
        <v>1.2249999999999999</v>
      </c>
      <c r="I1588" s="8">
        <f>SUMIFS(Baggrundsvariable!F$3:F$296,Baggrundsvariable!$A$3:$A$296,Samlet!$C1588,Baggrundsvariable!$C$3:$C$296,Samlet!$E1588)</f>
        <v>6.4</v>
      </c>
      <c r="J1588" s="8">
        <f>SUMIFS(Baggrundsvariable!G$3:G$296,Baggrundsvariable!$A$3:$A$296,Samlet!$C1588,Baggrundsvariable!$C$3:$C$296,Samlet!$E1588)</f>
        <v>40.6</v>
      </c>
      <c r="K1588" s="8">
        <f>SUMIFS(Baggrundsvariable!H$3:H$296,Baggrundsvariable!$A$3:$A$296,Samlet!$C1588,Baggrundsvariable!$C$3:$C$296,Samlet!$E1588)</f>
        <v>20.8</v>
      </c>
      <c r="L1588" s="8">
        <f>SUMIFS(Baggrundsvariable!I$3:I$296,Baggrundsvariable!$A$3:$A$296,Samlet!$C1588,Baggrundsvariable!$C$3:$C$296,Samlet!$E1588)</f>
        <v>14.847157834554469</v>
      </c>
    </row>
    <row r="1589" spans="1:12">
      <c r="A1589">
        <v>1363</v>
      </c>
      <c r="B1589" t="s">
        <v>617</v>
      </c>
      <c r="C1589">
        <v>101</v>
      </c>
      <c r="D1589" t="s">
        <v>1232</v>
      </c>
      <c r="E1589">
        <v>2015</v>
      </c>
      <c r="F1589" s="15">
        <f>IF(VLOOKUP(IF($A1589&lt;1500,'BM011'!$D$5,IF($A1589&lt;1800,'BM011'!$D$5,IF($A1589&lt;2000,'BM011'!$D$5,$A1589))),'BM011'!$D$5:$U$607,'BM011'!T$609,0)="BRUG KOM",VLOOKUP($C1589,'BM010'!$C$5:$T$102,'BM010'!S$104,0),VLOOKUP(IF($A1589&lt;1500,'BM011'!$D$5,IF($A1589&lt;1800,'BM011'!$D$5,IF($A1589&lt;2000,'BM011'!$D$5,$A1589))),'BM011'!$D$5:$U$607,'BM011'!T$609,0))</f>
        <v>29624.75</v>
      </c>
      <c r="G1589">
        <f>SUMIFS(Baggrundsvariable!D$3:D$296,Baggrundsvariable!$A$3:$A$296,Samlet!$C1589,Baggrundsvariable!$C$3:$C$296,Samlet!$E1589)</f>
        <v>209991</v>
      </c>
      <c r="H1589" s="8">
        <f>SUMIFS(Baggrundsvariable!E$3:E$296,Baggrundsvariable!$A$3:$A$296,Samlet!$C1589,Baggrundsvariable!$C$3:$C$296,Samlet!$E1589)</f>
        <v>1.2249999999999999</v>
      </c>
      <c r="I1589" s="8">
        <f>SUMIFS(Baggrundsvariable!F$3:F$296,Baggrundsvariable!$A$3:$A$296,Samlet!$C1589,Baggrundsvariable!$C$3:$C$296,Samlet!$E1589)</f>
        <v>6.4</v>
      </c>
      <c r="J1589" s="8">
        <f>SUMIFS(Baggrundsvariable!G$3:G$296,Baggrundsvariable!$A$3:$A$296,Samlet!$C1589,Baggrundsvariable!$C$3:$C$296,Samlet!$E1589)</f>
        <v>40.6</v>
      </c>
      <c r="K1589" s="8">
        <f>SUMIFS(Baggrundsvariable!H$3:H$296,Baggrundsvariable!$A$3:$A$296,Samlet!$C1589,Baggrundsvariable!$C$3:$C$296,Samlet!$E1589)</f>
        <v>20.8</v>
      </c>
      <c r="L1589" s="8">
        <f>SUMIFS(Baggrundsvariable!I$3:I$296,Baggrundsvariable!$A$3:$A$296,Samlet!$C1589,Baggrundsvariable!$C$3:$C$296,Samlet!$E1589)</f>
        <v>14.847157834554469</v>
      </c>
    </row>
    <row r="1590" spans="1:12">
      <c r="A1590">
        <v>1364</v>
      </c>
      <c r="B1590" t="s">
        <v>617</v>
      </c>
      <c r="C1590">
        <v>101</v>
      </c>
      <c r="D1590" t="s">
        <v>1232</v>
      </c>
      <c r="E1590">
        <v>2015</v>
      </c>
      <c r="F1590" s="15">
        <f>IF(VLOOKUP(IF($A1590&lt;1500,'BM011'!$D$5,IF($A1590&lt;1800,'BM011'!$D$5,IF($A1590&lt;2000,'BM011'!$D$5,$A1590))),'BM011'!$D$5:$U$607,'BM011'!T$609,0)="BRUG KOM",VLOOKUP($C1590,'BM010'!$C$5:$T$102,'BM010'!S$104,0),VLOOKUP(IF($A1590&lt;1500,'BM011'!$D$5,IF($A1590&lt;1800,'BM011'!$D$5,IF($A1590&lt;2000,'BM011'!$D$5,$A1590))),'BM011'!$D$5:$U$607,'BM011'!T$609,0))</f>
        <v>29624.75</v>
      </c>
      <c r="G1590">
        <f>SUMIFS(Baggrundsvariable!D$3:D$296,Baggrundsvariable!$A$3:$A$296,Samlet!$C1590,Baggrundsvariable!$C$3:$C$296,Samlet!$E1590)</f>
        <v>209991</v>
      </c>
      <c r="H1590" s="8">
        <f>SUMIFS(Baggrundsvariable!E$3:E$296,Baggrundsvariable!$A$3:$A$296,Samlet!$C1590,Baggrundsvariable!$C$3:$C$296,Samlet!$E1590)</f>
        <v>1.2249999999999999</v>
      </c>
      <c r="I1590" s="8">
        <f>SUMIFS(Baggrundsvariable!F$3:F$296,Baggrundsvariable!$A$3:$A$296,Samlet!$C1590,Baggrundsvariable!$C$3:$C$296,Samlet!$E1590)</f>
        <v>6.4</v>
      </c>
      <c r="J1590" s="8">
        <f>SUMIFS(Baggrundsvariable!G$3:G$296,Baggrundsvariable!$A$3:$A$296,Samlet!$C1590,Baggrundsvariable!$C$3:$C$296,Samlet!$E1590)</f>
        <v>40.6</v>
      </c>
      <c r="K1590" s="8">
        <f>SUMIFS(Baggrundsvariable!H$3:H$296,Baggrundsvariable!$A$3:$A$296,Samlet!$C1590,Baggrundsvariable!$C$3:$C$296,Samlet!$E1590)</f>
        <v>20.8</v>
      </c>
      <c r="L1590" s="8">
        <f>SUMIFS(Baggrundsvariable!I$3:I$296,Baggrundsvariable!$A$3:$A$296,Samlet!$C1590,Baggrundsvariable!$C$3:$C$296,Samlet!$E1590)</f>
        <v>14.847157834554469</v>
      </c>
    </row>
    <row r="1591" spans="1:12">
      <c r="A1591">
        <v>1365</v>
      </c>
      <c r="B1591" t="s">
        <v>617</v>
      </c>
      <c r="C1591">
        <v>101</v>
      </c>
      <c r="D1591" t="s">
        <v>1232</v>
      </c>
      <c r="E1591">
        <v>2015</v>
      </c>
      <c r="F1591" s="15">
        <f>IF(VLOOKUP(IF($A1591&lt;1500,'BM011'!$D$5,IF($A1591&lt;1800,'BM011'!$D$5,IF($A1591&lt;2000,'BM011'!$D$5,$A1591))),'BM011'!$D$5:$U$607,'BM011'!T$609,0)="BRUG KOM",VLOOKUP($C1591,'BM010'!$C$5:$T$102,'BM010'!S$104,0),VLOOKUP(IF($A1591&lt;1500,'BM011'!$D$5,IF($A1591&lt;1800,'BM011'!$D$5,IF($A1591&lt;2000,'BM011'!$D$5,$A1591))),'BM011'!$D$5:$U$607,'BM011'!T$609,0))</f>
        <v>29624.75</v>
      </c>
      <c r="G1591">
        <f>SUMIFS(Baggrundsvariable!D$3:D$296,Baggrundsvariable!$A$3:$A$296,Samlet!$C1591,Baggrundsvariable!$C$3:$C$296,Samlet!$E1591)</f>
        <v>209991</v>
      </c>
      <c r="H1591" s="8">
        <f>SUMIFS(Baggrundsvariable!E$3:E$296,Baggrundsvariable!$A$3:$A$296,Samlet!$C1591,Baggrundsvariable!$C$3:$C$296,Samlet!$E1591)</f>
        <v>1.2249999999999999</v>
      </c>
      <c r="I1591" s="8">
        <f>SUMIFS(Baggrundsvariable!F$3:F$296,Baggrundsvariable!$A$3:$A$296,Samlet!$C1591,Baggrundsvariable!$C$3:$C$296,Samlet!$E1591)</f>
        <v>6.4</v>
      </c>
      <c r="J1591" s="8">
        <f>SUMIFS(Baggrundsvariable!G$3:G$296,Baggrundsvariable!$A$3:$A$296,Samlet!$C1591,Baggrundsvariable!$C$3:$C$296,Samlet!$E1591)</f>
        <v>40.6</v>
      </c>
      <c r="K1591" s="8">
        <f>SUMIFS(Baggrundsvariable!H$3:H$296,Baggrundsvariable!$A$3:$A$296,Samlet!$C1591,Baggrundsvariable!$C$3:$C$296,Samlet!$E1591)</f>
        <v>20.8</v>
      </c>
      <c r="L1591" s="8">
        <f>SUMIFS(Baggrundsvariable!I$3:I$296,Baggrundsvariable!$A$3:$A$296,Samlet!$C1591,Baggrundsvariable!$C$3:$C$296,Samlet!$E1591)</f>
        <v>14.847157834554469</v>
      </c>
    </row>
    <row r="1592" spans="1:12">
      <c r="A1592">
        <v>1366</v>
      </c>
      <c r="B1592" t="s">
        <v>617</v>
      </c>
      <c r="C1592">
        <v>101</v>
      </c>
      <c r="D1592" t="s">
        <v>1232</v>
      </c>
      <c r="E1592">
        <v>2015</v>
      </c>
      <c r="F1592" s="15">
        <f>IF(VLOOKUP(IF($A1592&lt;1500,'BM011'!$D$5,IF($A1592&lt;1800,'BM011'!$D$5,IF($A1592&lt;2000,'BM011'!$D$5,$A1592))),'BM011'!$D$5:$U$607,'BM011'!T$609,0)="BRUG KOM",VLOOKUP($C1592,'BM010'!$C$5:$T$102,'BM010'!S$104,0),VLOOKUP(IF($A1592&lt;1500,'BM011'!$D$5,IF($A1592&lt;1800,'BM011'!$D$5,IF($A1592&lt;2000,'BM011'!$D$5,$A1592))),'BM011'!$D$5:$U$607,'BM011'!T$609,0))</f>
        <v>29624.75</v>
      </c>
      <c r="G1592">
        <f>SUMIFS(Baggrundsvariable!D$3:D$296,Baggrundsvariable!$A$3:$A$296,Samlet!$C1592,Baggrundsvariable!$C$3:$C$296,Samlet!$E1592)</f>
        <v>209991</v>
      </c>
      <c r="H1592" s="8">
        <f>SUMIFS(Baggrundsvariable!E$3:E$296,Baggrundsvariable!$A$3:$A$296,Samlet!$C1592,Baggrundsvariable!$C$3:$C$296,Samlet!$E1592)</f>
        <v>1.2249999999999999</v>
      </c>
      <c r="I1592" s="8">
        <f>SUMIFS(Baggrundsvariable!F$3:F$296,Baggrundsvariable!$A$3:$A$296,Samlet!$C1592,Baggrundsvariable!$C$3:$C$296,Samlet!$E1592)</f>
        <v>6.4</v>
      </c>
      <c r="J1592" s="8">
        <f>SUMIFS(Baggrundsvariable!G$3:G$296,Baggrundsvariable!$A$3:$A$296,Samlet!$C1592,Baggrundsvariable!$C$3:$C$296,Samlet!$E1592)</f>
        <v>40.6</v>
      </c>
      <c r="K1592" s="8">
        <f>SUMIFS(Baggrundsvariable!H$3:H$296,Baggrundsvariable!$A$3:$A$296,Samlet!$C1592,Baggrundsvariable!$C$3:$C$296,Samlet!$E1592)</f>
        <v>20.8</v>
      </c>
      <c r="L1592" s="8">
        <f>SUMIFS(Baggrundsvariable!I$3:I$296,Baggrundsvariable!$A$3:$A$296,Samlet!$C1592,Baggrundsvariable!$C$3:$C$296,Samlet!$E1592)</f>
        <v>14.847157834554469</v>
      </c>
    </row>
    <row r="1593" spans="1:12">
      <c r="A1593">
        <v>1367</v>
      </c>
      <c r="B1593" t="s">
        <v>617</v>
      </c>
      <c r="C1593">
        <v>101</v>
      </c>
      <c r="D1593" t="s">
        <v>1232</v>
      </c>
      <c r="E1593">
        <v>2015</v>
      </c>
      <c r="F1593" s="15">
        <f>IF(VLOOKUP(IF($A1593&lt;1500,'BM011'!$D$5,IF($A1593&lt;1800,'BM011'!$D$5,IF($A1593&lt;2000,'BM011'!$D$5,$A1593))),'BM011'!$D$5:$U$607,'BM011'!T$609,0)="BRUG KOM",VLOOKUP($C1593,'BM010'!$C$5:$T$102,'BM010'!S$104,0),VLOOKUP(IF($A1593&lt;1500,'BM011'!$D$5,IF($A1593&lt;1800,'BM011'!$D$5,IF($A1593&lt;2000,'BM011'!$D$5,$A1593))),'BM011'!$D$5:$U$607,'BM011'!T$609,0))</f>
        <v>29624.75</v>
      </c>
      <c r="G1593">
        <f>SUMIFS(Baggrundsvariable!D$3:D$296,Baggrundsvariable!$A$3:$A$296,Samlet!$C1593,Baggrundsvariable!$C$3:$C$296,Samlet!$E1593)</f>
        <v>209991</v>
      </c>
      <c r="H1593" s="8">
        <f>SUMIFS(Baggrundsvariable!E$3:E$296,Baggrundsvariable!$A$3:$A$296,Samlet!$C1593,Baggrundsvariable!$C$3:$C$296,Samlet!$E1593)</f>
        <v>1.2249999999999999</v>
      </c>
      <c r="I1593" s="8">
        <f>SUMIFS(Baggrundsvariable!F$3:F$296,Baggrundsvariable!$A$3:$A$296,Samlet!$C1593,Baggrundsvariable!$C$3:$C$296,Samlet!$E1593)</f>
        <v>6.4</v>
      </c>
      <c r="J1593" s="8">
        <f>SUMIFS(Baggrundsvariable!G$3:G$296,Baggrundsvariable!$A$3:$A$296,Samlet!$C1593,Baggrundsvariable!$C$3:$C$296,Samlet!$E1593)</f>
        <v>40.6</v>
      </c>
      <c r="K1593" s="8">
        <f>SUMIFS(Baggrundsvariable!H$3:H$296,Baggrundsvariable!$A$3:$A$296,Samlet!$C1593,Baggrundsvariable!$C$3:$C$296,Samlet!$E1593)</f>
        <v>20.8</v>
      </c>
      <c r="L1593" s="8">
        <f>SUMIFS(Baggrundsvariable!I$3:I$296,Baggrundsvariable!$A$3:$A$296,Samlet!$C1593,Baggrundsvariable!$C$3:$C$296,Samlet!$E1593)</f>
        <v>14.847157834554469</v>
      </c>
    </row>
    <row r="1594" spans="1:12">
      <c r="A1594">
        <v>1368</v>
      </c>
      <c r="B1594" t="s">
        <v>617</v>
      </c>
      <c r="C1594">
        <v>101</v>
      </c>
      <c r="D1594" t="s">
        <v>1232</v>
      </c>
      <c r="E1594">
        <v>2015</v>
      </c>
      <c r="F1594" s="15">
        <f>IF(VLOOKUP(IF($A1594&lt;1500,'BM011'!$D$5,IF($A1594&lt;1800,'BM011'!$D$5,IF($A1594&lt;2000,'BM011'!$D$5,$A1594))),'BM011'!$D$5:$U$607,'BM011'!T$609,0)="BRUG KOM",VLOOKUP($C1594,'BM010'!$C$5:$T$102,'BM010'!S$104,0),VLOOKUP(IF($A1594&lt;1500,'BM011'!$D$5,IF($A1594&lt;1800,'BM011'!$D$5,IF($A1594&lt;2000,'BM011'!$D$5,$A1594))),'BM011'!$D$5:$U$607,'BM011'!T$609,0))</f>
        <v>29624.75</v>
      </c>
      <c r="G1594">
        <f>SUMIFS(Baggrundsvariable!D$3:D$296,Baggrundsvariable!$A$3:$A$296,Samlet!$C1594,Baggrundsvariable!$C$3:$C$296,Samlet!$E1594)</f>
        <v>209991</v>
      </c>
      <c r="H1594" s="8">
        <f>SUMIFS(Baggrundsvariable!E$3:E$296,Baggrundsvariable!$A$3:$A$296,Samlet!$C1594,Baggrundsvariable!$C$3:$C$296,Samlet!$E1594)</f>
        <v>1.2249999999999999</v>
      </c>
      <c r="I1594" s="8">
        <f>SUMIFS(Baggrundsvariable!F$3:F$296,Baggrundsvariable!$A$3:$A$296,Samlet!$C1594,Baggrundsvariable!$C$3:$C$296,Samlet!$E1594)</f>
        <v>6.4</v>
      </c>
      <c r="J1594" s="8">
        <f>SUMIFS(Baggrundsvariable!G$3:G$296,Baggrundsvariable!$A$3:$A$296,Samlet!$C1594,Baggrundsvariable!$C$3:$C$296,Samlet!$E1594)</f>
        <v>40.6</v>
      </c>
      <c r="K1594" s="8">
        <f>SUMIFS(Baggrundsvariable!H$3:H$296,Baggrundsvariable!$A$3:$A$296,Samlet!$C1594,Baggrundsvariable!$C$3:$C$296,Samlet!$E1594)</f>
        <v>20.8</v>
      </c>
      <c r="L1594" s="8">
        <f>SUMIFS(Baggrundsvariable!I$3:I$296,Baggrundsvariable!$A$3:$A$296,Samlet!$C1594,Baggrundsvariable!$C$3:$C$296,Samlet!$E1594)</f>
        <v>14.847157834554469</v>
      </c>
    </row>
    <row r="1595" spans="1:12">
      <c r="A1595">
        <v>1369</v>
      </c>
      <c r="B1595" t="s">
        <v>617</v>
      </c>
      <c r="C1595">
        <v>101</v>
      </c>
      <c r="D1595" t="s">
        <v>1232</v>
      </c>
      <c r="E1595">
        <v>2015</v>
      </c>
      <c r="F1595" s="15">
        <f>IF(VLOOKUP(IF($A1595&lt;1500,'BM011'!$D$5,IF($A1595&lt;1800,'BM011'!$D$5,IF($A1595&lt;2000,'BM011'!$D$5,$A1595))),'BM011'!$D$5:$U$607,'BM011'!T$609,0)="BRUG KOM",VLOOKUP($C1595,'BM010'!$C$5:$T$102,'BM010'!S$104,0),VLOOKUP(IF($A1595&lt;1500,'BM011'!$D$5,IF($A1595&lt;1800,'BM011'!$D$5,IF($A1595&lt;2000,'BM011'!$D$5,$A1595))),'BM011'!$D$5:$U$607,'BM011'!T$609,0))</f>
        <v>29624.75</v>
      </c>
      <c r="G1595">
        <f>SUMIFS(Baggrundsvariable!D$3:D$296,Baggrundsvariable!$A$3:$A$296,Samlet!$C1595,Baggrundsvariable!$C$3:$C$296,Samlet!$E1595)</f>
        <v>209991</v>
      </c>
      <c r="H1595" s="8">
        <f>SUMIFS(Baggrundsvariable!E$3:E$296,Baggrundsvariable!$A$3:$A$296,Samlet!$C1595,Baggrundsvariable!$C$3:$C$296,Samlet!$E1595)</f>
        <v>1.2249999999999999</v>
      </c>
      <c r="I1595" s="8">
        <f>SUMIFS(Baggrundsvariable!F$3:F$296,Baggrundsvariable!$A$3:$A$296,Samlet!$C1595,Baggrundsvariable!$C$3:$C$296,Samlet!$E1595)</f>
        <v>6.4</v>
      </c>
      <c r="J1595" s="8">
        <f>SUMIFS(Baggrundsvariable!G$3:G$296,Baggrundsvariable!$A$3:$A$296,Samlet!$C1595,Baggrundsvariable!$C$3:$C$296,Samlet!$E1595)</f>
        <v>40.6</v>
      </c>
      <c r="K1595" s="8">
        <f>SUMIFS(Baggrundsvariable!H$3:H$296,Baggrundsvariable!$A$3:$A$296,Samlet!$C1595,Baggrundsvariable!$C$3:$C$296,Samlet!$E1595)</f>
        <v>20.8</v>
      </c>
      <c r="L1595" s="8">
        <f>SUMIFS(Baggrundsvariable!I$3:I$296,Baggrundsvariable!$A$3:$A$296,Samlet!$C1595,Baggrundsvariable!$C$3:$C$296,Samlet!$E1595)</f>
        <v>14.847157834554469</v>
      </c>
    </row>
    <row r="1596" spans="1:12">
      <c r="A1596">
        <v>1370</v>
      </c>
      <c r="B1596" t="s">
        <v>617</v>
      </c>
      <c r="C1596">
        <v>101</v>
      </c>
      <c r="D1596" t="s">
        <v>1232</v>
      </c>
      <c r="E1596">
        <v>2015</v>
      </c>
      <c r="F1596" s="15">
        <f>IF(VLOOKUP(IF($A1596&lt;1500,'BM011'!$D$5,IF($A1596&lt;1800,'BM011'!$D$5,IF($A1596&lt;2000,'BM011'!$D$5,$A1596))),'BM011'!$D$5:$U$607,'BM011'!T$609,0)="BRUG KOM",VLOOKUP($C1596,'BM010'!$C$5:$T$102,'BM010'!S$104,0),VLOOKUP(IF($A1596&lt;1500,'BM011'!$D$5,IF($A1596&lt;1800,'BM011'!$D$5,IF($A1596&lt;2000,'BM011'!$D$5,$A1596))),'BM011'!$D$5:$U$607,'BM011'!T$609,0))</f>
        <v>29624.75</v>
      </c>
      <c r="G1596">
        <f>SUMIFS(Baggrundsvariable!D$3:D$296,Baggrundsvariable!$A$3:$A$296,Samlet!$C1596,Baggrundsvariable!$C$3:$C$296,Samlet!$E1596)</f>
        <v>209991</v>
      </c>
      <c r="H1596" s="8">
        <f>SUMIFS(Baggrundsvariable!E$3:E$296,Baggrundsvariable!$A$3:$A$296,Samlet!$C1596,Baggrundsvariable!$C$3:$C$296,Samlet!$E1596)</f>
        <v>1.2249999999999999</v>
      </c>
      <c r="I1596" s="8">
        <f>SUMIFS(Baggrundsvariable!F$3:F$296,Baggrundsvariable!$A$3:$A$296,Samlet!$C1596,Baggrundsvariable!$C$3:$C$296,Samlet!$E1596)</f>
        <v>6.4</v>
      </c>
      <c r="J1596" s="8">
        <f>SUMIFS(Baggrundsvariable!G$3:G$296,Baggrundsvariable!$A$3:$A$296,Samlet!$C1596,Baggrundsvariable!$C$3:$C$296,Samlet!$E1596)</f>
        <v>40.6</v>
      </c>
      <c r="K1596" s="8">
        <f>SUMIFS(Baggrundsvariable!H$3:H$296,Baggrundsvariable!$A$3:$A$296,Samlet!$C1596,Baggrundsvariable!$C$3:$C$296,Samlet!$E1596)</f>
        <v>20.8</v>
      </c>
      <c r="L1596" s="8">
        <f>SUMIFS(Baggrundsvariable!I$3:I$296,Baggrundsvariable!$A$3:$A$296,Samlet!$C1596,Baggrundsvariable!$C$3:$C$296,Samlet!$E1596)</f>
        <v>14.847157834554469</v>
      </c>
    </row>
    <row r="1597" spans="1:12">
      <c r="A1597">
        <v>1371</v>
      </c>
      <c r="B1597" t="s">
        <v>617</v>
      </c>
      <c r="C1597">
        <v>101</v>
      </c>
      <c r="D1597" t="s">
        <v>1232</v>
      </c>
      <c r="E1597">
        <v>2015</v>
      </c>
      <c r="F1597" s="15">
        <f>IF(VLOOKUP(IF($A1597&lt;1500,'BM011'!$D$5,IF($A1597&lt;1800,'BM011'!$D$5,IF($A1597&lt;2000,'BM011'!$D$5,$A1597))),'BM011'!$D$5:$U$607,'BM011'!T$609,0)="BRUG KOM",VLOOKUP($C1597,'BM010'!$C$5:$T$102,'BM010'!S$104,0),VLOOKUP(IF($A1597&lt;1500,'BM011'!$D$5,IF($A1597&lt;1800,'BM011'!$D$5,IF($A1597&lt;2000,'BM011'!$D$5,$A1597))),'BM011'!$D$5:$U$607,'BM011'!T$609,0))</f>
        <v>29624.75</v>
      </c>
      <c r="G1597">
        <f>SUMIFS(Baggrundsvariable!D$3:D$296,Baggrundsvariable!$A$3:$A$296,Samlet!$C1597,Baggrundsvariable!$C$3:$C$296,Samlet!$E1597)</f>
        <v>209991</v>
      </c>
      <c r="H1597" s="8">
        <f>SUMIFS(Baggrundsvariable!E$3:E$296,Baggrundsvariable!$A$3:$A$296,Samlet!$C1597,Baggrundsvariable!$C$3:$C$296,Samlet!$E1597)</f>
        <v>1.2249999999999999</v>
      </c>
      <c r="I1597" s="8">
        <f>SUMIFS(Baggrundsvariable!F$3:F$296,Baggrundsvariable!$A$3:$A$296,Samlet!$C1597,Baggrundsvariable!$C$3:$C$296,Samlet!$E1597)</f>
        <v>6.4</v>
      </c>
      <c r="J1597" s="8">
        <f>SUMIFS(Baggrundsvariable!G$3:G$296,Baggrundsvariable!$A$3:$A$296,Samlet!$C1597,Baggrundsvariable!$C$3:$C$296,Samlet!$E1597)</f>
        <v>40.6</v>
      </c>
      <c r="K1597" s="8">
        <f>SUMIFS(Baggrundsvariable!H$3:H$296,Baggrundsvariable!$A$3:$A$296,Samlet!$C1597,Baggrundsvariable!$C$3:$C$296,Samlet!$E1597)</f>
        <v>20.8</v>
      </c>
      <c r="L1597" s="8">
        <f>SUMIFS(Baggrundsvariable!I$3:I$296,Baggrundsvariable!$A$3:$A$296,Samlet!$C1597,Baggrundsvariable!$C$3:$C$296,Samlet!$E1597)</f>
        <v>14.847157834554469</v>
      </c>
    </row>
    <row r="1598" spans="1:12">
      <c r="A1598">
        <v>1400</v>
      </c>
      <c r="B1598" t="s">
        <v>617</v>
      </c>
      <c r="C1598">
        <v>101</v>
      </c>
      <c r="D1598" t="s">
        <v>1232</v>
      </c>
      <c r="E1598">
        <v>2015</v>
      </c>
      <c r="F1598" s="15">
        <f>IF(VLOOKUP(IF($A1598&lt;1500,'BM011'!$D$5,IF($A1598&lt;1800,'BM011'!$D$5,IF($A1598&lt;2000,'BM011'!$D$5,$A1598))),'BM011'!$D$5:$U$607,'BM011'!T$609,0)="BRUG KOM",VLOOKUP($C1598,'BM010'!$C$5:$T$102,'BM010'!S$104,0),VLOOKUP(IF($A1598&lt;1500,'BM011'!$D$5,IF($A1598&lt;1800,'BM011'!$D$5,IF($A1598&lt;2000,'BM011'!$D$5,$A1598))),'BM011'!$D$5:$U$607,'BM011'!T$609,0))</f>
        <v>29624.75</v>
      </c>
      <c r="G1598">
        <f>SUMIFS(Baggrundsvariable!D$3:D$296,Baggrundsvariable!$A$3:$A$296,Samlet!$C1598,Baggrundsvariable!$C$3:$C$296,Samlet!$E1598)</f>
        <v>209991</v>
      </c>
      <c r="H1598" s="8">
        <f>SUMIFS(Baggrundsvariable!E$3:E$296,Baggrundsvariable!$A$3:$A$296,Samlet!$C1598,Baggrundsvariable!$C$3:$C$296,Samlet!$E1598)</f>
        <v>1.2249999999999999</v>
      </c>
      <c r="I1598" s="8">
        <f>SUMIFS(Baggrundsvariable!F$3:F$296,Baggrundsvariable!$A$3:$A$296,Samlet!$C1598,Baggrundsvariable!$C$3:$C$296,Samlet!$E1598)</f>
        <v>6.4</v>
      </c>
      <c r="J1598" s="8">
        <f>SUMIFS(Baggrundsvariable!G$3:G$296,Baggrundsvariable!$A$3:$A$296,Samlet!$C1598,Baggrundsvariable!$C$3:$C$296,Samlet!$E1598)</f>
        <v>40.6</v>
      </c>
      <c r="K1598" s="8">
        <f>SUMIFS(Baggrundsvariable!H$3:H$296,Baggrundsvariable!$A$3:$A$296,Samlet!$C1598,Baggrundsvariable!$C$3:$C$296,Samlet!$E1598)</f>
        <v>20.8</v>
      </c>
      <c r="L1598" s="8">
        <f>SUMIFS(Baggrundsvariable!I$3:I$296,Baggrundsvariable!$A$3:$A$296,Samlet!$C1598,Baggrundsvariable!$C$3:$C$296,Samlet!$E1598)</f>
        <v>14.847157834554469</v>
      </c>
    </row>
    <row r="1599" spans="1:12">
      <c r="A1599">
        <v>1401</v>
      </c>
      <c r="B1599" t="s">
        <v>617</v>
      </c>
      <c r="C1599">
        <v>101</v>
      </c>
      <c r="D1599" t="s">
        <v>1232</v>
      </c>
      <c r="E1599">
        <v>2015</v>
      </c>
      <c r="F1599" s="15">
        <f>IF(VLOOKUP(IF($A1599&lt;1500,'BM011'!$D$5,IF($A1599&lt;1800,'BM011'!$D$5,IF($A1599&lt;2000,'BM011'!$D$5,$A1599))),'BM011'!$D$5:$U$607,'BM011'!T$609,0)="BRUG KOM",VLOOKUP($C1599,'BM010'!$C$5:$T$102,'BM010'!S$104,0),VLOOKUP(IF($A1599&lt;1500,'BM011'!$D$5,IF($A1599&lt;1800,'BM011'!$D$5,IF($A1599&lt;2000,'BM011'!$D$5,$A1599))),'BM011'!$D$5:$U$607,'BM011'!T$609,0))</f>
        <v>29624.75</v>
      </c>
      <c r="G1599">
        <f>SUMIFS(Baggrundsvariable!D$3:D$296,Baggrundsvariable!$A$3:$A$296,Samlet!$C1599,Baggrundsvariable!$C$3:$C$296,Samlet!$E1599)</f>
        <v>209991</v>
      </c>
      <c r="H1599" s="8">
        <f>SUMIFS(Baggrundsvariable!E$3:E$296,Baggrundsvariable!$A$3:$A$296,Samlet!$C1599,Baggrundsvariable!$C$3:$C$296,Samlet!$E1599)</f>
        <v>1.2249999999999999</v>
      </c>
      <c r="I1599" s="8">
        <f>SUMIFS(Baggrundsvariable!F$3:F$296,Baggrundsvariable!$A$3:$A$296,Samlet!$C1599,Baggrundsvariable!$C$3:$C$296,Samlet!$E1599)</f>
        <v>6.4</v>
      </c>
      <c r="J1599" s="8">
        <f>SUMIFS(Baggrundsvariable!G$3:G$296,Baggrundsvariable!$A$3:$A$296,Samlet!$C1599,Baggrundsvariable!$C$3:$C$296,Samlet!$E1599)</f>
        <v>40.6</v>
      </c>
      <c r="K1599" s="8">
        <f>SUMIFS(Baggrundsvariable!H$3:H$296,Baggrundsvariable!$A$3:$A$296,Samlet!$C1599,Baggrundsvariable!$C$3:$C$296,Samlet!$E1599)</f>
        <v>20.8</v>
      </c>
      <c r="L1599" s="8">
        <f>SUMIFS(Baggrundsvariable!I$3:I$296,Baggrundsvariable!$A$3:$A$296,Samlet!$C1599,Baggrundsvariable!$C$3:$C$296,Samlet!$E1599)</f>
        <v>14.847157834554469</v>
      </c>
    </row>
    <row r="1600" spans="1:12">
      <c r="A1600">
        <v>1402</v>
      </c>
      <c r="B1600" t="s">
        <v>617</v>
      </c>
      <c r="C1600">
        <v>101</v>
      </c>
      <c r="D1600" t="s">
        <v>1232</v>
      </c>
      <c r="E1600">
        <v>2015</v>
      </c>
      <c r="F1600" s="15">
        <f>IF(VLOOKUP(IF($A1600&lt;1500,'BM011'!$D$5,IF($A1600&lt;1800,'BM011'!$D$5,IF($A1600&lt;2000,'BM011'!$D$5,$A1600))),'BM011'!$D$5:$U$607,'BM011'!T$609,0)="BRUG KOM",VLOOKUP($C1600,'BM010'!$C$5:$T$102,'BM010'!S$104,0),VLOOKUP(IF($A1600&lt;1500,'BM011'!$D$5,IF($A1600&lt;1800,'BM011'!$D$5,IF($A1600&lt;2000,'BM011'!$D$5,$A1600))),'BM011'!$D$5:$U$607,'BM011'!T$609,0))</f>
        <v>29624.75</v>
      </c>
      <c r="G1600">
        <f>SUMIFS(Baggrundsvariable!D$3:D$296,Baggrundsvariable!$A$3:$A$296,Samlet!$C1600,Baggrundsvariable!$C$3:$C$296,Samlet!$E1600)</f>
        <v>209991</v>
      </c>
      <c r="H1600" s="8">
        <f>SUMIFS(Baggrundsvariable!E$3:E$296,Baggrundsvariable!$A$3:$A$296,Samlet!$C1600,Baggrundsvariable!$C$3:$C$296,Samlet!$E1600)</f>
        <v>1.2249999999999999</v>
      </c>
      <c r="I1600" s="8">
        <f>SUMIFS(Baggrundsvariable!F$3:F$296,Baggrundsvariable!$A$3:$A$296,Samlet!$C1600,Baggrundsvariable!$C$3:$C$296,Samlet!$E1600)</f>
        <v>6.4</v>
      </c>
      <c r="J1600" s="8">
        <f>SUMIFS(Baggrundsvariable!G$3:G$296,Baggrundsvariable!$A$3:$A$296,Samlet!$C1600,Baggrundsvariable!$C$3:$C$296,Samlet!$E1600)</f>
        <v>40.6</v>
      </c>
      <c r="K1600" s="8">
        <f>SUMIFS(Baggrundsvariable!H$3:H$296,Baggrundsvariable!$A$3:$A$296,Samlet!$C1600,Baggrundsvariable!$C$3:$C$296,Samlet!$E1600)</f>
        <v>20.8</v>
      </c>
      <c r="L1600" s="8">
        <f>SUMIFS(Baggrundsvariable!I$3:I$296,Baggrundsvariable!$A$3:$A$296,Samlet!$C1600,Baggrundsvariable!$C$3:$C$296,Samlet!$E1600)</f>
        <v>14.847157834554469</v>
      </c>
    </row>
    <row r="1601" spans="1:12">
      <c r="A1601">
        <v>1403</v>
      </c>
      <c r="B1601" t="s">
        <v>617</v>
      </c>
      <c r="C1601">
        <v>101</v>
      </c>
      <c r="D1601" t="s">
        <v>1232</v>
      </c>
      <c r="E1601">
        <v>2015</v>
      </c>
      <c r="F1601" s="15">
        <f>IF(VLOOKUP(IF($A1601&lt;1500,'BM011'!$D$5,IF($A1601&lt;1800,'BM011'!$D$5,IF($A1601&lt;2000,'BM011'!$D$5,$A1601))),'BM011'!$D$5:$U$607,'BM011'!T$609,0)="BRUG KOM",VLOOKUP($C1601,'BM010'!$C$5:$T$102,'BM010'!S$104,0),VLOOKUP(IF($A1601&lt;1500,'BM011'!$D$5,IF($A1601&lt;1800,'BM011'!$D$5,IF($A1601&lt;2000,'BM011'!$D$5,$A1601))),'BM011'!$D$5:$U$607,'BM011'!T$609,0))</f>
        <v>29624.75</v>
      </c>
      <c r="G1601">
        <f>SUMIFS(Baggrundsvariable!D$3:D$296,Baggrundsvariable!$A$3:$A$296,Samlet!$C1601,Baggrundsvariable!$C$3:$C$296,Samlet!$E1601)</f>
        <v>209991</v>
      </c>
      <c r="H1601" s="8">
        <f>SUMIFS(Baggrundsvariable!E$3:E$296,Baggrundsvariable!$A$3:$A$296,Samlet!$C1601,Baggrundsvariable!$C$3:$C$296,Samlet!$E1601)</f>
        <v>1.2249999999999999</v>
      </c>
      <c r="I1601" s="8">
        <f>SUMIFS(Baggrundsvariable!F$3:F$296,Baggrundsvariable!$A$3:$A$296,Samlet!$C1601,Baggrundsvariable!$C$3:$C$296,Samlet!$E1601)</f>
        <v>6.4</v>
      </c>
      <c r="J1601" s="8">
        <f>SUMIFS(Baggrundsvariable!G$3:G$296,Baggrundsvariable!$A$3:$A$296,Samlet!$C1601,Baggrundsvariable!$C$3:$C$296,Samlet!$E1601)</f>
        <v>40.6</v>
      </c>
      <c r="K1601" s="8">
        <f>SUMIFS(Baggrundsvariable!H$3:H$296,Baggrundsvariable!$A$3:$A$296,Samlet!$C1601,Baggrundsvariable!$C$3:$C$296,Samlet!$E1601)</f>
        <v>20.8</v>
      </c>
      <c r="L1601" s="8">
        <f>SUMIFS(Baggrundsvariable!I$3:I$296,Baggrundsvariable!$A$3:$A$296,Samlet!$C1601,Baggrundsvariable!$C$3:$C$296,Samlet!$E1601)</f>
        <v>14.847157834554469</v>
      </c>
    </row>
    <row r="1602" spans="1:12">
      <c r="A1602">
        <v>1406</v>
      </c>
      <c r="B1602" t="s">
        <v>617</v>
      </c>
      <c r="C1602">
        <v>101</v>
      </c>
      <c r="D1602" t="s">
        <v>1232</v>
      </c>
      <c r="E1602">
        <v>2015</v>
      </c>
      <c r="F1602" s="15">
        <f>IF(VLOOKUP(IF($A1602&lt;1500,'BM011'!$D$5,IF($A1602&lt;1800,'BM011'!$D$5,IF($A1602&lt;2000,'BM011'!$D$5,$A1602))),'BM011'!$D$5:$U$607,'BM011'!T$609,0)="BRUG KOM",VLOOKUP($C1602,'BM010'!$C$5:$T$102,'BM010'!S$104,0),VLOOKUP(IF($A1602&lt;1500,'BM011'!$D$5,IF($A1602&lt;1800,'BM011'!$D$5,IF($A1602&lt;2000,'BM011'!$D$5,$A1602))),'BM011'!$D$5:$U$607,'BM011'!T$609,0))</f>
        <v>29624.75</v>
      </c>
      <c r="G1602">
        <f>SUMIFS(Baggrundsvariable!D$3:D$296,Baggrundsvariable!$A$3:$A$296,Samlet!$C1602,Baggrundsvariable!$C$3:$C$296,Samlet!$E1602)</f>
        <v>209991</v>
      </c>
      <c r="H1602" s="8">
        <f>SUMIFS(Baggrundsvariable!E$3:E$296,Baggrundsvariable!$A$3:$A$296,Samlet!$C1602,Baggrundsvariable!$C$3:$C$296,Samlet!$E1602)</f>
        <v>1.2249999999999999</v>
      </c>
      <c r="I1602" s="8">
        <f>SUMIFS(Baggrundsvariable!F$3:F$296,Baggrundsvariable!$A$3:$A$296,Samlet!$C1602,Baggrundsvariable!$C$3:$C$296,Samlet!$E1602)</f>
        <v>6.4</v>
      </c>
      <c r="J1602" s="8">
        <f>SUMIFS(Baggrundsvariable!G$3:G$296,Baggrundsvariable!$A$3:$A$296,Samlet!$C1602,Baggrundsvariable!$C$3:$C$296,Samlet!$E1602)</f>
        <v>40.6</v>
      </c>
      <c r="K1602" s="8">
        <f>SUMIFS(Baggrundsvariable!H$3:H$296,Baggrundsvariable!$A$3:$A$296,Samlet!$C1602,Baggrundsvariable!$C$3:$C$296,Samlet!$E1602)</f>
        <v>20.8</v>
      </c>
      <c r="L1602" s="8">
        <f>SUMIFS(Baggrundsvariable!I$3:I$296,Baggrundsvariable!$A$3:$A$296,Samlet!$C1602,Baggrundsvariable!$C$3:$C$296,Samlet!$E1602)</f>
        <v>14.847157834554469</v>
      </c>
    </row>
    <row r="1603" spans="1:12">
      <c r="A1603">
        <v>1407</v>
      </c>
      <c r="B1603" t="s">
        <v>617</v>
      </c>
      <c r="C1603">
        <v>101</v>
      </c>
      <c r="D1603" t="s">
        <v>1232</v>
      </c>
      <c r="E1603">
        <v>2015</v>
      </c>
      <c r="F1603" s="15">
        <f>IF(VLOOKUP(IF($A1603&lt;1500,'BM011'!$D$5,IF($A1603&lt;1800,'BM011'!$D$5,IF($A1603&lt;2000,'BM011'!$D$5,$A1603))),'BM011'!$D$5:$U$607,'BM011'!T$609,0)="BRUG KOM",VLOOKUP($C1603,'BM010'!$C$5:$T$102,'BM010'!S$104,0),VLOOKUP(IF($A1603&lt;1500,'BM011'!$D$5,IF($A1603&lt;1800,'BM011'!$D$5,IF($A1603&lt;2000,'BM011'!$D$5,$A1603))),'BM011'!$D$5:$U$607,'BM011'!T$609,0))</f>
        <v>29624.75</v>
      </c>
      <c r="G1603">
        <f>SUMIFS(Baggrundsvariable!D$3:D$296,Baggrundsvariable!$A$3:$A$296,Samlet!$C1603,Baggrundsvariable!$C$3:$C$296,Samlet!$E1603)</f>
        <v>209991</v>
      </c>
      <c r="H1603" s="8">
        <f>SUMIFS(Baggrundsvariable!E$3:E$296,Baggrundsvariable!$A$3:$A$296,Samlet!$C1603,Baggrundsvariable!$C$3:$C$296,Samlet!$E1603)</f>
        <v>1.2249999999999999</v>
      </c>
      <c r="I1603" s="8">
        <f>SUMIFS(Baggrundsvariable!F$3:F$296,Baggrundsvariable!$A$3:$A$296,Samlet!$C1603,Baggrundsvariable!$C$3:$C$296,Samlet!$E1603)</f>
        <v>6.4</v>
      </c>
      <c r="J1603" s="8">
        <f>SUMIFS(Baggrundsvariable!G$3:G$296,Baggrundsvariable!$A$3:$A$296,Samlet!$C1603,Baggrundsvariable!$C$3:$C$296,Samlet!$E1603)</f>
        <v>40.6</v>
      </c>
      <c r="K1603" s="8">
        <f>SUMIFS(Baggrundsvariable!H$3:H$296,Baggrundsvariable!$A$3:$A$296,Samlet!$C1603,Baggrundsvariable!$C$3:$C$296,Samlet!$E1603)</f>
        <v>20.8</v>
      </c>
      <c r="L1603" s="8">
        <f>SUMIFS(Baggrundsvariable!I$3:I$296,Baggrundsvariable!$A$3:$A$296,Samlet!$C1603,Baggrundsvariable!$C$3:$C$296,Samlet!$E1603)</f>
        <v>14.847157834554469</v>
      </c>
    </row>
    <row r="1604" spans="1:12">
      <c r="A1604">
        <v>1408</v>
      </c>
      <c r="B1604" t="s">
        <v>617</v>
      </c>
      <c r="C1604">
        <v>101</v>
      </c>
      <c r="D1604" t="s">
        <v>1232</v>
      </c>
      <c r="E1604">
        <v>2015</v>
      </c>
      <c r="F1604" s="15">
        <f>IF(VLOOKUP(IF($A1604&lt;1500,'BM011'!$D$5,IF($A1604&lt;1800,'BM011'!$D$5,IF($A1604&lt;2000,'BM011'!$D$5,$A1604))),'BM011'!$D$5:$U$607,'BM011'!T$609,0)="BRUG KOM",VLOOKUP($C1604,'BM010'!$C$5:$T$102,'BM010'!S$104,0),VLOOKUP(IF($A1604&lt;1500,'BM011'!$D$5,IF($A1604&lt;1800,'BM011'!$D$5,IF($A1604&lt;2000,'BM011'!$D$5,$A1604))),'BM011'!$D$5:$U$607,'BM011'!T$609,0))</f>
        <v>29624.75</v>
      </c>
      <c r="G1604">
        <f>SUMIFS(Baggrundsvariable!D$3:D$296,Baggrundsvariable!$A$3:$A$296,Samlet!$C1604,Baggrundsvariable!$C$3:$C$296,Samlet!$E1604)</f>
        <v>209991</v>
      </c>
      <c r="H1604" s="8">
        <f>SUMIFS(Baggrundsvariable!E$3:E$296,Baggrundsvariable!$A$3:$A$296,Samlet!$C1604,Baggrundsvariable!$C$3:$C$296,Samlet!$E1604)</f>
        <v>1.2249999999999999</v>
      </c>
      <c r="I1604" s="8">
        <f>SUMIFS(Baggrundsvariable!F$3:F$296,Baggrundsvariable!$A$3:$A$296,Samlet!$C1604,Baggrundsvariable!$C$3:$C$296,Samlet!$E1604)</f>
        <v>6.4</v>
      </c>
      <c r="J1604" s="8">
        <f>SUMIFS(Baggrundsvariable!G$3:G$296,Baggrundsvariable!$A$3:$A$296,Samlet!$C1604,Baggrundsvariable!$C$3:$C$296,Samlet!$E1604)</f>
        <v>40.6</v>
      </c>
      <c r="K1604" s="8">
        <f>SUMIFS(Baggrundsvariable!H$3:H$296,Baggrundsvariable!$A$3:$A$296,Samlet!$C1604,Baggrundsvariable!$C$3:$C$296,Samlet!$E1604)</f>
        <v>20.8</v>
      </c>
      <c r="L1604" s="8">
        <f>SUMIFS(Baggrundsvariable!I$3:I$296,Baggrundsvariable!$A$3:$A$296,Samlet!$C1604,Baggrundsvariable!$C$3:$C$296,Samlet!$E1604)</f>
        <v>14.847157834554469</v>
      </c>
    </row>
    <row r="1605" spans="1:12">
      <c r="A1605">
        <v>1409</v>
      </c>
      <c r="B1605" t="s">
        <v>617</v>
      </c>
      <c r="C1605">
        <v>101</v>
      </c>
      <c r="D1605" t="s">
        <v>1232</v>
      </c>
      <c r="E1605">
        <v>2015</v>
      </c>
      <c r="F1605" s="15">
        <f>IF(VLOOKUP(IF($A1605&lt;1500,'BM011'!$D$5,IF($A1605&lt;1800,'BM011'!$D$5,IF($A1605&lt;2000,'BM011'!$D$5,$A1605))),'BM011'!$D$5:$U$607,'BM011'!T$609,0)="BRUG KOM",VLOOKUP($C1605,'BM010'!$C$5:$T$102,'BM010'!S$104,0),VLOOKUP(IF($A1605&lt;1500,'BM011'!$D$5,IF($A1605&lt;1800,'BM011'!$D$5,IF($A1605&lt;2000,'BM011'!$D$5,$A1605))),'BM011'!$D$5:$U$607,'BM011'!T$609,0))</f>
        <v>29624.75</v>
      </c>
      <c r="G1605">
        <f>SUMIFS(Baggrundsvariable!D$3:D$296,Baggrundsvariable!$A$3:$A$296,Samlet!$C1605,Baggrundsvariable!$C$3:$C$296,Samlet!$E1605)</f>
        <v>209991</v>
      </c>
      <c r="H1605" s="8">
        <f>SUMIFS(Baggrundsvariable!E$3:E$296,Baggrundsvariable!$A$3:$A$296,Samlet!$C1605,Baggrundsvariable!$C$3:$C$296,Samlet!$E1605)</f>
        <v>1.2249999999999999</v>
      </c>
      <c r="I1605" s="8">
        <f>SUMIFS(Baggrundsvariable!F$3:F$296,Baggrundsvariable!$A$3:$A$296,Samlet!$C1605,Baggrundsvariable!$C$3:$C$296,Samlet!$E1605)</f>
        <v>6.4</v>
      </c>
      <c r="J1605" s="8">
        <f>SUMIFS(Baggrundsvariable!G$3:G$296,Baggrundsvariable!$A$3:$A$296,Samlet!$C1605,Baggrundsvariable!$C$3:$C$296,Samlet!$E1605)</f>
        <v>40.6</v>
      </c>
      <c r="K1605" s="8">
        <f>SUMIFS(Baggrundsvariable!H$3:H$296,Baggrundsvariable!$A$3:$A$296,Samlet!$C1605,Baggrundsvariable!$C$3:$C$296,Samlet!$E1605)</f>
        <v>20.8</v>
      </c>
      <c r="L1605" s="8">
        <f>SUMIFS(Baggrundsvariable!I$3:I$296,Baggrundsvariable!$A$3:$A$296,Samlet!$C1605,Baggrundsvariable!$C$3:$C$296,Samlet!$E1605)</f>
        <v>14.847157834554469</v>
      </c>
    </row>
    <row r="1606" spans="1:12">
      <c r="A1606">
        <v>1410</v>
      </c>
      <c r="B1606" t="s">
        <v>617</v>
      </c>
      <c r="C1606">
        <v>101</v>
      </c>
      <c r="D1606" t="s">
        <v>1232</v>
      </c>
      <c r="E1606">
        <v>2015</v>
      </c>
      <c r="F1606" s="15">
        <f>IF(VLOOKUP(IF($A1606&lt;1500,'BM011'!$D$5,IF($A1606&lt;1800,'BM011'!$D$5,IF($A1606&lt;2000,'BM011'!$D$5,$A1606))),'BM011'!$D$5:$U$607,'BM011'!T$609,0)="BRUG KOM",VLOOKUP($C1606,'BM010'!$C$5:$T$102,'BM010'!S$104,0),VLOOKUP(IF($A1606&lt;1500,'BM011'!$D$5,IF($A1606&lt;1800,'BM011'!$D$5,IF($A1606&lt;2000,'BM011'!$D$5,$A1606))),'BM011'!$D$5:$U$607,'BM011'!T$609,0))</f>
        <v>29624.75</v>
      </c>
      <c r="G1606">
        <f>SUMIFS(Baggrundsvariable!D$3:D$296,Baggrundsvariable!$A$3:$A$296,Samlet!$C1606,Baggrundsvariable!$C$3:$C$296,Samlet!$E1606)</f>
        <v>209991</v>
      </c>
      <c r="H1606" s="8">
        <f>SUMIFS(Baggrundsvariable!E$3:E$296,Baggrundsvariable!$A$3:$A$296,Samlet!$C1606,Baggrundsvariable!$C$3:$C$296,Samlet!$E1606)</f>
        <v>1.2249999999999999</v>
      </c>
      <c r="I1606" s="8">
        <f>SUMIFS(Baggrundsvariable!F$3:F$296,Baggrundsvariable!$A$3:$A$296,Samlet!$C1606,Baggrundsvariable!$C$3:$C$296,Samlet!$E1606)</f>
        <v>6.4</v>
      </c>
      <c r="J1606" s="8">
        <f>SUMIFS(Baggrundsvariable!G$3:G$296,Baggrundsvariable!$A$3:$A$296,Samlet!$C1606,Baggrundsvariable!$C$3:$C$296,Samlet!$E1606)</f>
        <v>40.6</v>
      </c>
      <c r="K1606" s="8">
        <f>SUMIFS(Baggrundsvariable!H$3:H$296,Baggrundsvariable!$A$3:$A$296,Samlet!$C1606,Baggrundsvariable!$C$3:$C$296,Samlet!$E1606)</f>
        <v>20.8</v>
      </c>
      <c r="L1606" s="8">
        <f>SUMIFS(Baggrundsvariable!I$3:I$296,Baggrundsvariable!$A$3:$A$296,Samlet!$C1606,Baggrundsvariable!$C$3:$C$296,Samlet!$E1606)</f>
        <v>14.847157834554469</v>
      </c>
    </row>
    <row r="1607" spans="1:12">
      <c r="A1607">
        <v>1411</v>
      </c>
      <c r="B1607" t="s">
        <v>617</v>
      </c>
      <c r="C1607">
        <v>101</v>
      </c>
      <c r="D1607" t="s">
        <v>1232</v>
      </c>
      <c r="E1607">
        <v>2015</v>
      </c>
      <c r="F1607" s="15">
        <f>IF(VLOOKUP(IF($A1607&lt;1500,'BM011'!$D$5,IF($A1607&lt;1800,'BM011'!$D$5,IF($A1607&lt;2000,'BM011'!$D$5,$A1607))),'BM011'!$D$5:$U$607,'BM011'!T$609,0)="BRUG KOM",VLOOKUP($C1607,'BM010'!$C$5:$T$102,'BM010'!S$104,0),VLOOKUP(IF($A1607&lt;1500,'BM011'!$D$5,IF($A1607&lt;1800,'BM011'!$D$5,IF($A1607&lt;2000,'BM011'!$D$5,$A1607))),'BM011'!$D$5:$U$607,'BM011'!T$609,0))</f>
        <v>29624.75</v>
      </c>
      <c r="G1607">
        <f>SUMIFS(Baggrundsvariable!D$3:D$296,Baggrundsvariable!$A$3:$A$296,Samlet!$C1607,Baggrundsvariable!$C$3:$C$296,Samlet!$E1607)</f>
        <v>209991</v>
      </c>
      <c r="H1607" s="8">
        <f>SUMIFS(Baggrundsvariable!E$3:E$296,Baggrundsvariable!$A$3:$A$296,Samlet!$C1607,Baggrundsvariable!$C$3:$C$296,Samlet!$E1607)</f>
        <v>1.2249999999999999</v>
      </c>
      <c r="I1607" s="8">
        <f>SUMIFS(Baggrundsvariable!F$3:F$296,Baggrundsvariable!$A$3:$A$296,Samlet!$C1607,Baggrundsvariable!$C$3:$C$296,Samlet!$E1607)</f>
        <v>6.4</v>
      </c>
      <c r="J1607" s="8">
        <f>SUMIFS(Baggrundsvariable!G$3:G$296,Baggrundsvariable!$A$3:$A$296,Samlet!$C1607,Baggrundsvariable!$C$3:$C$296,Samlet!$E1607)</f>
        <v>40.6</v>
      </c>
      <c r="K1607" s="8">
        <f>SUMIFS(Baggrundsvariable!H$3:H$296,Baggrundsvariable!$A$3:$A$296,Samlet!$C1607,Baggrundsvariable!$C$3:$C$296,Samlet!$E1607)</f>
        <v>20.8</v>
      </c>
      <c r="L1607" s="8">
        <f>SUMIFS(Baggrundsvariable!I$3:I$296,Baggrundsvariable!$A$3:$A$296,Samlet!$C1607,Baggrundsvariable!$C$3:$C$296,Samlet!$E1607)</f>
        <v>14.847157834554469</v>
      </c>
    </row>
    <row r="1608" spans="1:12">
      <c r="A1608">
        <v>1412</v>
      </c>
      <c r="B1608" t="s">
        <v>617</v>
      </c>
      <c r="C1608">
        <v>101</v>
      </c>
      <c r="D1608" t="s">
        <v>1232</v>
      </c>
      <c r="E1608">
        <v>2015</v>
      </c>
      <c r="F1608" s="15">
        <f>IF(VLOOKUP(IF($A1608&lt;1500,'BM011'!$D$5,IF($A1608&lt;1800,'BM011'!$D$5,IF($A1608&lt;2000,'BM011'!$D$5,$A1608))),'BM011'!$D$5:$U$607,'BM011'!T$609,0)="BRUG KOM",VLOOKUP($C1608,'BM010'!$C$5:$T$102,'BM010'!S$104,0),VLOOKUP(IF($A1608&lt;1500,'BM011'!$D$5,IF($A1608&lt;1800,'BM011'!$D$5,IF($A1608&lt;2000,'BM011'!$D$5,$A1608))),'BM011'!$D$5:$U$607,'BM011'!T$609,0))</f>
        <v>29624.75</v>
      </c>
      <c r="G1608">
        <f>SUMIFS(Baggrundsvariable!D$3:D$296,Baggrundsvariable!$A$3:$A$296,Samlet!$C1608,Baggrundsvariable!$C$3:$C$296,Samlet!$E1608)</f>
        <v>209991</v>
      </c>
      <c r="H1608" s="8">
        <f>SUMIFS(Baggrundsvariable!E$3:E$296,Baggrundsvariable!$A$3:$A$296,Samlet!$C1608,Baggrundsvariable!$C$3:$C$296,Samlet!$E1608)</f>
        <v>1.2249999999999999</v>
      </c>
      <c r="I1608" s="8">
        <f>SUMIFS(Baggrundsvariable!F$3:F$296,Baggrundsvariable!$A$3:$A$296,Samlet!$C1608,Baggrundsvariable!$C$3:$C$296,Samlet!$E1608)</f>
        <v>6.4</v>
      </c>
      <c r="J1608" s="8">
        <f>SUMIFS(Baggrundsvariable!G$3:G$296,Baggrundsvariable!$A$3:$A$296,Samlet!$C1608,Baggrundsvariable!$C$3:$C$296,Samlet!$E1608)</f>
        <v>40.6</v>
      </c>
      <c r="K1608" s="8">
        <f>SUMIFS(Baggrundsvariable!H$3:H$296,Baggrundsvariable!$A$3:$A$296,Samlet!$C1608,Baggrundsvariable!$C$3:$C$296,Samlet!$E1608)</f>
        <v>20.8</v>
      </c>
      <c r="L1608" s="8">
        <f>SUMIFS(Baggrundsvariable!I$3:I$296,Baggrundsvariable!$A$3:$A$296,Samlet!$C1608,Baggrundsvariable!$C$3:$C$296,Samlet!$E1608)</f>
        <v>14.847157834554469</v>
      </c>
    </row>
    <row r="1609" spans="1:12">
      <c r="A1609">
        <v>1413</v>
      </c>
      <c r="B1609" t="s">
        <v>617</v>
      </c>
      <c r="C1609">
        <v>101</v>
      </c>
      <c r="D1609" t="s">
        <v>1232</v>
      </c>
      <c r="E1609">
        <v>2015</v>
      </c>
      <c r="F1609" s="15">
        <f>IF(VLOOKUP(IF($A1609&lt;1500,'BM011'!$D$5,IF($A1609&lt;1800,'BM011'!$D$5,IF($A1609&lt;2000,'BM011'!$D$5,$A1609))),'BM011'!$D$5:$U$607,'BM011'!T$609,0)="BRUG KOM",VLOOKUP($C1609,'BM010'!$C$5:$T$102,'BM010'!S$104,0),VLOOKUP(IF($A1609&lt;1500,'BM011'!$D$5,IF($A1609&lt;1800,'BM011'!$D$5,IF($A1609&lt;2000,'BM011'!$D$5,$A1609))),'BM011'!$D$5:$U$607,'BM011'!T$609,0))</f>
        <v>29624.75</v>
      </c>
      <c r="G1609">
        <f>SUMIFS(Baggrundsvariable!D$3:D$296,Baggrundsvariable!$A$3:$A$296,Samlet!$C1609,Baggrundsvariable!$C$3:$C$296,Samlet!$E1609)</f>
        <v>209991</v>
      </c>
      <c r="H1609" s="8">
        <f>SUMIFS(Baggrundsvariable!E$3:E$296,Baggrundsvariable!$A$3:$A$296,Samlet!$C1609,Baggrundsvariable!$C$3:$C$296,Samlet!$E1609)</f>
        <v>1.2249999999999999</v>
      </c>
      <c r="I1609" s="8">
        <f>SUMIFS(Baggrundsvariable!F$3:F$296,Baggrundsvariable!$A$3:$A$296,Samlet!$C1609,Baggrundsvariable!$C$3:$C$296,Samlet!$E1609)</f>
        <v>6.4</v>
      </c>
      <c r="J1609" s="8">
        <f>SUMIFS(Baggrundsvariable!G$3:G$296,Baggrundsvariable!$A$3:$A$296,Samlet!$C1609,Baggrundsvariable!$C$3:$C$296,Samlet!$E1609)</f>
        <v>40.6</v>
      </c>
      <c r="K1609" s="8">
        <f>SUMIFS(Baggrundsvariable!H$3:H$296,Baggrundsvariable!$A$3:$A$296,Samlet!$C1609,Baggrundsvariable!$C$3:$C$296,Samlet!$E1609)</f>
        <v>20.8</v>
      </c>
      <c r="L1609" s="8">
        <f>SUMIFS(Baggrundsvariable!I$3:I$296,Baggrundsvariable!$A$3:$A$296,Samlet!$C1609,Baggrundsvariable!$C$3:$C$296,Samlet!$E1609)</f>
        <v>14.847157834554469</v>
      </c>
    </row>
    <row r="1610" spans="1:12">
      <c r="A1610">
        <v>1414</v>
      </c>
      <c r="B1610" t="s">
        <v>617</v>
      </c>
      <c r="C1610">
        <v>101</v>
      </c>
      <c r="D1610" t="s">
        <v>1232</v>
      </c>
      <c r="E1610">
        <v>2015</v>
      </c>
      <c r="F1610" s="15">
        <f>IF(VLOOKUP(IF($A1610&lt;1500,'BM011'!$D$5,IF($A1610&lt;1800,'BM011'!$D$5,IF($A1610&lt;2000,'BM011'!$D$5,$A1610))),'BM011'!$D$5:$U$607,'BM011'!T$609,0)="BRUG KOM",VLOOKUP($C1610,'BM010'!$C$5:$T$102,'BM010'!S$104,0),VLOOKUP(IF($A1610&lt;1500,'BM011'!$D$5,IF($A1610&lt;1800,'BM011'!$D$5,IF($A1610&lt;2000,'BM011'!$D$5,$A1610))),'BM011'!$D$5:$U$607,'BM011'!T$609,0))</f>
        <v>29624.75</v>
      </c>
      <c r="G1610">
        <f>SUMIFS(Baggrundsvariable!D$3:D$296,Baggrundsvariable!$A$3:$A$296,Samlet!$C1610,Baggrundsvariable!$C$3:$C$296,Samlet!$E1610)</f>
        <v>209991</v>
      </c>
      <c r="H1610" s="8">
        <f>SUMIFS(Baggrundsvariable!E$3:E$296,Baggrundsvariable!$A$3:$A$296,Samlet!$C1610,Baggrundsvariable!$C$3:$C$296,Samlet!$E1610)</f>
        <v>1.2249999999999999</v>
      </c>
      <c r="I1610" s="8">
        <f>SUMIFS(Baggrundsvariable!F$3:F$296,Baggrundsvariable!$A$3:$A$296,Samlet!$C1610,Baggrundsvariable!$C$3:$C$296,Samlet!$E1610)</f>
        <v>6.4</v>
      </c>
      <c r="J1610" s="8">
        <f>SUMIFS(Baggrundsvariable!G$3:G$296,Baggrundsvariable!$A$3:$A$296,Samlet!$C1610,Baggrundsvariable!$C$3:$C$296,Samlet!$E1610)</f>
        <v>40.6</v>
      </c>
      <c r="K1610" s="8">
        <f>SUMIFS(Baggrundsvariable!H$3:H$296,Baggrundsvariable!$A$3:$A$296,Samlet!$C1610,Baggrundsvariable!$C$3:$C$296,Samlet!$E1610)</f>
        <v>20.8</v>
      </c>
      <c r="L1610" s="8">
        <f>SUMIFS(Baggrundsvariable!I$3:I$296,Baggrundsvariable!$A$3:$A$296,Samlet!$C1610,Baggrundsvariable!$C$3:$C$296,Samlet!$E1610)</f>
        <v>14.847157834554469</v>
      </c>
    </row>
    <row r="1611" spans="1:12">
      <c r="A1611">
        <v>1415</v>
      </c>
      <c r="B1611" t="s">
        <v>617</v>
      </c>
      <c r="C1611">
        <v>101</v>
      </c>
      <c r="D1611" t="s">
        <v>1232</v>
      </c>
      <c r="E1611">
        <v>2015</v>
      </c>
      <c r="F1611" s="15">
        <f>IF(VLOOKUP(IF($A1611&lt;1500,'BM011'!$D$5,IF($A1611&lt;1800,'BM011'!$D$5,IF($A1611&lt;2000,'BM011'!$D$5,$A1611))),'BM011'!$D$5:$U$607,'BM011'!T$609,0)="BRUG KOM",VLOOKUP($C1611,'BM010'!$C$5:$T$102,'BM010'!S$104,0),VLOOKUP(IF($A1611&lt;1500,'BM011'!$D$5,IF($A1611&lt;1800,'BM011'!$D$5,IF($A1611&lt;2000,'BM011'!$D$5,$A1611))),'BM011'!$D$5:$U$607,'BM011'!T$609,0))</f>
        <v>29624.75</v>
      </c>
      <c r="G1611">
        <f>SUMIFS(Baggrundsvariable!D$3:D$296,Baggrundsvariable!$A$3:$A$296,Samlet!$C1611,Baggrundsvariable!$C$3:$C$296,Samlet!$E1611)</f>
        <v>209991</v>
      </c>
      <c r="H1611" s="8">
        <f>SUMIFS(Baggrundsvariable!E$3:E$296,Baggrundsvariable!$A$3:$A$296,Samlet!$C1611,Baggrundsvariable!$C$3:$C$296,Samlet!$E1611)</f>
        <v>1.2249999999999999</v>
      </c>
      <c r="I1611" s="8">
        <f>SUMIFS(Baggrundsvariable!F$3:F$296,Baggrundsvariable!$A$3:$A$296,Samlet!$C1611,Baggrundsvariable!$C$3:$C$296,Samlet!$E1611)</f>
        <v>6.4</v>
      </c>
      <c r="J1611" s="8">
        <f>SUMIFS(Baggrundsvariable!G$3:G$296,Baggrundsvariable!$A$3:$A$296,Samlet!$C1611,Baggrundsvariable!$C$3:$C$296,Samlet!$E1611)</f>
        <v>40.6</v>
      </c>
      <c r="K1611" s="8">
        <f>SUMIFS(Baggrundsvariable!H$3:H$296,Baggrundsvariable!$A$3:$A$296,Samlet!$C1611,Baggrundsvariable!$C$3:$C$296,Samlet!$E1611)</f>
        <v>20.8</v>
      </c>
      <c r="L1611" s="8">
        <f>SUMIFS(Baggrundsvariable!I$3:I$296,Baggrundsvariable!$A$3:$A$296,Samlet!$C1611,Baggrundsvariable!$C$3:$C$296,Samlet!$E1611)</f>
        <v>14.847157834554469</v>
      </c>
    </row>
    <row r="1612" spans="1:12">
      <c r="A1612">
        <v>1416</v>
      </c>
      <c r="B1612" t="s">
        <v>617</v>
      </c>
      <c r="C1612">
        <v>101</v>
      </c>
      <c r="D1612" t="s">
        <v>1232</v>
      </c>
      <c r="E1612">
        <v>2015</v>
      </c>
      <c r="F1612" s="15">
        <f>IF(VLOOKUP(IF($A1612&lt;1500,'BM011'!$D$5,IF($A1612&lt;1800,'BM011'!$D$5,IF($A1612&lt;2000,'BM011'!$D$5,$A1612))),'BM011'!$D$5:$U$607,'BM011'!T$609,0)="BRUG KOM",VLOOKUP($C1612,'BM010'!$C$5:$T$102,'BM010'!S$104,0),VLOOKUP(IF($A1612&lt;1500,'BM011'!$D$5,IF($A1612&lt;1800,'BM011'!$D$5,IF($A1612&lt;2000,'BM011'!$D$5,$A1612))),'BM011'!$D$5:$U$607,'BM011'!T$609,0))</f>
        <v>29624.75</v>
      </c>
      <c r="G1612">
        <f>SUMIFS(Baggrundsvariable!D$3:D$296,Baggrundsvariable!$A$3:$A$296,Samlet!$C1612,Baggrundsvariable!$C$3:$C$296,Samlet!$E1612)</f>
        <v>209991</v>
      </c>
      <c r="H1612" s="8">
        <f>SUMIFS(Baggrundsvariable!E$3:E$296,Baggrundsvariable!$A$3:$A$296,Samlet!$C1612,Baggrundsvariable!$C$3:$C$296,Samlet!$E1612)</f>
        <v>1.2249999999999999</v>
      </c>
      <c r="I1612" s="8">
        <f>SUMIFS(Baggrundsvariable!F$3:F$296,Baggrundsvariable!$A$3:$A$296,Samlet!$C1612,Baggrundsvariable!$C$3:$C$296,Samlet!$E1612)</f>
        <v>6.4</v>
      </c>
      <c r="J1612" s="8">
        <f>SUMIFS(Baggrundsvariable!G$3:G$296,Baggrundsvariable!$A$3:$A$296,Samlet!$C1612,Baggrundsvariable!$C$3:$C$296,Samlet!$E1612)</f>
        <v>40.6</v>
      </c>
      <c r="K1612" s="8">
        <f>SUMIFS(Baggrundsvariable!H$3:H$296,Baggrundsvariable!$A$3:$A$296,Samlet!$C1612,Baggrundsvariable!$C$3:$C$296,Samlet!$E1612)</f>
        <v>20.8</v>
      </c>
      <c r="L1612" s="8">
        <f>SUMIFS(Baggrundsvariable!I$3:I$296,Baggrundsvariable!$A$3:$A$296,Samlet!$C1612,Baggrundsvariable!$C$3:$C$296,Samlet!$E1612)</f>
        <v>14.847157834554469</v>
      </c>
    </row>
    <row r="1613" spans="1:12">
      <c r="A1613">
        <v>1417</v>
      </c>
      <c r="B1613" t="s">
        <v>617</v>
      </c>
      <c r="C1613">
        <v>101</v>
      </c>
      <c r="D1613" t="s">
        <v>1232</v>
      </c>
      <c r="E1613">
        <v>2015</v>
      </c>
      <c r="F1613" s="15">
        <f>IF(VLOOKUP(IF($A1613&lt;1500,'BM011'!$D$5,IF($A1613&lt;1800,'BM011'!$D$5,IF($A1613&lt;2000,'BM011'!$D$5,$A1613))),'BM011'!$D$5:$U$607,'BM011'!T$609,0)="BRUG KOM",VLOOKUP($C1613,'BM010'!$C$5:$T$102,'BM010'!S$104,0),VLOOKUP(IF($A1613&lt;1500,'BM011'!$D$5,IF($A1613&lt;1800,'BM011'!$D$5,IF($A1613&lt;2000,'BM011'!$D$5,$A1613))),'BM011'!$D$5:$U$607,'BM011'!T$609,0))</f>
        <v>29624.75</v>
      </c>
      <c r="G1613">
        <f>SUMIFS(Baggrundsvariable!D$3:D$296,Baggrundsvariable!$A$3:$A$296,Samlet!$C1613,Baggrundsvariable!$C$3:$C$296,Samlet!$E1613)</f>
        <v>209991</v>
      </c>
      <c r="H1613" s="8">
        <f>SUMIFS(Baggrundsvariable!E$3:E$296,Baggrundsvariable!$A$3:$A$296,Samlet!$C1613,Baggrundsvariable!$C$3:$C$296,Samlet!$E1613)</f>
        <v>1.2249999999999999</v>
      </c>
      <c r="I1613" s="8">
        <f>SUMIFS(Baggrundsvariable!F$3:F$296,Baggrundsvariable!$A$3:$A$296,Samlet!$C1613,Baggrundsvariable!$C$3:$C$296,Samlet!$E1613)</f>
        <v>6.4</v>
      </c>
      <c r="J1613" s="8">
        <f>SUMIFS(Baggrundsvariable!G$3:G$296,Baggrundsvariable!$A$3:$A$296,Samlet!$C1613,Baggrundsvariable!$C$3:$C$296,Samlet!$E1613)</f>
        <v>40.6</v>
      </c>
      <c r="K1613" s="8">
        <f>SUMIFS(Baggrundsvariable!H$3:H$296,Baggrundsvariable!$A$3:$A$296,Samlet!$C1613,Baggrundsvariable!$C$3:$C$296,Samlet!$E1613)</f>
        <v>20.8</v>
      </c>
      <c r="L1613" s="8">
        <f>SUMIFS(Baggrundsvariable!I$3:I$296,Baggrundsvariable!$A$3:$A$296,Samlet!$C1613,Baggrundsvariable!$C$3:$C$296,Samlet!$E1613)</f>
        <v>14.847157834554469</v>
      </c>
    </row>
    <row r="1614" spans="1:12">
      <c r="A1614">
        <v>1418</v>
      </c>
      <c r="B1614" t="s">
        <v>617</v>
      </c>
      <c r="C1614">
        <v>101</v>
      </c>
      <c r="D1614" t="s">
        <v>1232</v>
      </c>
      <c r="E1614">
        <v>2015</v>
      </c>
      <c r="F1614" s="15">
        <f>IF(VLOOKUP(IF($A1614&lt;1500,'BM011'!$D$5,IF($A1614&lt;1800,'BM011'!$D$5,IF($A1614&lt;2000,'BM011'!$D$5,$A1614))),'BM011'!$D$5:$U$607,'BM011'!T$609,0)="BRUG KOM",VLOOKUP($C1614,'BM010'!$C$5:$T$102,'BM010'!S$104,0),VLOOKUP(IF($A1614&lt;1500,'BM011'!$D$5,IF($A1614&lt;1800,'BM011'!$D$5,IF($A1614&lt;2000,'BM011'!$D$5,$A1614))),'BM011'!$D$5:$U$607,'BM011'!T$609,0))</f>
        <v>29624.75</v>
      </c>
      <c r="G1614">
        <f>SUMIFS(Baggrundsvariable!D$3:D$296,Baggrundsvariable!$A$3:$A$296,Samlet!$C1614,Baggrundsvariable!$C$3:$C$296,Samlet!$E1614)</f>
        <v>209991</v>
      </c>
      <c r="H1614" s="8">
        <f>SUMIFS(Baggrundsvariable!E$3:E$296,Baggrundsvariable!$A$3:$A$296,Samlet!$C1614,Baggrundsvariable!$C$3:$C$296,Samlet!$E1614)</f>
        <v>1.2249999999999999</v>
      </c>
      <c r="I1614" s="8">
        <f>SUMIFS(Baggrundsvariable!F$3:F$296,Baggrundsvariable!$A$3:$A$296,Samlet!$C1614,Baggrundsvariable!$C$3:$C$296,Samlet!$E1614)</f>
        <v>6.4</v>
      </c>
      <c r="J1614" s="8">
        <f>SUMIFS(Baggrundsvariable!G$3:G$296,Baggrundsvariable!$A$3:$A$296,Samlet!$C1614,Baggrundsvariable!$C$3:$C$296,Samlet!$E1614)</f>
        <v>40.6</v>
      </c>
      <c r="K1614" s="8">
        <f>SUMIFS(Baggrundsvariable!H$3:H$296,Baggrundsvariable!$A$3:$A$296,Samlet!$C1614,Baggrundsvariable!$C$3:$C$296,Samlet!$E1614)</f>
        <v>20.8</v>
      </c>
      <c r="L1614" s="8">
        <f>SUMIFS(Baggrundsvariable!I$3:I$296,Baggrundsvariable!$A$3:$A$296,Samlet!$C1614,Baggrundsvariable!$C$3:$C$296,Samlet!$E1614)</f>
        <v>14.847157834554469</v>
      </c>
    </row>
    <row r="1615" spans="1:12">
      <c r="A1615">
        <v>1419</v>
      </c>
      <c r="B1615" t="s">
        <v>617</v>
      </c>
      <c r="C1615">
        <v>101</v>
      </c>
      <c r="D1615" t="s">
        <v>1232</v>
      </c>
      <c r="E1615">
        <v>2015</v>
      </c>
      <c r="F1615" s="15">
        <f>IF(VLOOKUP(IF($A1615&lt;1500,'BM011'!$D$5,IF($A1615&lt;1800,'BM011'!$D$5,IF($A1615&lt;2000,'BM011'!$D$5,$A1615))),'BM011'!$D$5:$U$607,'BM011'!T$609,0)="BRUG KOM",VLOOKUP($C1615,'BM010'!$C$5:$T$102,'BM010'!S$104,0),VLOOKUP(IF($A1615&lt;1500,'BM011'!$D$5,IF($A1615&lt;1800,'BM011'!$D$5,IF($A1615&lt;2000,'BM011'!$D$5,$A1615))),'BM011'!$D$5:$U$607,'BM011'!T$609,0))</f>
        <v>29624.75</v>
      </c>
      <c r="G1615">
        <f>SUMIFS(Baggrundsvariable!D$3:D$296,Baggrundsvariable!$A$3:$A$296,Samlet!$C1615,Baggrundsvariable!$C$3:$C$296,Samlet!$E1615)</f>
        <v>209991</v>
      </c>
      <c r="H1615" s="8">
        <f>SUMIFS(Baggrundsvariable!E$3:E$296,Baggrundsvariable!$A$3:$A$296,Samlet!$C1615,Baggrundsvariable!$C$3:$C$296,Samlet!$E1615)</f>
        <v>1.2249999999999999</v>
      </c>
      <c r="I1615" s="8">
        <f>SUMIFS(Baggrundsvariable!F$3:F$296,Baggrundsvariable!$A$3:$A$296,Samlet!$C1615,Baggrundsvariable!$C$3:$C$296,Samlet!$E1615)</f>
        <v>6.4</v>
      </c>
      <c r="J1615" s="8">
        <f>SUMIFS(Baggrundsvariable!G$3:G$296,Baggrundsvariable!$A$3:$A$296,Samlet!$C1615,Baggrundsvariable!$C$3:$C$296,Samlet!$E1615)</f>
        <v>40.6</v>
      </c>
      <c r="K1615" s="8">
        <f>SUMIFS(Baggrundsvariable!H$3:H$296,Baggrundsvariable!$A$3:$A$296,Samlet!$C1615,Baggrundsvariable!$C$3:$C$296,Samlet!$E1615)</f>
        <v>20.8</v>
      </c>
      <c r="L1615" s="8">
        <f>SUMIFS(Baggrundsvariable!I$3:I$296,Baggrundsvariable!$A$3:$A$296,Samlet!$C1615,Baggrundsvariable!$C$3:$C$296,Samlet!$E1615)</f>
        <v>14.847157834554469</v>
      </c>
    </row>
    <row r="1616" spans="1:12">
      <c r="A1616">
        <v>1420</v>
      </c>
      <c r="B1616" t="s">
        <v>617</v>
      </c>
      <c r="C1616">
        <v>101</v>
      </c>
      <c r="D1616" t="s">
        <v>1232</v>
      </c>
      <c r="E1616">
        <v>2015</v>
      </c>
      <c r="F1616" s="15">
        <f>IF(VLOOKUP(IF($A1616&lt;1500,'BM011'!$D$5,IF($A1616&lt;1800,'BM011'!$D$5,IF($A1616&lt;2000,'BM011'!$D$5,$A1616))),'BM011'!$D$5:$U$607,'BM011'!T$609,0)="BRUG KOM",VLOOKUP($C1616,'BM010'!$C$5:$T$102,'BM010'!S$104,0),VLOOKUP(IF($A1616&lt;1500,'BM011'!$D$5,IF($A1616&lt;1800,'BM011'!$D$5,IF($A1616&lt;2000,'BM011'!$D$5,$A1616))),'BM011'!$D$5:$U$607,'BM011'!T$609,0))</f>
        <v>29624.75</v>
      </c>
      <c r="G1616">
        <f>SUMIFS(Baggrundsvariable!D$3:D$296,Baggrundsvariable!$A$3:$A$296,Samlet!$C1616,Baggrundsvariable!$C$3:$C$296,Samlet!$E1616)</f>
        <v>209991</v>
      </c>
      <c r="H1616" s="8">
        <f>SUMIFS(Baggrundsvariable!E$3:E$296,Baggrundsvariable!$A$3:$A$296,Samlet!$C1616,Baggrundsvariable!$C$3:$C$296,Samlet!$E1616)</f>
        <v>1.2249999999999999</v>
      </c>
      <c r="I1616" s="8">
        <f>SUMIFS(Baggrundsvariable!F$3:F$296,Baggrundsvariable!$A$3:$A$296,Samlet!$C1616,Baggrundsvariable!$C$3:$C$296,Samlet!$E1616)</f>
        <v>6.4</v>
      </c>
      <c r="J1616" s="8">
        <f>SUMIFS(Baggrundsvariable!G$3:G$296,Baggrundsvariable!$A$3:$A$296,Samlet!$C1616,Baggrundsvariable!$C$3:$C$296,Samlet!$E1616)</f>
        <v>40.6</v>
      </c>
      <c r="K1616" s="8">
        <f>SUMIFS(Baggrundsvariable!H$3:H$296,Baggrundsvariable!$A$3:$A$296,Samlet!$C1616,Baggrundsvariable!$C$3:$C$296,Samlet!$E1616)</f>
        <v>20.8</v>
      </c>
      <c r="L1616" s="8">
        <f>SUMIFS(Baggrundsvariable!I$3:I$296,Baggrundsvariable!$A$3:$A$296,Samlet!$C1616,Baggrundsvariable!$C$3:$C$296,Samlet!$E1616)</f>
        <v>14.847157834554469</v>
      </c>
    </row>
    <row r="1617" spans="1:12">
      <c r="A1617">
        <v>1421</v>
      </c>
      <c r="B1617" t="s">
        <v>617</v>
      </c>
      <c r="C1617">
        <v>101</v>
      </c>
      <c r="D1617" t="s">
        <v>1232</v>
      </c>
      <c r="E1617">
        <v>2015</v>
      </c>
      <c r="F1617" s="15">
        <f>IF(VLOOKUP(IF($A1617&lt;1500,'BM011'!$D$5,IF($A1617&lt;1800,'BM011'!$D$5,IF($A1617&lt;2000,'BM011'!$D$5,$A1617))),'BM011'!$D$5:$U$607,'BM011'!T$609,0)="BRUG KOM",VLOOKUP($C1617,'BM010'!$C$5:$T$102,'BM010'!S$104,0),VLOOKUP(IF($A1617&lt;1500,'BM011'!$D$5,IF($A1617&lt;1800,'BM011'!$D$5,IF($A1617&lt;2000,'BM011'!$D$5,$A1617))),'BM011'!$D$5:$U$607,'BM011'!T$609,0))</f>
        <v>29624.75</v>
      </c>
      <c r="G1617">
        <f>SUMIFS(Baggrundsvariable!D$3:D$296,Baggrundsvariable!$A$3:$A$296,Samlet!$C1617,Baggrundsvariable!$C$3:$C$296,Samlet!$E1617)</f>
        <v>209991</v>
      </c>
      <c r="H1617" s="8">
        <f>SUMIFS(Baggrundsvariable!E$3:E$296,Baggrundsvariable!$A$3:$A$296,Samlet!$C1617,Baggrundsvariable!$C$3:$C$296,Samlet!$E1617)</f>
        <v>1.2249999999999999</v>
      </c>
      <c r="I1617" s="8">
        <f>SUMIFS(Baggrundsvariable!F$3:F$296,Baggrundsvariable!$A$3:$A$296,Samlet!$C1617,Baggrundsvariable!$C$3:$C$296,Samlet!$E1617)</f>
        <v>6.4</v>
      </c>
      <c r="J1617" s="8">
        <f>SUMIFS(Baggrundsvariable!G$3:G$296,Baggrundsvariable!$A$3:$A$296,Samlet!$C1617,Baggrundsvariable!$C$3:$C$296,Samlet!$E1617)</f>
        <v>40.6</v>
      </c>
      <c r="K1617" s="8">
        <f>SUMIFS(Baggrundsvariable!H$3:H$296,Baggrundsvariable!$A$3:$A$296,Samlet!$C1617,Baggrundsvariable!$C$3:$C$296,Samlet!$E1617)</f>
        <v>20.8</v>
      </c>
      <c r="L1617" s="8">
        <f>SUMIFS(Baggrundsvariable!I$3:I$296,Baggrundsvariable!$A$3:$A$296,Samlet!$C1617,Baggrundsvariable!$C$3:$C$296,Samlet!$E1617)</f>
        <v>14.847157834554469</v>
      </c>
    </row>
    <row r="1618" spans="1:12">
      <c r="A1618">
        <v>1422</v>
      </c>
      <c r="B1618" t="s">
        <v>617</v>
      </c>
      <c r="C1618">
        <v>101</v>
      </c>
      <c r="D1618" t="s">
        <v>1232</v>
      </c>
      <c r="E1618">
        <v>2015</v>
      </c>
      <c r="F1618" s="15">
        <f>IF(VLOOKUP(IF($A1618&lt;1500,'BM011'!$D$5,IF($A1618&lt;1800,'BM011'!$D$5,IF($A1618&lt;2000,'BM011'!$D$5,$A1618))),'BM011'!$D$5:$U$607,'BM011'!T$609,0)="BRUG KOM",VLOOKUP($C1618,'BM010'!$C$5:$T$102,'BM010'!S$104,0),VLOOKUP(IF($A1618&lt;1500,'BM011'!$D$5,IF($A1618&lt;1800,'BM011'!$D$5,IF($A1618&lt;2000,'BM011'!$D$5,$A1618))),'BM011'!$D$5:$U$607,'BM011'!T$609,0))</f>
        <v>29624.75</v>
      </c>
      <c r="G1618">
        <f>SUMIFS(Baggrundsvariable!D$3:D$296,Baggrundsvariable!$A$3:$A$296,Samlet!$C1618,Baggrundsvariable!$C$3:$C$296,Samlet!$E1618)</f>
        <v>209991</v>
      </c>
      <c r="H1618" s="8">
        <f>SUMIFS(Baggrundsvariable!E$3:E$296,Baggrundsvariable!$A$3:$A$296,Samlet!$C1618,Baggrundsvariable!$C$3:$C$296,Samlet!$E1618)</f>
        <v>1.2249999999999999</v>
      </c>
      <c r="I1618" s="8">
        <f>SUMIFS(Baggrundsvariable!F$3:F$296,Baggrundsvariable!$A$3:$A$296,Samlet!$C1618,Baggrundsvariable!$C$3:$C$296,Samlet!$E1618)</f>
        <v>6.4</v>
      </c>
      <c r="J1618" s="8">
        <f>SUMIFS(Baggrundsvariable!G$3:G$296,Baggrundsvariable!$A$3:$A$296,Samlet!$C1618,Baggrundsvariable!$C$3:$C$296,Samlet!$E1618)</f>
        <v>40.6</v>
      </c>
      <c r="K1618" s="8">
        <f>SUMIFS(Baggrundsvariable!H$3:H$296,Baggrundsvariable!$A$3:$A$296,Samlet!$C1618,Baggrundsvariable!$C$3:$C$296,Samlet!$E1618)</f>
        <v>20.8</v>
      </c>
      <c r="L1618" s="8">
        <f>SUMIFS(Baggrundsvariable!I$3:I$296,Baggrundsvariable!$A$3:$A$296,Samlet!$C1618,Baggrundsvariable!$C$3:$C$296,Samlet!$E1618)</f>
        <v>14.847157834554469</v>
      </c>
    </row>
    <row r="1619" spans="1:12">
      <c r="A1619">
        <v>1423</v>
      </c>
      <c r="B1619" t="s">
        <v>617</v>
      </c>
      <c r="C1619">
        <v>101</v>
      </c>
      <c r="D1619" t="s">
        <v>1232</v>
      </c>
      <c r="E1619">
        <v>2015</v>
      </c>
      <c r="F1619" s="15">
        <f>IF(VLOOKUP(IF($A1619&lt;1500,'BM011'!$D$5,IF($A1619&lt;1800,'BM011'!$D$5,IF($A1619&lt;2000,'BM011'!$D$5,$A1619))),'BM011'!$D$5:$U$607,'BM011'!T$609,0)="BRUG KOM",VLOOKUP($C1619,'BM010'!$C$5:$T$102,'BM010'!S$104,0),VLOOKUP(IF($A1619&lt;1500,'BM011'!$D$5,IF($A1619&lt;1800,'BM011'!$D$5,IF($A1619&lt;2000,'BM011'!$D$5,$A1619))),'BM011'!$D$5:$U$607,'BM011'!T$609,0))</f>
        <v>29624.75</v>
      </c>
      <c r="G1619">
        <f>SUMIFS(Baggrundsvariable!D$3:D$296,Baggrundsvariable!$A$3:$A$296,Samlet!$C1619,Baggrundsvariable!$C$3:$C$296,Samlet!$E1619)</f>
        <v>209991</v>
      </c>
      <c r="H1619" s="8">
        <f>SUMIFS(Baggrundsvariable!E$3:E$296,Baggrundsvariable!$A$3:$A$296,Samlet!$C1619,Baggrundsvariable!$C$3:$C$296,Samlet!$E1619)</f>
        <v>1.2249999999999999</v>
      </c>
      <c r="I1619" s="8">
        <f>SUMIFS(Baggrundsvariable!F$3:F$296,Baggrundsvariable!$A$3:$A$296,Samlet!$C1619,Baggrundsvariable!$C$3:$C$296,Samlet!$E1619)</f>
        <v>6.4</v>
      </c>
      <c r="J1619" s="8">
        <f>SUMIFS(Baggrundsvariable!G$3:G$296,Baggrundsvariable!$A$3:$A$296,Samlet!$C1619,Baggrundsvariable!$C$3:$C$296,Samlet!$E1619)</f>
        <v>40.6</v>
      </c>
      <c r="K1619" s="8">
        <f>SUMIFS(Baggrundsvariable!H$3:H$296,Baggrundsvariable!$A$3:$A$296,Samlet!$C1619,Baggrundsvariable!$C$3:$C$296,Samlet!$E1619)</f>
        <v>20.8</v>
      </c>
      <c r="L1619" s="8">
        <f>SUMIFS(Baggrundsvariable!I$3:I$296,Baggrundsvariable!$A$3:$A$296,Samlet!$C1619,Baggrundsvariable!$C$3:$C$296,Samlet!$E1619)</f>
        <v>14.847157834554469</v>
      </c>
    </row>
    <row r="1620" spans="1:12">
      <c r="A1620">
        <v>1424</v>
      </c>
      <c r="B1620" t="s">
        <v>617</v>
      </c>
      <c r="C1620">
        <v>101</v>
      </c>
      <c r="D1620" t="s">
        <v>1232</v>
      </c>
      <c r="E1620">
        <v>2015</v>
      </c>
      <c r="F1620" s="15">
        <f>IF(VLOOKUP(IF($A1620&lt;1500,'BM011'!$D$5,IF($A1620&lt;1800,'BM011'!$D$5,IF($A1620&lt;2000,'BM011'!$D$5,$A1620))),'BM011'!$D$5:$U$607,'BM011'!T$609,0)="BRUG KOM",VLOOKUP($C1620,'BM010'!$C$5:$T$102,'BM010'!S$104,0),VLOOKUP(IF($A1620&lt;1500,'BM011'!$D$5,IF($A1620&lt;1800,'BM011'!$D$5,IF($A1620&lt;2000,'BM011'!$D$5,$A1620))),'BM011'!$D$5:$U$607,'BM011'!T$609,0))</f>
        <v>29624.75</v>
      </c>
      <c r="G1620">
        <f>SUMIFS(Baggrundsvariable!D$3:D$296,Baggrundsvariable!$A$3:$A$296,Samlet!$C1620,Baggrundsvariable!$C$3:$C$296,Samlet!$E1620)</f>
        <v>209991</v>
      </c>
      <c r="H1620" s="8">
        <f>SUMIFS(Baggrundsvariable!E$3:E$296,Baggrundsvariable!$A$3:$A$296,Samlet!$C1620,Baggrundsvariable!$C$3:$C$296,Samlet!$E1620)</f>
        <v>1.2249999999999999</v>
      </c>
      <c r="I1620" s="8">
        <f>SUMIFS(Baggrundsvariable!F$3:F$296,Baggrundsvariable!$A$3:$A$296,Samlet!$C1620,Baggrundsvariable!$C$3:$C$296,Samlet!$E1620)</f>
        <v>6.4</v>
      </c>
      <c r="J1620" s="8">
        <f>SUMIFS(Baggrundsvariable!G$3:G$296,Baggrundsvariable!$A$3:$A$296,Samlet!$C1620,Baggrundsvariable!$C$3:$C$296,Samlet!$E1620)</f>
        <v>40.6</v>
      </c>
      <c r="K1620" s="8">
        <f>SUMIFS(Baggrundsvariable!H$3:H$296,Baggrundsvariable!$A$3:$A$296,Samlet!$C1620,Baggrundsvariable!$C$3:$C$296,Samlet!$E1620)</f>
        <v>20.8</v>
      </c>
      <c r="L1620" s="8">
        <f>SUMIFS(Baggrundsvariable!I$3:I$296,Baggrundsvariable!$A$3:$A$296,Samlet!$C1620,Baggrundsvariable!$C$3:$C$296,Samlet!$E1620)</f>
        <v>14.847157834554469</v>
      </c>
    </row>
    <row r="1621" spans="1:12">
      <c r="A1621">
        <v>1425</v>
      </c>
      <c r="B1621" t="s">
        <v>617</v>
      </c>
      <c r="C1621">
        <v>101</v>
      </c>
      <c r="D1621" t="s">
        <v>1232</v>
      </c>
      <c r="E1621">
        <v>2015</v>
      </c>
      <c r="F1621" s="15">
        <f>IF(VLOOKUP(IF($A1621&lt;1500,'BM011'!$D$5,IF($A1621&lt;1800,'BM011'!$D$5,IF($A1621&lt;2000,'BM011'!$D$5,$A1621))),'BM011'!$D$5:$U$607,'BM011'!T$609,0)="BRUG KOM",VLOOKUP($C1621,'BM010'!$C$5:$T$102,'BM010'!S$104,0),VLOOKUP(IF($A1621&lt;1500,'BM011'!$D$5,IF($A1621&lt;1800,'BM011'!$D$5,IF($A1621&lt;2000,'BM011'!$D$5,$A1621))),'BM011'!$D$5:$U$607,'BM011'!T$609,0))</f>
        <v>29624.75</v>
      </c>
      <c r="G1621">
        <f>SUMIFS(Baggrundsvariable!D$3:D$296,Baggrundsvariable!$A$3:$A$296,Samlet!$C1621,Baggrundsvariable!$C$3:$C$296,Samlet!$E1621)</f>
        <v>209991</v>
      </c>
      <c r="H1621" s="8">
        <f>SUMIFS(Baggrundsvariable!E$3:E$296,Baggrundsvariable!$A$3:$A$296,Samlet!$C1621,Baggrundsvariable!$C$3:$C$296,Samlet!$E1621)</f>
        <v>1.2249999999999999</v>
      </c>
      <c r="I1621" s="8">
        <f>SUMIFS(Baggrundsvariable!F$3:F$296,Baggrundsvariable!$A$3:$A$296,Samlet!$C1621,Baggrundsvariable!$C$3:$C$296,Samlet!$E1621)</f>
        <v>6.4</v>
      </c>
      <c r="J1621" s="8">
        <f>SUMIFS(Baggrundsvariable!G$3:G$296,Baggrundsvariable!$A$3:$A$296,Samlet!$C1621,Baggrundsvariable!$C$3:$C$296,Samlet!$E1621)</f>
        <v>40.6</v>
      </c>
      <c r="K1621" s="8">
        <f>SUMIFS(Baggrundsvariable!H$3:H$296,Baggrundsvariable!$A$3:$A$296,Samlet!$C1621,Baggrundsvariable!$C$3:$C$296,Samlet!$E1621)</f>
        <v>20.8</v>
      </c>
      <c r="L1621" s="8">
        <f>SUMIFS(Baggrundsvariable!I$3:I$296,Baggrundsvariable!$A$3:$A$296,Samlet!$C1621,Baggrundsvariable!$C$3:$C$296,Samlet!$E1621)</f>
        <v>14.847157834554469</v>
      </c>
    </row>
    <row r="1622" spans="1:12">
      <c r="A1622">
        <v>1426</v>
      </c>
      <c r="B1622" t="s">
        <v>617</v>
      </c>
      <c r="C1622">
        <v>101</v>
      </c>
      <c r="D1622" t="s">
        <v>1232</v>
      </c>
      <c r="E1622">
        <v>2015</v>
      </c>
      <c r="F1622" s="15">
        <f>IF(VLOOKUP(IF($A1622&lt;1500,'BM011'!$D$5,IF($A1622&lt;1800,'BM011'!$D$5,IF($A1622&lt;2000,'BM011'!$D$5,$A1622))),'BM011'!$D$5:$U$607,'BM011'!T$609,0)="BRUG KOM",VLOOKUP($C1622,'BM010'!$C$5:$T$102,'BM010'!S$104,0),VLOOKUP(IF($A1622&lt;1500,'BM011'!$D$5,IF($A1622&lt;1800,'BM011'!$D$5,IF($A1622&lt;2000,'BM011'!$D$5,$A1622))),'BM011'!$D$5:$U$607,'BM011'!T$609,0))</f>
        <v>29624.75</v>
      </c>
      <c r="G1622">
        <f>SUMIFS(Baggrundsvariable!D$3:D$296,Baggrundsvariable!$A$3:$A$296,Samlet!$C1622,Baggrundsvariable!$C$3:$C$296,Samlet!$E1622)</f>
        <v>209991</v>
      </c>
      <c r="H1622" s="8">
        <f>SUMIFS(Baggrundsvariable!E$3:E$296,Baggrundsvariable!$A$3:$A$296,Samlet!$C1622,Baggrundsvariable!$C$3:$C$296,Samlet!$E1622)</f>
        <v>1.2249999999999999</v>
      </c>
      <c r="I1622" s="8">
        <f>SUMIFS(Baggrundsvariable!F$3:F$296,Baggrundsvariable!$A$3:$A$296,Samlet!$C1622,Baggrundsvariable!$C$3:$C$296,Samlet!$E1622)</f>
        <v>6.4</v>
      </c>
      <c r="J1622" s="8">
        <f>SUMIFS(Baggrundsvariable!G$3:G$296,Baggrundsvariable!$A$3:$A$296,Samlet!$C1622,Baggrundsvariable!$C$3:$C$296,Samlet!$E1622)</f>
        <v>40.6</v>
      </c>
      <c r="K1622" s="8">
        <f>SUMIFS(Baggrundsvariable!H$3:H$296,Baggrundsvariable!$A$3:$A$296,Samlet!$C1622,Baggrundsvariable!$C$3:$C$296,Samlet!$E1622)</f>
        <v>20.8</v>
      </c>
      <c r="L1622" s="8">
        <f>SUMIFS(Baggrundsvariable!I$3:I$296,Baggrundsvariable!$A$3:$A$296,Samlet!$C1622,Baggrundsvariable!$C$3:$C$296,Samlet!$E1622)</f>
        <v>14.847157834554469</v>
      </c>
    </row>
    <row r="1623" spans="1:12">
      <c r="A1623">
        <v>1427</v>
      </c>
      <c r="B1623" t="s">
        <v>617</v>
      </c>
      <c r="C1623">
        <v>101</v>
      </c>
      <c r="D1623" t="s">
        <v>1232</v>
      </c>
      <c r="E1623">
        <v>2015</v>
      </c>
      <c r="F1623" s="15">
        <f>IF(VLOOKUP(IF($A1623&lt;1500,'BM011'!$D$5,IF($A1623&lt;1800,'BM011'!$D$5,IF($A1623&lt;2000,'BM011'!$D$5,$A1623))),'BM011'!$D$5:$U$607,'BM011'!T$609,0)="BRUG KOM",VLOOKUP($C1623,'BM010'!$C$5:$T$102,'BM010'!S$104,0),VLOOKUP(IF($A1623&lt;1500,'BM011'!$D$5,IF($A1623&lt;1800,'BM011'!$D$5,IF($A1623&lt;2000,'BM011'!$D$5,$A1623))),'BM011'!$D$5:$U$607,'BM011'!T$609,0))</f>
        <v>29624.75</v>
      </c>
      <c r="G1623">
        <f>SUMIFS(Baggrundsvariable!D$3:D$296,Baggrundsvariable!$A$3:$A$296,Samlet!$C1623,Baggrundsvariable!$C$3:$C$296,Samlet!$E1623)</f>
        <v>209991</v>
      </c>
      <c r="H1623" s="8">
        <f>SUMIFS(Baggrundsvariable!E$3:E$296,Baggrundsvariable!$A$3:$A$296,Samlet!$C1623,Baggrundsvariable!$C$3:$C$296,Samlet!$E1623)</f>
        <v>1.2249999999999999</v>
      </c>
      <c r="I1623" s="8">
        <f>SUMIFS(Baggrundsvariable!F$3:F$296,Baggrundsvariable!$A$3:$A$296,Samlet!$C1623,Baggrundsvariable!$C$3:$C$296,Samlet!$E1623)</f>
        <v>6.4</v>
      </c>
      <c r="J1623" s="8">
        <f>SUMIFS(Baggrundsvariable!G$3:G$296,Baggrundsvariable!$A$3:$A$296,Samlet!$C1623,Baggrundsvariable!$C$3:$C$296,Samlet!$E1623)</f>
        <v>40.6</v>
      </c>
      <c r="K1623" s="8">
        <f>SUMIFS(Baggrundsvariable!H$3:H$296,Baggrundsvariable!$A$3:$A$296,Samlet!$C1623,Baggrundsvariable!$C$3:$C$296,Samlet!$E1623)</f>
        <v>20.8</v>
      </c>
      <c r="L1623" s="8">
        <f>SUMIFS(Baggrundsvariable!I$3:I$296,Baggrundsvariable!$A$3:$A$296,Samlet!$C1623,Baggrundsvariable!$C$3:$C$296,Samlet!$E1623)</f>
        <v>14.847157834554469</v>
      </c>
    </row>
    <row r="1624" spans="1:12">
      <c r="A1624">
        <v>1428</v>
      </c>
      <c r="B1624" t="s">
        <v>617</v>
      </c>
      <c r="C1624">
        <v>101</v>
      </c>
      <c r="D1624" t="s">
        <v>1232</v>
      </c>
      <c r="E1624">
        <v>2015</v>
      </c>
      <c r="F1624" s="15">
        <f>IF(VLOOKUP(IF($A1624&lt;1500,'BM011'!$D$5,IF($A1624&lt;1800,'BM011'!$D$5,IF($A1624&lt;2000,'BM011'!$D$5,$A1624))),'BM011'!$D$5:$U$607,'BM011'!T$609,0)="BRUG KOM",VLOOKUP($C1624,'BM010'!$C$5:$T$102,'BM010'!S$104,0),VLOOKUP(IF($A1624&lt;1500,'BM011'!$D$5,IF($A1624&lt;1800,'BM011'!$D$5,IF($A1624&lt;2000,'BM011'!$D$5,$A1624))),'BM011'!$D$5:$U$607,'BM011'!T$609,0))</f>
        <v>29624.75</v>
      </c>
      <c r="G1624">
        <f>SUMIFS(Baggrundsvariable!D$3:D$296,Baggrundsvariable!$A$3:$A$296,Samlet!$C1624,Baggrundsvariable!$C$3:$C$296,Samlet!$E1624)</f>
        <v>209991</v>
      </c>
      <c r="H1624" s="8">
        <f>SUMIFS(Baggrundsvariable!E$3:E$296,Baggrundsvariable!$A$3:$A$296,Samlet!$C1624,Baggrundsvariable!$C$3:$C$296,Samlet!$E1624)</f>
        <v>1.2249999999999999</v>
      </c>
      <c r="I1624" s="8">
        <f>SUMIFS(Baggrundsvariable!F$3:F$296,Baggrundsvariable!$A$3:$A$296,Samlet!$C1624,Baggrundsvariable!$C$3:$C$296,Samlet!$E1624)</f>
        <v>6.4</v>
      </c>
      <c r="J1624" s="8">
        <f>SUMIFS(Baggrundsvariable!G$3:G$296,Baggrundsvariable!$A$3:$A$296,Samlet!$C1624,Baggrundsvariable!$C$3:$C$296,Samlet!$E1624)</f>
        <v>40.6</v>
      </c>
      <c r="K1624" s="8">
        <f>SUMIFS(Baggrundsvariable!H$3:H$296,Baggrundsvariable!$A$3:$A$296,Samlet!$C1624,Baggrundsvariable!$C$3:$C$296,Samlet!$E1624)</f>
        <v>20.8</v>
      </c>
      <c r="L1624" s="8">
        <f>SUMIFS(Baggrundsvariable!I$3:I$296,Baggrundsvariable!$A$3:$A$296,Samlet!$C1624,Baggrundsvariable!$C$3:$C$296,Samlet!$E1624)</f>
        <v>14.847157834554469</v>
      </c>
    </row>
    <row r="1625" spans="1:12">
      <c r="A1625">
        <v>1429</v>
      </c>
      <c r="B1625" t="s">
        <v>617</v>
      </c>
      <c r="C1625">
        <v>101</v>
      </c>
      <c r="D1625" t="s">
        <v>1232</v>
      </c>
      <c r="E1625">
        <v>2015</v>
      </c>
      <c r="F1625" s="15">
        <f>IF(VLOOKUP(IF($A1625&lt;1500,'BM011'!$D$5,IF($A1625&lt;1800,'BM011'!$D$5,IF($A1625&lt;2000,'BM011'!$D$5,$A1625))),'BM011'!$D$5:$U$607,'BM011'!T$609,0)="BRUG KOM",VLOOKUP($C1625,'BM010'!$C$5:$T$102,'BM010'!S$104,0),VLOOKUP(IF($A1625&lt;1500,'BM011'!$D$5,IF($A1625&lt;1800,'BM011'!$D$5,IF($A1625&lt;2000,'BM011'!$D$5,$A1625))),'BM011'!$D$5:$U$607,'BM011'!T$609,0))</f>
        <v>29624.75</v>
      </c>
      <c r="G1625">
        <f>SUMIFS(Baggrundsvariable!D$3:D$296,Baggrundsvariable!$A$3:$A$296,Samlet!$C1625,Baggrundsvariable!$C$3:$C$296,Samlet!$E1625)</f>
        <v>209991</v>
      </c>
      <c r="H1625" s="8">
        <f>SUMIFS(Baggrundsvariable!E$3:E$296,Baggrundsvariable!$A$3:$A$296,Samlet!$C1625,Baggrundsvariable!$C$3:$C$296,Samlet!$E1625)</f>
        <v>1.2249999999999999</v>
      </c>
      <c r="I1625" s="8">
        <f>SUMIFS(Baggrundsvariable!F$3:F$296,Baggrundsvariable!$A$3:$A$296,Samlet!$C1625,Baggrundsvariable!$C$3:$C$296,Samlet!$E1625)</f>
        <v>6.4</v>
      </c>
      <c r="J1625" s="8">
        <f>SUMIFS(Baggrundsvariable!G$3:G$296,Baggrundsvariable!$A$3:$A$296,Samlet!$C1625,Baggrundsvariable!$C$3:$C$296,Samlet!$E1625)</f>
        <v>40.6</v>
      </c>
      <c r="K1625" s="8">
        <f>SUMIFS(Baggrundsvariable!H$3:H$296,Baggrundsvariable!$A$3:$A$296,Samlet!$C1625,Baggrundsvariable!$C$3:$C$296,Samlet!$E1625)</f>
        <v>20.8</v>
      </c>
      <c r="L1625" s="8">
        <f>SUMIFS(Baggrundsvariable!I$3:I$296,Baggrundsvariable!$A$3:$A$296,Samlet!$C1625,Baggrundsvariable!$C$3:$C$296,Samlet!$E1625)</f>
        <v>14.847157834554469</v>
      </c>
    </row>
    <row r="1626" spans="1:12">
      <c r="A1626">
        <v>1430</v>
      </c>
      <c r="B1626" t="s">
        <v>617</v>
      </c>
      <c r="C1626">
        <v>101</v>
      </c>
      <c r="D1626" t="s">
        <v>1232</v>
      </c>
      <c r="E1626">
        <v>2015</v>
      </c>
      <c r="F1626" s="15">
        <f>IF(VLOOKUP(IF($A1626&lt;1500,'BM011'!$D$5,IF($A1626&lt;1800,'BM011'!$D$5,IF($A1626&lt;2000,'BM011'!$D$5,$A1626))),'BM011'!$D$5:$U$607,'BM011'!T$609,0)="BRUG KOM",VLOOKUP($C1626,'BM010'!$C$5:$T$102,'BM010'!S$104,0),VLOOKUP(IF($A1626&lt;1500,'BM011'!$D$5,IF($A1626&lt;1800,'BM011'!$D$5,IF($A1626&lt;2000,'BM011'!$D$5,$A1626))),'BM011'!$D$5:$U$607,'BM011'!T$609,0))</f>
        <v>29624.75</v>
      </c>
      <c r="G1626">
        <f>SUMIFS(Baggrundsvariable!D$3:D$296,Baggrundsvariable!$A$3:$A$296,Samlet!$C1626,Baggrundsvariable!$C$3:$C$296,Samlet!$E1626)</f>
        <v>209991</v>
      </c>
      <c r="H1626" s="8">
        <f>SUMIFS(Baggrundsvariable!E$3:E$296,Baggrundsvariable!$A$3:$A$296,Samlet!$C1626,Baggrundsvariable!$C$3:$C$296,Samlet!$E1626)</f>
        <v>1.2249999999999999</v>
      </c>
      <c r="I1626" s="8">
        <f>SUMIFS(Baggrundsvariable!F$3:F$296,Baggrundsvariable!$A$3:$A$296,Samlet!$C1626,Baggrundsvariable!$C$3:$C$296,Samlet!$E1626)</f>
        <v>6.4</v>
      </c>
      <c r="J1626" s="8">
        <f>SUMIFS(Baggrundsvariable!G$3:G$296,Baggrundsvariable!$A$3:$A$296,Samlet!$C1626,Baggrundsvariable!$C$3:$C$296,Samlet!$E1626)</f>
        <v>40.6</v>
      </c>
      <c r="K1626" s="8">
        <f>SUMIFS(Baggrundsvariable!H$3:H$296,Baggrundsvariable!$A$3:$A$296,Samlet!$C1626,Baggrundsvariable!$C$3:$C$296,Samlet!$E1626)</f>
        <v>20.8</v>
      </c>
      <c r="L1626" s="8">
        <f>SUMIFS(Baggrundsvariable!I$3:I$296,Baggrundsvariable!$A$3:$A$296,Samlet!$C1626,Baggrundsvariable!$C$3:$C$296,Samlet!$E1626)</f>
        <v>14.847157834554469</v>
      </c>
    </row>
    <row r="1627" spans="1:12">
      <c r="A1627">
        <v>1432</v>
      </c>
      <c r="B1627" t="s">
        <v>617</v>
      </c>
      <c r="C1627">
        <v>101</v>
      </c>
      <c r="D1627" t="s">
        <v>1232</v>
      </c>
      <c r="E1627">
        <v>2015</v>
      </c>
      <c r="F1627" s="15">
        <f>IF(VLOOKUP(IF($A1627&lt;1500,'BM011'!$D$5,IF($A1627&lt;1800,'BM011'!$D$5,IF($A1627&lt;2000,'BM011'!$D$5,$A1627))),'BM011'!$D$5:$U$607,'BM011'!T$609,0)="BRUG KOM",VLOOKUP($C1627,'BM010'!$C$5:$T$102,'BM010'!S$104,0),VLOOKUP(IF($A1627&lt;1500,'BM011'!$D$5,IF($A1627&lt;1800,'BM011'!$D$5,IF($A1627&lt;2000,'BM011'!$D$5,$A1627))),'BM011'!$D$5:$U$607,'BM011'!T$609,0))</f>
        <v>29624.75</v>
      </c>
      <c r="G1627">
        <f>SUMIFS(Baggrundsvariable!D$3:D$296,Baggrundsvariable!$A$3:$A$296,Samlet!$C1627,Baggrundsvariable!$C$3:$C$296,Samlet!$E1627)</f>
        <v>209991</v>
      </c>
      <c r="H1627" s="8">
        <f>SUMIFS(Baggrundsvariable!E$3:E$296,Baggrundsvariable!$A$3:$A$296,Samlet!$C1627,Baggrundsvariable!$C$3:$C$296,Samlet!$E1627)</f>
        <v>1.2249999999999999</v>
      </c>
      <c r="I1627" s="8">
        <f>SUMIFS(Baggrundsvariable!F$3:F$296,Baggrundsvariable!$A$3:$A$296,Samlet!$C1627,Baggrundsvariable!$C$3:$C$296,Samlet!$E1627)</f>
        <v>6.4</v>
      </c>
      <c r="J1627" s="8">
        <f>SUMIFS(Baggrundsvariable!G$3:G$296,Baggrundsvariable!$A$3:$A$296,Samlet!$C1627,Baggrundsvariable!$C$3:$C$296,Samlet!$E1627)</f>
        <v>40.6</v>
      </c>
      <c r="K1627" s="8">
        <f>SUMIFS(Baggrundsvariable!H$3:H$296,Baggrundsvariable!$A$3:$A$296,Samlet!$C1627,Baggrundsvariable!$C$3:$C$296,Samlet!$E1627)</f>
        <v>20.8</v>
      </c>
      <c r="L1627" s="8">
        <f>SUMIFS(Baggrundsvariable!I$3:I$296,Baggrundsvariable!$A$3:$A$296,Samlet!$C1627,Baggrundsvariable!$C$3:$C$296,Samlet!$E1627)</f>
        <v>14.847157834554469</v>
      </c>
    </row>
    <row r="1628" spans="1:12">
      <c r="A1628">
        <v>1433</v>
      </c>
      <c r="B1628" t="s">
        <v>617</v>
      </c>
      <c r="C1628">
        <v>101</v>
      </c>
      <c r="D1628" t="s">
        <v>1232</v>
      </c>
      <c r="E1628">
        <v>2015</v>
      </c>
      <c r="F1628" s="15">
        <f>IF(VLOOKUP(IF($A1628&lt;1500,'BM011'!$D$5,IF($A1628&lt;1800,'BM011'!$D$5,IF($A1628&lt;2000,'BM011'!$D$5,$A1628))),'BM011'!$D$5:$U$607,'BM011'!T$609,0)="BRUG KOM",VLOOKUP($C1628,'BM010'!$C$5:$T$102,'BM010'!S$104,0),VLOOKUP(IF($A1628&lt;1500,'BM011'!$D$5,IF($A1628&lt;1800,'BM011'!$D$5,IF($A1628&lt;2000,'BM011'!$D$5,$A1628))),'BM011'!$D$5:$U$607,'BM011'!T$609,0))</f>
        <v>29624.75</v>
      </c>
      <c r="G1628">
        <f>SUMIFS(Baggrundsvariable!D$3:D$296,Baggrundsvariable!$A$3:$A$296,Samlet!$C1628,Baggrundsvariable!$C$3:$C$296,Samlet!$E1628)</f>
        <v>209991</v>
      </c>
      <c r="H1628" s="8">
        <f>SUMIFS(Baggrundsvariable!E$3:E$296,Baggrundsvariable!$A$3:$A$296,Samlet!$C1628,Baggrundsvariable!$C$3:$C$296,Samlet!$E1628)</f>
        <v>1.2249999999999999</v>
      </c>
      <c r="I1628" s="8">
        <f>SUMIFS(Baggrundsvariable!F$3:F$296,Baggrundsvariable!$A$3:$A$296,Samlet!$C1628,Baggrundsvariable!$C$3:$C$296,Samlet!$E1628)</f>
        <v>6.4</v>
      </c>
      <c r="J1628" s="8">
        <f>SUMIFS(Baggrundsvariable!G$3:G$296,Baggrundsvariable!$A$3:$A$296,Samlet!$C1628,Baggrundsvariable!$C$3:$C$296,Samlet!$E1628)</f>
        <v>40.6</v>
      </c>
      <c r="K1628" s="8">
        <f>SUMIFS(Baggrundsvariable!H$3:H$296,Baggrundsvariable!$A$3:$A$296,Samlet!$C1628,Baggrundsvariable!$C$3:$C$296,Samlet!$E1628)</f>
        <v>20.8</v>
      </c>
      <c r="L1628" s="8">
        <f>SUMIFS(Baggrundsvariable!I$3:I$296,Baggrundsvariable!$A$3:$A$296,Samlet!$C1628,Baggrundsvariable!$C$3:$C$296,Samlet!$E1628)</f>
        <v>14.847157834554469</v>
      </c>
    </row>
    <row r="1629" spans="1:12">
      <c r="A1629">
        <v>1434</v>
      </c>
      <c r="B1629" t="s">
        <v>617</v>
      </c>
      <c r="C1629">
        <v>101</v>
      </c>
      <c r="D1629" t="s">
        <v>1232</v>
      </c>
      <c r="E1629">
        <v>2015</v>
      </c>
      <c r="F1629" s="15">
        <f>IF(VLOOKUP(IF($A1629&lt;1500,'BM011'!$D$5,IF($A1629&lt;1800,'BM011'!$D$5,IF($A1629&lt;2000,'BM011'!$D$5,$A1629))),'BM011'!$D$5:$U$607,'BM011'!T$609,0)="BRUG KOM",VLOOKUP($C1629,'BM010'!$C$5:$T$102,'BM010'!S$104,0),VLOOKUP(IF($A1629&lt;1500,'BM011'!$D$5,IF($A1629&lt;1800,'BM011'!$D$5,IF($A1629&lt;2000,'BM011'!$D$5,$A1629))),'BM011'!$D$5:$U$607,'BM011'!T$609,0))</f>
        <v>29624.75</v>
      </c>
      <c r="G1629">
        <f>SUMIFS(Baggrundsvariable!D$3:D$296,Baggrundsvariable!$A$3:$A$296,Samlet!$C1629,Baggrundsvariable!$C$3:$C$296,Samlet!$E1629)</f>
        <v>209991</v>
      </c>
      <c r="H1629" s="8">
        <f>SUMIFS(Baggrundsvariable!E$3:E$296,Baggrundsvariable!$A$3:$A$296,Samlet!$C1629,Baggrundsvariable!$C$3:$C$296,Samlet!$E1629)</f>
        <v>1.2249999999999999</v>
      </c>
      <c r="I1629" s="8">
        <f>SUMIFS(Baggrundsvariable!F$3:F$296,Baggrundsvariable!$A$3:$A$296,Samlet!$C1629,Baggrundsvariable!$C$3:$C$296,Samlet!$E1629)</f>
        <v>6.4</v>
      </c>
      <c r="J1629" s="8">
        <f>SUMIFS(Baggrundsvariable!G$3:G$296,Baggrundsvariable!$A$3:$A$296,Samlet!$C1629,Baggrundsvariable!$C$3:$C$296,Samlet!$E1629)</f>
        <v>40.6</v>
      </c>
      <c r="K1629" s="8">
        <f>SUMIFS(Baggrundsvariable!H$3:H$296,Baggrundsvariable!$A$3:$A$296,Samlet!$C1629,Baggrundsvariable!$C$3:$C$296,Samlet!$E1629)</f>
        <v>20.8</v>
      </c>
      <c r="L1629" s="8">
        <f>SUMIFS(Baggrundsvariable!I$3:I$296,Baggrundsvariable!$A$3:$A$296,Samlet!$C1629,Baggrundsvariable!$C$3:$C$296,Samlet!$E1629)</f>
        <v>14.847157834554469</v>
      </c>
    </row>
    <row r="1630" spans="1:12">
      <c r="A1630">
        <v>1435</v>
      </c>
      <c r="B1630" t="s">
        <v>617</v>
      </c>
      <c r="C1630">
        <v>101</v>
      </c>
      <c r="D1630" t="s">
        <v>1232</v>
      </c>
      <c r="E1630">
        <v>2015</v>
      </c>
      <c r="F1630" s="15">
        <f>IF(VLOOKUP(IF($A1630&lt;1500,'BM011'!$D$5,IF($A1630&lt;1800,'BM011'!$D$5,IF($A1630&lt;2000,'BM011'!$D$5,$A1630))),'BM011'!$D$5:$U$607,'BM011'!T$609,0)="BRUG KOM",VLOOKUP($C1630,'BM010'!$C$5:$T$102,'BM010'!S$104,0),VLOOKUP(IF($A1630&lt;1500,'BM011'!$D$5,IF($A1630&lt;1800,'BM011'!$D$5,IF($A1630&lt;2000,'BM011'!$D$5,$A1630))),'BM011'!$D$5:$U$607,'BM011'!T$609,0))</f>
        <v>29624.75</v>
      </c>
      <c r="G1630">
        <f>SUMIFS(Baggrundsvariable!D$3:D$296,Baggrundsvariable!$A$3:$A$296,Samlet!$C1630,Baggrundsvariable!$C$3:$C$296,Samlet!$E1630)</f>
        <v>209991</v>
      </c>
      <c r="H1630" s="8">
        <f>SUMIFS(Baggrundsvariable!E$3:E$296,Baggrundsvariable!$A$3:$A$296,Samlet!$C1630,Baggrundsvariable!$C$3:$C$296,Samlet!$E1630)</f>
        <v>1.2249999999999999</v>
      </c>
      <c r="I1630" s="8">
        <f>SUMIFS(Baggrundsvariable!F$3:F$296,Baggrundsvariable!$A$3:$A$296,Samlet!$C1630,Baggrundsvariable!$C$3:$C$296,Samlet!$E1630)</f>
        <v>6.4</v>
      </c>
      <c r="J1630" s="8">
        <f>SUMIFS(Baggrundsvariable!G$3:G$296,Baggrundsvariable!$A$3:$A$296,Samlet!$C1630,Baggrundsvariable!$C$3:$C$296,Samlet!$E1630)</f>
        <v>40.6</v>
      </c>
      <c r="K1630" s="8">
        <f>SUMIFS(Baggrundsvariable!H$3:H$296,Baggrundsvariable!$A$3:$A$296,Samlet!$C1630,Baggrundsvariable!$C$3:$C$296,Samlet!$E1630)</f>
        <v>20.8</v>
      </c>
      <c r="L1630" s="8">
        <f>SUMIFS(Baggrundsvariable!I$3:I$296,Baggrundsvariable!$A$3:$A$296,Samlet!$C1630,Baggrundsvariable!$C$3:$C$296,Samlet!$E1630)</f>
        <v>14.847157834554469</v>
      </c>
    </row>
    <row r="1631" spans="1:12">
      <c r="A1631">
        <v>1436</v>
      </c>
      <c r="B1631" t="s">
        <v>617</v>
      </c>
      <c r="C1631">
        <v>101</v>
      </c>
      <c r="D1631" t="s">
        <v>1232</v>
      </c>
      <c r="E1631">
        <v>2015</v>
      </c>
      <c r="F1631" s="15">
        <f>IF(VLOOKUP(IF($A1631&lt;1500,'BM011'!$D$5,IF($A1631&lt;1800,'BM011'!$D$5,IF($A1631&lt;2000,'BM011'!$D$5,$A1631))),'BM011'!$D$5:$U$607,'BM011'!T$609,0)="BRUG KOM",VLOOKUP($C1631,'BM010'!$C$5:$T$102,'BM010'!S$104,0),VLOOKUP(IF($A1631&lt;1500,'BM011'!$D$5,IF($A1631&lt;1800,'BM011'!$D$5,IF($A1631&lt;2000,'BM011'!$D$5,$A1631))),'BM011'!$D$5:$U$607,'BM011'!T$609,0))</f>
        <v>29624.75</v>
      </c>
      <c r="G1631">
        <f>SUMIFS(Baggrundsvariable!D$3:D$296,Baggrundsvariable!$A$3:$A$296,Samlet!$C1631,Baggrundsvariable!$C$3:$C$296,Samlet!$E1631)</f>
        <v>209991</v>
      </c>
      <c r="H1631" s="8">
        <f>SUMIFS(Baggrundsvariable!E$3:E$296,Baggrundsvariable!$A$3:$A$296,Samlet!$C1631,Baggrundsvariable!$C$3:$C$296,Samlet!$E1631)</f>
        <v>1.2249999999999999</v>
      </c>
      <c r="I1631" s="8">
        <f>SUMIFS(Baggrundsvariable!F$3:F$296,Baggrundsvariable!$A$3:$A$296,Samlet!$C1631,Baggrundsvariable!$C$3:$C$296,Samlet!$E1631)</f>
        <v>6.4</v>
      </c>
      <c r="J1631" s="8">
        <f>SUMIFS(Baggrundsvariable!G$3:G$296,Baggrundsvariable!$A$3:$A$296,Samlet!$C1631,Baggrundsvariable!$C$3:$C$296,Samlet!$E1631)</f>
        <v>40.6</v>
      </c>
      <c r="K1631" s="8">
        <f>SUMIFS(Baggrundsvariable!H$3:H$296,Baggrundsvariable!$A$3:$A$296,Samlet!$C1631,Baggrundsvariable!$C$3:$C$296,Samlet!$E1631)</f>
        <v>20.8</v>
      </c>
      <c r="L1631" s="8">
        <f>SUMIFS(Baggrundsvariable!I$3:I$296,Baggrundsvariable!$A$3:$A$296,Samlet!$C1631,Baggrundsvariable!$C$3:$C$296,Samlet!$E1631)</f>
        <v>14.847157834554469</v>
      </c>
    </row>
    <row r="1632" spans="1:12">
      <c r="A1632">
        <v>1437</v>
      </c>
      <c r="B1632" t="s">
        <v>617</v>
      </c>
      <c r="C1632">
        <v>101</v>
      </c>
      <c r="D1632" t="s">
        <v>1232</v>
      </c>
      <c r="E1632">
        <v>2015</v>
      </c>
      <c r="F1632" s="15">
        <f>IF(VLOOKUP(IF($A1632&lt;1500,'BM011'!$D$5,IF($A1632&lt;1800,'BM011'!$D$5,IF($A1632&lt;2000,'BM011'!$D$5,$A1632))),'BM011'!$D$5:$U$607,'BM011'!T$609,0)="BRUG KOM",VLOOKUP($C1632,'BM010'!$C$5:$T$102,'BM010'!S$104,0),VLOOKUP(IF($A1632&lt;1500,'BM011'!$D$5,IF($A1632&lt;1800,'BM011'!$D$5,IF($A1632&lt;2000,'BM011'!$D$5,$A1632))),'BM011'!$D$5:$U$607,'BM011'!T$609,0))</f>
        <v>29624.75</v>
      </c>
      <c r="G1632">
        <f>SUMIFS(Baggrundsvariable!D$3:D$296,Baggrundsvariable!$A$3:$A$296,Samlet!$C1632,Baggrundsvariable!$C$3:$C$296,Samlet!$E1632)</f>
        <v>209991</v>
      </c>
      <c r="H1632" s="8">
        <f>SUMIFS(Baggrundsvariable!E$3:E$296,Baggrundsvariable!$A$3:$A$296,Samlet!$C1632,Baggrundsvariable!$C$3:$C$296,Samlet!$E1632)</f>
        <v>1.2249999999999999</v>
      </c>
      <c r="I1632" s="8">
        <f>SUMIFS(Baggrundsvariable!F$3:F$296,Baggrundsvariable!$A$3:$A$296,Samlet!$C1632,Baggrundsvariable!$C$3:$C$296,Samlet!$E1632)</f>
        <v>6.4</v>
      </c>
      <c r="J1632" s="8">
        <f>SUMIFS(Baggrundsvariable!G$3:G$296,Baggrundsvariable!$A$3:$A$296,Samlet!$C1632,Baggrundsvariable!$C$3:$C$296,Samlet!$E1632)</f>
        <v>40.6</v>
      </c>
      <c r="K1632" s="8">
        <f>SUMIFS(Baggrundsvariable!H$3:H$296,Baggrundsvariable!$A$3:$A$296,Samlet!$C1632,Baggrundsvariable!$C$3:$C$296,Samlet!$E1632)</f>
        <v>20.8</v>
      </c>
      <c r="L1632" s="8">
        <f>SUMIFS(Baggrundsvariable!I$3:I$296,Baggrundsvariable!$A$3:$A$296,Samlet!$C1632,Baggrundsvariable!$C$3:$C$296,Samlet!$E1632)</f>
        <v>14.847157834554469</v>
      </c>
    </row>
    <row r="1633" spans="1:12">
      <c r="A1633">
        <v>1438</v>
      </c>
      <c r="B1633" t="s">
        <v>617</v>
      </c>
      <c r="C1633">
        <v>101</v>
      </c>
      <c r="D1633" t="s">
        <v>1232</v>
      </c>
      <c r="E1633">
        <v>2015</v>
      </c>
      <c r="F1633" s="15">
        <f>IF(VLOOKUP(IF($A1633&lt;1500,'BM011'!$D$5,IF($A1633&lt;1800,'BM011'!$D$5,IF($A1633&lt;2000,'BM011'!$D$5,$A1633))),'BM011'!$D$5:$U$607,'BM011'!T$609,0)="BRUG KOM",VLOOKUP($C1633,'BM010'!$C$5:$T$102,'BM010'!S$104,0),VLOOKUP(IF($A1633&lt;1500,'BM011'!$D$5,IF($A1633&lt;1800,'BM011'!$D$5,IF($A1633&lt;2000,'BM011'!$D$5,$A1633))),'BM011'!$D$5:$U$607,'BM011'!T$609,0))</f>
        <v>29624.75</v>
      </c>
      <c r="G1633">
        <f>SUMIFS(Baggrundsvariable!D$3:D$296,Baggrundsvariable!$A$3:$A$296,Samlet!$C1633,Baggrundsvariable!$C$3:$C$296,Samlet!$E1633)</f>
        <v>209991</v>
      </c>
      <c r="H1633" s="8">
        <f>SUMIFS(Baggrundsvariable!E$3:E$296,Baggrundsvariable!$A$3:$A$296,Samlet!$C1633,Baggrundsvariable!$C$3:$C$296,Samlet!$E1633)</f>
        <v>1.2249999999999999</v>
      </c>
      <c r="I1633" s="8">
        <f>SUMIFS(Baggrundsvariable!F$3:F$296,Baggrundsvariable!$A$3:$A$296,Samlet!$C1633,Baggrundsvariable!$C$3:$C$296,Samlet!$E1633)</f>
        <v>6.4</v>
      </c>
      <c r="J1633" s="8">
        <f>SUMIFS(Baggrundsvariable!G$3:G$296,Baggrundsvariable!$A$3:$A$296,Samlet!$C1633,Baggrundsvariable!$C$3:$C$296,Samlet!$E1633)</f>
        <v>40.6</v>
      </c>
      <c r="K1633" s="8">
        <f>SUMIFS(Baggrundsvariable!H$3:H$296,Baggrundsvariable!$A$3:$A$296,Samlet!$C1633,Baggrundsvariable!$C$3:$C$296,Samlet!$E1633)</f>
        <v>20.8</v>
      </c>
      <c r="L1633" s="8">
        <f>SUMIFS(Baggrundsvariable!I$3:I$296,Baggrundsvariable!$A$3:$A$296,Samlet!$C1633,Baggrundsvariable!$C$3:$C$296,Samlet!$E1633)</f>
        <v>14.847157834554469</v>
      </c>
    </row>
    <row r="1634" spans="1:12">
      <c r="A1634">
        <v>1439</v>
      </c>
      <c r="B1634" t="s">
        <v>617</v>
      </c>
      <c r="C1634">
        <v>101</v>
      </c>
      <c r="D1634" t="s">
        <v>1232</v>
      </c>
      <c r="E1634">
        <v>2015</v>
      </c>
      <c r="F1634" s="15">
        <f>IF(VLOOKUP(IF($A1634&lt;1500,'BM011'!$D$5,IF($A1634&lt;1800,'BM011'!$D$5,IF($A1634&lt;2000,'BM011'!$D$5,$A1634))),'BM011'!$D$5:$U$607,'BM011'!T$609,0)="BRUG KOM",VLOOKUP($C1634,'BM010'!$C$5:$T$102,'BM010'!S$104,0),VLOOKUP(IF($A1634&lt;1500,'BM011'!$D$5,IF($A1634&lt;1800,'BM011'!$D$5,IF($A1634&lt;2000,'BM011'!$D$5,$A1634))),'BM011'!$D$5:$U$607,'BM011'!T$609,0))</f>
        <v>29624.75</v>
      </c>
      <c r="G1634">
        <f>SUMIFS(Baggrundsvariable!D$3:D$296,Baggrundsvariable!$A$3:$A$296,Samlet!$C1634,Baggrundsvariable!$C$3:$C$296,Samlet!$E1634)</f>
        <v>209991</v>
      </c>
      <c r="H1634" s="8">
        <f>SUMIFS(Baggrundsvariable!E$3:E$296,Baggrundsvariable!$A$3:$A$296,Samlet!$C1634,Baggrundsvariable!$C$3:$C$296,Samlet!$E1634)</f>
        <v>1.2249999999999999</v>
      </c>
      <c r="I1634" s="8">
        <f>SUMIFS(Baggrundsvariable!F$3:F$296,Baggrundsvariable!$A$3:$A$296,Samlet!$C1634,Baggrundsvariable!$C$3:$C$296,Samlet!$E1634)</f>
        <v>6.4</v>
      </c>
      <c r="J1634" s="8">
        <f>SUMIFS(Baggrundsvariable!G$3:G$296,Baggrundsvariable!$A$3:$A$296,Samlet!$C1634,Baggrundsvariable!$C$3:$C$296,Samlet!$E1634)</f>
        <v>40.6</v>
      </c>
      <c r="K1634" s="8">
        <f>SUMIFS(Baggrundsvariable!H$3:H$296,Baggrundsvariable!$A$3:$A$296,Samlet!$C1634,Baggrundsvariable!$C$3:$C$296,Samlet!$E1634)</f>
        <v>20.8</v>
      </c>
      <c r="L1634" s="8">
        <f>SUMIFS(Baggrundsvariable!I$3:I$296,Baggrundsvariable!$A$3:$A$296,Samlet!$C1634,Baggrundsvariable!$C$3:$C$296,Samlet!$E1634)</f>
        <v>14.847157834554469</v>
      </c>
    </row>
    <row r="1635" spans="1:12">
      <c r="A1635">
        <v>1440</v>
      </c>
      <c r="B1635" t="s">
        <v>617</v>
      </c>
      <c r="C1635">
        <v>101</v>
      </c>
      <c r="D1635" t="s">
        <v>1232</v>
      </c>
      <c r="E1635">
        <v>2015</v>
      </c>
      <c r="F1635" s="15">
        <f>IF(VLOOKUP(IF($A1635&lt;1500,'BM011'!$D$5,IF($A1635&lt;1800,'BM011'!$D$5,IF($A1635&lt;2000,'BM011'!$D$5,$A1635))),'BM011'!$D$5:$U$607,'BM011'!T$609,0)="BRUG KOM",VLOOKUP($C1635,'BM010'!$C$5:$T$102,'BM010'!S$104,0),VLOOKUP(IF($A1635&lt;1500,'BM011'!$D$5,IF($A1635&lt;1800,'BM011'!$D$5,IF($A1635&lt;2000,'BM011'!$D$5,$A1635))),'BM011'!$D$5:$U$607,'BM011'!T$609,0))</f>
        <v>29624.75</v>
      </c>
      <c r="G1635">
        <f>SUMIFS(Baggrundsvariable!D$3:D$296,Baggrundsvariable!$A$3:$A$296,Samlet!$C1635,Baggrundsvariable!$C$3:$C$296,Samlet!$E1635)</f>
        <v>209991</v>
      </c>
      <c r="H1635" s="8">
        <f>SUMIFS(Baggrundsvariable!E$3:E$296,Baggrundsvariable!$A$3:$A$296,Samlet!$C1635,Baggrundsvariable!$C$3:$C$296,Samlet!$E1635)</f>
        <v>1.2249999999999999</v>
      </c>
      <c r="I1635" s="8">
        <f>SUMIFS(Baggrundsvariable!F$3:F$296,Baggrundsvariable!$A$3:$A$296,Samlet!$C1635,Baggrundsvariable!$C$3:$C$296,Samlet!$E1635)</f>
        <v>6.4</v>
      </c>
      <c r="J1635" s="8">
        <f>SUMIFS(Baggrundsvariable!G$3:G$296,Baggrundsvariable!$A$3:$A$296,Samlet!$C1635,Baggrundsvariable!$C$3:$C$296,Samlet!$E1635)</f>
        <v>40.6</v>
      </c>
      <c r="K1635" s="8">
        <f>SUMIFS(Baggrundsvariable!H$3:H$296,Baggrundsvariable!$A$3:$A$296,Samlet!$C1635,Baggrundsvariable!$C$3:$C$296,Samlet!$E1635)</f>
        <v>20.8</v>
      </c>
      <c r="L1635" s="8">
        <f>SUMIFS(Baggrundsvariable!I$3:I$296,Baggrundsvariable!$A$3:$A$296,Samlet!$C1635,Baggrundsvariable!$C$3:$C$296,Samlet!$E1635)</f>
        <v>14.847157834554469</v>
      </c>
    </row>
    <row r="1636" spans="1:12">
      <c r="A1636">
        <v>1441</v>
      </c>
      <c r="B1636" t="s">
        <v>617</v>
      </c>
      <c r="C1636">
        <v>101</v>
      </c>
      <c r="D1636" t="s">
        <v>1232</v>
      </c>
      <c r="E1636">
        <v>2015</v>
      </c>
      <c r="F1636" s="15">
        <f>IF(VLOOKUP(IF($A1636&lt;1500,'BM011'!$D$5,IF($A1636&lt;1800,'BM011'!$D$5,IF($A1636&lt;2000,'BM011'!$D$5,$A1636))),'BM011'!$D$5:$U$607,'BM011'!T$609,0)="BRUG KOM",VLOOKUP($C1636,'BM010'!$C$5:$T$102,'BM010'!S$104,0),VLOOKUP(IF($A1636&lt;1500,'BM011'!$D$5,IF($A1636&lt;1800,'BM011'!$D$5,IF($A1636&lt;2000,'BM011'!$D$5,$A1636))),'BM011'!$D$5:$U$607,'BM011'!T$609,0))</f>
        <v>29624.75</v>
      </c>
      <c r="G1636">
        <f>SUMIFS(Baggrundsvariable!D$3:D$296,Baggrundsvariable!$A$3:$A$296,Samlet!$C1636,Baggrundsvariable!$C$3:$C$296,Samlet!$E1636)</f>
        <v>209991</v>
      </c>
      <c r="H1636" s="8">
        <f>SUMIFS(Baggrundsvariable!E$3:E$296,Baggrundsvariable!$A$3:$A$296,Samlet!$C1636,Baggrundsvariable!$C$3:$C$296,Samlet!$E1636)</f>
        <v>1.2249999999999999</v>
      </c>
      <c r="I1636" s="8">
        <f>SUMIFS(Baggrundsvariable!F$3:F$296,Baggrundsvariable!$A$3:$A$296,Samlet!$C1636,Baggrundsvariable!$C$3:$C$296,Samlet!$E1636)</f>
        <v>6.4</v>
      </c>
      <c r="J1636" s="8">
        <f>SUMIFS(Baggrundsvariable!G$3:G$296,Baggrundsvariable!$A$3:$A$296,Samlet!$C1636,Baggrundsvariable!$C$3:$C$296,Samlet!$E1636)</f>
        <v>40.6</v>
      </c>
      <c r="K1636" s="8">
        <f>SUMIFS(Baggrundsvariable!H$3:H$296,Baggrundsvariable!$A$3:$A$296,Samlet!$C1636,Baggrundsvariable!$C$3:$C$296,Samlet!$E1636)</f>
        <v>20.8</v>
      </c>
      <c r="L1636" s="8">
        <f>SUMIFS(Baggrundsvariable!I$3:I$296,Baggrundsvariable!$A$3:$A$296,Samlet!$C1636,Baggrundsvariable!$C$3:$C$296,Samlet!$E1636)</f>
        <v>14.847157834554469</v>
      </c>
    </row>
    <row r="1637" spans="1:12">
      <c r="A1637">
        <v>1448</v>
      </c>
      <c r="B1637" t="s">
        <v>617</v>
      </c>
      <c r="C1637">
        <v>101</v>
      </c>
      <c r="D1637" t="s">
        <v>1232</v>
      </c>
      <c r="E1637">
        <v>2015</v>
      </c>
      <c r="F1637" s="15">
        <f>IF(VLOOKUP(IF($A1637&lt;1500,'BM011'!$D$5,IF($A1637&lt;1800,'BM011'!$D$5,IF($A1637&lt;2000,'BM011'!$D$5,$A1637))),'BM011'!$D$5:$U$607,'BM011'!T$609,0)="BRUG KOM",VLOOKUP($C1637,'BM010'!$C$5:$T$102,'BM010'!S$104,0),VLOOKUP(IF($A1637&lt;1500,'BM011'!$D$5,IF($A1637&lt;1800,'BM011'!$D$5,IF($A1637&lt;2000,'BM011'!$D$5,$A1637))),'BM011'!$D$5:$U$607,'BM011'!T$609,0))</f>
        <v>29624.75</v>
      </c>
      <c r="G1637">
        <f>SUMIFS(Baggrundsvariable!D$3:D$296,Baggrundsvariable!$A$3:$A$296,Samlet!$C1637,Baggrundsvariable!$C$3:$C$296,Samlet!$E1637)</f>
        <v>209991</v>
      </c>
      <c r="H1637" s="8">
        <f>SUMIFS(Baggrundsvariable!E$3:E$296,Baggrundsvariable!$A$3:$A$296,Samlet!$C1637,Baggrundsvariable!$C$3:$C$296,Samlet!$E1637)</f>
        <v>1.2249999999999999</v>
      </c>
      <c r="I1637" s="8">
        <f>SUMIFS(Baggrundsvariable!F$3:F$296,Baggrundsvariable!$A$3:$A$296,Samlet!$C1637,Baggrundsvariable!$C$3:$C$296,Samlet!$E1637)</f>
        <v>6.4</v>
      </c>
      <c r="J1637" s="8">
        <f>SUMIFS(Baggrundsvariable!G$3:G$296,Baggrundsvariable!$A$3:$A$296,Samlet!$C1637,Baggrundsvariable!$C$3:$C$296,Samlet!$E1637)</f>
        <v>40.6</v>
      </c>
      <c r="K1637" s="8">
        <f>SUMIFS(Baggrundsvariable!H$3:H$296,Baggrundsvariable!$A$3:$A$296,Samlet!$C1637,Baggrundsvariable!$C$3:$C$296,Samlet!$E1637)</f>
        <v>20.8</v>
      </c>
      <c r="L1637" s="8">
        <f>SUMIFS(Baggrundsvariable!I$3:I$296,Baggrundsvariable!$A$3:$A$296,Samlet!$C1637,Baggrundsvariable!$C$3:$C$296,Samlet!$E1637)</f>
        <v>14.847157834554469</v>
      </c>
    </row>
    <row r="1638" spans="1:12">
      <c r="A1638">
        <v>1450</v>
      </c>
      <c r="B1638" t="s">
        <v>617</v>
      </c>
      <c r="C1638">
        <v>101</v>
      </c>
      <c r="D1638" t="s">
        <v>1232</v>
      </c>
      <c r="E1638">
        <v>2015</v>
      </c>
      <c r="F1638" s="15">
        <f>IF(VLOOKUP(IF($A1638&lt;1500,'BM011'!$D$5,IF($A1638&lt;1800,'BM011'!$D$5,IF($A1638&lt;2000,'BM011'!$D$5,$A1638))),'BM011'!$D$5:$U$607,'BM011'!T$609,0)="BRUG KOM",VLOOKUP($C1638,'BM010'!$C$5:$T$102,'BM010'!S$104,0),VLOOKUP(IF($A1638&lt;1500,'BM011'!$D$5,IF($A1638&lt;1800,'BM011'!$D$5,IF($A1638&lt;2000,'BM011'!$D$5,$A1638))),'BM011'!$D$5:$U$607,'BM011'!T$609,0))</f>
        <v>29624.75</v>
      </c>
      <c r="G1638">
        <f>SUMIFS(Baggrundsvariable!D$3:D$296,Baggrundsvariable!$A$3:$A$296,Samlet!$C1638,Baggrundsvariable!$C$3:$C$296,Samlet!$E1638)</f>
        <v>209991</v>
      </c>
      <c r="H1638" s="8">
        <f>SUMIFS(Baggrundsvariable!E$3:E$296,Baggrundsvariable!$A$3:$A$296,Samlet!$C1638,Baggrundsvariable!$C$3:$C$296,Samlet!$E1638)</f>
        <v>1.2249999999999999</v>
      </c>
      <c r="I1638" s="8">
        <f>SUMIFS(Baggrundsvariable!F$3:F$296,Baggrundsvariable!$A$3:$A$296,Samlet!$C1638,Baggrundsvariable!$C$3:$C$296,Samlet!$E1638)</f>
        <v>6.4</v>
      </c>
      <c r="J1638" s="8">
        <f>SUMIFS(Baggrundsvariable!G$3:G$296,Baggrundsvariable!$A$3:$A$296,Samlet!$C1638,Baggrundsvariable!$C$3:$C$296,Samlet!$E1638)</f>
        <v>40.6</v>
      </c>
      <c r="K1638" s="8">
        <f>SUMIFS(Baggrundsvariable!H$3:H$296,Baggrundsvariable!$A$3:$A$296,Samlet!$C1638,Baggrundsvariable!$C$3:$C$296,Samlet!$E1638)</f>
        <v>20.8</v>
      </c>
      <c r="L1638" s="8">
        <f>SUMIFS(Baggrundsvariable!I$3:I$296,Baggrundsvariable!$A$3:$A$296,Samlet!$C1638,Baggrundsvariable!$C$3:$C$296,Samlet!$E1638)</f>
        <v>14.847157834554469</v>
      </c>
    </row>
    <row r="1639" spans="1:12">
      <c r="A1639">
        <v>1451</v>
      </c>
      <c r="B1639" t="s">
        <v>617</v>
      </c>
      <c r="C1639">
        <v>101</v>
      </c>
      <c r="D1639" t="s">
        <v>1232</v>
      </c>
      <c r="E1639">
        <v>2015</v>
      </c>
      <c r="F1639" s="15">
        <f>IF(VLOOKUP(IF($A1639&lt;1500,'BM011'!$D$5,IF($A1639&lt;1800,'BM011'!$D$5,IF($A1639&lt;2000,'BM011'!$D$5,$A1639))),'BM011'!$D$5:$U$607,'BM011'!T$609,0)="BRUG KOM",VLOOKUP($C1639,'BM010'!$C$5:$T$102,'BM010'!S$104,0),VLOOKUP(IF($A1639&lt;1500,'BM011'!$D$5,IF($A1639&lt;1800,'BM011'!$D$5,IF($A1639&lt;2000,'BM011'!$D$5,$A1639))),'BM011'!$D$5:$U$607,'BM011'!T$609,0))</f>
        <v>29624.75</v>
      </c>
      <c r="G1639">
        <f>SUMIFS(Baggrundsvariable!D$3:D$296,Baggrundsvariable!$A$3:$A$296,Samlet!$C1639,Baggrundsvariable!$C$3:$C$296,Samlet!$E1639)</f>
        <v>209991</v>
      </c>
      <c r="H1639" s="8">
        <f>SUMIFS(Baggrundsvariable!E$3:E$296,Baggrundsvariable!$A$3:$A$296,Samlet!$C1639,Baggrundsvariable!$C$3:$C$296,Samlet!$E1639)</f>
        <v>1.2249999999999999</v>
      </c>
      <c r="I1639" s="8">
        <f>SUMIFS(Baggrundsvariable!F$3:F$296,Baggrundsvariable!$A$3:$A$296,Samlet!$C1639,Baggrundsvariable!$C$3:$C$296,Samlet!$E1639)</f>
        <v>6.4</v>
      </c>
      <c r="J1639" s="8">
        <f>SUMIFS(Baggrundsvariable!G$3:G$296,Baggrundsvariable!$A$3:$A$296,Samlet!$C1639,Baggrundsvariable!$C$3:$C$296,Samlet!$E1639)</f>
        <v>40.6</v>
      </c>
      <c r="K1639" s="8">
        <f>SUMIFS(Baggrundsvariable!H$3:H$296,Baggrundsvariable!$A$3:$A$296,Samlet!$C1639,Baggrundsvariable!$C$3:$C$296,Samlet!$E1639)</f>
        <v>20.8</v>
      </c>
      <c r="L1639" s="8">
        <f>SUMIFS(Baggrundsvariable!I$3:I$296,Baggrundsvariable!$A$3:$A$296,Samlet!$C1639,Baggrundsvariable!$C$3:$C$296,Samlet!$E1639)</f>
        <v>14.847157834554469</v>
      </c>
    </row>
    <row r="1640" spans="1:12">
      <c r="A1640">
        <v>1452</v>
      </c>
      <c r="B1640" t="s">
        <v>617</v>
      </c>
      <c r="C1640">
        <v>101</v>
      </c>
      <c r="D1640" t="s">
        <v>1232</v>
      </c>
      <c r="E1640">
        <v>2015</v>
      </c>
      <c r="F1640" s="15">
        <f>IF(VLOOKUP(IF($A1640&lt;1500,'BM011'!$D$5,IF($A1640&lt;1800,'BM011'!$D$5,IF($A1640&lt;2000,'BM011'!$D$5,$A1640))),'BM011'!$D$5:$U$607,'BM011'!T$609,0)="BRUG KOM",VLOOKUP($C1640,'BM010'!$C$5:$T$102,'BM010'!S$104,0),VLOOKUP(IF($A1640&lt;1500,'BM011'!$D$5,IF($A1640&lt;1800,'BM011'!$D$5,IF($A1640&lt;2000,'BM011'!$D$5,$A1640))),'BM011'!$D$5:$U$607,'BM011'!T$609,0))</f>
        <v>29624.75</v>
      </c>
      <c r="G1640">
        <f>SUMIFS(Baggrundsvariable!D$3:D$296,Baggrundsvariable!$A$3:$A$296,Samlet!$C1640,Baggrundsvariable!$C$3:$C$296,Samlet!$E1640)</f>
        <v>209991</v>
      </c>
      <c r="H1640" s="8">
        <f>SUMIFS(Baggrundsvariable!E$3:E$296,Baggrundsvariable!$A$3:$A$296,Samlet!$C1640,Baggrundsvariable!$C$3:$C$296,Samlet!$E1640)</f>
        <v>1.2249999999999999</v>
      </c>
      <c r="I1640" s="8">
        <f>SUMIFS(Baggrundsvariable!F$3:F$296,Baggrundsvariable!$A$3:$A$296,Samlet!$C1640,Baggrundsvariable!$C$3:$C$296,Samlet!$E1640)</f>
        <v>6.4</v>
      </c>
      <c r="J1640" s="8">
        <f>SUMIFS(Baggrundsvariable!G$3:G$296,Baggrundsvariable!$A$3:$A$296,Samlet!$C1640,Baggrundsvariable!$C$3:$C$296,Samlet!$E1640)</f>
        <v>40.6</v>
      </c>
      <c r="K1640" s="8">
        <f>SUMIFS(Baggrundsvariable!H$3:H$296,Baggrundsvariable!$A$3:$A$296,Samlet!$C1640,Baggrundsvariable!$C$3:$C$296,Samlet!$E1640)</f>
        <v>20.8</v>
      </c>
      <c r="L1640" s="8">
        <f>SUMIFS(Baggrundsvariable!I$3:I$296,Baggrundsvariable!$A$3:$A$296,Samlet!$C1640,Baggrundsvariable!$C$3:$C$296,Samlet!$E1640)</f>
        <v>14.847157834554469</v>
      </c>
    </row>
    <row r="1641" spans="1:12">
      <c r="A1641">
        <v>1453</v>
      </c>
      <c r="B1641" t="s">
        <v>617</v>
      </c>
      <c r="C1641">
        <v>101</v>
      </c>
      <c r="D1641" t="s">
        <v>1232</v>
      </c>
      <c r="E1641">
        <v>2015</v>
      </c>
      <c r="F1641" s="15">
        <f>IF(VLOOKUP(IF($A1641&lt;1500,'BM011'!$D$5,IF($A1641&lt;1800,'BM011'!$D$5,IF($A1641&lt;2000,'BM011'!$D$5,$A1641))),'BM011'!$D$5:$U$607,'BM011'!T$609,0)="BRUG KOM",VLOOKUP($C1641,'BM010'!$C$5:$T$102,'BM010'!S$104,0),VLOOKUP(IF($A1641&lt;1500,'BM011'!$D$5,IF($A1641&lt;1800,'BM011'!$D$5,IF($A1641&lt;2000,'BM011'!$D$5,$A1641))),'BM011'!$D$5:$U$607,'BM011'!T$609,0))</f>
        <v>29624.75</v>
      </c>
      <c r="G1641">
        <f>SUMIFS(Baggrundsvariable!D$3:D$296,Baggrundsvariable!$A$3:$A$296,Samlet!$C1641,Baggrundsvariable!$C$3:$C$296,Samlet!$E1641)</f>
        <v>209991</v>
      </c>
      <c r="H1641" s="8">
        <f>SUMIFS(Baggrundsvariable!E$3:E$296,Baggrundsvariable!$A$3:$A$296,Samlet!$C1641,Baggrundsvariable!$C$3:$C$296,Samlet!$E1641)</f>
        <v>1.2249999999999999</v>
      </c>
      <c r="I1641" s="8">
        <f>SUMIFS(Baggrundsvariable!F$3:F$296,Baggrundsvariable!$A$3:$A$296,Samlet!$C1641,Baggrundsvariable!$C$3:$C$296,Samlet!$E1641)</f>
        <v>6.4</v>
      </c>
      <c r="J1641" s="8">
        <f>SUMIFS(Baggrundsvariable!G$3:G$296,Baggrundsvariable!$A$3:$A$296,Samlet!$C1641,Baggrundsvariable!$C$3:$C$296,Samlet!$E1641)</f>
        <v>40.6</v>
      </c>
      <c r="K1641" s="8">
        <f>SUMIFS(Baggrundsvariable!H$3:H$296,Baggrundsvariable!$A$3:$A$296,Samlet!$C1641,Baggrundsvariable!$C$3:$C$296,Samlet!$E1641)</f>
        <v>20.8</v>
      </c>
      <c r="L1641" s="8">
        <f>SUMIFS(Baggrundsvariable!I$3:I$296,Baggrundsvariable!$A$3:$A$296,Samlet!$C1641,Baggrundsvariable!$C$3:$C$296,Samlet!$E1641)</f>
        <v>14.847157834554469</v>
      </c>
    </row>
    <row r="1642" spans="1:12">
      <c r="A1642">
        <v>1454</v>
      </c>
      <c r="B1642" t="s">
        <v>617</v>
      </c>
      <c r="C1642">
        <v>101</v>
      </c>
      <c r="D1642" t="s">
        <v>1232</v>
      </c>
      <c r="E1642">
        <v>2015</v>
      </c>
      <c r="F1642" s="15">
        <f>IF(VLOOKUP(IF($A1642&lt;1500,'BM011'!$D$5,IF($A1642&lt;1800,'BM011'!$D$5,IF($A1642&lt;2000,'BM011'!$D$5,$A1642))),'BM011'!$D$5:$U$607,'BM011'!T$609,0)="BRUG KOM",VLOOKUP($C1642,'BM010'!$C$5:$T$102,'BM010'!S$104,0),VLOOKUP(IF($A1642&lt;1500,'BM011'!$D$5,IF($A1642&lt;1800,'BM011'!$D$5,IF($A1642&lt;2000,'BM011'!$D$5,$A1642))),'BM011'!$D$5:$U$607,'BM011'!T$609,0))</f>
        <v>29624.75</v>
      </c>
      <c r="G1642">
        <f>SUMIFS(Baggrundsvariable!D$3:D$296,Baggrundsvariable!$A$3:$A$296,Samlet!$C1642,Baggrundsvariable!$C$3:$C$296,Samlet!$E1642)</f>
        <v>209991</v>
      </c>
      <c r="H1642" s="8">
        <f>SUMIFS(Baggrundsvariable!E$3:E$296,Baggrundsvariable!$A$3:$A$296,Samlet!$C1642,Baggrundsvariable!$C$3:$C$296,Samlet!$E1642)</f>
        <v>1.2249999999999999</v>
      </c>
      <c r="I1642" s="8">
        <f>SUMIFS(Baggrundsvariable!F$3:F$296,Baggrundsvariable!$A$3:$A$296,Samlet!$C1642,Baggrundsvariable!$C$3:$C$296,Samlet!$E1642)</f>
        <v>6.4</v>
      </c>
      <c r="J1642" s="8">
        <f>SUMIFS(Baggrundsvariable!G$3:G$296,Baggrundsvariable!$A$3:$A$296,Samlet!$C1642,Baggrundsvariable!$C$3:$C$296,Samlet!$E1642)</f>
        <v>40.6</v>
      </c>
      <c r="K1642" s="8">
        <f>SUMIFS(Baggrundsvariable!H$3:H$296,Baggrundsvariable!$A$3:$A$296,Samlet!$C1642,Baggrundsvariable!$C$3:$C$296,Samlet!$E1642)</f>
        <v>20.8</v>
      </c>
      <c r="L1642" s="8">
        <f>SUMIFS(Baggrundsvariable!I$3:I$296,Baggrundsvariable!$A$3:$A$296,Samlet!$C1642,Baggrundsvariable!$C$3:$C$296,Samlet!$E1642)</f>
        <v>14.847157834554469</v>
      </c>
    </row>
    <row r="1643" spans="1:12">
      <c r="A1643">
        <v>1455</v>
      </c>
      <c r="B1643" t="s">
        <v>617</v>
      </c>
      <c r="C1643">
        <v>101</v>
      </c>
      <c r="D1643" t="s">
        <v>1232</v>
      </c>
      <c r="E1643">
        <v>2015</v>
      </c>
      <c r="F1643" s="15">
        <f>IF(VLOOKUP(IF($A1643&lt;1500,'BM011'!$D$5,IF($A1643&lt;1800,'BM011'!$D$5,IF($A1643&lt;2000,'BM011'!$D$5,$A1643))),'BM011'!$D$5:$U$607,'BM011'!T$609,0)="BRUG KOM",VLOOKUP($C1643,'BM010'!$C$5:$T$102,'BM010'!S$104,0),VLOOKUP(IF($A1643&lt;1500,'BM011'!$D$5,IF($A1643&lt;1800,'BM011'!$D$5,IF($A1643&lt;2000,'BM011'!$D$5,$A1643))),'BM011'!$D$5:$U$607,'BM011'!T$609,0))</f>
        <v>29624.75</v>
      </c>
      <c r="G1643">
        <f>SUMIFS(Baggrundsvariable!D$3:D$296,Baggrundsvariable!$A$3:$A$296,Samlet!$C1643,Baggrundsvariable!$C$3:$C$296,Samlet!$E1643)</f>
        <v>209991</v>
      </c>
      <c r="H1643" s="8">
        <f>SUMIFS(Baggrundsvariable!E$3:E$296,Baggrundsvariable!$A$3:$A$296,Samlet!$C1643,Baggrundsvariable!$C$3:$C$296,Samlet!$E1643)</f>
        <v>1.2249999999999999</v>
      </c>
      <c r="I1643" s="8">
        <f>SUMIFS(Baggrundsvariable!F$3:F$296,Baggrundsvariable!$A$3:$A$296,Samlet!$C1643,Baggrundsvariable!$C$3:$C$296,Samlet!$E1643)</f>
        <v>6.4</v>
      </c>
      <c r="J1643" s="8">
        <f>SUMIFS(Baggrundsvariable!G$3:G$296,Baggrundsvariable!$A$3:$A$296,Samlet!$C1643,Baggrundsvariable!$C$3:$C$296,Samlet!$E1643)</f>
        <v>40.6</v>
      </c>
      <c r="K1643" s="8">
        <f>SUMIFS(Baggrundsvariable!H$3:H$296,Baggrundsvariable!$A$3:$A$296,Samlet!$C1643,Baggrundsvariable!$C$3:$C$296,Samlet!$E1643)</f>
        <v>20.8</v>
      </c>
      <c r="L1643" s="8">
        <f>SUMIFS(Baggrundsvariable!I$3:I$296,Baggrundsvariable!$A$3:$A$296,Samlet!$C1643,Baggrundsvariable!$C$3:$C$296,Samlet!$E1643)</f>
        <v>14.847157834554469</v>
      </c>
    </row>
    <row r="1644" spans="1:12">
      <c r="A1644">
        <v>1456</v>
      </c>
      <c r="B1644" t="s">
        <v>617</v>
      </c>
      <c r="C1644">
        <v>101</v>
      </c>
      <c r="D1644" t="s">
        <v>1232</v>
      </c>
      <c r="E1644">
        <v>2015</v>
      </c>
      <c r="F1644" s="15">
        <f>IF(VLOOKUP(IF($A1644&lt;1500,'BM011'!$D$5,IF($A1644&lt;1800,'BM011'!$D$5,IF($A1644&lt;2000,'BM011'!$D$5,$A1644))),'BM011'!$D$5:$U$607,'BM011'!T$609,0)="BRUG KOM",VLOOKUP($C1644,'BM010'!$C$5:$T$102,'BM010'!S$104,0),VLOOKUP(IF($A1644&lt;1500,'BM011'!$D$5,IF($A1644&lt;1800,'BM011'!$D$5,IF($A1644&lt;2000,'BM011'!$D$5,$A1644))),'BM011'!$D$5:$U$607,'BM011'!T$609,0))</f>
        <v>29624.75</v>
      </c>
      <c r="G1644">
        <f>SUMIFS(Baggrundsvariable!D$3:D$296,Baggrundsvariable!$A$3:$A$296,Samlet!$C1644,Baggrundsvariable!$C$3:$C$296,Samlet!$E1644)</f>
        <v>209991</v>
      </c>
      <c r="H1644" s="8">
        <f>SUMIFS(Baggrundsvariable!E$3:E$296,Baggrundsvariable!$A$3:$A$296,Samlet!$C1644,Baggrundsvariable!$C$3:$C$296,Samlet!$E1644)</f>
        <v>1.2249999999999999</v>
      </c>
      <c r="I1644" s="8">
        <f>SUMIFS(Baggrundsvariable!F$3:F$296,Baggrundsvariable!$A$3:$A$296,Samlet!$C1644,Baggrundsvariable!$C$3:$C$296,Samlet!$E1644)</f>
        <v>6.4</v>
      </c>
      <c r="J1644" s="8">
        <f>SUMIFS(Baggrundsvariable!G$3:G$296,Baggrundsvariable!$A$3:$A$296,Samlet!$C1644,Baggrundsvariable!$C$3:$C$296,Samlet!$E1644)</f>
        <v>40.6</v>
      </c>
      <c r="K1644" s="8">
        <f>SUMIFS(Baggrundsvariable!H$3:H$296,Baggrundsvariable!$A$3:$A$296,Samlet!$C1644,Baggrundsvariable!$C$3:$C$296,Samlet!$E1644)</f>
        <v>20.8</v>
      </c>
      <c r="L1644" s="8">
        <f>SUMIFS(Baggrundsvariable!I$3:I$296,Baggrundsvariable!$A$3:$A$296,Samlet!$C1644,Baggrundsvariable!$C$3:$C$296,Samlet!$E1644)</f>
        <v>14.847157834554469</v>
      </c>
    </row>
    <row r="1645" spans="1:12">
      <c r="A1645">
        <v>1457</v>
      </c>
      <c r="B1645" t="s">
        <v>617</v>
      </c>
      <c r="C1645">
        <v>101</v>
      </c>
      <c r="D1645" t="s">
        <v>1232</v>
      </c>
      <c r="E1645">
        <v>2015</v>
      </c>
      <c r="F1645" s="15">
        <f>IF(VLOOKUP(IF($A1645&lt;1500,'BM011'!$D$5,IF($A1645&lt;1800,'BM011'!$D$5,IF($A1645&lt;2000,'BM011'!$D$5,$A1645))),'BM011'!$D$5:$U$607,'BM011'!T$609,0)="BRUG KOM",VLOOKUP($C1645,'BM010'!$C$5:$T$102,'BM010'!S$104,0),VLOOKUP(IF($A1645&lt;1500,'BM011'!$D$5,IF($A1645&lt;1800,'BM011'!$D$5,IF($A1645&lt;2000,'BM011'!$D$5,$A1645))),'BM011'!$D$5:$U$607,'BM011'!T$609,0))</f>
        <v>29624.75</v>
      </c>
      <c r="G1645">
        <f>SUMIFS(Baggrundsvariable!D$3:D$296,Baggrundsvariable!$A$3:$A$296,Samlet!$C1645,Baggrundsvariable!$C$3:$C$296,Samlet!$E1645)</f>
        <v>209991</v>
      </c>
      <c r="H1645" s="8">
        <f>SUMIFS(Baggrundsvariable!E$3:E$296,Baggrundsvariable!$A$3:$A$296,Samlet!$C1645,Baggrundsvariable!$C$3:$C$296,Samlet!$E1645)</f>
        <v>1.2249999999999999</v>
      </c>
      <c r="I1645" s="8">
        <f>SUMIFS(Baggrundsvariable!F$3:F$296,Baggrundsvariable!$A$3:$A$296,Samlet!$C1645,Baggrundsvariable!$C$3:$C$296,Samlet!$E1645)</f>
        <v>6.4</v>
      </c>
      <c r="J1645" s="8">
        <f>SUMIFS(Baggrundsvariable!G$3:G$296,Baggrundsvariable!$A$3:$A$296,Samlet!$C1645,Baggrundsvariable!$C$3:$C$296,Samlet!$E1645)</f>
        <v>40.6</v>
      </c>
      <c r="K1645" s="8">
        <f>SUMIFS(Baggrundsvariable!H$3:H$296,Baggrundsvariable!$A$3:$A$296,Samlet!$C1645,Baggrundsvariable!$C$3:$C$296,Samlet!$E1645)</f>
        <v>20.8</v>
      </c>
      <c r="L1645" s="8">
        <f>SUMIFS(Baggrundsvariable!I$3:I$296,Baggrundsvariable!$A$3:$A$296,Samlet!$C1645,Baggrundsvariable!$C$3:$C$296,Samlet!$E1645)</f>
        <v>14.847157834554469</v>
      </c>
    </row>
    <row r="1646" spans="1:12">
      <c r="A1646">
        <v>1458</v>
      </c>
      <c r="B1646" t="s">
        <v>617</v>
      </c>
      <c r="C1646">
        <v>101</v>
      </c>
      <c r="D1646" t="s">
        <v>1232</v>
      </c>
      <c r="E1646">
        <v>2015</v>
      </c>
      <c r="F1646" s="15">
        <f>IF(VLOOKUP(IF($A1646&lt;1500,'BM011'!$D$5,IF($A1646&lt;1800,'BM011'!$D$5,IF($A1646&lt;2000,'BM011'!$D$5,$A1646))),'BM011'!$D$5:$U$607,'BM011'!T$609,0)="BRUG KOM",VLOOKUP($C1646,'BM010'!$C$5:$T$102,'BM010'!S$104,0),VLOOKUP(IF($A1646&lt;1500,'BM011'!$D$5,IF($A1646&lt;1800,'BM011'!$D$5,IF($A1646&lt;2000,'BM011'!$D$5,$A1646))),'BM011'!$D$5:$U$607,'BM011'!T$609,0))</f>
        <v>29624.75</v>
      </c>
      <c r="G1646">
        <f>SUMIFS(Baggrundsvariable!D$3:D$296,Baggrundsvariable!$A$3:$A$296,Samlet!$C1646,Baggrundsvariable!$C$3:$C$296,Samlet!$E1646)</f>
        <v>209991</v>
      </c>
      <c r="H1646" s="8">
        <f>SUMIFS(Baggrundsvariable!E$3:E$296,Baggrundsvariable!$A$3:$A$296,Samlet!$C1646,Baggrundsvariable!$C$3:$C$296,Samlet!$E1646)</f>
        <v>1.2249999999999999</v>
      </c>
      <c r="I1646" s="8">
        <f>SUMIFS(Baggrundsvariable!F$3:F$296,Baggrundsvariable!$A$3:$A$296,Samlet!$C1646,Baggrundsvariable!$C$3:$C$296,Samlet!$E1646)</f>
        <v>6.4</v>
      </c>
      <c r="J1646" s="8">
        <f>SUMIFS(Baggrundsvariable!G$3:G$296,Baggrundsvariable!$A$3:$A$296,Samlet!$C1646,Baggrundsvariable!$C$3:$C$296,Samlet!$E1646)</f>
        <v>40.6</v>
      </c>
      <c r="K1646" s="8">
        <f>SUMIFS(Baggrundsvariable!H$3:H$296,Baggrundsvariable!$A$3:$A$296,Samlet!$C1646,Baggrundsvariable!$C$3:$C$296,Samlet!$E1646)</f>
        <v>20.8</v>
      </c>
      <c r="L1646" s="8">
        <f>SUMIFS(Baggrundsvariable!I$3:I$296,Baggrundsvariable!$A$3:$A$296,Samlet!$C1646,Baggrundsvariable!$C$3:$C$296,Samlet!$E1646)</f>
        <v>14.847157834554469</v>
      </c>
    </row>
    <row r="1647" spans="1:12">
      <c r="A1647">
        <v>1459</v>
      </c>
      <c r="B1647" t="s">
        <v>617</v>
      </c>
      <c r="C1647">
        <v>101</v>
      </c>
      <c r="D1647" t="s">
        <v>1232</v>
      </c>
      <c r="E1647">
        <v>2015</v>
      </c>
      <c r="F1647" s="15">
        <f>IF(VLOOKUP(IF($A1647&lt;1500,'BM011'!$D$5,IF($A1647&lt;1800,'BM011'!$D$5,IF($A1647&lt;2000,'BM011'!$D$5,$A1647))),'BM011'!$D$5:$U$607,'BM011'!T$609,0)="BRUG KOM",VLOOKUP($C1647,'BM010'!$C$5:$T$102,'BM010'!S$104,0),VLOOKUP(IF($A1647&lt;1500,'BM011'!$D$5,IF($A1647&lt;1800,'BM011'!$D$5,IF($A1647&lt;2000,'BM011'!$D$5,$A1647))),'BM011'!$D$5:$U$607,'BM011'!T$609,0))</f>
        <v>29624.75</v>
      </c>
      <c r="G1647">
        <f>SUMIFS(Baggrundsvariable!D$3:D$296,Baggrundsvariable!$A$3:$A$296,Samlet!$C1647,Baggrundsvariable!$C$3:$C$296,Samlet!$E1647)</f>
        <v>209991</v>
      </c>
      <c r="H1647" s="8">
        <f>SUMIFS(Baggrundsvariable!E$3:E$296,Baggrundsvariable!$A$3:$A$296,Samlet!$C1647,Baggrundsvariable!$C$3:$C$296,Samlet!$E1647)</f>
        <v>1.2249999999999999</v>
      </c>
      <c r="I1647" s="8">
        <f>SUMIFS(Baggrundsvariable!F$3:F$296,Baggrundsvariable!$A$3:$A$296,Samlet!$C1647,Baggrundsvariable!$C$3:$C$296,Samlet!$E1647)</f>
        <v>6.4</v>
      </c>
      <c r="J1647" s="8">
        <f>SUMIFS(Baggrundsvariable!G$3:G$296,Baggrundsvariable!$A$3:$A$296,Samlet!$C1647,Baggrundsvariable!$C$3:$C$296,Samlet!$E1647)</f>
        <v>40.6</v>
      </c>
      <c r="K1647" s="8">
        <f>SUMIFS(Baggrundsvariable!H$3:H$296,Baggrundsvariable!$A$3:$A$296,Samlet!$C1647,Baggrundsvariable!$C$3:$C$296,Samlet!$E1647)</f>
        <v>20.8</v>
      </c>
      <c r="L1647" s="8">
        <f>SUMIFS(Baggrundsvariable!I$3:I$296,Baggrundsvariable!$A$3:$A$296,Samlet!$C1647,Baggrundsvariable!$C$3:$C$296,Samlet!$E1647)</f>
        <v>14.847157834554469</v>
      </c>
    </row>
    <row r="1648" spans="1:12">
      <c r="A1648">
        <v>1460</v>
      </c>
      <c r="B1648" t="s">
        <v>617</v>
      </c>
      <c r="C1648">
        <v>101</v>
      </c>
      <c r="D1648" t="s">
        <v>1232</v>
      </c>
      <c r="E1648">
        <v>2015</v>
      </c>
      <c r="F1648" s="15">
        <f>IF(VLOOKUP(IF($A1648&lt;1500,'BM011'!$D$5,IF($A1648&lt;1800,'BM011'!$D$5,IF($A1648&lt;2000,'BM011'!$D$5,$A1648))),'BM011'!$D$5:$U$607,'BM011'!T$609,0)="BRUG KOM",VLOOKUP($C1648,'BM010'!$C$5:$T$102,'BM010'!S$104,0),VLOOKUP(IF($A1648&lt;1500,'BM011'!$D$5,IF($A1648&lt;1800,'BM011'!$D$5,IF($A1648&lt;2000,'BM011'!$D$5,$A1648))),'BM011'!$D$5:$U$607,'BM011'!T$609,0))</f>
        <v>29624.75</v>
      </c>
      <c r="G1648">
        <f>SUMIFS(Baggrundsvariable!D$3:D$296,Baggrundsvariable!$A$3:$A$296,Samlet!$C1648,Baggrundsvariable!$C$3:$C$296,Samlet!$E1648)</f>
        <v>209991</v>
      </c>
      <c r="H1648" s="8">
        <f>SUMIFS(Baggrundsvariable!E$3:E$296,Baggrundsvariable!$A$3:$A$296,Samlet!$C1648,Baggrundsvariable!$C$3:$C$296,Samlet!$E1648)</f>
        <v>1.2249999999999999</v>
      </c>
      <c r="I1648" s="8">
        <f>SUMIFS(Baggrundsvariable!F$3:F$296,Baggrundsvariable!$A$3:$A$296,Samlet!$C1648,Baggrundsvariable!$C$3:$C$296,Samlet!$E1648)</f>
        <v>6.4</v>
      </c>
      <c r="J1648" s="8">
        <f>SUMIFS(Baggrundsvariable!G$3:G$296,Baggrundsvariable!$A$3:$A$296,Samlet!$C1648,Baggrundsvariable!$C$3:$C$296,Samlet!$E1648)</f>
        <v>40.6</v>
      </c>
      <c r="K1648" s="8">
        <f>SUMIFS(Baggrundsvariable!H$3:H$296,Baggrundsvariable!$A$3:$A$296,Samlet!$C1648,Baggrundsvariable!$C$3:$C$296,Samlet!$E1648)</f>
        <v>20.8</v>
      </c>
      <c r="L1648" s="8">
        <f>SUMIFS(Baggrundsvariable!I$3:I$296,Baggrundsvariable!$A$3:$A$296,Samlet!$C1648,Baggrundsvariable!$C$3:$C$296,Samlet!$E1648)</f>
        <v>14.847157834554469</v>
      </c>
    </row>
    <row r="1649" spans="1:12">
      <c r="A1649">
        <v>1462</v>
      </c>
      <c r="B1649" t="s">
        <v>617</v>
      </c>
      <c r="C1649">
        <v>101</v>
      </c>
      <c r="D1649" t="s">
        <v>1232</v>
      </c>
      <c r="E1649">
        <v>2015</v>
      </c>
      <c r="F1649" s="15">
        <f>IF(VLOOKUP(IF($A1649&lt;1500,'BM011'!$D$5,IF($A1649&lt;1800,'BM011'!$D$5,IF($A1649&lt;2000,'BM011'!$D$5,$A1649))),'BM011'!$D$5:$U$607,'BM011'!T$609,0)="BRUG KOM",VLOOKUP($C1649,'BM010'!$C$5:$T$102,'BM010'!S$104,0),VLOOKUP(IF($A1649&lt;1500,'BM011'!$D$5,IF($A1649&lt;1800,'BM011'!$D$5,IF($A1649&lt;2000,'BM011'!$D$5,$A1649))),'BM011'!$D$5:$U$607,'BM011'!T$609,0))</f>
        <v>29624.75</v>
      </c>
      <c r="G1649">
        <f>SUMIFS(Baggrundsvariable!D$3:D$296,Baggrundsvariable!$A$3:$A$296,Samlet!$C1649,Baggrundsvariable!$C$3:$C$296,Samlet!$E1649)</f>
        <v>209991</v>
      </c>
      <c r="H1649" s="8">
        <f>SUMIFS(Baggrundsvariable!E$3:E$296,Baggrundsvariable!$A$3:$A$296,Samlet!$C1649,Baggrundsvariable!$C$3:$C$296,Samlet!$E1649)</f>
        <v>1.2249999999999999</v>
      </c>
      <c r="I1649" s="8">
        <f>SUMIFS(Baggrundsvariable!F$3:F$296,Baggrundsvariable!$A$3:$A$296,Samlet!$C1649,Baggrundsvariable!$C$3:$C$296,Samlet!$E1649)</f>
        <v>6.4</v>
      </c>
      <c r="J1649" s="8">
        <f>SUMIFS(Baggrundsvariable!G$3:G$296,Baggrundsvariable!$A$3:$A$296,Samlet!$C1649,Baggrundsvariable!$C$3:$C$296,Samlet!$E1649)</f>
        <v>40.6</v>
      </c>
      <c r="K1649" s="8">
        <f>SUMIFS(Baggrundsvariable!H$3:H$296,Baggrundsvariable!$A$3:$A$296,Samlet!$C1649,Baggrundsvariable!$C$3:$C$296,Samlet!$E1649)</f>
        <v>20.8</v>
      </c>
      <c r="L1649" s="8">
        <f>SUMIFS(Baggrundsvariable!I$3:I$296,Baggrundsvariable!$A$3:$A$296,Samlet!$C1649,Baggrundsvariable!$C$3:$C$296,Samlet!$E1649)</f>
        <v>14.847157834554469</v>
      </c>
    </row>
    <row r="1650" spans="1:12">
      <c r="A1650">
        <v>1463</v>
      </c>
      <c r="B1650" t="s">
        <v>617</v>
      </c>
      <c r="C1650">
        <v>101</v>
      </c>
      <c r="D1650" t="s">
        <v>1232</v>
      </c>
      <c r="E1650">
        <v>2015</v>
      </c>
      <c r="F1650" s="15">
        <f>IF(VLOOKUP(IF($A1650&lt;1500,'BM011'!$D$5,IF($A1650&lt;1800,'BM011'!$D$5,IF($A1650&lt;2000,'BM011'!$D$5,$A1650))),'BM011'!$D$5:$U$607,'BM011'!T$609,0)="BRUG KOM",VLOOKUP($C1650,'BM010'!$C$5:$T$102,'BM010'!S$104,0),VLOOKUP(IF($A1650&lt;1500,'BM011'!$D$5,IF($A1650&lt;1800,'BM011'!$D$5,IF($A1650&lt;2000,'BM011'!$D$5,$A1650))),'BM011'!$D$5:$U$607,'BM011'!T$609,0))</f>
        <v>29624.75</v>
      </c>
      <c r="G1650">
        <f>SUMIFS(Baggrundsvariable!D$3:D$296,Baggrundsvariable!$A$3:$A$296,Samlet!$C1650,Baggrundsvariable!$C$3:$C$296,Samlet!$E1650)</f>
        <v>209991</v>
      </c>
      <c r="H1650" s="8">
        <f>SUMIFS(Baggrundsvariable!E$3:E$296,Baggrundsvariable!$A$3:$A$296,Samlet!$C1650,Baggrundsvariable!$C$3:$C$296,Samlet!$E1650)</f>
        <v>1.2249999999999999</v>
      </c>
      <c r="I1650" s="8">
        <f>SUMIFS(Baggrundsvariable!F$3:F$296,Baggrundsvariable!$A$3:$A$296,Samlet!$C1650,Baggrundsvariable!$C$3:$C$296,Samlet!$E1650)</f>
        <v>6.4</v>
      </c>
      <c r="J1650" s="8">
        <f>SUMIFS(Baggrundsvariable!G$3:G$296,Baggrundsvariable!$A$3:$A$296,Samlet!$C1650,Baggrundsvariable!$C$3:$C$296,Samlet!$E1650)</f>
        <v>40.6</v>
      </c>
      <c r="K1650" s="8">
        <f>SUMIFS(Baggrundsvariable!H$3:H$296,Baggrundsvariable!$A$3:$A$296,Samlet!$C1650,Baggrundsvariable!$C$3:$C$296,Samlet!$E1650)</f>
        <v>20.8</v>
      </c>
      <c r="L1650" s="8">
        <f>SUMIFS(Baggrundsvariable!I$3:I$296,Baggrundsvariable!$A$3:$A$296,Samlet!$C1650,Baggrundsvariable!$C$3:$C$296,Samlet!$E1650)</f>
        <v>14.847157834554469</v>
      </c>
    </row>
    <row r="1651" spans="1:12">
      <c r="A1651">
        <v>1464</v>
      </c>
      <c r="B1651" t="s">
        <v>617</v>
      </c>
      <c r="C1651">
        <v>101</v>
      </c>
      <c r="D1651" t="s">
        <v>1232</v>
      </c>
      <c r="E1651">
        <v>2015</v>
      </c>
      <c r="F1651" s="15">
        <f>IF(VLOOKUP(IF($A1651&lt;1500,'BM011'!$D$5,IF($A1651&lt;1800,'BM011'!$D$5,IF($A1651&lt;2000,'BM011'!$D$5,$A1651))),'BM011'!$D$5:$U$607,'BM011'!T$609,0)="BRUG KOM",VLOOKUP($C1651,'BM010'!$C$5:$T$102,'BM010'!S$104,0),VLOOKUP(IF($A1651&lt;1500,'BM011'!$D$5,IF($A1651&lt;1800,'BM011'!$D$5,IF($A1651&lt;2000,'BM011'!$D$5,$A1651))),'BM011'!$D$5:$U$607,'BM011'!T$609,0))</f>
        <v>29624.75</v>
      </c>
      <c r="G1651">
        <f>SUMIFS(Baggrundsvariable!D$3:D$296,Baggrundsvariable!$A$3:$A$296,Samlet!$C1651,Baggrundsvariable!$C$3:$C$296,Samlet!$E1651)</f>
        <v>209991</v>
      </c>
      <c r="H1651" s="8">
        <f>SUMIFS(Baggrundsvariable!E$3:E$296,Baggrundsvariable!$A$3:$A$296,Samlet!$C1651,Baggrundsvariable!$C$3:$C$296,Samlet!$E1651)</f>
        <v>1.2249999999999999</v>
      </c>
      <c r="I1651" s="8">
        <f>SUMIFS(Baggrundsvariable!F$3:F$296,Baggrundsvariable!$A$3:$A$296,Samlet!$C1651,Baggrundsvariable!$C$3:$C$296,Samlet!$E1651)</f>
        <v>6.4</v>
      </c>
      <c r="J1651" s="8">
        <f>SUMIFS(Baggrundsvariable!G$3:G$296,Baggrundsvariable!$A$3:$A$296,Samlet!$C1651,Baggrundsvariable!$C$3:$C$296,Samlet!$E1651)</f>
        <v>40.6</v>
      </c>
      <c r="K1651" s="8">
        <f>SUMIFS(Baggrundsvariable!H$3:H$296,Baggrundsvariable!$A$3:$A$296,Samlet!$C1651,Baggrundsvariable!$C$3:$C$296,Samlet!$E1651)</f>
        <v>20.8</v>
      </c>
      <c r="L1651" s="8">
        <f>SUMIFS(Baggrundsvariable!I$3:I$296,Baggrundsvariable!$A$3:$A$296,Samlet!$C1651,Baggrundsvariable!$C$3:$C$296,Samlet!$E1651)</f>
        <v>14.847157834554469</v>
      </c>
    </row>
    <row r="1652" spans="1:12">
      <c r="A1652">
        <v>1466</v>
      </c>
      <c r="B1652" t="s">
        <v>617</v>
      </c>
      <c r="C1652">
        <v>101</v>
      </c>
      <c r="D1652" t="s">
        <v>1232</v>
      </c>
      <c r="E1652">
        <v>2015</v>
      </c>
      <c r="F1652" s="15">
        <f>IF(VLOOKUP(IF($A1652&lt;1500,'BM011'!$D$5,IF($A1652&lt;1800,'BM011'!$D$5,IF($A1652&lt;2000,'BM011'!$D$5,$A1652))),'BM011'!$D$5:$U$607,'BM011'!T$609,0)="BRUG KOM",VLOOKUP($C1652,'BM010'!$C$5:$T$102,'BM010'!S$104,0),VLOOKUP(IF($A1652&lt;1500,'BM011'!$D$5,IF($A1652&lt;1800,'BM011'!$D$5,IF($A1652&lt;2000,'BM011'!$D$5,$A1652))),'BM011'!$D$5:$U$607,'BM011'!T$609,0))</f>
        <v>29624.75</v>
      </c>
      <c r="G1652">
        <f>SUMIFS(Baggrundsvariable!D$3:D$296,Baggrundsvariable!$A$3:$A$296,Samlet!$C1652,Baggrundsvariable!$C$3:$C$296,Samlet!$E1652)</f>
        <v>209991</v>
      </c>
      <c r="H1652" s="8">
        <f>SUMIFS(Baggrundsvariable!E$3:E$296,Baggrundsvariable!$A$3:$A$296,Samlet!$C1652,Baggrundsvariable!$C$3:$C$296,Samlet!$E1652)</f>
        <v>1.2249999999999999</v>
      </c>
      <c r="I1652" s="8">
        <f>SUMIFS(Baggrundsvariable!F$3:F$296,Baggrundsvariable!$A$3:$A$296,Samlet!$C1652,Baggrundsvariable!$C$3:$C$296,Samlet!$E1652)</f>
        <v>6.4</v>
      </c>
      <c r="J1652" s="8">
        <f>SUMIFS(Baggrundsvariable!G$3:G$296,Baggrundsvariable!$A$3:$A$296,Samlet!$C1652,Baggrundsvariable!$C$3:$C$296,Samlet!$E1652)</f>
        <v>40.6</v>
      </c>
      <c r="K1652" s="8">
        <f>SUMIFS(Baggrundsvariable!H$3:H$296,Baggrundsvariable!$A$3:$A$296,Samlet!$C1652,Baggrundsvariable!$C$3:$C$296,Samlet!$E1652)</f>
        <v>20.8</v>
      </c>
      <c r="L1652" s="8">
        <f>SUMIFS(Baggrundsvariable!I$3:I$296,Baggrundsvariable!$A$3:$A$296,Samlet!$C1652,Baggrundsvariable!$C$3:$C$296,Samlet!$E1652)</f>
        <v>14.847157834554469</v>
      </c>
    </row>
    <row r="1653" spans="1:12">
      <c r="A1653">
        <v>1467</v>
      </c>
      <c r="B1653" t="s">
        <v>617</v>
      </c>
      <c r="C1653">
        <v>101</v>
      </c>
      <c r="D1653" t="s">
        <v>1232</v>
      </c>
      <c r="E1653">
        <v>2015</v>
      </c>
      <c r="F1653" s="15">
        <f>IF(VLOOKUP(IF($A1653&lt;1500,'BM011'!$D$5,IF($A1653&lt;1800,'BM011'!$D$5,IF($A1653&lt;2000,'BM011'!$D$5,$A1653))),'BM011'!$D$5:$U$607,'BM011'!T$609,0)="BRUG KOM",VLOOKUP($C1653,'BM010'!$C$5:$T$102,'BM010'!S$104,0),VLOOKUP(IF($A1653&lt;1500,'BM011'!$D$5,IF($A1653&lt;1800,'BM011'!$D$5,IF($A1653&lt;2000,'BM011'!$D$5,$A1653))),'BM011'!$D$5:$U$607,'BM011'!T$609,0))</f>
        <v>29624.75</v>
      </c>
      <c r="G1653">
        <f>SUMIFS(Baggrundsvariable!D$3:D$296,Baggrundsvariable!$A$3:$A$296,Samlet!$C1653,Baggrundsvariable!$C$3:$C$296,Samlet!$E1653)</f>
        <v>209991</v>
      </c>
      <c r="H1653" s="8">
        <f>SUMIFS(Baggrundsvariable!E$3:E$296,Baggrundsvariable!$A$3:$A$296,Samlet!$C1653,Baggrundsvariable!$C$3:$C$296,Samlet!$E1653)</f>
        <v>1.2249999999999999</v>
      </c>
      <c r="I1653" s="8">
        <f>SUMIFS(Baggrundsvariable!F$3:F$296,Baggrundsvariable!$A$3:$A$296,Samlet!$C1653,Baggrundsvariable!$C$3:$C$296,Samlet!$E1653)</f>
        <v>6.4</v>
      </c>
      <c r="J1653" s="8">
        <f>SUMIFS(Baggrundsvariable!G$3:G$296,Baggrundsvariable!$A$3:$A$296,Samlet!$C1653,Baggrundsvariable!$C$3:$C$296,Samlet!$E1653)</f>
        <v>40.6</v>
      </c>
      <c r="K1653" s="8">
        <f>SUMIFS(Baggrundsvariable!H$3:H$296,Baggrundsvariable!$A$3:$A$296,Samlet!$C1653,Baggrundsvariable!$C$3:$C$296,Samlet!$E1653)</f>
        <v>20.8</v>
      </c>
      <c r="L1653" s="8">
        <f>SUMIFS(Baggrundsvariable!I$3:I$296,Baggrundsvariable!$A$3:$A$296,Samlet!$C1653,Baggrundsvariable!$C$3:$C$296,Samlet!$E1653)</f>
        <v>14.847157834554469</v>
      </c>
    </row>
    <row r="1654" spans="1:12">
      <c r="A1654">
        <v>1468</v>
      </c>
      <c r="B1654" t="s">
        <v>617</v>
      </c>
      <c r="C1654">
        <v>101</v>
      </c>
      <c r="D1654" t="s">
        <v>1232</v>
      </c>
      <c r="E1654">
        <v>2015</v>
      </c>
      <c r="F1654" s="15">
        <f>IF(VLOOKUP(IF($A1654&lt;1500,'BM011'!$D$5,IF($A1654&lt;1800,'BM011'!$D$5,IF($A1654&lt;2000,'BM011'!$D$5,$A1654))),'BM011'!$D$5:$U$607,'BM011'!T$609,0)="BRUG KOM",VLOOKUP($C1654,'BM010'!$C$5:$T$102,'BM010'!S$104,0),VLOOKUP(IF($A1654&lt;1500,'BM011'!$D$5,IF($A1654&lt;1800,'BM011'!$D$5,IF($A1654&lt;2000,'BM011'!$D$5,$A1654))),'BM011'!$D$5:$U$607,'BM011'!T$609,0))</f>
        <v>29624.75</v>
      </c>
      <c r="G1654">
        <f>SUMIFS(Baggrundsvariable!D$3:D$296,Baggrundsvariable!$A$3:$A$296,Samlet!$C1654,Baggrundsvariable!$C$3:$C$296,Samlet!$E1654)</f>
        <v>209991</v>
      </c>
      <c r="H1654" s="8">
        <f>SUMIFS(Baggrundsvariable!E$3:E$296,Baggrundsvariable!$A$3:$A$296,Samlet!$C1654,Baggrundsvariable!$C$3:$C$296,Samlet!$E1654)</f>
        <v>1.2249999999999999</v>
      </c>
      <c r="I1654" s="8">
        <f>SUMIFS(Baggrundsvariable!F$3:F$296,Baggrundsvariable!$A$3:$A$296,Samlet!$C1654,Baggrundsvariable!$C$3:$C$296,Samlet!$E1654)</f>
        <v>6.4</v>
      </c>
      <c r="J1654" s="8">
        <f>SUMIFS(Baggrundsvariable!G$3:G$296,Baggrundsvariable!$A$3:$A$296,Samlet!$C1654,Baggrundsvariable!$C$3:$C$296,Samlet!$E1654)</f>
        <v>40.6</v>
      </c>
      <c r="K1654" s="8">
        <f>SUMIFS(Baggrundsvariable!H$3:H$296,Baggrundsvariable!$A$3:$A$296,Samlet!$C1654,Baggrundsvariable!$C$3:$C$296,Samlet!$E1654)</f>
        <v>20.8</v>
      </c>
      <c r="L1654" s="8">
        <f>SUMIFS(Baggrundsvariable!I$3:I$296,Baggrundsvariable!$A$3:$A$296,Samlet!$C1654,Baggrundsvariable!$C$3:$C$296,Samlet!$E1654)</f>
        <v>14.847157834554469</v>
      </c>
    </row>
    <row r="1655" spans="1:12">
      <c r="A1655">
        <v>1470</v>
      </c>
      <c r="B1655" t="s">
        <v>617</v>
      </c>
      <c r="C1655">
        <v>101</v>
      </c>
      <c r="D1655" t="s">
        <v>1232</v>
      </c>
      <c r="E1655">
        <v>2015</v>
      </c>
      <c r="F1655" s="15">
        <f>IF(VLOOKUP(IF($A1655&lt;1500,'BM011'!$D$5,IF($A1655&lt;1800,'BM011'!$D$5,IF($A1655&lt;2000,'BM011'!$D$5,$A1655))),'BM011'!$D$5:$U$607,'BM011'!T$609,0)="BRUG KOM",VLOOKUP($C1655,'BM010'!$C$5:$T$102,'BM010'!S$104,0),VLOOKUP(IF($A1655&lt;1500,'BM011'!$D$5,IF($A1655&lt;1800,'BM011'!$D$5,IF($A1655&lt;2000,'BM011'!$D$5,$A1655))),'BM011'!$D$5:$U$607,'BM011'!T$609,0))</f>
        <v>29624.75</v>
      </c>
      <c r="G1655">
        <f>SUMIFS(Baggrundsvariable!D$3:D$296,Baggrundsvariable!$A$3:$A$296,Samlet!$C1655,Baggrundsvariable!$C$3:$C$296,Samlet!$E1655)</f>
        <v>209991</v>
      </c>
      <c r="H1655" s="8">
        <f>SUMIFS(Baggrundsvariable!E$3:E$296,Baggrundsvariable!$A$3:$A$296,Samlet!$C1655,Baggrundsvariable!$C$3:$C$296,Samlet!$E1655)</f>
        <v>1.2249999999999999</v>
      </c>
      <c r="I1655" s="8">
        <f>SUMIFS(Baggrundsvariable!F$3:F$296,Baggrundsvariable!$A$3:$A$296,Samlet!$C1655,Baggrundsvariable!$C$3:$C$296,Samlet!$E1655)</f>
        <v>6.4</v>
      </c>
      <c r="J1655" s="8">
        <f>SUMIFS(Baggrundsvariable!G$3:G$296,Baggrundsvariable!$A$3:$A$296,Samlet!$C1655,Baggrundsvariable!$C$3:$C$296,Samlet!$E1655)</f>
        <v>40.6</v>
      </c>
      <c r="K1655" s="8">
        <f>SUMIFS(Baggrundsvariable!H$3:H$296,Baggrundsvariable!$A$3:$A$296,Samlet!$C1655,Baggrundsvariable!$C$3:$C$296,Samlet!$E1655)</f>
        <v>20.8</v>
      </c>
      <c r="L1655" s="8">
        <f>SUMIFS(Baggrundsvariable!I$3:I$296,Baggrundsvariable!$A$3:$A$296,Samlet!$C1655,Baggrundsvariable!$C$3:$C$296,Samlet!$E1655)</f>
        <v>14.847157834554469</v>
      </c>
    </row>
    <row r="1656" spans="1:12">
      <c r="A1656">
        <v>1471</v>
      </c>
      <c r="B1656" t="s">
        <v>617</v>
      </c>
      <c r="C1656">
        <v>101</v>
      </c>
      <c r="D1656" t="s">
        <v>1232</v>
      </c>
      <c r="E1656">
        <v>2015</v>
      </c>
      <c r="F1656" s="15">
        <f>IF(VLOOKUP(IF($A1656&lt;1500,'BM011'!$D$5,IF($A1656&lt;1800,'BM011'!$D$5,IF($A1656&lt;2000,'BM011'!$D$5,$A1656))),'BM011'!$D$5:$U$607,'BM011'!T$609,0)="BRUG KOM",VLOOKUP($C1656,'BM010'!$C$5:$T$102,'BM010'!S$104,0),VLOOKUP(IF($A1656&lt;1500,'BM011'!$D$5,IF($A1656&lt;1800,'BM011'!$D$5,IF($A1656&lt;2000,'BM011'!$D$5,$A1656))),'BM011'!$D$5:$U$607,'BM011'!T$609,0))</f>
        <v>29624.75</v>
      </c>
      <c r="G1656">
        <f>SUMIFS(Baggrundsvariable!D$3:D$296,Baggrundsvariable!$A$3:$A$296,Samlet!$C1656,Baggrundsvariable!$C$3:$C$296,Samlet!$E1656)</f>
        <v>209991</v>
      </c>
      <c r="H1656" s="8">
        <f>SUMIFS(Baggrundsvariable!E$3:E$296,Baggrundsvariable!$A$3:$A$296,Samlet!$C1656,Baggrundsvariable!$C$3:$C$296,Samlet!$E1656)</f>
        <v>1.2249999999999999</v>
      </c>
      <c r="I1656" s="8">
        <f>SUMIFS(Baggrundsvariable!F$3:F$296,Baggrundsvariable!$A$3:$A$296,Samlet!$C1656,Baggrundsvariable!$C$3:$C$296,Samlet!$E1656)</f>
        <v>6.4</v>
      </c>
      <c r="J1656" s="8">
        <f>SUMIFS(Baggrundsvariable!G$3:G$296,Baggrundsvariable!$A$3:$A$296,Samlet!$C1656,Baggrundsvariable!$C$3:$C$296,Samlet!$E1656)</f>
        <v>40.6</v>
      </c>
      <c r="K1656" s="8">
        <f>SUMIFS(Baggrundsvariable!H$3:H$296,Baggrundsvariable!$A$3:$A$296,Samlet!$C1656,Baggrundsvariable!$C$3:$C$296,Samlet!$E1656)</f>
        <v>20.8</v>
      </c>
      <c r="L1656" s="8">
        <f>SUMIFS(Baggrundsvariable!I$3:I$296,Baggrundsvariable!$A$3:$A$296,Samlet!$C1656,Baggrundsvariable!$C$3:$C$296,Samlet!$E1656)</f>
        <v>14.847157834554469</v>
      </c>
    </row>
    <row r="1657" spans="1:12">
      <c r="A1657">
        <v>1472</v>
      </c>
      <c r="B1657" t="s">
        <v>617</v>
      </c>
      <c r="C1657">
        <v>101</v>
      </c>
      <c r="D1657" t="s">
        <v>1232</v>
      </c>
      <c r="E1657">
        <v>2015</v>
      </c>
      <c r="F1657" s="15">
        <f>IF(VLOOKUP(IF($A1657&lt;1500,'BM011'!$D$5,IF($A1657&lt;1800,'BM011'!$D$5,IF($A1657&lt;2000,'BM011'!$D$5,$A1657))),'BM011'!$D$5:$U$607,'BM011'!T$609,0)="BRUG KOM",VLOOKUP($C1657,'BM010'!$C$5:$T$102,'BM010'!S$104,0),VLOOKUP(IF($A1657&lt;1500,'BM011'!$D$5,IF($A1657&lt;1800,'BM011'!$D$5,IF($A1657&lt;2000,'BM011'!$D$5,$A1657))),'BM011'!$D$5:$U$607,'BM011'!T$609,0))</f>
        <v>29624.75</v>
      </c>
      <c r="G1657">
        <f>SUMIFS(Baggrundsvariable!D$3:D$296,Baggrundsvariable!$A$3:$A$296,Samlet!$C1657,Baggrundsvariable!$C$3:$C$296,Samlet!$E1657)</f>
        <v>209991</v>
      </c>
      <c r="H1657" s="8">
        <f>SUMIFS(Baggrundsvariable!E$3:E$296,Baggrundsvariable!$A$3:$A$296,Samlet!$C1657,Baggrundsvariable!$C$3:$C$296,Samlet!$E1657)</f>
        <v>1.2249999999999999</v>
      </c>
      <c r="I1657" s="8">
        <f>SUMIFS(Baggrundsvariable!F$3:F$296,Baggrundsvariable!$A$3:$A$296,Samlet!$C1657,Baggrundsvariable!$C$3:$C$296,Samlet!$E1657)</f>
        <v>6.4</v>
      </c>
      <c r="J1657" s="8">
        <f>SUMIFS(Baggrundsvariable!G$3:G$296,Baggrundsvariable!$A$3:$A$296,Samlet!$C1657,Baggrundsvariable!$C$3:$C$296,Samlet!$E1657)</f>
        <v>40.6</v>
      </c>
      <c r="K1657" s="8">
        <f>SUMIFS(Baggrundsvariable!H$3:H$296,Baggrundsvariable!$A$3:$A$296,Samlet!$C1657,Baggrundsvariable!$C$3:$C$296,Samlet!$E1657)</f>
        <v>20.8</v>
      </c>
      <c r="L1657" s="8">
        <f>SUMIFS(Baggrundsvariable!I$3:I$296,Baggrundsvariable!$A$3:$A$296,Samlet!$C1657,Baggrundsvariable!$C$3:$C$296,Samlet!$E1657)</f>
        <v>14.847157834554469</v>
      </c>
    </row>
    <row r="1658" spans="1:12">
      <c r="A1658">
        <v>1473</v>
      </c>
      <c r="B1658" t="s">
        <v>617</v>
      </c>
      <c r="C1658">
        <v>101</v>
      </c>
      <c r="D1658" t="s">
        <v>1232</v>
      </c>
      <c r="E1658">
        <v>2015</v>
      </c>
      <c r="F1658" s="15">
        <f>IF(VLOOKUP(IF($A1658&lt;1500,'BM011'!$D$5,IF($A1658&lt;1800,'BM011'!$D$5,IF($A1658&lt;2000,'BM011'!$D$5,$A1658))),'BM011'!$D$5:$U$607,'BM011'!T$609,0)="BRUG KOM",VLOOKUP($C1658,'BM010'!$C$5:$T$102,'BM010'!S$104,0),VLOOKUP(IF($A1658&lt;1500,'BM011'!$D$5,IF($A1658&lt;1800,'BM011'!$D$5,IF($A1658&lt;2000,'BM011'!$D$5,$A1658))),'BM011'!$D$5:$U$607,'BM011'!T$609,0))</f>
        <v>29624.75</v>
      </c>
      <c r="G1658">
        <f>SUMIFS(Baggrundsvariable!D$3:D$296,Baggrundsvariable!$A$3:$A$296,Samlet!$C1658,Baggrundsvariable!$C$3:$C$296,Samlet!$E1658)</f>
        <v>209991</v>
      </c>
      <c r="H1658" s="8">
        <f>SUMIFS(Baggrundsvariable!E$3:E$296,Baggrundsvariable!$A$3:$A$296,Samlet!$C1658,Baggrundsvariable!$C$3:$C$296,Samlet!$E1658)</f>
        <v>1.2249999999999999</v>
      </c>
      <c r="I1658" s="8">
        <f>SUMIFS(Baggrundsvariable!F$3:F$296,Baggrundsvariable!$A$3:$A$296,Samlet!$C1658,Baggrundsvariable!$C$3:$C$296,Samlet!$E1658)</f>
        <v>6.4</v>
      </c>
      <c r="J1658" s="8">
        <f>SUMIFS(Baggrundsvariable!G$3:G$296,Baggrundsvariable!$A$3:$A$296,Samlet!$C1658,Baggrundsvariable!$C$3:$C$296,Samlet!$E1658)</f>
        <v>40.6</v>
      </c>
      <c r="K1658" s="8">
        <f>SUMIFS(Baggrundsvariable!H$3:H$296,Baggrundsvariable!$A$3:$A$296,Samlet!$C1658,Baggrundsvariable!$C$3:$C$296,Samlet!$E1658)</f>
        <v>20.8</v>
      </c>
      <c r="L1658" s="8">
        <f>SUMIFS(Baggrundsvariable!I$3:I$296,Baggrundsvariable!$A$3:$A$296,Samlet!$C1658,Baggrundsvariable!$C$3:$C$296,Samlet!$E1658)</f>
        <v>14.847157834554469</v>
      </c>
    </row>
    <row r="1659" spans="1:12">
      <c r="A1659">
        <v>1500</v>
      </c>
      <c r="B1659" t="s">
        <v>618</v>
      </c>
      <c r="C1659">
        <v>101</v>
      </c>
      <c r="D1659" t="s">
        <v>1232</v>
      </c>
      <c r="E1659">
        <v>2015</v>
      </c>
      <c r="F1659" s="15">
        <f>IF(VLOOKUP(IF($A1659&lt;1500,'BM011'!$D$5,IF($A1659&lt;1800,'BM011'!$D$5,IF($A1659&lt;2000,'BM011'!$D$5,$A1659))),'BM011'!$D$5:$U$607,'BM011'!T$609,0)="BRUG KOM",VLOOKUP($C1659,'BM010'!$C$5:$T$102,'BM010'!S$104,0),VLOOKUP(IF($A1659&lt;1500,'BM011'!$D$5,IF($A1659&lt;1800,'BM011'!$D$5,IF($A1659&lt;2000,'BM011'!$D$5,$A1659))),'BM011'!$D$5:$U$607,'BM011'!T$609,0))</f>
        <v>29624.75</v>
      </c>
      <c r="G1659">
        <f>SUMIFS(Baggrundsvariable!D$3:D$296,Baggrundsvariable!$A$3:$A$296,Samlet!$C1659,Baggrundsvariable!$C$3:$C$296,Samlet!$E1659)</f>
        <v>209991</v>
      </c>
      <c r="H1659" s="8">
        <f>SUMIFS(Baggrundsvariable!E$3:E$296,Baggrundsvariable!$A$3:$A$296,Samlet!$C1659,Baggrundsvariable!$C$3:$C$296,Samlet!$E1659)</f>
        <v>1.2249999999999999</v>
      </c>
      <c r="I1659" s="8">
        <f>SUMIFS(Baggrundsvariable!F$3:F$296,Baggrundsvariable!$A$3:$A$296,Samlet!$C1659,Baggrundsvariable!$C$3:$C$296,Samlet!$E1659)</f>
        <v>6.4</v>
      </c>
      <c r="J1659" s="8">
        <f>SUMIFS(Baggrundsvariable!G$3:G$296,Baggrundsvariable!$A$3:$A$296,Samlet!$C1659,Baggrundsvariable!$C$3:$C$296,Samlet!$E1659)</f>
        <v>40.6</v>
      </c>
      <c r="K1659" s="8">
        <f>SUMIFS(Baggrundsvariable!H$3:H$296,Baggrundsvariable!$A$3:$A$296,Samlet!$C1659,Baggrundsvariable!$C$3:$C$296,Samlet!$E1659)</f>
        <v>20.8</v>
      </c>
      <c r="L1659" s="8">
        <f>SUMIFS(Baggrundsvariable!I$3:I$296,Baggrundsvariable!$A$3:$A$296,Samlet!$C1659,Baggrundsvariable!$C$3:$C$296,Samlet!$E1659)</f>
        <v>14.847157834554469</v>
      </c>
    </row>
    <row r="1660" spans="1:12">
      <c r="A1660">
        <v>1532</v>
      </c>
      <c r="B1660" t="s">
        <v>618</v>
      </c>
      <c r="C1660">
        <v>185</v>
      </c>
      <c r="D1660" t="s">
        <v>1235</v>
      </c>
      <c r="E1660">
        <v>2015</v>
      </c>
      <c r="F1660" s="15">
        <f>IF(VLOOKUP(IF($A1660&lt;1500,'BM011'!$D$5,IF($A1660&lt;1800,'BM011'!$D$5,IF($A1660&lt;2000,'BM011'!$D$5,$A1660))),'BM011'!$D$5:$U$607,'BM011'!T$609,0)="BRUG KOM",VLOOKUP($C1660,'BM010'!$C$5:$T$102,'BM010'!S$104,0),VLOOKUP(IF($A1660&lt;1500,'BM011'!$D$5,IF($A1660&lt;1800,'BM011'!$D$5,IF($A1660&lt;2000,'BM011'!$D$5,$A1660))),'BM011'!$D$5:$U$607,'BM011'!T$609,0))</f>
        <v>23226.75</v>
      </c>
      <c r="G1660">
        <f>SUMIFS(Baggrundsvariable!D$3:D$296,Baggrundsvariable!$A$3:$A$296,Samlet!$C1660,Baggrundsvariable!$C$3:$C$296,Samlet!$E1660)</f>
        <v>227877</v>
      </c>
      <c r="H1660" s="8">
        <f>SUMIFS(Baggrundsvariable!E$3:E$296,Baggrundsvariable!$A$3:$A$296,Samlet!$C1660,Baggrundsvariable!$C$3:$C$296,Samlet!$E1660)</f>
        <v>1.3166666666666667</v>
      </c>
      <c r="I1660" s="8">
        <f>SUMIFS(Baggrundsvariable!F$3:F$296,Baggrundsvariable!$A$3:$A$296,Samlet!$C1660,Baggrundsvariable!$C$3:$C$296,Samlet!$E1660)</f>
        <v>4</v>
      </c>
      <c r="J1660" s="8">
        <f>SUMIFS(Baggrundsvariable!G$3:G$296,Baggrundsvariable!$A$3:$A$296,Samlet!$C1660,Baggrundsvariable!$C$3:$C$296,Samlet!$E1660)</f>
        <v>17</v>
      </c>
      <c r="K1660" s="8">
        <f>SUMIFS(Baggrundsvariable!H$3:H$296,Baggrundsvariable!$A$3:$A$296,Samlet!$C1660,Baggrundsvariable!$C$3:$C$296,Samlet!$E1660)</f>
        <v>14</v>
      </c>
      <c r="L1660" s="8">
        <f>SUMIFS(Baggrundsvariable!I$3:I$296,Baggrundsvariable!$A$3:$A$296,Samlet!$C1660,Baggrundsvariable!$C$3:$C$296,Samlet!$E1660)</f>
        <v>8.3028598218471643</v>
      </c>
    </row>
    <row r="1661" spans="1:12">
      <c r="A1661">
        <v>1533</v>
      </c>
      <c r="B1661" t="s">
        <v>618</v>
      </c>
      <c r="C1661">
        <v>185</v>
      </c>
      <c r="D1661" t="s">
        <v>1235</v>
      </c>
      <c r="E1661">
        <v>2015</v>
      </c>
      <c r="F1661" s="15">
        <f>IF(VLOOKUP(IF($A1661&lt;1500,'BM011'!$D$5,IF($A1661&lt;1800,'BM011'!$D$5,IF($A1661&lt;2000,'BM011'!$D$5,$A1661))),'BM011'!$D$5:$U$607,'BM011'!T$609,0)="BRUG KOM",VLOOKUP($C1661,'BM010'!$C$5:$T$102,'BM010'!S$104,0),VLOOKUP(IF($A1661&lt;1500,'BM011'!$D$5,IF($A1661&lt;1800,'BM011'!$D$5,IF($A1661&lt;2000,'BM011'!$D$5,$A1661))),'BM011'!$D$5:$U$607,'BM011'!T$609,0))</f>
        <v>23226.75</v>
      </c>
      <c r="G1661">
        <f>SUMIFS(Baggrundsvariable!D$3:D$296,Baggrundsvariable!$A$3:$A$296,Samlet!$C1661,Baggrundsvariable!$C$3:$C$296,Samlet!$E1661)</f>
        <v>227877</v>
      </c>
      <c r="H1661" s="8">
        <f>SUMIFS(Baggrundsvariable!E$3:E$296,Baggrundsvariable!$A$3:$A$296,Samlet!$C1661,Baggrundsvariable!$C$3:$C$296,Samlet!$E1661)</f>
        <v>1.3166666666666667</v>
      </c>
      <c r="I1661" s="8">
        <f>SUMIFS(Baggrundsvariable!F$3:F$296,Baggrundsvariable!$A$3:$A$296,Samlet!$C1661,Baggrundsvariable!$C$3:$C$296,Samlet!$E1661)</f>
        <v>4</v>
      </c>
      <c r="J1661" s="8">
        <f>SUMIFS(Baggrundsvariable!G$3:G$296,Baggrundsvariable!$A$3:$A$296,Samlet!$C1661,Baggrundsvariable!$C$3:$C$296,Samlet!$E1661)</f>
        <v>17</v>
      </c>
      <c r="K1661" s="8">
        <f>SUMIFS(Baggrundsvariable!H$3:H$296,Baggrundsvariable!$A$3:$A$296,Samlet!$C1661,Baggrundsvariable!$C$3:$C$296,Samlet!$E1661)</f>
        <v>14</v>
      </c>
      <c r="L1661" s="8">
        <f>SUMIFS(Baggrundsvariable!I$3:I$296,Baggrundsvariable!$A$3:$A$296,Samlet!$C1661,Baggrundsvariable!$C$3:$C$296,Samlet!$E1661)</f>
        <v>8.3028598218471643</v>
      </c>
    </row>
    <row r="1662" spans="1:12">
      <c r="A1662">
        <v>1550</v>
      </c>
      <c r="B1662" t="s">
        <v>618</v>
      </c>
      <c r="C1662">
        <v>101</v>
      </c>
      <c r="D1662" t="s">
        <v>1232</v>
      </c>
      <c r="E1662">
        <v>2015</v>
      </c>
      <c r="F1662" s="15">
        <f>IF(VLOOKUP(IF($A1662&lt;1500,'BM011'!$D$5,IF($A1662&lt;1800,'BM011'!$D$5,IF($A1662&lt;2000,'BM011'!$D$5,$A1662))),'BM011'!$D$5:$U$607,'BM011'!T$609,0)="BRUG KOM",VLOOKUP($C1662,'BM010'!$C$5:$T$102,'BM010'!S$104,0),VLOOKUP(IF($A1662&lt;1500,'BM011'!$D$5,IF($A1662&lt;1800,'BM011'!$D$5,IF($A1662&lt;2000,'BM011'!$D$5,$A1662))),'BM011'!$D$5:$U$607,'BM011'!T$609,0))</f>
        <v>29624.75</v>
      </c>
      <c r="G1662">
        <f>SUMIFS(Baggrundsvariable!D$3:D$296,Baggrundsvariable!$A$3:$A$296,Samlet!$C1662,Baggrundsvariable!$C$3:$C$296,Samlet!$E1662)</f>
        <v>209991</v>
      </c>
      <c r="H1662" s="8">
        <f>SUMIFS(Baggrundsvariable!E$3:E$296,Baggrundsvariable!$A$3:$A$296,Samlet!$C1662,Baggrundsvariable!$C$3:$C$296,Samlet!$E1662)</f>
        <v>1.2249999999999999</v>
      </c>
      <c r="I1662" s="8">
        <f>SUMIFS(Baggrundsvariable!F$3:F$296,Baggrundsvariable!$A$3:$A$296,Samlet!$C1662,Baggrundsvariable!$C$3:$C$296,Samlet!$E1662)</f>
        <v>6.4</v>
      </c>
      <c r="J1662" s="8">
        <f>SUMIFS(Baggrundsvariable!G$3:G$296,Baggrundsvariable!$A$3:$A$296,Samlet!$C1662,Baggrundsvariable!$C$3:$C$296,Samlet!$E1662)</f>
        <v>40.6</v>
      </c>
      <c r="K1662" s="8">
        <f>SUMIFS(Baggrundsvariable!H$3:H$296,Baggrundsvariable!$A$3:$A$296,Samlet!$C1662,Baggrundsvariable!$C$3:$C$296,Samlet!$E1662)</f>
        <v>20.8</v>
      </c>
      <c r="L1662" s="8">
        <f>SUMIFS(Baggrundsvariable!I$3:I$296,Baggrundsvariable!$A$3:$A$296,Samlet!$C1662,Baggrundsvariable!$C$3:$C$296,Samlet!$E1662)</f>
        <v>14.847157834554469</v>
      </c>
    </row>
    <row r="1663" spans="1:12">
      <c r="A1663">
        <v>1551</v>
      </c>
      <c r="B1663" t="s">
        <v>618</v>
      </c>
      <c r="C1663">
        <v>101</v>
      </c>
      <c r="D1663" t="s">
        <v>1232</v>
      </c>
      <c r="E1663">
        <v>2015</v>
      </c>
      <c r="F1663" s="15">
        <f>IF(VLOOKUP(IF($A1663&lt;1500,'BM011'!$D$5,IF($A1663&lt;1800,'BM011'!$D$5,IF($A1663&lt;2000,'BM011'!$D$5,$A1663))),'BM011'!$D$5:$U$607,'BM011'!T$609,0)="BRUG KOM",VLOOKUP($C1663,'BM010'!$C$5:$T$102,'BM010'!S$104,0),VLOOKUP(IF($A1663&lt;1500,'BM011'!$D$5,IF($A1663&lt;1800,'BM011'!$D$5,IF($A1663&lt;2000,'BM011'!$D$5,$A1663))),'BM011'!$D$5:$U$607,'BM011'!T$609,0))</f>
        <v>29624.75</v>
      </c>
      <c r="G1663">
        <f>SUMIFS(Baggrundsvariable!D$3:D$296,Baggrundsvariable!$A$3:$A$296,Samlet!$C1663,Baggrundsvariable!$C$3:$C$296,Samlet!$E1663)</f>
        <v>209991</v>
      </c>
      <c r="H1663" s="8">
        <f>SUMIFS(Baggrundsvariable!E$3:E$296,Baggrundsvariable!$A$3:$A$296,Samlet!$C1663,Baggrundsvariable!$C$3:$C$296,Samlet!$E1663)</f>
        <v>1.2249999999999999</v>
      </c>
      <c r="I1663" s="8">
        <f>SUMIFS(Baggrundsvariable!F$3:F$296,Baggrundsvariable!$A$3:$A$296,Samlet!$C1663,Baggrundsvariable!$C$3:$C$296,Samlet!$E1663)</f>
        <v>6.4</v>
      </c>
      <c r="J1663" s="8">
        <f>SUMIFS(Baggrundsvariable!G$3:G$296,Baggrundsvariable!$A$3:$A$296,Samlet!$C1663,Baggrundsvariable!$C$3:$C$296,Samlet!$E1663)</f>
        <v>40.6</v>
      </c>
      <c r="K1663" s="8">
        <f>SUMIFS(Baggrundsvariable!H$3:H$296,Baggrundsvariable!$A$3:$A$296,Samlet!$C1663,Baggrundsvariable!$C$3:$C$296,Samlet!$E1663)</f>
        <v>20.8</v>
      </c>
      <c r="L1663" s="8">
        <f>SUMIFS(Baggrundsvariable!I$3:I$296,Baggrundsvariable!$A$3:$A$296,Samlet!$C1663,Baggrundsvariable!$C$3:$C$296,Samlet!$E1663)</f>
        <v>14.847157834554469</v>
      </c>
    </row>
    <row r="1664" spans="1:12">
      <c r="A1664">
        <v>1552</v>
      </c>
      <c r="B1664" t="s">
        <v>618</v>
      </c>
      <c r="C1664">
        <v>101</v>
      </c>
      <c r="D1664" t="s">
        <v>1232</v>
      </c>
      <c r="E1664">
        <v>2015</v>
      </c>
      <c r="F1664" s="15">
        <f>IF(VLOOKUP(IF($A1664&lt;1500,'BM011'!$D$5,IF($A1664&lt;1800,'BM011'!$D$5,IF($A1664&lt;2000,'BM011'!$D$5,$A1664))),'BM011'!$D$5:$U$607,'BM011'!T$609,0)="BRUG KOM",VLOOKUP($C1664,'BM010'!$C$5:$T$102,'BM010'!S$104,0),VLOOKUP(IF($A1664&lt;1500,'BM011'!$D$5,IF($A1664&lt;1800,'BM011'!$D$5,IF($A1664&lt;2000,'BM011'!$D$5,$A1664))),'BM011'!$D$5:$U$607,'BM011'!T$609,0))</f>
        <v>29624.75</v>
      </c>
      <c r="G1664">
        <f>SUMIFS(Baggrundsvariable!D$3:D$296,Baggrundsvariable!$A$3:$A$296,Samlet!$C1664,Baggrundsvariable!$C$3:$C$296,Samlet!$E1664)</f>
        <v>209991</v>
      </c>
      <c r="H1664" s="8">
        <f>SUMIFS(Baggrundsvariable!E$3:E$296,Baggrundsvariable!$A$3:$A$296,Samlet!$C1664,Baggrundsvariable!$C$3:$C$296,Samlet!$E1664)</f>
        <v>1.2249999999999999</v>
      </c>
      <c r="I1664" s="8">
        <f>SUMIFS(Baggrundsvariable!F$3:F$296,Baggrundsvariable!$A$3:$A$296,Samlet!$C1664,Baggrundsvariable!$C$3:$C$296,Samlet!$E1664)</f>
        <v>6.4</v>
      </c>
      <c r="J1664" s="8">
        <f>SUMIFS(Baggrundsvariable!G$3:G$296,Baggrundsvariable!$A$3:$A$296,Samlet!$C1664,Baggrundsvariable!$C$3:$C$296,Samlet!$E1664)</f>
        <v>40.6</v>
      </c>
      <c r="K1664" s="8">
        <f>SUMIFS(Baggrundsvariable!H$3:H$296,Baggrundsvariable!$A$3:$A$296,Samlet!$C1664,Baggrundsvariable!$C$3:$C$296,Samlet!$E1664)</f>
        <v>20.8</v>
      </c>
      <c r="L1664" s="8">
        <f>SUMIFS(Baggrundsvariable!I$3:I$296,Baggrundsvariable!$A$3:$A$296,Samlet!$C1664,Baggrundsvariable!$C$3:$C$296,Samlet!$E1664)</f>
        <v>14.847157834554469</v>
      </c>
    </row>
    <row r="1665" spans="1:12">
      <c r="A1665">
        <v>1553</v>
      </c>
      <c r="B1665" t="s">
        <v>618</v>
      </c>
      <c r="C1665">
        <v>101</v>
      </c>
      <c r="D1665" t="s">
        <v>1232</v>
      </c>
      <c r="E1665">
        <v>2015</v>
      </c>
      <c r="F1665" s="15">
        <f>IF(VLOOKUP(IF($A1665&lt;1500,'BM011'!$D$5,IF($A1665&lt;1800,'BM011'!$D$5,IF($A1665&lt;2000,'BM011'!$D$5,$A1665))),'BM011'!$D$5:$U$607,'BM011'!T$609,0)="BRUG KOM",VLOOKUP($C1665,'BM010'!$C$5:$T$102,'BM010'!S$104,0),VLOOKUP(IF($A1665&lt;1500,'BM011'!$D$5,IF($A1665&lt;1800,'BM011'!$D$5,IF($A1665&lt;2000,'BM011'!$D$5,$A1665))),'BM011'!$D$5:$U$607,'BM011'!T$609,0))</f>
        <v>29624.75</v>
      </c>
      <c r="G1665">
        <f>SUMIFS(Baggrundsvariable!D$3:D$296,Baggrundsvariable!$A$3:$A$296,Samlet!$C1665,Baggrundsvariable!$C$3:$C$296,Samlet!$E1665)</f>
        <v>209991</v>
      </c>
      <c r="H1665" s="8">
        <f>SUMIFS(Baggrundsvariable!E$3:E$296,Baggrundsvariable!$A$3:$A$296,Samlet!$C1665,Baggrundsvariable!$C$3:$C$296,Samlet!$E1665)</f>
        <v>1.2249999999999999</v>
      </c>
      <c r="I1665" s="8">
        <f>SUMIFS(Baggrundsvariable!F$3:F$296,Baggrundsvariable!$A$3:$A$296,Samlet!$C1665,Baggrundsvariable!$C$3:$C$296,Samlet!$E1665)</f>
        <v>6.4</v>
      </c>
      <c r="J1665" s="8">
        <f>SUMIFS(Baggrundsvariable!G$3:G$296,Baggrundsvariable!$A$3:$A$296,Samlet!$C1665,Baggrundsvariable!$C$3:$C$296,Samlet!$E1665)</f>
        <v>40.6</v>
      </c>
      <c r="K1665" s="8">
        <f>SUMIFS(Baggrundsvariable!H$3:H$296,Baggrundsvariable!$A$3:$A$296,Samlet!$C1665,Baggrundsvariable!$C$3:$C$296,Samlet!$E1665)</f>
        <v>20.8</v>
      </c>
      <c r="L1665" s="8">
        <f>SUMIFS(Baggrundsvariable!I$3:I$296,Baggrundsvariable!$A$3:$A$296,Samlet!$C1665,Baggrundsvariable!$C$3:$C$296,Samlet!$E1665)</f>
        <v>14.847157834554469</v>
      </c>
    </row>
    <row r="1666" spans="1:12">
      <c r="A1666">
        <v>1554</v>
      </c>
      <c r="B1666" t="s">
        <v>618</v>
      </c>
      <c r="C1666">
        <v>101</v>
      </c>
      <c r="D1666" t="s">
        <v>1232</v>
      </c>
      <c r="E1666">
        <v>2015</v>
      </c>
      <c r="F1666" s="15">
        <f>IF(VLOOKUP(IF($A1666&lt;1500,'BM011'!$D$5,IF($A1666&lt;1800,'BM011'!$D$5,IF($A1666&lt;2000,'BM011'!$D$5,$A1666))),'BM011'!$D$5:$U$607,'BM011'!T$609,0)="BRUG KOM",VLOOKUP($C1666,'BM010'!$C$5:$T$102,'BM010'!S$104,0),VLOOKUP(IF($A1666&lt;1500,'BM011'!$D$5,IF($A1666&lt;1800,'BM011'!$D$5,IF($A1666&lt;2000,'BM011'!$D$5,$A1666))),'BM011'!$D$5:$U$607,'BM011'!T$609,0))</f>
        <v>29624.75</v>
      </c>
      <c r="G1666">
        <f>SUMIFS(Baggrundsvariable!D$3:D$296,Baggrundsvariable!$A$3:$A$296,Samlet!$C1666,Baggrundsvariable!$C$3:$C$296,Samlet!$E1666)</f>
        <v>209991</v>
      </c>
      <c r="H1666" s="8">
        <f>SUMIFS(Baggrundsvariable!E$3:E$296,Baggrundsvariable!$A$3:$A$296,Samlet!$C1666,Baggrundsvariable!$C$3:$C$296,Samlet!$E1666)</f>
        <v>1.2249999999999999</v>
      </c>
      <c r="I1666" s="8">
        <f>SUMIFS(Baggrundsvariable!F$3:F$296,Baggrundsvariable!$A$3:$A$296,Samlet!$C1666,Baggrundsvariable!$C$3:$C$296,Samlet!$E1666)</f>
        <v>6.4</v>
      </c>
      <c r="J1666" s="8">
        <f>SUMIFS(Baggrundsvariable!G$3:G$296,Baggrundsvariable!$A$3:$A$296,Samlet!$C1666,Baggrundsvariable!$C$3:$C$296,Samlet!$E1666)</f>
        <v>40.6</v>
      </c>
      <c r="K1666" s="8">
        <f>SUMIFS(Baggrundsvariable!H$3:H$296,Baggrundsvariable!$A$3:$A$296,Samlet!$C1666,Baggrundsvariable!$C$3:$C$296,Samlet!$E1666)</f>
        <v>20.8</v>
      </c>
      <c r="L1666" s="8">
        <f>SUMIFS(Baggrundsvariable!I$3:I$296,Baggrundsvariable!$A$3:$A$296,Samlet!$C1666,Baggrundsvariable!$C$3:$C$296,Samlet!$E1666)</f>
        <v>14.847157834554469</v>
      </c>
    </row>
    <row r="1667" spans="1:12">
      <c r="A1667">
        <v>1555</v>
      </c>
      <c r="B1667" t="s">
        <v>618</v>
      </c>
      <c r="C1667">
        <v>101</v>
      </c>
      <c r="D1667" t="s">
        <v>1232</v>
      </c>
      <c r="E1667">
        <v>2015</v>
      </c>
      <c r="F1667" s="15">
        <f>IF(VLOOKUP(IF($A1667&lt;1500,'BM011'!$D$5,IF($A1667&lt;1800,'BM011'!$D$5,IF($A1667&lt;2000,'BM011'!$D$5,$A1667))),'BM011'!$D$5:$U$607,'BM011'!T$609,0)="BRUG KOM",VLOOKUP($C1667,'BM010'!$C$5:$T$102,'BM010'!S$104,0),VLOOKUP(IF($A1667&lt;1500,'BM011'!$D$5,IF($A1667&lt;1800,'BM011'!$D$5,IF($A1667&lt;2000,'BM011'!$D$5,$A1667))),'BM011'!$D$5:$U$607,'BM011'!T$609,0))</f>
        <v>29624.75</v>
      </c>
      <c r="G1667">
        <f>SUMIFS(Baggrundsvariable!D$3:D$296,Baggrundsvariable!$A$3:$A$296,Samlet!$C1667,Baggrundsvariable!$C$3:$C$296,Samlet!$E1667)</f>
        <v>209991</v>
      </c>
      <c r="H1667" s="8">
        <f>SUMIFS(Baggrundsvariable!E$3:E$296,Baggrundsvariable!$A$3:$A$296,Samlet!$C1667,Baggrundsvariable!$C$3:$C$296,Samlet!$E1667)</f>
        <v>1.2249999999999999</v>
      </c>
      <c r="I1667" s="8">
        <f>SUMIFS(Baggrundsvariable!F$3:F$296,Baggrundsvariable!$A$3:$A$296,Samlet!$C1667,Baggrundsvariable!$C$3:$C$296,Samlet!$E1667)</f>
        <v>6.4</v>
      </c>
      <c r="J1667" s="8">
        <f>SUMIFS(Baggrundsvariable!G$3:G$296,Baggrundsvariable!$A$3:$A$296,Samlet!$C1667,Baggrundsvariable!$C$3:$C$296,Samlet!$E1667)</f>
        <v>40.6</v>
      </c>
      <c r="K1667" s="8">
        <f>SUMIFS(Baggrundsvariable!H$3:H$296,Baggrundsvariable!$A$3:$A$296,Samlet!$C1667,Baggrundsvariable!$C$3:$C$296,Samlet!$E1667)</f>
        <v>20.8</v>
      </c>
      <c r="L1667" s="8">
        <f>SUMIFS(Baggrundsvariable!I$3:I$296,Baggrundsvariable!$A$3:$A$296,Samlet!$C1667,Baggrundsvariable!$C$3:$C$296,Samlet!$E1667)</f>
        <v>14.847157834554469</v>
      </c>
    </row>
    <row r="1668" spans="1:12">
      <c r="A1668">
        <v>1556</v>
      </c>
      <c r="B1668" t="s">
        <v>618</v>
      </c>
      <c r="C1668">
        <v>101</v>
      </c>
      <c r="D1668" t="s">
        <v>1232</v>
      </c>
      <c r="E1668">
        <v>2015</v>
      </c>
      <c r="F1668" s="15">
        <f>IF(VLOOKUP(IF($A1668&lt;1500,'BM011'!$D$5,IF($A1668&lt;1800,'BM011'!$D$5,IF($A1668&lt;2000,'BM011'!$D$5,$A1668))),'BM011'!$D$5:$U$607,'BM011'!T$609,0)="BRUG KOM",VLOOKUP($C1668,'BM010'!$C$5:$T$102,'BM010'!S$104,0),VLOOKUP(IF($A1668&lt;1500,'BM011'!$D$5,IF($A1668&lt;1800,'BM011'!$D$5,IF($A1668&lt;2000,'BM011'!$D$5,$A1668))),'BM011'!$D$5:$U$607,'BM011'!T$609,0))</f>
        <v>29624.75</v>
      </c>
      <c r="G1668">
        <f>SUMIFS(Baggrundsvariable!D$3:D$296,Baggrundsvariable!$A$3:$A$296,Samlet!$C1668,Baggrundsvariable!$C$3:$C$296,Samlet!$E1668)</f>
        <v>209991</v>
      </c>
      <c r="H1668" s="8">
        <f>SUMIFS(Baggrundsvariable!E$3:E$296,Baggrundsvariable!$A$3:$A$296,Samlet!$C1668,Baggrundsvariable!$C$3:$C$296,Samlet!$E1668)</f>
        <v>1.2249999999999999</v>
      </c>
      <c r="I1668" s="8">
        <f>SUMIFS(Baggrundsvariable!F$3:F$296,Baggrundsvariable!$A$3:$A$296,Samlet!$C1668,Baggrundsvariable!$C$3:$C$296,Samlet!$E1668)</f>
        <v>6.4</v>
      </c>
      <c r="J1668" s="8">
        <f>SUMIFS(Baggrundsvariable!G$3:G$296,Baggrundsvariable!$A$3:$A$296,Samlet!$C1668,Baggrundsvariable!$C$3:$C$296,Samlet!$E1668)</f>
        <v>40.6</v>
      </c>
      <c r="K1668" s="8">
        <f>SUMIFS(Baggrundsvariable!H$3:H$296,Baggrundsvariable!$A$3:$A$296,Samlet!$C1668,Baggrundsvariable!$C$3:$C$296,Samlet!$E1668)</f>
        <v>20.8</v>
      </c>
      <c r="L1668" s="8">
        <f>SUMIFS(Baggrundsvariable!I$3:I$296,Baggrundsvariable!$A$3:$A$296,Samlet!$C1668,Baggrundsvariable!$C$3:$C$296,Samlet!$E1668)</f>
        <v>14.847157834554469</v>
      </c>
    </row>
    <row r="1669" spans="1:12">
      <c r="A1669">
        <v>1557</v>
      </c>
      <c r="B1669" t="s">
        <v>618</v>
      </c>
      <c r="C1669">
        <v>101</v>
      </c>
      <c r="D1669" t="s">
        <v>1232</v>
      </c>
      <c r="E1669">
        <v>2015</v>
      </c>
      <c r="F1669" s="15">
        <f>IF(VLOOKUP(IF($A1669&lt;1500,'BM011'!$D$5,IF($A1669&lt;1800,'BM011'!$D$5,IF($A1669&lt;2000,'BM011'!$D$5,$A1669))),'BM011'!$D$5:$U$607,'BM011'!T$609,0)="BRUG KOM",VLOOKUP($C1669,'BM010'!$C$5:$T$102,'BM010'!S$104,0),VLOOKUP(IF($A1669&lt;1500,'BM011'!$D$5,IF($A1669&lt;1800,'BM011'!$D$5,IF($A1669&lt;2000,'BM011'!$D$5,$A1669))),'BM011'!$D$5:$U$607,'BM011'!T$609,0))</f>
        <v>29624.75</v>
      </c>
      <c r="G1669">
        <f>SUMIFS(Baggrundsvariable!D$3:D$296,Baggrundsvariable!$A$3:$A$296,Samlet!$C1669,Baggrundsvariable!$C$3:$C$296,Samlet!$E1669)</f>
        <v>209991</v>
      </c>
      <c r="H1669" s="8">
        <f>SUMIFS(Baggrundsvariable!E$3:E$296,Baggrundsvariable!$A$3:$A$296,Samlet!$C1669,Baggrundsvariable!$C$3:$C$296,Samlet!$E1669)</f>
        <v>1.2249999999999999</v>
      </c>
      <c r="I1669" s="8">
        <f>SUMIFS(Baggrundsvariable!F$3:F$296,Baggrundsvariable!$A$3:$A$296,Samlet!$C1669,Baggrundsvariable!$C$3:$C$296,Samlet!$E1669)</f>
        <v>6.4</v>
      </c>
      <c r="J1669" s="8">
        <f>SUMIFS(Baggrundsvariable!G$3:G$296,Baggrundsvariable!$A$3:$A$296,Samlet!$C1669,Baggrundsvariable!$C$3:$C$296,Samlet!$E1669)</f>
        <v>40.6</v>
      </c>
      <c r="K1669" s="8">
        <f>SUMIFS(Baggrundsvariable!H$3:H$296,Baggrundsvariable!$A$3:$A$296,Samlet!$C1669,Baggrundsvariable!$C$3:$C$296,Samlet!$E1669)</f>
        <v>20.8</v>
      </c>
      <c r="L1669" s="8">
        <f>SUMIFS(Baggrundsvariable!I$3:I$296,Baggrundsvariable!$A$3:$A$296,Samlet!$C1669,Baggrundsvariable!$C$3:$C$296,Samlet!$E1669)</f>
        <v>14.847157834554469</v>
      </c>
    </row>
    <row r="1670" spans="1:12">
      <c r="A1670">
        <v>1558</v>
      </c>
      <c r="B1670" t="s">
        <v>618</v>
      </c>
      <c r="C1670">
        <v>101</v>
      </c>
      <c r="D1670" t="s">
        <v>1232</v>
      </c>
      <c r="E1670">
        <v>2015</v>
      </c>
      <c r="F1670" s="15">
        <f>IF(VLOOKUP(IF($A1670&lt;1500,'BM011'!$D$5,IF($A1670&lt;1800,'BM011'!$D$5,IF($A1670&lt;2000,'BM011'!$D$5,$A1670))),'BM011'!$D$5:$U$607,'BM011'!T$609,0)="BRUG KOM",VLOOKUP($C1670,'BM010'!$C$5:$T$102,'BM010'!S$104,0),VLOOKUP(IF($A1670&lt;1500,'BM011'!$D$5,IF($A1670&lt;1800,'BM011'!$D$5,IF($A1670&lt;2000,'BM011'!$D$5,$A1670))),'BM011'!$D$5:$U$607,'BM011'!T$609,0))</f>
        <v>29624.75</v>
      </c>
      <c r="G1670">
        <f>SUMIFS(Baggrundsvariable!D$3:D$296,Baggrundsvariable!$A$3:$A$296,Samlet!$C1670,Baggrundsvariable!$C$3:$C$296,Samlet!$E1670)</f>
        <v>209991</v>
      </c>
      <c r="H1670" s="8">
        <f>SUMIFS(Baggrundsvariable!E$3:E$296,Baggrundsvariable!$A$3:$A$296,Samlet!$C1670,Baggrundsvariable!$C$3:$C$296,Samlet!$E1670)</f>
        <v>1.2249999999999999</v>
      </c>
      <c r="I1670" s="8">
        <f>SUMIFS(Baggrundsvariable!F$3:F$296,Baggrundsvariable!$A$3:$A$296,Samlet!$C1670,Baggrundsvariable!$C$3:$C$296,Samlet!$E1670)</f>
        <v>6.4</v>
      </c>
      <c r="J1670" s="8">
        <f>SUMIFS(Baggrundsvariable!G$3:G$296,Baggrundsvariable!$A$3:$A$296,Samlet!$C1670,Baggrundsvariable!$C$3:$C$296,Samlet!$E1670)</f>
        <v>40.6</v>
      </c>
      <c r="K1670" s="8">
        <f>SUMIFS(Baggrundsvariable!H$3:H$296,Baggrundsvariable!$A$3:$A$296,Samlet!$C1670,Baggrundsvariable!$C$3:$C$296,Samlet!$E1670)</f>
        <v>20.8</v>
      </c>
      <c r="L1670" s="8">
        <f>SUMIFS(Baggrundsvariable!I$3:I$296,Baggrundsvariable!$A$3:$A$296,Samlet!$C1670,Baggrundsvariable!$C$3:$C$296,Samlet!$E1670)</f>
        <v>14.847157834554469</v>
      </c>
    </row>
    <row r="1671" spans="1:12">
      <c r="A1671">
        <v>1559</v>
      </c>
      <c r="B1671" t="s">
        <v>618</v>
      </c>
      <c r="C1671">
        <v>101</v>
      </c>
      <c r="D1671" t="s">
        <v>1232</v>
      </c>
      <c r="E1671">
        <v>2015</v>
      </c>
      <c r="F1671" s="15">
        <f>IF(VLOOKUP(IF($A1671&lt;1500,'BM011'!$D$5,IF($A1671&lt;1800,'BM011'!$D$5,IF($A1671&lt;2000,'BM011'!$D$5,$A1671))),'BM011'!$D$5:$U$607,'BM011'!T$609,0)="BRUG KOM",VLOOKUP($C1671,'BM010'!$C$5:$T$102,'BM010'!S$104,0),VLOOKUP(IF($A1671&lt;1500,'BM011'!$D$5,IF($A1671&lt;1800,'BM011'!$D$5,IF($A1671&lt;2000,'BM011'!$D$5,$A1671))),'BM011'!$D$5:$U$607,'BM011'!T$609,0))</f>
        <v>29624.75</v>
      </c>
      <c r="G1671">
        <f>SUMIFS(Baggrundsvariable!D$3:D$296,Baggrundsvariable!$A$3:$A$296,Samlet!$C1671,Baggrundsvariable!$C$3:$C$296,Samlet!$E1671)</f>
        <v>209991</v>
      </c>
      <c r="H1671" s="8">
        <f>SUMIFS(Baggrundsvariable!E$3:E$296,Baggrundsvariable!$A$3:$A$296,Samlet!$C1671,Baggrundsvariable!$C$3:$C$296,Samlet!$E1671)</f>
        <v>1.2249999999999999</v>
      </c>
      <c r="I1671" s="8">
        <f>SUMIFS(Baggrundsvariable!F$3:F$296,Baggrundsvariable!$A$3:$A$296,Samlet!$C1671,Baggrundsvariable!$C$3:$C$296,Samlet!$E1671)</f>
        <v>6.4</v>
      </c>
      <c r="J1671" s="8">
        <f>SUMIFS(Baggrundsvariable!G$3:G$296,Baggrundsvariable!$A$3:$A$296,Samlet!$C1671,Baggrundsvariable!$C$3:$C$296,Samlet!$E1671)</f>
        <v>40.6</v>
      </c>
      <c r="K1671" s="8">
        <f>SUMIFS(Baggrundsvariable!H$3:H$296,Baggrundsvariable!$A$3:$A$296,Samlet!$C1671,Baggrundsvariable!$C$3:$C$296,Samlet!$E1671)</f>
        <v>20.8</v>
      </c>
      <c r="L1671" s="8">
        <f>SUMIFS(Baggrundsvariable!I$3:I$296,Baggrundsvariable!$A$3:$A$296,Samlet!$C1671,Baggrundsvariable!$C$3:$C$296,Samlet!$E1671)</f>
        <v>14.847157834554469</v>
      </c>
    </row>
    <row r="1672" spans="1:12">
      <c r="A1672">
        <v>1560</v>
      </c>
      <c r="B1672" t="s">
        <v>618</v>
      </c>
      <c r="C1672">
        <v>101</v>
      </c>
      <c r="D1672" t="s">
        <v>1232</v>
      </c>
      <c r="E1672">
        <v>2015</v>
      </c>
      <c r="F1672" s="15">
        <f>IF(VLOOKUP(IF($A1672&lt;1500,'BM011'!$D$5,IF($A1672&lt;1800,'BM011'!$D$5,IF($A1672&lt;2000,'BM011'!$D$5,$A1672))),'BM011'!$D$5:$U$607,'BM011'!T$609,0)="BRUG KOM",VLOOKUP($C1672,'BM010'!$C$5:$T$102,'BM010'!S$104,0),VLOOKUP(IF($A1672&lt;1500,'BM011'!$D$5,IF($A1672&lt;1800,'BM011'!$D$5,IF($A1672&lt;2000,'BM011'!$D$5,$A1672))),'BM011'!$D$5:$U$607,'BM011'!T$609,0))</f>
        <v>29624.75</v>
      </c>
      <c r="G1672">
        <f>SUMIFS(Baggrundsvariable!D$3:D$296,Baggrundsvariable!$A$3:$A$296,Samlet!$C1672,Baggrundsvariable!$C$3:$C$296,Samlet!$E1672)</f>
        <v>209991</v>
      </c>
      <c r="H1672" s="8">
        <f>SUMIFS(Baggrundsvariable!E$3:E$296,Baggrundsvariable!$A$3:$A$296,Samlet!$C1672,Baggrundsvariable!$C$3:$C$296,Samlet!$E1672)</f>
        <v>1.2249999999999999</v>
      </c>
      <c r="I1672" s="8">
        <f>SUMIFS(Baggrundsvariable!F$3:F$296,Baggrundsvariable!$A$3:$A$296,Samlet!$C1672,Baggrundsvariable!$C$3:$C$296,Samlet!$E1672)</f>
        <v>6.4</v>
      </c>
      <c r="J1672" s="8">
        <f>SUMIFS(Baggrundsvariable!G$3:G$296,Baggrundsvariable!$A$3:$A$296,Samlet!$C1672,Baggrundsvariable!$C$3:$C$296,Samlet!$E1672)</f>
        <v>40.6</v>
      </c>
      <c r="K1672" s="8">
        <f>SUMIFS(Baggrundsvariable!H$3:H$296,Baggrundsvariable!$A$3:$A$296,Samlet!$C1672,Baggrundsvariable!$C$3:$C$296,Samlet!$E1672)</f>
        <v>20.8</v>
      </c>
      <c r="L1672" s="8">
        <f>SUMIFS(Baggrundsvariable!I$3:I$296,Baggrundsvariable!$A$3:$A$296,Samlet!$C1672,Baggrundsvariable!$C$3:$C$296,Samlet!$E1672)</f>
        <v>14.847157834554469</v>
      </c>
    </row>
    <row r="1673" spans="1:12">
      <c r="A1673">
        <v>1561</v>
      </c>
      <c r="B1673" t="s">
        <v>618</v>
      </c>
      <c r="C1673">
        <v>101</v>
      </c>
      <c r="D1673" t="s">
        <v>1232</v>
      </c>
      <c r="E1673">
        <v>2015</v>
      </c>
      <c r="F1673" s="15">
        <f>IF(VLOOKUP(IF($A1673&lt;1500,'BM011'!$D$5,IF($A1673&lt;1800,'BM011'!$D$5,IF($A1673&lt;2000,'BM011'!$D$5,$A1673))),'BM011'!$D$5:$U$607,'BM011'!T$609,0)="BRUG KOM",VLOOKUP($C1673,'BM010'!$C$5:$T$102,'BM010'!S$104,0),VLOOKUP(IF($A1673&lt;1500,'BM011'!$D$5,IF($A1673&lt;1800,'BM011'!$D$5,IF($A1673&lt;2000,'BM011'!$D$5,$A1673))),'BM011'!$D$5:$U$607,'BM011'!T$609,0))</f>
        <v>29624.75</v>
      </c>
      <c r="G1673">
        <f>SUMIFS(Baggrundsvariable!D$3:D$296,Baggrundsvariable!$A$3:$A$296,Samlet!$C1673,Baggrundsvariable!$C$3:$C$296,Samlet!$E1673)</f>
        <v>209991</v>
      </c>
      <c r="H1673" s="8">
        <f>SUMIFS(Baggrundsvariable!E$3:E$296,Baggrundsvariable!$A$3:$A$296,Samlet!$C1673,Baggrundsvariable!$C$3:$C$296,Samlet!$E1673)</f>
        <v>1.2249999999999999</v>
      </c>
      <c r="I1673" s="8">
        <f>SUMIFS(Baggrundsvariable!F$3:F$296,Baggrundsvariable!$A$3:$A$296,Samlet!$C1673,Baggrundsvariable!$C$3:$C$296,Samlet!$E1673)</f>
        <v>6.4</v>
      </c>
      <c r="J1673" s="8">
        <f>SUMIFS(Baggrundsvariable!G$3:G$296,Baggrundsvariable!$A$3:$A$296,Samlet!$C1673,Baggrundsvariable!$C$3:$C$296,Samlet!$E1673)</f>
        <v>40.6</v>
      </c>
      <c r="K1673" s="8">
        <f>SUMIFS(Baggrundsvariable!H$3:H$296,Baggrundsvariable!$A$3:$A$296,Samlet!$C1673,Baggrundsvariable!$C$3:$C$296,Samlet!$E1673)</f>
        <v>20.8</v>
      </c>
      <c r="L1673" s="8">
        <f>SUMIFS(Baggrundsvariable!I$3:I$296,Baggrundsvariable!$A$3:$A$296,Samlet!$C1673,Baggrundsvariable!$C$3:$C$296,Samlet!$E1673)</f>
        <v>14.847157834554469</v>
      </c>
    </row>
    <row r="1674" spans="1:12">
      <c r="A1674">
        <v>1562</v>
      </c>
      <c r="B1674" t="s">
        <v>618</v>
      </c>
      <c r="C1674">
        <v>101</v>
      </c>
      <c r="D1674" t="s">
        <v>1232</v>
      </c>
      <c r="E1674">
        <v>2015</v>
      </c>
      <c r="F1674" s="15">
        <f>IF(VLOOKUP(IF($A1674&lt;1500,'BM011'!$D$5,IF($A1674&lt;1800,'BM011'!$D$5,IF($A1674&lt;2000,'BM011'!$D$5,$A1674))),'BM011'!$D$5:$U$607,'BM011'!T$609,0)="BRUG KOM",VLOOKUP($C1674,'BM010'!$C$5:$T$102,'BM010'!S$104,0),VLOOKUP(IF($A1674&lt;1500,'BM011'!$D$5,IF($A1674&lt;1800,'BM011'!$D$5,IF($A1674&lt;2000,'BM011'!$D$5,$A1674))),'BM011'!$D$5:$U$607,'BM011'!T$609,0))</f>
        <v>29624.75</v>
      </c>
      <c r="G1674">
        <f>SUMIFS(Baggrundsvariable!D$3:D$296,Baggrundsvariable!$A$3:$A$296,Samlet!$C1674,Baggrundsvariable!$C$3:$C$296,Samlet!$E1674)</f>
        <v>209991</v>
      </c>
      <c r="H1674" s="8">
        <f>SUMIFS(Baggrundsvariable!E$3:E$296,Baggrundsvariable!$A$3:$A$296,Samlet!$C1674,Baggrundsvariable!$C$3:$C$296,Samlet!$E1674)</f>
        <v>1.2249999999999999</v>
      </c>
      <c r="I1674" s="8">
        <f>SUMIFS(Baggrundsvariable!F$3:F$296,Baggrundsvariable!$A$3:$A$296,Samlet!$C1674,Baggrundsvariable!$C$3:$C$296,Samlet!$E1674)</f>
        <v>6.4</v>
      </c>
      <c r="J1674" s="8">
        <f>SUMIFS(Baggrundsvariable!G$3:G$296,Baggrundsvariable!$A$3:$A$296,Samlet!$C1674,Baggrundsvariable!$C$3:$C$296,Samlet!$E1674)</f>
        <v>40.6</v>
      </c>
      <c r="K1674" s="8">
        <f>SUMIFS(Baggrundsvariable!H$3:H$296,Baggrundsvariable!$A$3:$A$296,Samlet!$C1674,Baggrundsvariable!$C$3:$C$296,Samlet!$E1674)</f>
        <v>20.8</v>
      </c>
      <c r="L1674" s="8">
        <f>SUMIFS(Baggrundsvariable!I$3:I$296,Baggrundsvariable!$A$3:$A$296,Samlet!$C1674,Baggrundsvariable!$C$3:$C$296,Samlet!$E1674)</f>
        <v>14.847157834554469</v>
      </c>
    </row>
    <row r="1675" spans="1:12">
      <c r="A1675">
        <v>1563</v>
      </c>
      <c r="B1675" t="s">
        <v>618</v>
      </c>
      <c r="C1675">
        <v>101</v>
      </c>
      <c r="D1675" t="s">
        <v>1232</v>
      </c>
      <c r="E1675">
        <v>2015</v>
      </c>
      <c r="F1675" s="15">
        <f>IF(VLOOKUP(IF($A1675&lt;1500,'BM011'!$D$5,IF($A1675&lt;1800,'BM011'!$D$5,IF($A1675&lt;2000,'BM011'!$D$5,$A1675))),'BM011'!$D$5:$U$607,'BM011'!T$609,0)="BRUG KOM",VLOOKUP($C1675,'BM010'!$C$5:$T$102,'BM010'!S$104,0),VLOOKUP(IF($A1675&lt;1500,'BM011'!$D$5,IF($A1675&lt;1800,'BM011'!$D$5,IF($A1675&lt;2000,'BM011'!$D$5,$A1675))),'BM011'!$D$5:$U$607,'BM011'!T$609,0))</f>
        <v>29624.75</v>
      </c>
      <c r="G1675">
        <f>SUMIFS(Baggrundsvariable!D$3:D$296,Baggrundsvariable!$A$3:$A$296,Samlet!$C1675,Baggrundsvariable!$C$3:$C$296,Samlet!$E1675)</f>
        <v>209991</v>
      </c>
      <c r="H1675" s="8">
        <f>SUMIFS(Baggrundsvariable!E$3:E$296,Baggrundsvariable!$A$3:$A$296,Samlet!$C1675,Baggrundsvariable!$C$3:$C$296,Samlet!$E1675)</f>
        <v>1.2249999999999999</v>
      </c>
      <c r="I1675" s="8">
        <f>SUMIFS(Baggrundsvariable!F$3:F$296,Baggrundsvariable!$A$3:$A$296,Samlet!$C1675,Baggrundsvariable!$C$3:$C$296,Samlet!$E1675)</f>
        <v>6.4</v>
      </c>
      <c r="J1675" s="8">
        <f>SUMIFS(Baggrundsvariable!G$3:G$296,Baggrundsvariable!$A$3:$A$296,Samlet!$C1675,Baggrundsvariable!$C$3:$C$296,Samlet!$E1675)</f>
        <v>40.6</v>
      </c>
      <c r="K1675" s="8">
        <f>SUMIFS(Baggrundsvariable!H$3:H$296,Baggrundsvariable!$A$3:$A$296,Samlet!$C1675,Baggrundsvariable!$C$3:$C$296,Samlet!$E1675)</f>
        <v>20.8</v>
      </c>
      <c r="L1675" s="8">
        <f>SUMIFS(Baggrundsvariable!I$3:I$296,Baggrundsvariable!$A$3:$A$296,Samlet!$C1675,Baggrundsvariable!$C$3:$C$296,Samlet!$E1675)</f>
        <v>14.847157834554469</v>
      </c>
    </row>
    <row r="1676" spans="1:12">
      <c r="A1676">
        <v>1564</v>
      </c>
      <c r="B1676" t="s">
        <v>618</v>
      </c>
      <c r="C1676">
        <v>101</v>
      </c>
      <c r="D1676" t="s">
        <v>1232</v>
      </c>
      <c r="E1676">
        <v>2015</v>
      </c>
      <c r="F1676" s="15">
        <f>IF(VLOOKUP(IF($A1676&lt;1500,'BM011'!$D$5,IF($A1676&lt;1800,'BM011'!$D$5,IF($A1676&lt;2000,'BM011'!$D$5,$A1676))),'BM011'!$D$5:$U$607,'BM011'!T$609,0)="BRUG KOM",VLOOKUP($C1676,'BM010'!$C$5:$T$102,'BM010'!S$104,0),VLOOKUP(IF($A1676&lt;1500,'BM011'!$D$5,IF($A1676&lt;1800,'BM011'!$D$5,IF($A1676&lt;2000,'BM011'!$D$5,$A1676))),'BM011'!$D$5:$U$607,'BM011'!T$609,0))</f>
        <v>29624.75</v>
      </c>
      <c r="G1676">
        <f>SUMIFS(Baggrundsvariable!D$3:D$296,Baggrundsvariable!$A$3:$A$296,Samlet!$C1676,Baggrundsvariable!$C$3:$C$296,Samlet!$E1676)</f>
        <v>209991</v>
      </c>
      <c r="H1676" s="8">
        <f>SUMIFS(Baggrundsvariable!E$3:E$296,Baggrundsvariable!$A$3:$A$296,Samlet!$C1676,Baggrundsvariable!$C$3:$C$296,Samlet!$E1676)</f>
        <v>1.2249999999999999</v>
      </c>
      <c r="I1676" s="8">
        <f>SUMIFS(Baggrundsvariable!F$3:F$296,Baggrundsvariable!$A$3:$A$296,Samlet!$C1676,Baggrundsvariable!$C$3:$C$296,Samlet!$E1676)</f>
        <v>6.4</v>
      </c>
      <c r="J1676" s="8">
        <f>SUMIFS(Baggrundsvariable!G$3:G$296,Baggrundsvariable!$A$3:$A$296,Samlet!$C1676,Baggrundsvariable!$C$3:$C$296,Samlet!$E1676)</f>
        <v>40.6</v>
      </c>
      <c r="K1676" s="8">
        <f>SUMIFS(Baggrundsvariable!H$3:H$296,Baggrundsvariable!$A$3:$A$296,Samlet!$C1676,Baggrundsvariable!$C$3:$C$296,Samlet!$E1676)</f>
        <v>20.8</v>
      </c>
      <c r="L1676" s="8">
        <f>SUMIFS(Baggrundsvariable!I$3:I$296,Baggrundsvariable!$A$3:$A$296,Samlet!$C1676,Baggrundsvariable!$C$3:$C$296,Samlet!$E1676)</f>
        <v>14.847157834554469</v>
      </c>
    </row>
    <row r="1677" spans="1:12">
      <c r="A1677">
        <v>1566</v>
      </c>
      <c r="B1677" t="s">
        <v>618</v>
      </c>
      <c r="C1677">
        <v>101</v>
      </c>
      <c r="D1677" t="s">
        <v>1232</v>
      </c>
      <c r="E1677">
        <v>2015</v>
      </c>
      <c r="F1677" s="15">
        <f>IF(VLOOKUP(IF($A1677&lt;1500,'BM011'!$D$5,IF($A1677&lt;1800,'BM011'!$D$5,IF($A1677&lt;2000,'BM011'!$D$5,$A1677))),'BM011'!$D$5:$U$607,'BM011'!T$609,0)="BRUG KOM",VLOOKUP($C1677,'BM010'!$C$5:$T$102,'BM010'!S$104,0),VLOOKUP(IF($A1677&lt;1500,'BM011'!$D$5,IF($A1677&lt;1800,'BM011'!$D$5,IF($A1677&lt;2000,'BM011'!$D$5,$A1677))),'BM011'!$D$5:$U$607,'BM011'!T$609,0))</f>
        <v>29624.75</v>
      </c>
      <c r="G1677">
        <f>SUMIFS(Baggrundsvariable!D$3:D$296,Baggrundsvariable!$A$3:$A$296,Samlet!$C1677,Baggrundsvariable!$C$3:$C$296,Samlet!$E1677)</f>
        <v>209991</v>
      </c>
      <c r="H1677" s="8">
        <f>SUMIFS(Baggrundsvariable!E$3:E$296,Baggrundsvariable!$A$3:$A$296,Samlet!$C1677,Baggrundsvariable!$C$3:$C$296,Samlet!$E1677)</f>
        <v>1.2249999999999999</v>
      </c>
      <c r="I1677" s="8">
        <f>SUMIFS(Baggrundsvariable!F$3:F$296,Baggrundsvariable!$A$3:$A$296,Samlet!$C1677,Baggrundsvariable!$C$3:$C$296,Samlet!$E1677)</f>
        <v>6.4</v>
      </c>
      <c r="J1677" s="8">
        <f>SUMIFS(Baggrundsvariable!G$3:G$296,Baggrundsvariable!$A$3:$A$296,Samlet!$C1677,Baggrundsvariable!$C$3:$C$296,Samlet!$E1677)</f>
        <v>40.6</v>
      </c>
      <c r="K1677" s="8">
        <f>SUMIFS(Baggrundsvariable!H$3:H$296,Baggrundsvariable!$A$3:$A$296,Samlet!$C1677,Baggrundsvariable!$C$3:$C$296,Samlet!$E1677)</f>
        <v>20.8</v>
      </c>
      <c r="L1677" s="8">
        <f>SUMIFS(Baggrundsvariable!I$3:I$296,Baggrundsvariable!$A$3:$A$296,Samlet!$C1677,Baggrundsvariable!$C$3:$C$296,Samlet!$E1677)</f>
        <v>14.847157834554469</v>
      </c>
    </row>
    <row r="1678" spans="1:12">
      <c r="A1678">
        <v>1567</v>
      </c>
      <c r="B1678" t="s">
        <v>618</v>
      </c>
      <c r="C1678">
        <v>101</v>
      </c>
      <c r="D1678" t="s">
        <v>1232</v>
      </c>
      <c r="E1678">
        <v>2015</v>
      </c>
      <c r="F1678" s="15">
        <f>IF(VLOOKUP(IF($A1678&lt;1500,'BM011'!$D$5,IF($A1678&lt;1800,'BM011'!$D$5,IF($A1678&lt;2000,'BM011'!$D$5,$A1678))),'BM011'!$D$5:$U$607,'BM011'!T$609,0)="BRUG KOM",VLOOKUP($C1678,'BM010'!$C$5:$T$102,'BM010'!S$104,0),VLOOKUP(IF($A1678&lt;1500,'BM011'!$D$5,IF($A1678&lt;1800,'BM011'!$D$5,IF($A1678&lt;2000,'BM011'!$D$5,$A1678))),'BM011'!$D$5:$U$607,'BM011'!T$609,0))</f>
        <v>29624.75</v>
      </c>
      <c r="G1678">
        <f>SUMIFS(Baggrundsvariable!D$3:D$296,Baggrundsvariable!$A$3:$A$296,Samlet!$C1678,Baggrundsvariable!$C$3:$C$296,Samlet!$E1678)</f>
        <v>209991</v>
      </c>
      <c r="H1678" s="8">
        <f>SUMIFS(Baggrundsvariable!E$3:E$296,Baggrundsvariable!$A$3:$A$296,Samlet!$C1678,Baggrundsvariable!$C$3:$C$296,Samlet!$E1678)</f>
        <v>1.2249999999999999</v>
      </c>
      <c r="I1678" s="8">
        <f>SUMIFS(Baggrundsvariable!F$3:F$296,Baggrundsvariable!$A$3:$A$296,Samlet!$C1678,Baggrundsvariable!$C$3:$C$296,Samlet!$E1678)</f>
        <v>6.4</v>
      </c>
      <c r="J1678" s="8">
        <f>SUMIFS(Baggrundsvariable!G$3:G$296,Baggrundsvariable!$A$3:$A$296,Samlet!$C1678,Baggrundsvariable!$C$3:$C$296,Samlet!$E1678)</f>
        <v>40.6</v>
      </c>
      <c r="K1678" s="8">
        <f>SUMIFS(Baggrundsvariable!H$3:H$296,Baggrundsvariable!$A$3:$A$296,Samlet!$C1678,Baggrundsvariable!$C$3:$C$296,Samlet!$E1678)</f>
        <v>20.8</v>
      </c>
      <c r="L1678" s="8">
        <f>SUMIFS(Baggrundsvariable!I$3:I$296,Baggrundsvariable!$A$3:$A$296,Samlet!$C1678,Baggrundsvariable!$C$3:$C$296,Samlet!$E1678)</f>
        <v>14.847157834554469</v>
      </c>
    </row>
    <row r="1679" spans="1:12">
      <c r="A1679">
        <v>1568</v>
      </c>
      <c r="B1679" t="s">
        <v>618</v>
      </c>
      <c r="C1679">
        <v>101</v>
      </c>
      <c r="D1679" t="s">
        <v>1232</v>
      </c>
      <c r="E1679">
        <v>2015</v>
      </c>
      <c r="F1679" s="15">
        <f>IF(VLOOKUP(IF($A1679&lt;1500,'BM011'!$D$5,IF($A1679&lt;1800,'BM011'!$D$5,IF($A1679&lt;2000,'BM011'!$D$5,$A1679))),'BM011'!$D$5:$U$607,'BM011'!T$609,0)="BRUG KOM",VLOOKUP($C1679,'BM010'!$C$5:$T$102,'BM010'!S$104,0),VLOOKUP(IF($A1679&lt;1500,'BM011'!$D$5,IF($A1679&lt;1800,'BM011'!$D$5,IF($A1679&lt;2000,'BM011'!$D$5,$A1679))),'BM011'!$D$5:$U$607,'BM011'!T$609,0))</f>
        <v>29624.75</v>
      </c>
      <c r="G1679">
        <f>SUMIFS(Baggrundsvariable!D$3:D$296,Baggrundsvariable!$A$3:$A$296,Samlet!$C1679,Baggrundsvariable!$C$3:$C$296,Samlet!$E1679)</f>
        <v>209991</v>
      </c>
      <c r="H1679" s="8">
        <f>SUMIFS(Baggrundsvariable!E$3:E$296,Baggrundsvariable!$A$3:$A$296,Samlet!$C1679,Baggrundsvariable!$C$3:$C$296,Samlet!$E1679)</f>
        <v>1.2249999999999999</v>
      </c>
      <c r="I1679" s="8">
        <f>SUMIFS(Baggrundsvariable!F$3:F$296,Baggrundsvariable!$A$3:$A$296,Samlet!$C1679,Baggrundsvariable!$C$3:$C$296,Samlet!$E1679)</f>
        <v>6.4</v>
      </c>
      <c r="J1679" s="8">
        <f>SUMIFS(Baggrundsvariable!G$3:G$296,Baggrundsvariable!$A$3:$A$296,Samlet!$C1679,Baggrundsvariable!$C$3:$C$296,Samlet!$E1679)</f>
        <v>40.6</v>
      </c>
      <c r="K1679" s="8">
        <f>SUMIFS(Baggrundsvariable!H$3:H$296,Baggrundsvariable!$A$3:$A$296,Samlet!$C1679,Baggrundsvariable!$C$3:$C$296,Samlet!$E1679)</f>
        <v>20.8</v>
      </c>
      <c r="L1679" s="8">
        <f>SUMIFS(Baggrundsvariable!I$3:I$296,Baggrundsvariable!$A$3:$A$296,Samlet!$C1679,Baggrundsvariable!$C$3:$C$296,Samlet!$E1679)</f>
        <v>14.847157834554469</v>
      </c>
    </row>
    <row r="1680" spans="1:12">
      <c r="A1680">
        <v>1569</v>
      </c>
      <c r="B1680" t="s">
        <v>618</v>
      </c>
      <c r="C1680">
        <v>101</v>
      </c>
      <c r="D1680" t="s">
        <v>1232</v>
      </c>
      <c r="E1680">
        <v>2015</v>
      </c>
      <c r="F1680" s="15">
        <f>IF(VLOOKUP(IF($A1680&lt;1500,'BM011'!$D$5,IF($A1680&lt;1800,'BM011'!$D$5,IF($A1680&lt;2000,'BM011'!$D$5,$A1680))),'BM011'!$D$5:$U$607,'BM011'!T$609,0)="BRUG KOM",VLOOKUP($C1680,'BM010'!$C$5:$T$102,'BM010'!S$104,0),VLOOKUP(IF($A1680&lt;1500,'BM011'!$D$5,IF($A1680&lt;1800,'BM011'!$D$5,IF($A1680&lt;2000,'BM011'!$D$5,$A1680))),'BM011'!$D$5:$U$607,'BM011'!T$609,0))</f>
        <v>29624.75</v>
      </c>
      <c r="G1680">
        <f>SUMIFS(Baggrundsvariable!D$3:D$296,Baggrundsvariable!$A$3:$A$296,Samlet!$C1680,Baggrundsvariable!$C$3:$C$296,Samlet!$E1680)</f>
        <v>209991</v>
      </c>
      <c r="H1680" s="8">
        <f>SUMIFS(Baggrundsvariable!E$3:E$296,Baggrundsvariable!$A$3:$A$296,Samlet!$C1680,Baggrundsvariable!$C$3:$C$296,Samlet!$E1680)</f>
        <v>1.2249999999999999</v>
      </c>
      <c r="I1680" s="8">
        <f>SUMIFS(Baggrundsvariable!F$3:F$296,Baggrundsvariable!$A$3:$A$296,Samlet!$C1680,Baggrundsvariable!$C$3:$C$296,Samlet!$E1680)</f>
        <v>6.4</v>
      </c>
      <c r="J1680" s="8">
        <f>SUMIFS(Baggrundsvariable!G$3:G$296,Baggrundsvariable!$A$3:$A$296,Samlet!$C1680,Baggrundsvariable!$C$3:$C$296,Samlet!$E1680)</f>
        <v>40.6</v>
      </c>
      <c r="K1680" s="8">
        <f>SUMIFS(Baggrundsvariable!H$3:H$296,Baggrundsvariable!$A$3:$A$296,Samlet!$C1680,Baggrundsvariable!$C$3:$C$296,Samlet!$E1680)</f>
        <v>20.8</v>
      </c>
      <c r="L1680" s="8">
        <f>SUMIFS(Baggrundsvariable!I$3:I$296,Baggrundsvariable!$A$3:$A$296,Samlet!$C1680,Baggrundsvariable!$C$3:$C$296,Samlet!$E1680)</f>
        <v>14.847157834554469</v>
      </c>
    </row>
    <row r="1681" spans="1:12">
      <c r="A1681">
        <v>1570</v>
      </c>
      <c r="B1681" t="s">
        <v>618</v>
      </c>
      <c r="C1681">
        <v>101</v>
      </c>
      <c r="D1681" t="s">
        <v>1232</v>
      </c>
      <c r="E1681">
        <v>2015</v>
      </c>
      <c r="F1681" s="15">
        <f>IF(VLOOKUP(IF($A1681&lt;1500,'BM011'!$D$5,IF($A1681&lt;1800,'BM011'!$D$5,IF($A1681&lt;2000,'BM011'!$D$5,$A1681))),'BM011'!$D$5:$U$607,'BM011'!T$609,0)="BRUG KOM",VLOOKUP($C1681,'BM010'!$C$5:$T$102,'BM010'!S$104,0),VLOOKUP(IF($A1681&lt;1500,'BM011'!$D$5,IF($A1681&lt;1800,'BM011'!$D$5,IF($A1681&lt;2000,'BM011'!$D$5,$A1681))),'BM011'!$D$5:$U$607,'BM011'!T$609,0))</f>
        <v>29624.75</v>
      </c>
      <c r="G1681">
        <f>SUMIFS(Baggrundsvariable!D$3:D$296,Baggrundsvariable!$A$3:$A$296,Samlet!$C1681,Baggrundsvariable!$C$3:$C$296,Samlet!$E1681)</f>
        <v>209991</v>
      </c>
      <c r="H1681" s="8">
        <f>SUMIFS(Baggrundsvariable!E$3:E$296,Baggrundsvariable!$A$3:$A$296,Samlet!$C1681,Baggrundsvariable!$C$3:$C$296,Samlet!$E1681)</f>
        <v>1.2249999999999999</v>
      </c>
      <c r="I1681" s="8">
        <f>SUMIFS(Baggrundsvariable!F$3:F$296,Baggrundsvariable!$A$3:$A$296,Samlet!$C1681,Baggrundsvariable!$C$3:$C$296,Samlet!$E1681)</f>
        <v>6.4</v>
      </c>
      <c r="J1681" s="8">
        <f>SUMIFS(Baggrundsvariable!G$3:G$296,Baggrundsvariable!$A$3:$A$296,Samlet!$C1681,Baggrundsvariable!$C$3:$C$296,Samlet!$E1681)</f>
        <v>40.6</v>
      </c>
      <c r="K1681" s="8">
        <f>SUMIFS(Baggrundsvariable!H$3:H$296,Baggrundsvariable!$A$3:$A$296,Samlet!$C1681,Baggrundsvariable!$C$3:$C$296,Samlet!$E1681)</f>
        <v>20.8</v>
      </c>
      <c r="L1681" s="8">
        <f>SUMIFS(Baggrundsvariable!I$3:I$296,Baggrundsvariable!$A$3:$A$296,Samlet!$C1681,Baggrundsvariable!$C$3:$C$296,Samlet!$E1681)</f>
        <v>14.847157834554469</v>
      </c>
    </row>
    <row r="1682" spans="1:12">
      <c r="A1682">
        <v>1571</v>
      </c>
      <c r="B1682" t="s">
        <v>618</v>
      </c>
      <c r="C1682">
        <v>101</v>
      </c>
      <c r="D1682" t="s">
        <v>1232</v>
      </c>
      <c r="E1682">
        <v>2015</v>
      </c>
      <c r="F1682" s="15">
        <f>IF(VLOOKUP(IF($A1682&lt;1500,'BM011'!$D$5,IF($A1682&lt;1800,'BM011'!$D$5,IF($A1682&lt;2000,'BM011'!$D$5,$A1682))),'BM011'!$D$5:$U$607,'BM011'!T$609,0)="BRUG KOM",VLOOKUP($C1682,'BM010'!$C$5:$T$102,'BM010'!S$104,0),VLOOKUP(IF($A1682&lt;1500,'BM011'!$D$5,IF($A1682&lt;1800,'BM011'!$D$5,IF($A1682&lt;2000,'BM011'!$D$5,$A1682))),'BM011'!$D$5:$U$607,'BM011'!T$609,0))</f>
        <v>29624.75</v>
      </c>
      <c r="G1682">
        <f>SUMIFS(Baggrundsvariable!D$3:D$296,Baggrundsvariable!$A$3:$A$296,Samlet!$C1682,Baggrundsvariable!$C$3:$C$296,Samlet!$E1682)</f>
        <v>209991</v>
      </c>
      <c r="H1682" s="8">
        <f>SUMIFS(Baggrundsvariable!E$3:E$296,Baggrundsvariable!$A$3:$A$296,Samlet!$C1682,Baggrundsvariable!$C$3:$C$296,Samlet!$E1682)</f>
        <v>1.2249999999999999</v>
      </c>
      <c r="I1682" s="8">
        <f>SUMIFS(Baggrundsvariable!F$3:F$296,Baggrundsvariable!$A$3:$A$296,Samlet!$C1682,Baggrundsvariable!$C$3:$C$296,Samlet!$E1682)</f>
        <v>6.4</v>
      </c>
      <c r="J1682" s="8">
        <f>SUMIFS(Baggrundsvariable!G$3:G$296,Baggrundsvariable!$A$3:$A$296,Samlet!$C1682,Baggrundsvariable!$C$3:$C$296,Samlet!$E1682)</f>
        <v>40.6</v>
      </c>
      <c r="K1682" s="8">
        <f>SUMIFS(Baggrundsvariable!H$3:H$296,Baggrundsvariable!$A$3:$A$296,Samlet!$C1682,Baggrundsvariable!$C$3:$C$296,Samlet!$E1682)</f>
        <v>20.8</v>
      </c>
      <c r="L1682" s="8">
        <f>SUMIFS(Baggrundsvariable!I$3:I$296,Baggrundsvariable!$A$3:$A$296,Samlet!$C1682,Baggrundsvariable!$C$3:$C$296,Samlet!$E1682)</f>
        <v>14.847157834554469</v>
      </c>
    </row>
    <row r="1683" spans="1:12">
      <c r="A1683">
        <v>1572</v>
      </c>
      <c r="B1683" t="s">
        <v>618</v>
      </c>
      <c r="C1683">
        <v>101</v>
      </c>
      <c r="D1683" t="s">
        <v>1232</v>
      </c>
      <c r="E1683">
        <v>2015</v>
      </c>
      <c r="F1683" s="15">
        <f>IF(VLOOKUP(IF($A1683&lt;1500,'BM011'!$D$5,IF($A1683&lt;1800,'BM011'!$D$5,IF($A1683&lt;2000,'BM011'!$D$5,$A1683))),'BM011'!$D$5:$U$607,'BM011'!T$609,0)="BRUG KOM",VLOOKUP($C1683,'BM010'!$C$5:$T$102,'BM010'!S$104,0),VLOOKUP(IF($A1683&lt;1500,'BM011'!$D$5,IF($A1683&lt;1800,'BM011'!$D$5,IF($A1683&lt;2000,'BM011'!$D$5,$A1683))),'BM011'!$D$5:$U$607,'BM011'!T$609,0))</f>
        <v>29624.75</v>
      </c>
      <c r="G1683">
        <f>SUMIFS(Baggrundsvariable!D$3:D$296,Baggrundsvariable!$A$3:$A$296,Samlet!$C1683,Baggrundsvariable!$C$3:$C$296,Samlet!$E1683)</f>
        <v>209991</v>
      </c>
      <c r="H1683" s="8">
        <f>SUMIFS(Baggrundsvariable!E$3:E$296,Baggrundsvariable!$A$3:$A$296,Samlet!$C1683,Baggrundsvariable!$C$3:$C$296,Samlet!$E1683)</f>
        <v>1.2249999999999999</v>
      </c>
      <c r="I1683" s="8">
        <f>SUMIFS(Baggrundsvariable!F$3:F$296,Baggrundsvariable!$A$3:$A$296,Samlet!$C1683,Baggrundsvariable!$C$3:$C$296,Samlet!$E1683)</f>
        <v>6.4</v>
      </c>
      <c r="J1683" s="8">
        <f>SUMIFS(Baggrundsvariable!G$3:G$296,Baggrundsvariable!$A$3:$A$296,Samlet!$C1683,Baggrundsvariable!$C$3:$C$296,Samlet!$E1683)</f>
        <v>40.6</v>
      </c>
      <c r="K1683" s="8">
        <f>SUMIFS(Baggrundsvariable!H$3:H$296,Baggrundsvariable!$A$3:$A$296,Samlet!$C1683,Baggrundsvariable!$C$3:$C$296,Samlet!$E1683)</f>
        <v>20.8</v>
      </c>
      <c r="L1683" s="8">
        <f>SUMIFS(Baggrundsvariable!I$3:I$296,Baggrundsvariable!$A$3:$A$296,Samlet!$C1683,Baggrundsvariable!$C$3:$C$296,Samlet!$E1683)</f>
        <v>14.847157834554469</v>
      </c>
    </row>
    <row r="1684" spans="1:12">
      <c r="A1684">
        <v>1573</v>
      </c>
      <c r="B1684" t="s">
        <v>618</v>
      </c>
      <c r="C1684">
        <v>101</v>
      </c>
      <c r="D1684" t="s">
        <v>1232</v>
      </c>
      <c r="E1684">
        <v>2015</v>
      </c>
      <c r="F1684" s="15">
        <f>IF(VLOOKUP(IF($A1684&lt;1500,'BM011'!$D$5,IF($A1684&lt;1800,'BM011'!$D$5,IF($A1684&lt;2000,'BM011'!$D$5,$A1684))),'BM011'!$D$5:$U$607,'BM011'!T$609,0)="BRUG KOM",VLOOKUP($C1684,'BM010'!$C$5:$T$102,'BM010'!S$104,0),VLOOKUP(IF($A1684&lt;1500,'BM011'!$D$5,IF($A1684&lt;1800,'BM011'!$D$5,IF($A1684&lt;2000,'BM011'!$D$5,$A1684))),'BM011'!$D$5:$U$607,'BM011'!T$609,0))</f>
        <v>29624.75</v>
      </c>
      <c r="G1684">
        <f>SUMIFS(Baggrundsvariable!D$3:D$296,Baggrundsvariable!$A$3:$A$296,Samlet!$C1684,Baggrundsvariable!$C$3:$C$296,Samlet!$E1684)</f>
        <v>209991</v>
      </c>
      <c r="H1684" s="8">
        <f>SUMIFS(Baggrundsvariable!E$3:E$296,Baggrundsvariable!$A$3:$A$296,Samlet!$C1684,Baggrundsvariable!$C$3:$C$296,Samlet!$E1684)</f>
        <v>1.2249999999999999</v>
      </c>
      <c r="I1684" s="8">
        <f>SUMIFS(Baggrundsvariable!F$3:F$296,Baggrundsvariable!$A$3:$A$296,Samlet!$C1684,Baggrundsvariable!$C$3:$C$296,Samlet!$E1684)</f>
        <v>6.4</v>
      </c>
      <c r="J1684" s="8">
        <f>SUMIFS(Baggrundsvariable!G$3:G$296,Baggrundsvariable!$A$3:$A$296,Samlet!$C1684,Baggrundsvariable!$C$3:$C$296,Samlet!$E1684)</f>
        <v>40.6</v>
      </c>
      <c r="K1684" s="8">
        <f>SUMIFS(Baggrundsvariable!H$3:H$296,Baggrundsvariable!$A$3:$A$296,Samlet!$C1684,Baggrundsvariable!$C$3:$C$296,Samlet!$E1684)</f>
        <v>20.8</v>
      </c>
      <c r="L1684" s="8">
        <f>SUMIFS(Baggrundsvariable!I$3:I$296,Baggrundsvariable!$A$3:$A$296,Samlet!$C1684,Baggrundsvariable!$C$3:$C$296,Samlet!$E1684)</f>
        <v>14.847157834554469</v>
      </c>
    </row>
    <row r="1685" spans="1:12">
      <c r="A1685">
        <v>1574</v>
      </c>
      <c r="B1685" t="s">
        <v>618</v>
      </c>
      <c r="C1685">
        <v>101</v>
      </c>
      <c r="D1685" t="s">
        <v>1232</v>
      </c>
      <c r="E1685">
        <v>2015</v>
      </c>
      <c r="F1685" s="15">
        <f>IF(VLOOKUP(IF($A1685&lt;1500,'BM011'!$D$5,IF($A1685&lt;1800,'BM011'!$D$5,IF($A1685&lt;2000,'BM011'!$D$5,$A1685))),'BM011'!$D$5:$U$607,'BM011'!T$609,0)="BRUG KOM",VLOOKUP($C1685,'BM010'!$C$5:$T$102,'BM010'!S$104,0),VLOOKUP(IF($A1685&lt;1500,'BM011'!$D$5,IF($A1685&lt;1800,'BM011'!$D$5,IF($A1685&lt;2000,'BM011'!$D$5,$A1685))),'BM011'!$D$5:$U$607,'BM011'!T$609,0))</f>
        <v>29624.75</v>
      </c>
      <c r="G1685">
        <f>SUMIFS(Baggrundsvariable!D$3:D$296,Baggrundsvariable!$A$3:$A$296,Samlet!$C1685,Baggrundsvariable!$C$3:$C$296,Samlet!$E1685)</f>
        <v>209991</v>
      </c>
      <c r="H1685" s="8">
        <f>SUMIFS(Baggrundsvariable!E$3:E$296,Baggrundsvariable!$A$3:$A$296,Samlet!$C1685,Baggrundsvariable!$C$3:$C$296,Samlet!$E1685)</f>
        <v>1.2249999999999999</v>
      </c>
      <c r="I1685" s="8">
        <f>SUMIFS(Baggrundsvariable!F$3:F$296,Baggrundsvariable!$A$3:$A$296,Samlet!$C1685,Baggrundsvariable!$C$3:$C$296,Samlet!$E1685)</f>
        <v>6.4</v>
      </c>
      <c r="J1685" s="8">
        <f>SUMIFS(Baggrundsvariable!G$3:G$296,Baggrundsvariable!$A$3:$A$296,Samlet!$C1685,Baggrundsvariable!$C$3:$C$296,Samlet!$E1685)</f>
        <v>40.6</v>
      </c>
      <c r="K1685" s="8">
        <f>SUMIFS(Baggrundsvariable!H$3:H$296,Baggrundsvariable!$A$3:$A$296,Samlet!$C1685,Baggrundsvariable!$C$3:$C$296,Samlet!$E1685)</f>
        <v>20.8</v>
      </c>
      <c r="L1685" s="8">
        <f>SUMIFS(Baggrundsvariable!I$3:I$296,Baggrundsvariable!$A$3:$A$296,Samlet!$C1685,Baggrundsvariable!$C$3:$C$296,Samlet!$E1685)</f>
        <v>14.847157834554469</v>
      </c>
    </row>
    <row r="1686" spans="1:12">
      <c r="A1686">
        <v>1575</v>
      </c>
      <c r="B1686" t="s">
        <v>618</v>
      </c>
      <c r="C1686">
        <v>101</v>
      </c>
      <c r="D1686" t="s">
        <v>1232</v>
      </c>
      <c r="E1686">
        <v>2015</v>
      </c>
      <c r="F1686" s="15">
        <f>IF(VLOOKUP(IF($A1686&lt;1500,'BM011'!$D$5,IF($A1686&lt;1800,'BM011'!$D$5,IF($A1686&lt;2000,'BM011'!$D$5,$A1686))),'BM011'!$D$5:$U$607,'BM011'!T$609,0)="BRUG KOM",VLOOKUP($C1686,'BM010'!$C$5:$T$102,'BM010'!S$104,0),VLOOKUP(IF($A1686&lt;1500,'BM011'!$D$5,IF($A1686&lt;1800,'BM011'!$D$5,IF($A1686&lt;2000,'BM011'!$D$5,$A1686))),'BM011'!$D$5:$U$607,'BM011'!T$609,0))</f>
        <v>29624.75</v>
      </c>
      <c r="G1686">
        <f>SUMIFS(Baggrundsvariable!D$3:D$296,Baggrundsvariable!$A$3:$A$296,Samlet!$C1686,Baggrundsvariable!$C$3:$C$296,Samlet!$E1686)</f>
        <v>209991</v>
      </c>
      <c r="H1686" s="8">
        <f>SUMIFS(Baggrundsvariable!E$3:E$296,Baggrundsvariable!$A$3:$A$296,Samlet!$C1686,Baggrundsvariable!$C$3:$C$296,Samlet!$E1686)</f>
        <v>1.2249999999999999</v>
      </c>
      <c r="I1686" s="8">
        <f>SUMIFS(Baggrundsvariable!F$3:F$296,Baggrundsvariable!$A$3:$A$296,Samlet!$C1686,Baggrundsvariable!$C$3:$C$296,Samlet!$E1686)</f>
        <v>6.4</v>
      </c>
      <c r="J1686" s="8">
        <f>SUMIFS(Baggrundsvariable!G$3:G$296,Baggrundsvariable!$A$3:$A$296,Samlet!$C1686,Baggrundsvariable!$C$3:$C$296,Samlet!$E1686)</f>
        <v>40.6</v>
      </c>
      <c r="K1686" s="8">
        <f>SUMIFS(Baggrundsvariable!H$3:H$296,Baggrundsvariable!$A$3:$A$296,Samlet!$C1686,Baggrundsvariable!$C$3:$C$296,Samlet!$E1686)</f>
        <v>20.8</v>
      </c>
      <c r="L1686" s="8">
        <f>SUMIFS(Baggrundsvariable!I$3:I$296,Baggrundsvariable!$A$3:$A$296,Samlet!$C1686,Baggrundsvariable!$C$3:$C$296,Samlet!$E1686)</f>
        <v>14.847157834554469</v>
      </c>
    </row>
    <row r="1687" spans="1:12">
      <c r="A1687">
        <v>1576</v>
      </c>
      <c r="B1687" t="s">
        <v>618</v>
      </c>
      <c r="C1687">
        <v>101</v>
      </c>
      <c r="D1687" t="s">
        <v>1232</v>
      </c>
      <c r="E1687">
        <v>2015</v>
      </c>
      <c r="F1687" s="15">
        <f>IF(VLOOKUP(IF($A1687&lt;1500,'BM011'!$D$5,IF($A1687&lt;1800,'BM011'!$D$5,IF($A1687&lt;2000,'BM011'!$D$5,$A1687))),'BM011'!$D$5:$U$607,'BM011'!T$609,0)="BRUG KOM",VLOOKUP($C1687,'BM010'!$C$5:$T$102,'BM010'!S$104,0),VLOOKUP(IF($A1687&lt;1500,'BM011'!$D$5,IF($A1687&lt;1800,'BM011'!$D$5,IF($A1687&lt;2000,'BM011'!$D$5,$A1687))),'BM011'!$D$5:$U$607,'BM011'!T$609,0))</f>
        <v>29624.75</v>
      </c>
      <c r="G1687">
        <f>SUMIFS(Baggrundsvariable!D$3:D$296,Baggrundsvariable!$A$3:$A$296,Samlet!$C1687,Baggrundsvariable!$C$3:$C$296,Samlet!$E1687)</f>
        <v>209991</v>
      </c>
      <c r="H1687" s="8">
        <f>SUMIFS(Baggrundsvariable!E$3:E$296,Baggrundsvariable!$A$3:$A$296,Samlet!$C1687,Baggrundsvariable!$C$3:$C$296,Samlet!$E1687)</f>
        <v>1.2249999999999999</v>
      </c>
      <c r="I1687" s="8">
        <f>SUMIFS(Baggrundsvariable!F$3:F$296,Baggrundsvariable!$A$3:$A$296,Samlet!$C1687,Baggrundsvariable!$C$3:$C$296,Samlet!$E1687)</f>
        <v>6.4</v>
      </c>
      <c r="J1687" s="8">
        <f>SUMIFS(Baggrundsvariable!G$3:G$296,Baggrundsvariable!$A$3:$A$296,Samlet!$C1687,Baggrundsvariable!$C$3:$C$296,Samlet!$E1687)</f>
        <v>40.6</v>
      </c>
      <c r="K1687" s="8">
        <f>SUMIFS(Baggrundsvariable!H$3:H$296,Baggrundsvariable!$A$3:$A$296,Samlet!$C1687,Baggrundsvariable!$C$3:$C$296,Samlet!$E1687)</f>
        <v>20.8</v>
      </c>
      <c r="L1687" s="8">
        <f>SUMIFS(Baggrundsvariable!I$3:I$296,Baggrundsvariable!$A$3:$A$296,Samlet!$C1687,Baggrundsvariable!$C$3:$C$296,Samlet!$E1687)</f>
        <v>14.847157834554469</v>
      </c>
    </row>
    <row r="1688" spans="1:12">
      <c r="A1688">
        <v>1577</v>
      </c>
      <c r="B1688" t="s">
        <v>618</v>
      </c>
      <c r="C1688">
        <v>101</v>
      </c>
      <c r="D1688" t="s">
        <v>1232</v>
      </c>
      <c r="E1688">
        <v>2015</v>
      </c>
      <c r="F1688" s="15">
        <f>IF(VLOOKUP(IF($A1688&lt;1500,'BM011'!$D$5,IF($A1688&lt;1800,'BM011'!$D$5,IF($A1688&lt;2000,'BM011'!$D$5,$A1688))),'BM011'!$D$5:$U$607,'BM011'!T$609,0)="BRUG KOM",VLOOKUP($C1688,'BM010'!$C$5:$T$102,'BM010'!S$104,0),VLOOKUP(IF($A1688&lt;1500,'BM011'!$D$5,IF($A1688&lt;1800,'BM011'!$D$5,IF($A1688&lt;2000,'BM011'!$D$5,$A1688))),'BM011'!$D$5:$U$607,'BM011'!T$609,0))</f>
        <v>29624.75</v>
      </c>
      <c r="G1688">
        <f>SUMIFS(Baggrundsvariable!D$3:D$296,Baggrundsvariable!$A$3:$A$296,Samlet!$C1688,Baggrundsvariable!$C$3:$C$296,Samlet!$E1688)</f>
        <v>209991</v>
      </c>
      <c r="H1688" s="8">
        <f>SUMIFS(Baggrundsvariable!E$3:E$296,Baggrundsvariable!$A$3:$A$296,Samlet!$C1688,Baggrundsvariable!$C$3:$C$296,Samlet!$E1688)</f>
        <v>1.2249999999999999</v>
      </c>
      <c r="I1688" s="8">
        <f>SUMIFS(Baggrundsvariable!F$3:F$296,Baggrundsvariable!$A$3:$A$296,Samlet!$C1688,Baggrundsvariable!$C$3:$C$296,Samlet!$E1688)</f>
        <v>6.4</v>
      </c>
      <c r="J1688" s="8">
        <f>SUMIFS(Baggrundsvariable!G$3:G$296,Baggrundsvariable!$A$3:$A$296,Samlet!$C1688,Baggrundsvariable!$C$3:$C$296,Samlet!$E1688)</f>
        <v>40.6</v>
      </c>
      <c r="K1688" s="8">
        <f>SUMIFS(Baggrundsvariable!H$3:H$296,Baggrundsvariable!$A$3:$A$296,Samlet!$C1688,Baggrundsvariable!$C$3:$C$296,Samlet!$E1688)</f>
        <v>20.8</v>
      </c>
      <c r="L1688" s="8">
        <f>SUMIFS(Baggrundsvariable!I$3:I$296,Baggrundsvariable!$A$3:$A$296,Samlet!$C1688,Baggrundsvariable!$C$3:$C$296,Samlet!$E1688)</f>
        <v>14.847157834554469</v>
      </c>
    </row>
    <row r="1689" spans="1:12">
      <c r="A1689">
        <v>1592</v>
      </c>
      <c r="B1689" t="s">
        <v>618</v>
      </c>
      <c r="C1689">
        <v>101</v>
      </c>
      <c r="D1689" t="s">
        <v>1232</v>
      </c>
      <c r="E1689">
        <v>2015</v>
      </c>
      <c r="F1689" s="15">
        <f>IF(VLOOKUP(IF($A1689&lt;1500,'BM011'!$D$5,IF($A1689&lt;1800,'BM011'!$D$5,IF($A1689&lt;2000,'BM011'!$D$5,$A1689))),'BM011'!$D$5:$U$607,'BM011'!T$609,0)="BRUG KOM",VLOOKUP($C1689,'BM010'!$C$5:$T$102,'BM010'!S$104,0),VLOOKUP(IF($A1689&lt;1500,'BM011'!$D$5,IF($A1689&lt;1800,'BM011'!$D$5,IF($A1689&lt;2000,'BM011'!$D$5,$A1689))),'BM011'!$D$5:$U$607,'BM011'!T$609,0))</f>
        <v>29624.75</v>
      </c>
      <c r="G1689">
        <f>SUMIFS(Baggrundsvariable!D$3:D$296,Baggrundsvariable!$A$3:$A$296,Samlet!$C1689,Baggrundsvariable!$C$3:$C$296,Samlet!$E1689)</f>
        <v>209991</v>
      </c>
      <c r="H1689" s="8">
        <f>SUMIFS(Baggrundsvariable!E$3:E$296,Baggrundsvariable!$A$3:$A$296,Samlet!$C1689,Baggrundsvariable!$C$3:$C$296,Samlet!$E1689)</f>
        <v>1.2249999999999999</v>
      </c>
      <c r="I1689" s="8">
        <f>SUMIFS(Baggrundsvariable!F$3:F$296,Baggrundsvariable!$A$3:$A$296,Samlet!$C1689,Baggrundsvariable!$C$3:$C$296,Samlet!$E1689)</f>
        <v>6.4</v>
      </c>
      <c r="J1689" s="8">
        <f>SUMIFS(Baggrundsvariable!G$3:G$296,Baggrundsvariable!$A$3:$A$296,Samlet!$C1689,Baggrundsvariable!$C$3:$C$296,Samlet!$E1689)</f>
        <v>40.6</v>
      </c>
      <c r="K1689" s="8">
        <f>SUMIFS(Baggrundsvariable!H$3:H$296,Baggrundsvariable!$A$3:$A$296,Samlet!$C1689,Baggrundsvariable!$C$3:$C$296,Samlet!$E1689)</f>
        <v>20.8</v>
      </c>
      <c r="L1689" s="8">
        <f>SUMIFS(Baggrundsvariable!I$3:I$296,Baggrundsvariable!$A$3:$A$296,Samlet!$C1689,Baggrundsvariable!$C$3:$C$296,Samlet!$E1689)</f>
        <v>14.847157834554469</v>
      </c>
    </row>
    <row r="1690" spans="1:12">
      <c r="A1690">
        <v>1599</v>
      </c>
      <c r="B1690" t="s">
        <v>618</v>
      </c>
      <c r="C1690">
        <v>101</v>
      </c>
      <c r="D1690" t="s">
        <v>1232</v>
      </c>
      <c r="E1690">
        <v>2015</v>
      </c>
      <c r="F1690" s="15">
        <f>IF(VLOOKUP(IF($A1690&lt;1500,'BM011'!$D$5,IF($A1690&lt;1800,'BM011'!$D$5,IF($A1690&lt;2000,'BM011'!$D$5,$A1690))),'BM011'!$D$5:$U$607,'BM011'!T$609,0)="BRUG KOM",VLOOKUP($C1690,'BM010'!$C$5:$T$102,'BM010'!S$104,0),VLOOKUP(IF($A1690&lt;1500,'BM011'!$D$5,IF($A1690&lt;1800,'BM011'!$D$5,IF($A1690&lt;2000,'BM011'!$D$5,$A1690))),'BM011'!$D$5:$U$607,'BM011'!T$609,0))</f>
        <v>29624.75</v>
      </c>
      <c r="G1690">
        <f>SUMIFS(Baggrundsvariable!D$3:D$296,Baggrundsvariable!$A$3:$A$296,Samlet!$C1690,Baggrundsvariable!$C$3:$C$296,Samlet!$E1690)</f>
        <v>209991</v>
      </c>
      <c r="H1690" s="8">
        <f>SUMIFS(Baggrundsvariable!E$3:E$296,Baggrundsvariable!$A$3:$A$296,Samlet!$C1690,Baggrundsvariable!$C$3:$C$296,Samlet!$E1690)</f>
        <v>1.2249999999999999</v>
      </c>
      <c r="I1690" s="8">
        <f>SUMIFS(Baggrundsvariable!F$3:F$296,Baggrundsvariable!$A$3:$A$296,Samlet!$C1690,Baggrundsvariable!$C$3:$C$296,Samlet!$E1690)</f>
        <v>6.4</v>
      </c>
      <c r="J1690" s="8">
        <f>SUMIFS(Baggrundsvariable!G$3:G$296,Baggrundsvariable!$A$3:$A$296,Samlet!$C1690,Baggrundsvariable!$C$3:$C$296,Samlet!$E1690)</f>
        <v>40.6</v>
      </c>
      <c r="K1690" s="8">
        <f>SUMIFS(Baggrundsvariable!H$3:H$296,Baggrundsvariable!$A$3:$A$296,Samlet!$C1690,Baggrundsvariable!$C$3:$C$296,Samlet!$E1690)</f>
        <v>20.8</v>
      </c>
      <c r="L1690" s="8">
        <f>SUMIFS(Baggrundsvariable!I$3:I$296,Baggrundsvariable!$A$3:$A$296,Samlet!$C1690,Baggrundsvariable!$C$3:$C$296,Samlet!$E1690)</f>
        <v>14.847157834554469</v>
      </c>
    </row>
    <row r="1691" spans="1:12">
      <c r="A1691">
        <v>1600</v>
      </c>
      <c r="B1691" t="s">
        <v>618</v>
      </c>
      <c r="C1691">
        <v>101</v>
      </c>
      <c r="D1691" t="s">
        <v>1232</v>
      </c>
      <c r="E1691">
        <v>2015</v>
      </c>
      <c r="F1691" s="15">
        <f>IF(VLOOKUP(IF($A1691&lt;1500,'BM011'!$D$5,IF($A1691&lt;1800,'BM011'!$D$5,IF($A1691&lt;2000,'BM011'!$D$5,$A1691))),'BM011'!$D$5:$U$607,'BM011'!T$609,0)="BRUG KOM",VLOOKUP($C1691,'BM010'!$C$5:$T$102,'BM010'!S$104,0),VLOOKUP(IF($A1691&lt;1500,'BM011'!$D$5,IF($A1691&lt;1800,'BM011'!$D$5,IF($A1691&lt;2000,'BM011'!$D$5,$A1691))),'BM011'!$D$5:$U$607,'BM011'!T$609,0))</f>
        <v>29624.75</v>
      </c>
      <c r="G1691">
        <f>SUMIFS(Baggrundsvariable!D$3:D$296,Baggrundsvariable!$A$3:$A$296,Samlet!$C1691,Baggrundsvariable!$C$3:$C$296,Samlet!$E1691)</f>
        <v>209991</v>
      </c>
      <c r="H1691" s="8">
        <f>SUMIFS(Baggrundsvariable!E$3:E$296,Baggrundsvariable!$A$3:$A$296,Samlet!$C1691,Baggrundsvariable!$C$3:$C$296,Samlet!$E1691)</f>
        <v>1.2249999999999999</v>
      </c>
      <c r="I1691" s="8">
        <f>SUMIFS(Baggrundsvariable!F$3:F$296,Baggrundsvariable!$A$3:$A$296,Samlet!$C1691,Baggrundsvariable!$C$3:$C$296,Samlet!$E1691)</f>
        <v>6.4</v>
      </c>
      <c r="J1691" s="8">
        <f>SUMIFS(Baggrundsvariable!G$3:G$296,Baggrundsvariable!$A$3:$A$296,Samlet!$C1691,Baggrundsvariable!$C$3:$C$296,Samlet!$E1691)</f>
        <v>40.6</v>
      </c>
      <c r="K1691" s="8">
        <f>SUMIFS(Baggrundsvariable!H$3:H$296,Baggrundsvariable!$A$3:$A$296,Samlet!$C1691,Baggrundsvariable!$C$3:$C$296,Samlet!$E1691)</f>
        <v>20.8</v>
      </c>
      <c r="L1691" s="8">
        <f>SUMIFS(Baggrundsvariable!I$3:I$296,Baggrundsvariable!$A$3:$A$296,Samlet!$C1691,Baggrundsvariable!$C$3:$C$296,Samlet!$E1691)</f>
        <v>14.847157834554469</v>
      </c>
    </row>
    <row r="1692" spans="1:12">
      <c r="A1692">
        <v>1601</v>
      </c>
      <c r="B1692" t="s">
        <v>618</v>
      </c>
      <c r="C1692">
        <v>101</v>
      </c>
      <c r="D1692" t="s">
        <v>1232</v>
      </c>
      <c r="E1692">
        <v>2015</v>
      </c>
      <c r="F1692" s="15">
        <f>IF(VLOOKUP(IF($A1692&lt;1500,'BM011'!$D$5,IF($A1692&lt;1800,'BM011'!$D$5,IF($A1692&lt;2000,'BM011'!$D$5,$A1692))),'BM011'!$D$5:$U$607,'BM011'!T$609,0)="BRUG KOM",VLOOKUP($C1692,'BM010'!$C$5:$T$102,'BM010'!S$104,0),VLOOKUP(IF($A1692&lt;1500,'BM011'!$D$5,IF($A1692&lt;1800,'BM011'!$D$5,IF($A1692&lt;2000,'BM011'!$D$5,$A1692))),'BM011'!$D$5:$U$607,'BM011'!T$609,0))</f>
        <v>29624.75</v>
      </c>
      <c r="G1692">
        <f>SUMIFS(Baggrundsvariable!D$3:D$296,Baggrundsvariable!$A$3:$A$296,Samlet!$C1692,Baggrundsvariable!$C$3:$C$296,Samlet!$E1692)</f>
        <v>209991</v>
      </c>
      <c r="H1692" s="8">
        <f>SUMIFS(Baggrundsvariable!E$3:E$296,Baggrundsvariable!$A$3:$A$296,Samlet!$C1692,Baggrundsvariable!$C$3:$C$296,Samlet!$E1692)</f>
        <v>1.2249999999999999</v>
      </c>
      <c r="I1692" s="8">
        <f>SUMIFS(Baggrundsvariable!F$3:F$296,Baggrundsvariable!$A$3:$A$296,Samlet!$C1692,Baggrundsvariable!$C$3:$C$296,Samlet!$E1692)</f>
        <v>6.4</v>
      </c>
      <c r="J1692" s="8">
        <f>SUMIFS(Baggrundsvariable!G$3:G$296,Baggrundsvariable!$A$3:$A$296,Samlet!$C1692,Baggrundsvariable!$C$3:$C$296,Samlet!$E1692)</f>
        <v>40.6</v>
      </c>
      <c r="K1692" s="8">
        <f>SUMIFS(Baggrundsvariable!H$3:H$296,Baggrundsvariable!$A$3:$A$296,Samlet!$C1692,Baggrundsvariable!$C$3:$C$296,Samlet!$E1692)</f>
        <v>20.8</v>
      </c>
      <c r="L1692" s="8">
        <f>SUMIFS(Baggrundsvariable!I$3:I$296,Baggrundsvariable!$A$3:$A$296,Samlet!$C1692,Baggrundsvariable!$C$3:$C$296,Samlet!$E1692)</f>
        <v>14.847157834554469</v>
      </c>
    </row>
    <row r="1693" spans="1:12">
      <c r="A1693">
        <v>1602</v>
      </c>
      <c r="B1693" t="s">
        <v>618</v>
      </c>
      <c r="C1693">
        <v>101</v>
      </c>
      <c r="D1693" t="s">
        <v>1232</v>
      </c>
      <c r="E1693">
        <v>2015</v>
      </c>
      <c r="F1693" s="15">
        <f>IF(VLOOKUP(IF($A1693&lt;1500,'BM011'!$D$5,IF($A1693&lt;1800,'BM011'!$D$5,IF($A1693&lt;2000,'BM011'!$D$5,$A1693))),'BM011'!$D$5:$U$607,'BM011'!T$609,0)="BRUG KOM",VLOOKUP($C1693,'BM010'!$C$5:$T$102,'BM010'!S$104,0),VLOOKUP(IF($A1693&lt;1500,'BM011'!$D$5,IF($A1693&lt;1800,'BM011'!$D$5,IF($A1693&lt;2000,'BM011'!$D$5,$A1693))),'BM011'!$D$5:$U$607,'BM011'!T$609,0))</f>
        <v>29624.75</v>
      </c>
      <c r="G1693">
        <f>SUMIFS(Baggrundsvariable!D$3:D$296,Baggrundsvariable!$A$3:$A$296,Samlet!$C1693,Baggrundsvariable!$C$3:$C$296,Samlet!$E1693)</f>
        <v>209991</v>
      </c>
      <c r="H1693" s="8">
        <f>SUMIFS(Baggrundsvariable!E$3:E$296,Baggrundsvariable!$A$3:$A$296,Samlet!$C1693,Baggrundsvariable!$C$3:$C$296,Samlet!$E1693)</f>
        <v>1.2249999999999999</v>
      </c>
      <c r="I1693" s="8">
        <f>SUMIFS(Baggrundsvariable!F$3:F$296,Baggrundsvariable!$A$3:$A$296,Samlet!$C1693,Baggrundsvariable!$C$3:$C$296,Samlet!$E1693)</f>
        <v>6.4</v>
      </c>
      <c r="J1693" s="8">
        <f>SUMIFS(Baggrundsvariable!G$3:G$296,Baggrundsvariable!$A$3:$A$296,Samlet!$C1693,Baggrundsvariable!$C$3:$C$296,Samlet!$E1693)</f>
        <v>40.6</v>
      </c>
      <c r="K1693" s="8">
        <f>SUMIFS(Baggrundsvariable!H$3:H$296,Baggrundsvariable!$A$3:$A$296,Samlet!$C1693,Baggrundsvariable!$C$3:$C$296,Samlet!$E1693)</f>
        <v>20.8</v>
      </c>
      <c r="L1693" s="8">
        <f>SUMIFS(Baggrundsvariable!I$3:I$296,Baggrundsvariable!$A$3:$A$296,Samlet!$C1693,Baggrundsvariable!$C$3:$C$296,Samlet!$E1693)</f>
        <v>14.847157834554469</v>
      </c>
    </row>
    <row r="1694" spans="1:12">
      <c r="A1694">
        <v>1603</v>
      </c>
      <c r="B1694" t="s">
        <v>618</v>
      </c>
      <c r="C1694">
        <v>101</v>
      </c>
      <c r="D1694" t="s">
        <v>1232</v>
      </c>
      <c r="E1694">
        <v>2015</v>
      </c>
      <c r="F1694" s="15">
        <f>IF(VLOOKUP(IF($A1694&lt;1500,'BM011'!$D$5,IF($A1694&lt;1800,'BM011'!$D$5,IF($A1694&lt;2000,'BM011'!$D$5,$A1694))),'BM011'!$D$5:$U$607,'BM011'!T$609,0)="BRUG KOM",VLOOKUP($C1694,'BM010'!$C$5:$T$102,'BM010'!S$104,0),VLOOKUP(IF($A1694&lt;1500,'BM011'!$D$5,IF($A1694&lt;1800,'BM011'!$D$5,IF($A1694&lt;2000,'BM011'!$D$5,$A1694))),'BM011'!$D$5:$U$607,'BM011'!T$609,0))</f>
        <v>29624.75</v>
      </c>
      <c r="G1694">
        <f>SUMIFS(Baggrundsvariable!D$3:D$296,Baggrundsvariable!$A$3:$A$296,Samlet!$C1694,Baggrundsvariable!$C$3:$C$296,Samlet!$E1694)</f>
        <v>209991</v>
      </c>
      <c r="H1694" s="8">
        <f>SUMIFS(Baggrundsvariable!E$3:E$296,Baggrundsvariable!$A$3:$A$296,Samlet!$C1694,Baggrundsvariable!$C$3:$C$296,Samlet!$E1694)</f>
        <v>1.2249999999999999</v>
      </c>
      <c r="I1694" s="8">
        <f>SUMIFS(Baggrundsvariable!F$3:F$296,Baggrundsvariable!$A$3:$A$296,Samlet!$C1694,Baggrundsvariable!$C$3:$C$296,Samlet!$E1694)</f>
        <v>6.4</v>
      </c>
      <c r="J1694" s="8">
        <f>SUMIFS(Baggrundsvariable!G$3:G$296,Baggrundsvariable!$A$3:$A$296,Samlet!$C1694,Baggrundsvariable!$C$3:$C$296,Samlet!$E1694)</f>
        <v>40.6</v>
      </c>
      <c r="K1694" s="8">
        <f>SUMIFS(Baggrundsvariable!H$3:H$296,Baggrundsvariable!$A$3:$A$296,Samlet!$C1694,Baggrundsvariable!$C$3:$C$296,Samlet!$E1694)</f>
        <v>20.8</v>
      </c>
      <c r="L1694" s="8">
        <f>SUMIFS(Baggrundsvariable!I$3:I$296,Baggrundsvariable!$A$3:$A$296,Samlet!$C1694,Baggrundsvariable!$C$3:$C$296,Samlet!$E1694)</f>
        <v>14.847157834554469</v>
      </c>
    </row>
    <row r="1695" spans="1:12">
      <c r="A1695">
        <v>1604</v>
      </c>
      <c r="B1695" t="s">
        <v>618</v>
      </c>
      <c r="C1695">
        <v>101</v>
      </c>
      <c r="D1695" t="s">
        <v>1232</v>
      </c>
      <c r="E1695">
        <v>2015</v>
      </c>
      <c r="F1695" s="15">
        <f>IF(VLOOKUP(IF($A1695&lt;1500,'BM011'!$D$5,IF($A1695&lt;1800,'BM011'!$D$5,IF($A1695&lt;2000,'BM011'!$D$5,$A1695))),'BM011'!$D$5:$U$607,'BM011'!T$609,0)="BRUG KOM",VLOOKUP($C1695,'BM010'!$C$5:$T$102,'BM010'!S$104,0),VLOOKUP(IF($A1695&lt;1500,'BM011'!$D$5,IF($A1695&lt;1800,'BM011'!$D$5,IF($A1695&lt;2000,'BM011'!$D$5,$A1695))),'BM011'!$D$5:$U$607,'BM011'!T$609,0))</f>
        <v>29624.75</v>
      </c>
      <c r="G1695">
        <f>SUMIFS(Baggrundsvariable!D$3:D$296,Baggrundsvariable!$A$3:$A$296,Samlet!$C1695,Baggrundsvariable!$C$3:$C$296,Samlet!$E1695)</f>
        <v>209991</v>
      </c>
      <c r="H1695" s="8">
        <f>SUMIFS(Baggrundsvariable!E$3:E$296,Baggrundsvariable!$A$3:$A$296,Samlet!$C1695,Baggrundsvariable!$C$3:$C$296,Samlet!$E1695)</f>
        <v>1.2249999999999999</v>
      </c>
      <c r="I1695" s="8">
        <f>SUMIFS(Baggrundsvariable!F$3:F$296,Baggrundsvariable!$A$3:$A$296,Samlet!$C1695,Baggrundsvariable!$C$3:$C$296,Samlet!$E1695)</f>
        <v>6.4</v>
      </c>
      <c r="J1695" s="8">
        <f>SUMIFS(Baggrundsvariable!G$3:G$296,Baggrundsvariable!$A$3:$A$296,Samlet!$C1695,Baggrundsvariable!$C$3:$C$296,Samlet!$E1695)</f>
        <v>40.6</v>
      </c>
      <c r="K1695" s="8">
        <f>SUMIFS(Baggrundsvariable!H$3:H$296,Baggrundsvariable!$A$3:$A$296,Samlet!$C1695,Baggrundsvariable!$C$3:$C$296,Samlet!$E1695)</f>
        <v>20.8</v>
      </c>
      <c r="L1695" s="8">
        <f>SUMIFS(Baggrundsvariable!I$3:I$296,Baggrundsvariable!$A$3:$A$296,Samlet!$C1695,Baggrundsvariable!$C$3:$C$296,Samlet!$E1695)</f>
        <v>14.847157834554469</v>
      </c>
    </row>
    <row r="1696" spans="1:12">
      <c r="A1696">
        <v>1605</v>
      </c>
      <c r="B1696" t="s">
        <v>618</v>
      </c>
      <c r="C1696">
        <v>101</v>
      </c>
      <c r="D1696" t="s">
        <v>1232</v>
      </c>
      <c r="E1696">
        <v>2015</v>
      </c>
      <c r="F1696" s="15">
        <f>IF(VLOOKUP(IF($A1696&lt;1500,'BM011'!$D$5,IF($A1696&lt;1800,'BM011'!$D$5,IF($A1696&lt;2000,'BM011'!$D$5,$A1696))),'BM011'!$D$5:$U$607,'BM011'!T$609,0)="BRUG KOM",VLOOKUP($C1696,'BM010'!$C$5:$T$102,'BM010'!S$104,0),VLOOKUP(IF($A1696&lt;1500,'BM011'!$D$5,IF($A1696&lt;1800,'BM011'!$D$5,IF($A1696&lt;2000,'BM011'!$D$5,$A1696))),'BM011'!$D$5:$U$607,'BM011'!T$609,0))</f>
        <v>29624.75</v>
      </c>
      <c r="G1696">
        <f>SUMIFS(Baggrundsvariable!D$3:D$296,Baggrundsvariable!$A$3:$A$296,Samlet!$C1696,Baggrundsvariable!$C$3:$C$296,Samlet!$E1696)</f>
        <v>209991</v>
      </c>
      <c r="H1696" s="8">
        <f>SUMIFS(Baggrundsvariable!E$3:E$296,Baggrundsvariable!$A$3:$A$296,Samlet!$C1696,Baggrundsvariable!$C$3:$C$296,Samlet!$E1696)</f>
        <v>1.2249999999999999</v>
      </c>
      <c r="I1696" s="8">
        <f>SUMIFS(Baggrundsvariable!F$3:F$296,Baggrundsvariable!$A$3:$A$296,Samlet!$C1696,Baggrundsvariable!$C$3:$C$296,Samlet!$E1696)</f>
        <v>6.4</v>
      </c>
      <c r="J1696" s="8">
        <f>SUMIFS(Baggrundsvariable!G$3:G$296,Baggrundsvariable!$A$3:$A$296,Samlet!$C1696,Baggrundsvariable!$C$3:$C$296,Samlet!$E1696)</f>
        <v>40.6</v>
      </c>
      <c r="K1696" s="8">
        <f>SUMIFS(Baggrundsvariable!H$3:H$296,Baggrundsvariable!$A$3:$A$296,Samlet!$C1696,Baggrundsvariable!$C$3:$C$296,Samlet!$E1696)</f>
        <v>20.8</v>
      </c>
      <c r="L1696" s="8">
        <f>SUMIFS(Baggrundsvariable!I$3:I$296,Baggrundsvariable!$A$3:$A$296,Samlet!$C1696,Baggrundsvariable!$C$3:$C$296,Samlet!$E1696)</f>
        <v>14.847157834554469</v>
      </c>
    </row>
    <row r="1697" spans="1:12">
      <c r="A1697">
        <v>1606</v>
      </c>
      <c r="B1697" t="s">
        <v>618</v>
      </c>
      <c r="C1697">
        <v>101</v>
      </c>
      <c r="D1697" t="s">
        <v>1232</v>
      </c>
      <c r="E1697">
        <v>2015</v>
      </c>
      <c r="F1697" s="15">
        <f>IF(VLOOKUP(IF($A1697&lt;1500,'BM011'!$D$5,IF($A1697&lt;1800,'BM011'!$D$5,IF($A1697&lt;2000,'BM011'!$D$5,$A1697))),'BM011'!$D$5:$U$607,'BM011'!T$609,0)="BRUG KOM",VLOOKUP($C1697,'BM010'!$C$5:$T$102,'BM010'!S$104,0),VLOOKUP(IF($A1697&lt;1500,'BM011'!$D$5,IF($A1697&lt;1800,'BM011'!$D$5,IF($A1697&lt;2000,'BM011'!$D$5,$A1697))),'BM011'!$D$5:$U$607,'BM011'!T$609,0))</f>
        <v>29624.75</v>
      </c>
      <c r="G1697">
        <f>SUMIFS(Baggrundsvariable!D$3:D$296,Baggrundsvariable!$A$3:$A$296,Samlet!$C1697,Baggrundsvariable!$C$3:$C$296,Samlet!$E1697)</f>
        <v>209991</v>
      </c>
      <c r="H1697" s="8">
        <f>SUMIFS(Baggrundsvariable!E$3:E$296,Baggrundsvariable!$A$3:$A$296,Samlet!$C1697,Baggrundsvariable!$C$3:$C$296,Samlet!$E1697)</f>
        <v>1.2249999999999999</v>
      </c>
      <c r="I1697" s="8">
        <f>SUMIFS(Baggrundsvariable!F$3:F$296,Baggrundsvariable!$A$3:$A$296,Samlet!$C1697,Baggrundsvariable!$C$3:$C$296,Samlet!$E1697)</f>
        <v>6.4</v>
      </c>
      <c r="J1697" s="8">
        <f>SUMIFS(Baggrundsvariable!G$3:G$296,Baggrundsvariable!$A$3:$A$296,Samlet!$C1697,Baggrundsvariable!$C$3:$C$296,Samlet!$E1697)</f>
        <v>40.6</v>
      </c>
      <c r="K1697" s="8">
        <f>SUMIFS(Baggrundsvariable!H$3:H$296,Baggrundsvariable!$A$3:$A$296,Samlet!$C1697,Baggrundsvariable!$C$3:$C$296,Samlet!$E1697)</f>
        <v>20.8</v>
      </c>
      <c r="L1697" s="8">
        <f>SUMIFS(Baggrundsvariable!I$3:I$296,Baggrundsvariable!$A$3:$A$296,Samlet!$C1697,Baggrundsvariable!$C$3:$C$296,Samlet!$E1697)</f>
        <v>14.847157834554469</v>
      </c>
    </row>
    <row r="1698" spans="1:12">
      <c r="A1698">
        <v>1607</v>
      </c>
      <c r="B1698" t="s">
        <v>618</v>
      </c>
      <c r="C1698">
        <v>101</v>
      </c>
      <c r="D1698" t="s">
        <v>1232</v>
      </c>
      <c r="E1698">
        <v>2015</v>
      </c>
      <c r="F1698" s="15">
        <f>IF(VLOOKUP(IF($A1698&lt;1500,'BM011'!$D$5,IF($A1698&lt;1800,'BM011'!$D$5,IF($A1698&lt;2000,'BM011'!$D$5,$A1698))),'BM011'!$D$5:$U$607,'BM011'!T$609,0)="BRUG KOM",VLOOKUP($C1698,'BM010'!$C$5:$T$102,'BM010'!S$104,0),VLOOKUP(IF($A1698&lt;1500,'BM011'!$D$5,IF($A1698&lt;1800,'BM011'!$D$5,IF($A1698&lt;2000,'BM011'!$D$5,$A1698))),'BM011'!$D$5:$U$607,'BM011'!T$609,0))</f>
        <v>29624.75</v>
      </c>
      <c r="G1698">
        <f>SUMIFS(Baggrundsvariable!D$3:D$296,Baggrundsvariable!$A$3:$A$296,Samlet!$C1698,Baggrundsvariable!$C$3:$C$296,Samlet!$E1698)</f>
        <v>209991</v>
      </c>
      <c r="H1698" s="8">
        <f>SUMIFS(Baggrundsvariable!E$3:E$296,Baggrundsvariable!$A$3:$A$296,Samlet!$C1698,Baggrundsvariable!$C$3:$C$296,Samlet!$E1698)</f>
        <v>1.2249999999999999</v>
      </c>
      <c r="I1698" s="8">
        <f>SUMIFS(Baggrundsvariable!F$3:F$296,Baggrundsvariable!$A$3:$A$296,Samlet!$C1698,Baggrundsvariable!$C$3:$C$296,Samlet!$E1698)</f>
        <v>6.4</v>
      </c>
      <c r="J1698" s="8">
        <f>SUMIFS(Baggrundsvariable!G$3:G$296,Baggrundsvariable!$A$3:$A$296,Samlet!$C1698,Baggrundsvariable!$C$3:$C$296,Samlet!$E1698)</f>
        <v>40.6</v>
      </c>
      <c r="K1698" s="8">
        <f>SUMIFS(Baggrundsvariable!H$3:H$296,Baggrundsvariable!$A$3:$A$296,Samlet!$C1698,Baggrundsvariable!$C$3:$C$296,Samlet!$E1698)</f>
        <v>20.8</v>
      </c>
      <c r="L1698" s="8">
        <f>SUMIFS(Baggrundsvariable!I$3:I$296,Baggrundsvariable!$A$3:$A$296,Samlet!$C1698,Baggrundsvariable!$C$3:$C$296,Samlet!$E1698)</f>
        <v>14.847157834554469</v>
      </c>
    </row>
    <row r="1699" spans="1:12">
      <c r="A1699">
        <v>1608</v>
      </c>
      <c r="B1699" t="s">
        <v>618</v>
      </c>
      <c r="C1699">
        <v>101</v>
      </c>
      <c r="D1699" t="s">
        <v>1232</v>
      </c>
      <c r="E1699">
        <v>2015</v>
      </c>
      <c r="F1699" s="15">
        <f>IF(VLOOKUP(IF($A1699&lt;1500,'BM011'!$D$5,IF($A1699&lt;1800,'BM011'!$D$5,IF($A1699&lt;2000,'BM011'!$D$5,$A1699))),'BM011'!$D$5:$U$607,'BM011'!T$609,0)="BRUG KOM",VLOOKUP($C1699,'BM010'!$C$5:$T$102,'BM010'!S$104,0),VLOOKUP(IF($A1699&lt;1500,'BM011'!$D$5,IF($A1699&lt;1800,'BM011'!$D$5,IF($A1699&lt;2000,'BM011'!$D$5,$A1699))),'BM011'!$D$5:$U$607,'BM011'!T$609,0))</f>
        <v>29624.75</v>
      </c>
      <c r="G1699">
        <f>SUMIFS(Baggrundsvariable!D$3:D$296,Baggrundsvariable!$A$3:$A$296,Samlet!$C1699,Baggrundsvariable!$C$3:$C$296,Samlet!$E1699)</f>
        <v>209991</v>
      </c>
      <c r="H1699" s="8">
        <f>SUMIFS(Baggrundsvariable!E$3:E$296,Baggrundsvariable!$A$3:$A$296,Samlet!$C1699,Baggrundsvariable!$C$3:$C$296,Samlet!$E1699)</f>
        <v>1.2249999999999999</v>
      </c>
      <c r="I1699" s="8">
        <f>SUMIFS(Baggrundsvariable!F$3:F$296,Baggrundsvariable!$A$3:$A$296,Samlet!$C1699,Baggrundsvariable!$C$3:$C$296,Samlet!$E1699)</f>
        <v>6.4</v>
      </c>
      <c r="J1699" s="8">
        <f>SUMIFS(Baggrundsvariable!G$3:G$296,Baggrundsvariable!$A$3:$A$296,Samlet!$C1699,Baggrundsvariable!$C$3:$C$296,Samlet!$E1699)</f>
        <v>40.6</v>
      </c>
      <c r="K1699" s="8">
        <f>SUMIFS(Baggrundsvariable!H$3:H$296,Baggrundsvariable!$A$3:$A$296,Samlet!$C1699,Baggrundsvariable!$C$3:$C$296,Samlet!$E1699)</f>
        <v>20.8</v>
      </c>
      <c r="L1699" s="8">
        <f>SUMIFS(Baggrundsvariable!I$3:I$296,Baggrundsvariable!$A$3:$A$296,Samlet!$C1699,Baggrundsvariable!$C$3:$C$296,Samlet!$E1699)</f>
        <v>14.847157834554469</v>
      </c>
    </row>
    <row r="1700" spans="1:12">
      <c r="A1700">
        <v>1609</v>
      </c>
      <c r="B1700" t="s">
        <v>618</v>
      </c>
      <c r="C1700">
        <v>101</v>
      </c>
      <c r="D1700" t="s">
        <v>1232</v>
      </c>
      <c r="E1700">
        <v>2015</v>
      </c>
      <c r="F1700" s="15">
        <f>IF(VLOOKUP(IF($A1700&lt;1500,'BM011'!$D$5,IF($A1700&lt;1800,'BM011'!$D$5,IF($A1700&lt;2000,'BM011'!$D$5,$A1700))),'BM011'!$D$5:$U$607,'BM011'!T$609,0)="BRUG KOM",VLOOKUP($C1700,'BM010'!$C$5:$T$102,'BM010'!S$104,0),VLOOKUP(IF($A1700&lt;1500,'BM011'!$D$5,IF($A1700&lt;1800,'BM011'!$D$5,IF($A1700&lt;2000,'BM011'!$D$5,$A1700))),'BM011'!$D$5:$U$607,'BM011'!T$609,0))</f>
        <v>29624.75</v>
      </c>
      <c r="G1700">
        <f>SUMIFS(Baggrundsvariable!D$3:D$296,Baggrundsvariable!$A$3:$A$296,Samlet!$C1700,Baggrundsvariable!$C$3:$C$296,Samlet!$E1700)</f>
        <v>209991</v>
      </c>
      <c r="H1700" s="8">
        <f>SUMIFS(Baggrundsvariable!E$3:E$296,Baggrundsvariable!$A$3:$A$296,Samlet!$C1700,Baggrundsvariable!$C$3:$C$296,Samlet!$E1700)</f>
        <v>1.2249999999999999</v>
      </c>
      <c r="I1700" s="8">
        <f>SUMIFS(Baggrundsvariable!F$3:F$296,Baggrundsvariable!$A$3:$A$296,Samlet!$C1700,Baggrundsvariable!$C$3:$C$296,Samlet!$E1700)</f>
        <v>6.4</v>
      </c>
      <c r="J1700" s="8">
        <f>SUMIFS(Baggrundsvariable!G$3:G$296,Baggrundsvariable!$A$3:$A$296,Samlet!$C1700,Baggrundsvariable!$C$3:$C$296,Samlet!$E1700)</f>
        <v>40.6</v>
      </c>
      <c r="K1700" s="8">
        <f>SUMIFS(Baggrundsvariable!H$3:H$296,Baggrundsvariable!$A$3:$A$296,Samlet!$C1700,Baggrundsvariable!$C$3:$C$296,Samlet!$E1700)</f>
        <v>20.8</v>
      </c>
      <c r="L1700" s="8">
        <f>SUMIFS(Baggrundsvariable!I$3:I$296,Baggrundsvariable!$A$3:$A$296,Samlet!$C1700,Baggrundsvariable!$C$3:$C$296,Samlet!$E1700)</f>
        <v>14.847157834554469</v>
      </c>
    </row>
    <row r="1701" spans="1:12">
      <c r="A1701">
        <v>1610</v>
      </c>
      <c r="B1701" t="s">
        <v>618</v>
      </c>
      <c r="C1701">
        <v>101</v>
      </c>
      <c r="D1701" t="s">
        <v>1232</v>
      </c>
      <c r="E1701">
        <v>2015</v>
      </c>
      <c r="F1701" s="15">
        <f>IF(VLOOKUP(IF($A1701&lt;1500,'BM011'!$D$5,IF($A1701&lt;1800,'BM011'!$D$5,IF($A1701&lt;2000,'BM011'!$D$5,$A1701))),'BM011'!$D$5:$U$607,'BM011'!T$609,0)="BRUG KOM",VLOOKUP($C1701,'BM010'!$C$5:$T$102,'BM010'!S$104,0),VLOOKUP(IF($A1701&lt;1500,'BM011'!$D$5,IF($A1701&lt;1800,'BM011'!$D$5,IF($A1701&lt;2000,'BM011'!$D$5,$A1701))),'BM011'!$D$5:$U$607,'BM011'!T$609,0))</f>
        <v>29624.75</v>
      </c>
      <c r="G1701">
        <f>SUMIFS(Baggrundsvariable!D$3:D$296,Baggrundsvariable!$A$3:$A$296,Samlet!$C1701,Baggrundsvariable!$C$3:$C$296,Samlet!$E1701)</f>
        <v>209991</v>
      </c>
      <c r="H1701" s="8">
        <f>SUMIFS(Baggrundsvariable!E$3:E$296,Baggrundsvariable!$A$3:$A$296,Samlet!$C1701,Baggrundsvariable!$C$3:$C$296,Samlet!$E1701)</f>
        <v>1.2249999999999999</v>
      </c>
      <c r="I1701" s="8">
        <f>SUMIFS(Baggrundsvariable!F$3:F$296,Baggrundsvariable!$A$3:$A$296,Samlet!$C1701,Baggrundsvariable!$C$3:$C$296,Samlet!$E1701)</f>
        <v>6.4</v>
      </c>
      <c r="J1701" s="8">
        <f>SUMIFS(Baggrundsvariable!G$3:G$296,Baggrundsvariable!$A$3:$A$296,Samlet!$C1701,Baggrundsvariable!$C$3:$C$296,Samlet!$E1701)</f>
        <v>40.6</v>
      </c>
      <c r="K1701" s="8">
        <f>SUMIFS(Baggrundsvariable!H$3:H$296,Baggrundsvariable!$A$3:$A$296,Samlet!$C1701,Baggrundsvariable!$C$3:$C$296,Samlet!$E1701)</f>
        <v>20.8</v>
      </c>
      <c r="L1701" s="8">
        <f>SUMIFS(Baggrundsvariable!I$3:I$296,Baggrundsvariable!$A$3:$A$296,Samlet!$C1701,Baggrundsvariable!$C$3:$C$296,Samlet!$E1701)</f>
        <v>14.847157834554469</v>
      </c>
    </row>
    <row r="1702" spans="1:12">
      <c r="A1702">
        <v>1611</v>
      </c>
      <c r="B1702" t="s">
        <v>618</v>
      </c>
      <c r="C1702">
        <v>101</v>
      </c>
      <c r="D1702" t="s">
        <v>1232</v>
      </c>
      <c r="E1702">
        <v>2015</v>
      </c>
      <c r="F1702" s="15">
        <f>IF(VLOOKUP(IF($A1702&lt;1500,'BM011'!$D$5,IF($A1702&lt;1800,'BM011'!$D$5,IF($A1702&lt;2000,'BM011'!$D$5,$A1702))),'BM011'!$D$5:$U$607,'BM011'!T$609,0)="BRUG KOM",VLOOKUP($C1702,'BM010'!$C$5:$T$102,'BM010'!S$104,0),VLOOKUP(IF($A1702&lt;1500,'BM011'!$D$5,IF($A1702&lt;1800,'BM011'!$D$5,IF($A1702&lt;2000,'BM011'!$D$5,$A1702))),'BM011'!$D$5:$U$607,'BM011'!T$609,0))</f>
        <v>29624.75</v>
      </c>
      <c r="G1702">
        <f>SUMIFS(Baggrundsvariable!D$3:D$296,Baggrundsvariable!$A$3:$A$296,Samlet!$C1702,Baggrundsvariable!$C$3:$C$296,Samlet!$E1702)</f>
        <v>209991</v>
      </c>
      <c r="H1702" s="8">
        <f>SUMIFS(Baggrundsvariable!E$3:E$296,Baggrundsvariable!$A$3:$A$296,Samlet!$C1702,Baggrundsvariable!$C$3:$C$296,Samlet!$E1702)</f>
        <v>1.2249999999999999</v>
      </c>
      <c r="I1702" s="8">
        <f>SUMIFS(Baggrundsvariable!F$3:F$296,Baggrundsvariable!$A$3:$A$296,Samlet!$C1702,Baggrundsvariable!$C$3:$C$296,Samlet!$E1702)</f>
        <v>6.4</v>
      </c>
      <c r="J1702" s="8">
        <f>SUMIFS(Baggrundsvariable!G$3:G$296,Baggrundsvariable!$A$3:$A$296,Samlet!$C1702,Baggrundsvariable!$C$3:$C$296,Samlet!$E1702)</f>
        <v>40.6</v>
      </c>
      <c r="K1702" s="8">
        <f>SUMIFS(Baggrundsvariable!H$3:H$296,Baggrundsvariable!$A$3:$A$296,Samlet!$C1702,Baggrundsvariable!$C$3:$C$296,Samlet!$E1702)</f>
        <v>20.8</v>
      </c>
      <c r="L1702" s="8">
        <f>SUMIFS(Baggrundsvariable!I$3:I$296,Baggrundsvariable!$A$3:$A$296,Samlet!$C1702,Baggrundsvariable!$C$3:$C$296,Samlet!$E1702)</f>
        <v>14.847157834554469</v>
      </c>
    </row>
    <row r="1703" spans="1:12">
      <c r="A1703">
        <v>1612</v>
      </c>
      <c r="B1703" t="s">
        <v>618</v>
      </c>
      <c r="C1703">
        <v>101</v>
      </c>
      <c r="D1703" t="s">
        <v>1232</v>
      </c>
      <c r="E1703">
        <v>2015</v>
      </c>
      <c r="F1703" s="15">
        <f>IF(VLOOKUP(IF($A1703&lt;1500,'BM011'!$D$5,IF($A1703&lt;1800,'BM011'!$D$5,IF($A1703&lt;2000,'BM011'!$D$5,$A1703))),'BM011'!$D$5:$U$607,'BM011'!T$609,0)="BRUG KOM",VLOOKUP($C1703,'BM010'!$C$5:$T$102,'BM010'!S$104,0),VLOOKUP(IF($A1703&lt;1500,'BM011'!$D$5,IF($A1703&lt;1800,'BM011'!$D$5,IF($A1703&lt;2000,'BM011'!$D$5,$A1703))),'BM011'!$D$5:$U$607,'BM011'!T$609,0))</f>
        <v>29624.75</v>
      </c>
      <c r="G1703">
        <f>SUMIFS(Baggrundsvariable!D$3:D$296,Baggrundsvariable!$A$3:$A$296,Samlet!$C1703,Baggrundsvariable!$C$3:$C$296,Samlet!$E1703)</f>
        <v>209991</v>
      </c>
      <c r="H1703" s="8">
        <f>SUMIFS(Baggrundsvariable!E$3:E$296,Baggrundsvariable!$A$3:$A$296,Samlet!$C1703,Baggrundsvariable!$C$3:$C$296,Samlet!$E1703)</f>
        <v>1.2249999999999999</v>
      </c>
      <c r="I1703" s="8">
        <f>SUMIFS(Baggrundsvariable!F$3:F$296,Baggrundsvariable!$A$3:$A$296,Samlet!$C1703,Baggrundsvariable!$C$3:$C$296,Samlet!$E1703)</f>
        <v>6.4</v>
      </c>
      <c r="J1703" s="8">
        <f>SUMIFS(Baggrundsvariable!G$3:G$296,Baggrundsvariable!$A$3:$A$296,Samlet!$C1703,Baggrundsvariable!$C$3:$C$296,Samlet!$E1703)</f>
        <v>40.6</v>
      </c>
      <c r="K1703" s="8">
        <f>SUMIFS(Baggrundsvariable!H$3:H$296,Baggrundsvariable!$A$3:$A$296,Samlet!$C1703,Baggrundsvariable!$C$3:$C$296,Samlet!$E1703)</f>
        <v>20.8</v>
      </c>
      <c r="L1703" s="8">
        <f>SUMIFS(Baggrundsvariable!I$3:I$296,Baggrundsvariable!$A$3:$A$296,Samlet!$C1703,Baggrundsvariable!$C$3:$C$296,Samlet!$E1703)</f>
        <v>14.847157834554469</v>
      </c>
    </row>
    <row r="1704" spans="1:12">
      <c r="A1704">
        <v>1613</v>
      </c>
      <c r="B1704" t="s">
        <v>618</v>
      </c>
      <c r="C1704">
        <v>101</v>
      </c>
      <c r="D1704" t="s">
        <v>1232</v>
      </c>
      <c r="E1704">
        <v>2015</v>
      </c>
      <c r="F1704" s="15">
        <f>IF(VLOOKUP(IF($A1704&lt;1500,'BM011'!$D$5,IF($A1704&lt;1800,'BM011'!$D$5,IF($A1704&lt;2000,'BM011'!$D$5,$A1704))),'BM011'!$D$5:$U$607,'BM011'!T$609,0)="BRUG KOM",VLOOKUP($C1704,'BM010'!$C$5:$T$102,'BM010'!S$104,0),VLOOKUP(IF($A1704&lt;1500,'BM011'!$D$5,IF($A1704&lt;1800,'BM011'!$D$5,IF($A1704&lt;2000,'BM011'!$D$5,$A1704))),'BM011'!$D$5:$U$607,'BM011'!T$609,0))</f>
        <v>29624.75</v>
      </c>
      <c r="G1704">
        <f>SUMIFS(Baggrundsvariable!D$3:D$296,Baggrundsvariable!$A$3:$A$296,Samlet!$C1704,Baggrundsvariable!$C$3:$C$296,Samlet!$E1704)</f>
        <v>209991</v>
      </c>
      <c r="H1704" s="8">
        <f>SUMIFS(Baggrundsvariable!E$3:E$296,Baggrundsvariable!$A$3:$A$296,Samlet!$C1704,Baggrundsvariable!$C$3:$C$296,Samlet!$E1704)</f>
        <v>1.2249999999999999</v>
      </c>
      <c r="I1704" s="8">
        <f>SUMIFS(Baggrundsvariable!F$3:F$296,Baggrundsvariable!$A$3:$A$296,Samlet!$C1704,Baggrundsvariable!$C$3:$C$296,Samlet!$E1704)</f>
        <v>6.4</v>
      </c>
      <c r="J1704" s="8">
        <f>SUMIFS(Baggrundsvariable!G$3:G$296,Baggrundsvariable!$A$3:$A$296,Samlet!$C1704,Baggrundsvariable!$C$3:$C$296,Samlet!$E1704)</f>
        <v>40.6</v>
      </c>
      <c r="K1704" s="8">
        <f>SUMIFS(Baggrundsvariable!H$3:H$296,Baggrundsvariable!$A$3:$A$296,Samlet!$C1704,Baggrundsvariable!$C$3:$C$296,Samlet!$E1704)</f>
        <v>20.8</v>
      </c>
      <c r="L1704" s="8">
        <f>SUMIFS(Baggrundsvariable!I$3:I$296,Baggrundsvariable!$A$3:$A$296,Samlet!$C1704,Baggrundsvariable!$C$3:$C$296,Samlet!$E1704)</f>
        <v>14.847157834554469</v>
      </c>
    </row>
    <row r="1705" spans="1:12">
      <c r="A1705">
        <v>1614</v>
      </c>
      <c r="B1705" t="s">
        <v>618</v>
      </c>
      <c r="C1705">
        <v>101</v>
      </c>
      <c r="D1705" t="s">
        <v>1232</v>
      </c>
      <c r="E1705">
        <v>2015</v>
      </c>
      <c r="F1705" s="15">
        <f>IF(VLOOKUP(IF($A1705&lt;1500,'BM011'!$D$5,IF($A1705&lt;1800,'BM011'!$D$5,IF($A1705&lt;2000,'BM011'!$D$5,$A1705))),'BM011'!$D$5:$U$607,'BM011'!T$609,0)="BRUG KOM",VLOOKUP($C1705,'BM010'!$C$5:$T$102,'BM010'!S$104,0),VLOOKUP(IF($A1705&lt;1500,'BM011'!$D$5,IF($A1705&lt;1800,'BM011'!$D$5,IF($A1705&lt;2000,'BM011'!$D$5,$A1705))),'BM011'!$D$5:$U$607,'BM011'!T$609,0))</f>
        <v>29624.75</v>
      </c>
      <c r="G1705">
        <f>SUMIFS(Baggrundsvariable!D$3:D$296,Baggrundsvariable!$A$3:$A$296,Samlet!$C1705,Baggrundsvariable!$C$3:$C$296,Samlet!$E1705)</f>
        <v>209991</v>
      </c>
      <c r="H1705" s="8">
        <f>SUMIFS(Baggrundsvariable!E$3:E$296,Baggrundsvariable!$A$3:$A$296,Samlet!$C1705,Baggrundsvariable!$C$3:$C$296,Samlet!$E1705)</f>
        <v>1.2249999999999999</v>
      </c>
      <c r="I1705" s="8">
        <f>SUMIFS(Baggrundsvariable!F$3:F$296,Baggrundsvariable!$A$3:$A$296,Samlet!$C1705,Baggrundsvariable!$C$3:$C$296,Samlet!$E1705)</f>
        <v>6.4</v>
      </c>
      <c r="J1705" s="8">
        <f>SUMIFS(Baggrundsvariable!G$3:G$296,Baggrundsvariable!$A$3:$A$296,Samlet!$C1705,Baggrundsvariable!$C$3:$C$296,Samlet!$E1705)</f>
        <v>40.6</v>
      </c>
      <c r="K1705" s="8">
        <f>SUMIFS(Baggrundsvariable!H$3:H$296,Baggrundsvariable!$A$3:$A$296,Samlet!$C1705,Baggrundsvariable!$C$3:$C$296,Samlet!$E1705)</f>
        <v>20.8</v>
      </c>
      <c r="L1705" s="8">
        <f>SUMIFS(Baggrundsvariable!I$3:I$296,Baggrundsvariable!$A$3:$A$296,Samlet!$C1705,Baggrundsvariable!$C$3:$C$296,Samlet!$E1705)</f>
        <v>14.847157834554469</v>
      </c>
    </row>
    <row r="1706" spans="1:12">
      <c r="A1706">
        <v>1615</v>
      </c>
      <c r="B1706" t="s">
        <v>618</v>
      </c>
      <c r="C1706">
        <v>101</v>
      </c>
      <c r="D1706" t="s">
        <v>1232</v>
      </c>
      <c r="E1706">
        <v>2015</v>
      </c>
      <c r="F1706" s="15">
        <f>IF(VLOOKUP(IF($A1706&lt;1500,'BM011'!$D$5,IF($A1706&lt;1800,'BM011'!$D$5,IF($A1706&lt;2000,'BM011'!$D$5,$A1706))),'BM011'!$D$5:$U$607,'BM011'!T$609,0)="BRUG KOM",VLOOKUP($C1706,'BM010'!$C$5:$T$102,'BM010'!S$104,0),VLOOKUP(IF($A1706&lt;1500,'BM011'!$D$5,IF($A1706&lt;1800,'BM011'!$D$5,IF($A1706&lt;2000,'BM011'!$D$5,$A1706))),'BM011'!$D$5:$U$607,'BM011'!T$609,0))</f>
        <v>29624.75</v>
      </c>
      <c r="G1706">
        <f>SUMIFS(Baggrundsvariable!D$3:D$296,Baggrundsvariable!$A$3:$A$296,Samlet!$C1706,Baggrundsvariable!$C$3:$C$296,Samlet!$E1706)</f>
        <v>209991</v>
      </c>
      <c r="H1706" s="8">
        <f>SUMIFS(Baggrundsvariable!E$3:E$296,Baggrundsvariable!$A$3:$A$296,Samlet!$C1706,Baggrundsvariable!$C$3:$C$296,Samlet!$E1706)</f>
        <v>1.2249999999999999</v>
      </c>
      <c r="I1706" s="8">
        <f>SUMIFS(Baggrundsvariable!F$3:F$296,Baggrundsvariable!$A$3:$A$296,Samlet!$C1706,Baggrundsvariable!$C$3:$C$296,Samlet!$E1706)</f>
        <v>6.4</v>
      </c>
      <c r="J1706" s="8">
        <f>SUMIFS(Baggrundsvariable!G$3:G$296,Baggrundsvariable!$A$3:$A$296,Samlet!$C1706,Baggrundsvariable!$C$3:$C$296,Samlet!$E1706)</f>
        <v>40.6</v>
      </c>
      <c r="K1706" s="8">
        <f>SUMIFS(Baggrundsvariable!H$3:H$296,Baggrundsvariable!$A$3:$A$296,Samlet!$C1706,Baggrundsvariable!$C$3:$C$296,Samlet!$E1706)</f>
        <v>20.8</v>
      </c>
      <c r="L1706" s="8">
        <f>SUMIFS(Baggrundsvariable!I$3:I$296,Baggrundsvariable!$A$3:$A$296,Samlet!$C1706,Baggrundsvariable!$C$3:$C$296,Samlet!$E1706)</f>
        <v>14.847157834554469</v>
      </c>
    </row>
    <row r="1707" spans="1:12">
      <c r="A1707">
        <v>1616</v>
      </c>
      <c r="B1707" t="s">
        <v>618</v>
      </c>
      <c r="C1707">
        <v>101</v>
      </c>
      <c r="D1707" t="s">
        <v>1232</v>
      </c>
      <c r="E1707">
        <v>2015</v>
      </c>
      <c r="F1707" s="15">
        <f>IF(VLOOKUP(IF($A1707&lt;1500,'BM011'!$D$5,IF($A1707&lt;1800,'BM011'!$D$5,IF($A1707&lt;2000,'BM011'!$D$5,$A1707))),'BM011'!$D$5:$U$607,'BM011'!T$609,0)="BRUG KOM",VLOOKUP($C1707,'BM010'!$C$5:$T$102,'BM010'!S$104,0),VLOOKUP(IF($A1707&lt;1500,'BM011'!$D$5,IF($A1707&lt;1800,'BM011'!$D$5,IF($A1707&lt;2000,'BM011'!$D$5,$A1707))),'BM011'!$D$5:$U$607,'BM011'!T$609,0))</f>
        <v>29624.75</v>
      </c>
      <c r="G1707">
        <f>SUMIFS(Baggrundsvariable!D$3:D$296,Baggrundsvariable!$A$3:$A$296,Samlet!$C1707,Baggrundsvariable!$C$3:$C$296,Samlet!$E1707)</f>
        <v>209991</v>
      </c>
      <c r="H1707" s="8">
        <f>SUMIFS(Baggrundsvariable!E$3:E$296,Baggrundsvariable!$A$3:$A$296,Samlet!$C1707,Baggrundsvariable!$C$3:$C$296,Samlet!$E1707)</f>
        <v>1.2249999999999999</v>
      </c>
      <c r="I1707" s="8">
        <f>SUMIFS(Baggrundsvariable!F$3:F$296,Baggrundsvariable!$A$3:$A$296,Samlet!$C1707,Baggrundsvariable!$C$3:$C$296,Samlet!$E1707)</f>
        <v>6.4</v>
      </c>
      <c r="J1707" s="8">
        <f>SUMIFS(Baggrundsvariable!G$3:G$296,Baggrundsvariable!$A$3:$A$296,Samlet!$C1707,Baggrundsvariable!$C$3:$C$296,Samlet!$E1707)</f>
        <v>40.6</v>
      </c>
      <c r="K1707" s="8">
        <f>SUMIFS(Baggrundsvariable!H$3:H$296,Baggrundsvariable!$A$3:$A$296,Samlet!$C1707,Baggrundsvariable!$C$3:$C$296,Samlet!$E1707)</f>
        <v>20.8</v>
      </c>
      <c r="L1707" s="8">
        <f>SUMIFS(Baggrundsvariable!I$3:I$296,Baggrundsvariable!$A$3:$A$296,Samlet!$C1707,Baggrundsvariable!$C$3:$C$296,Samlet!$E1707)</f>
        <v>14.847157834554469</v>
      </c>
    </row>
    <row r="1708" spans="1:12">
      <c r="A1708">
        <v>1617</v>
      </c>
      <c r="B1708" t="s">
        <v>618</v>
      </c>
      <c r="C1708">
        <v>101</v>
      </c>
      <c r="D1708" t="s">
        <v>1232</v>
      </c>
      <c r="E1708">
        <v>2015</v>
      </c>
      <c r="F1708" s="15">
        <f>IF(VLOOKUP(IF($A1708&lt;1500,'BM011'!$D$5,IF($A1708&lt;1800,'BM011'!$D$5,IF($A1708&lt;2000,'BM011'!$D$5,$A1708))),'BM011'!$D$5:$U$607,'BM011'!T$609,0)="BRUG KOM",VLOOKUP($C1708,'BM010'!$C$5:$T$102,'BM010'!S$104,0),VLOOKUP(IF($A1708&lt;1500,'BM011'!$D$5,IF($A1708&lt;1800,'BM011'!$D$5,IF($A1708&lt;2000,'BM011'!$D$5,$A1708))),'BM011'!$D$5:$U$607,'BM011'!T$609,0))</f>
        <v>29624.75</v>
      </c>
      <c r="G1708">
        <f>SUMIFS(Baggrundsvariable!D$3:D$296,Baggrundsvariable!$A$3:$A$296,Samlet!$C1708,Baggrundsvariable!$C$3:$C$296,Samlet!$E1708)</f>
        <v>209991</v>
      </c>
      <c r="H1708" s="8">
        <f>SUMIFS(Baggrundsvariable!E$3:E$296,Baggrundsvariable!$A$3:$A$296,Samlet!$C1708,Baggrundsvariable!$C$3:$C$296,Samlet!$E1708)</f>
        <v>1.2249999999999999</v>
      </c>
      <c r="I1708" s="8">
        <f>SUMIFS(Baggrundsvariable!F$3:F$296,Baggrundsvariable!$A$3:$A$296,Samlet!$C1708,Baggrundsvariable!$C$3:$C$296,Samlet!$E1708)</f>
        <v>6.4</v>
      </c>
      <c r="J1708" s="8">
        <f>SUMIFS(Baggrundsvariable!G$3:G$296,Baggrundsvariable!$A$3:$A$296,Samlet!$C1708,Baggrundsvariable!$C$3:$C$296,Samlet!$E1708)</f>
        <v>40.6</v>
      </c>
      <c r="K1708" s="8">
        <f>SUMIFS(Baggrundsvariable!H$3:H$296,Baggrundsvariable!$A$3:$A$296,Samlet!$C1708,Baggrundsvariable!$C$3:$C$296,Samlet!$E1708)</f>
        <v>20.8</v>
      </c>
      <c r="L1708" s="8">
        <f>SUMIFS(Baggrundsvariable!I$3:I$296,Baggrundsvariable!$A$3:$A$296,Samlet!$C1708,Baggrundsvariable!$C$3:$C$296,Samlet!$E1708)</f>
        <v>14.847157834554469</v>
      </c>
    </row>
    <row r="1709" spans="1:12">
      <c r="A1709">
        <v>1618</v>
      </c>
      <c r="B1709" t="s">
        <v>618</v>
      </c>
      <c r="C1709">
        <v>101</v>
      </c>
      <c r="D1709" t="s">
        <v>1232</v>
      </c>
      <c r="E1709">
        <v>2015</v>
      </c>
      <c r="F1709" s="15">
        <f>IF(VLOOKUP(IF($A1709&lt;1500,'BM011'!$D$5,IF($A1709&lt;1800,'BM011'!$D$5,IF($A1709&lt;2000,'BM011'!$D$5,$A1709))),'BM011'!$D$5:$U$607,'BM011'!T$609,0)="BRUG KOM",VLOOKUP($C1709,'BM010'!$C$5:$T$102,'BM010'!S$104,0),VLOOKUP(IF($A1709&lt;1500,'BM011'!$D$5,IF($A1709&lt;1800,'BM011'!$D$5,IF($A1709&lt;2000,'BM011'!$D$5,$A1709))),'BM011'!$D$5:$U$607,'BM011'!T$609,0))</f>
        <v>29624.75</v>
      </c>
      <c r="G1709">
        <f>SUMIFS(Baggrundsvariable!D$3:D$296,Baggrundsvariable!$A$3:$A$296,Samlet!$C1709,Baggrundsvariable!$C$3:$C$296,Samlet!$E1709)</f>
        <v>209991</v>
      </c>
      <c r="H1709" s="8">
        <f>SUMIFS(Baggrundsvariable!E$3:E$296,Baggrundsvariable!$A$3:$A$296,Samlet!$C1709,Baggrundsvariable!$C$3:$C$296,Samlet!$E1709)</f>
        <v>1.2249999999999999</v>
      </c>
      <c r="I1709" s="8">
        <f>SUMIFS(Baggrundsvariable!F$3:F$296,Baggrundsvariable!$A$3:$A$296,Samlet!$C1709,Baggrundsvariable!$C$3:$C$296,Samlet!$E1709)</f>
        <v>6.4</v>
      </c>
      <c r="J1709" s="8">
        <f>SUMIFS(Baggrundsvariable!G$3:G$296,Baggrundsvariable!$A$3:$A$296,Samlet!$C1709,Baggrundsvariable!$C$3:$C$296,Samlet!$E1709)</f>
        <v>40.6</v>
      </c>
      <c r="K1709" s="8">
        <f>SUMIFS(Baggrundsvariable!H$3:H$296,Baggrundsvariable!$A$3:$A$296,Samlet!$C1709,Baggrundsvariable!$C$3:$C$296,Samlet!$E1709)</f>
        <v>20.8</v>
      </c>
      <c r="L1709" s="8">
        <f>SUMIFS(Baggrundsvariable!I$3:I$296,Baggrundsvariable!$A$3:$A$296,Samlet!$C1709,Baggrundsvariable!$C$3:$C$296,Samlet!$E1709)</f>
        <v>14.847157834554469</v>
      </c>
    </row>
    <row r="1710" spans="1:12">
      <c r="A1710">
        <v>1619</v>
      </c>
      <c r="B1710" t="s">
        <v>618</v>
      </c>
      <c r="C1710">
        <v>101</v>
      </c>
      <c r="D1710" t="s">
        <v>1232</v>
      </c>
      <c r="E1710">
        <v>2015</v>
      </c>
      <c r="F1710" s="15">
        <f>IF(VLOOKUP(IF($A1710&lt;1500,'BM011'!$D$5,IF($A1710&lt;1800,'BM011'!$D$5,IF($A1710&lt;2000,'BM011'!$D$5,$A1710))),'BM011'!$D$5:$U$607,'BM011'!T$609,0)="BRUG KOM",VLOOKUP($C1710,'BM010'!$C$5:$T$102,'BM010'!S$104,0),VLOOKUP(IF($A1710&lt;1500,'BM011'!$D$5,IF($A1710&lt;1800,'BM011'!$D$5,IF($A1710&lt;2000,'BM011'!$D$5,$A1710))),'BM011'!$D$5:$U$607,'BM011'!T$609,0))</f>
        <v>29624.75</v>
      </c>
      <c r="G1710">
        <f>SUMIFS(Baggrundsvariable!D$3:D$296,Baggrundsvariable!$A$3:$A$296,Samlet!$C1710,Baggrundsvariable!$C$3:$C$296,Samlet!$E1710)</f>
        <v>209991</v>
      </c>
      <c r="H1710" s="8">
        <f>SUMIFS(Baggrundsvariable!E$3:E$296,Baggrundsvariable!$A$3:$A$296,Samlet!$C1710,Baggrundsvariable!$C$3:$C$296,Samlet!$E1710)</f>
        <v>1.2249999999999999</v>
      </c>
      <c r="I1710" s="8">
        <f>SUMIFS(Baggrundsvariable!F$3:F$296,Baggrundsvariable!$A$3:$A$296,Samlet!$C1710,Baggrundsvariable!$C$3:$C$296,Samlet!$E1710)</f>
        <v>6.4</v>
      </c>
      <c r="J1710" s="8">
        <f>SUMIFS(Baggrundsvariable!G$3:G$296,Baggrundsvariable!$A$3:$A$296,Samlet!$C1710,Baggrundsvariable!$C$3:$C$296,Samlet!$E1710)</f>
        <v>40.6</v>
      </c>
      <c r="K1710" s="8">
        <f>SUMIFS(Baggrundsvariable!H$3:H$296,Baggrundsvariable!$A$3:$A$296,Samlet!$C1710,Baggrundsvariable!$C$3:$C$296,Samlet!$E1710)</f>
        <v>20.8</v>
      </c>
      <c r="L1710" s="8">
        <f>SUMIFS(Baggrundsvariable!I$3:I$296,Baggrundsvariable!$A$3:$A$296,Samlet!$C1710,Baggrundsvariable!$C$3:$C$296,Samlet!$E1710)</f>
        <v>14.847157834554469</v>
      </c>
    </row>
    <row r="1711" spans="1:12">
      <c r="A1711">
        <v>1620</v>
      </c>
      <c r="B1711" t="s">
        <v>618</v>
      </c>
      <c r="C1711">
        <v>101</v>
      </c>
      <c r="D1711" t="s">
        <v>1232</v>
      </c>
      <c r="E1711">
        <v>2015</v>
      </c>
      <c r="F1711" s="15">
        <f>IF(VLOOKUP(IF($A1711&lt;1500,'BM011'!$D$5,IF($A1711&lt;1800,'BM011'!$D$5,IF($A1711&lt;2000,'BM011'!$D$5,$A1711))),'BM011'!$D$5:$U$607,'BM011'!T$609,0)="BRUG KOM",VLOOKUP($C1711,'BM010'!$C$5:$T$102,'BM010'!S$104,0),VLOOKUP(IF($A1711&lt;1500,'BM011'!$D$5,IF($A1711&lt;1800,'BM011'!$D$5,IF($A1711&lt;2000,'BM011'!$D$5,$A1711))),'BM011'!$D$5:$U$607,'BM011'!T$609,0))</f>
        <v>29624.75</v>
      </c>
      <c r="G1711">
        <f>SUMIFS(Baggrundsvariable!D$3:D$296,Baggrundsvariable!$A$3:$A$296,Samlet!$C1711,Baggrundsvariable!$C$3:$C$296,Samlet!$E1711)</f>
        <v>209991</v>
      </c>
      <c r="H1711" s="8">
        <f>SUMIFS(Baggrundsvariable!E$3:E$296,Baggrundsvariable!$A$3:$A$296,Samlet!$C1711,Baggrundsvariable!$C$3:$C$296,Samlet!$E1711)</f>
        <v>1.2249999999999999</v>
      </c>
      <c r="I1711" s="8">
        <f>SUMIFS(Baggrundsvariable!F$3:F$296,Baggrundsvariable!$A$3:$A$296,Samlet!$C1711,Baggrundsvariable!$C$3:$C$296,Samlet!$E1711)</f>
        <v>6.4</v>
      </c>
      <c r="J1711" s="8">
        <f>SUMIFS(Baggrundsvariable!G$3:G$296,Baggrundsvariable!$A$3:$A$296,Samlet!$C1711,Baggrundsvariable!$C$3:$C$296,Samlet!$E1711)</f>
        <v>40.6</v>
      </c>
      <c r="K1711" s="8">
        <f>SUMIFS(Baggrundsvariable!H$3:H$296,Baggrundsvariable!$A$3:$A$296,Samlet!$C1711,Baggrundsvariable!$C$3:$C$296,Samlet!$E1711)</f>
        <v>20.8</v>
      </c>
      <c r="L1711" s="8">
        <f>SUMIFS(Baggrundsvariable!I$3:I$296,Baggrundsvariable!$A$3:$A$296,Samlet!$C1711,Baggrundsvariable!$C$3:$C$296,Samlet!$E1711)</f>
        <v>14.847157834554469</v>
      </c>
    </row>
    <row r="1712" spans="1:12">
      <c r="A1712">
        <v>1621</v>
      </c>
      <c r="B1712" t="s">
        <v>618</v>
      </c>
      <c r="C1712">
        <v>101</v>
      </c>
      <c r="D1712" t="s">
        <v>1232</v>
      </c>
      <c r="E1712">
        <v>2015</v>
      </c>
      <c r="F1712" s="15">
        <f>IF(VLOOKUP(IF($A1712&lt;1500,'BM011'!$D$5,IF($A1712&lt;1800,'BM011'!$D$5,IF($A1712&lt;2000,'BM011'!$D$5,$A1712))),'BM011'!$D$5:$U$607,'BM011'!T$609,0)="BRUG KOM",VLOOKUP($C1712,'BM010'!$C$5:$T$102,'BM010'!S$104,0),VLOOKUP(IF($A1712&lt;1500,'BM011'!$D$5,IF($A1712&lt;1800,'BM011'!$D$5,IF($A1712&lt;2000,'BM011'!$D$5,$A1712))),'BM011'!$D$5:$U$607,'BM011'!T$609,0))</f>
        <v>29624.75</v>
      </c>
      <c r="G1712">
        <f>SUMIFS(Baggrundsvariable!D$3:D$296,Baggrundsvariable!$A$3:$A$296,Samlet!$C1712,Baggrundsvariable!$C$3:$C$296,Samlet!$E1712)</f>
        <v>209991</v>
      </c>
      <c r="H1712" s="8">
        <f>SUMIFS(Baggrundsvariable!E$3:E$296,Baggrundsvariable!$A$3:$A$296,Samlet!$C1712,Baggrundsvariable!$C$3:$C$296,Samlet!$E1712)</f>
        <v>1.2249999999999999</v>
      </c>
      <c r="I1712" s="8">
        <f>SUMIFS(Baggrundsvariable!F$3:F$296,Baggrundsvariable!$A$3:$A$296,Samlet!$C1712,Baggrundsvariable!$C$3:$C$296,Samlet!$E1712)</f>
        <v>6.4</v>
      </c>
      <c r="J1712" s="8">
        <f>SUMIFS(Baggrundsvariable!G$3:G$296,Baggrundsvariable!$A$3:$A$296,Samlet!$C1712,Baggrundsvariable!$C$3:$C$296,Samlet!$E1712)</f>
        <v>40.6</v>
      </c>
      <c r="K1712" s="8">
        <f>SUMIFS(Baggrundsvariable!H$3:H$296,Baggrundsvariable!$A$3:$A$296,Samlet!$C1712,Baggrundsvariable!$C$3:$C$296,Samlet!$E1712)</f>
        <v>20.8</v>
      </c>
      <c r="L1712" s="8">
        <f>SUMIFS(Baggrundsvariable!I$3:I$296,Baggrundsvariable!$A$3:$A$296,Samlet!$C1712,Baggrundsvariable!$C$3:$C$296,Samlet!$E1712)</f>
        <v>14.847157834554469</v>
      </c>
    </row>
    <row r="1713" spans="1:12">
      <c r="A1713">
        <v>1622</v>
      </c>
      <c r="B1713" t="s">
        <v>618</v>
      </c>
      <c r="C1713">
        <v>101</v>
      </c>
      <c r="D1713" t="s">
        <v>1232</v>
      </c>
      <c r="E1713">
        <v>2015</v>
      </c>
      <c r="F1713" s="15">
        <f>IF(VLOOKUP(IF($A1713&lt;1500,'BM011'!$D$5,IF($A1713&lt;1800,'BM011'!$D$5,IF($A1713&lt;2000,'BM011'!$D$5,$A1713))),'BM011'!$D$5:$U$607,'BM011'!T$609,0)="BRUG KOM",VLOOKUP($C1713,'BM010'!$C$5:$T$102,'BM010'!S$104,0),VLOOKUP(IF($A1713&lt;1500,'BM011'!$D$5,IF($A1713&lt;1800,'BM011'!$D$5,IF($A1713&lt;2000,'BM011'!$D$5,$A1713))),'BM011'!$D$5:$U$607,'BM011'!T$609,0))</f>
        <v>29624.75</v>
      </c>
      <c r="G1713">
        <f>SUMIFS(Baggrundsvariable!D$3:D$296,Baggrundsvariable!$A$3:$A$296,Samlet!$C1713,Baggrundsvariable!$C$3:$C$296,Samlet!$E1713)</f>
        <v>209991</v>
      </c>
      <c r="H1713" s="8">
        <f>SUMIFS(Baggrundsvariable!E$3:E$296,Baggrundsvariable!$A$3:$A$296,Samlet!$C1713,Baggrundsvariable!$C$3:$C$296,Samlet!$E1713)</f>
        <v>1.2249999999999999</v>
      </c>
      <c r="I1713" s="8">
        <f>SUMIFS(Baggrundsvariable!F$3:F$296,Baggrundsvariable!$A$3:$A$296,Samlet!$C1713,Baggrundsvariable!$C$3:$C$296,Samlet!$E1713)</f>
        <v>6.4</v>
      </c>
      <c r="J1713" s="8">
        <f>SUMIFS(Baggrundsvariable!G$3:G$296,Baggrundsvariable!$A$3:$A$296,Samlet!$C1713,Baggrundsvariable!$C$3:$C$296,Samlet!$E1713)</f>
        <v>40.6</v>
      </c>
      <c r="K1713" s="8">
        <f>SUMIFS(Baggrundsvariable!H$3:H$296,Baggrundsvariable!$A$3:$A$296,Samlet!$C1713,Baggrundsvariable!$C$3:$C$296,Samlet!$E1713)</f>
        <v>20.8</v>
      </c>
      <c r="L1713" s="8">
        <f>SUMIFS(Baggrundsvariable!I$3:I$296,Baggrundsvariable!$A$3:$A$296,Samlet!$C1713,Baggrundsvariable!$C$3:$C$296,Samlet!$E1713)</f>
        <v>14.847157834554469</v>
      </c>
    </row>
    <row r="1714" spans="1:12">
      <c r="A1714">
        <v>1623</v>
      </c>
      <c r="B1714" t="s">
        <v>618</v>
      </c>
      <c r="C1714">
        <v>101</v>
      </c>
      <c r="D1714" t="s">
        <v>1232</v>
      </c>
      <c r="E1714">
        <v>2015</v>
      </c>
      <c r="F1714" s="15">
        <f>IF(VLOOKUP(IF($A1714&lt;1500,'BM011'!$D$5,IF($A1714&lt;1800,'BM011'!$D$5,IF($A1714&lt;2000,'BM011'!$D$5,$A1714))),'BM011'!$D$5:$U$607,'BM011'!T$609,0)="BRUG KOM",VLOOKUP($C1714,'BM010'!$C$5:$T$102,'BM010'!S$104,0),VLOOKUP(IF($A1714&lt;1500,'BM011'!$D$5,IF($A1714&lt;1800,'BM011'!$D$5,IF($A1714&lt;2000,'BM011'!$D$5,$A1714))),'BM011'!$D$5:$U$607,'BM011'!T$609,0))</f>
        <v>29624.75</v>
      </c>
      <c r="G1714">
        <f>SUMIFS(Baggrundsvariable!D$3:D$296,Baggrundsvariable!$A$3:$A$296,Samlet!$C1714,Baggrundsvariable!$C$3:$C$296,Samlet!$E1714)</f>
        <v>209991</v>
      </c>
      <c r="H1714" s="8">
        <f>SUMIFS(Baggrundsvariable!E$3:E$296,Baggrundsvariable!$A$3:$A$296,Samlet!$C1714,Baggrundsvariable!$C$3:$C$296,Samlet!$E1714)</f>
        <v>1.2249999999999999</v>
      </c>
      <c r="I1714" s="8">
        <f>SUMIFS(Baggrundsvariable!F$3:F$296,Baggrundsvariable!$A$3:$A$296,Samlet!$C1714,Baggrundsvariable!$C$3:$C$296,Samlet!$E1714)</f>
        <v>6.4</v>
      </c>
      <c r="J1714" s="8">
        <f>SUMIFS(Baggrundsvariable!G$3:G$296,Baggrundsvariable!$A$3:$A$296,Samlet!$C1714,Baggrundsvariable!$C$3:$C$296,Samlet!$E1714)</f>
        <v>40.6</v>
      </c>
      <c r="K1714" s="8">
        <f>SUMIFS(Baggrundsvariable!H$3:H$296,Baggrundsvariable!$A$3:$A$296,Samlet!$C1714,Baggrundsvariable!$C$3:$C$296,Samlet!$E1714)</f>
        <v>20.8</v>
      </c>
      <c r="L1714" s="8">
        <f>SUMIFS(Baggrundsvariable!I$3:I$296,Baggrundsvariable!$A$3:$A$296,Samlet!$C1714,Baggrundsvariable!$C$3:$C$296,Samlet!$E1714)</f>
        <v>14.847157834554469</v>
      </c>
    </row>
    <row r="1715" spans="1:12">
      <c r="A1715">
        <v>1624</v>
      </c>
      <c r="B1715" t="s">
        <v>618</v>
      </c>
      <c r="C1715">
        <v>101</v>
      </c>
      <c r="D1715" t="s">
        <v>1232</v>
      </c>
      <c r="E1715">
        <v>2015</v>
      </c>
      <c r="F1715" s="15">
        <f>IF(VLOOKUP(IF($A1715&lt;1500,'BM011'!$D$5,IF($A1715&lt;1800,'BM011'!$D$5,IF($A1715&lt;2000,'BM011'!$D$5,$A1715))),'BM011'!$D$5:$U$607,'BM011'!T$609,0)="BRUG KOM",VLOOKUP($C1715,'BM010'!$C$5:$T$102,'BM010'!S$104,0),VLOOKUP(IF($A1715&lt;1500,'BM011'!$D$5,IF($A1715&lt;1800,'BM011'!$D$5,IF($A1715&lt;2000,'BM011'!$D$5,$A1715))),'BM011'!$D$5:$U$607,'BM011'!T$609,0))</f>
        <v>29624.75</v>
      </c>
      <c r="G1715">
        <f>SUMIFS(Baggrundsvariable!D$3:D$296,Baggrundsvariable!$A$3:$A$296,Samlet!$C1715,Baggrundsvariable!$C$3:$C$296,Samlet!$E1715)</f>
        <v>209991</v>
      </c>
      <c r="H1715" s="8">
        <f>SUMIFS(Baggrundsvariable!E$3:E$296,Baggrundsvariable!$A$3:$A$296,Samlet!$C1715,Baggrundsvariable!$C$3:$C$296,Samlet!$E1715)</f>
        <v>1.2249999999999999</v>
      </c>
      <c r="I1715" s="8">
        <f>SUMIFS(Baggrundsvariable!F$3:F$296,Baggrundsvariable!$A$3:$A$296,Samlet!$C1715,Baggrundsvariable!$C$3:$C$296,Samlet!$E1715)</f>
        <v>6.4</v>
      </c>
      <c r="J1715" s="8">
        <f>SUMIFS(Baggrundsvariable!G$3:G$296,Baggrundsvariable!$A$3:$A$296,Samlet!$C1715,Baggrundsvariable!$C$3:$C$296,Samlet!$E1715)</f>
        <v>40.6</v>
      </c>
      <c r="K1715" s="8">
        <f>SUMIFS(Baggrundsvariable!H$3:H$296,Baggrundsvariable!$A$3:$A$296,Samlet!$C1715,Baggrundsvariable!$C$3:$C$296,Samlet!$E1715)</f>
        <v>20.8</v>
      </c>
      <c r="L1715" s="8">
        <f>SUMIFS(Baggrundsvariable!I$3:I$296,Baggrundsvariable!$A$3:$A$296,Samlet!$C1715,Baggrundsvariable!$C$3:$C$296,Samlet!$E1715)</f>
        <v>14.847157834554469</v>
      </c>
    </row>
    <row r="1716" spans="1:12">
      <c r="A1716">
        <v>1630</v>
      </c>
      <c r="B1716" t="s">
        <v>618</v>
      </c>
      <c r="C1716">
        <v>101</v>
      </c>
      <c r="D1716" t="s">
        <v>1232</v>
      </c>
      <c r="E1716">
        <v>2015</v>
      </c>
      <c r="F1716" s="15">
        <f>IF(VLOOKUP(IF($A1716&lt;1500,'BM011'!$D$5,IF($A1716&lt;1800,'BM011'!$D$5,IF($A1716&lt;2000,'BM011'!$D$5,$A1716))),'BM011'!$D$5:$U$607,'BM011'!T$609,0)="BRUG KOM",VLOOKUP($C1716,'BM010'!$C$5:$T$102,'BM010'!S$104,0),VLOOKUP(IF($A1716&lt;1500,'BM011'!$D$5,IF($A1716&lt;1800,'BM011'!$D$5,IF($A1716&lt;2000,'BM011'!$D$5,$A1716))),'BM011'!$D$5:$U$607,'BM011'!T$609,0))</f>
        <v>29624.75</v>
      </c>
      <c r="G1716">
        <f>SUMIFS(Baggrundsvariable!D$3:D$296,Baggrundsvariable!$A$3:$A$296,Samlet!$C1716,Baggrundsvariable!$C$3:$C$296,Samlet!$E1716)</f>
        <v>209991</v>
      </c>
      <c r="H1716" s="8">
        <f>SUMIFS(Baggrundsvariable!E$3:E$296,Baggrundsvariable!$A$3:$A$296,Samlet!$C1716,Baggrundsvariable!$C$3:$C$296,Samlet!$E1716)</f>
        <v>1.2249999999999999</v>
      </c>
      <c r="I1716" s="8">
        <f>SUMIFS(Baggrundsvariable!F$3:F$296,Baggrundsvariable!$A$3:$A$296,Samlet!$C1716,Baggrundsvariable!$C$3:$C$296,Samlet!$E1716)</f>
        <v>6.4</v>
      </c>
      <c r="J1716" s="8">
        <f>SUMIFS(Baggrundsvariable!G$3:G$296,Baggrundsvariable!$A$3:$A$296,Samlet!$C1716,Baggrundsvariable!$C$3:$C$296,Samlet!$E1716)</f>
        <v>40.6</v>
      </c>
      <c r="K1716" s="8">
        <f>SUMIFS(Baggrundsvariable!H$3:H$296,Baggrundsvariable!$A$3:$A$296,Samlet!$C1716,Baggrundsvariable!$C$3:$C$296,Samlet!$E1716)</f>
        <v>20.8</v>
      </c>
      <c r="L1716" s="8">
        <f>SUMIFS(Baggrundsvariable!I$3:I$296,Baggrundsvariable!$A$3:$A$296,Samlet!$C1716,Baggrundsvariable!$C$3:$C$296,Samlet!$E1716)</f>
        <v>14.847157834554469</v>
      </c>
    </row>
    <row r="1717" spans="1:12">
      <c r="A1717">
        <v>1631</v>
      </c>
      <c r="B1717" t="s">
        <v>618</v>
      </c>
      <c r="C1717">
        <v>101</v>
      </c>
      <c r="D1717" t="s">
        <v>1232</v>
      </c>
      <c r="E1717">
        <v>2015</v>
      </c>
      <c r="F1717" s="15">
        <f>IF(VLOOKUP(IF($A1717&lt;1500,'BM011'!$D$5,IF($A1717&lt;1800,'BM011'!$D$5,IF($A1717&lt;2000,'BM011'!$D$5,$A1717))),'BM011'!$D$5:$U$607,'BM011'!T$609,0)="BRUG KOM",VLOOKUP($C1717,'BM010'!$C$5:$T$102,'BM010'!S$104,0),VLOOKUP(IF($A1717&lt;1500,'BM011'!$D$5,IF($A1717&lt;1800,'BM011'!$D$5,IF($A1717&lt;2000,'BM011'!$D$5,$A1717))),'BM011'!$D$5:$U$607,'BM011'!T$609,0))</f>
        <v>29624.75</v>
      </c>
      <c r="G1717">
        <f>SUMIFS(Baggrundsvariable!D$3:D$296,Baggrundsvariable!$A$3:$A$296,Samlet!$C1717,Baggrundsvariable!$C$3:$C$296,Samlet!$E1717)</f>
        <v>209991</v>
      </c>
      <c r="H1717" s="8">
        <f>SUMIFS(Baggrundsvariable!E$3:E$296,Baggrundsvariable!$A$3:$A$296,Samlet!$C1717,Baggrundsvariable!$C$3:$C$296,Samlet!$E1717)</f>
        <v>1.2249999999999999</v>
      </c>
      <c r="I1717" s="8">
        <f>SUMIFS(Baggrundsvariable!F$3:F$296,Baggrundsvariable!$A$3:$A$296,Samlet!$C1717,Baggrundsvariable!$C$3:$C$296,Samlet!$E1717)</f>
        <v>6.4</v>
      </c>
      <c r="J1717" s="8">
        <f>SUMIFS(Baggrundsvariable!G$3:G$296,Baggrundsvariable!$A$3:$A$296,Samlet!$C1717,Baggrundsvariable!$C$3:$C$296,Samlet!$E1717)</f>
        <v>40.6</v>
      </c>
      <c r="K1717" s="8">
        <f>SUMIFS(Baggrundsvariable!H$3:H$296,Baggrundsvariable!$A$3:$A$296,Samlet!$C1717,Baggrundsvariable!$C$3:$C$296,Samlet!$E1717)</f>
        <v>20.8</v>
      </c>
      <c r="L1717" s="8">
        <f>SUMIFS(Baggrundsvariable!I$3:I$296,Baggrundsvariable!$A$3:$A$296,Samlet!$C1717,Baggrundsvariable!$C$3:$C$296,Samlet!$E1717)</f>
        <v>14.847157834554469</v>
      </c>
    </row>
    <row r="1718" spans="1:12">
      <c r="A1718">
        <v>1632</v>
      </c>
      <c r="B1718" t="s">
        <v>618</v>
      </c>
      <c r="C1718">
        <v>101</v>
      </c>
      <c r="D1718" t="s">
        <v>1232</v>
      </c>
      <c r="E1718">
        <v>2015</v>
      </c>
      <c r="F1718" s="15">
        <f>IF(VLOOKUP(IF($A1718&lt;1500,'BM011'!$D$5,IF($A1718&lt;1800,'BM011'!$D$5,IF($A1718&lt;2000,'BM011'!$D$5,$A1718))),'BM011'!$D$5:$U$607,'BM011'!T$609,0)="BRUG KOM",VLOOKUP($C1718,'BM010'!$C$5:$T$102,'BM010'!S$104,0),VLOOKUP(IF($A1718&lt;1500,'BM011'!$D$5,IF($A1718&lt;1800,'BM011'!$D$5,IF($A1718&lt;2000,'BM011'!$D$5,$A1718))),'BM011'!$D$5:$U$607,'BM011'!T$609,0))</f>
        <v>29624.75</v>
      </c>
      <c r="G1718">
        <f>SUMIFS(Baggrundsvariable!D$3:D$296,Baggrundsvariable!$A$3:$A$296,Samlet!$C1718,Baggrundsvariable!$C$3:$C$296,Samlet!$E1718)</f>
        <v>209991</v>
      </c>
      <c r="H1718" s="8">
        <f>SUMIFS(Baggrundsvariable!E$3:E$296,Baggrundsvariable!$A$3:$A$296,Samlet!$C1718,Baggrundsvariable!$C$3:$C$296,Samlet!$E1718)</f>
        <v>1.2249999999999999</v>
      </c>
      <c r="I1718" s="8">
        <f>SUMIFS(Baggrundsvariable!F$3:F$296,Baggrundsvariable!$A$3:$A$296,Samlet!$C1718,Baggrundsvariable!$C$3:$C$296,Samlet!$E1718)</f>
        <v>6.4</v>
      </c>
      <c r="J1718" s="8">
        <f>SUMIFS(Baggrundsvariable!G$3:G$296,Baggrundsvariable!$A$3:$A$296,Samlet!$C1718,Baggrundsvariable!$C$3:$C$296,Samlet!$E1718)</f>
        <v>40.6</v>
      </c>
      <c r="K1718" s="8">
        <f>SUMIFS(Baggrundsvariable!H$3:H$296,Baggrundsvariable!$A$3:$A$296,Samlet!$C1718,Baggrundsvariable!$C$3:$C$296,Samlet!$E1718)</f>
        <v>20.8</v>
      </c>
      <c r="L1718" s="8">
        <f>SUMIFS(Baggrundsvariable!I$3:I$296,Baggrundsvariable!$A$3:$A$296,Samlet!$C1718,Baggrundsvariable!$C$3:$C$296,Samlet!$E1718)</f>
        <v>14.847157834554469</v>
      </c>
    </row>
    <row r="1719" spans="1:12">
      <c r="A1719">
        <v>1633</v>
      </c>
      <c r="B1719" t="s">
        <v>618</v>
      </c>
      <c r="C1719">
        <v>101</v>
      </c>
      <c r="D1719" t="s">
        <v>1232</v>
      </c>
      <c r="E1719">
        <v>2015</v>
      </c>
      <c r="F1719" s="15">
        <f>IF(VLOOKUP(IF($A1719&lt;1500,'BM011'!$D$5,IF($A1719&lt;1800,'BM011'!$D$5,IF($A1719&lt;2000,'BM011'!$D$5,$A1719))),'BM011'!$D$5:$U$607,'BM011'!T$609,0)="BRUG KOM",VLOOKUP($C1719,'BM010'!$C$5:$T$102,'BM010'!S$104,0),VLOOKUP(IF($A1719&lt;1500,'BM011'!$D$5,IF($A1719&lt;1800,'BM011'!$D$5,IF($A1719&lt;2000,'BM011'!$D$5,$A1719))),'BM011'!$D$5:$U$607,'BM011'!T$609,0))</f>
        <v>29624.75</v>
      </c>
      <c r="G1719">
        <f>SUMIFS(Baggrundsvariable!D$3:D$296,Baggrundsvariable!$A$3:$A$296,Samlet!$C1719,Baggrundsvariable!$C$3:$C$296,Samlet!$E1719)</f>
        <v>209991</v>
      </c>
      <c r="H1719" s="8">
        <f>SUMIFS(Baggrundsvariable!E$3:E$296,Baggrundsvariable!$A$3:$A$296,Samlet!$C1719,Baggrundsvariable!$C$3:$C$296,Samlet!$E1719)</f>
        <v>1.2249999999999999</v>
      </c>
      <c r="I1719" s="8">
        <f>SUMIFS(Baggrundsvariable!F$3:F$296,Baggrundsvariable!$A$3:$A$296,Samlet!$C1719,Baggrundsvariable!$C$3:$C$296,Samlet!$E1719)</f>
        <v>6.4</v>
      </c>
      <c r="J1719" s="8">
        <f>SUMIFS(Baggrundsvariable!G$3:G$296,Baggrundsvariable!$A$3:$A$296,Samlet!$C1719,Baggrundsvariable!$C$3:$C$296,Samlet!$E1719)</f>
        <v>40.6</v>
      </c>
      <c r="K1719" s="8">
        <f>SUMIFS(Baggrundsvariable!H$3:H$296,Baggrundsvariable!$A$3:$A$296,Samlet!$C1719,Baggrundsvariable!$C$3:$C$296,Samlet!$E1719)</f>
        <v>20.8</v>
      </c>
      <c r="L1719" s="8">
        <f>SUMIFS(Baggrundsvariable!I$3:I$296,Baggrundsvariable!$A$3:$A$296,Samlet!$C1719,Baggrundsvariable!$C$3:$C$296,Samlet!$E1719)</f>
        <v>14.847157834554469</v>
      </c>
    </row>
    <row r="1720" spans="1:12">
      <c r="A1720">
        <v>1634</v>
      </c>
      <c r="B1720" t="s">
        <v>618</v>
      </c>
      <c r="C1720">
        <v>101</v>
      </c>
      <c r="D1720" t="s">
        <v>1232</v>
      </c>
      <c r="E1720">
        <v>2015</v>
      </c>
      <c r="F1720" s="15">
        <f>IF(VLOOKUP(IF($A1720&lt;1500,'BM011'!$D$5,IF($A1720&lt;1800,'BM011'!$D$5,IF($A1720&lt;2000,'BM011'!$D$5,$A1720))),'BM011'!$D$5:$U$607,'BM011'!T$609,0)="BRUG KOM",VLOOKUP($C1720,'BM010'!$C$5:$T$102,'BM010'!S$104,0),VLOOKUP(IF($A1720&lt;1500,'BM011'!$D$5,IF($A1720&lt;1800,'BM011'!$D$5,IF($A1720&lt;2000,'BM011'!$D$5,$A1720))),'BM011'!$D$5:$U$607,'BM011'!T$609,0))</f>
        <v>29624.75</v>
      </c>
      <c r="G1720">
        <f>SUMIFS(Baggrundsvariable!D$3:D$296,Baggrundsvariable!$A$3:$A$296,Samlet!$C1720,Baggrundsvariable!$C$3:$C$296,Samlet!$E1720)</f>
        <v>209991</v>
      </c>
      <c r="H1720" s="8">
        <f>SUMIFS(Baggrundsvariable!E$3:E$296,Baggrundsvariable!$A$3:$A$296,Samlet!$C1720,Baggrundsvariable!$C$3:$C$296,Samlet!$E1720)</f>
        <v>1.2249999999999999</v>
      </c>
      <c r="I1720" s="8">
        <f>SUMIFS(Baggrundsvariable!F$3:F$296,Baggrundsvariable!$A$3:$A$296,Samlet!$C1720,Baggrundsvariable!$C$3:$C$296,Samlet!$E1720)</f>
        <v>6.4</v>
      </c>
      <c r="J1720" s="8">
        <f>SUMIFS(Baggrundsvariable!G$3:G$296,Baggrundsvariable!$A$3:$A$296,Samlet!$C1720,Baggrundsvariable!$C$3:$C$296,Samlet!$E1720)</f>
        <v>40.6</v>
      </c>
      <c r="K1720" s="8">
        <f>SUMIFS(Baggrundsvariable!H$3:H$296,Baggrundsvariable!$A$3:$A$296,Samlet!$C1720,Baggrundsvariable!$C$3:$C$296,Samlet!$E1720)</f>
        <v>20.8</v>
      </c>
      <c r="L1720" s="8">
        <f>SUMIFS(Baggrundsvariable!I$3:I$296,Baggrundsvariable!$A$3:$A$296,Samlet!$C1720,Baggrundsvariable!$C$3:$C$296,Samlet!$E1720)</f>
        <v>14.847157834554469</v>
      </c>
    </row>
    <row r="1721" spans="1:12">
      <c r="A1721">
        <v>1635</v>
      </c>
      <c r="B1721" t="s">
        <v>618</v>
      </c>
      <c r="C1721">
        <v>101</v>
      </c>
      <c r="D1721" t="s">
        <v>1232</v>
      </c>
      <c r="E1721">
        <v>2015</v>
      </c>
      <c r="F1721" s="15">
        <f>IF(VLOOKUP(IF($A1721&lt;1500,'BM011'!$D$5,IF($A1721&lt;1800,'BM011'!$D$5,IF($A1721&lt;2000,'BM011'!$D$5,$A1721))),'BM011'!$D$5:$U$607,'BM011'!T$609,0)="BRUG KOM",VLOOKUP($C1721,'BM010'!$C$5:$T$102,'BM010'!S$104,0),VLOOKUP(IF($A1721&lt;1500,'BM011'!$D$5,IF($A1721&lt;1800,'BM011'!$D$5,IF($A1721&lt;2000,'BM011'!$D$5,$A1721))),'BM011'!$D$5:$U$607,'BM011'!T$609,0))</f>
        <v>29624.75</v>
      </c>
      <c r="G1721">
        <f>SUMIFS(Baggrundsvariable!D$3:D$296,Baggrundsvariable!$A$3:$A$296,Samlet!$C1721,Baggrundsvariable!$C$3:$C$296,Samlet!$E1721)</f>
        <v>209991</v>
      </c>
      <c r="H1721" s="8">
        <f>SUMIFS(Baggrundsvariable!E$3:E$296,Baggrundsvariable!$A$3:$A$296,Samlet!$C1721,Baggrundsvariable!$C$3:$C$296,Samlet!$E1721)</f>
        <v>1.2249999999999999</v>
      </c>
      <c r="I1721" s="8">
        <f>SUMIFS(Baggrundsvariable!F$3:F$296,Baggrundsvariable!$A$3:$A$296,Samlet!$C1721,Baggrundsvariable!$C$3:$C$296,Samlet!$E1721)</f>
        <v>6.4</v>
      </c>
      <c r="J1721" s="8">
        <f>SUMIFS(Baggrundsvariable!G$3:G$296,Baggrundsvariable!$A$3:$A$296,Samlet!$C1721,Baggrundsvariable!$C$3:$C$296,Samlet!$E1721)</f>
        <v>40.6</v>
      </c>
      <c r="K1721" s="8">
        <f>SUMIFS(Baggrundsvariable!H$3:H$296,Baggrundsvariable!$A$3:$A$296,Samlet!$C1721,Baggrundsvariable!$C$3:$C$296,Samlet!$E1721)</f>
        <v>20.8</v>
      </c>
      <c r="L1721" s="8">
        <f>SUMIFS(Baggrundsvariable!I$3:I$296,Baggrundsvariable!$A$3:$A$296,Samlet!$C1721,Baggrundsvariable!$C$3:$C$296,Samlet!$E1721)</f>
        <v>14.847157834554469</v>
      </c>
    </row>
    <row r="1722" spans="1:12">
      <c r="A1722">
        <v>1650</v>
      </c>
      <c r="B1722" t="s">
        <v>618</v>
      </c>
      <c r="C1722">
        <v>101</v>
      </c>
      <c r="D1722" t="s">
        <v>1232</v>
      </c>
      <c r="E1722">
        <v>2015</v>
      </c>
      <c r="F1722" s="15">
        <f>IF(VLOOKUP(IF($A1722&lt;1500,'BM011'!$D$5,IF($A1722&lt;1800,'BM011'!$D$5,IF($A1722&lt;2000,'BM011'!$D$5,$A1722))),'BM011'!$D$5:$U$607,'BM011'!T$609,0)="BRUG KOM",VLOOKUP($C1722,'BM010'!$C$5:$T$102,'BM010'!S$104,0),VLOOKUP(IF($A1722&lt;1500,'BM011'!$D$5,IF($A1722&lt;1800,'BM011'!$D$5,IF($A1722&lt;2000,'BM011'!$D$5,$A1722))),'BM011'!$D$5:$U$607,'BM011'!T$609,0))</f>
        <v>29624.75</v>
      </c>
      <c r="G1722">
        <f>SUMIFS(Baggrundsvariable!D$3:D$296,Baggrundsvariable!$A$3:$A$296,Samlet!$C1722,Baggrundsvariable!$C$3:$C$296,Samlet!$E1722)</f>
        <v>209991</v>
      </c>
      <c r="H1722" s="8">
        <f>SUMIFS(Baggrundsvariable!E$3:E$296,Baggrundsvariable!$A$3:$A$296,Samlet!$C1722,Baggrundsvariable!$C$3:$C$296,Samlet!$E1722)</f>
        <v>1.2249999999999999</v>
      </c>
      <c r="I1722" s="8">
        <f>SUMIFS(Baggrundsvariable!F$3:F$296,Baggrundsvariable!$A$3:$A$296,Samlet!$C1722,Baggrundsvariable!$C$3:$C$296,Samlet!$E1722)</f>
        <v>6.4</v>
      </c>
      <c r="J1722" s="8">
        <f>SUMIFS(Baggrundsvariable!G$3:G$296,Baggrundsvariable!$A$3:$A$296,Samlet!$C1722,Baggrundsvariable!$C$3:$C$296,Samlet!$E1722)</f>
        <v>40.6</v>
      </c>
      <c r="K1722" s="8">
        <f>SUMIFS(Baggrundsvariable!H$3:H$296,Baggrundsvariable!$A$3:$A$296,Samlet!$C1722,Baggrundsvariable!$C$3:$C$296,Samlet!$E1722)</f>
        <v>20.8</v>
      </c>
      <c r="L1722" s="8">
        <f>SUMIFS(Baggrundsvariable!I$3:I$296,Baggrundsvariable!$A$3:$A$296,Samlet!$C1722,Baggrundsvariable!$C$3:$C$296,Samlet!$E1722)</f>
        <v>14.847157834554469</v>
      </c>
    </row>
    <row r="1723" spans="1:12">
      <c r="A1723">
        <v>1651</v>
      </c>
      <c r="B1723" t="s">
        <v>618</v>
      </c>
      <c r="C1723">
        <v>101</v>
      </c>
      <c r="D1723" t="s">
        <v>1232</v>
      </c>
      <c r="E1723">
        <v>2015</v>
      </c>
      <c r="F1723" s="15">
        <f>IF(VLOOKUP(IF($A1723&lt;1500,'BM011'!$D$5,IF($A1723&lt;1800,'BM011'!$D$5,IF($A1723&lt;2000,'BM011'!$D$5,$A1723))),'BM011'!$D$5:$U$607,'BM011'!T$609,0)="BRUG KOM",VLOOKUP($C1723,'BM010'!$C$5:$T$102,'BM010'!S$104,0),VLOOKUP(IF($A1723&lt;1500,'BM011'!$D$5,IF($A1723&lt;1800,'BM011'!$D$5,IF($A1723&lt;2000,'BM011'!$D$5,$A1723))),'BM011'!$D$5:$U$607,'BM011'!T$609,0))</f>
        <v>29624.75</v>
      </c>
      <c r="G1723">
        <f>SUMIFS(Baggrundsvariable!D$3:D$296,Baggrundsvariable!$A$3:$A$296,Samlet!$C1723,Baggrundsvariable!$C$3:$C$296,Samlet!$E1723)</f>
        <v>209991</v>
      </c>
      <c r="H1723" s="8">
        <f>SUMIFS(Baggrundsvariable!E$3:E$296,Baggrundsvariable!$A$3:$A$296,Samlet!$C1723,Baggrundsvariable!$C$3:$C$296,Samlet!$E1723)</f>
        <v>1.2249999999999999</v>
      </c>
      <c r="I1723" s="8">
        <f>SUMIFS(Baggrundsvariable!F$3:F$296,Baggrundsvariable!$A$3:$A$296,Samlet!$C1723,Baggrundsvariable!$C$3:$C$296,Samlet!$E1723)</f>
        <v>6.4</v>
      </c>
      <c r="J1723" s="8">
        <f>SUMIFS(Baggrundsvariable!G$3:G$296,Baggrundsvariable!$A$3:$A$296,Samlet!$C1723,Baggrundsvariable!$C$3:$C$296,Samlet!$E1723)</f>
        <v>40.6</v>
      </c>
      <c r="K1723" s="8">
        <f>SUMIFS(Baggrundsvariable!H$3:H$296,Baggrundsvariable!$A$3:$A$296,Samlet!$C1723,Baggrundsvariable!$C$3:$C$296,Samlet!$E1723)</f>
        <v>20.8</v>
      </c>
      <c r="L1723" s="8">
        <f>SUMIFS(Baggrundsvariable!I$3:I$296,Baggrundsvariable!$A$3:$A$296,Samlet!$C1723,Baggrundsvariable!$C$3:$C$296,Samlet!$E1723)</f>
        <v>14.847157834554469</v>
      </c>
    </row>
    <row r="1724" spans="1:12">
      <c r="A1724">
        <v>1652</v>
      </c>
      <c r="B1724" t="s">
        <v>618</v>
      </c>
      <c r="C1724">
        <v>101</v>
      </c>
      <c r="D1724" t="s">
        <v>1232</v>
      </c>
      <c r="E1724">
        <v>2015</v>
      </c>
      <c r="F1724" s="15">
        <f>IF(VLOOKUP(IF($A1724&lt;1500,'BM011'!$D$5,IF($A1724&lt;1800,'BM011'!$D$5,IF($A1724&lt;2000,'BM011'!$D$5,$A1724))),'BM011'!$D$5:$U$607,'BM011'!T$609,0)="BRUG KOM",VLOOKUP($C1724,'BM010'!$C$5:$T$102,'BM010'!S$104,0),VLOOKUP(IF($A1724&lt;1500,'BM011'!$D$5,IF($A1724&lt;1800,'BM011'!$D$5,IF($A1724&lt;2000,'BM011'!$D$5,$A1724))),'BM011'!$D$5:$U$607,'BM011'!T$609,0))</f>
        <v>29624.75</v>
      </c>
      <c r="G1724">
        <f>SUMIFS(Baggrundsvariable!D$3:D$296,Baggrundsvariable!$A$3:$A$296,Samlet!$C1724,Baggrundsvariable!$C$3:$C$296,Samlet!$E1724)</f>
        <v>209991</v>
      </c>
      <c r="H1724" s="8">
        <f>SUMIFS(Baggrundsvariable!E$3:E$296,Baggrundsvariable!$A$3:$A$296,Samlet!$C1724,Baggrundsvariable!$C$3:$C$296,Samlet!$E1724)</f>
        <v>1.2249999999999999</v>
      </c>
      <c r="I1724" s="8">
        <f>SUMIFS(Baggrundsvariable!F$3:F$296,Baggrundsvariable!$A$3:$A$296,Samlet!$C1724,Baggrundsvariable!$C$3:$C$296,Samlet!$E1724)</f>
        <v>6.4</v>
      </c>
      <c r="J1724" s="8">
        <f>SUMIFS(Baggrundsvariable!G$3:G$296,Baggrundsvariable!$A$3:$A$296,Samlet!$C1724,Baggrundsvariable!$C$3:$C$296,Samlet!$E1724)</f>
        <v>40.6</v>
      </c>
      <c r="K1724" s="8">
        <f>SUMIFS(Baggrundsvariable!H$3:H$296,Baggrundsvariable!$A$3:$A$296,Samlet!$C1724,Baggrundsvariable!$C$3:$C$296,Samlet!$E1724)</f>
        <v>20.8</v>
      </c>
      <c r="L1724" s="8">
        <f>SUMIFS(Baggrundsvariable!I$3:I$296,Baggrundsvariable!$A$3:$A$296,Samlet!$C1724,Baggrundsvariable!$C$3:$C$296,Samlet!$E1724)</f>
        <v>14.847157834554469</v>
      </c>
    </row>
    <row r="1725" spans="1:12">
      <c r="A1725">
        <v>1653</v>
      </c>
      <c r="B1725" t="s">
        <v>618</v>
      </c>
      <c r="C1725">
        <v>101</v>
      </c>
      <c r="D1725" t="s">
        <v>1232</v>
      </c>
      <c r="E1725">
        <v>2015</v>
      </c>
      <c r="F1725" s="15">
        <f>IF(VLOOKUP(IF($A1725&lt;1500,'BM011'!$D$5,IF($A1725&lt;1800,'BM011'!$D$5,IF($A1725&lt;2000,'BM011'!$D$5,$A1725))),'BM011'!$D$5:$U$607,'BM011'!T$609,0)="BRUG KOM",VLOOKUP($C1725,'BM010'!$C$5:$T$102,'BM010'!S$104,0),VLOOKUP(IF($A1725&lt;1500,'BM011'!$D$5,IF($A1725&lt;1800,'BM011'!$D$5,IF($A1725&lt;2000,'BM011'!$D$5,$A1725))),'BM011'!$D$5:$U$607,'BM011'!T$609,0))</f>
        <v>29624.75</v>
      </c>
      <c r="G1725">
        <f>SUMIFS(Baggrundsvariable!D$3:D$296,Baggrundsvariable!$A$3:$A$296,Samlet!$C1725,Baggrundsvariable!$C$3:$C$296,Samlet!$E1725)</f>
        <v>209991</v>
      </c>
      <c r="H1725" s="8">
        <f>SUMIFS(Baggrundsvariable!E$3:E$296,Baggrundsvariable!$A$3:$A$296,Samlet!$C1725,Baggrundsvariable!$C$3:$C$296,Samlet!$E1725)</f>
        <v>1.2249999999999999</v>
      </c>
      <c r="I1725" s="8">
        <f>SUMIFS(Baggrundsvariable!F$3:F$296,Baggrundsvariable!$A$3:$A$296,Samlet!$C1725,Baggrundsvariable!$C$3:$C$296,Samlet!$E1725)</f>
        <v>6.4</v>
      </c>
      <c r="J1725" s="8">
        <f>SUMIFS(Baggrundsvariable!G$3:G$296,Baggrundsvariable!$A$3:$A$296,Samlet!$C1725,Baggrundsvariable!$C$3:$C$296,Samlet!$E1725)</f>
        <v>40.6</v>
      </c>
      <c r="K1725" s="8">
        <f>SUMIFS(Baggrundsvariable!H$3:H$296,Baggrundsvariable!$A$3:$A$296,Samlet!$C1725,Baggrundsvariable!$C$3:$C$296,Samlet!$E1725)</f>
        <v>20.8</v>
      </c>
      <c r="L1725" s="8">
        <f>SUMIFS(Baggrundsvariable!I$3:I$296,Baggrundsvariable!$A$3:$A$296,Samlet!$C1725,Baggrundsvariable!$C$3:$C$296,Samlet!$E1725)</f>
        <v>14.847157834554469</v>
      </c>
    </row>
    <row r="1726" spans="1:12">
      <c r="A1726">
        <v>1654</v>
      </c>
      <c r="B1726" t="s">
        <v>618</v>
      </c>
      <c r="C1726">
        <v>101</v>
      </c>
      <c r="D1726" t="s">
        <v>1232</v>
      </c>
      <c r="E1726">
        <v>2015</v>
      </c>
      <c r="F1726" s="15">
        <f>IF(VLOOKUP(IF($A1726&lt;1500,'BM011'!$D$5,IF($A1726&lt;1800,'BM011'!$D$5,IF($A1726&lt;2000,'BM011'!$D$5,$A1726))),'BM011'!$D$5:$U$607,'BM011'!T$609,0)="BRUG KOM",VLOOKUP($C1726,'BM010'!$C$5:$T$102,'BM010'!S$104,0),VLOOKUP(IF($A1726&lt;1500,'BM011'!$D$5,IF($A1726&lt;1800,'BM011'!$D$5,IF($A1726&lt;2000,'BM011'!$D$5,$A1726))),'BM011'!$D$5:$U$607,'BM011'!T$609,0))</f>
        <v>29624.75</v>
      </c>
      <c r="G1726">
        <f>SUMIFS(Baggrundsvariable!D$3:D$296,Baggrundsvariable!$A$3:$A$296,Samlet!$C1726,Baggrundsvariable!$C$3:$C$296,Samlet!$E1726)</f>
        <v>209991</v>
      </c>
      <c r="H1726" s="8">
        <f>SUMIFS(Baggrundsvariable!E$3:E$296,Baggrundsvariable!$A$3:$A$296,Samlet!$C1726,Baggrundsvariable!$C$3:$C$296,Samlet!$E1726)</f>
        <v>1.2249999999999999</v>
      </c>
      <c r="I1726" s="8">
        <f>SUMIFS(Baggrundsvariable!F$3:F$296,Baggrundsvariable!$A$3:$A$296,Samlet!$C1726,Baggrundsvariable!$C$3:$C$296,Samlet!$E1726)</f>
        <v>6.4</v>
      </c>
      <c r="J1726" s="8">
        <f>SUMIFS(Baggrundsvariable!G$3:G$296,Baggrundsvariable!$A$3:$A$296,Samlet!$C1726,Baggrundsvariable!$C$3:$C$296,Samlet!$E1726)</f>
        <v>40.6</v>
      </c>
      <c r="K1726" s="8">
        <f>SUMIFS(Baggrundsvariable!H$3:H$296,Baggrundsvariable!$A$3:$A$296,Samlet!$C1726,Baggrundsvariable!$C$3:$C$296,Samlet!$E1726)</f>
        <v>20.8</v>
      </c>
      <c r="L1726" s="8">
        <f>SUMIFS(Baggrundsvariable!I$3:I$296,Baggrundsvariable!$A$3:$A$296,Samlet!$C1726,Baggrundsvariable!$C$3:$C$296,Samlet!$E1726)</f>
        <v>14.847157834554469</v>
      </c>
    </row>
    <row r="1727" spans="1:12">
      <c r="A1727">
        <v>1655</v>
      </c>
      <c r="B1727" t="s">
        <v>618</v>
      </c>
      <c r="C1727">
        <v>101</v>
      </c>
      <c r="D1727" t="s">
        <v>1232</v>
      </c>
      <c r="E1727">
        <v>2015</v>
      </c>
      <c r="F1727" s="15">
        <f>IF(VLOOKUP(IF($A1727&lt;1500,'BM011'!$D$5,IF($A1727&lt;1800,'BM011'!$D$5,IF($A1727&lt;2000,'BM011'!$D$5,$A1727))),'BM011'!$D$5:$U$607,'BM011'!T$609,0)="BRUG KOM",VLOOKUP($C1727,'BM010'!$C$5:$T$102,'BM010'!S$104,0),VLOOKUP(IF($A1727&lt;1500,'BM011'!$D$5,IF($A1727&lt;1800,'BM011'!$D$5,IF($A1727&lt;2000,'BM011'!$D$5,$A1727))),'BM011'!$D$5:$U$607,'BM011'!T$609,0))</f>
        <v>29624.75</v>
      </c>
      <c r="G1727">
        <f>SUMIFS(Baggrundsvariable!D$3:D$296,Baggrundsvariable!$A$3:$A$296,Samlet!$C1727,Baggrundsvariable!$C$3:$C$296,Samlet!$E1727)</f>
        <v>209991</v>
      </c>
      <c r="H1727" s="8">
        <f>SUMIFS(Baggrundsvariable!E$3:E$296,Baggrundsvariable!$A$3:$A$296,Samlet!$C1727,Baggrundsvariable!$C$3:$C$296,Samlet!$E1727)</f>
        <v>1.2249999999999999</v>
      </c>
      <c r="I1727" s="8">
        <f>SUMIFS(Baggrundsvariable!F$3:F$296,Baggrundsvariable!$A$3:$A$296,Samlet!$C1727,Baggrundsvariable!$C$3:$C$296,Samlet!$E1727)</f>
        <v>6.4</v>
      </c>
      <c r="J1727" s="8">
        <f>SUMIFS(Baggrundsvariable!G$3:G$296,Baggrundsvariable!$A$3:$A$296,Samlet!$C1727,Baggrundsvariable!$C$3:$C$296,Samlet!$E1727)</f>
        <v>40.6</v>
      </c>
      <c r="K1727" s="8">
        <f>SUMIFS(Baggrundsvariable!H$3:H$296,Baggrundsvariable!$A$3:$A$296,Samlet!$C1727,Baggrundsvariable!$C$3:$C$296,Samlet!$E1727)</f>
        <v>20.8</v>
      </c>
      <c r="L1727" s="8">
        <f>SUMIFS(Baggrundsvariable!I$3:I$296,Baggrundsvariable!$A$3:$A$296,Samlet!$C1727,Baggrundsvariable!$C$3:$C$296,Samlet!$E1727)</f>
        <v>14.847157834554469</v>
      </c>
    </row>
    <row r="1728" spans="1:12">
      <c r="A1728">
        <v>1656</v>
      </c>
      <c r="B1728" t="s">
        <v>618</v>
      </c>
      <c r="C1728">
        <v>101</v>
      </c>
      <c r="D1728" t="s">
        <v>1232</v>
      </c>
      <c r="E1728">
        <v>2015</v>
      </c>
      <c r="F1728" s="15">
        <f>IF(VLOOKUP(IF($A1728&lt;1500,'BM011'!$D$5,IF($A1728&lt;1800,'BM011'!$D$5,IF($A1728&lt;2000,'BM011'!$D$5,$A1728))),'BM011'!$D$5:$U$607,'BM011'!T$609,0)="BRUG KOM",VLOOKUP($C1728,'BM010'!$C$5:$T$102,'BM010'!S$104,0),VLOOKUP(IF($A1728&lt;1500,'BM011'!$D$5,IF($A1728&lt;1800,'BM011'!$D$5,IF($A1728&lt;2000,'BM011'!$D$5,$A1728))),'BM011'!$D$5:$U$607,'BM011'!T$609,0))</f>
        <v>29624.75</v>
      </c>
      <c r="G1728">
        <f>SUMIFS(Baggrundsvariable!D$3:D$296,Baggrundsvariable!$A$3:$A$296,Samlet!$C1728,Baggrundsvariable!$C$3:$C$296,Samlet!$E1728)</f>
        <v>209991</v>
      </c>
      <c r="H1728" s="8">
        <f>SUMIFS(Baggrundsvariable!E$3:E$296,Baggrundsvariable!$A$3:$A$296,Samlet!$C1728,Baggrundsvariable!$C$3:$C$296,Samlet!$E1728)</f>
        <v>1.2249999999999999</v>
      </c>
      <c r="I1728" s="8">
        <f>SUMIFS(Baggrundsvariable!F$3:F$296,Baggrundsvariable!$A$3:$A$296,Samlet!$C1728,Baggrundsvariable!$C$3:$C$296,Samlet!$E1728)</f>
        <v>6.4</v>
      </c>
      <c r="J1728" s="8">
        <f>SUMIFS(Baggrundsvariable!G$3:G$296,Baggrundsvariable!$A$3:$A$296,Samlet!$C1728,Baggrundsvariable!$C$3:$C$296,Samlet!$E1728)</f>
        <v>40.6</v>
      </c>
      <c r="K1728" s="8">
        <f>SUMIFS(Baggrundsvariable!H$3:H$296,Baggrundsvariable!$A$3:$A$296,Samlet!$C1728,Baggrundsvariable!$C$3:$C$296,Samlet!$E1728)</f>
        <v>20.8</v>
      </c>
      <c r="L1728" s="8">
        <f>SUMIFS(Baggrundsvariable!I$3:I$296,Baggrundsvariable!$A$3:$A$296,Samlet!$C1728,Baggrundsvariable!$C$3:$C$296,Samlet!$E1728)</f>
        <v>14.847157834554469</v>
      </c>
    </row>
    <row r="1729" spans="1:12">
      <c r="A1729">
        <v>1657</v>
      </c>
      <c r="B1729" t="s">
        <v>618</v>
      </c>
      <c r="C1729">
        <v>101</v>
      </c>
      <c r="D1729" t="s">
        <v>1232</v>
      </c>
      <c r="E1729">
        <v>2015</v>
      </c>
      <c r="F1729" s="15">
        <f>IF(VLOOKUP(IF($A1729&lt;1500,'BM011'!$D$5,IF($A1729&lt;1800,'BM011'!$D$5,IF($A1729&lt;2000,'BM011'!$D$5,$A1729))),'BM011'!$D$5:$U$607,'BM011'!T$609,0)="BRUG KOM",VLOOKUP($C1729,'BM010'!$C$5:$T$102,'BM010'!S$104,0),VLOOKUP(IF($A1729&lt;1500,'BM011'!$D$5,IF($A1729&lt;1800,'BM011'!$D$5,IF($A1729&lt;2000,'BM011'!$D$5,$A1729))),'BM011'!$D$5:$U$607,'BM011'!T$609,0))</f>
        <v>29624.75</v>
      </c>
      <c r="G1729">
        <f>SUMIFS(Baggrundsvariable!D$3:D$296,Baggrundsvariable!$A$3:$A$296,Samlet!$C1729,Baggrundsvariable!$C$3:$C$296,Samlet!$E1729)</f>
        <v>209991</v>
      </c>
      <c r="H1729" s="8">
        <f>SUMIFS(Baggrundsvariable!E$3:E$296,Baggrundsvariable!$A$3:$A$296,Samlet!$C1729,Baggrundsvariable!$C$3:$C$296,Samlet!$E1729)</f>
        <v>1.2249999999999999</v>
      </c>
      <c r="I1729" s="8">
        <f>SUMIFS(Baggrundsvariable!F$3:F$296,Baggrundsvariable!$A$3:$A$296,Samlet!$C1729,Baggrundsvariable!$C$3:$C$296,Samlet!$E1729)</f>
        <v>6.4</v>
      </c>
      <c r="J1729" s="8">
        <f>SUMIFS(Baggrundsvariable!G$3:G$296,Baggrundsvariable!$A$3:$A$296,Samlet!$C1729,Baggrundsvariable!$C$3:$C$296,Samlet!$E1729)</f>
        <v>40.6</v>
      </c>
      <c r="K1729" s="8">
        <f>SUMIFS(Baggrundsvariable!H$3:H$296,Baggrundsvariable!$A$3:$A$296,Samlet!$C1729,Baggrundsvariable!$C$3:$C$296,Samlet!$E1729)</f>
        <v>20.8</v>
      </c>
      <c r="L1729" s="8">
        <f>SUMIFS(Baggrundsvariable!I$3:I$296,Baggrundsvariable!$A$3:$A$296,Samlet!$C1729,Baggrundsvariable!$C$3:$C$296,Samlet!$E1729)</f>
        <v>14.847157834554469</v>
      </c>
    </row>
    <row r="1730" spans="1:12">
      <c r="A1730">
        <v>1658</v>
      </c>
      <c r="B1730" t="s">
        <v>618</v>
      </c>
      <c r="C1730">
        <v>101</v>
      </c>
      <c r="D1730" t="s">
        <v>1232</v>
      </c>
      <c r="E1730">
        <v>2015</v>
      </c>
      <c r="F1730" s="15">
        <f>IF(VLOOKUP(IF($A1730&lt;1500,'BM011'!$D$5,IF($A1730&lt;1800,'BM011'!$D$5,IF($A1730&lt;2000,'BM011'!$D$5,$A1730))),'BM011'!$D$5:$U$607,'BM011'!T$609,0)="BRUG KOM",VLOOKUP($C1730,'BM010'!$C$5:$T$102,'BM010'!S$104,0),VLOOKUP(IF($A1730&lt;1500,'BM011'!$D$5,IF($A1730&lt;1800,'BM011'!$D$5,IF($A1730&lt;2000,'BM011'!$D$5,$A1730))),'BM011'!$D$5:$U$607,'BM011'!T$609,0))</f>
        <v>29624.75</v>
      </c>
      <c r="G1730">
        <f>SUMIFS(Baggrundsvariable!D$3:D$296,Baggrundsvariable!$A$3:$A$296,Samlet!$C1730,Baggrundsvariable!$C$3:$C$296,Samlet!$E1730)</f>
        <v>209991</v>
      </c>
      <c r="H1730" s="8">
        <f>SUMIFS(Baggrundsvariable!E$3:E$296,Baggrundsvariable!$A$3:$A$296,Samlet!$C1730,Baggrundsvariable!$C$3:$C$296,Samlet!$E1730)</f>
        <v>1.2249999999999999</v>
      </c>
      <c r="I1730" s="8">
        <f>SUMIFS(Baggrundsvariable!F$3:F$296,Baggrundsvariable!$A$3:$A$296,Samlet!$C1730,Baggrundsvariable!$C$3:$C$296,Samlet!$E1730)</f>
        <v>6.4</v>
      </c>
      <c r="J1730" s="8">
        <f>SUMIFS(Baggrundsvariable!G$3:G$296,Baggrundsvariable!$A$3:$A$296,Samlet!$C1730,Baggrundsvariable!$C$3:$C$296,Samlet!$E1730)</f>
        <v>40.6</v>
      </c>
      <c r="K1730" s="8">
        <f>SUMIFS(Baggrundsvariable!H$3:H$296,Baggrundsvariable!$A$3:$A$296,Samlet!$C1730,Baggrundsvariable!$C$3:$C$296,Samlet!$E1730)</f>
        <v>20.8</v>
      </c>
      <c r="L1730" s="8">
        <f>SUMIFS(Baggrundsvariable!I$3:I$296,Baggrundsvariable!$A$3:$A$296,Samlet!$C1730,Baggrundsvariable!$C$3:$C$296,Samlet!$E1730)</f>
        <v>14.847157834554469</v>
      </c>
    </row>
    <row r="1731" spans="1:12">
      <c r="A1731">
        <v>1659</v>
      </c>
      <c r="B1731" t="s">
        <v>618</v>
      </c>
      <c r="C1731">
        <v>101</v>
      </c>
      <c r="D1731" t="s">
        <v>1232</v>
      </c>
      <c r="E1731">
        <v>2015</v>
      </c>
      <c r="F1731" s="15">
        <f>IF(VLOOKUP(IF($A1731&lt;1500,'BM011'!$D$5,IF($A1731&lt;1800,'BM011'!$D$5,IF($A1731&lt;2000,'BM011'!$D$5,$A1731))),'BM011'!$D$5:$U$607,'BM011'!T$609,0)="BRUG KOM",VLOOKUP($C1731,'BM010'!$C$5:$T$102,'BM010'!S$104,0),VLOOKUP(IF($A1731&lt;1500,'BM011'!$D$5,IF($A1731&lt;1800,'BM011'!$D$5,IF($A1731&lt;2000,'BM011'!$D$5,$A1731))),'BM011'!$D$5:$U$607,'BM011'!T$609,0))</f>
        <v>29624.75</v>
      </c>
      <c r="G1731">
        <f>SUMIFS(Baggrundsvariable!D$3:D$296,Baggrundsvariable!$A$3:$A$296,Samlet!$C1731,Baggrundsvariable!$C$3:$C$296,Samlet!$E1731)</f>
        <v>209991</v>
      </c>
      <c r="H1731" s="8">
        <f>SUMIFS(Baggrundsvariable!E$3:E$296,Baggrundsvariable!$A$3:$A$296,Samlet!$C1731,Baggrundsvariable!$C$3:$C$296,Samlet!$E1731)</f>
        <v>1.2249999999999999</v>
      </c>
      <c r="I1731" s="8">
        <f>SUMIFS(Baggrundsvariable!F$3:F$296,Baggrundsvariable!$A$3:$A$296,Samlet!$C1731,Baggrundsvariable!$C$3:$C$296,Samlet!$E1731)</f>
        <v>6.4</v>
      </c>
      <c r="J1731" s="8">
        <f>SUMIFS(Baggrundsvariable!G$3:G$296,Baggrundsvariable!$A$3:$A$296,Samlet!$C1731,Baggrundsvariable!$C$3:$C$296,Samlet!$E1731)</f>
        <v>40.6</v>
      </c>
      <c r="K1731" s="8">
        <f>SUMIFS(Baggrundsvariable!H$3:H$296,Baggrundsvariable!$A$3:$A$296,Samlet!$C1731,Baggrundsvariable!$C$3:$C$296,Samlet!$E1731)</f>
        <v>20.8</v>
      </c>
      <c r="L1731" s="8">
        <f>SUMIFS(Baggrundsvariable!I$3:I$296,Baggrundsvariable!$A$3:$A$296,Samlet!$C1731,Baggrundsvariable!$C$3:$C$296,Samlet!$E1731)</f>
        <v>14.847157834554469</v>
      </c>
    </row>
    <row r="1732" spans="1:12">
      <c r="A1732">
        <v>1660</v>
      </c>
      <c r="B1732" t="s">
        <v>618</v>
      </c>
      <c r="C1732">
        <v>101</v>
      </c>
      <c r="D1732" t="s">
        <v>1232</v>
      </c>
      <c r="E1732">
        <v>2015</v>
      </c>
      <c r="F1732" s="15">
        <f>IF(VLOOKUP(IF($A1732&lt;1500,'BM011'!$D$5,IF($A1732&lt;1800,'BM011'!$D$5,IF($A1732&lt;2000,'BM011'!$D$5,$A1732))),'BM011'!$D$5:$U$607,'BM011'!T$609,0)="BRUG KOM",VLOOKUP($C1732,'BM010'!$C$5:$T$102,'BM010'!S$104,0),VLOOKUP(IF($A1732&lt;1500,'BM011'!$D$5,IF($A1732&lt;1800,'BM011'!$D$5,IF($A1732&lt;2000,'BM011'!$D$5,$A1732))),'BM011'!$D$5:$U$607,'BM011'!T$609,0))</f>
        <v>29624.75</v>
      </c>
      <c r="G1732">
        <f>SUMIFS(Baggrundsvariable!D$3:D$296,Baggrundsvariable!$A$3:$A$296,Samlet!$C1732,Baggrundsvariable!$C$3:$C$296,Samlet!$E1732)</f>
        <v>209991</v>
      </c>
      <c r="H1732" s="8">
        <f>SUMIFS(Baggrundsvariable!E$3:E$296,Baggrundsvariable!$A$3:$A$296,Samlet!$C1732,Baggrundsvariable!$C$3:$C$296,Samlet!$E1732)</f>
        <v>1.2249999999999999</v>
      </c>
      <c r="I1732" s="8">
        <f>SUMIFS(Baggrundsvariable!F$3:F$296,Baggrundsvariable!$A$3:$A$296,Samlet!$C1732,Baggrundsvariable!$C$3:$C$296,Samlet!$E1732)</f>
        <v>6.4</v>
      </c>
      <c r="J1732" s="8">
        <f>SUMIFS(Baggrundsvariable!G$3:G$296,Baggrundsvariable!$A$3:$A$296,Samlet!$C1732,Baggrundsvariable!$C$3:$C$296,Samlet!$E1732)</f>
        <v>40.6</v>
      </c>
      <c r="K1732" s="8">
        <f>SUMIFS(Baggrundsvariable!H$3:H$296,Baggrundsvariable!$A$3:$A$296,Samlet!$C1732,Baggrundsvariable!$C$3:$C$296,Samlet!$E1732)</f>
        <v>20.8</v>
      </c>
      <c r="L1732" s="8">
        <f>SUMIFS(Baggrundsvariable!I$3:I$296,Baggrundsvariable!$A$3:$A$296,Samlet!$C1732,Baggrundsvariable!$C$3:$C$296,Samlet!$E1732)</f>
        <v>14.847157834554469</v>
      </c>
    </row>
    <row r="1733" spans="1:12">
      <c r="A1733">
        <v>1661</v>
      </c>
      <c r="B1733" t="s">
        <v>618</v>
      </c>
      <c r="C1733">
        <v>101</v>
      </c>
      <c r="D1733" t="s">
        <v>1232</v>
      </c>
      <c r="E1733">
        <v>2015</v>
      </c>
      <c r="F1733" s="15">
        <f>IF(VLOOKUP(IF($A1733&lt;1500,'BM011'!$D$5,IF($A1733&lt;1800,'BM011'!$D$5,IF($A1733&lt;2000,'BM011'!$D$5,$A1733))),'BM011'!$D$5:$U$607,'BM011'!T$609,0)="BRUG KOM",VLOOKUP($C1733,'BM010'!$C$5:$T$102,'BM010'!S$104,0),VLOOKUP(IF($A1733&lt;1500,'BM011'!$D$5,IF($A1733&lt;1800,'BM011'!$D$5,IF($A1733&lt;2000,'BM011'!$D$5,$A1733))),'BM011'!$D$5:$U$607,'BM011'!T$609,0))</f>
        <v>29624.75</v>
      </c>
      <c r="G1733">
        <f>SUMIFS(Baggrundsvariable!D$3:D$296,Baggrundsvariable!$A$3:$A$296,Samlet!$C1733,Baggrundsvariable!$C$3:$C$296,Samlet!$E1733)</f>
        <v>209991</v>
      </c>
      <c r="H1733" s="8">
        <f>SUMIFS(Baggrundsvariable!E$3:E$296,Baggrundsvariable!$A$3:$A$296,Samlet!$C1733,Baggrundsvariable!$C$3:$C$296,Samlet!$E1733)</f>
        <v>1.2249999999999999</v>
      </c>
      <c r="I1733" s="8">
        <f>SUMIFS(Baggrundsvariable!F$3:F$296,Baggrundsvariable!$A$3:$A$296,Samlet!$C1733,Baggrundsvariable!$C$3:$C$296,Samlet!$E1733)</f>
        <v>6.4</v>
      </c>
      <c r="J1733" s="8">
        <f>SUMIFS(Baggrundsvariable!G$3:G$296,Baggrundsvariable!$A$3:$A$296,Samlet!$C1733,Baggrundsvariable!$C$3:$C$296,Samlet!$E1733)</f>
        <v>40.6</v>
      </c>
      <c r="K1733" s="8">
        <f>SUMIFS(Baggrundsvariable!H$3:H$296,Baggrundsvariable!$A$3:$A$296,Samlet!$C1733,Baggrundsvariable!$C$3:$C$296,Samlet!$E1733)</f>
        <v>20.8</v>
      </c>
      <c r="L1733" s="8">
        <f>SUMIFS(Baggrundsvariable!I$3:I$296,Baggrundsvariable!$A$3:$A$296,Samlet!$C1733,Baggrundsvariable!$C$3:$C$296,Samlet!$E1733)</f>
        <v>14.847157834554469</v>
      </c>
    </row>
    <row r="1734" spans="1:12">
      <c r="A1734">
        <v>1662</v>
      </c>
      <c r="B1734" t="s">
        <v>618</v>
      </c>
      <c r="C1734">
        <v>101</v>
      </c>
      <c r="D1734" t="s">
        <v>1232</v>
      </c>
      <c r="E1734">
        <v>2015</v>
      </c>
      <c r="F1734" s="15">
        <f>IF(VLOOKUP(IF($A1734&lt;1500,'BM011'!$D$5,IF($A1734&lt;1800,'BM011'!$D$5,IF($A1734&lt;2000,'BM011'!$D$5,$A1734))),'BM011'!$D$5:$U$607,'BM011'!T$609,0)="BRUG KOM",VLOOKUP($C1734,'BM010'!$C$5:$T$102,'BM010'!S$104,0),VLOOKUP(IF($A1734&lt;1500,'BM011'!$D$5,IF($A1734&lt;1800,'BM011'!$D$5,IF($A1734&lt;2000,'BM011'!$D$5,$A1734))),'BM011'!$D$5:$U$607,'BM011'!T$609,0))</f>
        <v>29624.75</v>
      </c>
      <c r="G1734">
        <f>SUMIFS(Baggrundsvariable!D$3:D$296,Baggrundsvariable!$A$3:$A$296,Samlet!$C1734,Baggrundsvariable!$C$3:$C$296,Samlet!$E1734)</f>
        <v>209991</v>
      </c>
      <c r="H1734" s="8">
        <f>SUMIFS(Baggrundsvariable!E$3:E$296,Baggrundsvariable!$A$3:$A$296,Samlet!$C1734,Baggrundsvariable!$C$3:$C$296,Samlet!$E1734)</f>
        <v>1.2249999999999999</v>
      </c>
      <c r="I1734" s="8">
        <f>SUMIFS(Baggrundsvariable!F$3:F$296,Baggrundsvariable!$A$3:$A$296,Samlet!$C1734,Baggrundsvariable!$C$3:$C$296,Samlet!$E1734)</f>
        <v>6.4</v>
      </c>
      <c r="J1734" s="8">
        <f>SUMIFS(Baggrundsvariable!G$3:G$296,Baggrundsvariable!$A$3:$A$296,Samlet!$C1734,Baggrundsvariable!$C$3:$C$296,Samlet!$E1734)</f>
        <v>40.6</v>
      </c>
      <c r="K1734" s="8">
        <f>SUMIFS(Baggrundsvariable!H$3:H$296,Baggrundsvariable!$A$3:$A$296,Samlet!$C1734,Baggrundsvariable!$C$3:$C$296,Samlet!$E1734)</f>
        <v>20.8</v>
      </c>
      <c r="L1734" s="8">
        <f>SUMIFS(Baggrundsvariable!I$3:I$296,Baggrundsvariable!$A$3:$A$296,Samlet!$C1734,Baggrundsvariable!$C$3:$C$296,Samlet!$E1734)</f>
        <v>14.847157834554469</v>
      </c>
    </row>
    <row r="1735" spans="1:12">
      <c r="A1735">
        <v>1663</v>
      </c>
      <c r="B1735" t="s">
        <v>618</v>
      </c>
      <c r="C1735">
        <v>101</v>
      </c>
      <c r="D1735" t="s">
        <v>1232</v>
      </c>
      <c r="E1735">
        <v>2015</v>
      </c>
      <c r="F1735" s="15">
        <f>IF(VLOOKUP(IF($A1735&lt;1500,'BM011'!$D$5,IF($A1735&lt;1800,'BM011'!$D$5,IF($A1735&lt;2000,'BM011'!$D$5,$A1735))),'BM011'!$D$5:$U$607,'BM011'!T$609,0)="BRUG KOM",VLOOKUP($C1735,'BM010'!$C$5:$T$102,'BM010'!S$104,0),VLOOKUP(IF($A1735&lt;1500,'BM011'!$D$5,IF($A1735&lt;1800,'BM011'!$D$5,IF($A1735&lt;2000,'BM011'!$D$5,$A1735))),'BM011'!$D$5:$U$607,'BM011'!T$609,0))</f>
        <v>29624.75</v>
      </c>
      <c r="G1735">
        <f>SUMIFS(Baggrundsvariable!D$3:D$296,Baggrundsvariable!$A$3:$A$296,Samlet!$C1735,Baggrundsvariable!$C$3:$C$296,Samlet!$E1735)</f>
        <v>209991</v>
      </c>
      <c r="H1735" s="8">
        <f>SUMIFS(Baggrundsvariable!E$3:E$296,Baggrundsvariable!$A$3:$A$296,Samlet!$C1735,Baggrundsvariable!$C$3:$C$296,Samlet!$E1735)</f>
        <v>1.2249999999999999</v>
      </c>
      <c r="I1735" s="8">
        <f>SUMIFS(Baggrundsvariable!F$3:F$296,Baggrundsvariable!$A$3:$A$296,Samlet!$C1735,Baggrundsvariable!$C$3:$C$296,Samlet!$E1735)</f>
        <v>6.4</v>
      </c>
      <c r="J1735" s="8">
        <f>SUMIFS(Baggrundsvariable!G$3:G$296,Baggrundsvariable!$A$3:$A$296,Samlet!$C1735,Baggrundsvariable!$C$3:$C$296,Samlet!$E1735)</f>
        <v>40.6</v>
      </c>
      <c r="K1735" s="8">
        <f>SUMIFS(Baggrundsvariable!H$3:H$296,Baggrundsvariable!$A$3:$A$296,Samlet!$C1735,Baggrundsvariable!$C$3:$C$296,Samlet!$E1735)</f>
        <v>20.8</v>
      </c>
      <c r="L1735" s="8">
        <f>SUMIFS(Baggrundsvariable!I$3:I$296,Baggrundsvariable!$A$3:$A$296,Samlet!$C1735,Baggrundsvariable!$C$3:$C$296,Samlet!$E1735)</f>
        <v>14.847157834554469</v>
      </c>
    </row>
    <row r="1736" spans="1:12">
      <c r="A1736">
        <v>1664</v>
      </c>
      <c r="B1736" t="s">
        <v>618</v>
      </c>
      <c r="C1736">
        <v>101</v>
      </c>
      <c r="D1736" t="s">
        <v>1232</v>
      </c>
      <c r="E1736">
        <v>2015</v>
      </c>
      <c r="F1736" s="15">
        <f>IF(VLOOKUP(IF($A1736&lt;1500,'BM011'!$D$5,IF($A1736&lt;1800,'BM011'!$D$5,IF($A1736&lt;2000,'BM011'!$D$5,$A1736))),'BM011'!$D$5:$U$607,'BM011'!T$609,0)="BRUG KOM",VLOOKUP($C1736,'BM010'!$C$5:$T$102,'BM010'!S$104,0),VLOOKUP(IF($A1736&lt;1500,'BM011'!$D$5,IF($A1736&lt;1800,'BM011'!$D$5,IF($A1736&lt;2000,'BM011'!$D$5,$A1736))),'BM011'!$D$5:$U$607,'BM011'!T$609,0))</f>
        <v>29624.75</v>
      </c>
      <c r="G1736">
        <f>SUMIFS(Baggrundsvariable!D$3:D$296,Baggrundsvariable!$A$3:$A$296,Samlet!$C1736,Baggrundsvariable!$C$3:$C$296,Samlet!$E1736)</f>
        <v>209991</v>
      </c>
      <c r="H1736" s="8">
        <f>SUMIFS(Baggrundsvariable!E$3:E$296,Baggrundsvariable!$A$3:$A$296,Samlet!$C1736,Baggrundsvariable!$C$3:$C$296,Samlet!$E1736)</f>
        <v>1.2249999999999999</v>
      </c>
      <c r="I1736" s="8">
        <f>SUMIFS(Baggrundsvariable!F$3:F$296,Baggrundsvariable!$A$3:$A$296,Samlet!$C1736,Baggrundsvariable!$C$3:$C$296,Samlet!$E1736)</f>
        <v>6.4</v>
      </c>
      <c r="J1736" s="8">
        <f>SUMIFS(Baggrundsvariable!G$3:G$296,Baggrundsvariable!$A$3:$A$296,Samlet!$C1736,Baggrundsvariable!$C$3:$C$296,Samlet!$E1736)</f>
        <v>40.6</v>
      </c>
      <c r="K1736" s="8">
        <f>SUMIFS(Baggrundsvariable!H$3:H$296,Baggrundsvariable!$A$3:$A$296,Samlet!$C1736,Baggrundsvariable!$C$3:$C$296,Samlet!$E1736)</f>
        <v>20.8</v>
      </c>
      <c r="L1736" s="8">
        <f>SUMIFS(Baggrundsvariable!I$3:I$296,Baggrundsvariable!$A$3:$A$296,Samlet!$C1736,Baggrundsvariable!$C$3:$C$296,Samlet!$E1736)</f>
        <v>14.847157834554469</v>
      </c>
    </row>
    <row r="1737" spans="1:12">
      <c r="A1737">
        <v>1665</v>
      </c>
      <c r="B1737" t="s">
        <v>618</v>
      </c>
      <c r="C1737">
        <v>101</v>
      </c>
      <c r="D1737" t="s">
        <v>1232</v>
      </c>
      <c r="E1737">
        <v>2015</v>
      </c>
      <c r="F1737" s="15">
        <f>IF(VLOOKUP(IF($A1737&lt;1500,'BM011'!$D$5,IF($A1737&lt;1800,'BM011'!$D$5,IF($A1737&lt;2000,'BM011'!$D$5,$A1737))),'BM011'!$D$5:$U$607,'BM011'!T$609,0)="BRUG KOM",VLOOKUP($C1737,'BM010'!$C$5:$T$102,'BM010'!S$104,0),VLOOKUP(IF($A1737&lt;1500,'BM011'!$D$5,IF($A1737&lt;1800,'BM011'!$D$5,IF($A1737&lt;2000,'BM011'!$D$5,$A1737))),'BM011'!$D$5:$U$607,'BM011'!T$609,0))</f>
        <v>29624.75</v>
      </c>
      <c r="G1737">
        <f>SUMIFS(Baggrundsvariable!D$3:D$296,Baggrundsvariable!$A$3:$A$296,Samlet!$C1737,Baggrundsvariable!$C$3:$C$296,Samlet!$E1737)</f>
        <v>209991</v>
      </c>
      <c r="H1737" s="8">
        <f>SUMIFS(Baggrundsvariable!E$3:E$296,Baggrundsvariable!$A$3:$A$296,Samlet!$C1737,Baggrundsvariable!$C$3:$C$296,Samlet!$E1737)</f>
        <v>1.2249999999999999</v>
      </c>
      <c r="I1737" s="8">
        <f>SUMIFS(Baggrundsvariable!F$3:F$296,Baggrundsvariable!$A$3:$A$296,Samlet!$C1737,Baggrundsvariable!$C$3:$C$296,Samlet!$E1737)</f>
        <v>6.4</v>
      </c>
      <c r="J1737" s="8">
        <f>SUMIFS(Baggrundsvariable!G$3:G$296,Baggrundsvariable!$A$3:$A$296,Samlet!$C1737,Baggrundsvariable!$C$3:$C$296,Samlet!$E1737)</f>
        <v>40.6</v>
      </c>
      <c r="K1737" s="8">
        <f>SUMIFS(Baggrundsvariable!H$3:H$296,Baggrundsvariable!$A$3:$A$296,Samlet!$C1737,Baggrundsvariable!$C$3:$C$296,Samlet!$E1737)</f>
        <v>20.8</v>
      </c>
      <c r="L1737" s="8">
        <f>SUMIFS(Baggrundsvariable!I$3:I$296,Baggrundsvariable!$A$3:$A$296,Samlet!$C1737,Baggrundsvariable!$C$3:$C$296,Samlet!$E1737)</f>
        <v>14.847157834554469</v>
      </c>
    </row>
    <row r="1738" spans="1:12">
      <c r="A1738">
        <v>1666</v>
      </c>
      <c r="B1738" t="s">
        <v>618</v>
      </c>
      <c r="C1738">
        <v>101</v>
      </c>
      <c r="D1738" t="s">
        <v>1232</v>
      </c>
      <c r="E1738">
        <v>2015</v>
      </c>
      <c r="F1738" s="15">
        <f>IF(VLOOKUP(IF($A1738&lt;1500,'BM011'!$D$5,IF($A1738&lt;1800,'BM011'!$D$5,IF($A1738&lt;2000,'BM011'!$D$5,$A1738))),'BM011'!$D$5:$U$607,'BM011'!T$609,0)="BRUG KOM",VLOOKUP($C1738,'BM010'!$C$5:$T$102,'BM010'!S$104,0),VLOOKUP(IF($A1738&lt;1500,'BM011'!$D$5,IF($A1738&lt;1800,'BM011'!$D$5,IF($A1738&lt;2000,'BM011'!$D$5,$A1738))),'BM011'!$D$5:$U$607,'BM011'!T$609,0))</f>
        <v>29624.75</v>
      </c>
      <c r="G1738">
        <f>SUMIFS(Baggrundsvariable!D$3:D$296,Baggrundsvariable!$A$3:$A$296,Samlet!$C1738,Baggrundsvariable!$C$3:$C$296,Samlet!$E1738)</f>
        <v>209991</v>
      </c>
      <c r="H1738" s="8">
        <f>SUMIFS(Baggrundsvariable!E$3:E$296,Baggrundsvariable!$A$3:$A$296,Samlet!$C1738,Baggrundsvariable!$C$3:$C$296,Samlet!$E1738)</f>
        <v>1.2249999999999999</v>
      </c>
      <c r="I1738" s="8">
        <f>SUMIFS(Baggrundsvariable!F$3:F$296,Baggrundsvariable!$A$3:$A$296,Samlet!$C1738,Baggrundsvariable!$C$3:$C$296,Samlet!$E1738)</f>
        <v>6.4</v>
      </c>
      <c r="J1738" s="8">
        <f>SUMIFS(Baggrundsvariable!G$3:G$296,Baggrundsvariable!$A$3:$A$296,Samlet!$C1738,Baggrundsvariable!$C$3:$C$296,Samlet!$E1738)</f>
        <v>40.6</v>
      </c>
      <c r="K1738" s="8">
        <f>SUMIFS(Baggrundsvariable!H$3:H$296,Baggrundsvariable!$A$3:$A$296,Samlet!$C1738,Baggrundsvariable!$C$3:$C$296,Samlet!$E1738)</f>
        <v>20.8</v>
      </c>
      <c r="L1738" s="8">
        <f>SUMIFS(Baggrundsvariable!I$3:I$296,Baggrundsvariable!$A$3:$A$296,Samlet!$C1738,Baggrundsvariable!$C$3:$C$296,Samlet!$E1738)</f>
        <v>14.847157834554469</v>
      </c>
    </row>
    <row r="1739" spans="1:12">
      <c r="A1739">
        <v>1667</v>
      </c>
      <c r="B1739" t="s">
        <v>618</v>
      </c>
      <c r="C1739">
        <v>101</v>
      </c>
      <c r="D1739" t="s">
        <v>1232</v>
      </c>
      <c r="E1739">
        <v>2015</v>
      </c>
      <c r="F1739" s="15">
        <f>IF(VLOOKUP(IF($A1739&lt;1500,'BM011'!$D$5,IF($A1739&lt;1800,'BM011'!$D$5,IF($A1739&lt;2000,'BM011'!$D$5,$A1739))),'BM011'!$D$5:$U$607,'BM011'!T$609,0)="BRUG KOM",VLOOKUP($C1739,'BM010'!$C$5:$T$102,'BM010'!S$104,0),VLOOKUP(IF($A1739&lt;1500,'BM011'!$D$5,IF($A1739&lt;1800,'BM011'!$D$5,IF($A1739&lt;2000,'BM011'!$D$5,$A1739))),'BM011'!$D$5:$U$607,'BM011'!T$609,0))</f>
        <v>29624.75</v>
      </c>
      <c r="G1739">
        <f>SUMIFS(Baggrundsvariable!D$3:D$296,Baggrundsvariable!$A$3:$A$296,Samlet!$C1739,Baggrundsvariable!$C$3:$C$296,Samlet!$E1739)</f>
        <v>209991</v>
      </c>
      <c r="H1739" s="8">
        <f>SUMIFS(Baggrundsvariable!E$3:E$296,Baggrundsvariable!$A$3:$A$296,Samlet!$C1739,Baggrundsvariable!$C$3:$C$296,Samlet!$E1739)</f>
        <v>1.2249999999999999</v>
      </c>
      <c r="I1739" s="8">
        <f>SUMIFS(Baggrundsvariable!F$3:F$296,Baggrundsvariable!$A$3:$A$296,Samlet!$C1739,Baggrundsvariable!$C$3:$C$296,Samlet!$E1739)</f>
        <v>6.4</v>
      </c>
      <c r="J1739" s="8">
        <f>SUMIFS(Baggrundsvariable!G$3:G$296,Baggrundsvariable!$A$3:$A$296,Samlet!$C1739,Baggrundsvariable!$C$3:$C$296,Samlet!$E1739)</f>
        <v>40.6</v>
      </c>
      <c r="K1739" s="8">
        <f>SUMIFS(Baggrundsvariable!H$3:H$296,Baggrundsvariable!$A$3:$A$296,Samlet!$C1739,Baggrundsvariable!$C$3:$C$296,Samlet!$E1739)</f>
        <v>20.8</v>
      </c>
      <c r="L1739" s="8">
        <f>SUMIFS(Baggrundsvariable!I$3:I$296,Baggrundsvariable!$A$3:$A$296,Samlet!$C1739,Baggrundsvariable!$C$3:$C$296,Samlet!$E1739)</f>
        <v>14.847157834554469</v>
      </c>
    </row>
    <row r="1740" spans="1:12">
      <c r="A1740">
        <v>1668</v>
      </c>
      <c r="B1740" t="s">
        <v>618</v>
      </c>
      <c r="C1740">
        <v>101</v>
      </c>
      <c r="D1740" t="s">
        <v>1232</v>
      </c>
      <c r="E1740">
        <v>2015</v>
      </c>
      <c r="F1740" s="15">
        <f>IF(VLOOKUP(IF($A1740&lt;1500,'BM011'!$D$5,IF($A1740&lt;1800,'BM011'!$D$5,IF($A1740&lt;2000,'BM011'!$D$5,$A1740))),'BM011'!$D$5:$U$607,'BM011'!T$609,0)="BRUG KOM",VLOOKUP($C1740,'BM010'!$C$5:$T$102,'BM010'!S$104,0),VLOOKUP(IF($A1740&lt;1500,'BM011'!$D$5,IF($A1740&lt;1800,'BM011'!$D$5,IF($A1740&lt;2000,'BM011'!$D$5,$A1740))),'BM011'!$D$5:$U$607,'BM011'!T$609,0))</f>
        <v>29624.75</v>
      </c>
      <c r="G1740">
        <f>SUMIFS(Baggrundsvariable!D$3:D$296,Baggrundsvariable!$A$3:$A$296,Samlet!$C1740,Baggrundsvariable!$C$3:$C$296,Samlet!$E1740)</f>
        <v>209991</v>
      </c>
      <c r="H1740" s="8">
        <f>SUMIFS(Baggrundsvariable!E$3:E$296,Baggrundsvariable!$A$3:$A$296,Samlet!$C1740,Baggrundsvariable!$C$3:$C$296,Samlet!$E1740)</f>
        <v>1.2249999999999999</v>
      </c>
      <c r="I1740" s="8">
        <f>SUMIFS(Baggrundsvariable!F$3:F$296,Baggrundsvariable!$A$3:$A$296,Samlet!$C1740,Baggrundsvariable!$C$3:$C$296,Samlet!$E1740)</f>
        <v>6.4</v>
      </c>
      <c r="J1740" s="8">
        <f>SUMIFS(Baggrundsvariable!G$3:G$296,Baggrundsvariable!$A$3:$A$296,Samlet!$C1740,Baggrundsvariable!$C$3:$C$296,Samlet!$E1740)</f>
        <v>40.6</v>
      </c>
      <c r="K1740" s="8">
        <f>SUMIFS(Baggrundsvariable!H$3:H$296,Baggrundsvariable!$A$3:$A$296,Samlet!$C1740,Baggrundsvariable!$C$3:$C$296,Samlet!$E1740)</f>
        <v>20.8</v>
      </c>
      <c r="L1740" s="8">
        <f>SUMIFS(Baggrundsvariable!I$3:I$296,Baggrundsvariable!$A$3:$A$296,Samlet!$C1740,Baggrundsvariable!$C$3:$C$296,Samlet!$E1740)</f>
        <v>14.847157834554469</v>
      </c>
    </row>
    <row r="1741" spans="1:12">
      <c r="A1741">
        <v>1669</v>
      </c>
      <c r="B1741" t="s">
        <v>618</v>
      </c>
      <c r="C1741">
        <v>101</v>
      </c>
      <c r="D1741" t="s">
        <v>1232</v>
      </c>
      <c r="E1741">
        <v>2015</v>
      </c>
      <c r="F1741" s="15">
        <f>IF(VLOOKUP(IF($A1741&lt;1500,'BM011'!$D$5,IF($A1741&lt;1800,'BM011'!$D$5,IF($A1741&lt;2000,'BM011'!$D$5,$A1741))),'BM011'!$D$5:$U$607,'BM011'!T$609,0)="BRUG KOM",VLOOKUP($C1741,'BM010'!$C$5:$T$102,'BM010'!S$104,0),VLOOKUP(IF($A1741&lt;1500,'BM011'!$D$5,IF($A1741&lt;1800,'BM011'!$D$5,IF($A1741&lt;2000,'BM011'!$D$5,$A1741))),'BM011'!$D$5:$U$607,'BM011'!T$609,0))</f>
        <v>29624.75</v>
      </c>
      <c r="G1741">
        <f>SUMIFS(Baggrundsvariable!D$3:D$296,Baggrundsvariable!$A$3:$A$296,Samlet!$C1741,Baggrundsvariable!$C$3:$C$296,Samlet!$E1741)</f>
        <v>209991</v>
      </c>
      <c r="H1741" s="8">
        <f>SUMIFS(Baggrundsvariable!E$3:E$296,Baggrundsvariable!$A$3:$A$296,Samlet!$C1741,Baggrundsvariable!$C$3:$C$296,Samlet!$E1741)</f>
        <v>1.2249999999999999</v>
      </c>
      <c r="I1741" s="8">
        <f>SUMIFS(Baggrundsvariable!F$3:F$296,Baggrundsvariable!$A$3:$A$296,Samlet!$C1741,Baggrundsvariable!$C$3:$C$296,Samlet!$E1741)</f>
        <v>6.4</v>
      </c>
      <c r="J1741" s="8">
        <f>SUMIFS(Baggrundsvariable!G$3:G$296,Baggrundsvariable!$A$3:$A$296,Samlet!$C1741,Baggrundsvariable!$C$3:$C$296,Samlet!$E1741)</f>
        <v>40.6</v>
      </c>
      <c r="K1741" s="8">
        <f>SUMIFS(Baggrundsvariable!H$3:H$296,Baggrundsvariable!$A$3:$A$296,Samlet!$C1741,Baggrundsvariable!$C$3:$C$296,Samlet!$E1741)</f>
        <v>20.8</v>
      </c>
      <c r="L1741" s="8">
        <f>SUMIFS(Baggrundsvariable!I$3:I$296,Baggrundsvariable!$A$3:$A$296,Samlet!$C1741,Baggrundsvariable!$C$3:$C$296,Samlet!$E1741)</f>
        <v>14.847157834554469</v>
      </c>
    </row>
    <row r="1742" spans="1:12">
      <c r="A1742">
        <v>1670</v>
      </c>
      <c r="B1742" t="s">
        <v>618</v>
      </c>
      <c r="C1742">
        <v>101</v>
      </c>
      <c r="D1742" t="s">
        <v>1232</v>
      </c>
      <c r="E1742">
        <v>2015</v>
      </c>
      <c r="F1742" s="15">
        <f>IF(VLOOKUP(IF($A1742&lt;1500,'BM011'!$D$5,IF($A1742&lt;1800,'BM011'!$D$5,IF($A1742&lt;2000,'BM011'!$D$5,$A1742))),'BM011'!$D$5:$U$607,'BM011'!T$609,0)="BRUG KOM",VLOOKUP($C1742,'BM010'!$C$5:$T$102,'BM010'!S$104,0),VLOOKUP(IF($A1742&lt;1500,'BM011'!$D$5,IF($A1742&lt;1800,'BM011'!$D$5,IF($A1742&lt;2000,'BM011'!$D$5,$A1742))),'BM011'!$D$5:$U$607,'BM011'!T$609,0))</f>
        <v>29624.75</v>
      </c>
      <c r="G1742">
        <f>SUMIFS(Baggrundsvariable!D$3:D$296,Baggrundsvariable!$A$3:$A$296,Samlet!$C1742,Baggrundsvariable!$C$3:$C$296,Samlet!$E1742)</f>
        <v>209991</v>
      </c>
      <c r="H1742" s="8">
        <f>SUMIFS(Baggrundsvariable!E$3:E$296,Baggrundsvariable!$A$3:$A$296,Samlet!$C1742,Baggrundsvariable!$C$3:$C$296,Samlet!$E1742)</f>
        <v>1.2249999999999999</v>
      </c>
      <c r="I1742" s="8">
        <f>SUMIFS(Baggrundsvariable!F$3:F$296,Baggrundsvariable!$A$3:$A$296,Samlet!$C1742,Baggrundsvariable!$C$3:$C$296,Samlet!$E1742)</f>
        <v>6.4</v>
      </c>
      <c r="J1742" s="8">
        <f>SUMIFS(Baggrundsvariable!G$3:G$296,Baggrundsvariable!$A$3:$A$296,Samlet!$C1742,Baggrundsvariable!$C$3:$C$296,Samlet!$E1742)</f>
        <v>40.6</v>
      </c>
      <c r="K1742" s="8">
        <f>SUMIFS(Baggrundsvariable!H$3:H$296,Baggrundsvariable!$A$3:$A$296,Samlet!$C1742,Baggrundsvariable!$C$3:$C$296,Samlet!$E1742)</f>
        <v>20.8</v>
      </c>
      <c r="L1742" s="8">
        <f>SUMIFS(Baggrundsvariable!I$3:I$296,Baggrundsvariable!$A$3:$A$296,Samlet!$C1742,Baggrundsvariable!$C$3:$C$296,Samlet!$E1742)</f>
        <v>14.847157834554469</v>
      </c>
    </row>
    <row r="1743" spans="1:12">
      <c r="A1743">
        <v>1671</v>
      </c>
      <c r="B1743" t="s">
        <v>618</v>
      </c>
      <c r="C1743">
        <v>101</v>
      </c>
      <c r="D1743" t="s">
        <v>1232</v>
      </c>
      <c r="E1743">
        <v>2015</v>
      </c>
      <c r="F1743" s="15">
        <f>IF(VLOOKUP(IF($A1743&lt;1500,'BM011'!$D$5,IF($A1743&lt;1800,'BM011'!$D$5,IF($A1743&lt;2000,'BM011'!$D$5,$A1743))),'BM011'!$D$5:$U$607,'BM011'!T$609,0)="BRUG KOM",VLOOKUP($C1743,'BM010'!$C$5:$T$102,'BM010'!S$104,0),VLOOKUP(IF($A1743&lt;1500,'BM011'!$D$5,IF($A1743&lt;1800,'BM011'!$D$5,IF($A1743&lt;2000,'BM011'!$D$5,$A1743))),'BM011'!$D$5:$U$607,'BM011'!T$609,0))</f>
        <v>29624.75</v>
      </c>
      <c r="G1743">
        <f>SUMIFS(Baggrundsvariable!D$3:D$296,Baggrundsvariable!$A$3:$A$296,Samlet!$C1743,Baggrundsvariable!$C$3:$C$296,Samlet!$E1743)</f>
        <v>209991</v>
      </c>
      <c r="H1743" s="8">
        <f>SUMIFS(Baggrundsvariable!E$3:E$296,Baggrundsvariable!$A$3:$A$296,Samlet!$C1743,Baggrundsvariable!$C$3:$C$296,Samlet!$E1743)</f>
        <v>1.2249999999999999</v>
      </c>
      <c r="I1743" s="8">
        <f>SUMIFS(Baggrundsvariable!F$3:F$296,Baggrundsvariable!$A$3:$A$296,Samlet!$C1743,Baggrundsvariable!$C$3:$C$296,Samlet!$E1743)</f>
        <v>6.4</v>
      </c>
      <c r="J1743" s="8">
        <f>SUMIFS(Baggrundsvariable!G$3:G$296,Baggrundsvariable!$A$3:$A$296,Samlet!$C1743,Baggrundsvariable!$C$3:$C$296,Samlet!$E1743)</f>
        <v>40.6</v>
      </c>
      <c r="K1743" s="8">
        <f>SUMIFS(Baggrundsvariable!H$3:H$296,Baggrundsvariable!$A$3:$A$296,Samlet!$C1743,Baggrundsvariable!$C$3:$C$296,Samlet!$E1743)</f>
        <v>20.8</v>
      </c>
      <c r="L1743" s="8">
        <f>SUMIFS(Baggrundsvariable!I$3:I$296,Baggrundsvariable!$A$3:$A$296,Samlet!$C1743,Baggrundsvariable!$C$3:$C$296,Samlet!$E1743)</f>
        <v>14.847157834554469</v>
      </c>
    </row>
    <row r="1744" spans="1:12">
      <c r="A1744">
        <v>1672</v>
      </c>
      <c r="B1744" t="s">
        <v>618</v>
      </c>
      <c r="C1744">
        <v>101</v>
      </c>
      <c r="D1744" t="s">
        <v>1232</v>
      </c>
      <c r="E1744">
        <v>2015</v>
      </c>
      <c r="F1744" s="15">
        <f>IF(VLOOKUP(IF($A1744&lt;1500,'BM011'!$D$5,IF($A1744&lt;1800,'BM011'!$D$5,IF($A1744&lt;2000,'BM011'!$D$5,$A1744))),'BM011'!$D$5:$U$607,'BM011'!T$609,0)="BRUG KOM",VLOOKUP($C1744,'BM010'!$C$5:$T$102,'BM010'!S$104,0),VLOOKUP(IF($A1744&lt;1500,'BM011'!$D$5,IF($A1744&lt;1800,'BM011'!$D$5,IF($A1744&lt;2000,'BM011'!$D$5,$A1744))),'BM011'!$D$5:$U$607,'BM011'!T$609,0))</f>
        <v>29624.75</v>
      </c>
      <c r="G1744">
        <f>SUMIFS(Baggrundsvariable!D$3:D$296,Baggrundsvariable!$A$3:$A$296,Samlet!$C1744,Baggrundsvariable!$C$3:$C$296,Samlet!$E1744)</f>
        <v>209991</v>
      </c>
      <c r="H1744" s="8">
        <f>SUMIFS(Baggrundsvariable!E$3:E$296,Baggrundsvariable!$A$3:$A$296,Samlet!$C1744,Baggrundsvariable!$C$3:$C$296,Samlet!$E1744)</f>
        <v>1.2249999999999999</v>
      </c>
      <c r="I1744" s="8">
        <f>SUMIFS(Baggrundsvariable!F$3:F$296,Baggrundsvariable!$A$3:$A$296,Samlet!$C1744,Baggrundsvariable!$C$3:$C$296,Samlet!$E1744)</f>
        <v>6.4</v>
      </c>
      <c r="J1744" s="8">
        <f>SUMIFS(Baggrundsvariable!G$3:G$296,Baggrundsvariable!$A$3:$A$296,Samlet!$C1744,Baggrundsvariable!$C$3:$C$296,Samlet!$E1744)</f>
        <v>40.6</v>
      </c>
      <c r="K1744" s="8">
        <f>SUMIFS(Baggrundsvariable!H$3:H$296,Baggrundsvariable!$A$3:$A$296,Samlet!$C1744,Baggrundsvariable!$C$3:$C$296,Samlet!$E1744)</f>
        <v>20.8</v>
      </c>
      <c r="L1744" s="8">
        <f>SUMIFS(Baggrundsvariable!I$3:I$296,Baggrundsvariable!$A$3:$A$296,Samlet!$C1744,Baggrundsvariable!$C$3:$C$296,Samlet!$E1744)</f>
        <v>14.847157834554469</v>
      </c>
    </row>
    <row r="1745" spans="1:12">
      <c r="A1745">
        <v>1673</v>
      </c>
      <c r="B1745" t="s">
        <v>618</v>
      </c>
      <c r="C1745">
        <v>101</v>
      </c>
      <c r="D1745" t="s">
        <v>1232</v>
      </c>
      <c r="E1745">
        <v>2015</v>
      </c>
      <c r="F1745" s="15">
        <f>IF(VLOOKUP(IF($A1745&lt;1500,'BM011'!$D$5,IF($A1745&lt;1800,'BM011'!$D$5,IF($A1745&lt;2000,'BM011'!$D$5,$A1745))),'BM011'!$D$5:$U$607,'BM011'!T$609,0)="BRUG KOM",VLOOKUP($C1745,'BM010'!$C$5:$T$102,'BM010'!S$104,0),VLOOKUP(IF($A1745&lt;1500,'BM011'!$D$5,IF($A1745&lt;1800,'BM011'!$D$5,IF($A1745&lt;2000,'BM011'!$D$5,$A1745))),'BM011'!$D$5:$U$607,'BM011'!T$609,0))</f>
        <v>29624.75</v>
      </c>
      <c r="G1745">
        <f>SUMIFS(Baggrundsvariable!D$3:D$296,Baggrundsvariable!$A$3:$A$296,Samlet!$C1745,Baggrundsvariable!$C$3:$C$296,Samlet!$E1745)</f>
        <v>209991</v>
      </c>
      <c r="H1745" s="8">
        <f>SUMIFS(Baggrundsvariable!E$3:E$296,Baggrundsvariable!$A$3:$A$296,Samlet!$C1745,Baggrundsvariable!$C$3:$C$296,Samlet!$E1745)</f>
        <v>1.2249999999999999</v>
      </c>
      <c r="I1745" s="8">
        <f>SUMIFS(Baggrundsvariable!F$3:F$296,Baggrundsvariable!$A$3:$A$296,Samlet!$C1745,Baggrundsvariable!$C$3:$C$296,Samlet!$E1745)</f>
        <v>6.4</v>
      </c>
      <c r="J1745" s="8">
        <f>SUMIFS(Baggrundsvariable!G$3:G$296,Baggrundsvariable!$A$3:$A$296,Samlet!$C1745,Baggrundsvariable!$C$3:$C$296,Samlet!$E1745)</f>
        <v>40.6</v>
      </c>
      <c r="K1745" s="8">
        <f>SUMIFS(Baggrundsvariable!H$3:H$296,Baggrundsvariable!$A$3:$A$296,Samlet!$C1745,Baggrundsvariable!$C$3:$C$296,Samlet!$E1745)</f>
        <v>20.8</v>
      </c>
      <c r="L1745" s="8">
        <f>SUMIFS(Baggrundsvariable!I$3:I$296,Baggrundsvariable!$A$3:$A$296,Samlet!$C1745,Baggrundsvariable!$C$3:$C$296,Samlet!$E1745)</f>
        <v>14.847157834554469</v>
      </c>
    </row>
    <row r="1746" spans="1:12">
      <c r="A1746">
        <v>1674</v>
      </c>
      <c r="B1746" t="s">
        <v>618</v>
      </c>
      <c r="C1746">
        <v>101</v>
      </c>
      <c r="D1746" t="s">
        <v>1232</v>
      </c>
      <c r="E1746">
        <v>2015</v>
      </c>
      <c r="F1746" s="15">
        <f>IF(VLOOKUP(IF($A1746&lt;1500,'BM011'!$D$5,IF($A1746&lt;1800,'BM011'!$D$5,IF($A1746&lt;2000,'BM011'!$D$5,$A1746))),'BM011'!$D$5:$U$607,'BM011'!T$609,0)="BRUG KOM",VLOOKUP($C1746,'BM010'!$C$5:$T$102,'BM010'!S$104,0),VLOOKUP(IF($A1746&lt;1500,'BM011'!$D$5,IF($A1746&lt;1800,'BM011'!$D$5,IF($A1746&lt;2000,'BM011'!$D$5,$A1746))),'BM011'!$D$5:$U$607,'BM011'!T$609,0))</f>
        <v>29624.75</v>
      </c>
      <c r="G1746">
        <f>SUMIFS(Baggrundsvariable!D$3:D$296,Baggrundsvariable!$A$3:$A$296,Samlet!$C1746,Baggrundsvariable!$C$3:$C$296,Samlet!$E1746)</f>
        <v>209991</v>
      </c>
      <c r="H1746" s="8">
        <f>SUMIFS(Baggrundsvariable!E$3:E$296,Baggrundsvariable!$A$3:$A$296,Samlet!$C1746,Baggrundsvariable!$C$3:$C$296,Samlet!$E1746)</f>
        <v>1.2249999999999999</v>
      </c>
      <c r="I1746" s="8">
        <f>SUMIFS(Baggrundsvariable!F$3:F$296,Baggrundsvariable!$A$3:$A$296,Samlet!$C1746,Baggrundsvariable!$C$3:$C$296,Samlet!$E1746)</f>
        <v>6.4</v>
      </c>
      <c r="J1746" s="8">
        <f>SUMIFS(Baggrundsvariable!G$3:G$296,Baggrundsvariable!$A$3:$A$296,Samlet!$C1746,Baggrundsvariable!$C$3:$C$296,Samlet!$E1746)</f>
        <v>40.6</v>
      </c>
      <c r="K1746" s="8">
        <f>SUMIFS(Baggrundsvariable!H$3:H$296,Baggrundsvariable!$A$3:$A$296,Samlet!$C1746,Baggrundsvariable!$C$3:$C$296,Samlet!$E1746)</f>
        <v>20.8</v>
      </c>
      <c r="L1746" s="8">
        <f>SUMIFS(Baggrundsvariable!I$3:I$296,Baggrundsvariable!$A$3:$A$296,Samlet!$C1746,Baggrundsvariable!$C$3:$C$296,Samlet!$E1746)</f>
        <v>14.847157834554469</v>
      </c>
    </row>
    <row r="1747" spans="1:12">
      <c r="A1747">
        <v>1675</v>
      </c>
      <c r="B1747" t="s">
        <v>618</v>
      </c>
      <c r="C1747">
        <v>101</v>
      </c>
      <c r="D1747" t="s">
        <v>1232</v>
      </c>
      <c r="E1747">
        <v>2015</v>
      </c>
      <c r="F1747" s="15">
        <f>IF(VLOOKUP(IF($A1747&lt;1500,'BM011'!$D$5,IF($A1747&lt;1800,'BM011'!$D$5,IF($A1747&lt;2000,'BM011'!$D$5,$A1747))),'BM011'!$D$5:$U$607,'BM011'!T$609,0)="BRUG KOM",VLOOKUP($C1747,'BM010'!$C$5:$T$102,'BM010'!S$104,0),VLOOKUP(IF($A1747&lt;1500,'BM011'!$D$5,IF($A1747&lt;1800,'BM011'!$D$5,IF($A1747&lt;2000,'BM011'!$D$5,$A1747))),'BM011'!$D$5:$U$607,'BM011'!T$609,0))</f>
        <v>29624.75</v>
      </c>
      <c r="G1747">
        <f>SUMIFS(Baggrundsvariable!D$3:D$296,Baggrundsvariable!$A$3:$A$296,Samlet!$C1747,Baggrundsvariable!$C$3:$C$296,Samlet!$E1747)</f>
        <v>209991</v>
      </c>
      <c r="H1747" s="8">
        <f>SUMIFS(Baggrundsvariable!E$3:E$296,Baggrundsvariable!$A$3:$A$296,Samlet!$C1747,Baggrundsvariable!$C$3:$C$296,Samlet!$E1747)</f>
        <v>1.2249999999999999</v>
      </c>
      <c r="I1747" s="8">
        <f>SUMIFS(Baggrundsvariable!F$3:F$296,Baggrundsvariable!$A$3:$A$296,Samlet!$C1747,Baggrundsvariable!$C$3:$C$296,Samlet!$E1747)</f>
        <v>6.4</v>
      </c>
      <c r="J1747" s="8">
        <f>SUMIFS(Baggrundsvariable!G$3:G$296,Baggrundsvariable!$A$3:$A$296,Samlet!$C1747,Baggrundsvariable!$C$3:$C$296,Samlet!$E1747)</f>
        <v>40.6</v>
      </c>
      <c r="K1747" s="8">
        <f>SUMIFS(Baggrundsvariable!H$3:H$296,Baggrundsvariable!$A$3:$A$296,Samlet!$C1747,Baggrundsvariable!$C$3:$C$296,Samlet!$E1747)</f>
        <v>20.8</v>
      </c>
      <c r="L1747" s="8">
        <f>SUMIFS(Baggrundsvariable!I$3:I$296,Baggrundsvariable!$A$3:$A$296,Samlet!$C1747,Baggrundsvariable!$C$3:$C$296,Samlet!$E1747)</f>
        <v>14.847157834554469</v>
      </c>
    </row>
    <row r="1748" spans="1:12">
      <c r="A1748">
        <v>1676</v>
      </c>
      <c r="B1748" t="s">
        <v>618</v>
      </c>
      <c r="C1748">
        <v>101</v>
      </c>
      <c r="D1748" t="s">
        <v>1232</v>
      </c>
      <c r="E1748">
        <v>2015</v>
      </c>
      <c r="F1748" s="15">
        <f>IF(VLOOKUP(IF($A1748&lt;1500,'BM011'!$D$5,IF($A1748&lt;1800,'BM011'!$D$5,IF($A1748&lt;2000,'BM011'!$D$5,$A1748))),'BM011'!$D$5:$U$607,'BM011'!T$609,0)="BRUG KOM",VLOOKUP($C1748,'BM010'!$C$5:$T$102,'BM010'!S$104,0),VLOOKUP(IF($A1748&lt;1500,'BM011'!$D$5,IF($A1748&lt;1800,'BM011'!$D$5,IF($A1748&lt;2000,'BM011'!$D$5,$A1748))),'BM011'!$D$5:$U$607,'BM011'!T$609,0))</f>
        <v>29624.75</v>
      </c>
      <c r="G1748">
        <f>SUMIFS(Baggrundsvariable!D$3:D$296,Baggrundsvariable!$A$3:$A$296,Samlet!$C1748,Baggrundsvariable!$C$3:$C$296,Samlet!$E1748)</f>
        <v>209991</v>
      </c>
      <c r="H1748" s="8">
        <f>SUMIFS(Baggrundsvariable!E$3:E$296,Baggrundsvariable!$A$3:$A$296,Samlet!$C1748,Baggrundsvariable!$C$3:$C$296,Samlet!$E1748)</f>
        <v>1.2249999999999999</v>
      </c>
      <c r="I1748" s="8">
        <f>SUMIFS(Baggrundsvariable!F$3:F$296,Baggrundsvariable!$A$3:$A$296,Samlet!$C1748,Baggrundsvariable!$C$3:$C$296,Samlet!$E1748)</f>
        <v>6.4</v>
      </c>
      <c r="J1748" s="8">
        <f>SUMIFS(Baggrundsvariable!G$3:G$296,Baggrundsvariable!$A$3:$A$296,Samlet!$C1748,Baggrundsvariable!$C$3:$C$296,Samlet!$E1748)</f>
        <v>40.6</v>
      </c>
      <c r="K1748" s="8">
        <f>SUMIFS(Baggrundsvariable!H$3:H$296,Baggrundsvariable!$A$3:$A$296,Samlet!$C1748,Baggrundsvariable!$C$3:$C$296,Samlet!$E1748)</f>
        <v>20.8</v>
      </c>
      <c r="L1748" s="8">
        <f>SUMIFS(Baggrundsvariable!I$3:I$296,Baggrundsvariable!$A$3:$A$296,Samlet!$C1748,Baggrundsvariable!$C$3:$C$296,Samlet!$E1748)</f>
        <v>14.847157834554469</v>
      </c>
    </row>
    <row r="1749" spans="1:12">
      <c r="A1749">
        <v>1677</v>
      </c>
      <c r="B1749" t="s">
        <v>618</v>
      </c>
      <c r="C1749">
        <v>101</v>
      </c>
      <c r="D1749" t="s">
        <v>1232</v>
      </c>
      <c r="E1749">
        <v>2015</v>
      </c>
      <c r="F1749" s="15">
        <f>IF(VLOOKUP(IF($A1749&lt;1500,'BM011'!$D$5,IF($A1749&lt;1800,'BM011'!$D$5,IF($A1749&lt;2000,'BM011'!$D$5,$A1749))),'BM011'!$D$5:$U$607,'BM011'!T$609,0)="BRUG KOM",VLOOKUP($C1749,'BM010'!$C$5:$T$102,'BM010'!S$104,0),VLOOKUP(IF($A1749&lt;1500,'BM011'!$D$5,IF($A1749&lt;1800,'BM011'!$D$5,IF($A1749&lt;2000,'BM011'!$D$5,$A1749))),'BM011'!$D$5:$U$607,'BM011'!T$609,0))</f>
        <v>29624.75</v>
      </c>
      <c r="G1749">
        <f>SUMIFS(Baggrundsvariable!D$3:D$296,Baggrundsvariable!$A$3:$A$296,Samlet!$C1749,Baggrundsvariable!$C$3:$C$296,Samlet!$E1749)</f>
        <v>209991</v>
      </c>
      <c r="H1749" s="8">
        <f>SUMIFS(Baggrundsvariable!E$3:E$296,Baggrundsvariable!$A$3:$A$296,Samlet!$C1749,Baggrundsvariable!$C$3:$C$296,Samlet!$E1749)</f>
        <v>1.2249999999999999</v>
      </c>
      <c r="I1749" s="8">
        <f>SUMIFS(Baggrundsvariable!F$3:F$296,Baggrundsvariable!$A$3:$A$296,Samlet!$C1749,Baggrundsvariable!$C$3:$C$296,Samlet!$E1749)</f>
        <v>6.4</v>
      </c>
      <c r="J1749" s="8">
        <f>SUMIFS(Baggrundsvariable!G$3:G$296,Baggrundsvariable!$A$3:$A$296,Samlet!$C1749,Baggrundsvariable!$C$3:$C$296,Samlet!$E1749)</f>
        <v>40.6</v>
      </c>
      <c r="K1749" s="8">
        <f>SUMIFS(Baggrundsvariable!H$3:H$296,Baggrundsvariable!$A$3:$A$296,Samlet!$C1749,Baggrundsvariable!$C$3:$C$296,Samlet!$E1749)</f>
        <v>20.8</v>
      </c>
      <c r="L1749" s="8">
        <f>SUMIFS(Baggrundsvariable!I$3:I$296,Baggrundsvariable!$A$3:$A$296,Samlet!$C1749,Baggrundsvariable!$C$3:$C$296,Samlet!$E1749)</f>
        <v>14.847157834554469</v>
      </c>
    </row>
    <row r="1750" spans="1:12">
      <c r="A1750">
        <v>1699</v>
      </c>
      <c r="B1750" t="s">
        <v>618</v>
      </c>
      <c r="C1750">
        <v>101</v>
      </c>
      <c r="D1750" t="s">
        <v>1232</v>
      </c>
      <c r="E1750">
        <v>2015</v>
      </c>
      <c r="F1750" s="15">
        <f>IF(VLOOKUP(IF($A1750&lt;1500,'BM011'!$D$5,IF($A1750&lt;1800,'BM011'!$D$5,IF($A1750&lt;2000,'BM011'!$D$5,$A1750))),'BM011'!$D$5:$U$607,'BM011'!T$609,0)="BRUG KOM",VLOOKUP($C1750,'BM010'!$C$5:$T$102,'BM010'!S$104,0),VLOOKUP(IF($A1750&lt;1500,'BM011'!$D$5,IF($A1750&lt;1800,'BM011'!$D$5,IF($A1750&lt;2000,'BM011'!$D$5,$A1750))),'BM011'!$D$5:$U$607,'BM011'!T$609,0))</f>
        <v>29624.75</v>
      </c>
      <c r="G1750">
        <f>SUMIFS(Baggrundsvariable!D$3:D$296,Baggrundsvariable!$A$3:$A$296,Samlet!$C1750,Baggrundsvariable!$C$3:$C$296,Samlet!$E1750)</f>
        <v>209991</v>
      </c>
      <c r="H1750" s="8">
        <f>SUMIFS(Baggrundsvariable!E$3:E$296,Baggrundsvariable!$A$3:$A$296,Samlet!$C1750,Baggrundsvariable!$C$3:$C$296,Samlet!$E1750)</f>
        <v>1.2249999999999999</v>
      </c>
      <c r="I1750" s="8">
        <f>SUMIFS(Baggrundsvariable!F$3:F$296,Baggrundsvariable!$A$3:$A$296,Samlet!$C1750,Baggrundsvariable!$C$3:$C$296,Samlet!$E1750)</f>
        <v>6.4</v>
      </c>
      <c r="J1750" s="8">
        <f>SUMIFS(Baggrundsvariable!G$3:G$296,Baggrundsvariable!$A$3:$A$296,Samlet!$C1750,Baggrundsvariable!$C$3:$C$296,Samlet!$E1750)</f>
        <v>40.6</v>
      </c>
      <c r="K1750" s="8">
        <f>SUMIFS(Baggrundsvariable!H$3:H$296,Baggrundsvariable!$A$3:$A$296,Samlet!$C1750,Baggrundsvariable!$C$3:$C$296,Samlet!$E1750)</f>
        <v>20.8</v>
      </c>
      <c r="L1750" s="8">
        <f>SUMIFS(Baggrundsvariable!I$3:I$296,Baggrundsvariable!$A$3:$A$296,Samlet!$C1750,Baggrundsvariable!$C$3:$C$296,Samlet!$E1750)</f>
        <v>14.847157834554469</v>
      </c>
    </row>
    <row r="1751" spans="1:12">
      <c r="A1751">
        <v>1700</v>
      </c>
      <c r="B1751" t="s">
        <v>618</v>
      </c>
      <c r="C1751">
        <v>101</v>
      </c>
      <c r="D1751" t="s">
        <v>1232</v>
      </c>
      <c r="E1751">
        <v>2015</v>
      </c>
      <c r="F1751" s="15">
        <f>IF(VLOOKUP(IF($A1751&lt;1500,'BM011'!$D$5,IF($A1751&lt;1800,'BM011'!$D$5,IF($A1751&lt;2000,'BM011'!$D$5,$A1751))),'BM011'!$D$5:$U$607,'BM011'!T$609,0)="BRUG KOM",VLOOKUP($C1751,'BM010'!$C$5:$T$102,'BM010'!S$104,0),VLOOKUP(IF($A1751&lt;1500,'BM011'!$D$5,IF($A1751&lt;1800,'BM011'!$D$5,IF($A1751&lt;2000,'BM011'!$D$5,$A1751))),'BM011'!$D$5:$U$607,'BM011'!T$609,0))</f>
        <v>29624.75</v>
      </c>
      <c r="G1751">
        <f>SUMIFS(Baggrundsvariable!D$3:D$296,Baggrundsvariable!$A$3:$A$296,Samlet!$C1751,Baggrundsvariable!$C$3:$C$296,Samlet!$E1751)</f>
        <v>209991</v>
      </c>
      <c r="H1751" s="8">
        <f>SUMIFS(Baggrundsvariable!E$3:E$296,Baggrundsvariable!$A$3:$A$296,Samlet!$C1751,Baggrundsvariable!$C$3:$C$296,Samlet!$E1751)</f>
        <v>1.2249999999999999</v>
      </c>
      <c r="I1751" s="8">
        <f>SUMIFS(Baggrundsvariable!F$3:F$296,Baggrundsvariable!$A$3:$A$296,Samlet!$C1751,Baggrundsvariable!$C$3:$C$296,Samlet!$E1751)</f>
        <v>6.4</v>
      </c>
      <c r="J1751" s="8">
        <f>SUMIFS(Baggrundsvariable!G$3:G$296,Baggrundsvariable!$A$3:$A$296,Samlet!$C1751,Baggrundsvariable!$C$3:$C$296,Samlet!$E1751)</f>
        <v>40.6</v>
      </c>
      <c r="K1751" s="8">
        <f>SUMIFS(Baggrundsvariable!H$3:H$296,Baggrundsvariable!$A$3:$A$296,Samlet!$C1751,Baggrundsvariable!$C$3:$C$296,Samlet!$E1751)</f>
        <v>20.8</v>
      </c>
      <c r="L1751" s="8">
        <f>SUMIFS(Baggrundsvariable!I$3:I$296,Baggrundsvariable!$A$3:$A$296,Samlet!$C1751,Baggrundsvariable!$C$3:$C$296,Samlet!$E1751)</f>
        <v>14.847157834554469</v>
      </c>
    </row>
    <row r="1752" spans="1:12">
      <c r="A1752">
        <v>1701</v>
      </c>
      <c r="B1752" t="s">
        <v>618</v>
      </c>
      <c r="C1752">
        <v>101</v>
      </c>
      <c r="D1752" t="s">
        <v>1232</v>
      </c>
      <c r="E1752">
        <v>2015</v>
      </c>
      <c r="F1752" s="15">
        <f>IF(VLOOKUP(IF($A1752&lt;1500,'BM011'!$D$5,IF($A1752&lt;1800,'BM011'!$D$5,IF($A1752&lt;2000,'BM011'!$D$5,$A1752))),'BM011'!$D$5:$U$607,'BM011'!T$609,0)="BRUG KOM",VLOOKUP($C1752,'BM010'!$C$5:$T$102,'BM010'!S$104,0),VLOOKUP(IF($A1752&lt;1500,'BM011'!$D$5,IF($A1752&lt;1800,'BM011'!$D$5,IF($A1752&lt;2000,'BM011'!$D$5,$A1752))),'BM011'!$D$5:$U$607,'BM011'!T$609,0))</f>
        <v>29624.75</v>
      </c>
      <c r="G1752">
        <f>SUMIFS(Baggrundsvariable!D$3:D$296,Baggrundsvariable!$A$3:$A$296,Samlet!$C1752,Baggrundsvariable!$C$3:$C$296,Samlet!$E1752)</f>
        <v>209991</v>
      </c>
      <c r="H1752" s="8">
        <f>SUMIFS(Baggrundsvariable!E$3:E$296,Baggrundsvariable!$A$3:$A$296,Samlet!$C1752,Baggrundsvariable!$C$3:$C$296,Samlet!$E1752)</f>
        <v>1.2249999999999999</v>
      </c>
      <c r="I1752" s="8">
        <f>SUMIFS(Baggrundsvariable!F$3:F$296,Baggrundsvariable!$A$3:$A$296,Samlet!$C1752,Baggrundsvariable!$C$3:$C$296,Samlet!$E1752)</f>
        <v>6.4</v>
      </c>
      <c r="J1752" s="8">
        <f>SUMIFS(Baggrundsvariable!G$3:G$296,Baggrundsvariable!$A$3:$A$296,Samlet!$C1752,Baggrundsvariable!$C$3:$C$296,Samlet!$E1752)</f>
        <v>40.6</v>
      </c>
      <c r="K1752" s="8">
        <f>SUMIFS(Baggrundsvariable!H$3:H$296,Baggrundsvariable!$A$3:$A$296,Samlet!$C1752,Baggrundsvariable!$C$3:$C$296,Samlet!$E1752)</f>
        <v>20.8</v>
      </c>
      <c r="L1752" s="8">
        <f>SUMIFS(Baggrundsvariable!I$3:I$296,Baggrundsvariable!$A$3:$A$296,Samlet!$C1752,Baggrundsvariable!$C$3:$C$296,Samlet!$E1752)</f>
        <v>14.847157834554469</v>
      </c>
    </row>
    <row r="1753" spans="1:12">
      <c r="A1753">
        <v>1702</v>
      </c>
      <c r="B1753" t="s">
        <v>618</v>
      </c>
      <c r="C1753">
        <v>101</v>
      </c>
      <c r="D1753" t="s">
        <v>1232</v>
      </c>
      <c r="E1753">
        <v>2015</v>
      </c>
      <c r="F1753" s="15">
        <f>IF(VLOOKUP(IF($A1753&lt;1500,'BM011'!$D$5,IF($A1753&lt;1800,'BM011'!$D$5,IF($A1753&lt;2000,'BM011'!$D$5,$A1753))),'BM011'!$D$5:$U$607,'BM011'!T$609,0)="BRUG KOM",VLOOKUP($C1753,'BM010'!$C$5:$T$102,'BM010'!S$104,0),VLOOKUP(IF($A1753&lt;1500,'BM011'!$D$5,IF($A1753&lt;1800,'BM011'!$D$5,IF($A1753&lt;2000,'BM011'!$D$5,$A1753))),'BM011'!$D$5:$U$607,'BM011'!T$609,0))</f>
        <v>29624.75</v>
      </c>
      <c r="G1753">
        <f>SUMIFS(Baggrundsvariable!D$3:D$296,Baggrundsvariable!$A$3:$A$296,Samlet!$C1753,Baggrundsvariable!$C$3:$C$296,Samlet!$E1753)</f>
        <v>209991</v>
      </c>
      <c r="H1753" s="8">
        <f>SUMIFS(Baggrundsvariable!E$3:E$296,Baggrundsvariable!$A$3:$A$296,Samlet!$C1753,Baggrundsvariable!$C$3:$C$296,Samlet!$E1753)</f>
        <v>1.2249999999999999</v>
      </c>
      <c r="I1753" s="8">
        <f>SUMIFS(Baggrundsvariable!F$3:F$296,Baggrundsvariable!$A$3:$A$296,Samlet!$C1753,Baggrundsvariable!$C$3:$C$296,Samlet!$E1753)</f>
        <v>6.4</v>
      </c>
      <c r="J1753" s="8">
        <f>SUMIFS(Baggrundsvariable!G$3:G$296,Baggrundsvariable!$A$3:$A$296,Samlet!$C1753,Baggrundsvariable!$C$3:$C$296,Samlet!$E1753)</f>
        <v>40.6</v>
      </c>
      <c r="K1753" s="8">
        <f>SUMIFS(Baggrundsvariable!H$3:H$296,Baggrundsvariable!$A$3:$A$296,Samlet!$C1753,Baggrundsvariable!$C$3:$C$296,Samlet!$E1753)</f>
        <v>20.8</v>
      </c>
      <c r="L1753" s="8">
        <f>SUMIFS(Baggrundsvariable!I$3:I$296,Baggrundsvariable!$A$3:$A$296,Samlet!$C1753,Baggrundsvariable!$C$3:$C$296,Samlet!$E1753)</f>
        <v>14.847157834554469</v>
      </c>
    </row>
    <row r="1754" spans="1:12">
      <c r="A1754">
        <v>1703</v>
      </c>
      <c r="B1754" t="s">
        <v>618</v>
      </c>
      <c r="C1754">
        <v>101</v>
      </c>
      <c r="D1754" t="s">
        <v>1232</v>
      </c>
      <c r="E1754">
        <v>2015</v>
      </c>
      <c r="F1754" s="15">
        <f>IF(VLOOKUP(IF($A1754&lt;1500,'BM011'!$D$5,IF($A1754&lt;1800,'BM011'!$D$5,IF($A1754&lt;2000,'BM011'!$D$5,$A1754))),'BM011'!$D$5:$U$607,'BM011'!T$609,0)="BRUG KOM",VLOOKUP($C1754,'BM010'!$C$5:$T$102,'BM010'!S$104,0),VLOOKUP(IF($A1754&lt;1500,'BM011'!$D$5,IF($A1754&lt;1800,'BM011'!$D$5,IF($A1754&lt;2000,'BM011'!$D$5,$A1754))),'BM011'!$D$5:$U$607,'BM011'!T$609,0))</f>
        <v>29624.75</v>
      </c>
      <c r="G1754">
        <f>SUMIFS(Baggrundsvariable!D$3:D$296,Baggrundsvariable!$A$3:$A$296,Samlet!$C1754,Baggrundsvariable!$C$3:$C$296,Samlet!$E1754)</f>
        <v>209991</v>
      </c>
      <c r="H1754" s="8">
        <f>SUMIFS(Baggrundsvariable!E$3:E$296,Baggrundsvariable!$A$3:$A$296,Samlet!$C1754,Baggrundsvariable!$C$3:$C$296,Samlet!$E1754)</f>
        <v>1.2249999999999999</v>
      </c>
      <c r="I1754" s="8">
        <f>SUMIFS(Baggrundsvariable!F$3:F$296,Baggrundsvariable!$A$3:$A$296,Samlet!$C1754,Baggrundsvariable!$C$3:$C$296,Samlet!$E1754)</f>
        <v>6.4</v>
      </c>
      <c r="J1754" s="8">
        <f>SUMIFS(Baggrundsvariable!G$3:G$296,Baggrundsvariable!$A$3:$A$296,Samlet!$C1754,Baggrundsvariable!$C$3:$C$296,Samlet!$E1754)</f>
        <v>40.6</v>
      </c>
      <c r="K1754" s="8">
        <f>SUMIFS(Baggrundsvariable!H$3:H$296,Baggrundsvariable!$A$3:$A$296,Samlet!$C1754,Baggrundsvariable!$C$3:$C$296,Samlet!$E1754)</f>
        <v>20.8</v>
      </c>
      <c r="L1754" s="8">
        <f>SUMIFS(Baggrundsvariable!I$3:I$296,Baggrundsvariable!$A$3:$A$296,Samlet!$C1754,Baggrundsvariable!$C$3:$C$296,Samlet!$E1754)</f>
        <v>14.847157834554469</v>
      </c>
    </row>
    <row r="1755" spans="1:12">
      <c r="A1755">
        <v>1704</v>
      </c>
      <c r="B1755" t="s">
        <v>618</v>
      </c>
      <c r="C1755">
        <v>101</v>
      </c>
      <c r="D1755" t="s">
        <v>1232</v>
      </c>
      <c r="E1755">
        <v>2015</v>
      </c>
      <c r="F1755" s="15">
        <f>IF(VLOOKUP(IF($A1755&lt;1500,'BM011'!$D$5,IF($A1755&lt;1800,'BM011'!$D$5,IF($A1755&lt;2000,'BM011'!$D$5,$A1755))),'BM011'!$D$5:$U$607,'BM011'!T$609,0)="BRUG KOM",VLOOKUP($C1755,'BM010'!$C$5:$T$102,'BM010'!S$104,0),VLOOKUP(IF($A1755&lt;1500,'BM011'!$D$5,IF($A1755&lt;1800,'BM011'!$D$5,IF($A1755&lt;2000,'BM011'!$D$5,$A1755))),'BM011'!$D$5:$U$607,'BM011'!T$609,0))</f>
        <v>29624.75</v>
      </c>
      <c r="G1755">
        <f>SUMIFS(Baggrundsvariable!D$3:D$296,Baggrundsvariable!$A$3:$A$296,Samlet!$C1755,Baggrundsvariable!$C$3:$C$296,Samlet!$E1755)</f>
        <v>209991</v>
      </c>
      <c r="H1755" s="8">
        <f>SUMIFS(Baggrundsvariable!E$3:E$296,Baggrundsvariable!$A$3:$A$296,Samlet!$C1755,Baggrundsvariable!$C$3:$C$296,Samlet!$E1755)</f>
        <v>1.2249999999999999</v>
      </c>
      <c r="I1755" s="8">
        <f>SUMIFS(Baggrundsvariable!F$3:F$296,Baggrundsvariable!$A$3:$A$296,Samlet!$C1755,Baggrundsvariable!$C$3:$C$296,Samlet!$E1755)</f>
        <v>6.4</v>
      </c>
      <c r="J1755" s="8">
        <f>SUMIFS(Baggrundsvariable!G$3:G$296,Baggrundsvariable!$A$3:$A$296,Samlet!$C1755,Baggrundsvariable!$C$3:$C$296,Samlet!$E1755)</f>
        <v>40.6</v>
      </c>
      <c r="K1755" s="8">
        <f>SUMIFS(Baggrundsvariable!H$3:H$296,Baggrundsvariable!$A$3:$A$296,Samlet!$C1755,Baggrundsvariable!$C$3:$C$296,Samlet!$E1755)</f>
        <v>20.8</v>
      </c>
      <c r="L1755" s="8">
        <f>SUMIFS(Baggrundsvariable!I$3:I$296,Baggrundsvariable!$A$3:$A$296,Samlet!$C1755,Baggrundsvariable!$C$3:$C$296,Samlet!$E1755)</f>
        <v>14.847157834554469</v>
      </c>
    </row>
    <row r="1756" spans="1:12">
      <c r="A1756">
        <v>1705</v>
      </c>
      <c r="B1756" t="s">
        <v>618</v>
      </c>
      <c r="C1756">
        <v>101</v>
      </c>
      <c r="D1756" t="s">
        <v>1232</v>
      </c>
      <c r="E1756">
        <v>2015</v>
      </c>
      <c r="F1756" s="15">
        <f>IF(VLOOKUP(IF($A1756&lt;1500,'BM011'!$D$5,IF($A1756&lt;1800,'BM011'!$D$5,IF($A1756&lt;2000,'BM011'!$D$5,$A1756))),'BM011'!$D$5:$U$607,'BM011'!T$609,0)="BRUG KOM",VLOOKUP($C1756,'BM010'!$C$5:$T$102,'BM010'!S$104,0),VLOOKUP(IF($A1756&lt;1500,'BM011'!$D$5,IF($A1756&lt;1800,'BM011'!$D$5,IF($A1756&lt;2000,'BM011'!$D$5,$A1756))),'BM011'!$D$5:$U$607,'BM011'!T$609,0))</f>
        <v>29624.75</v>
      </c>
      <c r="G1756">
        <f>SUMIFS(Baggrundsvariable!D$3:D$296,Baggrundsvariable!$A$3:$A$296,Samlet!$C1756,Baggrundsvariable!$C$3:$C$296,Samlet!$E1756)</f>
        <v>209991</v>
      </c>
      <c r="H1756" s="8">
        <f>SUMIFS(Baggrundsvariable!E$3:E$296,Baggrundsvariable!$A$3:$A$296,Samlet!$C1756,Baggrundsvariable!$C$3:$C$296,Samlet!$E1756)</f>
        <v>1.2249999999999999</v>
      </c>
      <c r="I1756" s="8">
        <f>SUMIFS(Baggrundsvariable!F$3:F$296,Baggrundsvariable!$A$3:$A$296,Samlet!$C1756,Baggrundsvariable!$C$3:$C$296,Samlet!$E1756)</f>
        <v>6.4</v>
      </c>
      <c r="J1756" s="8">
        <f>SUMIFS(Baggrundsvariable!G$3:G$296,Baggrundsvariable!$A$3:$A$296,Samlet!$C1756,Baggrundsvariable!$C$3:$C$296,Samlet!$E1756)</f>
        <v>40.6</v>
      </c>
      <c r="K1756" s="8">
        <f>SUMIFS(Baggrundsvariable!H$3:H$296,Baggrundsvariable!$A$3:$A$296,Samlet!$C1756,Baggrundsvariable!$C$3:$C$296,Samlet!$E1756)</f>
        <v>20.8</v>
      </c>
      <c r="L1756" s="8">
        <f>SUMIFS(Baggrundsvariable!I$3:I$296,Baggrundsvariable!$A$3:$A$296,Samlet!$C1756,Baggrundsvariable!$C$3:$C$296,Samlet!$E1756)</f>
        <v>14.847157834554469</v>
      </c>
    </row>
    <row r="1757" spans="1:12">
      <c r="A1757">
        <v>1706</v>
      </c>
      <c r="B1757" t="s">
        <v>618</v>
      </c>
      <c r="C1757">
        <v>101</v>
      </c>
      <c r="D1757" t="s">
        <v>1232</v>
      </c>
      <c r="E1757">
        <v>2015</v>
      </c>
      <c r="F1757" s="15">
        <f>IF(VLOOKUP(IF($A1757&lt;1500,'BM011'!$D$5,IF($A1757&lt;1800,'BM011'!$D$5,IF($A1757&lt;2000,'BM011'!$D$5,$A1757))),'BM011'!$D$5:$U$607,'BM011'!T$609,0)="BRUG KOM",VLOOKUP($C1757,'BM010'!$C$5:$T$102,'BM010'!S$104,0),VLOOKUP(IF($A1757&lt;1500,'BM011'!$D$5,IF($A1757&lt;1800,'BM011'!$D$5,IF($A1757&lt;2000,'BM011'!$D$5,$A1757))),'BM011'!$D$5:$U$607,'BM011'!T$609,0))</f>
        <v>29624.75</v>
      </c>
      <c r="G1757">
        <f>SUMIFS(Baggrundsvariable!D$3:D$296,Baggrundsvariable!$A$3:$A$296,Samlet!$C1757,Baggrundsvariable!$C$3:$C$296,Samlet!$E1757)</f>
        <v>209991</v>
      </c>
      <c r="H1757" s="8">
        <f>SUMIFS(Baggrundsvariable!E$3:E$296,Baggrundsvariable!$A$3:$A$296,Samlet!$C1757,Baggrundsvariable!$C$3:$C$296,Samlet!$E1757)</f>
        <v>1.2249999999999999</v>
      </c>
      <c r="I1757" s="8">
        <f>SUMIFS(Baggrundsvariable!F$3:F$296,Baggrundsvariable!$A$3:$A$296,Samlet!$C1757,Baggrundsvariable!$C$3:$C$296,Samlet!$E1757)</f>
        <v>6.4</v>
      </c>
      <c r="J1757" s="8">
        <f>SUMIFS(Baggrundsvariable!G$3:G$296,Baggrundsvariable!$A$3:$A$296,Samlet!$C1757,Baggrundsvariable!$C$3:$C$296,Samlet!$E1757)</f>
        <v>40.6</v>
      </c>
      <c r="K1757" s="8">
        <f>SUMIFS(Baggrundsvariable!H$3:H$296,Baggrundsvariable!$A$3:$A$296,Samlet!$C1757,Baggrundsvariable!$C$3:$C$296,Samlet!$E1757)</f>
        <v>20.8</v>
      </c>
      <c r="L1757" s="8">
        <f>SUMIFS(Baggrundsvariable!I$3:I$296,Baggrundsvariable!$A$3:$A$296,Samlet!$C1757,Baggrundsvariable!$C$3:$C$296,Samlet!$E1757)</f>
        <v>14.847157834554469</v>
      </c>
    </row>
    <row r="1758" spans="1:12">
      <c r="A1758">
        <v>1707</v>
      </c>
      <c r="B1758" t="s">
        <v>618</v>
      </c>
      <c r="C1758">
        <v>101</v>
      </c>
      <c r="D1758" t="s">
        <v>1232</v>
      </c>
      <c r="E1758">
        <v>2015</v>
      </c>
      <c r="F1758" s="15">
        <f>IF(VLOOKUP(IF($A1758&lt;1500,'BM011'!$D$5,IF($A1758&lt;1800,'BM011'!$D$5,IF($A1758&lt;2000,'BM011'!$D$5,$A1758))),'BM011'!$D$5:$U$607,'BM011'!T$609,0)="BRUG KOM",VLOOKUP($C1758,'BM010'!$C$5:$T$102,'BM010'!S$104,0),VLOOKUP(IF($A1758&lt;1500,'BM011'!$D$5,IF($A1758&lt;1800,'BM011'!$D$5,IF($A1758&lt;2000,'BM011'!$D$5,$A1758))),'BM011'!$D$5:$U$607,'BM011'!T$609,0))</f>
        <v>29624.75</v>
      </c>
      <c r="G1758">
        <f>SUMIFS(Baggrundsvariable!D$3:D$296,Baggrundsvariable!$A$3:$A$296,Samlet!$C1758,Baggrundsvariable!$C$3:$C$296,Samlet!$E1758)</f>
        <v>209991</v>
      </c>
      <c r="H1758" s="8">
        <f>SUMIFS(Baggrundsvariable!E$3:E$296,Baggrundsvariable!$A$3:$A$296,Samlet!$C1758,Baggrundsvariable!$C$3:$C$296,Samlet!$E1758)</f>
        <v>1.2249999999999999</v>
      </c>
      <c r="I1758" s="8">
        <f>SUMIFS(Baggrundsvariable!F$3:F$296,Baggrundsvariable!$A$3:$A$296,Samlet!$C1758,Baggrundsvariable!$C$3:$C$296,Samlet!$E1758)</f>
        <v>6.4</v>
      </c>
      <c r="J1758" s="8">
        <f>SUMIFS(Baggrundsvariable!G$3:G$296,Baggrundsvariable!$A$3:$A$296,Samlet!$C1758,Baggrundsvariable!$C$3:$C$296,Samlet!$E1758)</f>
        <v>40.6</v>
      </c>
      <c r="K1758" s="8">
        <f>SUMIFS(Baggrundsvariable!H$3:H$296,Baggrundsvariable!$A$3:$A$296,Samlet!$C1758,Baggrundsvariable!$C$3:$C$296,Samlet!$E1758)</f>
        <v>20.8</v>
      </c>
      <c r="L1758" s="8">
        <f>SUMIFS(Baggrundsvariable!I$3:I$296,Baggrundsvariable!$A$3:$A$296,Samlet!$C1758,Baggrundsvariable!$C$3:$C$296,Samlet!$E1758)</f>
        <v>14.847157834554469</v>
      </c>
    </row>
    <row r="1759" spans="1:12">
      <c r="A1759">
        <v>1708</v>
      </c>
      <c r="B1759" t="s">
        <v>618</v>
      </c>
      <c r="C1759">
        <v>101</v>
      </c>
      <c r="D1759" t="s">
        <v>1232</v>
      </c>
      <c r="E1759">
        <v>2015</v>
      </c>
      <c r="F1759" s="15">
        <f>IF(VLOOKUP(IF($A1759&lt;1500,'BM011'!$D$5,IF($A1759&lt;1800,'BM011'!$D$5,IF($A1759&lt;2000,'BM011'!$D$5,$A1759))),'BM011'!$D$5:$U$607,'BM011'!T$609,0)="BRUG KOM",VLOOKUP($C1759,'BM010'!$C$5:$T$102,'BM010'!S$104,0),VLOOKUP(IF($A1759&lt;1500,'BM011'!$D$5,IF($A1759&lt;1800,'BM011'!$D$5,IF($A1759&lt;2000,'BM011'!$D$5,$A1759))),'BM011'!$D$5:$U$607,'BM011'!T$609,0))</f>
        <v>29624.75</v>
      </c>
      <c r="G1759">
        <f>SUMIFS(Baggrundsvariable!D$3:D$296,Baggrundsvariable!$A$3:$A$296,Samlet!$C1759,Baggrundsvariable!$C$3:$C$296,Samlet!$E1759)</f>
        <v>209991</v>
      </c>
      <c r="H1759" s="8">
        <f>SUMIFS(Baggrundsvariable!E$3:E$296,Baggrundsvariable!$A$3:$A$296,Samlet!$C1759,Baggrundsvariable!$C$3:$C$296,Samlet!$E1759)</f>
        <v>1.2249999999999999</v>
      </c>
      <c r="I1759" s="8">
        <f>SUMIFS(Baggrundsvariable!F$3:F$296,Baggrundsvariable!$A$3:$A$296,Samlet!$C1759,Baggrundsvariable!$C$3:$C$296,Samlet!$E1759)</f>
        <v>6.4</v>
      </c>
      <c r="J1759" s="8">
        <f>SUMIFS(Baggrundsvariable!G$3:G$296,Baggrundsvariable!$A$3:$A$296,Samlet!$C1759,Baggrundsvariable!$C$3:$C$296,Samlet!$E1759)</f>
        <v>40.6</v>
      </c>
      <c r="K1759" s="8">
        <f>SUMIFS(Baggrundsvariable!H$3:H$296,Baggrundsvariable!$A$3:$A$296,Samlet!$C1759,Baggrundsvariable!$C$3:$C$296,Samlet!$E1759)</f>
        <v>20.8</v>
      </c>
      <c r="L1759" s="8">
        <f>SUMIFS(Baggrundsvariable!I$3:I$296,Baggrundsvariable!$A$3:$A$296,Samlet!$C1759,Baggrundsvariable!$C$3:$C$296,Samlet!$E1759)</f>
        <v>14.847157834554469</v>
      </c>
    </row>
    <row r="1760" spans="1:12">
      <c r="A1760">
        <v>1709</v>
      </c>
      <c r="B1760" t="s">
        <v>618</v>
      </c>
      <c r="C1760">
        <v>101</v>
      </c>
      <c r="D1760" t="s">
        <v>1232</v>
      </c>
      <c r="E1760">
        <v>2015</v>
      </c>
      <c r="F1760" s="15">
        <f>IF(VLOOKUP(IF($A1760&lt;1500,'BM011'!$D$5,IF($A1760&lt;1800,'BM011'!$D$5,IF($A1760&lt;2000,'BM011'!$D$5,$A1760))),'BM011'!$D$5:$U$607,'BM011'!T$609,0)="BRUG KOM",VLOOKUP($C1760,'BM010'!$C$5:$T$102,'BM010'!S$104,0),VLOOKUP(IF($A1760&lt;1500,'BM011'!$D$5,IF($A1760&lt;1800,'BM011'!$D$5,IF($A1760&lt;2000,'BM011'!$D$5,$A1760))),'BM011'!$D$5:$U$607,'BM011'!T$609,0))</f>
        <v>29624.75</v>
      </c>
      <c r="G1760">
        <f>SUMIFS(Baggrundsvariable!D$3:D$296,Baggrundsvariable!$A$3:$A$296,Samlet!$C1760,Baggrundsvariable!$C$3:$C$296,Samlet!$E1760)</f>
        <v>209991</v>
      </c>
      <c r="H1760" s="8">
        <f>SUMIFS(Baggrundsvariable!E$3:E$296,Baggrundsvariable!$A$3:$A$296,Samlet!$C1760,Baggrundsvariable!$C$3:$C$296,Samlet!$E1760)</f>
        <v>1.2249999999999999</v>
      </c>
      <c r="I1760" s="8">
        <f>SUMIFS(Baggrundsvariable!F$3:F$296,Baggrundsvariable!$A$3:$A$296,Samlet!$C1760,Baggrundsvariable!$C$3:$C$296,Samlet!$E1760)</f>
        <v>6.4</v>
      </c>
      <c r="J1760" s="8">
        <f>SUMIFS(Baggrundsvariable!G$3:G$296,Baggrundsvariable!$A$3:$A$296,Samlet!$C1760,Baggrundsvariable!$C$3:$C$296,Samlet!$E1760)</f>
        <v>40.6</v>
      </c>
      <c r="K1760" s="8">
        <f>SUMIFS(Baggrundsvariable!H$3:H$296,Baggrundsvariable!$A$3:$A$296,Samlet!$C1760,Baggrundsvariable!$C$3:$C$296,Samlet!$E1760)</f>
        <v>20.8</v>
      </c>
      <c r="L1760" s="8">
        <f>SUMIFS(Baggrundsvariable!I$3:I$296,Baggrundsvariable!$A$3:$A$296,Samlet!$C1760,Baggrundsvariable!$C$3:$C$296,Samlet!$E1760)</f>
        <v>14.847157834554469</v>
      </c>
    </row>
    <row r="1761" spans="1:12">
      <c r="A1761">
        <v>1710</v>
      </c>
      <c r="B1761" t="s">
        <v>618</v>
      </c>
      <c r="C1761">
        <v>101</v>
      </c>
      <c r="D1761" t="s">
        <v>1232</v>
      </c>
      <c r="E1761">
        <v>2015</v>
      </c>
      <c r="F1761" s="15">
        <f>IF(VLOOKUP(IF($A1761&lt;1500,'BM011'!$D$5,IF($A1761&lt;1800,'BM011'!$D$5,IF($A1761&lt;2000,'BM011'!$D$5,$A1761))),'BM011'!$D$5:$U$607,'BM011'!T$609,0)="BRUG KOM",VLOOKUP($C1761,'BM010'!$C$5:$T$102,'BM010'!S$104,0),VLOOKUP(IF($A1761&lt;1500,'BM011'!$D$5,IF($A1761&lt;1800,'BM011'!$D$5,IF($A1761&lt;2000,'BM011'!$D$5,$A1761))),'BM011'!$D$5:$U$607,'BM011'!T$609,0))</f>
        <v>29624.75</v>
      </c>
      <c r="G1761">
        <f>SUMIFS(Baggrundsvariable!D$3:D$296,Baggrundsvariable!$A$3:$A$296,Samlet!$C1761,Baggrundsvariable!$C$3:$C$296,Samlet!$E1761)</f>
        <v>209991</v>
      </c>
      <c r="H1761" s="8">
        <f>SUMIFS(Baggrundsvariable!E$3:E$296,Baggrundsvariable!$A$3:$A$296,Samlet!$C1761,Baggrundsvariable!$C$3:$C$296,Samlet!$E1761)</f>
        <v>1.2249999999999999</v>
      </c>
      <c r="I1761" s="8">
        <f>SUMIFS(Baggrundsvariable!F$3:F$296,Baggrundsvariable!$A$3:$A$296,Samlet!$C1761,Baggrundsvariable!$C$3:$C$296,Samlet!$E1761)</f>
        <v>6.4</v>
      </c>
      <c r="J1761" s="8">
        <f>SUMIFS(Baggrundsvariable!G$3:G$296,Baggrundsvariable!$A$3:$A$296,Samlet!$C1761,Baggrundsvariable!$C$3:$C$296,Samlet!$E1761)</f>
        <v>40.6</v>
      </c>
      <c r="K1761" s="8">
        <f>SUMIFS(Baggrundsvariable!H$3:H$296,Baggrundsvariable!$A$3:$A$296,Samlet!$C1761,Baggrundsvariable!$C$3:$C$296,Samlet!$E1761)</f>
        <v>20.8</v>
      </c>
      <c r="L1761" s="8">
        <f>SUMIFS(Baggrundsvariable!I$3:I$296,Baggrundsvariable!$A$3:$A$296,Samlet!$C1761,Baggrundsvariable!$C$3:$C$296,Samlet!$E1761)</f>
        <v>14.847157834554469</v>
      </c>
    </row>
    <row r="1762" spans="1:12">
      <c r="A1762">
        <v>1711</v>
      </c>
      <c r="B1762" t="s">
        <v>618</v>
      </c>
      <c r="C1762">
        <v>101</v>
      </c>
      <c r="D1762" t="s">
        <v>1232</v>
      </c>
      <c r="E1762">
        <v>2015</v>
      </c>
      <c r="F1762" s="15">
        <f>IF(VLOOKUP(IF($A1762&lt;1500,'BM011'!$D$5,IF($A1762&lt;1800,'BM011'!$D$5,IF($A1762&lt;2000,'BM011'!$D$5,$A1762))),'BM011'!$D$5:$U$607,'BM011'!T$609,0)="BRUG KOM",VLOOKUP($C1762,'BM010'!$C$5:$T$102,'BM010'!S$104,0),VLOOKUP(IF($A1762&lt;1500,'BM011'!$D$5,IF($A1762&lt;1800,'BM011'!$D$5,IF($A1762&lt;2000,'BM011'!$D$5,$A1762))),'BM011'!$D$5:$U$607,'BM011'!T$609,0))</f>
        <v>29624.75</v>
      </c>
      <c r="G1762">
        <f>SUMIFS(Baggrundsvariable!D$3:D$296,Baggrundsvariable!$A$3:$A$296,Samlet!$C1762,Baggrundsvariable!$C$3:$C$296,Samlet!$E1762)</f>
        <v>209991</v>
      </c>
      <c r="H1762" s="8">
        <f>SUMIFS(Baggrundsvariable!E$3:E$296,Baggrundsvariable!$A$3:$A$296,Samlet!$C1762,Baggrundsvariable!$C$3:$C$296,Samlet!$E1762)</f>
        <v>1.2249999999999999</v>
      </c>
      <c r="I1762" s="8">
        <f>SUMIFS(Baggrundsvariable!F$3:F$296,Baggrundsvariable!$A$3:$A$296,Samlet!$C1762,Baggrundsvariable!$C$3:$C$296,Samlet!$E1762)</f>
        <v>6.4</v>
      </c>
      <c r="J1762" s="8">
        <f>SUMIFS(Baggrundsvariable!G$3:G$296,Baggrundsvariable!$A$3:$A$296,Samlet!$C1762,Baggrundsvariable!$C$3:$C$296,Samlet!$E1762)</f>
        <v>40.6</v>
      </c>
      <c r="K1762" s="8">
        <f>SUMIFS(Baggrundsvariable!H$3:H$296,Baggrundsvariable!$A$3:$A$296,Samlet!$C1762,Baggrundsvariable!$C$3:$C$296,Samlet!$E1762)</f>
        <v>20.8</v>
      </c>
      <c r="L1762" s="8">
        <f>SUMIFS(Baggrundsvariable!I$3:I$296,Baggrundsvariable!$A$3:$A$296,Samlet!$C1762,Baggrundsvariable!$C$3:$C$296,Samlet!$E1762)</f>
        <v>14.847157834554469</v>
      </c>
    </row>
    <row r="1763" spans="1:12">
      <c r="A1763">
        <v>1712</v>
      </c>
      <c r="B1763" t="s">
        <v>618</v>
      </c>
      <c r="C1763">
        <v>101</v>
      </c>
      <c r="D1763" t="s">
        <v>1232</v>
      </c>
      <c r="E1763">
        <v>2015</v>
      </c>
      <c r="F1763" s="15">
        <f>IF(VLOOKUP(IF($A1763&lt;1500,'BM011'!$D$5,IF($A1763&lt;1800,'BM011'!$D$5,IF($A1763&lt;2000,'BM011'!$D$5,$A1763))),'BM011'!$D$5:$U$607,'BM011'!T$609,0)="BRUG KOM",VLOOKUP($C1763,'BM010'!$C$5:$T$102,'BM010'!S$104,0),VLOOKUP(IF($A1763&lt;1500,'BM011'!$D$5,IF($A1763&lt;1800,'BM011'!$D$5,IF($A1763&lt;2000,'BM011'!$D$5,$A1763))),'BM011'!$D$5:$U$607,'BM011'!T$609,0))</f>
        <v>29624.75</v>
      </c>
      <c r="G1763">
        <f>SUMIFS(Baggrundsvariable!D$3:D$296,Baggrundsvariable!$A$3:$A$296,Samlet!$C1763,Baggrundsvariable!$C$3:$C$296,Samlet!$E1763)</f>
        <v>209991</v>
      </c>
      <c r="H1763" s="8">
        <f>SUMIFS(Baggrundsvariable!E$3:E$296,Baggrundsvariable!$A$3:$A$296,Samlet!$C1763,Baggrundsvariable!$C$3:$C$296,Samlet!$E1763)</f>
        <v>1.2249999999999999</v>
      </c>
      <c r="I1763" s="8">
        <f>SUMIFS(Baggrundsvariable!F$3:F$296,Baggrundsvariable!$A$3:$A$296,Samlet!$C1763,Baggrundsvariable!$C$3:$C$296,Samlet!$E1763)</f>
        <v>6.4</v>
      </c>
      <c r="J1763" s="8">
        <f>SUMIFS(Baggrundsvariable!G$3:G$296,Baggrundsvariable!$A$3:$A$296,Samlet!$C1763,Baggrundsvariable!$C$3:$C$296,Samlet!$E1763)</f>
        <v>40.6</v>
      </c>
      <c r="K1763" s="8">
        <f>SUMIFS(Baggrundsvariable!H$3:H$296,Baggrundsvariable!$A$3:$A$296,Samlet!$C1763,Baggrundsvariable!$C$3:$C$296,Samlet!$E1763)</f>
        <v>20.8</v>
      </c>
      <c r="L1763" s="8">
        <f>SUMIFS(Baggrundsvariable!I$3:I$296,Baggrundsvariable!$A$3:$A$296,Samlet!$C1763,Baggrundsvariable!$C$3:$C$296,Samlet!$E1763)</f>
        <v>14.847157834554469</v>
      </c>
    </row>
    <row r="1764" spans="1:12">
      <c r="A1764">
        <v>1714</v>
      </c>
      <c r="B1764" t="s">
        <v>618</v>
      </c>
      <c r="C1764">
        <v>101</v>
      </c>
      <c r="D1764" t="s">
        <v>1232</v>
      </c>
      <c r="E1764">
        <v>2015</v>
      </c>
      <c r="F1764" s="15">
        <f>IF(VLOOKUP(IF($A1764&lt;1500,'BM011'!$D$5,IF($A1764&lt;1800,'BM011'!$D$5,IF($A1764&lt;2000,'BM011'!$D$5,$A1764))),'BM011'!$D$5:$U$607,'BM011'!T$609,0)="BRUG KOM",VLOOKUP($C1764,'BM010'!$C$5:$T$102,'BM010'!S$104,0),VLOOKUP(IF($A1764&lt;1500,'BM011'!$D$5,IF($A1764&lt;1800,'BM011'!$D$5,IF($A1764&lt;2000,'BM011'!$D$5,$A1764))),'BM011'!$D$5:$U$607,'BM011'!T$609,0))</f>
        <v>29624.75</v>
      </c>
      <c r="G1764">
        <f>SUMIFS(Baggrundsvariable!D$3:D$296,Baggrundsvariable!$A$3:$A$296,Samlet!$C1764,Baggrundsvariable!$C$3:$C$296,Samlet!$E1764)</f>
        <v>209991</v>
      </c>
      <c r="H1764" s="8">
        <f>SUMIFS(Baggrundsvariable!E$3:E$296,Baggrundsvariable!$A$3:$A$296,Samlet!$C1764,Baggrundsvariable!$C$3:$C$296,Samlet!$E1764)</f>
        <v>1.2249999999999999</v>
      </c>
      <c r="I1764" s="8">
        <f>SUMIFS(Baggrundsvariable!F$3:F$296,Baggrundsvariable!$A$3:$A$296,Samlet!$C1764,Baggrundsvariable!$C$3:$C$296,Samlet!$E1764)</f>
        <v>6.4</v>
      </c>
      <c r="J1764" s="8">
        <f>SUMIFS(Baggrundsvariable!G$3:G$296,Baggrundsvariable!$A$3:$A$296,Samlet!$C1764,Baggrundsvariable!$C$3:$C$296,Samlet!$E1764)</f>
        <v>40.6</v>
      </c>
      <c r="K1764" s="8">
        <f>SUMIFS(Baggrundsvariable!H$3:H$296,Baggrundsvariable!$A$3:$A$296,Samlet!$C1764,Baggrundsvariable!$C$3:$C$296,Samlet!$E1764)</f>
        <v>20.8</v>
      </c>
      <c r="L1764" s="8">
        <f>SUMIFS(Baggrundsvariable!I$3:I$296,Baggrundsvariable!$A$3:$A$296,Samlet!$C1764,Baggrundsvariable!$C$3:$C$296,Samlet!$E1764)</f>
        <v>14.847157834554469</v>
      </c>
    </row>
    <row r="1765" spans="1:12">
      <c r="A1765">
        <v>1715</v>
      </c>
      <c r="B1765" t="s">
        <v>618</v>
      </c>
      <c r="C1765">
        <v>101</v>
      </c>
      <c r="D1765" t="s">
        <v>1232</v>
      </c>
      <c r="E1765">
        <v>2015</v>
      </c>
      <c r="F1765" s="15">
        <f>IF(VLOOKUP(IF($A1765&lt;1500,'BM011'!$D$5,IF($A1765&lt;1800,'BM011'!$D$5,IF($A1765&lt;2000,'BM011'!$D$5,$A1765))),'BM011'!$D$5:$U$607,'BM011'!T$609,0)="BRUG KOM",VLOOKUP($C1765,'BM010'!$C$5:$T$102,'BM010'!S$104,0),VLOOKUP(IF($A1765&lt;1500,'BM011'!$D$5,IF($A1765&lt;1800,'BM011'!$D$5,IF($A1765&lt;2000,'BM011'!$D$5,$A1765))),'BM011'!$D$5:$U$607,'BM011'!T$609,0))</f>
        <v>29624.75</v>
      </c>
      <c r="G1765">
        <f>SUMIFS(Baggrundsvariable!D$3:D$296,Baggrundsvariable!$A$3:$A$296,Samlet!$C1765,Baggrundsvariable!$C$3:$C$296,Samlet!$E1765)</f>
        <v>209991</v>
      </c>
      <c r="H1765" s="8">
        <f>SUMIFS(Baggrundsvariable!E$3:E$296,Baggrundsvariable!$A$3:$A$296,Samlet!$C1765,Baggrundsvariable!$C$3:$C$296,Samlet!$E1765)</f>
        <v>1.2249999999999999</v>
      </c>
      <c r="I1765" s="8">
        <f>SUMIFS(Baggrundsvariable!F$3:F$296,Baggrundsvariable!$A$3:$A$296,Samlet!$C1765,Baggrundsvariable!$C$3:$C$296,Samlet!$E1765)</f>
        <v>6.4</v>
      </c>
      <c r="J1765" s="8">
        <f>SUMIFS(Baggrundsvariable!G$3:G$296,Baggrundsvariable!$A$3:$A$296,Samlet!$C1765,Baggrundsvariable!$C$3:$C$296,Samlet!$E1765)</f>
        <v>40.6</v>
      </c>
      <c r="K1765" s="8">
        <f>SUMIFS(Baggrundsvariable!H$3:H$296,Baggrundsvariable!$A$3:$A$296,Samlet!$C1765,Baggrundsvariable!$C$3:$C$296,Samlet!$E1765)</f>
        <v>20.8</v>
      </c>
      <c r="L1765" s="8">
        <f>SUMIFS(Baggrundsvariable!I$3:I$296,Baggrundsvariable!$A$3:$A$296,Samlet!$C1765,Baggrundsvariable!$C$3:$C$296,Samlet!$E1765)</f>
        <v>14.847157834554469</v>
      </c>
    </row>
    <row r="1766" spans="1:12">
      <c r="A1766">
        <v>1716</v>
      </c>
      <c r="B1766" t="s">
        <v>618</v>
      </c>
      <c r="C1766">
        <v>101</v>
      </c>
      <c r="D1766" t="s">
        <v>1232</v>
      </c>
      <c r="E1766">
        <v>2015</v>
      </c>
      <c r="F1766" s="15">
        <f>IF(VLOOKUP(IF($A1766&lt;1500,'BM011'!$D$5,IF($A1766&lt;1800,'BM011'!$D$5,IF($A1766&lt;2000,'BM011'!$D$5,$A1766))),'BM011'!$D$5:$U$607,'BM011'!T$609,0)="BRUG KOM",VLOOKUP($C1766,'BM010'!$C$5:$T$102,'BM010'!S$104,0),VLOOKUP(IF($A1766&lt;1500,'BM011'!$D$5,IF($A1766&lt;1800,'BM011'!$D$5,IF($A1766&lt;2000,'BM011'!$D$5,$A1766))),'BM011'!$D$5:$U$607,'BM011'!T$609,0))</f>
        <v>29624.75</v>
      </c>
      <c r="G1766">
        <f>SUMIFS(Baggrundsvariable!D$3:D$296,Baggrundsvariable!$A$3:$A$296,Samlet!$C1766,Baggrundsvariable!$C$3:$C$296,Samlet!$E1766)</f>
        <v>209991</v>
      </c>
      <c r="H1766" s="8">
        <f>SUMIFS(Baggrundsvariable!E$3:E$296,Baggrundsvariable!$A$3:$A$296,Samlet!$C1766,Baggrundsvariable!$C$3:$C$296,Samlet!$E1766)</f>
        <v>1.2249999999999999</v>
      </c>
      <c r="I1766" s="8">
        <f>SUMIFS(Baggrundsvariable!F$3:F$296,Baggrundsvariable!$A$3:$A$296,Samlet!$C1766,Baggrundsvariable!$C$3:$C$296,Samlet!$E1766)</f>
        <v>6.4</v>
      </c>
      <c r="J1766" s="8">
        <f>SUMIFS(Baggrundsvariable!G$3:G$296,Baggrundsvariable!$A$3:$A$296,Samlet!$C1766,Baggrundsvariable!$C$3:$C$296,Samlet!$E1766)</f>
        <v>40.6</v>
      </c>
      <c r="K1766" s="8">
        <f>SUMIFS(Baggrundsvariable!H$3:H$296,Baggrundsvariable!$A$3:$A$296,Samlet!$C1766,Baggrundsvariable!$C$3:$C$296,Samlet!$E1766)</f>
        <v>20.8</v>
      </c>
      <c r="L1766" s="8">
        <f>SUMIFS(Baggrundsvariable!I$3:I$296,Baggrundsvariable!$A$3:$A$296,Samlet!$C1766,Baggrundsvariable!$C$3:$C$296,Samlet!$E1766)</f>
        <v>14.847157834554469</v>
      </c>
    </row>
    <row r="1767" spans="1:12">
      <c r="A1767">
        <v>1717</v>
      </c>
      <c r="B1767" t="s">
        <v>618</v>
      </c>
      <c r="C1767">
        <v>101</v>
      </c>
      <c r="D1767" t="s">
        <v>1232</v>
      </c>
      <c r="E1767">
        <v>2015</v>
      </c>
      <c r="F1767" s="15">
        <f>IF(VLOOKUP(IF($A1767&lt;1500,'BM011'!$D$5,IF($A1767&lt;1800,'BM011'!$D$5,IF($A1767&lt;2000,'BM011'!$D$5,$A1767))),'BM011'!$D$5:$U$607,'BM011'!T$609,0)="BRUG KOM",VLOOKUP($C1767,'BM010'!$C$5:$T$102,'BM010'!S$104,0),VLOOKUP(IF($A1767&lt;1500,'BM011'!$D$5,IF($A1767&lt;1800,'BM011'!$D$5,IF($A1767&lt;2000,'BM011'!$D$5,$A1767))),'BM011'!$D$5:$U$607,'BM011'!T$609,0))</f>
        <v>29624.75</v>
      </c>
      <c r="G1767">
        <f>SUMIFS(Baggrundsvariable!D$3:D$296,Baggrundsvariable!$A$3:$A$296,Samlet!$C1767,Baggrundsvariable!$C$3:$C$296,Samlet!$E1767)</f>
        <v>209991</v>
      </c>
      <c r="H1767" s="8">
        <f>SUMIFS(Baggrundsvariable!E$3:E$296,Baggrundsvariable!$A$3:$A$296,Samlet!$C1767,Baggrundsvariable!$C$3:$C$296,Samlet!$E1767)</f>
        <v>1.2249999999999999</v>
      </c>
      <c r="I1767" s="8">
        <f>SUMIFS(Baggrundsvariable!F$3:F$296,Baggrundsvariable!$A$3:$A$296,Samlet!$C1767,Baggrundsvariable!$C$3:$C$296,Samlet!$E1767)</f>
        <v>6.4</v>
      </c>
      <c r="J1767" s="8">
        <f>SUMIFS(Baggrundsvariable!G$3:G$296,Baggrundsvariable!$A$3:$A$296,Samlet!$C1767,Baggrundsvariable!$C$3:$C$296,Samlet!$E1767)</f>
        <v>40.6</v>
      </c>
      <c r="K1767" s="8">
        <f>SUMIFS(Baggrundsvariable!H$3:H$296,Baggrundsvariable!$A$3:$A$296,Samlet!$C1767,Baggrundsvariable!$C$3:$C$296,Samlet!$E1767)</f>
        <v>20.8</v>
      </c>
      <c r="L1767" s="8">
        <f>SUMIFS(Baggrundsvariable!I$3:I$296,Baggrundsvariable!$A$3:$A$296,Samlet!$C1767,Baggrundsvariable!$C$3:$C$296,Samlet!$E1767)</f>
        <v>14.847157834554469</v>
      </c>
    </row>
    <row r="1768" spans="1:12">
      <c r="A1768">
        <v>1718</v>
      </c>
      <c r="B1768" t="s">
        <v>618</v>
      </c>
      <c r="C1768">
        <v>101</v>
      </c>
      <c r="D1768" t="s">
        <v>1232</v>
      </c>
      <c r="E1768">
        <v>2015</v>
      </c>
      <c r="F1768" s="15">
        <f>IF(VLOOKUP(IF($A1768&lt;1500,'BM011'!$D$5,IF($A1768&lt;1800,'BM011'!$D$5,IF($A1768&lt;2000,'BM011'!$D$5,$A1768))),'BM011'!$D$5:$U$607,'BM011'!T$609,0)="BRUG KOM",VLOOKUP($C1768,'BM010'!$C$5:$T$102,'BM010'!S$104,0),VLOOKUP(IF($A1768&lt;1500,'BM011'!$D$5,IF($A1768&lt;1800,'BM011'!$D$5,IF($A1768&lt;2000,'BM011'!$D$5,$A1768))),'BM011'!$D$5:$U$607,'BM011'!T$609,0))</f>
        <v>29624.75</v>
      </c>
      <c r="G1768">
        <f>SUMIFS(Baggrundsvariable!D$3:D$296,Baggrundsvariable!$A$3:$A$296,Samlet!$C1768,Baggrundsvariable!$C$3:$C$296,Samlet!$E1768)</f>
        <v>209991</v>
      </c>
      <c r="H1768" s="8">
        <f>SUMIFS(Baggrundsvariable!E$3:E$296,Baggrundsvariable!$A$3:$A$296,Samlet!$C1768,Baggrundsvariable!$C$3:$C$296,Samlet!$E1768)</f>
        <v>1.2249999999999999</v>
      </c>
      <c r="I1768" s="8">
        <f>SUMIFS(Baggrundsvariable!F$3:F$296,Baggrundsvariable!$A$3:$A$296,Samlet!$C1768,Baggrundsvariable!$C$3:$C$296,Samlet!$E1768)</f>
        <v>6.4</v>
      </c>
      <c r="J1768" s="8">
        <f>SUMIFS(Baggrundsvariable!G$3:G$296,Baggrundsvariable!$A$3:$A$296,Samlet!$C1768,Baggrundsvariable!$C$3:$C$296,Samlet!$E1768)</f>
        <v>40.6</v>
      </c>
      <c r="K1768" s="8">
        <f>SUMIFS(Baggrundsvariable!H$3:H$296,Baggrundsvariable!$A$3:$A$296,Samlet!$C1768,Baggrundsvariable!$C$3:$C$296,Samlet!$E1768)</f>
        <v>20.8</v>
      </c>
      <c r="L1768" s="8">
        <f>SUMIFS(Baggrundsvariable!I$3:I$296,Baggrundsvariable!$A$3:$A$296,Samlet!$C1768,Baggrundsvariable!$C$3:$C$296,Samlet!$E1768)</f>
        <v>14.847157834554469</v>
      </c>
    </row>
    <row r="1769" spans="1:12">
      <c r="A1769">
        <v>1719</v>
      </c>
      <c r="B1769" t="s">
        <v>618</v>
      </c>
      <c r="C1769">
        <v>101</v>
      </c>
      <c r="D1769" t="s">
        <v>1232</v>
      </c>
      <c r="E1769">
        <v>2015</v>
      </c>
      <c r="F1769" s="15">
        <f>IF(VLOOKUP(IF($A1769&lt;1500,'BM011'!$D$5,IF($A1769&lt;1800,'BM011'!$D$5,IF($A1769&lt;2000,'BM011'!$D$5,$A1769))),'BM011'!$D$5:$U$607,'BM011'!T$609,0)="BRUG KOM",VLOOKUP($C1769,'BM010'!$C$5:$T$102,'BM010'!S$104,0),VLOOKUP(IF($A1769&lt;1500,'BM011'!$D$5,IF($A1769&lt;1800,'BM011'!$D$5,IF($A1769&lt;2000,'BM011'!$D$5,$A1769))),'BM011'!$D$5:$U$607,'BM011'!T$609,0))</f>
        <v>29624.75</v>
      </c>
      <c r="G1769">
        <f>SUMIFS(Baggrundsvariable!D$3:D$296,Baggrundsvariable!$A$3:$A$296,Samlet!$C1769,Baggrundsvariable!$C$3:$C$296,Samlet!$E1769)</f>
        <v>209991</v>
      </c>
      <c r="H1769" s="8">
        <f>SUMIFS(Baggrundsvariable!E$3:E$296,Baggrundsvariable!$A$3:$A$296,Samlet!$C1769,Baggrundsvariable!$C$3:$C$296,Samlet!$E1769)</f>
        <v>1.2249999999999999</v>
      </c>
      <c r="I1769" s="8">
        <f>SUMIFS(Baggrundsvariable!F$3:F$296,Baggrundsvariable!$A$3:$A$296,Samlet!$C1769,Baggrundsvariable!$C$3:$C$296,Samlet!$E1769)</f>
        <v>6.4</v>
      </c>
      <c r="J1769" s="8">
        <f>SUMIFS(Baggrundsvariable!G$3:G$296,Baggrundsvariable!$A$3:$A$296,Samlet!$C1769,Baggrundsvariable!$C$3:$C$296,Samlet!$E1769)</f>
        <v>40.6</v>
      </c>
      <c r="K1769" s="8">
        <f>SUMIFS(Baggrundsvariable!H$3:H$296,Baggrundsvariable!$A$3:$A$296,Samlet!$C1769,Baggrundsvariable!$C$3:$C$296,Samlet!$E1769)</f>
        <v>20.8</v>
      </c>
      <c r="L1769" s="8">
        <f>SUMIFS(Baggrundsvariable!I$3:I$296,Baggrundsvariable!$A$3:$A$296,Samlet!$C1769,Baggrundsvariable!$C$3:$C$296,Samlet!$E1769)</f>
        <v>14.847157834554469</v>
      </c>
    </row>
    <row r="1770" spans="1:12">
      <c r="A1770">
        <v>1720</v>
      </c>
      <c r="B1770" t="s">
        <v>618</v>
      </c>
      <c r="C1770">
        <v>101</v>
      </c>
      <c r="D1770" t="s">
        <v>1232</v>
      </c>
      <c r="E1770">
        <v>2015</v>
      </c>
      <c r="F1770" s="15">
        <f>IF(VLOOKUP(IF($A1770&lt;1500,'BM011'!$D$5,IF($A1770&lt;1800,'BM011'!$D$5,IF($A1770&lt;2000,'BM011'!$D$5,$A1770))),'BM011'!$D$5:$U$607,'BM011'!T$609,0)="BRUG KOM",VLOOKUP($C1770,'BM010'!$C$5:$T$102,'BM010'!S$104,0),VLOOKUP(IF($A1770&lt;1500,'BM011'!$D$5,IF($A1770&lt;1800,'BM011'!$D$5,IF($A1770&lt;2000,'BM011'!$D$5,$A1770))),'BM011'!$D$5:$U$607,'BM011'!T$609,0))</f>
        <v>29624.75</v>
      </c>
      <c r="G1770">
        <f>SUMIFS(Baggrundsvariable!D$3:D$296,Baggrundsvariable!$A$3:$A$296,Samlet!$C1770,Baggrundsvariable!$C$3:$C$296,Samlet!$E1770)</f>
        <v>209991</v>
      </c>
      <c r="H1770" s="8">
        <f>SUMIFS(Baggrundsvariable!E$3:E$296,Baggrundsvariable!$A$3:$A$296,Samlet!$C1770,Baggrundsvariable!$C$3:$C$296,Samlet!$E1770)</f>
        <v>1.2249999999999999</v>
      </c>
      <c r="I1770" s="8">
        <f>SUMIFS(Baggrundsvariable!F$3:F$296,Baggrundsvariable!$A$3:$A$296,Samlet!$C1770,Baggrundsvariable!$C$3:$C$296,Samlet!$E1770)</f>
        <v>6.4</v>
      </c>
      <c r="J1770" s="8">
        <f>SUMIFS(Baggrundsvariable!G$3:G$296,Baggrundsvariable!$A$3:$A$296,Samlet!$C1770,Baggrundsvariable!$C$3:$C$296,Samlet!$E1770)</f>
        <v>40.6</v>
      </c>
      <c r="K1770" s="8">
        <f>SUMIFS(Baggrundsvariable!H$3:H$296,Baggrundsvariable!$A$3:$A$296,Samlet!$C1770,Baggrundsvariable!$C$3:$C$296,Samlet!$E1770)</f>
        <v>20.8</v>
      </c>
      <c r="L1770" s="8">
        <f>SUMIFS(Baggrundsvariable!I$3:I$296,Baggrundsvariable!$A$3:$A$296,Samlet!$C1770,Baggrundsvariable!$C$3:$C$296,Samlet!$E1770)</f>
        <v>14.847157834554469</v>
      </c>
    </row>
    <row r="1771" spans="1:12">
      <c r="A1771">
        <v>1721</v>
      </c>
      <c r="B1771" t="s">
        <v>618</v>
      </c>
      <c r="C1771">
        <v>101</v>
      </c>
      <c r="D1771" t="s">
        <v>1232</v>
      </c>
      <c r="E1771">
        <v>2015</v>
      </c>
      <c r="F1771" s="15">
        <f>IF(VLOOKUP(IF($A1771&lt;1500,'BM011'!$D$5,IF($A1771&lt;1800,'BM011'!$D$5,IF($A1771&lt;2000,'BM011'!$D$5,$A1771))),'BM011'!$D$5:$U$607,'BM011'!T$609,0)="BRUG KOM",VLOOKUP($C1771,'BM010'!$C$5:$T$102,'BM010'!S$104,0),VLOOKUP(IF($A1771&lt;1500,'BM011'!$D$5,IF($A1771&lt;1800,'BM011'!$D$5,IF($A1771&lt;2000,'BM011'!$D$5,$A1771))),'BM011'!$D$5:$U$607,'BM011'!T$609,0))</f>
        <v>29624.75</v>
      </c>
      <c r="G1771">
        <f>SUMIFS(Baggrundsvariable!D$3:D$296,Baggrundsvariable!$A$3:$A$296,Samlet!$C1771,Baggrundsvariable!$C$3:$C$296,Samlet!$E1771)</f>
        <v>209991</v>
      </c>
      <c r="H1771" s="8">
        <f>SUMIFS(Baggrundsvariable!E$3:E$296,Baggrundsvariable!$A$3:$A$296,Samlet!$C1771,Baggrundsvariable!$C$3:$C$296,Samlet!$E1771)</f>
        <v>1.2249999999999999</v>
      </c>
      <c r="I1771" s="8">
        <f>SUMIFS(Baggrundsvariable!F$3:F$296,Baggrundsvariable!$A$3:$A$296,Samlet!$C1771,Baggrundsvariable!$C$3:$C$296,Samlet!$E1771)</f>
        <v>6.4</v>
      </c>
      <c r="J1771" s="8">
        <f>SUMIFS(Baggrundsvariable!G$3:G$296,Baggrundsvariable!$A$3:$A$296,Samlet!$C1771,Baggrundsvariable!$C$3:$C$296,Samlet!$E1771)</f>
        <v>40.6</v>
      </c>
      <c r="K1771" s="8">
        <f>SUMIFS(Baggrundsvariable!H$3:H$296,Baggrundsvariable!$A$3:$A$296,Samlet!$C1771,Baggrundsvariable!$C$3:$C$296,Samlet!$E1771)</f>
        <v>20.8</v>
      </c>
      <c r="L1771" s="8">
        <f>SUMIFS(Baggrundsvariable!I$3:I$296,Baggrundsvariable!$A$3:$A$296,Samlet!$C1771,Baggrundsvariable!$C$3:$C$296,Samlet!$E1771)</f>
        <v>14.847157834554469</v>
      </c>
    </row>
    <row r="1772" spans="1:12">
      <c r="A1772">
        <v>1722</v>
      </c>
      <c r="B1772" t="s">
        <v>618</v>
      </c>
      <c r="C1772">
        <v>101</v>
      </c>
      <c r="D1772" t="s">
        <v>1232</v>
      </c>
      <c r="E1772">
        <v>2015</v>
      </c>
      <c r="F1772" s="15">
        <f>IF(VLOOKUP(IF($A1772&lt;1500,'BM011'!$D$5,IF($A1772&lt;1800,'BM011'!$D$5,IF($A1772&lt;2000,'BM011'!$D$5,$A1772))),'BM011'!$D$5:$U$607,'BM011'!T$609,0)="BRUG KOM",VLOOKUP($C1772,'BM010'!$C$5:$T$102,'BM010'!S$104,0),VLOOKUP(IF($A1772&lt;1500,'BM011'!$D$5,IF($A1772&lt;1800,'BM011'!$D$5,IF($A1772&lt;2000,'BM011'!$D$5,$A1772))),'BM011'!$D$5:$U$607,'BM011'!T$609,0))</f>
        <v>29624.75</v>
      </c>
      <c r="G1772">
        <f>SUMIFS(Baggrundsvariable!D$3:D$296,Baggrundsvariable!$A$3:$A$296,Samlet!$C1772,Baggrundsvariable!$C$3:$C$296,Samlet!$E1772)</f>
        <v>209991</v>
      </c>
      <c r="H1772" s="8">
        <f>SUMIFS(Baggrundsvariable!E$3:E$296,Baggrundsvariable!$A$3:$A$296,Samlet!$C1772,Baggrundsvariable!$C$3:$C$296,Samlet!$E1772)</f>
        <v>1.2249999999999999</v>
      </c>
      <c r="I1772" s="8">
        <f>SUMIFS(Baggrundsvariable!F$3:F$296,Baggrundsvariable!$A$3:$A$296,Samlet!$C1772,Baggrundsvariable!$C$3:$C$296,Samlet!$E1772)</f>
        <v>6.4</v>
      </c>
      <c r="J1772" s="8">
        <f>SUMIFS(Baggrundsvariable!G$3:G$296,Baggrundsvariable!$A$3:$A$296,Samlet!$C1772,Baggrundsvariable!$C$3:$C$296,Samlet!$E1772)</f>
        <v>40.6</v>
      </c>
      <c r="K1772" s="8">
        <f>SUMIFS(Baggrundsvariable!H$3:H$296,Baggrundsvariable!$A$3:$A$296,Samlet!$C1772,Baggrundsvariable!$C$3:$C$296,Samlet!$E1772)</f>
        <v>20.8</v>
      </c>
      <c r="L1772" s="8">
        <f>SUMIFS(Baggrundsvariable!I$3:I$296,Baggrundsvariable!$A$3:$A$296,Samlet!$C1772,Baggrundsvariable!$C$3:$C$296,Samlet!$E1772)</f>
        <v>14.847157834554469</v>
      </c>
    </row>
    <row r="1773" spans="1:12">
      <c r="A1773">
        <v>1723</v>
      </c>
      <c r="B1773" t="s">
        <v>618</v>
      </c>
      <c r="C1773">
        <v>101</v>
      </c>
      <c r="D1773" t="s">
        <v>1232</v>
      </c>
      <c r="E1773">
        <v>2015</v>
      </c>
      <c r="F1773" s="15">
        <f>IF(VLOOKUP(IF($A1773&lt;1500,'BM011'!$D$5,IF($A1773&lt;1800,'BM011'!$D$5,IF($A1773&lt;2000,'BM011'!$D$5,$A1773))),'BM011'!$D$5:$U$607,'BM011'!T$609,0)="BRUG KOM",VLOOKUP($C1773,'BM010'!$C$5:$T$102,'BM010'!S$104,0),VLOOKUP(IF($A1773&lt;1500,'BM011'!$D$5,IF($A1773&lt;1800,'BM011'!$D$5,IF($A1773&lt;2000,'BM011'!$D$5,$A1773))),'BM011'!$D$5:$U$607,'BM011'!T$609,0))</f>
        <v>29624.75</v>
      </c>
      <c r="G1773">
        <f>SUMIFS(Baggrundsvariable!D$3:D$296,Baggrundsvariable!$A$3:$A$296,Samlet!$C1773,Baggrundsvariable!$C$3:$C$296,Samlet!$E1773)</f>
        <v>209991</v>
      </c>
      <c r="H1773" s="8">
        <f>SUMIFS(Baggrundsvariable!E$3:E$296,Baggrundsvariable!$A$3:$A$296,Samlet!$C1773,Baggrundsvariable!$C$3:$C$296,Samlet!$E1773)</f>
        <v>1.2249999999999999</v>
      </c>
      <c r="I1773" s="8">
        <f>SUMIFS(Baggrundsvariable!F$3:F$296,Baggrundsvariable!$A$3:$A$296,Samlet!$C1773,Baggrundsvariable!$C$3:$C$296,Samlet!$E1773)</f>
        <v>6.4</v>
      </c>
      <c r="J1773" s="8">
        <f>SUMIFS(Baggrundsvariable!G$3:G$296,Baggrundsvariable!$A$3:$A$296,Samlet!$C1773,Baggrundsvariable!$C$3:$C$296,Samlet!$E1773)</f>
        <v>40.6</v>
      </c>
      <c r="K1773" s="8">
        <f>SUMIFS(Baggrundsvariable!H$3:H$296,Baggrundsvariable!$A$3:$A$296,Samlet!$C1773,Baggrundsvariable!$C$3:$C$296,Samlet!$E1773)</f>
        <v>20.8</v>
      </c>
      <c r="L1773" s="8">
        <f>SUMIFS(Baggrundsvariable!I$3:I$296,Baggrundsvariable!$A$3:$A$296,Samlet!$C1773,Baggrundsvariable!$C$3:$C$296,Samlet!$E1773)</f>
        <v>14.847157834554469</v>
      </c>
    </row>
    <row r="1774" spans="1:12">
      <c r="A1774">
        <v>1724</v>
      </c>
      <c r="B1774" t="s">
        <v>618</v>
      </c>
      <c r="C1774">
        <v>101</v>
      </c>
      <c r="D1774" t="s">
        <v>1232</v>
      </c>
      <c r="E1774">
        <v>2015</v>
      </c>
      <c r="F1774" s="15">
        <f>IF(VLOOKUP(IF($A1774&lt;1500,'BM011'!$D$5,IF($A1774&lt;1800,'BM011'!$D$5,IF($A1774&lt;2000,'BM011'!$D$5,$A1774))),'BM011'!$D$5:$U$607,'BM011'!T$609,0)="BRUG KOM",VLOOKUP($C1774,'BM010'!$C$5:$T$102,'BM010'!S$104,0),VLOOKUP(IF($A1774&lt;1500,'BM011'!$D$5,IF($A1774&lt;1800,'BM011'!$D$5,IF($A1774&lt;2000,'BM011'!$D$5,$A1774))),'BM011'!$D$5:$U$607,'BM011'!T$609,0))</f>
        <v>29624.75</v>
      </c>
      <c r="G1774">
        <f>SUMIFS(Baggrundsvariable!D$3:D$296,Baggrundsvariable!$A$3:$A$296,Samlet!$C1774,Baggrundsvariable!$C$3:$C$296,Samlet!$E1774)</f>
        <v>209991</v>
      </c>
      <c r="H1774" s="8">
        <f>SUMIFS(Baggrundsvariable!E$3:E$296,Baggrundsvariable!$A$3:$A$296,Samlet!$C1774,Baggrundsvariable!$C$3:$C$296,Samlet!$E1774)</f>
        <v>1.2249999999999999</v>
      </c>
      <c r="I1774" s="8">
        <f>SUMIFS(Baggrundsvariable!F$3:F$296,Baggrundsvariable!$A$3:$A$296,Samlet!$C1774,Baggrundsvariable!$C$3:$C$296,Samlet!$E1774)</f>
        <v>6.4</v>
      </c>
      <c r="J1774" s="8">
        <f>SUMIFS(Baggrundsvariable!G$3:G$296,Baggrundsvariable!$A$3:$A$296,Samlet!$C1774,Baggrundsvariable!$C$3:$C$296,Samlet!$E1774)</f>
        <v>40.6</v>
      </c>
      <c r="K1774" s="8">
        <f>SUMIFS(Baggrundsvariable!H$3:H$296,Baggrundsvariable!$A$3:$A$296,Samlet!$C1774,Baggrundsvariable!$C$3:$C$296,Samlet!$E1774)</f>
        <v>20.8</v>
      </c>
      <c r="L1774" s="8">
        <f>SUMIFS(Baggrundsvariable!I$3:I$296,Baggrundsvariable!$A$3:$A$296,Samlet!$C1774,Baggrundsvariable!$C$3:$C$296,Samlet!$E1774)</f>
        <v>14.847157834554469</v>
      </c>
    </row>
    <row r="1775" spans="1:12">
      <c r="A1775">
        <v>1725</v>
      </c>
      <c r="B1775" t="s">
        <v>618</v>
      </c>
      <c r="C1775">
        <v>101</v>
      </c>
      <c r="D1775" t="s">
        <v>1232</v>
      </c>
      <c r="E1775">
        <v>2015</v>
      </c>
      <c r="F1775" s="15">
        <f>IF(VLOOKUP(IF($A1775&lt;1500,'BM011'!$D$5,IF($A1775&lt;1800,'BM011'!$D$5,IF($A1775&lt;2000,'BM011'!$D$5,$A1775))),'BM011'!$D$5:$U$607,'BM011'!T$609,0)="BRUG KOM",VLOOKUP($C1775,'BM010'!$C$5:$T$102,'BM010'!S$104,0),VLOOKUP(IF($A1775&lt;1500,'BM011'!$D$5,IF($A1775&lt;1800,'BM011'!$D$5,IF($A1775&lt;2000,'BM011'!$D$5,$A1775))),'BM011'!$D$5:$U$607,'BM011'!T$609,0))</f>
        <v>29624.75</v>
      </c>
      <c r="G1775">
        <f>SUMIFS(Baggrundsvariable!D$3:D$296,Baggrundsvariable!$A$3:$A$296,Samlet!$C1775,Baggrundsvariable!$C$3:$C$296,Samlet!$E1775)</f>
        <v>209991</v>
      </c>
      <c r="H1775" s="8">
        <f>SUMIFS(Baggrundsvariable!E$3:E$296,Baggrundsvariable!$A$3:$A$296,Samlet!$C1775,Baggrundsvariable!$C$3:$C$296,Samlet!$E1775)</f>
        <v>1.2249999999999999</v>
      </c>
      <c r="I1775" s="8">
        <f>SUMIFS(Baggrundsvariable!F$3:F$296,Baggrundsvariable!$A$3:$A$296,Samlet!$C1775,Baggrundsvariable!$C$3:$C$296,Samlet!$E1775)</f>
        <v>6.4</v>
      </c>
      <c r="J1775" s="8">
        <f>SUMIFS(Baggrundsvariable!G$3:G$296,Baggrundsvariable!$A$3:$A$296,Samlet!$C1775,Baggrundsvariable!$C$3:$C$296,Samlet!$E1775)</f>
        <v>40.6</v>
      </c>
      <c r="K1775" s="8">
        <f>SUMIFS(Baggrundsvariable!H$3:H$296,Baggrundsvariable!$A$3:$A$296,Samlet!$C1775,Baggrundsvariable!$C$3:$C$296,Samlet!$E1775)</f>
        <v>20.8</v>
      </c>
      <c r="L1775" s="8">
        <f>SUMIFS(Baggrundsvariable!I$3:I$296,Baggrundsvariable!$A$3:$A$296,Samlet!$C1775,Baggrundsvariable!$C$3:$C$296,Samlet!$E1775)</f>
        <v>14.847157834554469</v>
      </c>
    </row>
    <row r="1776" spans="1:12">
      <c r="A1776">
        <v>1726</v>
      </c>
      <c r="B1776" t="s">
        <v>618</v>
      </c>
      <c r="C1776">
        <v>101</v>
      </c>
      <c r="D1776" t="s">
        <v>1232</v>
      </c>
      <c r="E1776">
        <v>2015</v>
      </c>
      <c r="F1776" s="15">
        <f>IF(VLOOKUP(IF($A1776&lt;1500,'BM011'!$D$5,IF($A1776&lt;1800,'BM011'!$D$5,IF($A1776&lt;2000,'BM011'!$D$5,$A1776))),'BM011'!$D$5:$U$607,'BM011'!T$609,0)="BRUG KOM",VLOOKUP($C1776,'BM010'!$C$5:$T$102,'BM010'!S$104,0),VLOOKUP(IF($A1776&lt;1500,'BM011'!$D$5,IF($A1776&lt;1800,'BM011'!$D$5,IF($A1776&lt;2000,'BM011'!$D$5,$A1776))),'BM011'!$D$5:$U$607,'BM011'!T$609,0))</f>
        <v>29624.75</v>
      </c>
      <c r="G1776">
        <f>SUMIFS(Baggrundsvariable!D$3:D$296,Baggrundsvariable!$A$3:$A$296,Samlet!$C1776,Baggrundsvariable!$C$3:$C$296,Samlet!$E1776)</f>
        <v>209991</v>
      </c>
      <c r="H1776" s="8">
        <f>SUMIFS(Baggrundsvariable!E$3:E$296,Baggrundsvariable!$A$3:$A$296,Samlet!$C1776,Baggrundsvariable!$C$3:$C$296,Samlet!$E1776)</f>
        <v>1.2249999999999999</v>
      </c>
      <c r="I1776" s="8">
        <f>SUMIFS(Baggrundsvariable!F$3:F$296,Baggrundsvariable!$A$3:$A$296,Samlet!$C1776,Baggrundsvariable!$C$3:$C$296,Samlet!$E1776)</f>
        <v>6.4</v>
      </c>
      <c r="J1776" s="8">
        <f>SUMIFS(Baggrundsvariable!G$3:G$296,Baggrundsvariable!$A$3:$A$296,Samlet!$C1776,Baggrundsvariable!$C$3:$C$296,Samlet!$E1776)</f>
        <v>40.6</v>
      </c>
      <c r="K1776" s="8">
        <f>SUMIFS(Baggrundsvariable!H$3:H$296,Baggrundsvariable!$A$3:$A$296,Samlet!$C1776,Baggrundsvariable!$C$3:$C$296,Samlet!$E1776)</f>
        <v>20.8</v>
      </c>
      <c r="L1776" s="8">
        <f>SUMIFS(Baggrundsvariable!I$3:I$296,Baggrundsvariable!$A$3:$A$296,Samlet!$C1776,Baggrundsvariable!$C$3:$C$296,Samlet!$E1776)</f>
        <v>14.847157834554469</v>
      </c>
    </row>
    <row r="1777" spans="1:12">
      <c r="A1777">
        <v>1727</v>
      </c>
      <c r="B1777" t="s">
        <v>618</v>
      </c>
      <c r="C1777">
        <v>101</v>
      </c>
      <c r="D1777" t="s">
        <v>1232</v>
      </c>
      <c r="E1777">
        <v>2015</v>
      </c>
      <c r="F1777" s="15">
        <f>IF(VLOOKUP(IF($A1777&lt;1500,'BM011'!$D$5,IF($A1777&lt;1800,'BM011'!$D$5,IF($A1777&lt;2000,'BM011'!$D$5,$A1777))),'BM011'!$D$5:$U$607,'BM011'!T$609,0)="BRUG KOM",VLOOKUP($C1777,'BM010'!$C$5:$T$102,'BM010'!S$104,0),VLOOKUP(IF($A1777&lt;1500,'BM011'!$D$5,IF($A1777&lt;1800,'BM011'!$D$5,IF($A1777&lt;2000,'BM011'!$D$5,$A1777))),'BM011'!$D$5:$U$607,'BM011'!T$609,0))</f>
        <v>29624.75</v>
      </c>
      <c r="G1777">
        <f>SUMIFS(Baggrundsvariable!D$3:D$296,Baggrundsvariable!$A$3:$A$296,Samlet!$C1777,Baggrundsvariable!$C$3:$C$296,Samlet!$E1777)</f>
        <v>209991</v>
      </c>
      <c r="H1777" s="8">
        <f>SUMIFS(Baggrundsvariable!E$3:E$296,Baggrundsvariable!$A$3:$A$296,Samlet!$C1777,Baggrundsvariable!$C$3:$C$296,Samlet!$E1777)</f>
        <v>1.2249999999999999</v>
      </c>
      <c r="I1777" s="8">
        <f>SUMIFS(Baggrundsvariable!F$3:F$296,Baggrundsvariable!$A$3:$A$296,Samlet!$C1777,Baggrundsvariable!$C$3:$C$296,Samlet!$E1777)</f>
        <v>6.4</v>
      </c>
      <c r="J1777" s="8">
        <f>SUMIFS(Baggrundsvariable!G$3:G$296,Baggrundsvariable!$A$3:$A$296,Samlet!$C1777,Baggrundsvariable!$C$3:$C$296,Samlet!$E1777)</f>
        <v>40.6</v>
      </c>
      <c r="K1777" s="8">
        <f>SUMIFS(Baggrundsvariable!H$3:H$296,Baggrundsvariable!$A$3:$A$296,Samlet!$C1777,Baggrundsvariable!$C$3:$C$296,Samlet!$E1777)</f>
        <v>20.8</v>
      </c>
      <c r="L1777" s="8">
        <f>SUMIFS(Baggrundsvariable!I$3:I$296,Baggrundsvariable!$A$3:$A$296,Samlet!$C1777,Baggrundsvariable!$C$3:$C$296,Samlet!$E1777)</f>
        <v>14.847157834554469</v>
      </c>
    </row>
    <row r="1778" spans="1:12">
      <c r="A1778">
        <v>1728</v>
      </c>
      <c r="B1778" t="s">
        <v>618</v>
      </c>
      <c r="C1778">
        <v>101</v>
      </c>
      <c r="D1778" t="s">
        <v>1232</v>
      </c>
      <c r="E1778">
        <v>2015</v>
      </c>
      <c r="F1778" s="15">
        <f>IF(VLOOKUP(IF($A1778&lt;1500,'BM011'!$D$5,IF($A1778&lt;1800,'BM011'!$D$5,IF($A1778&lt;2000,'BM011'!$D$5,$A1778))),'BM011'!$D$5:$U$607,'BM011'!T$609,0)="BRUG KOM",VLOOKUP($C1778,'BM010'!$C$5:$T$102,'BM010'!S$104,0),VLOOKUP(IF($A1778&lt;1500,'BM011'!$D$5,IF($A1778&lt;1800,'BM011'!$D$5,IF($A1778&lt;2000,'BM011'!$D$5,$A1778))),'BM011'!$D$5:$U$607,'BM011'!T$609,0))</f>
        <v>29624.75</v>
      </c>
      <c r="G1778">
        <f>SUMIFS(Baggrundsvariable!D$3:D$296,Baggrundsvariable!$A$3:$A$296,Samlet!$C1778,Baggrundsvariable!$C$3:$C$296,Samlet!$E1778)</f>
        <v>209991</v>
      </c>
      <c r="H1778" s="8">
        <f>SUMIFS(Baggrundsvariable!E$3:E$296,Baggrundsvariable!$A$3:$A$296,Samlet!$C1778,Baggrundsvariable!$C$3:$C$296,Samlet!$E1778)</f>
        <v>1.2249999999999999</v>
      </c>
      <c r="I1778" s="8">
        <f>SUMIFS(Baggrundsvariable!F$3:F$296,Baggrundsvariable!$A$3:$A$296,Samlet!$C1778,Baggrundsvariable!$C$3:$C$296,Samlet!$E1778)</f>
        <v>6.4</v>
      </c>
      <c r="J1778" s="8">
        <f>SUMIFS(Baggrundsvariable!G$3:G$296,Baggrundsvariable!$A$3:$A$296,Samlet!$C1778,Baggrundsvariable!$C$3:$C$296,Samlet!$E1778)</f>
        <v>40.6</v>
      </c>
      <c r="K1778" s="8">
        <f>SUMIFS(Baggrundsvariable!H$3:H$296,Baggrundsvariable!$A$3:$A$296,Samlet!$C1778,Baggrundsvariable!$C$3:$C$296,Samlet!$E1778)</f>
        <v>20.8</v>
      </c>
      <c r="L1778" s="8">
        <f>SUMIFS(Baggrundsvariable!I$3:I$296,Baggrundsvariable!$A$3:$A$296,Samlet!$C1778,Baggrundsvariable!$C$3:$C$296,Samlet!$E1778)</f>
        <v>14.847157834554469</v>
      </c>
    </row>
    <row r="1779" spans="1:12">
      <c r="A1779">
        <v>1729</v>
      </c>
      <c r="B1779" t="s">
        <v>618</v>
      </c>
      <c r="C1779">
        <v>101</v>
      </c>
      <c r="D1779" t="s">
        <v>1232</v>
      </c>
      <c r="E1779">
        <v>2015</v>
      </c>
      <c r="F1779" s="15">
        <f>IF(VLOOKUP(IF($A1779&lt;1500,'BM011'!$D$5,IF($A1779&lt;1800,'BM011'!$D$5,IF($A1779&lt;2000,'BM011'!$D$5,$A1779))),'BM011'!$D$5:$U$607,'BM011'!T$609,0)="BRUG KOM",VLOOKUP($C1779,'BM010'!$C$5:$T$102,'BM010'!S$104,0),VLOOKUP(IF($A1779&lt;1500,'BM011'!$D$5,IF($A1779&lt;1800,'BM011'!$D$5,IF($A1779&lt;2000,'BM011'!$D$5,$A1779))),'BM011'!$D$5:$U$607,'BM011'!T$609,0))</f>
        <v>29624.75</v>
      </c>
      <c r="G1779">
        <f>SUMIFS(Baggrundsvariable!D$3:D$296,Baggrundsvariable!$A$3:$A$296,Samlet!$C1779,Baggrundsvariable!$C$3:$C$296,Samlet!$E1779)</f>
        <v>209991</v>
      </c>
      <c r="H1779" s="8">
        <f>SUMIFS(Baggrundsvariable!E$3:E$296,Baggrundsvariable!$A$3:$A$296,Samlet!$C1779,Baggrundsvariable!$C$3:$C$296,Samlet!$E1779)</f>
        <v>1.2249999999999999</v>
      </c>
      <c r="I1779" s="8">
        <f>SUMIFS(Baggrundsvariable!F$3:F$296,Baggrundsvariable!$A$3:$A$296,Samlet!$C1779,Baggrundsvariable!$C$3:$C$296,Samlet!$E1779)</f>
        <v>6.4</v>
      </c>
      <c r="J1779" s="8">
        <f>SUMIFS(Baggrundsvariable!G$3:G$296,Baggrundsvariable!$A$3:$A$296,Samlet!$C1779,Baggrundsvariable!$C$3:$C$296,Samlet!$E1779)</f>
        <v>40.6</v>
      </c>
      <c r="K1779" s="8">
        <f>SUMIFS(Baggrundsvariable!H$3:H$296,Baggrundsvariable!$A$3:$A$296,Samlet!$C1779,Baggrundsvariable!$C$3:$C$296,Samlet!$E1779)</f>
        <v>20.8</v>
      </c>
      <c r="L1779" s="8">
        <f>SUMIFS(Baggrundsvariable!I$3:I$296,Baggrundsvariable!$A$3:$A$296,Samlet!$C1779,Baggrundsvariable!$C$3:$C$296,Samlet!$E1779)</f>
        <v>14.847157834554469</v>
      </c>
    </row>
    <row r="1780" spans="1:12">
      <c r="A1780">
        <v>1730</v>
      </c>
      <c r="B1780" t="s">
        <v>618</v>
      </c>
      <c r="C1780">
        <v>101</v>
      </c>
      <c r="D1780" t="s">
        <v>1232</v>
      </c>
      <c r="E1780">
        <v>2015</v>
      </c>
      <c r="F1780" s="15">
        <f>IF(VLOOKUP(IF($A1780&lt;1500,'BM011'!$D$5,IF($A1780&lt;1800,'BM011'!$D$5,IF($A1780&lt;2000,'BM011'!$D$5,$A1780))),'BM011'!$D$5:$U$607,'BM011'!T$609,0)="BRUG KOM",VLOOKUP($C1780,'BM010'!$C$5:$T$102,'BM010'!S$104,0),VLOOKUP(IF($A1780&lt;1500,'BM011'!$D$5,IF($A1780&lt;1800,'BM011'!$D$5,IF($A1780&lt;2000,'BM011'!$D$5,$A1780))),'BM011'!$D$5:$U$607,'BM011'!T$609,0))</f>
        <v>29624.75</v>
      </c>
      <c r="G1780">
        <f>SUMIFS(Baggrundsvariable!D$3:D$296,Baggrundsvariable!$A$3:$A$296,Samlet!$C1780,Baggrundsvariable!$C$3:$C$296,Samlet!$E1780)</f>
        <v>209991</v>
      </c>
      <c r="H1780" s="8">
        <f>SUMIFS(Baggrundsvariable!E$3:E$296,Baggrundsvariable!$A$3:$A$296,Samlet!$C1780,Baggrundsvariable!$C$3:$C$296,Samlet!$E1780)</f>
        <v>1.2249999999999999</v>
      </c>
      <c r="I1780" s="8">
        <f>SUMIFS(Baggrundsvariable!F$3:F$296,Baggrundsvariable!$A$3:$A$296,Samlet!$C1780,Baggrundsvariable!$C$3:$C$296,Samlet!$E1780)</f>
        <v>6.4</v>
      </c>
      <c r="J1780" s="8">
        <f>SUMIFS(Baggrundsvariable!G$3:G$296,Baggrundsvariable!$A$3:$A$296,Samlet!$C1780,Baggrundsvariable!$C$3:$C$296,Samlet!$E1780)</f>
        <v>40.6</v>
      </c>
      <c r="K1780" s="8">
        <f>SUMIFS(Baggrundsvariable!H$3:H$296,Baggrundsvariable!$A$3:$A$296,Samlet!$C1780,Baggrundsvariable!$C$3:$C$296,Samlet!$E1780)</f>
        <v>20.8</v>
      </c>
      <c r="L1780" s="8">
        <f>SUMIFS(Baggrundsvariable!I$3:I$296,Baggrundsvariable!$A$3:$A$296,Samlet!$C1780,Baggrundsvariable!$C$3:$C$296,Samlet!$E1780)</f>
        <v>14.847157834554469</v>
      </c>
    </row>
    <row r="1781" spans="1:12">
      <c r="A1781">
        <v>1731</v>
      </c>
      <c r="B1781" t="s">
        <v>618</v>
      </c>
      <c r="C1781">
        <v>101</v>
      </c>
      <c r="D1781" t="s">
        <v>1232</v>
      </c>
      <c r="E1781">
        <v>2015</v>
      </c>
      <c r="F1781" s="15">
        <f>IF(VLOOKUP(IF($A1781&lt;1500,'BM011'!$D$5,IF($A1781&lt;1800,'BM011'!$D$5,IF($A1781&lt;2000,'BM011'!$D$5,$A1781))),'BM011'!$D$5:$U$607,'BM011'!T$609,0)="BRUG KOM",VLOOKUP($C1781,'BM010'!$C$5:$T$102,'BM010'!S$104,0),VLOOKUP(IF($A1781&lt;1500,'BM011'!$D$5,IF($A1781&lt;1800,'BM011'!$D$5,IF($A1781&lt;2000,'BM011'!$D$5,$A1781))),'BM011'!$D$5:$U$607,'BM011'!T$609,0))</f>
        <v>29624.75</v>
      </c>
      <c r="G1781">
        <f>SUMIFS(Baggrundsvariable!D$3:D$296,Baggrundsvariable!$A$3:$A$296,Samlet!$C1781,Baggrundsvariable!$C$3:$C$296,Samlet!$E1781)</f>
        <v>209991</v>
      </c>
      <c r="H1781" s="8">
        <f>SUMIFS(Baggrundsvariable!E$3:E$296,Baggrundsvariable!$A$3:$A$296,Samlet!$C1781,Baggrundsvariable!$C$3:$C$296,Samlet!$E1781)</f>
        <v>1.2249999999999999</v>
      </c>
      <c r="I1781" s="8">
        <f>SUMIFS(Baggrundsvariable!F$3:F$296,Baggrundsvariable!$A$3:$A$296,Samlet!$C1781,Baggrundsvariable!$C$3:$C$296,Samlet!$E1781)</f>
        <v>6.4</v>
      </c>
      <c r="J1781" s="8">
        <f>SUMIFS(Baggrundsvariable!G$3:G$296,Baggrundsvariable!$A$3:$A$296,Samlet!$C1781,Baggrundsvariable!$C$3:$C$296,Samlet!$E1781)</f>
        <v>40.6</v>
      </c>
      <c r="K1781" s="8">
        <f>SUMIFS(Baggrundsvariable!H$3:H$296,Baggrundsvariable!$A$3:$A$296,Samlet!$C1781,Baggrundsvariable!$C$3:$C$296,Samlet!$E1781)</f>
        <v>20.8</v>
      </c>
      <c r="L1781" s="8">
        <f>SUMIFS(Baggrundsvariable!I$3:I$296,Baggrundsvariable!$A$3:$A$296,Samlet!$C1781,Baggrundsvariable!$C$3:$C$296,Samlet!$E1781)</f>
        <v>14.847157834554469</v>
      </c>
    </row>
    <row r="1782" spans="1:12">
      <c r="A1782">
        <v>1732</v>
      </c>
      <c r="B1782" t="s">
        <v>618</v>
      </c>
      <c r="C1782">
        <v>101</v>
      </c>
      <c r="D1782" t="s">
        <v>1232</v>
      </c>
      <c r="E1782">
        <v>2015</v>
      </c>
      <c r="F1782" s="15">
        <f>IF(VLOOKUP(IF($A1782&lt;1500,'BM011'!$D$5,IF($A1782&lt;1800,'BM011'!$D$5,IF($A1782&lt;2000,'BM011'!$D$5,$A1782))),'BM011'!$D$5:$U$607,'BM011'!T$609,0)="BRUG KOM",VLOOKUP($C1782,'BM010'!$C$5:$T$102,'BM010'!S$104,0),VLOOKUP(IF($A1782&lt;1500,'BM011'!$D$5,IF($A1782&lt;1800,'BM011'!$D$5,IF($A1782&lt;2000,'BM011'!$D$5,$A1782))),'BM011'!$D$5:$U$607,'BM011'!T$609,0))</f>
        <v>29624.75</v>
      </c>
      <c r="G1782">
        <f>SUMIFS(Baggrundsvariable!D$3:D$296,Baggrundsvariable!$A$3:$A$296,Samlet!$C1782,Baggrundsvariable!$C$3:$C$296,Samlet!$E1782)</f>
        <v>209991</v>
      </c>
      <c r="H1782" s="8">
        <f>SUMIFS(Baggrundsvariable!E$3:E$296,Baggrundsvariable!$A$3:$A$296,Samlet!$C1782,Baggrundsvariable!$C$3:$C$296,Samlet!$E1782)</f>
        <v>1.2249999999999999</v>
      </c>
      <c r="I1782" s="8">
        <f>SUMIFS(Baggrundsvariable!F$3:F$296,Baggrundsvariable!$A$3:$A$296,Samlet!$C1782,Baggrundsvariable!$C$3:$C$296,Samlet!$E1782)</f>
        <v>6.4</v>
      </c>
      <c r="J1782" s="8">
        <f>SUMIFS(Baggrundsvariable!G$3:G$296,Baggrundsvariable!$A$3:$A$296,Samlet!$C1782,Baggrundsvariable!$C$3:$C$296,Samlet!$E1782)</f>
        <v>40.6</v>
      </c>
      <c r="K1782" s="8">
        <f>SUMIFS(Baggrundsvariable!H$3:H$296,Baggrundsvariable!$A$3:$A$296,Samlet!$C1782,Baggrundsvariable!$C$3:$C$296,Samlet!$E1782)</f>
        <v>20.8</v>
      </c>
      <c r="L1782" s="8">
        <f>SUMIFS(Baggrundsvariable!I$3:I$296,Baggrundsvariable!$A$3:$A$296,Samlet!$C1782,Baggrundsvariable!$C$3:$C$296,Samlet!$E1782)</f>
        <v>14.847157834554469</v>
      </c>
    </row>
    <row r="1783" spans="1:12">
      <c r="A1783">
        <v>1733</v>
      </c>
      <c r="B1783" t="s">
        <v>618</v>
      </c>
      <c r="C1783">
        <v>101</v>
      </c>
      <c r="D1783" t="s">
        <v>1232</v>
      </c>
      <c r="E1783">
        <v>2015</v>
      </c>
      <c r="F1783" s="15">
        <f>IF(VLOOKUP(IF($A1783&lt;1500,'BM011'!$D$5,IF($A1783&lt;1800,'BM011'!$D$5,IF($A1783&lt;2000,'BM011'!$D$5,$A1783))),'BM011'!$D$5:$U$607,'BM011'!T$609,0)="BRUG KOM",VLOOKUP($C1783,'BM010'!$C$5:$T$102,'BM010'!S$104,0),VLOOKUP(IF($A1783&lt;1500,'BM011'!$D$5,IF($A1783&lt;1800,'BM011'!$D$5,IF($A1783&lt;2000,'BM011'!$D$5,$A1783))),'BM011'!$D$5:$U$607,'BM011'!T$609,0))</f>
        <v>29624.75</v>
      </c>
      <c r="G1783">
        <f>SUMIFS(Baggrundsvariable!D$3:D$296,Baggrundsvariable!$A$3:$A$296,Samlet!$C1783,Baggrundsvariable!$C$3:$C$296,Samlet!$E1783)</f>
        <v>209991</v>
      </c>
      <c r="H1783" s="8">
        <f>SUMIFS(Baggrundsvariable!E$3:E$296,Baggrundsvariable!$A$3:$A$296,Samlet!$C1783,Baggrundsvariable!$C$3:$C$296,Samlet!$E1783)</f>
        <v>1.2249999999999999</v>
      </c>
      <c r="I1783" s="8">
        <f>SUMIFS(Baggrundsvariable!F$3:F$296,Baggrundsvariable!$A$3:$A$296,Samlet!$C1783,Baggrundsvariable!$C$3:$C$296,Samlet!$E1783)</f>
        <v>6.4</v>
      </c>
      <c r="J1783" s="8">
        <f>SUMIFS(Baggrundsvariable!G$3:G$296,Baggrundsvariable!$A$3:$A$296,Samlet!$C1783,Baggrundsvariable!$C$3:$C$296,Samlet!$E1783)</f>
        <v>40.6</v>
      </c>
      <c r="K1783" s="8">
        <f>SUMIFS(Baggrundsvariable!H$3:H$296,Baggrundsvariable!$A$3:$A$296,Samlet!$C1783,Baggrundsvariable!$C$3:$C$296,Samlet!$E1783)</f>
        <v>20.8</v>
      </c>
      <c r="L1783" s="8">
        <f>SUMIFS(Baggrundsvariable!I$3:I$296,Baggrundsvariable!$A$3:$A$296,Samlet!$C1783,Baggrundsvariable!$C$3:$C$296,Samlet!$E1783)</f>
        <v>14.847157834554469</v>
      </c>
    </row>
    <row r="1784" spans="1:12">
      <c r="A1784">
        <v>1734</v>
      </c>
      <c r="B1784" t="s">
        <v>618</v>
      </c>
      <c r="C1784">
        <v>101</v>
      </c>
      <c r="D1784" t="s">
        <v>1232</v>
      </c>
      <c r="E1784">
        <v>2015</v>
      </c>
      <c r="F1784" s="15">
        <f>IF(VLOOKUP(IF($A1784&lt;1500,'BM011'!$D$5,IF($A1784&lt;1800,'BM011'!$D$5,IF($A1784&lt;2000,'BM011'!$D$5,$A1784))),'BM011'!$D$5:$U$607,'BM011'!T$609,0)="BRUG KOM",VLOOKUP($C1784,'BM010'!$C$5:$T$102,'BM010'!S$104,0),VLOOKUP(IF($A1784&lt;1500,'BM011'!$D$5,IF($A1784&lt;1800,'BM011'!$D$5,IF($A1784&lt;2000,'BM011'!$D$5,$A1784))),'BM011'!$D$5:$U$607,'BM011'!T$609,0))</f>
        <v>29624.75</v>
      </c>
      <c r="G1784">
        <f>SUMIFS(Baggrundsvariable!D$3:D$296,Baggrundsvariable!$A$3:$A$296,Samlet!$C1784,Baggrundsvariable!$C$3:$C$296,Samlet!$E1784)</f>
        <v>209991</v>
      </c>
      <c r="H1784" s="8">
        <f>SUMIFS(Baggrundsvariable!E$3:E$296,Baggrundsvariable!$A$3:$A$296,Samlet!$C1784,Baggrundsvariable!$C$3:$C$296,Samlet!$E1784)</f>
        <v>1.2249999999999999</v>
      </c>
      <c r="I1784" s="8">
        <f>SUMIFS(Baggrundsvariable!F$3:F$296,Baggrundsvariable!$A$3:$A$296,Samlet!$C1784,Baggrundsvariable!$C$3:$C$296,Samlet!$E1784)</f>
        <v>6.4</v>
      </c>
      <c r="J1784" s="8">
        <f>SUMIFS(Baggrundsvariable!G$3:G$296,Baggrundsvariable!$A$3:$A$296,Samlet!$C1784,Baggrundsvariable!$C$3:$C$296,Samlet!$E1784)</f>
        <v>40.6</v>
      </c>
      <c r="K1784" s="8">
        <f>SUMIFS(Baggrundsvariable!H$3:H$296,Baggrundsvariable!$A$3:$A$296,Samlet!$C1784,Baggrundsvariable!$C$3:$C$296,Samlet!$E1784)</f>
        <v>20.8</v>
      </c>
      <c r="L1784" s="8">
        <f>SUMIFS(Baggrundsvariable!I$3:I$296,Baggrundsvariable!$A$3:$A$296,Samlet!$C1784,Baggrundsvariable!$C$3:$C$296,Samlet!$E1784)</f>
        <v>14.847157834554469</v>
      </c>
    </row>
    <row r="1785" spans="1:12">
      <c r="A1785">
        <v>1735</v>
      </c>
      <c r="B1785" t="s">
        <v>618</v>
      </c>
      <c r="C1785">
        <v>101</v>
      </c>
      <c r="D1785" t="s">
        <v>1232</v>
      </c>
      <c r="E1785">
        <v>2015</v>
      </c>
      <c r="F1785" s="15">
        <f>IF(VLOOKUP(IF($A1785&lt;1500,'BM011'!$D$5,IF($A1785&lt;1800,'BM011'!$D$5,IF($A1785&lt;2000,'BM011'!$D$5,$A1785))),'BM011'!$D$5:$U$607,'BM011'!T$609,0)="BRUG KOM",VLOOKUP($C1785,'BM010'!$C$5:$T$102,'BM010'!S$104,0),VLOOKUP(IF($A1785&lt;1500,'BM011'!$D$5,IF($A1785&lt;1800,'BM011'!$D$5,IF($A1785&lt;2000,'BM011'!$D$5,$A1785))),'BM011'!$D$5:$U$607,'BM011'!T$609,0))</f>
        <v>29624.75</v>
      </c>
      <c r="G1785">
        <f>SUMIFS(Baggrundsvariable!D$3:D$296,Baggrundsvariable!$A$3:$A$296,Samlet!$C1785,Baggrundsvariable!$C$3:$C$296,Samlet!$E1785)</f>
        <v>209991</v>
      </c>
      <c r="H1785" s="8">
        <f>SUMIFS(Baggrundsvariable!E$3:E$296,Baggrundsvariable!$A$3:$A$296,Samlet!$C1785,Baggrundsvariable!$C$3:$C$296,Samlet!$E1785)</f>
        <v>1.2249999999999999</v>
      </c>
      <c r="I1785" s="8">
        <f>SUMIFS(Baggrundsvariable!F$3:F$296,Baggrundsvariable!$A$3:$A$296,Samlet!$C1785,Baggrundsvariable!$C$3:$C$296,Samlet!$E1785)</f>
        <v>6.4</v>
      </c>
      <c r="J1785" s="8">
        <f>SUMIFS(Baggrundsvariable!G$3:G$296,Baggrundsvariable!$A$3:$A$296,Samlet!$C1785,Baggrundsvariable!$C$3:$C$296,Samlet!$E1785)</f>
        <v>40.6</v>
      </c>
      <c r="K1785" s="8">
        <f>SUMIFS(Baggrundsvariable!H$3:H$296,Baggrundsvariable!$A$3:$A$296,Samlet!$C1785,Baggrundsvariable!$C$3:$C$296,Samlet!$E1785)</f>
        <v>20.8</v>
      </c>
      <c r="L1785" s="8">
        <f>SUMIFS(Baggrundsvariable!I$3:I$296,Baggrundsvariable!$A$3:$A$296,Samlet!$C1785,Baggrundsvariable!$C$3:$C$296,Samlet!$E1785)</f>
        <v>14.847157834554469</v>
      </c>
    </row>
    <row r="1786" spans="1:12">
      <c r="A1786">
        <v>1736</v>
      </c>
      <c r="B1786" t="s">
        <v>618</v>
      </c>
      <c r="C1786">
        <v>101</v>
      </c>
      <c r="D1786" t="s">
        <v>1232</v>
      </c>
      <c r="E1786">
        <v>2015</v>
      </c>
      <c r="F1786" s="15">
        <f>IF(VLOOKUP(IF($A1786&lt;1500,'BM011'!$D$5,IF($A1786&lt;1800,'BM011'!$D$5,IF($A1786&lt;2000,'BM011'!$D$5,$A1786))),'BM011'!$D$5:$U$607,'BM011'!T$609,0)="BRUG KOM",VLOOKUP($C1786,'BM010'!$C$5:$T$102,'BM010'!S$104,0),VLOOKUP(IF($A1786&lt;1500,'BM011'!$D$5,IF($A1786&lt;1800,'BM011'!$D$5,IF($A1786&lt;2000,'BM011'!$D$5,$A1786))),'BM011'!$D$5:$U$607,'BM011'!T$609,0))</f>
        <v>29624.75</v>
      </c>
      <c r="G1786">
        <f>SUMIFS(Baggrundsvariable!D$3:D$296,Baggrundsvariable!$A$3:$A$296,Samlet!$C1786,Baggrundsvariable!$C$3:$C$296,Samlet!$E1786)</f>
        <v>209991</v>
      </c>
      <c r="H1786" s="8">
        <f>SUMIFS(Baggrundsvariable!E$3:E$296,Baggrundsvariable!$A$3:$A$296,Samlet!$C1786,Baggrundsvariable!$C$3:$C$296,Samlet!$E1786)</f>
        <v>1.2249999999999999</v>
      </c>
      <c r="I1786" s="8">
        <f>SUMIFS(Baggrundsvariable!F$3:F$296,Baggrundsvariable!$A$3:$A$296,Samlet!$C1786,Baggrundsvariable!$C$3:$C$296,Samlet!$E1786)</f>
        <v>6.4</v>
      </c>
      <c r="J1786" s="8">
        <f>SUMIFS(Baggrundsvariable!G$3:G$296,Baggrundsvariable!$A$3:$A$296,Samlet!$C1786,Baggrundsvariable!$C$3:$C$296,Samlet!$E1786)</f>
        <v>40.6</v>
      </c>
      <c r="K1786" s="8">
        <f>SUMIFS(Baggrundsvariable!H$3:H$296,Baggrundsvariable!$A$3:$A$296,Samlet!$C1786,Baggrundsvariable!$C$3:$C$296,Samlet!$E1786)</f>
        <v>20.8</v>
      </c>
      <c r="L1786" s="8">
        <f>SUMIFS(Baggrundsvariable!I$3:I$296,Baggrundsvariable!$A$3:$A$296,Samlet!$C1786,Baggrundsvariable!$C$3:$C$296,Samlet!$E1786)</f>
        <v>14.847157834554469</v>
      </c>
    </row>
    <row r="1787" spans="1:12">
      <c r="A1787">
        <v>1737</v>
      </c>
      <c r="B1787" t="s">
        <v>618</v>
      </c>
      <c r="C1787">
        <v>101</v>
      </c>
      <c r="D1787" t="s">
        <v>1232</v>
      </c>
      <c r="E1787">
        <v>2015</v>
      </c>
      <c r="F1787" s="15">
        <f>IF(VLOOKUP(IF($A1787&lt;1500,'BM011'!$D$5,IF($A1787&lt;1800,'BM011'!$D$5,IF($A1787&lt;2000,'BM011'!$D$5,$A1787))),'BM011'!$D$5:$U$607,'BM011'!T$609,0)="BRUG KOM",VLOOKUP($C1787,'BM010'!$C$5:$T$102,'BM010'!S$104,0),VLOOKUP(IF($A1787&lt;1500,'BM011'!$D$5,IF($A1787&lt;1800,'BM011'!$D$5,IF($A1787&lt;2000,'BM011'!$D$5,$A1787))),'BM011'!$D$5:$U$607,'BM011'!T$609,0))</f>
        <v>29624.75</v>
      </c>
      <c r="G1787">
        <f>SUMIFS(Baggrundsvariable!D$3:D$296,Baggrundsvariable!$A$3:$A$296,Samlet!$C1787,Baggrundsvariable!$C$3:$C$296,Samlet!$E1787)</f>
        <v>209991</v>
      </c>
      <c r="H1787" s="8">
        <f>SUMIFS(Baggrundsvariable!E$3:E$296,Baggrundsvariable!$A$3:$A$296,Samlet!$C1787,Baggrundsvariable!$C$3:$C$296,Samlet!$E1787)</f>
        <v>1.2249999999999999</v>
      </c>
      <c r="I1787" s="8">
        <f>SUMIFS(Baggrundsvariable!F$3:F$296,Baggrundsvariable!$A$3:$A$296,Samlet!$C1787,Baggrundsvariable!$C$3:$C$296,Samlet!$E1787)</f>
        <v>6.4</v>
      </c>
      <c r="J1787" s="8">
        <f>SUMIFS(Baggrundsvariable!G$3:G$296,Baggrundsvariable!$A$3:$A$296,Samlet!$C1787,Baggrundsvariable!$C$3:$C$296,Samlet!$E1787)</f>
        <v>40.6</v>
      </c>
      <c r="K1787" s="8">
        <f>SUMIFS(Baggrundsvariable!H$3:H$296,Baggrundsvariable!$A$3:$A$296,Samlet!$C1787,Baggrundsvariable!$C$3:$C$296,Samlet!$E1787)</f>
        <v>20.8</v>
      </c>
      <c r="L1787" s="8">
        <f>SUMIFS(Baggrundsvariable!I$3:I$296,Baggrundsvariable!$A$3:$A$296,Samlet!$C1787,Baggrundsvariable!$C$3:$C$296,Samlet!$E1787)</f>
        <v>14.847157834554469</v>
      </c>
    </row>
    <row r="1788" spans="1:12">
      <c r="A1788">
        <v>1738</v>
      </c>
      <c r="B1788" t="s">
        <v>618</v>
      </c>
      <c r="C1788">
        <v>101</v>
      </c>
      <c r="D1788" t="s">
        <v>1232</v>
      </c>
      <c r="E1788">
        <v>2015</v>
      </c>
      <c r="F1788" s="15">
        <f>IF(VLOOKUP(IF($A1788&lt;1500,'BM011'!$D$5,IF($A1788&lt;1800,'BM011'!$D$5,IF($A1788&lt;2000,'BM011'!$D$5,$A1788))),'BM011'!$D$5:$U$607,'BM011'!T$609,0)="BRUG KOM",VLOOKUP($C1788,'BM010'!$C$5:$T$102,'BM010'!S$104,0),VLOOKUP(IF($A1788&lt;1500,'BM011'!$D$5,IF($A1788&lt;1800,'BM011'!$D$5,IF($A1788&lt;2000,'BM011'!$D$5,$A1788))),'BM011'!$D$5:$U$607,'BM011'!T$609,0))</f>
        <v>29624.75</v>
      </c>
      <c r="G1788">
        <f>SUMIFS(Baggrundsvariable!D$3:D$296,Baggrundsvariable!$A$3:$A$296,Samlet!$C1788,Baggrundsvariable!$C$3:$C$296,Samlet!$E1788)</f>
        <v>209991</v>
      </c>
      <c r="H1788" s="8">
        <f>SUMIFS(Baggrundsvariable!E$3:E$296,Baggrundsvariable!$A$3:$A$296,Samlet!$C1788,Baggrundsvariable!$C$3:$C$296,Samlet!$E1788)</f>
        <v>1.2249999999999999</v>
      </c>
      <c r="I1788" s="8">
        <f>SUMIFS(Baggrundsvariable!F$3:F$296,Baggrundsvariable!$A$3:$A$296,Samlet!$C1788,Baggrundsvariable!$C$3:$C$296,Samlet!$E1788)</f>
        <v>6.4</v>
      </c>
      <c r="J1788" s="8">
        <f>SUMIFS(Baggrundsvariable!G$3:G$296,Baggrundsvariable!$A$3:$A$296,Samlet!$C1788,Baggrundsvariable!$C$3:$C$296,Samlet!$E1788)</f>
        <v>40.6</v>
      </c>
      <c r="K1788" s="8">
        <f>SUMIFS(Baggrundsvariable!H$3:H$296,Baggrundsvariable!$A$3:$A$296,Samlet!$C1788,Baggrundsvariable!$C$3:$C$296,Samlet!$E1788)</f>
        <v>20.8</v>
      </c>
      <c r="L1788" s="8">
        <f>SUMIFS(Baggrundsvariable!I$3:I$296,Baggrundsvariable!$A$3:$A$296,Samlet!$C1788,Baggrundsvariable!$C$3:$C$296,Samlet!$E1788)</f>
        <v>14.847157834554469</v>
      </c>
    </row>
    <row r="1789" spans="1:12">
      <c r="A1789">
        <v>1739</v>
      </c>
      <c r="B1789" t="s">
        <v>618</v>
      </c>
      <c r="C1789">
        <v>101</v>
      </c>
      <c r="D1789" t="s">
        <v>1232</v>
      </c>
      <c r="E1789">
        <v>2015</v>
      </c>
      <c r="F1789" s="15">
        <f>IF(VLOOKUP(IF($A1789&lt;1500,'BM011'!$D$5,IF($A1789&lt;1800,'BM011'!$D$5,IF($A1789&lt;2000,'BM011'!$D$5,$A1789))),'BM011'!$D$5:$U$607,'BM011'!T$609,0)="BRUG KOM",VLOOKUP($C1789,'BM010'!$C$5:$T$102,'BM010'!S$104,0),VLOOKUP(IF($A1789&lt;1500,'BM011'!$D$5,IF($A1789&lt;1800,'BM011'!$D$5,IF($A1789&lt;2000,'BM011'!$D$5,$A1789))),'BM011'!$D$5:$U$607,'BM011'!T$609,0))</f>
        <v>29624.75</v>
      </c>
      <c r="G1789">
        <f>SUMIFS(Baggrundsvariable!D$3:D$296,Baggrundsvariable!$A$3:$A$296,Samlet!$C1789,Baggrundsvariable!$C$3:$C$296,Samlet!$E1789)</f>
        <v>209991</v>
      </c>
      <c r="H1789" s="8">
        <f>SUMIFS(Baggrundsvariable!E$3:E$296,Baggrundsvariable!$A$3:$A$296,Samlet!$C1789,Baggrundsvariable!$C$3:$C$296,Samlet!$E1789)</f>
        <v>1.2249999999999999</v>
      </c>
      <c r="I1789" s="8">
        <f>SUMIFS(Baggrundsvariable!F$3:F$296,Baggrundsvariable!$A$3:$A$296,Samlet!$C1789,Baggrundsvariable!$C$3:$C$296,Samlet!$E1789)</f>
        <v>6.4</v>
      </c>
      <c r="J1789" s="8">
        <f>SUMIFS(Baggrundsvariable!G$3:G$296,Baggrundsvariable!$A$3:$A$296,Samlet!$C1789,Baggrundsvariable!$C$3:$C$296,Samlet!$E1789)</f>
        <v>40.6</v>
      </c>
      <c r="K1789" s="8">
        <f>SUMIFS(Baggrundsvariable!H$3:H$296,Baggrundsvariable!$A$3:$A$296,Samlet!$C1789,Baggrundsvariable!$C$3:$C$296,Samlet!$E1789)</f>
        <v>20.8</v>
      </c>
      <c r="L1789" s="8">
        <f>SUMIFS(Baggrundsvariable!I$3:I$296,Baggrundsvariable!$A$3:$A$296,Samlet!$C1789,Baggrundsvariable!$C$3:$C$296,Samlet!$E1789)</f>
        <v>14.847157834554469</v>
      </c>
    </row>
    <row r="1790" spans="1:12">
      <c r="A1790">
        <v>1749</v>
      </c>
      <c r="B1790" t="s">
        <v>618</v>
      </c>
      <c r="C1790">
        <v>101</v>
      </c>
      <c r="D1790" t="s">
        <v>1232</v>
      </c>
      <c r="E1790">
        <v>2015</v>
      </c>
      <c r="F1790" s="15">
        <f>IF(VLOOKUP(IF($A1790&lt;1500,'BM011'!$D$5,IF($A1790&lt;1800,'BM011'!$D$5,IF($A1790&lt;2000,'BM011'!$D$5,$A1790))),'BM011'!$D$5:$U$607,'BM011'!T$609,0)="BRUG KOM",VLOOKUP($C1790,'BM010'!$C$5:$T$102,'BM010'!S$104,0),VLOOKUP(IF($A1790&lt;1500,'BM011'!$D$5,IF($A1790&lt;1800,'BM011'!$D$5,IF($A1790&lt;2000,'BM011'!$D$5,$A1790))),'BM011'!$D$5:$U$607,'BM011'!T$609,0))</f>
        <v>29624.75</v>
      </c>
      <c r="G1790">
        <f>SUMIFS(Baggrundsvariable!D$3:D$296,Baggrundsvariable!$A$3:$A$296,Samlet!$C1790,Baggrundsvariable!$C$3:$C$296,Samlet!$E1790)</f>
        <v>209991</v>
      </c>
      <c r="H1790" s="8">
        <f>SUMIFS(Baggrundsvariable!E$3:E$296,Baggrundsvariable!$A$3:$A$296,Samlet!$C1790,Baggrundsvariable!$C$3:$C$296,Samlet!$E1790)</f>
        <v>1.2249999999999999</v>
      </c>
      <c r="I1790" s="8">
        <f>SUMIFS(Baggrundsvariable!F$3:F$296,Baggrundsvariable!$A$3:$A$296,Samlet!$C1790,Baggrundsvariable!$C$3:$C$296,Samlet!$E1790)</f>
        <v>6.4</v>
      </c>
      <c r="J1790" s="8">
        <f>SUMIFS(Baggrundsvariable!G$3:G$296,Baggrundsvariable!$A$3:$A$296,Samlet!$C1790,Baggrundsvariable!$C$3:$C$296,Samlet!$E1790)</f>
        <v>40.6</v>
      </c>
      <c r="K1790" s="8">
        <f>SUMIFS(Baggrundsvariable!H$3:H$296,Baggrundsvariable!$A$3:$A$296,Samlet!$C1790,Baggrundsvariable!$C$3:$C$296,Samlet!$E1790)</f>
        <v>20.8</v>
      </c>
      <c r="L1790" s="8">
        <f>SUMIFS(Baggrundsvariable!I$3:I$296,Baggrundsvariable!$A$3:$A$296,Samlet!$C1790,Baggrundsvariable!$C$3:$C$296,Samlet!$E1790)</f>
        <v>14.847157834554469</v>
      </c>
    </row>
    <row r="1791" spans="1:12">
      <c r="A1791">
        <v>1750</v>
      </c>
      <c r="B1791" t="s">
        <v>618</v>
      </c>
      <c r="C1791">
        <v>101</v>
      </c>
      <c r="D1791" t="s">
        <v>1232</v>
      </c>
      <c r="E1791">
        <v>2015</v>
      </c>
      <c r="F1791" s="15">
        <f>IF(VLOOKUP(IF($A1791&lt;1500,'BM011'!$D$5,IF($A1791&lt;1800,'BM011'!$D$5,IF($A1791&lt;2000,'BM011'!$D$5,$A1791))),'BM011'!$D$5:$U$607,'BM011'!T$609,0)="BRUG KOM",VLOOKUP($C1791,'BM010'!$C$5:$T$102,'BM010'!S$104,0),VLOOKUP(IF($A1791&lt;1500,'BM011'!$D$5,IF($A1791&lt;1800,'BM011'!$D$5,IF($A1791&lt;2000,'BM011'!$D$5,$A1791))),'BM011'!$D$5:$U$607,'BM011'!T$609,0))</f>
        <v>29624.75</v>
      </c>
      <c r="G1791">
        <f>SUMIFS(Baggrundsvariable!D$3:D$296,Baggrundsvariable!$A$3:$A$296,Samlet!$C1791,Baggrundsvariable!$C$3:$C$296,Samlet!$E1791)</f>
        <v>209991</v>
      </c>
      <c r="H1791" s="8">
        <f>SUMIFS(Baggrundsvariable!E$3:E$296,Baggrundsvariable!$A$3:$A$296,Samlet!$C1791,Baggrundsvariable!$C$3:$C$296,Samlet!$E1791)</f>
        <v>1.2249999999999999</v>
      </c>
      <c r="I1791" s="8">
        <f>SUMIFS(Baggrundsvariable!F$3:F$296,Baggrundsvariable!$A$3:$A$296,Samlet!$C1791,Baggrundsvariable!$C$3:$C$296,Samlet!$E1791)</f>
        <v>6.4</v>
      </c>
      <c r="J1791" s="8">
        <f>SUMIFS(Baggrundsvariable!G$3:G$296,Baggrundsvariable!$A$3:$A$296,Samlet!$C1791,Baggrundsvariable!$C$3:$C$296,Samlet!$E1791)</f>
        <v>40.6</v>
      </c>
      <c r="K1791" s="8">
        <f>SUMIFS(Baggrundsvariable!H$3:H$296,Baggrundsvariable!$A$3:$A$296,Samlet!$C1791,Baggrundsvariable!$C$3:$C$296,Samlet!$E1791)</f>
        <v>20.8</v>
      </c>
      <c r="L1791" s="8">
        <f>SUMIFS(Baggrundsvariable!I$3:I$296,Baggrundsvariable!$A$3:$A$296,Samlet!$C1791,Baggrundsvariable!$C$3:$C$296,Samlet!$E1791)</f>
        <v>14.847157834554469</v>
      </c>
    </row>
    <row r="1792" spans="1:12">
      <c r="A1792">
        <v>1751</v>
      </c>
      <c r="B1792" t="s">
        <v>618</v>
      </c>
      <c r="C1792">
        <v>101</v>
      </c>
      <c r="D1792" t="s">
        <v>1232</v>
      </c>
      <c r="E1792">
        <v>2015</v>
      </c>
      <c r="F1792" s="15">
        <f>IF(VLOOKUP(IF($A1792&lt;1500,'BM011'!$D$5,IF($A1792&lt;1800,'BM011'!$D$5,IF($A1792&lt;2000,'BM011'!$D$5,$A1792))),'BM011'!$D$5:$U$607,'BM011'!T$609,0)="BRUG KOM",VLOOKUP($C1792,'BM010'!$C$5:$T$102,'BM010'!S$104,0),VLOOKUP(IF($A1792&lt;1500,'BM011'!$D$5,IF($A1792&lt;1800,'BM011'!$D$5,IF($A1792&lt;2000,'BM011'!$D$5,$A1792))),'BM011'!$D$5:$U$607,'BM011'!T$609,0))</f>
        <v>29624.75</v>
      </c>
      <c r="G1792">
        <f>SUMIFS(Baggrundsvariable!D$3:D$296,Baggrundsvariable!$A$3:$A$296,Samlet!$C1792,Baggrundsvariable!$C$3:$C$296,Samlet!$E1792)</f>
        <v>209991</v>
      </c>
      <c r="H1792" s="8">
        <f>SUMIFS(Baggrundsvariable!E$3:E$296,Baggrundsvariable!$A$3:$A$296,Samlet!$C1792,Baggrundsvariable!$C$3:$C$296,Samlet!$E1792)</f>
        <v>1.2249999999999999</v>
      </c>
      <c r="I1792" s="8">
        <f>SUMIFS(Baggrundsvariable!F$3:F$296,Baggrundsvariable!$A$3:$A$296,Samlet!$C1792,Baggrundsvariable!$C$3:$C$296,Samlet!$E1792)</f>
        <v>6.4</v>
      </c>
      <c r="J1792" s="8">
        <f>SUMIFS(Baggrundsvariable!G$3:G$296,Baggrundsvariable!$A$3:$A$296,Samlet!$C1792,Baggrundsvariable!$C$3:$C$296,Samlet!$E1792)</f>
        <v>40.6</v>
      </c>
      <c r="K1792" s="8">
        <f>SUMIFS(Baggrundsvariable!H$3:H$296,Baggrundsvariable!$A$3:$A$296,Samlet!$C1792,Baggrundsvariable!$C$3:$C$296,Samlet!$E1792)</f>
        <v>20.8</v>
      </c>
      <c r="L1792" s="8">
        <f>SUMIFS(Baggrundsvariable!I$3:I$296,Baggrundsvariable!$A$3:$A$296,Samlet!$C1792,Baggrundsvariable!$C$3:$C$296,Samlet!$E1792)</f>
        <v>14.847157834554469</v>
      </c>
    </row>
    <row r="1793" spans="1:12">
      <c r="A1793">
        <v>1752</v>
      </c>
      <c r="B1793" t="s">
        <v>618</v>
      </c>
      <c r="C1793">
        <v>101</v>
      </c>
      <c r="D1793" t="s">
        <v>1232</v>
      </c>
      <c r="E1793">
        <v>2015</v>
      </c>
      <c r="F1793" s="15">
        <f>IF(VLOOKUP(IF($A1793&lt;1500,'BM011'!$D$5,IF($A1793&lt;1800,'BM011'!$D$5,IF($A1793&lt;2000,'BM011'!$D$5,$A1793))),'BM011'!$D$5:$U$607,'BM011'!T$609,0)="BRUG KOM",VLOOKUP($C1793,'BM010'!$C$5:$T$102,'BM010'!S$104,0),VLOOKUP(IF($A1793&lt;1500,'BM011'!$D$5,IF($A1793&lt;1800,'BM011'!$D$5,IF($A1793&lt;2000,'BM011'!$D$5,$A1793))),'BM011'!$D$5:$U$607,'BM011'!T$609,0))</f>
        <v>29624.75</v>
      </c>
      <c r="G1793">
        <f>SUMIFS(Baggrundsvariable!D$3:D$296,Baggrundsvariable!$A$3:$A$296,Samlet!$C1793,Baggrundsvariable!$C$3:$C$296,Samlet!$E1793)</f>
        <v>209991</v>
      </c>
      <c r="H1793" s="8">
        <f>SUMIFS(Baggrundsvariable!E$3:E$296,Baggrundsvariable!$A$3:$A$296,Samlet!$C1793,Baggrundsvariable!$C$3:$C$296,Samlet!$E1793)</f>
        <v>1.2249999999999999</v>
      </c>
      <c r="I1793" s="8">
        <f>SUMIFS(Baggrundsvariable!F$3:F$296,Baggrundsvariable!$A$3:$A$296,Samlet!$C1793,Baggrundsvariable!$C$3:$C$296,Samlet!$E1793)</f>
        <v>6.4</v>
      </c>
      <c r="J1793" s="8">
        <f>SUMIFS(Baggrundsvariable!G$3:G$296,Baggrundsvariable!$A$3:$A$296,Samlet!$C1793,Baggrundsvariable!$C$3:$C$296,Samlet!$E1793)</f>
        <v>40.6</v>
      </c>
      <c r="K1793" s="8">
        <f>SUMIFS(Baggrundsvariable!H$3:H$296,Baggrundsvariable!$A$3:$A$296,Samlet!$C1793,Baggrundsvariable!$C$3:$C$296,Samlet!$E1793)</f>
        <v>20.8</v>
      </c>
      <c r="L1793" s="8">
        <f>SUMIFS(Baggrundsvariable!I$3:I$296,Baggrundsvariable!$A$3:$A$296,Samlet!$C1793,Baggrundsvariable!$C$3:$C$296,Samlet!$E1793)</f>
        <v>14.847157834554469</v>
      </c>
    </row>
    <row r="1794" spans="1:12">
      <c r="A1794">
        <v>1753</v>
      </c>
      <c r="B1794" t="s">
        <v>618</v>
      </c>
      <c r="C1794">
        <v>101</v>
      </c>
      <c r="D1794" t="s">
        <v>1232</v>
      </c>
      <c r="E1794">
        <v>2015</v>
      </c>
      <c r="F1794" s="15">
        <f>IF(VLOOKUP(IF($A1794&lt;1500,'BM011'!$D$5,IF($A1794&lt;1800,'BM011'!$D$5,IF($A1794&lt;2000,'BM011'!$D$5,$A1794))),'BM011'!$D$5:$U$607,'BM011'!T$609,0)="BRUG KOM",VLOOKUP($C1794,'BM010'!$C$5:$T$102,'BM010'!S$104,0),VLOOKUP(IF($A1794&lt;1500,'BM011'!$D$5,IF($A1794&lt;1800,'BM011'!$D$5,IF($A1794&lt;2000,'BM011'!$D$5,$A1794))),'BM011'!$D$5:$U$607,'BM011'!T$609,0))</f>
        <v>29624.75</v>
      </c>
      <c r="G1794">
        <f>SUMIFS(Baggrundsvariable!D$3:D$296,Baggrundsvariable!$A$3:$A$296,Samlet!$C1794,Baggrundsvariable!$C$3:$C$296,Samlet!$E1794)</f>
        <v>209991</v>
      </c>
      <c r="H1794" s="8">
        <f>SUMIFS(Baggrundsvariable!E$3:E$296,Baggrundsvariable!$A$3:$A$296,Samlet!$C1794,Baggrundsvariable!$C$3:$C$296,Samlet!$E1794)</f>
        <v>1.2249999999999999</v>
      </c>
      <c r="I1794" s="8">
        <f>SUMIFS(Baggrundsvariable!F$3:F$296,Baggrundsvariable!$A$3:$A$296,Samlet!$C1794,Baggrundsvariable!$C$3:$C$296,Samlet!$E1794)</f>
        <v>6.4</v>
      </c>
      <c r="J1794" s="8">
        <f>SUMIFS(Baggrundsvariable!G$3:G$296,Baggrundsvariable!$A$3:$A$296,Samlet!$C1794,Baggrundsvariable!$C$3:$C$296,Samlet!$E1794)</f>
        <v>40.6</v>
      </c>
      <c r="K1794" s="8">
        <f>SUMIFS(Baggrundsvariable!H$3:H$296,Baggrundsvariable!$A$3:$A$296,Samlet!$C1794,Baggrundsvariable!$C$3:$C$296,Samlet!$E1794)</f>
        <v>20.8</v>
      </c>
      <c r="L1794" s="8">
        <f>SUMIFS(Baggrundsvariable!I$3:I$296,Baggrundsvariable!$A$3:$A$296,Samlet!$C1794,Baggrundsvariable!$C$3:$C$296,Samlet!$E1794)</f>
        <v>14.847157834554469</v>
      </c>
    </row>
    <row r="1795" spans="1:12">
      <c r="A1795">
        <v>1754</v>
      </c>
      <c r="B1795" t="s">
        <v>618</v>
      </c>
      <c r="C1795">
        <v>101</v>
      </c>
      <c r="D1795" t="s">
        <v>1232</v>
      </c>
      <c r="E1795">
        <v>2015</v>
      </c>
      <c r="F1795" s="15">
        <f>IF(VLOOKUP(IF($A1795&lt;1500,'BM011'!$D$5,IF($A1795&lt;1800,'BM011'!$D$5,IF($A1795&lt;2000,'BM011'!$D$5,$A1795))),'BM011'!$D$5:$U$607,'BM011'!T$609,0)="BRUG KOM",VLOOKUP($C1795,'BM010'!$C$5:$T$102,'BM010'!S$104,0),VLOOKUP(IF($A1795&lt;1500,'BM011'!$D$5,IF($A1795&lt;1800,'BM011'!$D$5,IF($A1795&lt;2000,'BM011'!$D$5,$A1795))),'BM011'!$D$5:$U$607,'BM011'!T$609,0))</f>
        <v>29624.75</v>
      </c>
      <c r="G1795">
        <f>SUMIFS(Baggrundsvariable!D$3:D$296,Baggrundsvariable!$A$3:$A$296,Samlet!$C1795,Baggrundsvariable!$C$3:$C$296,Samlet!$E1795)</f>
        <v>209991</v>
      </c>
      <c r="H1795" s="8">
        <f>SUMIFS(Baggrundsvariable!E$3:E$296,Baggrundsvariable!$A$3:$A$296,Samlet!$C1795,Baggrundsvariable!$C$3:$C$296,Samlet!$E1795)</f>
        <v>1.2249999999999999</v>
      </c>
      <c r="I1795" s="8">
        <f>SUMIFS(Baggrundsvariable!F$3:F$296,Baggrundsvariable!$A$3:$A$296,Samlet!$C1795,Baggrundsvariable!$C$3:$C$296,Samlet!$E1795)</f>
        <v>6.4</v>
      </c>
      <c r="J1795" s="8">
        <f>SUMIFS(Baggrundsvariable!G$3:G$296,Baggrundsvariable!$A$3:$A$296,Samlet!$C1795,Baggrundsvariable!$C$3:$C$296,Samlet!$E1795)</f>
        <v>40.6</v>
      </c>
      <c r="K1795" s="8">
        <f>SUMIFS(Baggrundsvariable!H$3:H$296,Baggrundsvariable!$A$3:$A$296,Samlet!$C1795,Baggrundsvariable!$C$3:$C$296,Samlet!$E1795)</f>
        <v>20.8</v>
      </c>
      <c r="L1795" s="8">
        <f>SUMIFS(Baggrundsvariable!I$3:I$296,Baggrundsvariable!$A$3:$A$296,Samlet!$C1795,Baggrundsvariable!$C$3:$C$296,Samlet!$E1795)</f>
        <v>14.847157834554469</v>
      </c>
    </row>
    <row r="1796" spans="1:12">
      <c r="A1796">
        <v>1755</v>
      </c>
      <c r="B1796" t="s">
        <v>618</v>
      </c>
      <c r="C1796">
        <v>101</v>
      </c>
      <c r="D1796" t="s">
        <v>1232</v>
      </c>
      <c r="E1796">
        <v>2015</v>
      </c>
      <c r="F1796" s="15">
        <f>IF(VLOOKUP(IF($A1796&lt;1500,'BM011'!$D$5,IF($A1796&lt;1800,'BM011'!$D$5,IF($A1796&lt;2000,'BM011'!$D$5,$A1796))),'BM011'!$D$5:$U$607,'BM011'!T$609,0)="BRUG KOM",VLOOKUP($C1796,'BM010'!$C$5:$T$102,'BM010'!S$104,0),VLOOKUP(IF($A1796&lt;1500,'BM011'!$D$5,IF($A1796&lt;1800,'BM011'!$D$5,IF($A1796&lt;2000,'BM011'!$D$5,$A1796))),'BM011'!$D$5:$U$607,'BM011'!T$609,0))</f>
        <v>29624.75</v>
      </c>
      <c r="G1796">
        <f>SUMIFS(Baggrundsvariable!D$3:D$296,Baggrundsvariable!$A$3:$A$296,Samlet!$C1796,Baggrundsvariable!$C$3:$C$296,Samlet!$E1796)</f>
        <v>209991</v>
      </c>
      <c r="H1796" s="8">
        <f>SUMIFS(Baggrundsvariable!E$3:E$296,Baggrundsvariable!$A$3:$A$296,Samlet!$C1796,Baggrundsvariable!$C$3:$C$296,Samlet!$E1796)</f>
        <v>1.2249999999999999</v>
      </c>
      <c r="I1796" s="8">
        <f>SUMIFS(Baggrundsvariable!F$3:F$296,Baggrundsvariable!$A$3:$A$296,Samlet!$C1796,Baggrundsvariable!$C$3:$C$296,Samlet!$E1796)</f>
        <v>6.4</v>
      </c>
      <c r="J1796" s="8">
        <f>SUMIFS(Baggrundsvariable!G$3:G$296,Baggrundsvariable!$A$3:$A$296,Samlet!$C1796,Baggrundsvariable!$C$3:$C$296,Samlet!$E1796)</f>
        <v>40.6</v>
      </c>
      <c r="K1796" s="8">
        <f>SUMIFS(Baggrundsvariable!H$3:H$296,Baggrundsvariable!$A$3:$A$296,Samlet!$C1796,Baggrundsvariable!$C$3:$C$296,Samlet!$E1796)</f>
        <v>20.8</v>
      </c>
      <c r="L1796" s="8">
        <f>SUMIFS(Baggrundsvariable!I$3:I$296,Baggrundsvariable!$A$3:$A$296,Samlet!$C1796,Baggrundsvariable!$C$3:$C$296,Samlet!$E1796)</f>
        <v>14.847157834554469</v>
      </c>
    </row>
    <row r="1797" spans="1:12">
      <c r="A1797">
        <v>1756</v>
      </c>
      <c r="B1797" t="s">
        <v>618</v>
      </c>
      <c r="C1797">
        <v>101</v>
      </c>
      <c r="D1797" t="s">
        <v>1232</v>
      </c>
      <c r="E1797">
        <v>2015</v>
      </c>
      <c r="F1797" s="15">
        <f>IF(VLOOKUP(IF($A1797&lt;1500,'BM011'!$D$5,IF($A1797&lt;1800,'BM011'!$D$5,IF($A1797&lt;2000,'BM011'!$D$5,$A1797))),'BM011'!$D$5:$U$607,'BM011'!T$609,0)="BRUG KOM",VLOOKUP($C1797,'BM010'!$C$5:$T$102,'BM010'!S$104,0),VLOOKUP(IF($A1797&lt;1500,'BM011'!$D$5,IF($A1797&lt;1800,'BM011'!$D$5,IF($A1797&lt;2000,'BM011'!$D$5,$A1797))),'BM011'!$D$5:$U$607,'BM011'!T$609,0))</f>
        <v>29624.75</v>
      </c>
      <c r="G1797">
        <f>SUMIFS(Baggrundsvariable!D$3:D$296,Baggrundsvariable!$A$3:$A$296,Samlet!$C1797,Baggrundsvariable!$C$3:$C$296,Samlet!$E1797)</f>
        <v>209991</v>
      </c>
      <c r="H1797" s="8">
        <f>SUMIFS(Baggrundsvariable!E$3:E$296,Baggrundsvariable!$A$3:$A$296,Samlet!$C1797,Baggrundsvariable!$C$3:$C$296,Samlet!$E1797)</f>
        <v>1.2249999999999999</v>
      </c>
      <c r="I1797" s="8">
        <f>SUMIFS(Baggrundsvariable!F$3:F$296,Baggrundsvariable!$A$3:$A$296,Samlet!$C1797,Baggrundsvariable!$C$3:$C$296,Samlet!$E1797)</f>
        <v>6.4</v>
      </c>
      <c r="J1797" s="8">
        <f>SUMIFS(Baggrundsvariable!G$3:G$296,Baggrundsvariable!$A$3:$A$296,Samlet!$C1797,Baggrundsvariable!$C$3:$C$296,Samlet!$E1797)</f>
        <v>40.6</v>
      </c>
      <c r="K1797" s="8">
        <f>SUMIFS(Baggrundsvariable!H$3:H$296,Baggrundsvariable!$A$3:$A$296,Samlet!$C1797,Baggrundsvariable!$C$3:$C$296,Samlet!$E1797)</f>
        <v>20.8</v>
      </c>
      <c r="L1797" s="8">
        <f>SUMIFS(Baggrundsvariable!I$3:I$296,Baggrundsvariable!$A$3:$A$296,Samlet!$C1797,Baggrundsvariable!$C$3:$C$296,Samlet!$E1797)</f>
        <v>14.847157834554469</v>
      </c>
    </row>
    <row r="1798" spans="1:12">
      <c r="A1798">
        <v>1757</v>
      </c>
      <c r="B1798" t="s">
        <v>618</v>
      </c>
      <c r="C1798">
        <v>101</v>
      </c>
      <c r="D1798" t="s">
        <v>1232</v>
      </c>
      <c r="E1798">
        <v>2015</v>
      </c>
      <c r="F1798" s="15">
        <f>IF(VLOOKUP(IF($A1798&lt;1500,'BM011'!$D$5,IF($A1798&lt;1800,'BM011'!$D$5,IF($A1798&lt;2000,'BM011'!$D$5,$A1798))),'BM011'!$D$5:$U$607,'BM011'!T$609,0)="BRUG KOM",VLOOKUP($C1798,'BM010'!$C$5:$T$102,'BM010'!S$104,0),VLOOKUP(IF($A1798&lt;1500,'BM011'!$D$5,IF($A1798&lt;1800,'BM011'!$D$5,IF($A1798&lt;2000,'BM011'!$D$5,$A1798))),'BM011'!$D$5:$U$607,'BM011'!T$609,0))</f>
        <v>29624.75</v>
      </c>
      <c r="G1798">
        <f>SUMIFS(Baggrundsvariable!D$3:D$296,Baggrundsvariable!$A$3:$A$296,Samlet!$C1798,Baggrundsvariable!$C$3:$C$296,Samlet!$E1798)</f>
        <v>209991</v>
      </c>
      <c r="H1798" s="8">
        <f>SUMIFS(Baggrundsvariable!E$3:E$296,Baggrundsvariable!$A$3:$A$296,Samlet!$C1798,Baggrundsvariable!$C$3:$C$296,Samlet!$E1798)</f>
        <v>1.2249999999999999</v>
      </c>
      <c r="I1798" s="8">
        <f>SUMIFS(Baggrundsvariable!F$3:F$296,Baggrundsvariable!$A$3:$A$296,Samlet!$C1798,Baggrundsvariable!$C$3:$C$296,Samlet!$E1798)</f>
        <v>6.4</v>
      </c>
      <c r="J1798" s="8">
        <f>SUMIFS(Baggrundsvariable!G$3:G$296,Baggrundsvariable!$A$3:$A$296,Samlet!$C1798,Baggrundsvariable!$C$3:$C$296,Samlet!$E1798)</f>
        <v>40.6</v>
      </c>
      <c r="K1798" s="8">
        <f>SUMIFS(Baggrundsvariable!H$3:H$296,Baggrundsvariable!$A$3:$A$296,Samlet!$C1798,Baggrundsvariable!$C$3:$C$296,Samlet!$E1798)</f>
        <v>20.8</v>
      </c>
      <c r="L1798" s="8">
        <f>SUMIFS(Baggrundsvariable!I$3:I$296,Baggrundsvariable!$A$3:$A$296,Samlet!$C1798,Baggrundsvariable!$C$3:$C$296,Samlet!$E1798)</f>
        <v>14.847157834554469</v>
      </c>
    </row>
    <row r="1799" spans="1:12">
      <c r="A1799">
        <v>1758</v>
      </c>
      <c r="B1799" t="s">
        <v>618</v>
      </c>
      <c r="C1799">
        <v>101</v>
      </c>
      <c r="D1799" t="s">
        <v>1232</v>
      </c>
      <c r="E1799">
        <v>2015</v>
      </c>
      <c r="F1799" s="15">
        <f>IF(VLOOKUP(IF($A1799&lt;1500,'BM011'!$D$5,IF($A1799&lt;1800,'BM011'!$D$5,IF($A1799&lt;2000,'BM011'!$D$5,$A1799))),'BM011'!$D$5:$U$607,'BM011'!T$609,0)="BRUG KOM",VLOOKUP($C1799,'BM010'!$C$5:$T$102,'BM010'!S$104,0),VLOOKUP(IF($A1799&lt;1500,'BM011'!$D$5,IF($A1799&lt;1800,'BM011'!$D$5,IF($A1799&lt;2000,'BM011'!$D$5,$A1799))),'BM011'!$D$5:$U$607,'BM011'!T$609,0))</f>
        <v>29624.75</v>
      </c>
      <c r="G1799">
        <f>SUMIFS(Baggrundsvariable!D$3:D$296,Baggrundsvariable!$A$3:$A$296,Samlet!$C1799,Baggrundsvariable!$C$3:$C$296,Samlet!$E1799)</f>
        <v>209991</v>
      </c>
      <c r="H1799" s="8">
        <f>SUMIFS(Baggrundsvariable!E$3:E$296,Baggrundsvariable!$A$3:$A$296,Samlet!$C1799,Baggrundsvariable!$C$3:$C$296,Samlet!$E1799)</f>
        <v>1.2249999999999999</v>
      </c>
      <c r="I1799" s="8">
        <f>SUMIFS(Baggrundsvariable!F$3:F$296,Baggrundsvariable!$A$3:$A$296,Samlet!$C1799,Baggrundsvariable!$C$3:$C$296,Samlet!$E1799)</f>
        <v>6.4</v>
      </c>
      <c r="J1799" s="8">
        <f>SUMIFS(Baggrundsvariable!G$3:G$296,Baggrundsvariable!$A$3:$A$296,Samlet!$C1799,Baggrundsvariable!$C$3:$C$296,Samlet!$E1799)</f>
        <v>40.6</v>
      </c>
      <c r="K1799" s="8">
        <f>SUMIFS(Baggrundsvariable!H$3:H$296,Baggrundsvariable!$A$3:$A$296,Samlet!$C1799,Baggrundsvariable!$C$3:$C$296,Samlet!$E1799)</f>
        <v>20.8</v>
      </c>
      <c r="L1799" s="8">
        <f>SUMIFS(Baggrundsvariable!I$3:I$296,Baggrundsvariable!$A$3:$A$296,Samlet!$C1799,Baggrundsvariable!$C$3:$C$296,Samlet!$E1799)</f>
        <v>14.847157834554469</v>
      </c>
    </row>
    <row r="1800" spans="1:12">
      <c r="A1800">
        <v>1759</v>
      </c>
      <c r="B1800" t="s">
        <v>618</v>
      </c>
      <c r="C1800">
        <v>101</v>
      </c>
      <c r="D1800" t="s">
        <v>1232</v>
      </c>
      <c r="E1800">
        <v>2015</v>
      </c>
      <c r="F1800" s="15">
        <f>IF(VLOOKUP(IF($A1800&lt;1500,'BM011'!$D$5,IF($A1800&lt;1800,'BM011'!$D$5,IF($A1800&lt;2000,'BM011'!$D$5,$A1800))),'BM011'!$D$5:$U$607,'BM011'!T$609,0)="BRUG KOM",VLOOKUP($C1800,'BM010'!$C$5:$T$102,'BM010'!S$104,0),VLOOKUP(IF($A1800&lt;1500,'BM011'!$D$5,IF($A1800&lt;1800,'BM011'!$D$5,IF($A1800&lt;2000,'BM011'!$D$5,$A1800))),'BM011'!$D$5:$U$607,'BM011'!T$609,0))</f>
        <v>29624.75</v>
      </c>
      <c r="G1800">
        <f>SUMIFS(Baggrundsvariable!D$3:D$296,Baggrundsvariable!$A$3:$A$296,Samlet!$C1800,Baggrundsvariable!$C$3:$C$296,Samlet!$E1800)</f>
        <v>209991</v>
      </c>
      <c r="H1800" s="8">
        <f>SUMIFS(Baggrundsvariable!E$3:E$296,Baggrundsvariable!$A$3:$A$296,Samlet!$C1800,Baggrundsvariable!$C$3:$C$296,Samlet!$E1800)</f>
        <v>1.2249999999999999</v>
      </c>
      <c r="I1800" s="8">
        <f>SUMIFS(Baggrundsvariable!F$3:F$296,Baggrundsvariable!$A$3:$A$296,Samlet!$C1800,Baggrundsvariable!$C$3:$C$296,Samlet!$E1800)</f>
        <v>6.4</v>
      </c>
      <c r="J1800" s="8">
        <f>SUMIFS(Baggrundsvariable!G$3:G$296,Baggrundsvariable!$A$3:$A$296,Samlet!$C1800,Baggrundsvariable!$C$3:$C$296,Samlet!$E1800)</f>
        <v>40.6</v>
      </c>
      <c r="K1800" s="8">
        <f>SUMIFS(Baggrundsvariable!H$3:H$296,Baggrundsvariable!$A$3:$A$296,Samlet!$C1800,Baggrundsvariable!$C$3:$C$296,Samlet!$E1800)</f>
        <v>20.8</v>
      </c>
      <c r="L1800" s="8">
        <f>SUMIFS(Baggrundsvariable!I$3:I$296,Baggrundsvariable!$A$3:$A$296,Samlet!$C1800,Baggrundsvariable!$C$3:$C$296,Samlet!$E1800)</f>
        <v>14.847157834554469</v>
      </c>
    </row>
    <row r="1801" spans="1:12">
      <c r="A1801">
        <v>1760</v>
      </c>
      <c r="B1801" t="s">
        <v>618</v>
      </c>
      <c r="C1801">
        <v>101</v>
      </c>
      <c r="D1801" t="s">
        <v>1232</v>
      </c>
      <c r="E1801">
        <v>2015</v>
      </c>
      <c r="F1801" s="15">
        <f>IF(VLOOKUP(IF($A1801&lt;1500,'BM011'!$D$5,IF($A1801&lt;1800,'BM011'!$D$5,IF($A1801&lt;2000,'BM011'!$D$5,$A1801))),'BM011'!$D$5:$U$607,'BM011'!T$609,0)="BRUG KOM",VLOOKUP($C1801,'BM010'!$C$5:$T$102,'BM010'!S$104,0),VLOOKUP(IF($A1801&lt;1500,'BM011'!$D$5,IF($A1801&lt;1800,'BM011'!$D$5,IF($A1801&lt;2000,'BM011'!$D$5,$A1801))),'BM011'!$D$5:$U$607,'BM011'!T$609,0))</f>
        <v>29624.75</v>
      </c>
      <c r="G1801">
        <f>SUMIFS(Baggrundsvariable!D$3:D$296,Baggrundsvariable!$A$3:$A$296,Samlet!$C1801,Baggrundsvariable!$C$3:$C$296,Samlet!$E1801)</f>
        <v>209991</v>
      </c>
      <c r="H1801" s="8">
        <f>SUMIFS(Baggrundsvariable!E$3:E$296,Baggrundsvariable!$A$3:$A$296,Samlet!$C1801,Baggrundsvariable!$C$3:$C$296,Samlet!$E1801)</f>
        <v>1.2249999999999999</v>
      </c>
      <c r="I1801" s="8">
        <f>SUMIFS(Baggrundsvariable!F$3:F$296,Baggrundsvariable!$A$3:$A$296,Samlet!$C1801,Baggrundsvariable!$C$3:$C$296,Samlet!$E1801)</f>
        <v>6.4</v>
      </c>
      <c r="J1801" s="8">
        <f>SUMIFS(Baggrundsvariable!G$3:G$296,Baggrundsvariable!$A$3:$A$296,Samlet!$C1801,Baggrundsvariable!$C$3:$C$296,Samlet!$E1801)</f>
        <v>40.6</v>
      </c>
      <c r="K1801" s="8">
        <f>SUMIFS(Baggrundsvariable!H$3:H$296,Baggrundsvariable!$A$3:$A$296,Samlet!$C1801,Baggrundsvariable!$C$3:$C$296,Samlet!$E1801)</f>
        <v>20.8</v>
      </c>
      <c r="L1801" s="8">
        <f>SUMIFS(Baggrundsvariable!I$3:I$296,Baggrundsvariable!$A$3:$A$296,Samlet!$C1801,Baggrundsvariable!$C$3:$C$296,Samlet!$E1801)</f>
        <v>14.847157834554469</v>
      </c>
    </row>
    <row r="1802" spans="1:12">
      <c r="A1802">
        <v>1761</v>
      </c>
      <c r="B1802" t="s">
        <v>618</v>
      </c>
      <c r="C1802">
        <v>101</v>
      </c>
      <c r="D1802" t="s">
        <v>1232</v>
      </c>
      <c r="E1802">
        <v>2015</v>
      </c>
      <c r="F1802" s="15">
        <f>IF(VLOOKUP(IF($A1802&lt;1500,'BM011'!$D$5,IF($A1802&lt;1800,'BM011'!$D$5,IF($A1802&lt;2000,'BM011'!$D$5,$A1802))),'BM011'!$D$5:$U$607,'BM011'!T$609,0)="BRUG KOM",VLOOKUP($C1802,'BM010'!$C$5:$T$102,'BM010'!S$104,0),VLOOKUP(IF($A1802&lt;1500,'BM011'!$D$5,IF($A1802&lt;1800,'BM011'!$D$5,IF($A1802&lt;2000,'BM011'!$D$5,$A1802))),'BM011'!$D$5:$U$607,'BM011'!T$609,0))</f>
        <v>29624.75</v>
      </c>
      <c r="G1802">
        <f>SUMIFS(Baggrundsvariable!D$3:D$296,Baggrundsvariable!$A$3:$A$296,Samlet!$C1802,Baggrundsvariable!$C$3:$C$296,Samlet!$E1802)</f>
        <v>209991</v>
      </c>
      <c r="H1802" s="8">
        <f>SUMIFS(Baggrundsvariable!E$3:E$296,Baggrundsvariable!$A$3:$A$296,Samlet!$C1802,Baggrundsvariable!$C$3:$C$296,Samlet!$E1802)</f>
        <v>1.2249999999999999</v>
      </c>
      <c r="I1802" s="8">
        <f>SUMIFS(Baggrundsvariable!F$3:F$296,Baggrundsvariable!$A$3:$A$296,Samlet!$C1802,Baggrundsvariable!$C$3:$C$296,Samlet!$E1802)</f>
        <v>6.4</v>
      </c>
      <c r="J1802" s="8">
        <f>SUMIFS(Baggrundsvariable!G$3:G$296,Baggrundsvariable!$A$3:$A$296,Samlet!$C1802,Baggrundsvariable!$C$3:$C$296,Samlet!$E1802)</f>
        <v>40.6</v>
      </c>
      <c r="K1802" s="8">
        <f>SUMIFS(Baggrundsvariable!H$3:H$296,Baggrundsvariable!$A$3:$A$296,Samlet!$C1802,Baggrundsvariable!$C$3:$C$296,Samlet!$E1802)</f>
        <v>20.8</v>
      </c>
      <c r="L1802" s="8">
        <f>SUMIFS(Baggrundsvariable!I$3:I$296,Baggrundsvariable!$A$3:$A$296,Samlet!$C1802,Baggrundsvariable!$C$3:$C$296,Samlet!$E1802)</f>
        <v>14.847157834554469</v>
      </c>
    </row>
    <row r="1803" spans="1:12">
      <c r="A1803">
        <v>1762</v>
      </c>
      <c r="B1803" t="s">
        <v>618</v>
      </c>
      <c r="C1803">
        <v>101</v>
      </c>
      <c r="D1803" t="s">
        <v>1232</v>
      </c>
      <c r="E1803">
        <v>2015</v>
      </c>
      <c r="F1803" s="15">
        <f>IF(VLOOKUP(IF($A1803&lt;1500,'BM011'!$D$5,IF($A1803&lt;1800,'BM011'!$D$5,IF($A1803&lt;2000,'BM011'!$D$5,$A1803))),'BM011'!$D$5:$U$607,'BM011'!T$609,0)="BRUG KOM",VLOOKUP($C1803,'BM010'!$C$5:$T$102,'BM010'!S$104,0),VLOOKUP(IF($A1803&lt;1500,'BM011'!$D$5,IF($A1803&lt;1800,'BM011'!$D$5,IF($A1803&lt;2000,'BM011'!$D$5,$A1803))),'BM011'!$D$5:$U$607,'BM011'!T$609,0))</f>
        <v>29624.75</v>
      </c>
      <c r="G1803">
        <f>SUMIFS(Baggrundsvariable!D$3:D$296,Baggrundsvariable!$A$3:$A$296,Samlet!$C1803,Baggrundsvariable!$C$3:$C$296,Samlet!$E1803)</f>
        <v>209991</v>
      </c>
      <c r="H1803" s="8">
        <f>SUMIFS(Baggrundsvariable!E$3:E$296,Baggrundsvariable!$A$3:$A$296,Samlet!$C1803,Baggrundsvariable!$C$3:$C$296,Samlet!$E1803)</f>
        <v>1.2249999999999999</v>
      </c>
      <c r="I1803" s="8">
        <f>SUMIFS(Baggrundsvariable!F$3:F$296,Baggrundsvariable!$A$3:$A$296,Samlet!$C1803,Baggrundsvariable!$C$3:$C$296,Samlet!$E1803)</f>
        <v>6.4</v>
      </c>
      <c r="J1803" s="8">
        <f>SUMIFS(Baggrundsvariable!G$3:G$296,Baggrundsvariable!$A$3:$A$296,Samlet!$C1803,Baggrundsvariable!$C$3:$C$296,Samlet!$E1803)</f>
        <v>40.6</v>
      </c>
      <c r="K1803" s="8">
        <f>SUMIFS(Baggrundsvariable!H$3:H$296,Baggrundsvariable!$A$3:$A$296,Samlet!$C1803,Baggrundsvariable!$C$3:$C$296,Samlet!$E1803)</f>
        <v>20.8</v>
      </c>
      <c r="L1803" s="8">
        <f>SUMIFS(Baggrundsvariable!I$3:I$296,Baggrundsvariable!$A$3:$A$296,Samlet!$C1803,Baggrundsvariable!$C$3:$C$296,Samlet!$E1803)</f>
        <v>14.847157834554469</v>
      </c>
    </row>
    <row r="1804" spans="1:12">
      <c r="A1804">
        <v>1763</v>
      </c>
      <c r="B1804" t="s">
        <v>618</v>
      </c>
      <c r="C1804">
        <v>101</v>
      </c>
      <c r="D1804" t="s">
        <v>1232</v>
      </c>
      <c r="E1804">
        <v>2015</v>
      </c>
      <c r="F1804" s="15">
        <f>IF(VLOOKUP(IF($A1804&lt;1500,'BM011'!$D$5,IF($A1804&lt;1800,'BM011'!$D$5,IF($A1804&lt;2000,'BM011'!$D$5,$A1804))),'BM011'!$D$5:$U$607,'BM011'!T$609,0)="BRUG KOM",VLOOKUP($C1804,'BM010'!$C$5:$T$102,'BM010'!S$104,0),VLOOKUP(IF($A1804&lt;1500,'BM011'!$D$5,IF($A1804&lt;1800,'BM011'!$D$5,IF($A1804&lt;2000,'BM011'!$D$5,$A1804))),'BM011'!$D$5:$U$607,'BM011'!T$609,0))</f>
        <v>29624.75</v>
      </c>
      <c r="G1804">
        <f>SUMIFS(Baggrundsvariable!D$3:D$296,Baggrundsvariable!$A$3:$A$296,Samlet!$C1804,Baggrundsvariable!$C$3:$C$296,Samlet!$E1804)</f>
        <v>209991</v>
      </c>
      <c r="H1804" s="8">
        <f>SUMIFS(Baggrundsvariable!E$3:E$296,Baggrundsvariable!$A$3:$A$296,Samlet!$C1804,Baggrundsvariable!$C$3:$C$296,Samlet!$E1804)</f>
        <v>1.2249999999999999</v>
      </c>
      <c r="I1804" s="8">
        <f>SUMIFS(Baggrundsvariable!F$3:F$296,Baggrundsvariable!$A$3:$A$296,Samlet!$C1804,Baggrundsvariable!$C$3:$C$296,Samlet!$E1804)</f>
        <v>6.4</v>
      </c>
      <c r="J1804" s="8">
        <f>SUMIFS(Baggrundsvariable!G$3:G$296,Baggrundsvariable!$A$3:$A$296,Samlet!$C1804,Baggrundsvariable!$C$3:$C$296,Samlet!$E1804)</f>
        <v>40.6</v>
      </c>
      <c r="K1804" s="8">
        <f>SUMIFS(Baggrundsvariable!H$3:H$296,Baggrundsvariable!$A$3:$A$296,Samlet!$C1804,Baggrundsvariable!$C$3:$C$296,Samlet!$E1804)</f>
        <v>20.8</v>
      </c>
      <c r="L1804" s="8">
        <f>SUMIFS(Baggrundsvariable!I$3:I$296,Baggrundsvariable!$A$3:$A$296,Samlet!$C1804,Baggrundsvariable!$C$3:$C$296,Samlet!$E1804)</f>
        <v>14.847157834554469</v>
      </c>
    </row>
    <row r="1805" spans="1:12">
      <c r="A1805">
        <v>1764</v>
      </c>
      <c r="B1805" t="s">
        <v>618</v>
      </c>
      <c r="C1805">
        <v>101</v>
      </c>
      <c r="D1805" t="s">
        <v>1232</v>
      </c>
      <c r="E1805">
        <v>2015</v>
      </c>
      <c r="F1805" s="15">
        <f>IF(VLOOKUP(IF($A1805&lt;1500,'BM011'!$D$5,IF($A1805&lt;1800,'BM011'!$D$5,IF($A1805&lt;2000,'BM011'!$D$5,$A1805))),'BM011'!$D$5:$U$607,'BM011'!T$609,0)="BRUG KOM",VLOOKUP($C1805,'BM010'!$C$5:$T$102,'BM010'!S$104,0),VLOOKUP(IF($A1805&lt;1500,'BM011'!$D$5,IF($A1805&lt;1800,'BM011'!$D$5,IF($A1805&lt;2000,'BM011'!$D$5,$A1805))),'BM011'!$D$5:$U$607,'BM011'!T$609,0))</f>
        <v>29624.75</v>
      </c>
      <c r="G1805">
        <f>SUMIFS(Baggrundsvariable!D$3:D$296,Baggrundsvariable!$A$3:$A$296,Samlet!$C1805,Baggrundsvariable!$C$3:$C$296,Samlet!$E1805)</f>
        <v>209991</v>
      </c>
      <c r="H1805" s="8">
        <f>SUMIFS(Baggrundsvariable!E$3:E$296,Baggrundsvariable!$A$3:$A$296,Samlet!$C1805,Baggrundsvariable!$C$3:$C$296,Samlet!$E1805)</f>
        <v>1.2249999999999999</v>
      </c>
      <c r="I1805" s="8">
        <f>SUMIFS(Baggrundsvariable!F$3:F$296,Baggrundsvariable!$A$3:$A$296,Samlet!$C1805,Baggrundsvariable!$C$3:$C$296,Samlet!$E1805)</f>
        <v>6.4</v>
      </c>
      <c r="J1805" s="8">
        <f>SUMIFS(Baggrundsvariable!G$3:G$296,Baggrundsvariable!$A$3:$A$296,Samlet!$C1805,Baggrundsvariable!$C$3:$C$296,Samlet!$E1805)</f>
        <v>40.6</v>
      </c>
      <c r="K1805" s="8">
        <f>SUMIFS(Baggrundsvariable!H$3:H$296,Baggrundsvariable!$A$3:$A$296,Samlet!$C1805,Baggrundsvariable!$C$3:$C$296,Samlet!$E1805)</f>
        <v>20.8</v>
      </c>
      <c r="L1805" s="8">
        <f>SUMIFS(Baggrundsvariable!I$3:I$296,Baggrundsvariable!$A$3:$A$296,Samlet!$C1805,Baggrundsvariable!$C$3:$C$296,Samlet!$E1805)</f>
        <v>14.847157834554469</v>
      </c>
    </row>
    <row r="1806" spans="1:12">
      <c r="A1806">
        <v>1765</v>
      </c>
      <c r="B1806" t="s">
        <v>618</v>
      </c>
      <c r="C1806">
        <v>101</v>
      </c>
      <c r="D1806" t="s">
        <v>1232</v>
      </c>
      <c r="E1806">
        <v>2015</v>
      </c>
      <c r="F1806" s="15">
        <f>IF(VLOOKUP(IF($A1806&lt;1500,'BM011'!$D$5,IF($A1806&lt;1800,'BM011'!$D$5,IF($A1806&lt;2000,'BM011'!$D$5,$A1806))),'BM011'!$D$5:$U$607,'BM011'!T$609,0)="BRUG KOM",VLOOKUP($C1806,'BM010'!$C$5:$T$102,'BM010'!S$104,0),VLOOKUP(IF($A1806&lt;1500,'BM011'!$D$5,IF($A1806&lt;1800,'BM011'!$D$5,IF($A1806&lt;2000,'BM011'!$D$5,$A1806))),'BM011'!$D$5:$U$607,'BM011'!T$609,0))</f>
        <v>29624.75</v>
      </c>
      <c r="G1806">
        <f>SUMIFS(Baggrundsvariable!D$3:D$296,Baggrundsvariable!$A$3:$A$296,Samlet!$C1806,Baggrundsvariable!$C$3:$C$296,Samlet!$E1806)</f>
        <v>209991</v>
      </c>
      <c r="H1806" s="8">
        <f>SUMIFS(Baggrundsvariable!E$3:E$296,Baggrundsvariable!$A$3:$A$296,Samlet!$C1806,Baggrundsvariable!$C$3:$C$296,Samlet!$E1806)</f>
        <v>1.2249999999999999</v>
      </c>
      <c r="I1806" s="8">
        <f>SUMIFS(Baggrundsvariable!F$3:F$296,Baggrundsvariable!$A$3:$A$296,Samlet!$C1806,Baggrundsvariable!$C$3:$C$296,Samlet!$E1806)</f>
        <v>6.4</v>
      </c>
      <c r="J1806" s="8">
        <f>SUMIFS(Baggrundsvariable!G$3:G$296,Baggrundsvariable!$A$3:$A$296,Samlet!$C1806,Baggrundsvariable!$C$3:$C$296,Samlet!$E1806)</f>
        <v>40.6</v>
      </c>
      <c r="K1806" s="8">
        <f>SUMIFS(Baggrundsvariable!H$3:H$296,Baggrundsvariable!$A$3:$A$296,Samlet!$C1806,Baggrundsvariable!$C$3:$C$296,Samlet!$E1806)</f>
        <v>20.8</v>
      </c>
      <c r="L1806" s="8">
        <f>SUMIFS(Baggrundsvariable!I$3:I$296,Baggrundsvariable!$A$3:$A$296,Samlet!$C1806,Baggrundsvariable!$C$3:$C$296,Samlet!$E1806)</f>
        <v>14.847157834554469</v>
      </c>
    </row>
    <row r="1807" spans="1:12">
      <c r="A1807">
        <v>1766</v>
      </c>
      <c r="B1807" t="s">
        <v>618</v>
      </c>
      <c r="C1807">
        <v>101</v>
      </c>
      <c r="D1807" t="s">
        <v>1232</v>
      </c>
      <c r="E1807">
        <v>2015</v>
      </c>
      <c r="F1807" s="15">
        <f>IF(VLOOKUP(IF($A1807&lt;1500,'BM011'!$D$5,IF($A1807&lt;1800,'BM011'!$D$5,IF($A1807&lt;2000,'BM011'!$D$5,$A1807))),'BM011'!$D$5:$U$607,'BM011'!T$609,0)="BRUG KOM",VLOOKUP($C1807,'BM010'!$C$5:$T$102,'BM010'!S$104,0),VLOOKUP(IF($A1807&lt;1500,'BM011'!$D$5,IF($A1807&lt;1800,'BM011'!$D$5,IF($A1807&lt;2000,'BM011'!$D$5,$A1807))),'BM011'!$D$5:$U$607,'BM011'!T$609,0))</f>
        <v>29624.75</v>
      </c>
      <c r="G1807">
        <f>SUMIFS(Baggrundsvariable!D$3:D$296,Baggrundsvariable!$A$3:$A$296,Samlet!$C1807,Baggrundsvariable!$C$3:$C$296,Samlet!$E1807)</f>
        <v>209991</v>
      </c>
      <c r="H1807" s="8">
        <f>SUMIFS(Baggrundsvariable!E$3:E$296,Baggrundsvariable!$A$3:$A$296,Samlet!$C1807,Baggrundsvariable!$C$3:$C$296,Samlet!$E1807)</f>
        <v>1.2249999999999999</v>
      </c>
      <c r="I1807" s="8">
        <f>SUMIFS(Baggrundsvariable!F$3:F$296,Baggrundsvariable!$A$3:$A$296,Samlet!$C1807,Baggrundsvariable!$C$3:$C$296,Samlet!$E1807)</f>
        <v>6.4</v>
      </c>
      <c r="J1807" s="8">
        <f>SUMIFS(Baggrundsvariable!G$3:G$296,Baggrundsvariable!$A$3:$A$296,Samlet!$C1807,Baggrundsvariable!$C$3:$C$296,Samlet!$E1807)</f>
        <v>40.6</v>
      </c>
      <c r="K1807" s="8">
        <f>SUMIFS(Baggrundsvariable!H$3:H$296,Baggrundsvariable!$A$3:$A$296,Samlet!$C1807,Baggrundsvariable!$C$3:$C$296,Samlet!$E1807)</f>
        <v>20.8</v>
      </c>
      <c r="L1807" s="8">
        <f>SUMIFS(Baggrundsvariable!I$3:I$296,Baggrundsvariable!$A$3:$A$296,Samlet!$C1807,Baggrundsvariable!$C$3:$C$296,Samlet!$E1807)</f>
        <v>14.847157834554469</v>
      </c>
    </row>
    <row r="1808" spans="1:12">
      <c r="A1808">
        <v>1770</v>
      </c>
      <c r="B1808" t="s">
        <v>618</v>
      </c>
      <c r="C1808">
        <v>101</v>
      </c>
      <c r="D1808" t="s">
        <v>1232</v>
      </c>
      <c r="E1808">
        <v>2015</v>
      </c>
      <c r="F1808" s="15">
        <f>IF(VLOOKUP(IF($A1808&lt;1500,'BM011'!$D$5,IF($A1808&lt;1800,'BM011'!$D$5,IF($A1808&lt;2000,'BM011'!$D$5,$A1808))),'BM011'!$D$5:$U$607,'BM011'!T$609,0)="BRUG KOM",VLOOKUP($C1808,'BM010'!$C$5:$T$102,'BM010'!S$104,0),VLOOKUP(IF($A1808&lt;1500,'BM011'!$D$5,IF($A1808&lt;1800,'BM011'!$D$5,IF($A1808&lt;2000,'BM011'!$D$5,$A1808))),'BM011'!$D$5:$U$607,'BM011'!T$609,0))</f>
        <v>29624.75</v>
      </c>
      <c r="G1808">
        <f>SUMIFS(Baggrundsvariable!D$3:D$296,Baggrundsvariable!$A$3:$A$296,Samlet!$C1808,Baggrundsvariable!$C$3:$C$296,Samlet!$E1808)</f>
        <v>209991</v>
      </c>
      <c r="H1808" s="8">
        <f>SUMIFS(Baggrundsvariable!E$3:E$296,Baggrundsvariable!$A$3:$A$296,Samlet!$C1808,Baggrundsvariable!$C$3:$C$296,Samlet!$E1808)</f>
        <v>1.2249999999999999</v>
      </c>
      <c r="I1808" s="8">
        <f>SUMIFS(Baggrundsvariable!F$3:F$296,Baggrundsvariable!$A$3:$A$296,Samlet!$C1808,Baggrundsvariable!$C$3:$C$296,Samlet!$E1808)</f>
        <v>6.4</v>
      </c>
      <c r="J1808" s="8">
        <f>SUMIFS(Baggrundsvariable!G$3:G$296,Baggrundsvariable!$A$3:$A$296,Samlet!$C1808,Baggrundsvariable!$C$3:$C$296,Samlet!$E1808)</f>
        <v>40.6</v>
      </c>
      <c r="K1808" s="8">
        <f>SUMIFS(Baggrundsvariable!H$3:H$296,Baggrundsvariable!$A$3:$A$296,Samlet!$C1808,Baggrundsvariable!$C$3:$C$296,Samlet!$E1808)</f>
        <v>20.8</v>
      </c>
      <c r="L1808" s="8">
        <f>SUMIFS(Baggrundsvariable!I$3:I$296,Baggrundsvariable!$A$3:$A$296,Samlet!$C1808,Baggrundsvariable!$C$3:$C$296,Samlet!$E1808)</f>
        <v>14.847157834554469</v>
      </c>
    </row>
    <row r="1809" spans="1:12">
      <c r="A1809">
        <v>1771</v>
      </c>
      <c r="B1809" t="s">
        <v>618</v>
      </c>
      <c r="C1809">
        <v>101</v>
      </c>
      <c r="D1809" t="s">
        <v>1232</v>
      </c>
      <c r="E1809">
        <v>2015</v>
      </c>
      <c r="F1809" s="15">
        <f>IF(VLOOKUP(IF($A1809&lt;1500,'BM011'!$D$5,IF($A1809&lt;1800,'BM011'!$D$5,IF($A1809&lt;2000,'BM011'!$D$5,$A1809))),'BM011'!$D$5:$U$607,'BM011'!T$609,0)="BRUG KOM",VLOOKUP($C1809,'BM010'!$C$5:$T$102,'BM010'!S$104,0),VLOOKUP(IF($A1809&lt;1500,'BM011'!$D$5,IF($A1809&lt;1800,'BM011'!$D$5,IF($A1809&lt;2000,'BM011'!$D$5,$A1809))),'BM011'!$D$5:$U$607,'BM011'!T$609,0))</f>
        <v>29624.75</v>
      </c>
      <c r="G1809">
        <f>SUMIFS(Baggrundsvariable!D$3:D$296,Baggrundsvariable!$A$3:$A$296,Samlet!$C1809,Baggrundsvariable!$C$3:$C$296,Samlet!$E1809)</f>
        <v>209991</v>
      </c>
      <c r="H1809" s="8">
        <f>SUMIFS(Baggrundsvariable!E$3:E$296,Baggrundsvariable!$A$3:$A$296,Samlet!$C1809,Baggrundsvariable!$C$3:$C$296,Samlet!$E1809)</f>
        <v>1.2249999999999999</v>
      </c>
      <c r="I1809" s="8">
        <f>SUMIFS(Baggrundsvariable!F$3:F$296,Baggrundsvariable!$A$3:$A$296,Samlet!$C1809,Baggrundsvariable!$C$3:$C$296,Samlet!$E1809)</f>
        <v>6.4</v>
      </c>
      <c r="J1809" s="8">
        <f>SUMIFS(Baggrundsvariable!G$3:G$296,Baggrundsvariable!$A$3:$A$296,Samlet!$C1809,Baggrundsvariable!$C$3:$C$296,Samlet!$E1809)</f>
        <v>40.6</v>
      </c>
      <c r="K1809" s="8">
        <f>SUMIFS(Baggrundsvariable!H$3:H$296,Baggrundsvariable!$A$3:$A$296,Samlet!$C1809,Baggrundsvariable!$C$3:$C$296,Samlet!$E1809)</f>
        <v>20.8</v>
      </c>
      <c r="L1809" s="8">
        <f>SUMIFS(Baggrundsvariable!I$3:I$296,Baggrundsvariable!$A$3:$A$296,Samlet!$C1809,Baggrundsvariable!$C$3:$C$296,Samlet!$E1809)</f>
        <v>14.847157834554469</v>
      </c>
    </row>
    <row r="1810" spans="1:12">
      <c r="A1810">
        <v>1772</v>
      </c>
      <c r="B1810" t="s">
        <v>618</v>
      </c>
      <c r="C1810">
        <v>101</v>
      </c>
      <c r="D1810" t="s">
        <v>1232</v>
      </c>
      <c r="E1810">
        <v>2015</v>
      </c>
      <c r="F1810" s="15">
        <f>IF(VLOOKUP(IF($A1810&lt;1500,'BM011'!$D$5,IF($A1810&lt;1800,'BM011'!$D$5,IF($A1810&lt;2000,'BM011'!$D$5,$A1810))),'BM011'!$D$5:$U$607,'BM011'!T$609,0)="BRUG KOM",VLOOKUP($C1810,'BM010'!$C$5:$T$102,'BM010'!S$104,0),VLOOKUP(IF($A1810&lt;1500,'BM011'!$D$5,IF($A1810&lt;1800,'BM011'!$D$5,IF($A1810&lt;2000,'BM011'!$D$5,$A1810))),'BM011'!$D$5:$U$607,'BM011'!T$609,0))</f>
        <v>29624.75</v>
      </c>
      <c r="G1810">
        <f>SUMIFS(Baggrundsvariable!D$3:D$296,Baggrundsvariable!$A$3:$A$296,Samlet!$C1810,Baggrundsvariable!$C$3:$C$296,Samlet!$E1810)</f>
        <v>209991</v>
      </c>
      <c r="H1810" s="8">
        <f>SUMIFS(Baggrundsvariable!E$3:E$296,Baggrundsvariable!$A$3:$A$296,Samlet!$C1810,Baggrundsvariable!$C$3:$C$296,Samlet!$E1810)</f>
        <v>1.2249999999999999</v>
      </c>
      <c r="I1810" s="8">
        <f>SUMIFS(Baggrundsvariable!F$3:F$296,Baggrundsvariable!$A$3:$A$296,Samlet!$C1810,Baggrundsvariable!$C$3:$C$296,Samlet!$E1810)</f>
        <v>6.4</v>
      </c>
      <c r="J1810" s="8">
        <f>SUMIFS(Baggrundsvariable!G$3:G$296,Baggrundsvariable!$A$3:$A$296,Samlet!$C1810,Baggrundsvariable!$C$3:$C$296,Samlet!$E1810)</f>
        <v>40.6</v>
      </c>
      <c r="K1810" s="8">
        <f>SUMIFS(Baggrundsvariable!H$3:H$296,Baggrundsvariable!$A$3:$A$296,Samlet!$C1810,Baggrundsvariable!$C$3:$C$296,Samlet!$E1810)</f>
        <v>20.8</v>
      </c>
      <c r="L1810" s="8">
        <f>SUMIFS(Baggrundsvariable!I$3:I$296,Baggrundsvariable!$A$3:$A$296,Samlet!$C1810,Baggrundsvariable!$C$3:$C$296,Samlet!$E1810)</f>
        <v>14.847157834554469</v>
      </c>
    </row>
    <row r="1811" spans="1:12">
      <c r="A1811">
        <v>1773</v>
      </c>
      <c r="B1811" t="s">
        <v>618</v>
      </c>
      <c r="C1811">
        <v>101</v>
      </c>
      <c r="D1811" t="s">
        <v>1232</v>
      </c>
      <c r="E1811">
        <v>2015</v>
      </c>
      <c r="F1811" s="15">
        <f>IF(VLOOKUP(IF($A1811&lt;1500,'BM011'!$D$5,IF($A1811&lt;1800,'BM011'!$D$5,IF($A1811&lt;2000,'BM011'!$D$5,$A1811))),'BM011'!$D$5:$U$607,'BM011'!T$609,0)="BRUG KOM",VLOOKUP($C1811,'BM010'!$C$5:$T$102,'BM010'!S$104,0),VLOOKUP(IF($A1811&lt;1500,'BM011'!$D$5,IF($A1811&lt;1800,'BM011'!$D$5,IF($A1811&lt;2000,'BM011'!$D$5,$A1811))),'BM011'!$D$5:$U$607,'BM011'!T$609,0))</f>
        <v>29624.75</v>
      </c>
      <c r="G1811">
        <f>SUMIFS(Baggrundsvariable!D$3:D$296,Baggrundsvariable!$A$3:$A$296,Samlet!$C1811,Baggrundsvariable!$C$3:$C$296,Samlet!$E1811)</f>
        <v>209991</v>
      </c>
      <c r="H1811" s="8">
        <f>SUMIFS(Baggrundsvariable!E$3:E$296,Baggrundsvariable!$A$3:$A$296,Samlet!$C1811,Baggrundsvariable!$C$3:$C$296,Samlet!$E1811)</f>
        <v>1.2249999999999999</v>
      </c>
      <c r="I1811" s="8">
        <f>SUMIFS(Baggrundsvariable!F$3:F$296,Baggrundsvariable!$A$3:$A$296,Samlet!$C1811,Baggrundsvariable!$C$3:$C$296,Samlet!$E1811)</f>
        <v>6.4</v>
      </c>
      <c r="J1811" s="8">
        <f>SUMIFS(Baggrundsvariable!G$3:G$296,Baggrundsvariable!$A$3:$A$296,Samlet!$C1811,Baggrundsvariable!$C$3:$C$296,Samlet!$E1811)</f>
        <v>40.6</v>
      </c>
      <c r="K1811" s="8">
        <f>SUMIFS(Baggrundsvariable!H$3:H$296,Baggrundsvariable!$A$3:$A$296,Samlet!$C1811,Baggrundsvariable!$C$3:$C$296,Samlet!$E1811)</f>
        <v>20.8</v>
      </c>
      <c r="L1811" s="8">
        <f>SUMIFS(Baggrundsvariable!I$3:I$296,Baggrundsvariable!$A$3:$A$296,Samlet!$C1811,Baggrundsvariable!$C$3:$C$296,Samlet!$E1811)</f>
        <v>14.847157834554469</v>
      </c>
    </row>
    <row r="1812" spans="1:12">
      <c r="A1812">
        <v>1774</v>
      </c>
      <c r="B1812" t="s">
        <v>618</v>
      </c>
      <c r="C1812">
        <v>101</v>
      </c>
      <c r="D1812" t="s">
        <v>1232</v>
      </c>
      <c r="E1812">
        <v>2015</v>
      </c>
      <c r="F1812" s="15">
        <f>IF(VLOOKUP(IF($A1812&lt;1500,'BM011'!$D$5,IF($A1812&lt;1800,'BM011'!$D$5,IF($A1812&lt;2000,'BM011'!$D$5,$A1812))),'BM011'!$D$5:$U$607,'BM011'!T$609,0)="BRUG KOM",VLOOKUP($C1812,'BM010'!$C$5:$T$102,'BM010'!S$104,0),VLOOKUP(IF($A1812&lt;1500,'BM011'!$D$5,IF($A1812&lt;1800,'BM011'!$D$5,IF($A1812&lt;2000,'BM011'!$D$5,$A1812))),'BM011'!$D$5:$U$607,'BM011'!T$609,0))</f>
        <v>29624.75</v>
      </c>
      <c r="G1812">
        <f>SUMIFS(Baggrundsvariable!D$3:D$296,Baggrundsvariable!$A$3:$A$296,Samlet!$C1812,Baggrundsvariable!$C$3:$C$296,Samlet!$E1812)</f>
        <v>209991</v>
      </c>
      <c r="H1812" s="8">
        <f>SUMIFS(Baggrundsvariable!E$3:E$296,Baggrundsvariable!$A$3:$A$296,Samlet!$C1812,Baggrundsvariable!$C$3:$C$296,Samlet!$E1812)</f>
        <v>1.2249999999999999</v>
      </c>
      <c r="I1812" s="8">
        <f>SUMIFS(Baggrundsvariable!F$3:F$296,Baggrundsvariable!$A$3:$A$296,Samlet!$C1812,Baggrundsvariable!$C$3:$C$296,Samlet!$E1812)</f>
        <v>6.4</v>
      </c>
      <c r="J1812" s="8">
        <f>SUMIFS(Baggrundsvariable!G$3:G$296,Baggrundsvariable!$A$3:$A$296,Samlet!$C1812,Baggrundsvariable!$C$3:$C$296,Samlet!$E1812)</f>
        <v>40.6</v>
      </c>
      <c r="K1812" s="8">
        <f>SUMIFS(Baggrundsvariable!H$3:H$296,Baggrundsvariable!$A$3:$A$296,Samlet!$C1812,Baggrundsvariable!$C$3:$C$296,Samlet!$E1812)</f>
        <v>20.8</v>
      </c>
      <c r="L1812" s="8">
        <f>SUMIFS(Baggrundsvariable!I$3:I$296,Baggrundsvariable!$A$3:$A$296,Samlet!$C1812,Baggrundsvariable!$C$3:$C$296,Samlet!$E1812)</f>
        <v>14.847157834554469</v>
      </c>
    </row>
    <row r="1813" spans="1:12">
      <c r="A1813">
        <v>1775</v>
      </c>
      <c r="B1813" t="s">
        <v>618</v>
      </c>
      <c r="C1813">
        <v>101</v>
      </c>
      <c r="D1813" t="s">
        <v>1232</v>
      </c>
      <c r="E1813">
        <v>2015</v>
      </c>
      <c r="F1813" s="15">
        <f>IF(VLOOKUP(IF($A1813&lt;1500,'BM011'!$D$5,IF($A1813&lt;1800,'BM011'!$D$5,IF($A1813&lt;2000,'BM011'!$D$5,$A1813))),'BM011'!$D$5:$U$607,'BM011'!T$609,0)="BRUG KOM",VLOOKUP($C1813,'BM010'!$C$5:$T$102,'BM010'!S$104,0),VLOOKUP(IF($A1813&lt;1500,'BM011'!$D$5,IF($A1813&lt;1800,'BM011'!$D$5,IF($A1813&lt;2000,'BM011'!$D$5,$A1813))),'BM011'!$D$5:$U$607,'BM011'!T$609,0))</f>
        <v>29624.75</v>
      </c>
      <c r="G1813">
        <f>SUMIFS(Baggrundsvariable!D$3:D$296,Baggrundsvariable!$A$3:$A$296,Samlet!$C1813,Baggrundsvariable!$C$3:$C$296,Samlet!$E1813)</f>
        <v>209991</v>
      </c>
      <c r="H1813" s="8">
        <f>SUMIFS(Baggrundsvariable!E$3:E$296,Baggrundsvariable!$A$3:$A$296,Samlet!$C1813,Baggrundsvariable!$C$3:$C$296,Samlet!$E1813)</f>
        <v>1.2249999999999999</v>
      </c>
      <c r="I1813" s="8">
        <f>SUMIFS(Baggrundsvariable!F$3:F$296,Baggrundsvariable!$A$3:$A$296,Samlet!$C1813,Baggrundsvariable!$C$3:$C$296,Samlet!$E1813)</f>
        <v>6.4</v>
      </c>
      <c r="J1813" s="8">
        <f>SUMIFS(Baggrundsvariable!G$3:G$296,Baggrundsvariable!$A$3:$A$296,Samlet!$C1813,Baggrundsvariable!$C$3:$C$296,Samlet!$E1813)</f>
        <v>40.6</v>
      </c>
      <c r="K1813" s="8">
        <f>SUMIFS(Baggrundsvariable!H$3:H$296,Baggrundsvariable!$A$3:$A$296,Samlet!$C1813,Baggrundsvariable!$C$3:$C$296,Samlet!$E1813)</f>
        <v>20.8</v>
      </c>
      <c r="L1813" s="8">
        <f>SUMIFS(Baggrundsvariable!I$3:I$296,Baggrundsvariable!$A$3:$A$296,Samlet!$C1813,Baggrundsvariable!$C$3:$C$296,Samlet!$E1813)</f>
        <v>14.847157834554469</v>
      </c>
    </row>
    <row r="1814" spans="1:12">
      <c r="A1814">
        <v>1777</v>
      </c>
      <c r="B1814" t="s">
        <v>618</v>
      </c>
      <c r="C1814">
        <v>101</v>
      </c>
      <c r="D1814" t="s">
        <v>1232</v>
      </c>
      <c r="E1814">
        <v>2015</v>
      </c>
      <c r="F1814" s="15">
        <f>IF(VLOOKUP(IF($A1814&lt;1500,'BM011'!$D$5,IF($A1814&lt;1800,'BM011'!$D$5,IF($A1814&lt;2000,'BM011'!$D$5,$A1814))),'BM011'!$D$5:$U$607,'BM011'!T$609,0)="BRUG KOM",VLOOKUP($C1814,'BM010'!$C$5:$T$102,'BM010'!S$104,0),VLOOKUP(IF($A1814&lt;1500,'BM011'!$D$5,IF($A1814&lt;1800,'BM011'!$D$5,IF($A1814&lt;2000,'BM011'!$D$5,$A1814))),'BM011'!$D$5:$U$607,'BM011'!T$609,0))</f>
        <v>29624.75</v>
      </c>
      <c r="G1814">
        <f>SUMIFS(Baggrundsvariable!D$3:D$296,Baggrundsvariable!$A$3:$A$296,Samlet!$C1814,Baggrundsvariable!$C$3:$C$296,Samlet!$E1814)</f>
        <v>209991</v>
      </c>
      <c r="H1814" s="8">
        <f>SUMIFS(Baggrundsvariable!E$3:E$296,Baggrundsvariable!$A$3:$A$296,Samlet!$C1814,Baggrundsvariable!$C$3:$C$296,Samlet!$E1814)</f>
        <v>1.2249999999999999</v>
      </c>
      <c r="I1814" s="8">
        <f>SUMIFS(Baggrundsvariable!F$3:F$296,Baggrundsvariable!$A$3:$A$296,Samlet!$C1814,Baggrundsvariable!$C$3:$C$296,Samlet!$E1814)</f>
        <v>6.4</v>
      </c>
      <c r="J1814" s="8">
        <f>SUMIFS(Baggrundsvariable!G$3:G$296,Baggrundsvariable!$A$3:$A$296,Samlet!$C1814,Baggrundsvariable!$C$3:$C$296,Samlet!$E1814)</f>
        <v>40.6</v>
      </c>
      <c r="K1814" s="8">
        <f>SUMIFS(Baggrundsvariable!H$3:H$296,Baggrundsvariable!$A$3:$A$296,Samlet!$C1814,Baggrundsvariable!$C$3:$C$296,Samlet!$E1814)</f>
        <v>20.8</v>
      </c>
      <c r="L1814" s="8">
        <f>SUMIFS(Baggrundsvariable!I$3:I$296,Baggrundsvariable!$A$3:$A$296,Samlet!$C1814,Baggrundsvariable!$C$3:$C$296,Samlet!$E1814)</f>
        <v>14.847157834554469</v>
      </c>
    </row>
    <row r="1815" spans="1:12">
      <c r="A1815">
        <v>1780</v>
      </c>
      <c r="B1815" t="s">
        <v>618</v>
      </c>
      <c r="C1815">
        <v>101</v>
      </c>
      <c r="D1815" t="s">
        <v>1232</v>
      </c>
      <c r="E1815">
        <v>2015</v>
      </c>
      <c r="F1815" s="15">
        <f>IF(VLOOKUP(IF($A1815&lt;1500,'BM011'!$D$5,IF($A1815&lt;1800,'BM011'!$D$5,IF($A1815&lt;2000,'BM011'!$D$5,$A1815))),'BM011'!$D$5:$U$607,'BM011'!T$609,0)="BRUG KOM",VLOOKUP($C1815,'BM010'!$C$5:$T$102,'BM010'!S$104,0),VLOOKUP(IF($A1815&lt;1500,'BM011'!$D$5,IF($A1815&lt;1800,'BM011'!$D$5,IF($A1815&lt;2000,'BM011'!$D$5,$A1815))),'BM011'!$D$5:$U$607,'BM011'!T$609,0))</f>
        <v>29624.75</v>
      </c>
      <c r="G1815">
        <f>SUMIFS(Baggrundsvariable!D$3:D$296,Baggrundsvariable!$A$3:$A$296,Samlet!$C1815,Baggrundsvariable!$C$3:$C$296,Samlet!$E1815)</f>
        <v>209991</v>
      </c>
      <c r="H1815" s="8">
        <f>SUMIFS(Baggrundsvariable!E$3:E$296,Baggrundsvariable!$A$3:$A$296,Samlet!$C1815,Baggrundsvariable!$C$3:$C$296,Samlet!$E1815)</f>
        <v>1.2249999999999999</v>
      </c>
      <c r="I1815" s="8">
        <f>SUMIFS(Baggrundsvariable!F$3:F$296,Baggrundsvariable!$A$3:$A$296,Samlet!$C1815,Baggrundsvariable!$C$3:$C$296,Samlet!$E1815)</f>
        <v>6.4</v>
      </c>
      <c r="J1815" s="8">
        <f>SUMIFS(Baggrundsvariable!G$3:G$296,Baggrundsvariable!$A$3:$A$296,Samlet!$C1815,Baggrundsvariable!$C$3:$C$296,Samlet!$E1815)</f>
        <v>40.6</v>
      </c>
      <c r="K1815" s="8">
        <f>SUMIFS(Baggrundsvariable!H$3:H$296,Baggrundsvariable!$A$3:$A$296,Samlet!$C1815,Baggrundsvariable!$C$3:$C$296,Samlet!$E1815)</f>
        <v>20.8</v>
      </c>
      <c r="L1815" s="8">
        <f>SUMIFS(Baggrundsvariable!I$3:I$296,Baggrundsvariable!$A$3:$A$296,Samlet!$C1815,Baggrundsvariable!$C$3:$C$296,Samlet!$E1815)</f>
        <v>14.847157834554469</v>
      </c>
    </row>
    <row r="1816" spans="1:12">
      <c r="A1816">
        <v>1785</v>
      </c>
      <c r="B1816" t="s">
        <v>618</v>
      </c>
      <c r="C1816">
        <v>101</v>
      </c>
      <c r="D1816" t="s">
        <v>1232</v>
      </c>
      <c r="E1816">
        <v>2015</v>
      </c>
      <c r="F1816" s="15">
        <f>IF(VLOOKUP(IF($A1816&lt;1500,'BM011'!$D$5,IF($A1816&lt;1800,'BM011'!$D$5,IF($A1816&lt;2000,'BM011'!$D$5,$A1816))),'BM011'!$D$5:$U$607,'BM011'!T$609,0)="BRUG KOM",VLOOKUP($C1816,'BM010'!$C$5:$T$102,'BM010'!S$104,0),VLOOKUP(IF($A1816&lt;1500,'BM011'!$D$5,IF($A1816&lt;1800,'BM011'!$D$5,IF($A1816&lt;2000,'BM011'!$D$5,$A1816))),'BM011'!$D$5:$U$607,'BM011'!T$609,0))</f>
        <v>29624.75</v>
      </c>
      <c r="G1816">
        <f>SUMIFS(Baggrundsvariable!D$3:D$296,Baggrundsvariable!$A$3:$A$296,Samlet!$C1816,Baggrundsvariable!$C$3:$C$296,Samlet!$E1816)</f>
        <v>209991</v>
      </c>
      <c r="H1816" s="8">
        <f>SUMIFS(Baggrundsvariable!E$3:E$296,Baggrundsvariable!$A$3:$A$296,Samlet!$C1816,Baggrundsvariable!$C$3:$C$296,Samlet!$E1816)</f>
        <v>1.2249999999999999</v>
      </c>
      <c r="I1816" s="8">
        <f>SUMIFS(Baggrundsvariable!F$3:F$296,Baggrundsvariable!$A$3:$A$296,Samlet!$C1816,Baggrundsvariable!$C$3:$C$296,Samlet!$E1816)</f>
        <v>6.4</v>
      </c>
      <c r="J1816" s="8">
        <f>SUMIFS(Baggrundsvariable!G$3:G$296,Baggrundsvariable!$A$3:$A$296,Samlet!$C1816,Baggrundsvariable!$C$3:$C$296,Samlet!$E1816)</f>
        <v>40.6</v>
      </c>
      <c r="K1816" s="8">
        <f>SUMIFS(Baggrundsvariable!H$3:H$296,Baggrundsvariable!$A$3:$A$296,Samlet!$C1816,Baggrundsvariable!$C$3:$C$296,Samlet!$E1816)</f>
        <v>20.8</v>
      </c>
      <c r="L1816" s="8">
        <f>SUMIFS(Baggrundsvariable!I$3:I$296,Baggrundsvariable!$A$3:$A$296,Samlet!$C1816,Baggrundsvariable!$C$3:$C$296,Samlet!$E1816)</f>
        <v>14.847157834554469</v>
      </c>
    </row>
    <row r="1817" spans="1:12">
      <c r="A1817">
        <v>1786</v>
      </c>
      <c r="B1817" t="s">
        <v>618</v>
      </c>
      <c r="C1817">
        <v>101</v>
      </c>
      <c r="D1817" t="s">
        <v>1232</v>
      </c>
      <c r="E1817">
        <v>2015</v>
      </c>
      <c r="F1817" s="15">
        <f>IF(VLOOKUP(IF($A1817&lt;1500,'BM011'!$D$5,IF($A1817&lt;1800,'BM011'!$D$5,IF($A1817&lt;2000,'BM011'!$D$5,$A1817))),'BM011'!$D$5:$U$607,'BM011'!T$609,0)="BRUG KOM",VLOOKUP($C1817,'BM010'!$C$5:$T$102,'BM010'!S$104,0),VLOOKUP(IF($A1817&lt;1500,'BM011'!$D$5,IF($A1817&lt;1800,'BM011'!$D$5,IF($A1817&lt;2000,'BM011'!$D$5,$A1817))),'BM011'!$D$5:$U$607,'BM011'!T$609,0))</f>
        <v>29624.75</v>
      </c>
      <c r="G1817">
        <f>SUMIFS(Baggrundsvariable!D$3:D$296,Baggrundsvariable!$A$3:$A$296,Samlet!$C1817,Baggrundsvariable!$C$3:$C$296,Samlet!$E1817)</f>
        <v>209991</v>
      </c>
      <c r="H1817" s="8">
        <f>SUMIFS(Baggrundsvariable!E$3:E$296,Baggrundsvariable!$A$3:$A$296,Samlet!$C1817,Baggrundsvariable!$C$3:$C$296,Samlet!$E1817)</f>
        <v>1.2249999999999999</v>
      </c>
      <c r="I1817" s="8">
        <f>SUMIFS(Baggrundsvariable!F$3:F$296,Baggrundsvariable!$A$3:$A$296,Samlet!$C1817,Baggrundsvariable!$C$3:$C$296,Samlet!$E1817)</f>
        <v>6.4</v>
      </c>
      <c r="J1817" s="8">
        <f>SUMIFS(Baggrundsvariable!G$3:G$296,Baggrundsvariable!$A$3:$A$296,Samlet!$C1817,Baggrundsvariable!$C$3:$C$296,Samlet!$E1817)</f>
        <v>40.6</v>
      </c>
      <c r="K1817" s="8">
        <f>SUMIFS(Baggrundsvariable!H$3:H$296,Baggrundsvariable!$A$3:$A$296,Samlet!$C1817,Baggrundsvariable!$C$3:$C$296,Samlet!$E1817)</f>
        <v>20.8</v>
      </c>
      <c r="L1817" s="8">
        <f>SUMIFS(Baggrundsvariable!I$3:I$296,Baggrundsvariable!$A$3:$A$296,Samlet!$C1817,Baggrundsvariable!$C$3:$C$296,Samlet!$E1817)</f>
        <v>14.847157834554469</v>
      </c>
    </row>
    <row r="1818" spans="1:12">
      <c r="A1818">
        <v>1787</v>
      </c>
      <c r="B1818" t="s">
        <v>618</v>
      </c>
      <c r="C1818">
        <v>101</v>
      </c>
      <c r="D1818" t="s">
        <v>1232</v>
      </c>
      <c r="E1818">
        <v>2015</v>
      </c>
      <c r="F1818" s="15">
        <f>IF(VLOOKUP(IF($A1818&lt;1500,'BM011'!$D$5,IF($A1818&lt;1800,'BM011'!$D$5,IF($A1818&lt;2000,'BM011'!$D$5,$A1818))),'BM011'!$D$5:$U$607,'BM011'!T$609,0)="BRUG KOM",VLOOKUP($C1818,'BM010'!$C$5:$T$102,'BM010'!S$104,0),VLOOKUP(IF($A1818&lt;1500,'BM011'!$D$5,IF($A1818&lt;1800,'BM011'!$D$5,IF($A1818&lt;2000,'BM011'!$D$5,$A1818))),'BM011'!$D$5:$U$607,'BM011'!T$609,0))</f>
        <v>29624.75</v>
      </c>
      <c r="G1818">
        <f>SUMIFS(Baggrundsvariable!D$3:D$296,Baggrundsvariable!$A$3:$A$296,Samlet!$C1818,Baggrundsvariable!$C$3:$C$296,Samlet!$E1818)</f>
        <v>209991</v>
      </c>
      <c r="H1818" s="8">
        <f>SUMIFS(Baggrundsvariable!E$3:E$296,Baggrundsvariable!$A$3:$A$296,Samlet!$C1818,Baggrundsvariable!$C$3:$C$296,Samlet!$E1818)</f>
        <v>1.2249999999999999</v>
      </c>
      <c r="I1818" s="8">
        <f>SUMIFS(Baggrundsvariable!F$3:F$296,Baggrundsvariable!$A$3:$A$296,Samlet!$C1818,Baggrundsvariable!$C$3:$C$296,Samlet!$E1818)</f>
        <v>6.4</v>
      </c>
      <c r="J1818" s="8">
        <f>SUMIFS(Baggrundsvariable!G$3:G$296,Baggrundsvariable!$A$3:$A$296,Samlet!$C1818,Baggrundsvariable!$C$3:$C$296,Samlet!$E1818)</f>
        <v>40.6</v>
      </c>
      <c r="K1818" s="8">
        <f>SUMIFS(Baggrundsvariable!H$3:H$296,Baggrundsvariable!$A$3:$A$296,Samlet!$C1818,Baggrundsvariable!$C$3:$C$296,Samlet!$E1818)</f>
        <v>20.8</v>
      </c>
      <c r="L1818" s="8">
        <f>SUMIFS(Baggrundsvariable!I$3:I$296,Baggrundsvariable!$A$3:$A$296,Samlet!$C1818,Baggrundsvariable!$C$3:$C$296,Samlet!$E1818)</f>
        <v>14.847157834554469</v>
      </c>
    </row>
    <row r="1819" spans="1:12">
      <c r="A1819">
        <v>1790</v>
      </c>
      <c r="B1819" t="s">
        <v>618</v>
      </c>
      <c r="C1819">
        <v>101</v>
      </c>
      <c r="D1819" t="s">
        <v>1232</v>
      </c>
      <c r="E1819">
        <v>2015</v>
      </c>
      <c r="F1819" s="15">
        <f>IF(VLOOKUP(IF($A1819&lt;1500,'BM011'!$D$5,IF($A1819&lt;1800,'BM011'!$D$5,IF($A1819&lt;2000,'BM011'!$D$5,$A1819))),'BM011'!$D$5:$U$607,'BM011'!T$609,0)="BRUG KOM",VLOOKUP($C1819,'BM010'!$C$5:$T$102,'BM010'!S$104,0),VLOOKUP(IF($A1819&lt;1500,'BM011'!$D$5,IF($A1819&lt;1800,'BM011'!$D$5,IF($A1819&lt;2000,'BM011'!$D$5,$A1819))),'BM011'!$D$5:$U$607,'BM011'!T$609,0))</f>
        <v>29624.75</v>
      </c>
      <c r="G1819">
        <f>SUMIFS(Baggrundsvariable!D$3:D$296,Baggrundsvariable!$A$3:$A$296,Samlet!$C1819,Baggrundsvariable!$C$3:$C$296,Samlet!$E1819)</f>
        <v>209991</v>
      </c>
      <c r="H1819" s="8">
        <f>SUMIFS(Baggrundsvariable!E$3:E$296,Baggrundsvariable!$A$3:$A$296,Samlet!$C1819,Baggrundsvariable!$C$3:$C$296,Samlet!$E1819)</f>
        <v>1.2249999999999999</v>
      </c>
      <c r="I1819" s="8">
        <f>SUMIFS(Baggrundsvariable!F$3:F$296,Baggrundsvariable!$A$3:$A$296,Samlet!$C1819,Baggrundsvariable!$C$3:$C$296,Samlet!$E1819)</f>
        <v>6.4</v>
      </c>
      <c r="J1819" s="8">
        <f>SUMIFS(Baggrundsvariable!G$3:G$296,Baggrundsvariable!$A$3:$A$296,Samlet!$C1819,Baggrundsvariable!$C$3:$C$296,Samlet!$E1819)</f>
        <v>40.6</v>
      </c>
      <c r="K1819" s="8">
        <f>SUMIFS(Baggrundsvariable!H$3:H$296,Baggrundsvariable!$A$3:$A$296,Samlet!$C1819,Baggrundsvariable!$C$3:$C$296,Samlet!$E1819)</f>
        <v>20.8</v>
      </c>
      <c r="L1819" s="8">
        <f>SUMIFS(Baggrundsvariable!I$3:I$296,Baggrundsvariable!$A$3:$A$296,Samlet!$C1819,Baggrundsvariable!$C$3:$C$296,Samlet!$E1819)</f>
        <v>14.847157834554469</v>
      </c>
    </row>
    <row r="1820" spans="1:12">
      <c r="A1820">
        <v>1799</v>
      </c>
      <c r="B1820" t="s">
        <v>618</v>
      </c>
      <c r="C1820">
        <v>101</v>
      </c>
      <c r="D1820" t="s">
        <v>1232</v>
      </c>
      <c r="E1820">
        <v>2015</v>
      </c>
      <c r="F1820" s="15">
        <f>IF(VLOOKUP(IF($A1820&lt;1500,'BM011'!$D$5,IF($A1820&lt;1800,'BM011'!$D$5,IF($A1820&lt;2000,'BM011'!$D$5,$A1820))),'BM011'!$D$5:$U$607,'BM011'!T$609,0)="BRUG KOM",VLOOKUP($C1820,'BM010'!$C$5:$T$102,'BM010'!S$104,0),VLOOKUP(IF($A1820&lt;1500,'BM011'!$D$5,IF($A1820&lt;1800,'BM011'!$D$5,IF($A1820&lt;2000,'BM011'!$D$5,$A1820))),'BM011'!$D$5:$U$607,'BM011'!T$609,0))</f>
        <v>29624.75</v>
      </c>
      <c r="G1820">
        <f>SUMIFS(Baggrundsvariable!D$3:D$296,Baggrundsvariable!$A$3:$A$296,Samlet!$C1820,Baggrundsvariable!$C$3:$C$296,Samlet!$E1820)</f>
        <v>209991</v>
      </c>
      <c r="H1820" s="8">
        <f>SUMIFS(Baggrundsvariable!E$3:E$296,Baggrundsvariable!$A$3:$A$296,Samlet!$C1820,Baggrundsvariable!$C$3:$C$296,Samlet!$E1820)</f>
        <v>1.2249999999999999</v>
      </c>
      <c r="I1820" s="8">
        <f>SUMIFS(Baggrundsvariable!F$3:F$296,Baggrundsvariable!$A$3:$A$296,Samlet!$C1820,Baggrundsvariable!$C$3:$C$296,Samlet!$E1820)</f>
        <v>6.4</v>
      </c>
      <c r="J1820" s="8">
        <f>SUMIFS(Baggrundsvariable!G$3:G$296,Baggrundsvariable!$A$3:$A$296,Samlet!$C1820,Baggrundsvariable!$C$3:$C$296,Samlet!$E1820)</f>
        <v>40.6</v>
      </c>
      <c r="K1820" s="8">
        <f>SUMIFS(Baggrundsvariable!H$3:H$296,Baggrundsvariable!$A$3:$A$296,Samlet!$C1820,Baggrundsvariable!$C$3:$C$296,Samlet!$E1820)</f>
        <v>20.8</v>
      </c>
      <c r="L1820" s="8">
        <f>SUMIFS(Baggrundsvariable!I$3:I$296,Baggrundsvariable!$A$3:$A$296,Samlet!$C1820,Baggrundsvariable!$C$3:$C$296,Samlet!$E1820)</f>
        <v>14.847157834554469</v>
      </c>
    </row>
    <row r="1821" spans="1:12">
      <c r="A1821">
        <v>1800</v>
      </c>
      <c r="B1821" t="s">
        <v>619</v>
      </c>
      <c r="C1821">
        <v>147</v>
      </c>
      <c r="D1821" t="s">
        <v>1236</v>
      </c>
      <c r="E1821">
        <v>2015</v>
      </c>
      <c r="F1821" s="15">
        <f>IF(VLOOKUP(IF($A1821&lt;1500,'BM011'!$D$5,IF($A1821&lt;1800,'BM011'!$D$5,IF($A1821&lt;2000,'BM011'!$D$5,$A1821))),'BM011'!$D$5:$U$607,'BM011'!T$609,0)="BRUG KOM",VLOOKUP($C1821,'BM010'!$C$5:$T$102,'BM010'!S$104,0),VLOOKUP(IF($A1821&lt;1500,'BM011'!$D$5,IF($A1821&lt;1800,'BM011'!$D$5,IF($A1821&lt;2000,'BM011'!$D$5,$A1821))),'BM011'!$D$5:$U$607,'BM011'!T$609,0))</f>
        <v>42070</v>
      </c>
      <c r="G1821">
        <f>SUMIFS(Baggrundsvariable!D$3:D$296,Baggrundsvariable!$A$3:$A$296,Samlet!$C1821,Baggrundsvariable!$C$3:$C$296,Samlet!$E1821)</f>
        <v>252988</v>
      </c>
      <c r="H1821" s="8">
        <f>SUMIFS(Baggrundsvariable!E$3:E$296,Baggrundsvariable!$A$3:$A$296,Samlet!$C1821,Baggrundsvariable!$C$3:$C$296,Samlet!$E1821)</f>
        <v>1.075</v>
      </c>
      <c r="I1821" s="8">
        <f>SUMIFS(Baggrundsvariable!F$3:F$296,Baggrundsvariable!$A$3:$A$296,Samlet!$C1821,Baggrundsvariable!$C$3:$C$296,Samlet!$E1821)</f>
        <v>2.2000000000000002</v>
      </c>
      <c r="J1821" s="8">
        <f>SUMIFS(Baggrundsvariable!G$3:G$296,Baggrundsvariable!$A$3:$A$296,Samlet!$C1821,Baggrundsvariable!$C$3:$C$296,Samlet!$E1821)</f>
        <v>26.4</v>
      </c>
      <c r="K1821" s="8">
        <f>SUMIFS(Baggrundsvariable!H$3:H$296,Baggrundsvariable!$A$3:$A$296,Samlet!$C1821,Baggrundsvariable!$C$3:$C$296,Samlet!$E1821)</f>
        <v>16.899999999999999</v>
      </c>
      <c r="L1821" s="8">
        <f>SUMIFS(Baggrundsvariable!I$3:I$296,Baggrundsvariable!$A$3:$A$296,Samlet!$C1821,Baggrundsvariable!$C$3:$C$296,Samlet!$E1821)</f>
        <v>9.6817934403013481</v>
      </c>
    </row>
    <row r="1822" spans="1:12">
      <c r="A1822">
        <v>1801</v>
      </c>
      <c r="B1822" t="s">
        <v>619</v>
      </c>
      <c r="C1822">
        <v>147</v>
      </c>
      <c r="D1822" t="s">
        <v>1236</v>
      </c>
      <c r="E1822">
        <v>2015</v>
      </c>
      <c r="F1822" s="15">
        <f>IF(VLOOKUP(IF($A1822&lt;1500,'BM011'!$D$5,IF($A1822&lt;1800,'BM011'!$D$5,IF($A1822&lt;2000,'BM011'!$D$5,$A1822))),'BM011'!$D$5:$U$607,'BM011'!T$609,0)="BRUG KOM",VLOOKUP($C1822,'BM010'!$C$5:$T$102,'BM010'!S$104,0),VLOOKUP(IF($A1822&lt;1500,'BM011'!$D$5,IF($A1822&lt;1800,'BM011'!$D$5,IF($A1822&lt;2000,'BM011'!$D$5,$A1822))),'BM011'!$D$5:$U$607,'BM011'!T$609,0))</f>
        <v>42070</v>
      </c>
      <c r="G1822">
        <f>SUMIFS(Baggrundsvariable!D$3:D$296,Baggrundsvariable!$A$3:$A$296,Samlet!$C1822,Baggrundsvariable!$C$3:$C$296,Samlet!$E1822)</f>
        <v>252988</v>
      </c>
      <c r="H1822" s="8">
        <f>SUMIFS(Baggrundsvariable!E$3:E$296,Baggrundsvariable!$A$3:$A$296,Samlet!$C1822,Baggrundsvariable!$C$3:$C$296,Samlet!$E1822)</f>
        <v>1.075</v>
      </c>
      <c r="I1822" s="8">
        <f>SUMIFS(Baggrundsvariable!F$3:F$296,Baggrundsvariable!$A$3:$A$296,Samlet!$C1822,Baggrundsvariable!$C$3:$C$296,Samlet!$E1822)</f>
        <v>2.2000000000000002</v>
      </c>
      <c r="J1822" s="8">
        <f>SUMIFS(Baggrundsvariable!G$3:G$296,Baggrundsvariable!$A$3:$A$296,Samlet!$C1822,Baggrundsvariable!$C$3:$C$296,Samlet!$E1822)</f>
        <v>26.4</v>
      </c>
      <c r="K1822" s="8">
        <f>SUMIFS(Baggrundsvariable!H$3:H$296,Baggrundsvariable!$A$3:$A$296,Samlet!$C1822,Baggrundsvariable!$C$3:$C$296,Samlet!$E1822)</f>
        <v>16.899999999999999</v>
      </c>
      <c r="L1822" s="8">
        <f>SUMIFS(Baggrundsvariable!I$3:I$296,Baggrundsvariable!$A$3:$A$296,Samlet!$C1822,Baggrundsvariable!$C$3:$C$296,Samlet!$E1822)</f>
        <v>9.6817934403013481</v>
      </c>
    </row>
    <row r="1823" spans="1:12">
      <c r="A1823">
        <v>1802</v>
      </c>
      <c r="B1823" t="s">
        <v>619</v>
      </c>
      <c r="C1823">
        <v>147</v>
      </c>
      <c r="D1823" t="s">
        <v>1236</v>
      </c>
      <c r="E1823">
        <v>2015</v>
      </c>
      <c r="F1823" s="15">
        <f>IF(VLOOKUP(IF($A1823&lt;1500,'BM011'!$D$5,IF($A1823&lt;1800,'BM011'!$D$5,IF($A1823&lt;2000,'BM011'!$D$5,$A1823))),'BM011'!$D$5:$U$607,'BM011'!T$609,0)="BRUG KOM",VLOOKUP($C1823,'BM010'!$C$5:$T$102,'BM010'!S$104,0),VLOOKUP(IF($A1823&lt;1500,'BM011'!$D$5,IF($A1823&lt;1800,'BM011'!$D$5,IF($A1823&lt;2000,'BM011'!$D$5,$A1823))),'BM011'!$D$5:$U$607,'BM011'!T$609,0))</f>
        <v>42070</v>
      </c>
      <c r="G1823">
        <f>SUMIFS(Baggrundsvariable!D$3:D$296,Baggrundsvariable!$A$3:$A$296,Samlet!$C1823,Baggrundsvariable!$C$3:$C$296,Samlet!$E1823)</f>
        <v>252988</v>
      </c>
      <c r="H1823" s="8">
        <f>SUMIFS(Baggrundsvariable!E$3:E$296,Baggrundsvariable!$A$3:$A$296,Samlet!$C1823,Baggrundsvariable!$C$3:$C$296,Samlet!$E1823)</f>
        <v>1.075</v>
      </c>
      <c r="I1823" s="8">
        <f>SUMIFS(Baggrundsvariable!F$3:F$296,Baggrundsvariable!$A$3:$A$296,Samlet!$C1823,Baggrundsvariable!$C$3:$C$296,Samlet!$E1823)</f>
        <v>2.2000000000000002</v>
      </c>
      <c r="J1823" s="8">
        <f>SUMIFS(Baggrundsvariable!G$3:G$296,Baggrundsvariable!$A$3:$A$296,Samlet!$C1823,Baggrundsvariable!$C$3:$C$296,Samlet!$E1823)</f>
        <v>26.4</v>
      </c>
      <c r="K1823" s="8">
        <f>SUMIFS(Baggrundsvariable!H$3:H$296,Baggrundsvariable!$A$3:$A$296,Samlet!$C1823,Baggrundsvariable!$C$3:$C$296,Samlet!$E1823)</f>
        <v>16.899999999999999</v>
      </c>
      <c r="L1823" s="8">
        <f>SUMIFS(Baggrundsvariable!I$3:I$296,Baggrundsvariable!$A$3:$A$296,Samlet!$C1823,Baggrundsvariable!$C$3:$C$296,Samlet!$E1823)</f>
        <v>9.6817934403013481</v>
      </c>
    </row>
    <row r="1824" spans="1:12">
      <c r="A1824">
        <v>1803</v>
      </c>
      <c r="B1824" t="s">
        <v>619</v>
      </c>
      <c r="C1824">
        <v>147</v>
      </c>
      <c r="D1824" t="s">
        <v>1236</v>
      </c>
      <c r="E1824">
        <v>2015</v>
      </c>
      <c r="F1824" s="15">
        <f>IF(VLOOKUP(IF($A1824&lt;1500,'BM011'!$D$5,IF($A1824&lt;1800,'BM011'!$D$5,IF($A1824&lt;2000,'BM011'!$D$5,$A1824))),'BM011'!$D$5:$U$607,'BM011'!T$609,0)="BRUG KOM",VLOOKUP($C1824,'BM010'!$C$5:$T$102,'BM010'!S$104,0),VLOOKUP(IF($A1824&lt;1500,'BM011'!$D$5,IF($A1824&lt;1800,'BM011'!$D$5,IF($A1824&lt;2000,'BM011'!$D$5,$A1824))),'BM011'!$D$5:$U$607,'BM011'!T$609,0))</f>
        <v>42070</v>
      </c>
      <c r="G1824">
        <f>SUMIFS(Baggrundsvariable!D$3:D$296,Baggrundsvariable!$A$3:$A$296,Samlet!$C1824,Baggrundsvariable!$C$3:$C$296,Samlet!$E1824)</f>
        <v>252988</v>
      </c>
      <c r="H1824" s="8">
        <f>SUMIFS(Baggrundsvariable!E$3:E$296,Baggrundsvariable!$A$3:$A$296,Samlet!$C1824,Baggrundsvariable!$C$3:$C$296,Samlet!$E1824)</f>
        <v>1.075</v>
      </c>
      <c r="I1824" s="8">
        <f>SUMIFS(Baggrundsvariable!F$3:F$296,Baggrundsvariable!$A$3:$A$296,Samlet!$C1824,Baggrundsvariable!$C$3:$C$296,Samlet!$E1824)</f>
        <v>2.2000000000000002</v>
      </c>
      <c r="J1824" s="8">
        <f>SUMIFS(Baggrundsvariable!G$3:G$296,Baggrundsvariable!$A$3:$A$296,Samlet!$C1824,Baggrundsvariable!$C$3:$C$296,Samlet!$E1824)</f>
        <v>26.4</v>
      </c>
      <c r="K1824" s="8">
        <f>SUMIFS(Baggrundsvariable!H$3:H$296,Baggrundsvariable!$A$3:$A$296,Samlet!$C1824,Baggrundsvariable!$C$3:$C$296,Samlet!$E1824)</f>
        <v>16.899999999999999</v>
      </c>
      <c r="L1824" s="8">
        <f>SUMIFS(Baggrundsvariable!I$3:I$296,Baggrundsvariable!$A$3:$A$296,Samlet!$C1824,Baggrundsvariable!$C$3:$C$296,Samlet!$E1824)</f>
        <v>9.6817934403013481</v>
      </c>
    </row>
    <row r="1825" spans="1:12">
      <c r="A1825">
        <v>1804</v>
      </c>
      <c r="B1825" t="s">
        <v>619</v>
      </c>
      <c r="C1825">
        <v>147</v>
      </c>
      <c r="D1825" t="s">
        <v>1236</v>
      </c>
      <c r="E1825">
        <v>2015</v>
      </c>
      <c r="F1825" s="15">
        <f>IF(VLOOKUP(IF($A1825&lt;1500,'BM011'!$D$5,IF($A1825&lt;1800,'BM011'!$D$5,IF($A1825&lt;2000,'BM011'!$D$5,$A1825))),'BM011'!$D$5:$U$607,'BM011'!T$609,0)="BRUG KOM",VLOOKUP($C1825,'BM010'!$C$5:$T$102,'BM010'!S$104,0),VLOOKUP(IF($A1825&lt;1500,'BM011'!$D$5,IF($A1825&lt;1800,'BM011'!$D$5,IF($A1825&lt;2000,'BM011'!$D$5,$A1825))),'BM011'!$D$5:$U$607,'BM011'!T$609,0))</f>
        <v>42070</v>
      </c>
      <c r="G1825">
        <f>SUMIFS(Baggrundsvariable!D$3:D$296,Baggrundsvariable!$A$3:$A$296,Samlet!$C1825,Baggrundsvariable!$C$3:$C$296,Samlet!$E1825)</f>
        <v>252988</v>
      </c>
      <c r="H1825" s="8">
        <f>SUMIFS(Baggrundsvariable!E$3:E$296,Baggrundsvariable!$A$3:$A$296,Samlet!$C1825,Baggrundsvariable!$C$3:$C$296,Samlet!$E1825)</f>
        <v>1.075</v>
      </c>
      <c r="I1825" s="8">
        <f>SUMIFS(Baggrundsvariable!F$3:F$296,Baggrundsvariable!$A$3:$A$296,Samlet!$C1825,Baggrundsvariable!$C$3:$C$296,Samlet!$E1825)</f>
        <v>2.2000000000000002</v>
      </c>
      <c r="J1825" s="8">
        <f>SUMIFS(Baggrundsvariable!G$3:G$296,Baggrundsvariable!$A$3:$A$296,Samlet!$C1825,Baggrundsvariable!$C$3:$C$296,Samlet!$E1825)</f>
        <v>26.4</v>
      </c>
      <c r="K1825" s="8">
        <f>SUMIFS(Baggrundsvariable!H$3:H$296,Baggrundsvariable!$A$3:$A$296,Samlet!$C1825,Baggrundsvariable!$C$3:$C$296,Samlet!$E1825)</f>
        <v>16.899999999999999</v>
      </c>
      <c r="L1825" s="8">
        <f>SUMIFS(Baggrundsvariable!I$3:I$296,Baggrundsvariable!$A$3:$A$296,Samlet!$C1825,Baggrundsvariable!$C$3:$C$296,Samlet!$E1825)</f>
        <v>9.6817934403013481</v>
      </c>
    </row>
    <row r="1826" spans="1:12">
      <c r="A1826">
        <v>1805</v>
      </c>
      <c r="B1826" t="s">
        <v>619</v>
      </c>
      <c r="C1826">
        <v>147</v>
      </c>
      <c r="D1826" t="s">
        <v>1236</v>
      </c>
      <c r="E1826">
        <v>2015</v>
      </c>
      <c r="F1826" s="15">
        <f>IF(VLOOKUP(IF($A1826&lt;1500,'BM011'!$D$5,IF($A1826&lt;1800,'BM011'!$D$5,IF($A1826&lt;2000,'BM011'!$D$5,$A1826))),'BM011'!$D$5:$U$607,'BM011'!T$609,0)="BRUG KOM",VLOOKUP($C1826,'BM010'!$C$5:$T$102,'BM010'!S$104,0),VLOOKUP(IF($A1826&lt;1500,'BM011'!$D$5,IF($A1826&lt;1800,'BM011'!$D$5,IF($A1826&lt;2000,'BM011'!$D$5,$A1826))),'BM011'!$D$5:$U$607,'BM011'!T$609,0))</f>
        <v>42070</v>
      </c>
      <c r="G1826">
        <f>SUMIFS(Baggrundsvariable!D$3:D$296,Baggrundsvariable!$A$3:$A$296,Samlet!$C1826,Baggrundsvariable!$C$3:$C$296,Samlet!$E1826)</f>
        <v>252988</v>
      </c>
      <c r="H1826" s="8">
        <f>SUMIFS(Baggrundsvariable!E$3:E$296,Baggrundsvariable!$A$3:$A$296,Samlet!$C1826,Baggrundsvariable!$C$3:$C$296,Samlet!$E1826)</f>
        <v>1.075</v>
      </c>
      <c r="I1826" s="8">
        <f>SUMIFS(Baggrundsvariable!F$3:F$296,Baggrundsvariable!$A$3:$A$296,Samlet!$C1826,Baggrundsvariable!$C$3:$C$296,Samlet!$E1826)</f>
        <v>2.2000000000000002</v>
      </c>
      <c r="J1826" s="8">
        <f>SUMIFS(Baggrundsvariable!G$3:G$296,Baggrundsvariable!$A$3:$A$296,Samlet!$C1826,Baggrundsvariable!$C$3:$C$296,Samlet!$E1826)</f>
        <v>26.4</v>
      </c>
      <c r="K1826" s="8">
        <f>SUMIFS(Baggrundsvariable!H$3:H$296,Baggrundsvariable!$A$3:$A$296,Samlet!$C1826,Baggrundsvariable!$C$3:$C$296,Samlet!$E1826)</f>
        <v>16.899999999999999</v>
      </c>
      <c r="L1826" s="8">
        <f>SUMIFS(Baggrundsvariable!I$3:I$296,Baggrundsvariable!$A$3:$A$296,Samlet!$C1826,Baggrundsvariable!$C$3:$C$296,Samlet!$E1826)</f>
        <v>9.6817934403013481</v>
      </c>
    </row>
    <row r="1827" spans="1:12">
      <c r="A1827">
        <v>1806</v>
      </c>
      <c r="B1827" t="s">
        <v>619</v>
      </c>
      <c r="C1827">
        <v>147</v>
      </c>
      <c r="D1827" t="s">
        <v>1236</v>
      </c>
      <c r="E1827">
        <v>2015</v>
      </c>
      <c r="F1827" s="15">
        <f>IF(VLOOKUP(IF($A1827&lt;1500,'BM011'!$D$5,IF($A1827&lt;1800,'BM011'!$D$5,IF($A1827&lt;2000,'BM011'!$D$5,$A1827))),'BM011'!$D$5:$U$607,'BM011'!T$609,0)="BRUG KOM",VLOOKUP($C1827,'BM010'!$C$5:$T$102,'BM010'!S$104,0),VLOOKUP(IF($A1827&lt;1500,'BM011'!$D$5,IF($A1827&lt;1800,'BM011'!$D$5,IF($A1827&lt;2000,'BM011'!$D$5,$A1827))),'BM011'!$D$5:$U$607,'BM011'!T$609,0))</f>
        <v>42070</v>
      </c>
      <c r="G1827">
        <f>SUMIFS(Baggrundsvariable!D$3:D$296,Baggrundsvariable!$A$3:$A$296,Samlet!$C1827,Baggrundsvariable!$C$3:$C$296,Samlet!$E1827)</f>
        <v>252988</v>
      </c>
      <c r="H1827" s="8">
        <f>SUMIFS(Baggrundsvariable!E$3:E$296,Baggrundsvariable!$A$3:$A$296,Samlet!$C1827,Baggrundsvariable!$C$3:$C$296,Samlet!$E1827)</f>
        <v>1.075</v>
      </c>
      <c r="I1827" s="8">
        <f>SUMIFS(Baggrundsvariable!F$3:F$296,Baggrundsvariable!$A$3:$A$296,Samlet!$C1827,Baggrundsvariable!$C$3:$C$296,Samlet!$E1827)</f>
        <v>2.2000000000000002</v>
      </c>
      <c r="J1827" s="8">
        <f>SUMIFS(Baggrundsvariable!G$3:G$296,Baggrundsvariable!$A$3:$A$296,Samlet!$C1827,Baggrundsvariable!$C$3:$C$296,Samlet!$E1827)</f>
        <v>26.4</v>
      </c>
      <c r="K1827" s="8">
        <f>SUMIFS(Baggrundsvariable!H$3:H$296,Baggrundsvariable!$A$3:$A$296,Samlet!$C1827,Baggrundsvariable!$C$3:$C$296,Samlet!$E1827)</f>
        <v>16.899999999999999</v>
      </c>
      <c r="L1827" s="8">
        <f>SUMIFS(Baggrundsvariable!I$3:I$296,Baggrundsvariable!$A$3:$A$296,Samlet!$C1827,Baggrundsvariable!$C$3:$C$296,Samlet!$E1827)</f>
        <v>9.6817934403013481</v>
      </c>
    </row>
    <row r="1828" spans="1:12">
      <c r="A1828">
        <v>1807</v>
      </c>
      <c r="B1828" t="s">
        <v>619</v>
      </c>
      <c r="C1828">
        <v>147</v>
      </c>
      <c r="D1828" t="s">
        <v>1236</v>
      </c>
      <c r="E1828">
        <v>2015</v>
      </c>
      <c r="F1828" s="15">
        <f>IF(VLOOKUP(IF($A1828&lt;1500,'BM011'!$D$5,IF($A1828&lt;1800,'BM011'!$D$5,IF($A1828&lt;2000,'BM011'!$D$5,$A1828))),'BM011'!$D$5:$U$607,'BM011'!T$609,0)="BRUG KOM",VLOOKUP($C1828,'BM010'!$C$5:$T$102,'BM010'!S$104,0),VLOOKUP(IF($A1828&lt;1500,'BM011'!$D$5,IF($A1828&lt;1800,'BM011'!$D$5,IF($A1828&lt;2000,'BM011'!$D$5,$A1828))),'BM011'!$D$5:$U$607,'BM011'!T$609,0))</f>
        <v>42070</v>
      </c>
      <c r="G1828">
        <f>SUMIFS(Baggrundsvariable!D$3:D$296,Baggrundsvariable!$A$3:$A$296,Samlet!$C1828,Baggrundsvariable!$C$3:$C$296,Samlet!$E1828)</f>
        <v>252988</v>
      </c>
      <c r="H1828" s="8">
        <f>SUMIFS(Baggrundsvariable!E$3:E$296,Baggrundsvariable!$A$3:$A$296,Samlet!$C1828,Baggrundsvariable!$C$3:$C$296,Samlet!$E1828)</f>
        <v>1.075</v>
      </c>
      <c r="I1828" s="8">
        <f>SUMIFS(Baggrundsvariable!F$3:F$296,Baggrundsvariable!$A$3:$A$296,Samlet!$C1828,Baggrundsvariable!$C$3:$C$296,Samlet!$E1828)</f>
        <v>2.2000000000000002</v>
      </c>
      <c r="J1828" s="8">
        <f>SUMIFS(Baggrundsvariable!G$3:G$296,Baggrundsvariable!$A$3:$A$296,Samlet!$C1828,Baggrundsvariable!$C$3:$C$296,Samlet!$E1828)</f>
        <v>26.4</v>
      </c>
      <c r="K1828" s="8">
        <f>SUMIFS(Baggrundsvariable!H$3:H$296,Baggrundsvariable!$A$3:$A$296,Samlet!$C1828,Baggrundsvariable!$C$3:$C$296,Samlet!$E1828)</f>
        <v>16.899999999999999</v>
      </c>
      <c r="L1828" s="8">
        <f>SUMIFS(Baggrundsvariable!I$3:I$296,Baggrundsvariable!$A$3:$A$296,Samlet!$C1828,Baggrundsvariable!$C$3:$C$296,Samlet!$E1828)</f>
        <v>9.6817934403013481</v>
      </c>
    </row>
    <row r="1829" spans="1:12">
      <c r="A1829">
        <v>1808</v>
      </c>
      <c r="B1829" t="s">
        <v>619</v>
      </c>
      <c r="C1829">
        <v>147</v>
      </c>
      <c r="D1829" t="s">
        <v>1236</v>
      </c>
      <c r="E1829">
        <v>2015</v>
      </c>
      <c r="F1829" s="15">
        <f>IF(VLOOKUP(IF($A1829&lt;1500,'BM011'!$D$5,IF($A1829&lt;1800,'BM011'!$D$5,IF($A1829&lt;2000,'BM011'!$D$5,$A1829))),'BM011'!$D$5:$U$607,'BM011'!T$609,0)="BRUG KOM",VLOOKUP($C1829,'BM010'!$C$5:$T$102,'BM010'!S$104,0),VLOOKUP(IF($A1829&lt;1500,'BM011'!$D$5,IF($A1829&lt;1800,'BM011'!$D$5,IF($A1829&lt;2000,'BM011'!$D$5,$A1829))),'BM011'!$D$5:$U$607,'BM011'!T$609,0))</f>
        <v>42070</v>
      </c>
      <c r="G1829">
        <f>SUMIFS(Baggrundsvariable!D$3:D$296,Baggrundsvariable!$A$3:$A$296,Samlet!$C1829,Baggrundsvariable!$C$3:$C$296,Samlet!$E1829)</f>
        <v>252988</v>
      </c>
      <c r="H1829" s="8">
        <f>SUMIFS(Baggrundsvariable!E$3:E$296,Baggrundsvariable!$A$3:$A$296,Samlet!$C1829,Baggrundsvariable!$C$3:$C$296,Samlet!$E1829)</f>
        <v>1.075</v>
      </c>
      <c r="I1829" s="8">
        <f>SUMIFS(Baggrundsvariable!F$3:F$296,Baggrundsvariable!$A$3:$A$296,Samlet!$C1829,Baggrundsvariable!$C$3:$C$296,Samlet!$E1829)</f>
        <v>2.2000000000000002</v>
      </c>
      <c r="J1829" s="8">
        <f>SUMIFS(Baggrundsvariable!G$3:G$296,Baggrundsvariable!$A$3:$A$296,Samlet!$C1829,Baggrundsvariable!$C$3:$C$296,Samlet!$E1829)</f>
        <v>26.4</v>
      </c>
      <c r="K1829" s="8">
        <f>SUMIFS(Baggrundsvariable!H$3:H$296,Baggrundsvariable!$A$3:$A$296,Samlet!$C1829,Baggrundsvariable!$C$3:$C$296,Samlet!$E1829)</f>
        <v>16.899999999999999</v>
      </c>
      <c r="L1829" s="8">
        <f>SUMIFS(Baggrundsvariable!I$3:I$296,Baggrundsvariable!$A$3:$A$296,Samlet!$C1829,Baggrundsvariable!$C$3:$C$296,Samlet!$E1829)</f>
        <v>9.6817934403013481</v>
      </c>
    </row>
    <row r="1830" spans="1:12">
      <c r="A1830">
        <v>1809</v>
      </c>
      <c r="B1830" t="s">
        <v>619</v>
      </c>
      <c r="C1830">
        <v>147</v>
      </c>
      <c r="D1830" t="s">
        <v>1236</v>
      </c>
      <c r="E1830">
        <v>2015</v>
      </c>
      <c r="F1830" s="15">
        <f>IF(VLOOKUP(IF($A1830&lt;1500,'BM011'!$D$5,IF($A1830&lt;1800,'BM011'!$D$5,IF($A1830&lt;2000,'BM011'!$D$5,$A1830))),'BM011'!$D$5:$U$607,'BM011'!T$609,0)="BRUG KOM",VLOOKUP($C1830,'BM010'!$C$5:$T$102,'BM010'!S$104,0),VLOOKUP(IF($A1830&lt;1500,'BM011'!$D$5,IF($A1830&lt;1800,'BM011'!$D$5,IF($A1830&lt;2000,'BM011'!$D$5,$A1830))),'BM011'!$D$5:$U$607,'BM011'!T$609,0))</f>
        <v>42070</v>
      </c>
      <c r="G1830">
        <f>SUMIFS(Baggrundsvariable!D$3:D$296,Baggrundsvariable!$A$3:$A$296,Samlet!$C1830,Baggrundsvariable!$C$3:$C$296,Samlet!$E1830)</f>
        <v>252988</v>
      </c>
      <c r="H1830" s="8">
        <f>SUMIFS(Baggrundsvariable!E$3:E$296,Baggrundsvariable!$A$3:$A$296,Samlet!$C1830,Baggrundsvariable!$C$3:$C$296,Samlet!$E1830)</f>
        <v>1.075</v>
      </c>
      <c r="I1830" s="8">
        <f>SUMIFS(Baggrundsvariable!F$3:F$296,Baggrundsvariable!$A$3:$A$296,Samlet!$C1830,Baggrundsvariable!$C$3:$C$296,Samlet!$E1830)</f>
        <v>2.2000000000000002</v>
      </c>
      <c r="J1830" s="8">
        <f>SUMIFS(Baggrundsvariable!G$3:G$296,Baggrundsvariable!$A$3:$A$296,Samlet!$C1830,Baggrundsvariable!$C$3:$C$296,Samlet!$E1830)</f>
        <v>26.4</v>
      </c>
      <c r="K1830" s="8">
        <f>SUMIFS(Baggrundsvariable!H$3:H$296,Baggrundsvariable!$A$3:$A$296,Samlet!$C1830,Baggrundsvariable!$C$3:$C$296,Samlet!$E1830)</f>
        <v>16.899999999999999</v>
      </c>
      <c r="L1830" s="8">
        <f>SUMIFS(Baggrundsvariable!I$3:I$296,Baggrundsvariable!$A$3:$A$296,Samlet!$C1830,Baggrundsvariable!$C$3:$C$296,Samlet!$E1830)</f>
        <v>9.6817934403013481</v>
      </c>
    </row>
    <row r="1831" spans="1:12">
      <c r="A1831">
        <v>1810</v>
      </c>
      <c r="B1831" t="s">
        <v>619</v>
      </c>
      <c r="C1831">
        <v>101</v>
      </c>
      <c r="D1831" t="s">
        <v>1232</v>
      </c>
      <c r="E1831">
        <v>2015</v>
      </c>
      <c r="F1831" s="15">
        <f>IF(VLOOKUP(IF($A1831&lt;1500,'BM011'!$D$5,IF($A1831&lt;1800,'BM011'!$D$5,IF($A1831&lt;2000,'BM011'!$D$5,$A1831))),'BM011'!$D$5:$U$607,'BM011'!T$609,0)="BRUG KOM",VLOOKUP($C1831,'BM010'!$C$5:$T$102,'BM010'!S$104,0),VLOOKUP(IF($A1831&lt;1500,'BM011'!$D$5,IF($A1831&lt;1800,'BM011'!$D$5,IF($A1831&lt;2000,'BM011'!$D$5,$A1831))),'BM011'!$D$5:$U$607,'BM011'!T$609,0))</f>
        <v>29624.75</v>
      </c>
      <c r="G1831">
        <f>SUMIFS(Baggrundsvariable!D$3:D$296,Baggrundsvariable!$A$3:$A$296,Samlet!$C1831,Baggrundsvariable!$C$3:$C$296,Samlet!$E1831)</f>
        <v>209991</v>
      </c>
      <c r="H1831" s="8">
        <f>SUMIFS(Baggrundsvariable!E$3:E$296,Baggrundsvariable!$A$3:$A$296,Samlet!$C1831,Baggrundsvariable!$C$3:$C$296,Samlet!$E1831)</f>
        <v>1.2249999999999999</v>
      </c>
      <c r="I1831" s="8">
        <f>SUMIFS(Baggrundsvariable!F$3:F$296,Baggrundsvariable!$A$3:$A$296,Samlet!$C1831,Baggrundsvariable!$C$3:$C$296,Samlet!$E1831)</f>
        <v>6.4</v>
      </c>
      <c r="J1831" s="8">
        <f>SUMIFS(Baggrundsvariable!G$3:G$296,Baggrundsvariable!$A$3:$A$296,Samlet!$C1831,Baggrundsvariable!$C$3:$C$296,Samlet!$E1831)</f>
        <v>40.6</v>
      </c>
      <c r="K1831" s="8">
        <f>SUMIFS(Baggrundsvariable!H$3:H$296,Baggrundsvariable!$A$3:$A$296,Samlet!$C1831,Baggrundsvariable!$C$3:$C$296,Samlet!$E1831)</f>
        <v>20.8</v>
      </c>
      <c r="L1831" s="8">
        <f>SUMIFS(Baggrundsvariable!I$3:I$296,Baggrundsvariable!$A$3:$A$296,Samlet!$C1831,Baggrundsvariable!$C$3:$C$296,Samlet!$E1831)</f>
        <v>14.847157834554469</v>
      </c>
    </row>
    <row r="1832" spans="1:12">
      <c r="A1832">
        <v>1810</v>
      </c>
      <c r="B1832" t="s">
        <v>619</v>
      </c>
      <c r="C1832">
        <v>147</v>
      </c>
      <c r="D1832" t="s">
        <v>1236</v>
      </c>
      <c r="E1832">
        <v>2015</v>
      </c>
      <c r="F1832" s="15">
        <f>IF(VLOOKUP(IF($A1832&lt;1500,'BM011'!$D$5,IF($A1832&lt;1800,'BM011'!$D$5,IF($A1832&lt;2000,'BM011'!$D$5,$A1832))),'BM011'!$D$5:$U$607,'BM011'!T$609,0)="BRUG KOM",VLOOKUP($C1832,'BM010'!$C$5:$T$102,'BM010'!S$104,0),VLOOKUP(IF($A1832&lt;1500,'BM011'!$D$5,IF($A1832&lt;1800,'BM011'!$D$5,IF($A1832&lt;2000,'BM011'!$D$5,$A1832))),'BM011'!$D$5:$U$607,'BM011'!T$609,0))</f>
        <v>42070</v>
      </c>
      <c r="G1832">
        <f>SUMIFS(Baggrundsvariable!D$3:D$296,Baggrundsvariable!$A$3:$A$296,Samlet!$C1832,Baggrundsvariable!$C$3:$C$296,Samlet!$E1832)</f>
        <v>252988</v>
      </c>
      <c r="H1832" s="8">
        <f>SUMIFS(Baggrundsvariable!E$3:E$296,Baggrundsvariable!$A$3:$A$296,Samlet!$C1832,Baggrundsvariable!$C$3:$C$296,Samlet!$E1832)</f>
        <v>1.075</v>
      </c>
      <c r="I1832" s="8">
        <f>SUMIFS(Baggrundsvariable!F$3:F$296,Baggrundsvariable!$A$3:$A$296,Samlet!$C1832,Baggrundsvariable!$C$3:$C$296,Samlet!$E1832)</f>
        <v>2.2000000000000002</v>
      </c>
      <c r="J1832" s="8">
        <f>SUMIFS(Baggrundsvariable!G$3:G$296,Baggrundsvariable!$A$3:$A$296,Samlet!$C1832,Baggrundsvariable!$C$3:$C$296,Samlet!$E1832)</f>
        <v>26.4</v>
      </c>
      <c r="K1832" s="8">
        <f>SUMIFS(Baggrundsvariable!H$3:H$296,Baggrundsvariable!$A$3:$A$296,Samlet!$C1832,Baggrundsvariable!$C$3:$C$296,Samlet!$E1832)</f>
        <v>16.899999999999999</v>
      </c>
      <c r="L1832" s="8">
        <f>SUMIFS(Baggrundsvariable!I$3:I$296,Baggrundsvariable!$A$3:$A$296,Samlet!$C1832,Baggrundsvariable!$C$3:$C$296,Samlet!$E1832)</f>
        <v>9.6817934403013481</v>
      </c>
    </row>
    <row r="1833" spans="1:12">
      <c r="A1833">
        <v>1811</v>
      </c>
      <c r="B1833" t="s">
        <v>619</v>
      </c>
      <c r="C1833">
        <v>147</v>
      </c>
      <c r="D1833" t="s">
        <v>1236</v>
      </c>
      <c r="E1833">
        <v>2015</v>
      </c>
      <c r="F1833" s="15">
        <f>IF(VLOOKUP(IF($A1833&lt;1500,'BM011'!$D$5,IF($A1833&lt;1800,'BM011'!$D$5,IF($A1833&lt;2000,'BM011'!$D$5,$A1833))),'BM011'!$D$5:$U$607,'BM011'!T$609,0)="BRUG KOM",VLOOKUP($C1833,'BM010'!$C$5:$T$102,'BM010'!S$104,0),VLOOKUP(IF($A1833&lt;1500,'BM011'!$D$5,IF($A1833&lt;1800,'BM011'!$D$5,IF($A1833&lt;2000,'BM011'!$D$5,$A1833))),'BM011'!$D$5:$U$607,'BM011'!T$609,0))</f>
        <v>42070</v>
      </c>
      <c r="G1833">
        <f>SUMIFS(Baggrundsvariable!D$3:D$296,Baggrundsvariable!$A$3:$A$296,Samlet!$C1833,Baggrundsvariable!$C$3:$C$296,Samlet!$E1833)</f>
        <v>252988</v>
      </c>
      <c r="H1833" s="8">
        <f>SUMIFS(Baggrundsvariable!E$3:E$296,Baggrundsvariable!$A$3:$A$296,Samlet!$C1833,Baggrundsvariable!$C$3:$C$296,Samlet!$E1833)</f>
        <v>1.075</v>
      </c>
      <c r="I1833" s="8">
        <f>SUMIFS(Baggrundsvariable!F$3:F$296,Baggrundsvariable!$A$3:$A$296,Samlet!$C1833,Baggrundsvariable!$C$3:$C$296,Samlet!$E1833)</f>
        <v>2.2000000000000002</v>
      </c>
      <c r="J1833" s="8">
        <f>SUMIFS(Baggrundsvariable!G$3:G$296,Baggrundsvariable!$A$3:$A$296,Samlet!$C1833,Baggrundsvariable!$C$3:$C$296,Samlet!$E1833)</f>
        <v>26.4</v>
      </c>
      <c r="K1833" s="8">
        <f>SUMIFS(Baggrundsvariable!H$3:H$296,Baggrundsvariable!$A$3:$A$296,Samlet!$C1833,Baggrundsvariable!$C$3:$C$296,Samlet!$E1833)</f>
        <v>16.899999999999999</v>
      </c>
      <c r="L1833" s="8">
        <f>SUMIFS(Baggrundsvariable!I$3:I$296,Baggrundsvariable!$A$3:$A$296,Samlet!$C1833,Baggrundsvariable!$C$3:$C$296,Samlet!$E1833)</f>
        <v>9.6817934403013481</v>
      </c>
    </row>
    <row r="1834" spans="1:12">
      <c r="A1834">
        <v>1812</v>
      </c>
      <c r="B1834" t="s">
        <v>619</v>
      </c>
      <c r="C1834">
        <v>147</v>
      </c>
      <c r="D1834" t="s">
        <v>1236</v>
      </c>
      <c r="E1834">
        <v>2015</v>
      </c>
      <c r="F1834" s="15">
        <f>IF(VLOOKUP(IF($A1834&lt;1500,'BM011'!$D$5,IF($A1834&lt;1800,'BM011'!$D$5,IF($A1834&lt;2000,'BM011'!$D$5,$A1834))),'BM011'!$D$5:$U$607,'BM011'!T$609,0)="BRUG KOM",VLOOKUP($C1834,'BM010'!$C$5:$T$102,'BM010'!S$104,0),VLOOKUP(IF($A1834&lt;1500,'BM011'!$D$5,IF($A1834&lt;1800,'BM011'!$D$5,IF($A1834&lt;2000,'BM011'!$D$5,$A1834))),'BM011'!$D$5:$U$607,'BM011'!T$609,0))</f>
        <v>42070</v>
      </c>
      <c r="G1834">
        <f>SUMIFS(Baggrundsvariable!D$3:D$296,Baggrundsvariable!$A$3:$A$296,Samlet!$C1834,Baggrundsvariable!$C$3:$C$296,Samlet!$E1834)</f>
        <v>252988</v>
      </c>
      <c r="H1834" s="8">
        <f>SUMIFS(Baggrundsvariable!E$3:E$296,Baggrundsvariable!$A$3:$A$296,Samlet!$C1834,Baggrundsvariable!$C$3:$C$296,Samlet!$E1834)</f>
        <v>1.075</v>
      </c>
      <c r="I1834" s="8">
        <f>SUMIFS(Baggrundsvariable!F$3:F$296,Baggrundsvariable!$A$3:$A$296,Samlet!$C1834,Baggrundsvariable!$C$3:$C$296,Samlet!$E1834)</f>
        <v>2.2000000000000002</v>
      </c>
      <c r="J1834" s="8">
        <f>SUMIFS(Baggrundsvariable!G$3:G$296,Baggrundsvariable!$A$3:$A$296,Samlet!$C1834,Baggrundsvariable!$C$3:$C$296,Samlet!$E1834)</f>
        <v>26.4</v>
      </c>
      <c r="K1834" s="8">
        <f>SUMIFS(Baggrundsvariable!H$3:H$296,Baggrundsvariable!$A$3:$A$296,Samlet!$C1834,Baggrundsvariable!$C$3:$C$296,Samlet!$E1834)</f>
        <v>16.899999999999999</v>
      </c>
      <c r="L1834" s="8">
        <f>SUMIFS(Baggrundsvariable!I$3:I$296,Baggrundsvariable!$A$3:$A$296,Samlet!$C1834,Baggrundsvariable!$C$3:$C$296,Samlet!$E1834)</f>
        <v>9.6817934403013481</v>
      </c>
    </row>
    <row r="1835" spans="1:12">
      <c r="A1835">
        <v>1813</v>
      </c>
      <c r="B1835" t="s">
        <v>619</v>
      </c>
      <c r="C1835">
        <v>147</v>
      </c>
      <c r="D1835" t="s">
        <v>1236</v>
      </c>
      <c r="E1835">
        <v>2015</v>
      </c>
      <c r="F1835" s="15">
        <f>IF(VLOOKUP(IF($A1835&lt;1500,'BM011'!$D$5,IF($A1835&lt;1800,'BM011'!$D$5,IF($A1835&lt;2000,'BM011'!$D$5,$A1835))),'BM011'!$D$5:$U$607,'BM011'!T$609,0)="BRUG KOM",VLOOKUP($C1835,'BM010'!$C$5:$T$102,'BM010'!S$104,0),VLOOKUP(IF($A1835&lt;1500,'BM011'!$D$5,IF($A1835&lt;1800,'BM011'!$D$5,IF($A1835&lt;2000,'BM011'!$D$5,$A1835))),'BM011'!$D$5:$U$607,'BM011'!T$609,0))</f>
        <v>42070</v>
      </c>
      <c r="G1835">
        <f>SUMIFS(Baggrundsvariable!D$3:D$296,Baggrundsvariable!$A$3:$A$296,Samlet!$C1835,Baggrundsvariable!$C$3:$C$296,Samlet!$E1835)</f>
        <v>252988</v>
      </c>
      <c r="H1835" s="8">
        <f>SUMIFS(Baggrundsvariable!E$3:E$296,Baggrundsvariable!$A$3:$A$296,Samlet!$C1835,Baggrundsvariable!$C$3:$C$296,Samlet!$E1835)</f>
        <v>1.075</v>
      </c>
      <c r="I1835" s="8">
        <f>SUMIFS(Baggrundsvariable!F$3:F$296,Baggrundsvariable!$A$3:$A$296,Samlet!$C1835,Baggrundsvariable!$C$3:$C$296,Samlet!$E1835)</f>
        <v>2.2000000000000002</v>
      </c>
      <c r="J1835" s="8">
        <f>SUMIFS(Baggrundsvariable!G$3:G$296,Baggrundsvariable!$A$3:$A$296,Samlet!$C1835,Baggrundsvariable!$C$3:$C$296,Samlet!$E1835)</f>
        <v>26.4</v>
      </c>
      <c r="K1835" s="8">
        <f>SUMIFS(Baggrundsvariable!H$3:H$296,Baggrundsvariable!$A$3:$A$296,Samlet!$C1835,Baggrundsvariable!$C$3:$C$296,Samlet!$E1835)</f>
        <v>16.899999999999999</v>
      </c>
      <c r="L1835" s="8">
        <f>SUMIFS(Baggrundsvariable!I$3:I$296,Baggrundsvariable!$A$3:$A$296,Samlet!$C1835,Baggrundsvariable!$C$3:$C$296,Samlet!$E1835)</f>
        <v>9.6817934403013481</v>
      </c>
    </row>
    <row r="1836" spans="1:12">
      <c r="A1836">
        <v>1814</v>
      </c>
      <c r="B1836" t="s">
        <v>619</v>
      </c>
      <c r="C1836">
        <v>147</v>
      </c>
      <c r="D1836" t="s">
        <v>1236</v>
      </c>
      <c r="E1836">
        <v>2015</v>
      </c>
      <c r="F1836" s="15">
        <f>IF(VLOOKUP(IF($A1836&lt;1500,'BM011'!$D$5,IF($A1836&lt;1800,'BM011'!$D$5,IF($A1836&lt;2000,'BM011'!$D$5,$A1836))),'BM011'!$D$5:$U$607,'BM011'!T$609,0)="BRUG KOM",VLOOKUP($C1836,'BM010'!$C$5:$T$102,'BM010'!S$104,0),VLOOKUP(IF($A1836&lt;1500,'BM011'!$D$5,IF($A1836&lt;1800,'BM011'!$D$5,IF($A1836&lt;2000,'BM011'!$D$5,$A1836))),'BM011'!$D$5:$U$607,'BM011'!T$609,0))</f>
        <v>42070</v>
      </c>
      <c r="G1836">
        <f>SUMIFS(Baggrundsvariable!D$3:D$296,Baggrundsvariable!$A$3:$A$296,Samlet!$C1836,Baggrundsvariable!$C$3:$C$296,Samlet!$E1836)</f>
        <v>252988</v>
      </c>
      <c r="H1836" s="8">
        <f>SUMIFS(Baggrundsvariable!E$3:E$296,Baggrundsvariable!$A$3:$A$296,Samlet!$C1836,Baggrundsvariable!$C$3:$C$296,Samlet!$E1836)</f>
        <v>1.075</v>
      </c>
      <c r="I1836" s="8">
        <f>SUMIFS(Baggrundsvariable!F$3:F$296,Baggrundsvariable!$A$3:$A$296,Samlet!$C1836,Baggrundsvariable!$C$3:$C$296,Samlet!$E1836)</f>
        <v>2.2000000000000002</v>
      </c>
      <c r="J1836" s="8">
        <f>SUMIFS(Baggrundsvariable!G$3:G$296,Baggrundsvariable!$A$3:$A$296,Samlet!$C1836,Baggrundsvariable!$C$3:$C$296,Samlet!$E1836)</f>
        <v>26.4</v>
      </c>
      <c r="K1836" s="8">
        <f>SUMIFS(Baggrundsvariable!H$3:H$296,Baggrundsvariable!$A$3:$A$296,Samlet!$C1836,Baggrundsvariable!$C$3:$C$296,Samlet!$E1836)</f>
        <v>16.899999999999999</v>
      </c>
      <c r="L1836" s="8">
        <f>SUMIFS(Baggrundsvariable!I$3:I$296,Baggrundsvariable!$A$3:$A$296,Samlet!$C1836,Baggrundsvariable!$C$3:$C$296,Samlet!$E1836)</f>
        <v>9.6817934403013481</v>
      </c>
    </row>
    <row r="1837" spans="1:12">
      <c r="A1837">
        <v>1815</v>
      </c>
      <c r="B1837" t="s">
        <v>619</v>
      </c>
      <c r="C1837">
        <v>147</v>
      </c>
      <c r="D1837" t="s">
        <v>1236</v>
      </c>
      <c r="E1837">
        <v>2015</v>
      </c>
      <c r="F1837" s="15">
        <f>IF(VLOOKUP(IF($A1837&lt;1500,'BM011'!$D$5,IF($A1837&lt;1800,'BM011'!$D$5,IF($A1837&lt;2000,'BM011'!$D$5,$A1837))),'BM011'!$D$5:$U$607,'BM011'!T$609,0)="BRUG KOM",VLOOKUP($C1837,'BM010'!$C$5:$T$102,'BM010'!S$104,0),VLOOKUP(IF($A1837&lt;1500,'BM011'!$D$5,IF($A1837&lt;1800,'BM011'!$D$5,IF($A1837&lt;2000,'BM011'!$D$5,$A1837))),'BM011'!$D$5:$U$607,'BM011'!T$609,0))</f>
        <v>42070</v>
      </c>
      <c r="G1837">
        <f>SUMIFS(Baggrundsvariable!D$3:D$296,Baggrundsvariable!$A$3:$A$296,Samlet!$C1837,Baggrundsvariable!$C$3:$C$296,Samlet!$E1837)</f>
        <v>252988</v>
      </c>
      <c r="H1837" s="8">
        <f>SUMIFS(Baggrundsvariable!E$3:E$296,Baggrundsvariable!$A$3:$A$296,Samlet!$C1837,Baggrundsvariable!$C$3:$C$296,Samlet!$E1837)</f>
        <v>1.075</v>
      </c>
      <c r="I1837" s="8">
        <f>SUMIFS(Baggrundsvariable!F$3:F$296,Baggrundsvariable!$A$3:$A$296,Samlet!$C1837,Baggrundsvariable!$C$3:$C$296,Samlet!$E1837)</f>
        <v>2.2000000000000002</v>
      </c>
      <c r="J1837" s="8">
        <f>SUMIFS(Baggrundsvariable!G$3:G$296,Baggrundsvariable!$A$3:$A$296,Samlet!$C1837,Baggrundsvariable!$C$3:$C$296,Samlet!$E1837)</f>
        <v>26.4</v>
      </c>
      <c r="K1837" s="8">
        <f>SUMIFS(Baggrundsvariable!H$3:H$296,Baggrundsvariable!$A$3:$A$296,Samlet!$C1837,Baggrundsvariable!$C$3:$C$296,Samlet!$E1837)</f>
        <v>16.899999999999999</v>
      </c>
      <c r="L1837" s="8">
        <f>SUMIFS(Baggrundsvariable!I$3:I$296,Baggrundsvariable!$A$3:$A$296,Samlet!$C1837,Baggrundsvariable!$C$3:$C$296,Samlet!$E1837)</f>
        <v>9.6817934403013481</v>
      </c>
    </row>
    <row r="1838" spans="1:12">
      <c r="A1838">
        <v>1816</v>
      </c>
      <c r="B1838" t="s">
        <v>619</v>
      </c>
      <c r="C1838">
        <v>147</v>
      </c>
      <c r="D1838" t="s">
        <v>1236</v>
      </c>
      <c r="E1838">
        <v>2015</v>
      </c>
      <c r="F1838" s="15">
        <f>IF(VLOOKUP(IF($A1838&lt;1500,'BM011'!$D$5,IF($A1838&lt;1800,'BM011'!$D$5,IF($A1838&lt;2000,'BM011'!$D$5,$A1838))),'BM011'!$D$5:$U$607,'BM011'!T$609,0)="BRUG KOM",VLOOKUP($C1838,'BM010'!$C$5:$T$102,'BM010'!S$104,0),VLOOKUP(IF($A1838&lt;1500,'BM011'!$D$5,IF($A1838&lt;1800,'BM011'!$D$5,IF($A1838&lt;2000,'BM011'!$D$5,$A1838))),'BM011'!$D$5:$U$607,'BM011'!T$609,0))</f>
        <v>42070</v>
      </c>
      <c r="G1838">
        <f>SUMIFS(Baggrundsvariable!D$3:D$296,Baggrundsvariable!$A$3:$A$296,Samlet!$C1838,Baggrundsvariable!$C$3:$C$296,Samlet!$E1838)</f>
        <v>252988</v>
      </c>
      <c r="H1838" s="8">
        <f>SUMIFS(Baggrundsvariable!E$3:E$296,Baggrundsvariable!$A$3:$A$296,Samlet!$C1838,Baggrundsvariable!$C$3:$C$296,Samlet!$E1838)</f>
        <v>1.075</v>
      </c>
      <c r="I1838" s="8">
        <f>SUMIFS(Baggrundsvariable!F$3:F$296,Baggrundsvariable!$A$3:$A$296,Samlet!$C1838,Baggrundsvariable!$C$3:$C$296,Samlet!$E1838)</f>
        <v>2.2000000000000002</v>
      </c>
      <c r="J1838" s="8">
        <f>SUMIFS(Baggrundsvariable!G$3:G$296,Baggrundsvariable!$A$3:$A$296,Samlet!$C1838,Baggrundsvariable!$C$3:$C$296,Samlet!$E1838)</f>
        <v>26.4</v>
      </c>
      <c r="K1838" s="8">
        <f>SUMIFS(Baggrundsvariable!H$3:H$296,Baggrundsvariable!$A$3:$A$296,Samlet!$C1838,Baggrundsvariable!$C$3:$C$296,Samlet!$E1838)</f>
        <v>16.899999999999999</v>
      </c>
      <c r="L1838" s="8">
        <f>SUMIFS(Baggrundsvariable!I$3:I$296,Baggrundsvariable!$A$3:$A$296,Samlet!$C1838,Baggrundsvariable!$C$3:$C$296,Samlet!$E1838)</f>
        <v>9.6817934403013481</v>
      </c>
    </row>
    <row r="1839" spans="1:12">
      <c r="A1839">
        <v>1817</v>
      </c>
      <c r="B1839" t="s">
        <v>619</v>
      </c>
      <c r="C1839">
        <v>147</v>
      </c>
      <c r="D1839" t="s">
        <v>1236</v>
      </c>
      <c r="E1839">
        <v>2015</v>
      </c>
      <c r="F1839" s="15">
        <f>IF(VLOOKUP(IF($A1839&lt;1500,'BM011'!$D$5,IF($A1839&lt;1800,'BM011'!$D$5,IF($A1839&lt;2000,'BM011'!$D$5,$A1839))),'BM011'!$D$5:$U$607,'BM011'!T$609,0)="BRUG KOM",VLOOKUP($C1839,'BM010'!$C$5:$T$102,'BM010'!S$104,0),VLOOKUP(IF($A1839&lt;1500,'BM011'!$D$5,IF($A1839&lt;1800,'BM011'!$D$5,IF($A1839&lt;2000,'BM011'!$D$5,$A1839))),'BM011'!$D$5:$U$607,'BM011'!T$609,0))</f>
        <v>42070</v>
      </c>
      <c r="G1839">
        <f>SUMIFS(Baggrundsvariable!D$3:D$296,Baggrundsvariable!$A$3:$A$296,Samlet!$C1839,Baggrundsvariable!$C$3:$C$296,Samlet!$E1839)</f>
        <v>252988</v>
      </c>
      <c r="H1839" s="8">
        <f>SUMIFS(Baggrundsvariable!E$3:E$296,Baggrundsvariable!$A$3:$A$296,Samlet!$C1839,Baggrundsvariable!$C$3:$C$296,Samlet!$E1839)</f>
        <v>1.075</v>
      </c>
      <c r="I1839" s="8">
        <f>SUMIFS(Baggrundsvariable!F$3:F$296,Baggrundsvariable!$A$3:$A$296,Samlet!$C1839,Baggrundsvariable!$C$3:$C$296,Samlet!$E1839)</f>
        <v>2.2000000000000002</v>
      </c>
      <c r="J1839" s="8">
        <f>SUMIFS(Baggrundsvariable!G$3:G$296,Baggrundsvariable!$A$3:$A$296,Samlet!$C1839,Baggrundsvariable!$C$3:$C$296,Samlet!$E1839)</f>
        <v>26.4</v>
      </c>
      <c r="K1839" s="8">
        <f>SUMIFS(Baggrundsvariable!H$3:H$296,Baggrundsvariable!$A$3:$A$296,Samlet!$C1839,Baggrundsvariable!$C$3:$C$296,Samlet!$E1839)</f>
        <v>16.899999999999999</v>
      </c>
      <c r="L1839" s="8">
        <f>SUMIFS(Baggrundsvariable!I$3:I$296,Baggrundsvariable!$A$3:$A$296,Samlet!$C1839,Baggrundsvariable!$C$3:$C$296,Samlet!$E1839)</f>
        <v>9.6817934403013481</v>
      </c>
    </row>
    <row r="1840" spans="1:12">
      <c r="A1840">
        <v>1818</v>
      </c>
      <c r="B1840" t="s">
        <v>619</v>
      </c>
      <c r="C1840">
        <v>147</v>
      </c>
      <c r="D1840" t="s">
        <v>1236</v>
      </c>
      <c r="E1840">
        <v>2015</v>
      </c>
      <c r="F1840" s="15">
        <f>IF(VLOOKUP(IF($A1840&lt;1500,'BM011'!$D$5,IF($A1840&lt;1800,'BM011'!$D$5,IF($A1840&lt;2000,'BM011'!$D$5,$A1840))),'BM011'!$D$5:$U$607,'BM011'!T$609,0)="BRUG KOM",VLOOKUP($C1840,'BM010'!$C$5:$T$102,'BM010'!S$104,0),VLOOKUP(IF($A1840&lt;1500,'BM011'!$D$5,IF($A1840&lt;1800,'BM011'!$D$5,IF($A1840&lt;2000,'BM011'!$D$5,$A1840))),'BM011'!$D$5:$U$607,'BM011'!T$609,0))</f>
        <v>42070</v>
      </c>
      <c r="G1840">
        <f>SUMIFS(Baggrundsvariable!D$3:D$296,Baggrundsvariable!$A$3:$A$296,Samlet!$C1840,Baggrundsvariable!$C$3:$C$296,Samlet!$E1840)</f>
        <v>252988</v>
      </c>
      <c r="H1840" s="8">
        <f>SUMIFS(Baggrundsvariable!E$3:E$296,Baggrundsvariable!$A$3:$A$296,Samlet!$C1840,Baggrundsvariable!$C$3:$C$296,Samlet!$E1840)</f>
        <v>1.075</v>
      </c>
      <c r="I1840" s="8">
        <f>SUMIFS(Baggrundsvariable!F$3:F$296,Baggrundsvariable!$A$3:$A$296,Samlet!$C1840,Baggrundsvariable!$C$3:$C$296,Samlet!$E1840)</f>
        <v>2.2000000000000002</v>
      </c>
      <c r="J1840" s="8">
        <f>SUMIFS(Baggrundsvariable!G$3:G$296,Baggrundsvariable!$A$3:$A$296,Samlet!$C1840,Baggrundsvariable!$C$3:$C$296,Samlet!$E1840)</f>
        <v>26.4</v>
      </c>
      <c r="K1840" s="8">
        <f>SUMIFS(Baggrundsvariable!H$3:H$296,Baggrundsvariable!$A$3:$A$296,Samlet!$C1840,Baggrundsvariable!$C$3:$C$296,Samlet!$E1840)</f>
        <v>16.899999999999999</v>
      </c>
      <c r="L1840" s="8">
        <f>SUMIFS(Baggrundsvariable!I$3:I$296,Baggrundsvariable!$A$3:$A$296,Samlet!$C1840,Baggrundsvariable!$C$3:$C$296,Samlet!$E1840)</f>
        <v>9.6817934403013481</v>
      </c>
    </row>
    <row r="1841" spans="1:12">
      <c r="A1841">
        <v>1819</v>
      </c>
      <c r="B1841" t="s">
        <v>619</v>
      </c>
      <c r="C1841">
        <v>147</v>
      </c>
      <c r="D1841" t="s">
        <v>1236</v>
      </c>
      <c r="E1841">
        <v>2015</v>
      </c>
      <c r="F1841" s="15">
        <f>IF(VLOOKUP(IF($A1841&lt;1500,'BM011'!$D$5,IF($A1841&lt;1800,'BM011'!$D$5,IF($A1841&lt;2000,'BM011'!$D$5,$A1841))),'BM011'!$D$5:$U$607,'BM011'!T$609,0)="BRUG KOM",VLOOKUP($C1841,'BM010'!$C$5:$T$102,'BM010'!S$104,0),VLOOKUP(IF($A1841&lt;1500,'BM011'!$D$5,IF($A1841&lt;1800,'BM011'!$D$5,IF($A1841&lt;2000,'BM011'!$D$5,$A1841))),'BM011'!$D$5:$U$607,'BM011'!T$609,0))</f>
        <v>42070</v>
      </c>
      <c r="G1841">
        <f>SUMIFS(Baggrundsvariable!D$3:D$296,Baggrundsvariable!$A$3:$A$296,Samlet!$C1841,Baggrundsvariable!$C$3:$C$296,Samlet!$E1841)</f>
        <v>252988</v>
      </c>
      <c r="H1841" s="8">
        <f>SUMIFS(Baggrundsvariable!E$3:E$296,Baggrundsvariable!$A$3:$A$296,Samlet!$C1841,Baggrundsvariable!$C$3:$C$296,Samlet!$E1841)</f>
        <v>1.075</v>
      </c>
      <c r="I1841" s="8">
        <f>SUMIFS(Baggrundsvariable!F$3:F$296,Baggrundsvariable!$A$3:$A$296,Samlet!$C1841,Baggrundsvariable!$C$3:$C$296,Samlet!$E1841)</f>
        <v>2.2000000000000002</v>
      </c>
      <c r="J1841" s="8">
        <f>SUMIFS(Baggrundsvariable!G$3:G$296,Baggrundsvariable!$A$3:$A$296,Samlet!$C1841,Baggrundsvariable!$C$3:$C$296,Samlet!$E1841)</f>
        <v>26.4</v>
      </c>
      <c r="K1841" s="8">
        <f>SUMIFS(Baggrundsvariable!H$3:H$296,Baggrundsvariable!$A$3:$A$296,Samlet!$C1841,Baggrundsvariable!$C$3:$C$296,Samlet!$E1841)</f>
        <v>16.899999999999999</v>
      </c>
      <c r="L1841" s="8">
        <f>SUMIFS(Baggrundsvariable!I$3:I$296,Baggrundsvariable!$A$3:$A$296,Samlet!$C1841,Baggrundsvariable!$C$3:$C$296,Samlet!$E1841)</f>
        <v>9.6817934403013481</v>
      </c>
    </row>
    <row r="1842" spans="1:12">
      <c r="A1842">
        <v>1820</v>
      </c>
      <c r="B1842" t="s">
        <v>619</v>
      </c>
      <c r="C1842">
        <v>147</v>
      </c>
      <c r="D1842" t="s">
        <v>1236</v>
      </c>
      <c r="E1842">
        <v>2015</v>
      </c>
      <c r="F1842" s="15">
        <f>IF(VLOOKUP(IF($A1842&lt;1500,'BM011'!$D$5,IF($A1842&lt;1800,'BM011'!$D$5,IF($A1842&lt;2000,'BM011'!$D$5,$A1842))),'BM011'!$D$5:$U$607,'BM011'!T$609,0)="BRUG KOM",VLOOKUP($C1842,'BM010'!$C$5:$T$102,'BM010'!S$104,0),VLOOKUP(IF($A1842&lt;1500,'BM011'!$D$5,IF($A1842&lt;1800,'BM011'!$D$5,IF($A1842&lt;2000,'BM011'!$D$5,$A1842))),'BM011'!$D$5:$U$607,'BM011'!T$609,0))</f>
        <v>42070</v>
      </c>
      <c r="G1842">
        <f>SUMIFS(Baggrundsvariable!D$3:D$296,Baggrundsvariable!$A$3:$A$296,Samlet!$C1842,Baggrundsvariable!$C$3:$C$296,Samlet!$E1842)</f>
        <v>252988</v>
      </c>
      <c r="H1842" s="8">
        <f>SUMIFS(Baggrundsvariable!E$3:E$296,Baggrundsvariable!$A$3:$A$296,Samlet!$C1842,Baggrundsvariable!$C$3:$C$296,Samlet!$E1842)</f>
        <v>1.075</v>
      </c>
      <c r="I1842" s="8">
        <f>SUMIFS(Baggrundsvariable!F$3:F$296,Baggrundsvariable!$A$3:$A$296,Samlet!$C1842,Baggrundsvariable!$C$3:$C$296,Samlet!$E1842)</f>
        <v>2.2000000000000002</v>
      </c>
      <c r="J1842" s="8">
        <f>SUMIFS(Baggrundsvariable!G$3:G$296,Baggrundsvariable!$A$3:$A$296,Samlet!$C1842,Baggrundsvariable!$C$3:$C$296,Samlet!$E1842)</f>
        <v>26.4</v>
      </c>
      <c r="K1842" s="8">
        <f>SUMIFS(Baggrundsvariable!H$3:H$296,Baggrundsvariable!$A$3:$A$296,Samlet!$C1842,Baggrundsvariable!$C$3:$C$296,Samlet!$E1842)</f>
        <v>16.899999999999999</v>
      </c>
      <c r="L1842" s="8">
        <f>SUMIFS(Baggrundsvariable!I$3:I$296,Baggrundsvariable!$A$3:$A$296,Samlet!$C1842,Baggrundsvariable!$C$3:$C$296,Samlet!$E1842)</f>
        <v>9.6817934403013481</v>
      </c>
    </row>
    <row r="1843" spans="1:12">
      <c r="A1843">
        <v>1822</v>
      </c>
      <c r="B1843" t="s">
        <v>619</v>
      </c>
      <c r="C1843">
        <v>147</v>
      </c>
      <c r="D1843" t="s">
        <v>1236</v>
      </c>
      <c r="E1843">
        <v>2015</v>
      </c>
      <c r="F1843" s="15">
        <f>IF(VLOOKUP(IF($A1843&lt;1500,'BM011'!$D$5,IF($A1843&lt;1800,'BM011'!$D$5,IF($A1843&lt;2000,'BM011'!$D$5,$A1843))),'BM011'!$D$5:$U$607,'BM011'!T$609,0)="BRUG KOM",VLOOKUP($C1843,'BM010'!$C$5:$T$102,'BM010'!S$104,0),VLOOKUP(IF($A1843&lt;1500,'BM011'!$D$5,IF($A1843&lt;1800,'BM011'!$D$5,IF($A1843&lt;2000,'BM011'!$D$5,$A1843))),'BM011'!$D$5:$U$607,'BM011'!T$609,0))</f>
        <v>42070</v>
      </c>
      <c r="G1843">
        <f>SUMIFS(Baggrundsvariable!D$3:D$296,Baggrundsvariable!$A$3:$A$296,Samlet!$C1843,Baggrundsvariable!$C$3:$C$296,Samlet!$E1843)</f>
        <v>252988</v>
      </c>
      <c r="H1843" s="8">
        <f>SUMIFS(Baggrundsvariable!E$3:E$296,Baggrundsvariable!$A$3:$A$296,Samlet!$C1843,Baggrundsvariable!$C$3:$C$296,Samlet!$E1843)</f>
        <v>1.075</v>
      </c>
      <c r="I1843" s="8">
        <f>SUMIFS(Baggrundsvariable!F$3:F$296,Baggrundsvariable!$A$3:$A$296,Samlet!$C1843,Baggrundsvariable!$C$3:$C$296,Samlet!$E1843)</f>
        <v>2.2000000000000002</v>
      </c>
      <c r="J1843" s="8">
        <f>SUMIFS(Baggrundsvariable!G$3:G$296,Baggrundsvariable!$A$3:$A$296,Samlet!$C1843,Baggrundsvariable!$C$3:$C$296,Samlet!$E1843)</f>
        <v>26.4</v>
      </c>
      <c r="K1843" s="8">
        <f>SUMIFS(Baggrundsvariable!H$3:H$296,Baggrundsvariable!$A$3:$A$296,Samlet!$C1843,Baggrundsvariable!$C$3:$C$296,Samlet!$E1843)</f>
        <v>16.899999999999999</v>
      </c>
      <c r="L1843" s="8">
        <f>SUMIFS(Baggrundsvariable!I$3:I$296,Baggrundsvariable!$A$3:$A$296,Samlet!$C1843,Baggrundsvariable!$C$3:$C$296,Samlet!$E1843)</f>
        <v>9.6817934403013481</v>
      </c>
    </row>
    <row r="1844" spans="1:12">
      <c r="A1844">
        <v>1823</v>
      </c>
      <c r="B1844" t="s">
        <v>619</v>
      </c>
      <c r="C1844">
        <v>147</v>
      </c>
      <c r="D1844" t="s">
        <v>1236</v>
      </c>
      <c r="E1844">
        <v>2015</v>
      </c>
      <c r="F1844" s="15">
        <f>IF(VLOOKUP(IF($A1844&lt;1500,'BM011'!$D$5,IF($A1844&lt;1800,'BM011'!$D$5,IF($A1844&lt;2000,'BM011'!$D$5,$A1844))),'BM011'!$D$5:$U$607,'BM011'!T$609,0)="BRUG KOM",VLOOKUP($C1844,'BM010'!$C$5:$T$102,'BM010'!S$104,0),VLOOKUP(IF($A1844&lt;1500,'BM011'!$D$5,IF($A1844&lt;1800,'BM011'!$D$5,IF($A1844&lt;2000,'BM011'!$D$5,$A1844))),'BM011'!$D$5:$U$607,'BM011'!T$609,0))</f>
        <v>42070</v>
      </c>
      <c r="G1844">
        <f>SUMIFS(Baggrundsvariable!D$3:D$296,Baggrundsvariable!$A$3:$A$296,Samlet!$C1844,Baggrundsvariable!$C$3:$C$296,Samlet!$E1844)</f>
        <v>252988</v>
      </c>
      <c r="H1844" s="8">
        <f>SUMIFS(Baggrundsvariable!E$3:E$296,Baggrundsvariable!$A$3:$A$296,Samlet!$C1844,Baggrundsvariable!$C$3:$C$296,Samlet!$E1844)</f>
        <v>1.075</v>
      </c>
      <c r="I1844" s="8">
        <f>SUMIFS(Baggrundsvariable!F$3:F$296,Baggrundsvariable!$A$3:$A$296,Samlet!$C1844,Baggrundsvariable!$C$3:$C$296,Samlet!$E1844)</f>
        <v>2.2000000000000002</v>
      </c>
      <c r="J1844" s="8">
        <f>SUMIFS(Baggrundsvariable!G$3:G$296,Baggrundsvariable!$A$3:$A$296,Samlet!$C1844,Baggrundsvariable!$C$3:$C$296,Samlet!$E1844)</f>
        <v>26.4</v>
      </c>
      <c r="K1844" s="8">
        <f>SUMIFS(Baggrundsvariable!H$3:H$296,Baggrundsvariable!$A$3:$A$296,Samlet!$C1844,Baggrundsvariable!$C$3:$C$296,Samlet!$E1844)</f>
        <v>16.899999999999999</v>
      </c>
      <c r="L1844" s="8">
        <f>SUMIFS(Baggrundsvariable!I$3:I$296,Baggrundsvariable!$A$3:$A$296,Samlet!$C1844,Baggrundsvariable!$C$3:$C$296,Samlet!$E1844)</f>
        <v>9.6817934403013481</v>
      </c>
    </row>
    <row r="1845" spans="1:12">
      <c r="A1845">
        <v>1824</v>
      </c>
      <c r="B1845" t="s">
        <v>619</v>
      </c>
      <c r="C1845">
        <v>147</v>
      </c>
      <c r="D1845" t="s">
        <v>1236</v>
      </c>
      <c r="E1845">
        <v>2015</v>
      </c>
      <c r="F1845" s="15">
        <f>IF(VLOOKUP(IF($A1845&lt;1500,'BM011'!$D$5,IF($A1845&lt;1800,'BM011'!$D$5,IF($A1845&lt;2000,'BM011'!$D$5,$A1845))),'BM011'!$D$5:$U$607,'BM011'!T$609,0)="BRUG KOM",VLOOKUP($C1845,'BM010'!$C$5:$T$102,'BM010'!S$104,0),VLOOKUP(IF($A1845&lt;1500,'BM011'!$D$5,IF($A1845&lt;1800,'BM011'!$D$5,IF($A1845&lt;2000,'BM011'!$D$5,$A1845))),'BM011'!$D$5:$U$607,'BM011'!T$609,0))</f>
        <v>42070</v>
      </c>
      <c r="G1845">
        <f>SUMIFS(Baggrundsvariable!D$3:D$296,Baggrundsvariable!$A$3:$A$296,Samlet!$C1845,Baggrundsvariable!$C$3:$C$296,Samlet!$E1845)</f>
        <v>252988</v>
      </c>
      <c r="H1845" s="8">
        <f>SUMIFS(Baggrundsvariable!E$3:E$296,Baggrundsvariable!$A$3:$A$296,Samlet!$C1845,Baggrundsvariable!$C$3:$C$296,Samlet!$E1845)</f>
        <v>1.075</v>
      </c>
      <c r="I1845" s="8">
        <f>SUMIFS(Baggrundsvariable!F$3:F$296,Baggrundsvariable!$A$3:$A$296,Samlet!$C1845,Baggrundsvariable!$C$3:$C$296,Samlet!$E1845)</f>
        <v>2.2000000000000002</v>
      </c>
      <c r="J1845" s="8">
        <f>SUMIFS(Baggrundsvariable!G$3:G$296,Baggrundsvariable!$A$3:$A$296,Samlet!$C1845,Baggrundsvariable!$C$3:$C$296,Samlet!$E1845)</f>
        <v>26.4</v>
      </c>
      <c r="K1845" s="8">
        <f>SUMIFS(Baggrundsvariable!H$3:H$296,Baggrundsvariable!$A$3:$A$296,Samlet!$C1845,Baggrundsvariable!$C$3:$C$296,Samlet!$E1845)</f>
        <v>16.899999999999999</v>
      </c>
      <c r="L1845" s="8">
        <f>SUMIFS(Baggrundsvariable!I$3:I$296,Baggrundsvariable!$A$3:$A$296,Samlet!$C1845,Baggrundsvariable!$C$3:$C$296,Samlet!$E1845)</f>
        <v>9.6817934403013481</v>
      </c>
    </row>
    <row r="1846" spans="1:12">
      <c r="A1846">
        <v>1825</v>
      </c>
      <c r="B1846" t="s">
        <v>619</v>
      </c>
      <c r="C1846">
        <v>147</v>
      </c>
      <c r="D1846" t="s">
        <v>1236</v>
      </c>
      <c r="E1846">
        <v>2015</v>
      </c>
      <c r="F1846" s="15">
        <f>IF(VLOOKUP(IF($A1846&lt;1500,'BM011'!$D$5,IF($A1846&lt;1800,'BM011'!$D$5,IF($A1846&lt;2000,'BM011'!$D$5,$A1846))),'BM011'!$D$5:$U$607,'BM011'!T$609,0)="BRUG KOM",VLOOKUP($C1846,'BM010'!$C$5:$T$102,'BM010'!S$104,0),VLOOKUP(IF($A1846&lt;1500,'BM011'!$D$5,IF($A1846&lt;1800,'BM011'!$D$5,IF($A1846&lt;2000,'BM011'!$D$5,$A1846))),'BM011'!$D$5:$U$607,'BM011'!T$609,0))</f>
        <v>42070</v>
      </c>
      <c r="G1846">
        <f>SUMIFS(Baggrundsvariable!D$3:D$296,Baggrundsvariable!$A$3:$A$296,Samlet!$C1846,Baggrundsvariable!$C$3:$C$296,Samlet!$E1846)</f>
        <v>252988</v>
      </c>
      <c r="H1846" s="8">
        <f>SUMIFS(Baggrundsvariable!E$3:E$296,Baggrundsvariable!$A$3:$A$296,Samlet!$C1846,Baggrundsvariable!$C$3:$C$296,Samlet!$E1846)</f>
        <v>1.075</v>
      </c>
      <c r="I1846" s="8">
        <f>SUMIFS(Baggrundsvariable!F$3:F$296,Baggrundsvariable!$A$3:$A$296,Samlet!$C1846,Baggrundsvariable!$C$3:$C$296,Samlet!$E1846)</f>
        <v>2.2000000000000002</v>
      </c>
      <c r="J1846" s="8">
        <f>SUMIFS(Baggrundsvariable!G$3:G$296,Baggrundsvariable!$A$3:$A$296,Samlet!$C1846,Baggrundsvariable!$C$3:$C$296,Samlet!$E1846)</f>
        <v>26.4</v>
      </c>
      <c r="K1846" s="8">
        <f>SUMIFS(Baggrundsvariable!H$3:H$296,Baggrundsvariable!$A$3:$A$296,Samlet!$C1846,Baggrundsvariable!$C$3:$C$296,Samlet!$E1846)</f>
        <v>16.899999999999999</v>
      </c>
      <c r="L1846" s="8">
        <f>SUMIFS(Baggrundsvariable!I$3:I$296,Baggrundsvariable!$A$3:$A$296,Samlet!$C1846,Baggrundsvariable!$C$3:$C$296,Samlet!$E1846)</f>
        <v>9.6817934403013481</v>
      </c>
    </row>
    <row r="1847" spans="1:12">
      <c r="A1847">
        <v>1826</v>
      </c>
      <c r="B1847" t="s">
        <v>619</v>
      </c>
      <c r="C1847">
        <v>147</v>
      </c>
      <c r="D1847" t="s">
        <v>1236</v>
      </c>
      <c r="E1847">
        <v>2015</v>
      </c>
      <c r="F1847" s="15">
        <f>IF(VLOOKUP(IF($A1847&lt;1500,'BM011'!$D$5,IF($A1847&lt;1800,'BM011'!$D$5,IF($A1847&lt;2000,'BM011'!$D$5,$A1847))),'BM011'!$D$5:$U$607,'BM011'!T$609,0)="BRUG KOM",VLOOKUP($C1847,'BM010'!$C$5:$T$102,'BM010'!S$104,0),VLOOKUP(IF($A1847&lt;1500,'BM011'!$D$5,IF($A1847&lt;1800,'BM011'!$D$5,IF($A1847&lt;2000,'BM011'!$D$5,$A1847))),'BM011'!$D$5:$U$607,'BM011'!T$609,0))</f>
        <v>42070</v>
      </c>
      <c r="G1847">
        <f>SUMIFS(Baggrundsvariable!D$3:D$296,Baggrundsvariable!$A$3:$A$296,Samlet!$C1847,Baggrundsvariable!$C$3:$C$296,Samlet!$E1847)</f>
        <v>252988</v>
      </c>
      <c r="H1847" s="8">
        <f>SUMIFS(Baggrundsvariable!E$3:E$296,Baggrundsvariable!$A$3:$A$296,Samlet!$C1847,Baggrundsvariable!$C$3:$C$296,Samlet!$E1847)</f>
        <v>1.075</v>
      </c>
      <c r="I1847" s="8">
        <f>SUMIFS(Baggrundsvariable!F$3:F$296,Baggrundsvariable!$A$3:$A$296,Samlet!$C1847,Baggrundsvariable!$C$3:$C$296,Samlet!$E1847)</f>
        <v>2.2000000000000002</v>
      </c>
      <c r="J1847" s="8">
        <f>SUMIFS(Baggrundsvariable!G$3:G$296,Baggrundsvariable!$A$3:$A$296,Samlet!$C1847,Baggrundsvariable!$C$3:$C$296,Samlet!$E1847)</f>
        <v>26.4</v>
      </c>
      <c r="K1847" s="8">
        <f>SUMIFS(Baggrundsvariable!H$3:H$296,Baggrundsvariable!$A$3:$A$296,Samlet!$C1847,Baggrundsvariable!$C$3:$C$296,Samlet!$E1847)</f>
        <v>16.899999999999999</v>
      </c>
      <c r="L1847" s="8">
        <f>SUMIFS(Baggrundsvariable!I$3:I$296,Baggrundsvariable!$A$3:$A$296,Samlet!$C1847,Baggrundsvariable!$C$3:$C$296,Samlet!$E1847)</f>
        <v>9.6817934403013481</v>
      </c>
    </row>
    <row r="1848" spans="1:12">
      <c r="A1848">
        <v>1827</v>
      </c>
      <c r="B1848" t="s">
        <v>619</v>
      </c>
      <c r="C1848">
        <v>147</v>
      </c>
      <c r="D1848" t="s">
        <v>1236</v>
      </c>
      <c r="E1848">
        <v>2015</v>
      </c>
      <c r="F1848" s="15">
        <f>IF(VLOOKUP(IF($A1848&lt;1500,'BM011'!$D$5,IF($A1848&lt;1800,'BM011'!$D$5,IF($A1848&lt;2000,'BM011'!$D$5,$A1848))),'BM011'!$D$5:$U$607,'BM011'!T$609,0)="BRUG KOM",VLOOKUP($C1848,'BM010'!$C$5:$T$102,'BM010'!S$104,0),VLOOKUP(IF($A1848&lt;1500,'BM011'!$D$5,IF($A1848&lt;1800,'BM011'!$D$5,IF($A1848&lt;2000,'BM011'!$D$5,$A1848))),'BM011'!$D$5:$U$607,'BM011'!T$609,0))</f>
        <v>42070</v>
      </c>
      <c r="G1848">
        <f>SUMIFS(Baggrundsvariable!D$3:D$296,Baggrundsvariable!$A$3:$A$296,Samlet!$C1848,Baggrundsvariable!$C$3:$C$296,Samlet!$E1848)</f>
        <v>252988</v>
      </c>
      <c r="H1848" s="8">
        <f>SUMIFS(Baggrundsvariable!E$3:E$296,Baggrundsvariable!$A$3:$A$296,Samlet!$C1848,Baggrundsvariable!$C$3:$C$296,Samlet!$E1848)</f>
        <v>1.075</v>
      </c>
      <c r="I1848" s="8">
        <f>SUMIFS(Baggrundsvariable!F$3:F$296,Baggrundsvariable!$A$3:$A$296,Samlet!$C1848,Baggrundsvariable!$C$3:$C$296,Samlet!$E1848)</f>
        <v>2.2000000000000002</v>
      </c>
      <c r="J1848" s="8">
        <f>SUMIFS(Baggrundsvariable!G$3:G$296,Baggrundsvariable!$A$3:$A$296,Samlet!$C1848,Baggrundsvariable!$C$3:$C$296,Samlet!$E1848)</f>
        <v>26.4</v>
      </c>
      <c r="K1848" s="8">
        <f>SUMIFS(Baggrundsvariable!H$3:H$296,Baggrundsvariable!$A$3:$A$296,Samlet!$C1848,Baggrundsvariable!$C$3:$C$296,Samlet!$E1848)</f>
        <v>16.899999999999999</v>
      </c>
      <c r="L1848" s="8">
        <f>SUMIFS(Baggrundsvariable!I$3:I$296,Baggrundsvariable!$A$3:$A$296,Samlet!$C1848,Baggrundsvariable!$C$3:$C$296,Samlet!$E1848)</f>
        <v>9.6817934403013481</v>
      </c>
    </row>
    <row r="1849" spans="1:12">
      <c r="A1849">
        <v>1828</v>
      </c>
      <c r="B1849" t="s">
        <v>619</v>
      </c>
      <c r="C1849">
        <v>147</v>
      </c>
      <c r="D1849" t="s">
        <v>1236</v>
      </c>
      <c r="E1849">
        <v>2015</v>
      </c>
      <c r="F1849" s="15">
        <f>IF(VLOOKUP(IF($A1849&lt;1500,'BM011'!$D$5,IF($A1849&lt;1800,'BM011'!$D$5,IF($A1849&lt;2000,'BM011'!$D$5,$A1849))),'BM011'!$D$5:$U$607,'BM011'!T$609,0)="BRUG KOM",VLOOKUP($C1849,'BM010'!$C$5:$T$102,'BM010'!S$104,0),VLOOKUP(IF($A1849&lt;1500,'BM011'!$D$5,IF($A1849&lt;1800,'BM011'!$D$5,IF($A1849&lt;2000,'BM011'!$D$5,$A1849))),'BM011'!$D$5:$U$607,'BM011'!T$609,0))</f>
        <v>42070</v>
      </c>
      <c r="G1849">
        <f>SUMIFS(Baggrundsvariable!D$3:D$296,Baggrundsvariable!$A$3:$A$296,Samlet!$C1849,Baggrundsvariable!$C$3:$C$296,Samlet!$E1849)</f>
        <v>252988</v>
      </c>
      <c r="H1849" s="8">
        <f>SUMIFS(Baggrundsvariable!E$3:E$296,Baggrundsvariable!$A$3:$A$296,Samlet!$C1849,Baggrundsvariable!$C$3:$C$296,Samlet!$E1849)</f>
        <v>1.075</v>
      </c>
      <c r="I1849" s="8">
        <f>SUMIFS(Baggrundsvariable!F$3:F$296,Baggrundsvariable!$A$3:$A$296,Samlet!$C1849,Baggrundsvariable!$C$3:$C$296,Samlet!$E1849)</f>
        <v>2.2000000000000002</v>
      </c>
      <c r="J1849" s="8">
        <f>SUMIFS(Baggrundsvariable!G$3:G$296,Baggrundsvariable!$A$3:$A$296,Samlet!$C1849,Baggrundsvariable!$C$3:$C$296,Samlet!$E1849)</f>
        <v>26.4</v>
      </c>
      <c r="K1849" s="8">
        <f>SUMIFS(Baggrundsvariable!H$3:H$296,Baggrundsvariable!$A$3:$A$296,Samlet!$C1849,Baggrundsvariable!$C$3:$C$296,Samlet!$E1849)</f>
        <v>16.899999999999999</v>
      </c>
      <c r="L1849" s="8">
        <f>SUMIFS(Baggrundsvariable!I$3:I$296,Baggrundsvariable!$A$3:$A$296,Samlet!$C1849,Baggrundsvariable!$C$3:$C$296,Samlet!$E1849)</f>
        <v>9.6817934403013481</v>
      </c>
    </row>
    <row r="1850" spans="1:12">
      <c r="A1850">
        <v>1829</v>
      </c>
      <c r="B1850" t="s">
        <v>619</v>
      </c>
      <c r="C1850">
        <v>147</v>
      </c>
      <c r="D1850" t="s">
        <v>1236</v>
      </c>
      <c r="E1850">
        <v>2015</v>
      </c>
      <c r="F1850" s="15">
        <f>IF(VLOOKUP(IF($A1850&lt;1500,'BM011'!$D$5,IF($A1850&lt;1800,'BM011'!$D$5,IF($A1850&lt;2000,'BM011'!$D$5,$A1850))),'BM011'!$D$5:$U$607,'BM011'!T$609,0)="BRUG KOM",VLOOKUP($C1850,'BM010'!$C$5:$T$102,'BM010'!S$104,0),VLOOKUP(IF($A1850&lt;1500,'BM011'!$D$5,IF($A1850&lt;1800,'BM011'!$D$5,IF($A1850&lt;2000,'BM011'!$D$5,$A1850))),'BM011'!$D$5:$U$607,'BM011'!T$609,0))</f>
        <v>42070</v>
      </c>
      <c r="G1850">
        <f>SUMIFS(Baggrundsvariable!D$3:D$296,Baggrundsvariable!$A$3:$A$296,Samlet!$C1850,Baggrundsvariable!$C$3:$C$296,Samlet!$E1850)</f>
        <v>252988</v>
      </c>
      <c r="H1850" s="8">
        <f>SUMIFS(Baggrundsvariable!E$3:E$296,Baggrundsvariable!$A$3:$A$296,Samlet!$C1850,Baggrundsvariable!$C$3:$C$296,Samlet!$E1850)</f>
        <v>1.075</v>
      </c>
      <c r="I1850" s="8">
        <f>SUMIFS(Baggrundsvariable!F$3:F$296,Baggrundsvariable!$A$3:$A$296,Samlet!$C1850,Baggrundsvariable!$C$3:$C$296,Samlet!$E1850)</f>
        <v>2.2000000000000002</v>
      </c>
      <c r="J1850" s="8">
        <f>SUMIFS(Baggrundsvariable!G$3:G$296,Baggrundsvariable!$A$3:$A$296,Samlet!$C1850,Baggrundsvariable!$C$3:$C$296,Samlet!$E1850)</f>
        <v>26.4</v>
      </c>
      <c r="K1850" s="8">
        <f>SUMIFS(Baggrundsvariable!H$3:H$296,Baggrundsvariable!$A$3:$A$296,Samlet!$C1850,Baggrundsvariable!$C$3:$C$296,Samlet!$E1850)</f>
        <v>16.899999999999999</v>
      </c>
      <c r="L1850" s="8">
        <f>SUMIFS(Baggrundsvariable!I$3:I$296,Baggrundsvariable!$A$3:$A$296,Samlet!$C1850,Baggrundsvariable!$C$3:$C$296,Samlet!$E1850)</f>
        <v>9.6817934403013481</v>
      </c>
    </row>
    <row r="1851" spans="1:12">
      <c r="A1851">
        <v>1850</v>
      </c>
      <c r="B1851" t="s">
        <v>619</v>
      </c>
      <c r="C1851">
        <v>147</v>
      </c>
      <c r="D1851" t="s">
        <v>1236</v>
      </c>
      <c r="E1851">
        <v>2015</v>
      </c>
      <c r="F1851" s="15">
        <f>IF(VLOOKUP(IF($A1851&lt;1500,'BM011'!$D$5,IF($A1851&lt;1800,'BM011'!$D$5,IF($A1851&lt;2000,'BM011'!$D$5,$A1851))),'BM011'!$D$5:$U$607,'BM011'!T$609,0)="BRUG KOM",VLOOKUP($C1851,'BM010'!$C$5:$T$102,'BM010'!S$104,0),VLOOKUP(IF($A1851&lt;1500,'BM011'!$D$5,IF($A1851&lt;1800,'BM011'!$D$5,IF($A1851&lt;2000,'BM011'!$D$5,$A1851))),'BM011'!$D$5:$U$607,'BM011'!T$609,0))</f>
        <v>42070</v>
      </c>
      <c r="G1851">
        <f>SUMIFS(Baggrundsvariable!D$3:D$296,Baggrundsvariable!$A$3:$A$296,Samlet!$C1851,Baggrundsvariable!$C$3:$C$296,Samlet!$E1851)</f>
        <v>252988</v>
      </c>
      <c r="H1851" s="8">
        <f>SUMIFS(Baggrundsvariable!E$3:E$296,Baggrundsvariable!$A$3:$A$296,Samlet!$C1851,Baggrundsvariable!$C$3:$C$296,Samlet!$E1851)</f>
        <v>1.075</v>
      </c>
      <c r="I1851" s="8">
        <f>SUMIFS(Baggrundsvariable!F$3:F$296,Baggrundsvariable!$A$3:$A$296,Samlet!$C1851,Baggrundsvariable!$C$3:$C$296,Samlet!$E1851)</f>
        <v>2.2000000000000002</v>
      </c>
      <c r="J1851" s="8">
        <f>SUMIFS(Baggrundsvariable!G$3:G$296,Baggrundsvariable!$A$3:$A$296,Samlet!$C1851,Baggrundsvariable!$C$3:$C$296,Samlet!$E1851)</f>
        <v>26.4</v>
      </c>
      <c r="K1851" s="8">
        <f>SUMIFS(Baggrundsvariable!H$3:H$296,Baggrundsvariable!$A$3:$A$296,Samlet!$C1851,Baggrundsvariable!$C$3:$C$296,Samlet!$E1851)</f>
        <v>16.899999999999999</v>
      </c>
      <c r="L1851" s="8">
        <f>SUMIFS(Baggrundsvariable!I$3:I$296,Baggrundsvariable!$A$3:$A$296,Samlet!$C1851,Baggrundsvariable!$C$3:$C$296,Samlet!$E1851)</f>
        <v>9.6817934403013481</v>
      </c>
    </row>
    <row r="1852" spans="1:12">
      <c r="A1852">
        <v>1851</v>
      </c>
      <c r="B1852" t="s">
        <v>619</v>
      </c>
      <c r="C1852">
        <v>147</v>
      </c>
      <c r="D1852" t="s">
        <v>1236</v>
      </c>
      <c r="E1852">
        <v>2015</v>
      </c>
      <c r="F1852" s="15">
        <f>IF(VLOOKUP(IF($A1852&lt;1500,'BM011'!$D$5,IF($A1852&lt;1800,'BM011'!$D$5,IF($A1852&lt;2000,'BM011'!$D$5,$A1852))),'BM011'!$D$5:$U$607,'BM011'!T$609,0)="BRUG KOM",VLOOKUP($C1852,'BM010'!$C$5:$T$102,'BM010'!S$104,0),VLOOKUP(IF($A1852&lt;1500,'BM011'!$D$5,IF($A1852&lt;1800,'BM011'!$D$5,IF($A1852&lt;2000,'BM011'!$D$5,$A1852))),'BM011'!$D$5:$U$607,'BM011'!T$609,0))</f>
        <v>42070</v>
      </c>
      <c r="G1852">
        <f>SUMIFS(Baggrundsvariable!D$3:D$296,Baggrundsvariable!$A$3:$A$296,Samlet!$C1852,Baggrundsvariable!$C$3:$C$296,Samlet!$E1852)</f>
        <v>252988</v>
      </c>
      <c r="H1852" s="8">
        <f>SUMIFS(Baggrundsvariable!E$3:E$296,Baggrundsvariable!$A$3:$A$296,Samlet!$C1852,Baggrundsvariable!$C$3:$C$296,Samlet!$E1852)</f>
        <v>1.075</v>
      </c>
      <c r="I1852" s="8">
        <f>SUMIFS(Baggrundsvariable!F$3:F$296,Baggrundsvariable!$A$3:$A$296,Samlet!$C1852,Baggrundsvariable!$C$3:$C$296,Samlet!$E1852)</f>
        <v>2.2000000000000002</v>
      </c>
      <c r="J1852" s="8">
        <f>SUMIFS(Baggrundsvariable!G$3:G$296,Baggrundsvariable!$A$3:$A$296,Samlet!$C1852,Baggrundsvariable!$C$3:$C$296,Samlet!$E1852)</f>
        <v>26.4</v>
      </c>
      <c r="K1852" s="8">
        <f>SUMIFS(Baggrundsvariable!H$3:H$296,Baggrundsvariable!$A$3:$A$296,Samlet!$C1852,Baggrundsvariable!$C$3:$C$296,Samlet!$E1852)</f>
        <v>16.899999999999999</v>
      </c>
      <c r="L1852" s="8">
        <f>SUMIFS(Baggrundsvariable!I$3:I$296,Baggrundsvariable!$A$3:$A$296,Samlet!$C1852,Baggrundsvariable!$C$3:$C$296,Samlet!$E1852)</f>
        <v>9.6817934403013481</v>
      </c>
    </row>
    <row r="1853" spans="1:12">
      <c r="A1853">
        <v>1852</v>
      </c>
      <c r="B1853" t="s">
        <v>619</v>
      </c>
      <c r="C1853">
        <v>147</v>
      </c>
      <c r="D1853" t="s">
        <v>1236</v>
      </c>
      <c r="E1853">
        <v>2015</v>
      </c>
      <c r="F1853" s="15">
        <f>IF(VLOOKUP(IF($A1853&lt;1500,'BM011'!$D$5,IF($A1853&lt;1800,'BM011'!$D$5,IF($A1853&lt;2000,'BM011'!$D$5,$A1853))),'BM011'!$D$5:$U$607,'BM011'!T$609,0)="BRUG KOM",VLOOKUP($C1853,'BM010'!$C$5:$T$102,'BM010'!S$104,0),VLOOKUP(IF($A1853&lt;1500,'BM011'!$D$5,IF($A1853&lt;1800,'BM011'!$D$5,IF($A1853&lt;2000,'BM011'!$D$5,$A1853))),'BM011'!$D$5:$U$607,'BM011'!T$609,0))</f>
        <v>42070</v>
      </c>
      <c r="G1853">
        <f>SUMIFS(Baggrundsvariable!D$3:D$296,Baggrundsvariable!$A$3:$A$296,Samlet!$C1853,Baggrundsvariable!$C$3:$C$296,Samlet!$E1853)</f>
        <v>252988</v>
      </c>
      <c r="H1853" s="8">
        <f>SUMIFS(Baggrundsvariable!E$3:E$296,Baggrundsvariable!$A$3:$A$296,Samlet!$C1853,Baggrundsvariable!$C$3:$C$296,Samlet!$E1853)</f>
        <v>1.075</v>
      </c>
      <c r="I1853" s="8">
        <f>SUMIFS(Baggrundsvariable!F$3:F$296,Baggrundsvariable!$A$3:$A$296,Samlet!$C1853,Baggrundsvariable!$C$3:$C$296,Samlet!$E1853)</f>
        <v>2.2000000000000002</v>
      </c>
      <c r="J1853" s="8">
        <f>SUMIFS(Baggrundsvariable!G$3:G$296,Baggrundsvariable!$A$3:$A$296,Samlet!$C1853,Baggrundsvariable!$C$3:$C$296,Samlet!$E1853)</f>
        <v>26.4</v>
      </c>
      <c r="K1853" s="8">
        <f>SUMIFS(Baggrundsvariable!H$3:H$296,Baggrundsvariable!$A$3:$A$296,Samlet!$C1853,Baggrundsvariable!$C$3:$C$296,Samlet!$E1853)</f>
        <v>16.899999999999999</v>
      </c>
      <c r="L1853" s="8">
        <f>SUMIFS(Baggrundsvariable!I$3:I$296,Baggrundsvariable!$A$3:$A$296,Samlet!$C1853,Baggrundsvariable!$C$3:$C$296,Samlet!$E1853)</f>
        <v>9.6817934403013481</v>
      </c>
    </row>
    <row r="1854" spans="1:12">
      <c r="A1854">
        <v>1853</v>
      </c>
      <c r="B1854" t="s">
        <v>619</v>
      </c>
      <c r="C1854">
        <v>147</v>
      </c>
      <c r="D1854" t="s">
        <v>1236</v>
      </c>
      <c r="E1854">
        <v>2015</v>
      </c>
      <c r="F1854" s="15">
        <f>IF(VLOOKUP(IF($A1854&lt;1500,'BM011'!$D$5,IF($A1854&lt;1800,'BM011'!$D$5,IF($A1854&lt;2000,'BM011'!$D$5,$A1854))),'BM011'!$D$5:$U$607,'BM011'!T$609,0)="BRUG KOM",VLOOKUP($C1854,'BM010'!$C$5:$T$102,'BM010'!S$104,0),VLOOKUP(IF($A1854&lt;1500,'BM011'!$D$5,IF($A1854&lt;1800,'BM011'!$D$5,IF($A1854&lt;2000,'BM011'!$D$5,$A1854))),'BM011'!$D$5:$U$607,'BM011'!T$609,0))</f>
        <v>42070</v>
      </c>
      <c r="G1854">
        <f>SUMIFS(Baggrundsvariable!D$3:D$296,Baggrundsvariable!$A$3:$A$296,Samlet!$C1854,Baggrundsvariable!$C$3:$C$296,Samlet!$E1854)</f>
        <v>252988</v>
      </c>
      <c r="H1854" s="8">
        <f>SUMIFS(Baggrundsvariable!E$3:E$296,Baggrundsvariable!$A$3:$A$296,Samlet!$C1854,Baggrundsvariable!$C$3:$C$296,Samlet!$E1854)</f>
        <v>1.075</v>
      </c>
      <c r="I1854" s="8">
        <f>SUMIFS(Baggrundsvariable!F$3:F$296,Baggrundsvariable!$A$3:$A$296,Samlet!$C1854,Baggrundsvariable!$C$3:$C$296,Samlet!$E1854)</f>
        <v>2.2000000000000002</v>
      </c>
      <c r="J1854" s="8">
        <f>SUMIFS(Baggrundsvariable!G$3:G$296,Baggrundsvariable!$A$3:$A$296,Samlet!$C1854,Baggrundsvariable!$C$3:$C$296,Samlet!$E1854)</f>
        <v>26.4</v>
      </c>
      <c r="K1854" s="8">
        <f>SUMIFS(Baggrundsvariable!H$3:H$296,Baggrundsvariable!$A$3:$A$296,Samlet!$C1854,Baggrundsvariable!$C$3:$C$296,Samlet!$E1854)</f>
        <v>16.899999999999999</v>
      </c>
      <c r="L1854" s="8">
        <f>SUMIFS(Baggrundsvariable!I$3:I$296,Baggrundsvariable!$A$3:$A$296,Samlet!$C1854,Baggrundsvariable!$C$3:$C$296,Samlet!$E1854)</f>
        <v>9.6817934403013481</v>
      </c>
    </row>
    <row r="1855" spans="1:12">
      <c r="A1855">
        <v>1854</v>
      </c>
      <c r="B1855" t="s">
        <v>619</v>
      </c>
      <c r="C1855">
        <v>147</v>
      </c>
      <c r="D1855" t="s">
        <v>1236</v>
      </c>
      <c r="E1855">
        <v>2015</v>
      </c>
      <c r="F1855" s="15">
        <f>IF(VLOOKUP(IF($A1855&lt;1500,'BM011'!$D$5,IF($A1855&lt;1800,'BM011'!$D$5,IF($A1855&lt;2000,'BM011'!$D$5,$A1855))),'BM011'!$D$5:$U$607,'BM011'!T$609,0)="BRUG KOM",VLOOKUP($C1855,'BM010'!$C$5:$T$102,'BM010'!S$104,0),VLOOKUP(IF($A1855&lt;1500,'BM011'!$D$5,IF($A1855&lt;1800,'BM011'!$D$5,IF($A1855&lt;2000,'BM011'!$D$5,$A1855))),'BM011'!$D$5:$U$607,'BM011'!T$609,0))</f>
        <v>42070</v>
      </c>
      <c r="G1855">
        <f>SUMIFS(Baggrundsvariable!D$3:D$296,Baggrundsvariable!$A$3:$A$296,Samlet!$C1855,Baggrundsvariable!$C$3:$C$296,Samlet!$E1855)</f>
        <v>252988</v>
      </c>
      <c r="H1855" s="8">
        <f>SUMIFS(Baggrundsvariable!E$3:E$296,Baggrundsvariable!$A$3:$A$296,Samlet!$C1855,Baggrundsvariable!$C$3:$C$296,Samlet!$E1855)</f>
        <v>1.075</v>
      </c>
      <c r="I1855" s="8">
        <f>SUMIFS(Baggrundsvariable!F$3:F$296,Baggrundsvariable!$A$3:$A$296,Samlet!$C1855,Baggrundsvariable!$C$3:$C$296,Samlet!$E1855)</f>
        <v>2.2000000000000002</v>
      </c>
      <c r="J1855" s="8">
        <f>SUMIFS(Baggrundsvariable!G$3:G$296,Baggrundsvariable!$A$3:$A$296,Samlet!$C1855,Baggrundsvariable!$C$3:$C$296,Samlet!$E1855)</f>
        <v>26.4</v>
      </c>
      <c r="K1855" s="8">
        <f>SUMIFS(Baggrundsvariable!H$3:H$296,Baggrundsvariable!$A$3:$A$296,Samlet!$C1855,Baggrundsvariable!$C$3:$C$296,Samlet!$E1855)</f>
        <v>16.899999999999999</v>
      </c>
      <c r="L1855" s="8">
        <f>SUMIFS(Baggrundsvariable!I$3:I$296,Baggrundsvariable!$A$3:$A$296,Samlet!$C1855,Baggrundsvariable!$C$3:$C$296,Samlet!$E1855)</f>
        <v>9.6817934403013481</v>
      </c>
    </row>
    <row r="1856" spans="1:12">
      <c r="A1856">
        <v>1855</v>
      </c>
      <c r="B1856" t="s">
        <v>619</v>
      </c>
      <c r="C1856">
        <v>147</v>
      </c>
      <c r="D1856" t="s">
        <v>1236</v>
      </c>
      <c r="E1856">
        <v>2015</v>
      </c>
      <c r="F1856" s="15">
        <f>IF(VLOOKUP(IF($A1856&lt;1500,'BM011'!$D$5,IF($A1856&lt;1800,'BM011'!$D$5,IF($A1856&lt;2000,'BM011'!$D$5,$A1856))),'BM011'!$D$5:$U$607,'BM011'!T$609,0)="BRUG KOM",VLOOKUP($C1856,'BM010'!$C$5:$T$102,'BM010'!S$104,0),VLOOKUP(IF($A1856&lt;1500,'BM011'!$D$5,IF($A1856&lt;1800,'BM011'!$D$5,IF($A1856&lt;2000,'BM011'!$D$5,$A1856))),'BM011'!$D$5:$U$607,'BM011'!T$609,0))</f>
        <v>42070</v>
      </c>
      <c r="G1856">
        <f>SUMIFS(Baggrundsvariable!D$3:D$296,Baggrundsvariable!$A$3:$A$296,Samlet!$C1856,Baggrundsvariable!$C$3:$C$296,Samlet!$E1856)</f>
        <v>252988</v>
      </c>
      <c r="H1856" s="8">
        <f>SUMIFS(Baggrundsvariable!E$3:E$296,Baggrundsvariable!$A$3:$A$296,Samlet!$C1856,Baggrundsvariable!$C$3:$C$296,Samlet!$E1856)</f>
        <v>1.075</v>
      </c>
      <c r="I1856" s="8">
        <f>SUMIFS(Baggrundsvariable!F$3:F$296,Baggrundsvariable!$A$3:$A$296,Samlet!$C1856,Baggrundsvariable!$C$3:$C$296,Samlet!$E1856)</f>
        <v>2.2000000000000002</v>
      </c>
      <c r="J1856" s="8">
        <f>SUMIFS(Baggrundsvariable!G$3:G$296,Baggrundsvariable!$A$3:$A$296,Samlet!$C1856,Baggrundsvariable!$C$3:$C$296,Samlet!$E1856)</f>
        <v>26.4</v>
      </c>
      <c r="K1856" s="8">
        <f>SUMIFS(Baggrundsvariable!H$3:H$296,Baggrundsvariable!$A$3:$A$296,Samlet!$C1856,Baggrundsvariable!$C$3:$C$296,Samlet!$E1856)</f>
        <v>16.899999999999999</v>
      </c>
      <c r="L1856" s="8">
        <f>SUMIFS(Baggrundsvariable!I$3:I$296,Baggrundsvariable!$A$3:$A$296,Samlet!$C1856,Baggrundsvariable!$C$3:$C$296,Samlet!$E1856)</f>
        <v>9.6817934403013481</v>
      </c>
    </row>
    <row r="1857" spans="1:12">
      <c r="A1857">
        <v>1856</v>
      </c>
      <c r="B1857" t="s">
        <v>619</v>
      </c>
      <c r="C1857">
        <v>147</v>
      </c>
      <c r="D1857" t="s">
        <v>1236</v>
      </c>
      <c r="E1857">
        <v>2015</v>
      </c>
      <c r="F1857" s="15">
        <f>IF(VLOOKUP(IF($A1857&lt;1500,'BM011'!$D$5,IF($A1857&lt;1800,'BM011'!$D$5,IF($A1857&lt;2000,'BM011'!$D$5,$A1857))),'BM011'!$D$5:$U$607,'BM011'!T$609,0)="BRUG KOM",VLOOKUP($C1857,'BM010'!$C$5:$T$102,'BM010'!S$104,0),VLOOKUP(IF($A1857&lt;1500,'BM011'!$D$5,IF($A1857&lt;1800,'BM011'!$D$5,IF($A1857&lt;2000,'BM011'!$D$5,$A1857))),'BM011'!$D$5:$U$607,'BM011'!T$609,0))</f>
        <v>42070</v>
      </c>
      <c r="G1857">
        <f>SUMIFS(Baggrundsvariable!D$3:D$296,Baggrundsvariable!$A$3:$A$296,Samlet!$C1857,Baggrundsvariable!$C$3:$C$296,Samlet!$E1857)</f>
        <v>252988</v>
      </c>
      <c r="H1857" s="8">
        <f>SUMIFS(Baggrundsvariable!E$3:E$296,Baggrundsvariable!$A$3:$A$296,Samlet!$C1857,Baggrundsvariable!$C$3:$C$296,Samlet!$E1857)</f>
        <v>1.075</v>
      </c>
      <c r="I1857" s="8">
        <f>SUMIFS(Baggrundsvariable!F$3:F$296,Baggrundsvariable!$A$3:$A$296,Samlet!$C1857,Baggrundsvariable!$C$3:$C$296,Samlet!$E1857)</f>
        <v>2.2000000000000002</v>
      </c>
      <c r="J1857" s="8">
        <f>SUMIFS(Baggrundsvariable!G$3:G$296,Baggrundsvariable!$A$3:$A$296,Samlet!$C1857,Baggrundsvariable!$C$3:$C$296,Samlet!$E1857)</f>
        <v>26.4</v>
      </c>
      <c r="K1857" s="8">
        <f>SUMIFS(Baggrundsvariable!H$3:H$296,Baggrundsvariable!$A$3:$A$296,Samlet!$C1857,Baggrundsvariable!$C$3:$C$296,Samlet!$E1857)</f>
        <v>16.899999999999999</v>
      </c>
      <c r="L1857" s="8">
        <f>SUMIFS(Baggrundsvariable!I$3:I$296,Baggrundsvariable!$A$3:$A$296,Samlet!$C1857,Baggrundsvariable!$C$3:$C$296,Samlet!$E1857)</f>
        <v>9.6817934403013481</v>
      </c>
    </row>
    <row r="1858" spans="1:12">
      <c r="A1858">
        <v>1857</v>
      </c>
      <c r="B1858" t="s">
        <v>619</v>
      </c>
      <c r="C1858">
        <v>147</v>
      </c>
      <c r="D1858" t="s">
        <v>1236</v>
      </c>
      <c r="E1858">
        <v>2015</v>
      </c>
      <c r="F1858" s="15">
        <f>IF(VLOOKUP(IF($A1858&lt;1500,'BM011'!$D$5,IF($A1858&lt;1800,'BM011'!$D$5,IF($A1858&lt;2000,'BM011'!$D$5,$A1858))),'BM011'!$D$5:$U$607,'BM011'!T$609,0)="BRUG KOM",VLOOKUP($C1858,'BM010'!$C$5:$T$102,'BM010'!S$104,0),VLOOKUP(IF($A1858&lt;1500,'BM011'!$D$5,IF($A1858&lt;1800,'BM011'!$D$5,IF($A1858&lt;2000,'BM011'!$D$5,$A1858))),'BM011'!$D$5:$U$607,'BM011'!T$609,0))</f>
        <v>42070</v>
      </c>
      <c r="G1858">
        <f>SUMIFS(Baggrundsvariable!D$3:D$296,Baggrundsvariable!$A$3:$A$296,Samlet!$C1858,Baggrundsvariable!$C$3:$C$296,Samlet!$E1858)</f>
        <v>252988</v>
      </c>
      <c r="H1858" s="8">
        <f>SUMIFS(Baggrundsvariable!E$3:E$296,Baggrundsvariable!$A$3:$A$296,Samlet!$C1858,Baggrundsvariable!$C$3:$C$296,Samlet!$E1858)</f>
        <v>1.075</v>
      </c>
      <c r="I1858" s="8">
        <f>SUMIFS(Baggrundsvariable!F$3:F$296,Baggrundsvariable!$A$3:$A$296,Samlet!$C1858,Baggrundsvariable!$C$3:$C$296,Samlet!$E1858)</f>
        <v>2.2000000000000002</v>
      </c>
      <c r="J1858" s="8">
        <f>SUMIFS(Baggrundsvariable!G$3:G$296,Baggrundsvariable!$A$3:$A$296,Samlet!$C1858,Baggrundsvariable!$C$3:$C$296,Samlet!$E1858)</f>
        <v>26.4</v>
      </c>
      <c r="K1858" s="8">
        <f>SUMIFS(Baggrundsvariable!H$3:H$296,Baggrundsvariable!$A$3:$A$296,Samlet!$C1858,Baggrundsvariable!$C$3:$C$296,Samlet!$E1858)</f>
        <v>16.899999999999999</v>
      </c>
      <c r="L1858" s="8">
        <f>SUMIFS(Baggrundsvariable!I$3:I$296,Baggrundsvariable!$A$3:$A$296,Samlet!$C1858,Baggrundsvariable!$C$3:$C$296,Samlet!$E1858)</f>
        <v>9.6817934403013481</v>
      </c>
    </row>
    <row r="1859" spans="1:12">
      <c r="A1859">
        <v>1860</v>
      </c>
      <c r="B1859" t="s">
        <v>619</v>
      </c>
      <c r="C1859">
        <v>147</v>
      </c>
      <c r="D1859" t="s">
        <v>1236</v>
      </c>
      <c r="E1859">
        <v>2015</v>
      </c>
      <c r="F1859" s="15">
        <f>IF(VLOOKUP(IF($A1859&lt;1500,'BM011'!$D$5,IF($A1859&lt;1800,'BM011'!$D$5,IF($A1859&lt;2000,'BM011'!$D$5,$A1859))),'BM011'!$D$5:$U$607,'BM011'!T$609,0)="BRUG KOM",VLOOKUP($C1859,'BM010'!$C$5:$T$102,'BM010'!S$104,0),VLOOKUP(IF($A1859&lt;1500,'BM011'!$D$5,IF($A1859&lt;1800,'BM011'!$D$5,IF($A1859&lt;2000,'BM011'!$D$5,$A1859))),'BM011'!$D$5:$U$607,'BM011'!T$609,0))</f>
        <v>42070</v>
      </c>
      <c r="G1859">
        <f>SUMIFS(Baggrundsvariable!D$3:D$296,Baggrundsvariable!$A$3:$A$296,Samlet!$C1859,Baggrundsvariable!$C$3:$C$296,Samlet!$E1859)</f>
        <v>252988</v>
      </c>
      <c r="H1859" s="8">
        <f>SUMIFS(Baggrundsvariable!E$3:E$296,Baggrundsvariable!$A$3:$A$296,Samlet!$C1859,Baggrundsvariable!$C$3:$C$296,Samlet!$E1859)</f>
        <v>1.075</v>
      </c>
      <c r="I1859" s="8">
        <f>SUMIFS(Baggrundsvariable!F$3:F$296,Baggrundsvariable!$A$3:$A$296,Samlet!$C1859,Baggrundsvariable!$C$3:$C$296,Samlet!$E1859)</f>
        <v>2.2000000000000002</v>
      </c>
      <c r="J1859" s="8">
        <f>SUMIFS(Baggrundsvariable!G$3:G$296,Baggrundsvariable!$A$3:$A$296,Samlet!$C1859,Baggrundsvariable!$C$3:$C$296,Samlet!$E1859)</f>
        <v>26.4</v>
      </c>
      <c r="K1859" s="8">
        <f>SUMIFS(Baggrundsvariable!H$3:H$296,Baggrundsvariable!$A$3:$A$296,Samlet!$C1859,Baggrundsvariable!$C$3:$C$296,Samlet!$E1859)</f>
        <v>16.899999999999999</v>
      </c>
      <c r="L1859" s="8">
        <f>SUMIFS(Baggrundsvariable!I$3:I$296,Baggrundsvariable!$A$3:$A$296,Samlet!$C1859,Baggrundsvariable!$C$3:$C$296,Samlet!$E1859)</f>
        <v>9.6817934403013481</v>
      </c>
    </row>
    <row r="1860" spans="1:12">
      <c r="A1860">
        <v>1861</v>
      </c>
      <c r="B1860" t="s">
        <v>619</v>
      </c>
      <c r="C1860">
        <v>147</v>
      </c>
      <c r="D1860" t="s">
        <v>1236</v>
      </c>
      <c r="E1860">
        <v>2015</v>
      </c>
      <c r="F1860" s="15">
        <f>IF(VLOOKUP(IF($A1860&lt;1500,'BM011'!$D$5,IF($A1860&lt;1800,'BM011'!$D$5,IF($A1860&lt;2000,'BM011'!$D$5,$A1860))),'BM011'!$D$5:$U$607,'BM011'!T$609,0)="BRUG KOM",VLOOKUP($C1860,'BM010'!$C$5:$T$102,'BM010'!S$104,0),VLOOKUP(IF($A1860&lt;1500,'BM011'!$D$5,IF($A1860&lt;1800,'BM011'!$D$5,IF($A1860&lt;2000,'BM011'!$D$5,$A1860))),'BM011'!$D$5:$U$607,'BM011'!T$609,0))</f>
        <v>42070</v>
      </c>
      <c r="G1860">
        <f>SUMIFS(Baggrundsvariable!D$3:D$296,Baggrundsvariable!$A$3:$A$296,Samlet!$C1860,Baggrundsvariable!$C$3:$C$296,Samlet!$E1860)</f>
        <v>252988</v>
      </c>
      <c r="H1860" s="8">
        <f>SUMIFS(Baggrundsvariable!E$3:E$296,Baggrundsvariable!$A$3:$A$296,Samlet!$C1860,Baggrundsvariable!$C$3:$C$296,Samlet!$E1860)</f>
        <v>1.075</v>
      </c>
      <c r="I1860" s="8">
        <f>SUMIFS(Baggrundsvariable!F$3:F$296,Baggrundsvariable!$A$3:$A$296,Samlet!$C1860,Baggrundsvariable!$C$3:$C$296,Samlet!$E1860)</f>
        <v>2.2000000000000002</v>
      </c>
      <c r="J1860" s="8">
        <f>SUMIFS(Baggrundsvariable!G$3:G$296,Baggrundsvariable!$A$3:$A$296,Samlet!$C1860,Baggrundsvariable!$C$3:$C$296,Samlet!$E1860)</f>
        <v>26.4</v>
      </c>
      <c r="K1860" s="8">
        <f>SUMIFS(Baggrundsvariable!H$3:H$296,Baggrundsvariable!$A$3:$A$296,Samlet!$C1860,Baggrundsvariable!$C$3:$C$296,Samlet!$E1860)</f>
        <v>16.899999999999999</v>
      </c>
      <c r="L1860" s="8">
        <f>SUMIFS(Baggrundsvariable!I$3:I$296,Baggrundsvariable!$A$3:$A$296,Samlet!$C1860,Baggrundsvariable!$C$3:$C$296,Samlet!$E1860)</f>
        <v>9.6817934403013481</v>
      </c>
    </row>
    <row r="1861" spans="1:12">
      <c r="A1861">
        <v>1862</v>
      </c>
      <c r="B1861" t="s">
        <v>619</v>
      </c>
      <c r="C1861">
        <v>147</v>
      </c>
      <c r="D1861" t="s">
        <v>1236</v>
      </c>
      <c r="E1861">
        <v>2015</v>
      </c>
      <c r="F1861" s="15">
        <f>IF(VLOOKUP(IF($A1861&lt;1500,'BM011'!$D$5,IF($A1861&lt;1800,'BM011'!$D$5,IF($A1861&lt;2000,'BM011'!$D$5,$A1861))),'BM011'!$D$5:$U$607,'BM011'!T$609,0)="BRUG KOM",VLOOKUP($C1861,'BM010'!$C$5:$T$102,'BM010'!S$104,0),VLOOKUP(IF($A1861&lt;1500,'BM011'!$D$5,IF($A1861&lt;1800,'BM011'!$D$5,IF($A1861&lt;2000,'BM011'!$D$5,$A1861))),'BM011'!$D$5:$U$607,'BM011'!T$609,0))</f>
        <v>42070</v>
      </c>
      <c r="G1861">
        <f>SUMIFS(Baggrundsvariable!D$3:D$296,Baggrundsvariable!$A$3:$A$296,Samlet!$C1861,Baggrundsvariable!$C$3:$C$296,Samlet!$E1861)</f>
        <v>252988</v>
      </c>
      <c r="H1861" s="8">
        <f>SUMIFS(Baggrundsvariable!E$3:E$296,Baggrundsvariable!$A$3:$A$296,Samlet!$C1861,Baggrundsvariable!$C$3:$C$296,Samlet!$E1861)</f>
        <v>1.075</v>
      </c>
      <c r="I1861" s="8">
        <f>SUMIFS(Baggrundsvariable!F$3:F$296,Baggrundsvariable!$A$3:$A$296,Samlet!$C1861,Baggrundsvariable!$C$3:$C$296,Samlet!$E1861)</f>
        <v>2.2000000000000002</v>
      </c>
      <c r="J1861" s="8">
        <f>SUMIFS(Baggrundsvariable!G$3:G$296,Baggrundsvariable!$A$3:$A$296,Samlet!$C1861,Baggrundsvariable!$C$3:$C$296,Samlet!$E1861)</f>
        <v>26.4</v>
      </c>
      <c r="K1861" s="8">
        <f>SUMIFS(Baggrundsvariable!H$3:H$296,Baggrundsvariable!$A$3:$A$296,Samlet!$C1861,Baggrundsvariable!$C$3:$C$296,Samlet!$E1861)</f>
        <v>16.899999999999999</v>
      </c>
      <c r="L1861" s="8">
        <f>SUMIFS(Baggrundsvariable!I$3:I$296,Baggrundsvariable!$A$3:$A$296,Samlet!$C1861,Baggrundsvariable!$C$3:$C$296,Samlet!$E1861)</f>
        <v>9.6817934403013481</v>
      </c>
    </row>
    <row r="1862" spans="1:12">
      <c r="A1862">
        <v>1863</v>
      </c>
      <c r="B1862" t="s">
        <v>619</v>
      </c>
      <c r="C1862">
        <v>147</v>
      </c>
      <c r="D1862" t="s">
        <v>1236</v>
      </c>
      <c r="E1862">
        <v>2015</v>
      </c>
      <c r="F1862" s="15">
        <f>IF(VLOOKUP(IF($A1862&lt;1500,'BM011'!$D$5,IF($A1862&lt;1800,'BM011'!$D$5,IF($A1862&lt;2000,'BM011'!$D$5,$A1862))),'BM011'!$D$5:$U$607,'BM011'!T$609,0)="BRUG KOM",VLOOKUP($C1862,'BM010'!$C$5:$T$102,'BM010'!S$104,0),VLOOKUP(IF($A1862&lt;1500,'BM011'!$D$5,IF($A1862&lt;1800,'BM011'!$D$5,IF($A1862&lt;2000,'BM011'!$D$5,$A1862))),'BM011'!$D$5:$U$607,'BM011'!T$609,0))</f>
        <v>42070</v>
      </c>
      <c r="G1862">
        <f>SUMIFS(Baggrundsvariable!D$3:D$296,Baggrundsvariable!$A$3:$A$296,Samlet!$C1862,Baggrundsvariable!$C$3:$C$296,Samlet!$E1862)</f>
        <v>252988</v>
      </c>
      <c r="H1862" s="8">
        <f>SUMIFS(Baggrundsvariable!E$3:E$296,Baggrundsvariable!$A$3:$A$296,Samlet!$C1862,Baggrundsvariable!$C$3:$C$296,Samlet!$E1862)</f>
        <v>1.075</v>
      </c>
      <c r="I1862" s="8">
        <f>SUMIFS(Baggrundsvariable!F$3:F$296,Baggrundsvariable!$A$3:$A$296,Samlet!$C1862,Baggrundsvariable!$C$3:$C$296,Samlet!$E1862)</f>
        <v>2.2000000000000002</v>
      </c>
      <c r="J1862" s="8">
        <f>SUMIFS(Baggrundsvariable!G$3:G$296,Baggrundsvariable!$A$3:$A$296,Samlet!$C1862,Baggrundsvariable!$C$3:$C$296,Samlet!$E1862)</f>
        <v>26.4</v>
      </c>
      <c r="K1862" s="8">
        <f>SUMIFS(Baggrundsvariable!H$3:H$296,Baggrundsvariable!$A$3:$A$296,Samlet!$C1862,Baggrundsvariable!$C$3:$C$296,Samlet!$E1862)</f>
        <v>16.899999999999999</v>
      </c>
      <c r="L1862" s="8">
        <f>SUMIFS(Baggrundsvariable!I$3:I$296,Baggrundsvariable!$A$3:$A$296,Samlet!$C1862,Baggrundsvariable!$C$3:$C$296,Samlet!$E1862)</f>
        <v>9.6817934403013481</v>
      </c>
    </row>
    <row r="1863" spans="1:12">
      <c r="A1863">
        <v>1864</v>
      </c>
      <c r="B1863" t="s">
        <v>619</v>
      </c>
      <c r="C1863">
        <v>147</v>
      </c>
      <c r="D1863" t="s">
        <v>1236</v>
      </c>
      <c r="E1863">
        <v>2015</v>
      </c>
      <c r="F1863" s="15">
        <f>IF(VLOOKUP(IF($A1863&lt;1500,'BM011'!$D$5,IF($A1863&lt;1800,'BM011'!$D$5,IF($A1863&lt;2000,'BM011'!$D$5,$A1863))),'BM011'!$D$5:$U$607,'BM011'!T$609,0)="BRUG KOM",VLOOKUP($C1863,'BM010'!$C$5:$T$102,'BM010'!S$104,0),VLOOKUP(IF($A1863&lt;1500,'BM011'!$D$5,IF($A1863&lt;1800,'BM011'!$D$5,IF($A1863&lt;2000,'BM011'!$D$5,$A1863))),'BM011'!$D$5:$U$607,'BM011'!T$609,0))</f>
        <v>42070</v>
      </c>
      <c r="G1863">
        <f>SUMIFS(Baggrundsvariable!D$3:D$296,Baggrundsvariable!$A$3:$A$296,Samlet!$C1863,Baggrundsvariable!$C$3:$C$296,Samlet!$E1863)</f>
        <v>252988</v>
      </c>
      <c r="H1863" s="8">
        <f>SUMIFS(Baggrundsvariable!E$3:E$296,Baggrundsvariable!$A$3:$A$296,Samlet!$C1863,Baggrundsvariable!$C$3:$C$296,Samlet!$E1863)</f>
        <v>1.075</v>
      </c>
      <c r="I1863" s="8">
        <f>SUMIFS(Baggrundsvariable!F$3:F$296,Baggrundsvariable!$A$3:$A$296,Samlet!$C1863,Baggrundsvariable!$C$3:$C$296,Samlet!$E1863)</f>
        <v>2.2000000000000002</v>
      </c>
      <c r="J1863" s="8">
        <f>SUMIFS(Baggrundsvariable!G$3:G$296,Baggrundsvariable!$A$3:$A$296,Samlet!$C1863,Baggrundsvariable!$C$3:$C$296,Samlet!$E1863)</f>
        <v>26.4</v>
      </c>
      <c r="K1863" s="8">
        <f>SUMIFS(Baggrundsvariable!H$3:H$296,Baggrundsvariable!$A$3:$A$296,Samlet!$C1863,Baggrundsvariable!$C$3:$C$296,Samlet!$E1863)</f>
        <v>16.899999999999999</v>
      </c>
      <c r="L1863" s="8">
        <f>SUMIFS(Baggrundsvariable!I$3:I$296,Baggrundsvariable!$A$3:$A$296,Samlet!$C1863,Baggrundsvariable!$C$3:$C$296,Samlet!$E1863)</f>
        <v>9.6817934403013481</v>
      </c>
    </row>
    <row r="1864" spans="1:12">
      <c r="A1864">
        <v>1865</v>
      </c>
      <c r="B1864" t="s">
        <v>619</v>
      </c>
      <c r="C1864">
        <v>147</v>
      </c>
      <c r="D1864" t="s">
        <v>1236</v>
      </c>
      <c r="E1864">
        <v>2015</v>
      </c>
      <c r="F1864" s="15">
        <f>IF(VLOOKUP(IF($A1864&lt;1500,'BM011'!$D$5,IF($A1864&lt;1800,'BM011'!$D$5,IF($A1864&lt;2000,'BM011'!$D$5,$A1864))),'BM011'!$D$5:$U$607,'BM011'!T$609,0)="BRUG KOM",VLOOKUP($C1864,'BM010'!$C$5:$T$102,'BM010'!S$104,0),VLOOKUP(IF($A1864&lt;1500,'BM011'!$D$5,IF($A1864&lt;1800,'BM011'!$D$5,IF($A1864&lt;2000,'BM011'!$D$5,$A1864))),'BM011'!$D$5:$U$607,'BM011'!T$609,0))</f>
        <v>42070</v>
      </c>
      <c r="G1864">
        <f>SUMIFS(Baggrundsvariable!D$3:D$296,Baggrundsvariable!$A$3:$A$296,Samlet!$C1864,Baggrundsvariable!$C$3:$C$296,Samlet!$E1864)</f>
        <v>252988</v>
      </c>
      <c r="H1864" s="8">
        <f>SUMIFS(Baggrundsvariable!E$3:E$296,Baggrundsvariable!$A$3:$A$296,Samlet!$C1864,Baggrundsvariable!$C$3:$C$296,Samlet!$E1864)</f>
        <v>1.075</v>
      </c>
      <c r="I1864" s="8">
        <f>SUMIFS(Baggrundsvariable!F$3:F$296,Baggrundsvariable!$A$3:$A$296,Samlet!$C1864,Baggrundsvariable!$C$3:$C$296,Samlet!$E1864)</f>
        <v>2.2000000000000002</v>
      </c>
      <c r="J1864" s="8">
        <f>SUMIFS(Baggrundsvariable!G$3:G$296,Baggrundsvariable!$A$3:$A$296,Samlet!$C1864,Baggrundsvariable!$C$3:$C$296,Samlet!$E1864)</f>
        <v>26.4</v>
      </c>
      <c r="K1864" s="8">
        <f>SUMIFS(Baggrundsvariable!H$3:H$296,Baggrundsvariable!$A$3:$A$296,Samlet!$C1864,Baggrundsvariable!$C$3:$C$296,Samlet!$E1864)</f>
        <v>16.899999999999999</v>
      </c>
      <c r="L1864" s="8">
        <f>SUMIFS(Baggrundsvariable!I$3:I$296,Baggrundsvariable!$A$3:$A$296,Samlet!$C1864,Baggrundsvariable!$C$3:$C$296,Samlet!$E1864)</f>
        <v>9.6817934403013481</v>
      </c>
    </row>
    <row r="1865" spans="1:12">
      <c r="A1865">
        <v>1866</v>
      </c>
      <c r="B1865" t="s">
        <v>619</v>
      </c>
      <c r="C1865">
        <v>147</v>
      </c>
      <c r="D1865" t="s">
        <v>1236</v>
      </c>
      <c r="E1865">
        <v>2015</v>
      </c>
      <c r="F1865" s="15">
        <f>IF(VLOOKUP(IF($A1865&lt;1500,'BM011'!$D$5,IF($A1865&lt;1800,'BM011'!$D$5,IF($A1865&lt;2000,'BM011'!$D$5,$A1865))),'BM011'!$D$5:$U$607,'BM011'!T$609,0)="BRUG KOM",VLOOKUP($C1865,'BM010'!$C$5:$T$102,'BM010'!S$104,0),VLOOKUP(IF($A1865&lt;1500,'BM011'!$D$5,IF($A1865&lt;1800,'BM011'!$D$5,IF($A1865&lt;2000,'BM011'!$D$5,$A1865))),'BM011'!$D$5:$U$607,'BM011'!T$609,0))</f>
        <v>42070</v>
      </c>
      <c r="G1865">
        <f>SUMIFS(Baggrundsvariable!D$3:D$296,Baggrundsvariable!$A$3:$A$296,Samlet!$C1865,Baggrundsvariable!$C$3:$C$296,Samlet!$E1865)</f>
        <v>252988</v>
      </c>
      <c r="H1865" s="8">
        <f>SUMIFS(Baggrundsvariable!E$3:E$296,Baggrundsvariable!$A$3:$A$296,Samlet!$C1865,Baggrundsvariable!$C$3:$C$296,Samlet!$E1865)</f>
        <v>1.075</v>
      </c>
      <c r="I1865" s="8">
        <f>SUMIFS(Baggrundsvariable!F$3:F$296,Baggrundsvariable!$A$3:$A$296,Samlet!$C1865,Baggrundsvariable!$C$3:$C$296,Samlet!$E1865)</f>
        <v>2.2000000000000002</v>
      </c>
      <c r="J1865" s="8">
        <f>SUMIFS(Baggrundsvariable!G$3:G$296,Baggrundsvariable!$A$3:$A$296,Samlet!$C1865,Baggrundsvariable!$C$3:$C$296,Samlet!$E1865)</f>
        <v>26.4</v>
      </c>
      <c r="K1865" s="8">
        <f>SUMIFS(Baggrundsvariable!H$3:H$296,Baggrundsvariable!$A$3:$A$296,Samlet!$C1865,Baggrundsvariable!$C$3:$C$296,Samlet!$E1865)</f>
        <v>16.899999999999999</v>
      </c>
      <c r="L1865" s="8">
        <f>SUMIFS(Baggrundsvariable!I$3:I$296,Baggrundsvariable!$A$3:$A$296,Samlet!$C1865,Baggrundsvariable!$C$3:$C$296,Samlet!$E1865)</f>
        <v>9.6817934403013481</v>
      </c>
    </row>
    <row r="1866" spans="1:12">
      <c r="A1866">
        <v>1867</v>
      </c>
      <c r="B1866" t="s">
        <v>619</v>
      </c>
      <c r="C1866">
        <v>147</v>
      </c>
      <c r="D1866" t="s">
        <v>1236</v>
      </c>
      <c r="E1866">
        <v>2015</v>
      </c>
      <c r="F1866" s="15">
        <f>IF(VLOOKUP(IF($A1866&lt;1500,'BM011'!$D$5,IF($A1866&lt;1800,'BM011'!$D$5,IF($A1866&lt;2000,'BM011'!$D$5,$A1866))),'BM011'!$D$5:$U$607,'BM011'!T$609,0)="BRUG KOM",VLOOKUP($C1866,'BM010'!$C$5:$T$102,'BM010'!S$104,0),VLOOKUP(IF($A1866&lt;1500,'BM011'!$D$5,IF($A1866&lt;1800,'BM011'!$D$5,IF($A1866&lt;2000,'BM011'!$D$5,$A1866))),'BM011'!$D$5:$U$607,'BM011'!T$609,0))</f>
        <v>42070</v>
      </c>
      <c r="G1866">
        <f>SUMIFS(Baggrundsvariable!D$3:D$296,Baggrundsvariable!$A$3:$A$296,Samlet!$C1866,Baggrundsvariable!$C$3:$C$296,Samlet!$E1866)</f>
        <v>252988</v>
      </c>
      <c r="H1866" s="8">
        <f>SUMIFS(Baggrundsvariable!E$3:E$296,Baggrundsvariable!$A$3:$A$296,Samlet!$C1866,Baggrundsvariable!$C$3:$C$296,Samlet!$E1866)</f>
        <v>1.075</v>
      </c>
      <c r="I1866" s="8">
        <f>SUMIFS(Baggrundsvariable!F$3:F$296,Baggrundsvariable!$A$3:$A$296,Samlet!$C1866,Baggrundsvariable!$C$3:$C$296,Samlet!$E1866)</f>
        <v>2.2000000000000002</v>
      </c>
      <c r="J1866" s="8">
        <f>SUMIFS(Baggrundsvariable!G$3:G$296,Baggrundsvariable!$A$3:$A$296,Samlet!$C1866,Baggrundsvariable!$C$3:$C$296,Samlet!$E1866)</f>
        <v>26.4</v>
      </c>
      <c r="K1866" s="8">
        <f>SUMIFS(Baggrundsvariable!H$3:H$296,Baggrundsvariable!$A$3:$A$296,Samlet!$C1866,Baggrundsvariable!$C$3:$C$296,Samlet!$E1866)</f>
        <v>16.899999999999999</v>
      </c>
      <c r="L1866" s="8">
        <f>SUMIFS(Baggrundsvariable!I$3:I$296,Baggrundsvariable!$A$3:$A$296,Samlet!$C1866,Baggrundsvariable!$C$3:$C$296,Samlet!$E1866)</f>
        <v>9.6817934403013481</v>
      </c>
    </row>
    <row r="1867" spans="1:12">
      <c r="A1867">
        <v>1868</v>
      </c>
      <c r="B1867" t="s">
        <v>619</v>
      </c>
      <c r="C1867">
        <v>147</v>
      </c>
      <c r="D1867" t="s">
        <v>1236</v>
      </c>
      <c r="E1867">
        <v>2015</v>
      </c>
      <c r="F1867" s="15">
        <f>IF(VLOOKUP(IF($A1867&lt;1500,'BM011'!$D$5,IF($A1867&lt;1800,'BM011'!$D$5,IF($A1867&lt;2000,'BM011'!$D$5,$A1867))),'BM011'!$D$5:$U$607,'BM011'!T$609,0)="BRUG KOM",VLOOKUP($C1867,'BM010'!$C$5:$T$102,'BM010'!S$104,0),VLOOKUP(IF($A1867&lt;1500,'BM011'!$D$5,IF($A1867&lt;1800,'BM011'!$D$5,IF($A1867&lt;2000,'BM011'!$D$5,$A1867))),'BM011'!$D$5:$U$607,'BM011'!T$609,0))</f>
        <v>42070</v>
      </c>
      <c r="G1867">
        <f>SUMIFS(Baggrundsvariable!D$3:D$296,Baggrundsvariable!$A$3:$A$296,Samlet!$C1867,Baggrundsvariable!$C$3:$C$296,Samlet!$E1867)</f>
        <v>252988</v>
      </c>
      <c r="H1867" s="8">
        <f>SUMIFS(Baggrundsvariable!E$3:E$296,Baggrundsvariable!$A$3:$A$296,Samlet!$C1867,Baggrundsvariable!$C$3:$C$296,Samlet!$E1867)</f>
        <v>1.075</v>
      </c>
      <c r="I1867" s="8">
        <f>SUMIFS(Baggrundsvariable!F$3:F$296,Baggrundsvariable!$A$3:$A$296,Samlet!$C1867,Baggrundsvariable!$C$3:$C$296,Samlet!$E1867)</f>
        <v>2.2000000000000002</v>
      </c>
      <c r="J1867" s="8">
        <f>SUMIFS(Baggrundsvariable!G$3:G$296,Baggrundsvariable!$A$3:$A$296,Samlet!$C1867,Baggrundsvariable!$C$3:$C$296,Samlet!$E1867)</f>
        <v>26.4</v>
      </c>
      <c r="K1867" s="8">
        <f>SUMIFS(Baggrundsvariable!H$3:H$296,Baggrundsvariable!$A$3:$A$296,Samlet!$C1867,Baggrundsvariable!$C$3:$C$296,Samlet!$E1867)</f>
        <v>16.899999999999999</v>
      </c>
      <c r="L1867" s="8">
        <f>SUMIFS(Baggrundsvariable!I$3:I$296,Baggrundsvariable!$A$3:$A$296,Samlet!$C1867,Baggrundsvariable!$C$3:$C$296,Samlet!$E1867)</f>
        <v>9.6817934403013481</v>
      </c>
    </row>
    <row r="1868" spans="1:12">
      <c r="A1868">
        <v>1870</v>
      </c>
      <c r="B1868" t="s">
        <v>619</v>
      </c>
      <c r="C1868">
        <v>147</v>
      </c>
      <c r="D1868" t="s">
        <v>1236</v>
      </c>
      <c r="E1868">
        <v>2015</v>
      </c>
      <c r="F1868" s="15">
        <f>IF(VLOOKUP(IF($A1868&lt;1500,'BM011'!$D$5,IF($A1868&lt;1800,'BM011'!$D$5,IF($A1868&lt;2000,'BM011'!$D$5,$A1868))),'BM011'!$D$5:$U$607,'BM011'!T$609,0)="BRUG KOM",VLOOKUP($C1868,'BM010'!$C$5:$T$102,'BM010'!S$104,0),VLOOKUP(IF($A1868&lt;1500,'BM011'!$D$5,IF($A1868&lt;1800,'BM011'!$D$5,IF($A1868&lt;2000,'BM011'!$D$5,$A1868))),'BM011'!$D$5:$U$607,'BM011'!T$609,0))</f>
        <v>42070</v>
      </c>
      <c r="G1868">
        <f>SUMIFS(Baggrundsvariable!D$3:D$296,Baggrundsvariable!$A$3:$A$296,Samlet!$C1868,Baggrundsvariable!$C$3:$C$296,Samlet!$E1868)</f>
        <v>252988</v>
      </c>
      <c r="H1868" s="8">
        <f>SUMIFS(Baggrundsvariable!E$3:E$296,Baggrundsvariable!$A$3:$A$296,Samlet!$C1868,Baggrundsvariable!$C$3:$C$296,Samlet!$E1868)</f>
        <v>1.075</v>
      </c>
      <c r="I1868" s="8">
        <f>SUMIFS(Baggrundsvariable!F$3:F$296,Baggrundsvariable!$A$3:$A$296,Samlet!$C1868,Baggrundsvariable!$C$3:$C$296,Samlet!$E1868)</f>
        <v>2.2000000000000002</v>
      </c>
      <c r="J1868" s="8">
        <f>SUMIFS(Baggrundsvariable!G$3:G$296,Baggrundsvariable!$A$3:$A$296,Samlet!$C1868,Baggrundsvariable!$C$3:$C$296,Samlet!$E1868)</f>
        <v>26.4</v>
      </c>
      <c r="K1868" s="8">
        <f>SUMIFS(Baggrundsvariable!H$3:H$296,Baggrundsvariable!$A$3:$A$296,Samlet!$C1868,Baggrundsvariable!$C$3:$C$296,Samlet!$E1868)</f>
        <v>16.899999999999999</v>
      </c>
      <c r="L1868" s="8">
        <f>SUMIFS(Baggrundsvariable!I$3:I$296,Baggrundsvariable!$A$3:$A$296,Samlet!$C1868,Baggrundsvariable!$C$3:$C$296,Samlet!$E1868)</f>
        <v>9.6817934403013481</v>
      </c>
    </row>
    <row r="1869" spans="1:12">
      <c r="A1869">
        <v>1871</v>
      </c>
      <c r="B1869" t="s">
        <v>619</v>
      </c>
      <c r="C1869">
        <v>147</v>
      </c>
      <c r="D1869" t="s">
        <v>1236</v>
      </c>
      <c r="E1869">
        <v>2015</v>
      </c>
      <c r="F1869" s="15">
        <f>IF(VLOOKUP(IF($A1869&lt;1500,'BM011'!$D$5,IF($A1869&lt;1800,'BM011'!$D$5,IF($A1869&lt;2000,'BM011'!$D$5,$A1869))),'BM011'!$D$5:$U$607,'BM011'!T$609,0)="BRUG KOM",VLOOKUP($C1869,'BM010'!$C$5:$T$102,'BM010'!S$104,0),VLOOKUP(IF($A1869&lt;1500,'BM011'!$D$5,IF($A1869&lt;1800,'BM011'!$D$5,IF($A1869&lt;2000,'BM011'!$D$5,$A1869))),'BM011'!$D$5:$U$607,'BM011'!T$609,0))</f>
        <v>42070</v>
      </c>
      <c r="G1869">
        <f>SUMIFS(Baggrundsvariable!D$3:D$296,Baggrundsvariable!$A$3:$A$296,Samlet!$C1869,Baggrundsvariable!$C$3:$C$296,Samlet!$E1869)</f>
        <v>252988</v>
      </c>
      <c r="H1869" s="8">
        <f>SUMIFS(Baggrundsvariable!E$3:E$296,Baggrundsvariable!$A$3:$A$296,Samlet!$C1869,Baggrundsvariable!$C$3:$C$296,Samlet!$E1869)</f>
        <v>1.075</v>
      </c>
      <c r="I1869" s="8">
        <f>SUMIFS(Baggrundsvariable!F$3:F$296,Baggrundsvariable!$A$3:$A$296,Samlet!$C1869,Baggrundsvariable!$C$3:$C$296,Samlet!$E1869)</f>
        <v>2.2000000000000002</v>
      </c>
      <c r="J1869" s="8">
        <f>SUMIFS(Baggrundsvariable!G$3:G$296,Baggrundsvariable!$A$3:$A$296,Samlet!$C1869,Baggrundsvariable!$C$3:$C$296,Samlet!$E1869)</f>
        <v>26.4</v>
      </c>
      <c r="K1869" s="8">
        <f>SUMIFS(Baggrundsvariable!H$3:H$296,Baggrundsvariable!$A$3:$A$296,Samlet!$C1869,Baggrundsvariable!$C$3:$C$296,Samlet!$E1869)</f>
        <v>16.899999999999999</v>
      </c>
      <c r="L1869" s="8">
        <f>SUMIFS(Baggrundsvariable!I$3:I$296,Baggrundsvariable!$A$3:$A$296,Samlet!$C1869,Baggrundsvariable!$C$3:$C$296,Samlet!$E1869)</f>
        <v>9.6817934403013481</v>
      </c>
    </row>
    <row r="1870" spans="1:12">
      <c r="A1870">
        <v>1872</v>
      </c>
      <c r="B1870" t="s">
        <v>619</v>
      </c>
      <c r="C1870">
        <v>147</v>
      </c>
      <c r="D1870" t="s">
        <v>1236</v>
      </c>
      <c r="E1870">
        <v>2015</v>
      </c>
      <c r="F1870" s="15">
        <f>IF(VLOOKUP(IF($A1870&lt;1500,'BM011'!$D$5,IF($A1870&lt;1800,'BM011'!$D$5,IF($A1870&lt;2000,'BM011'!$D$5,$A1870))),'BM011'!$D$5:$U$607,'BM011'!T$609,0)="BRUG KOM",VLOOKUP($C1870,'BM010'!$C$5:$T$102,'BM010'!S$104,0),VLOOKUP(IF($A1870&lt;1500,'BM011'!$D$5,IF($A1870&lt;1800,'BM011'!$D$5,IF($A1870&lt;2000,'BM011'!$D$5,$A1870))),'BM011'!$D$5:$U$607,'BM011'!T$609,0))</f>
        <v>42070</v>
      </c>
      <c r="G1870">
        <f>SUMIFS(Baggrundsvariable!D$3:D$296,Baggrundsvariable!$A$3:$A$296,Samlet!$C1870,Baggrundsvariable!$C$3:$C$296,Samlet!$E1870)</f>
        <v>252988</v>
      </c>
      <c r="H1870" s="8">
        <f>SUMIFS(Baggrundsvariable!E$3:E$296,Baggrundsvariable!$A$3:$A$296,Samlet!$C1870,Baggrundsvariable!$C$3:$C$296,Samlet!$E1870)</f>
        <v>1.075</v>
      </c>
      <c r="I1870" s="8">
        <f>SUMIFS(Baggrundsvariable!F$3:F$296,Baggrundsvariable!$A$3:$A$296,Samlet!$C1870,Baggrundsvariable!$C$3:$C$296,Samlet!$E1870)</f>
        <v>2.2000000000000002</v>
      </c>
      <c r="J1870" s="8">
        <f>SUMIFS(Baggrundsvariable!G$3:G$296,Baggrundsvariable!$A$3:$A$296,Samlet!$C1870,Baggrundsvariable!$C$3:$C$296,Samlet!$E1870)</f>
        <v>26.4</v>
      </c>
      <c r="K1870" s="8">
        <f>SUMIFS(Baggrundsvariable!H$3:H$296,Baggrundsvariable!$A$3:$A$296,Samlet!$C1870,Baggrundsvariable!$C$3:$C$296,Samlet!$E1870)</f>
        <v>16.899999999999999</v>
      </c>
      <c r="L1870" s="8">
        <f>SUMIFS(Baggrundsvariable!I$3:I$296,Baggrundsvariable!$A$3:$A$296,Samlet!$C1870,Baggrundsvariable!$C$3:$C$296,Samlet!$E1870)</f>
        <v>9.6817934403013481</v>
      </c>
    </row>
    <row r="1871" spans="1:12">
      <c r="A1871">
        <v>1873</v>
      </c>
      <c r="B1871" t="s">
        <v>619</v>
      </c>
      <c r="C1871">
        <v>147</v>
      </c>
      <c r="D1871" t="s">
        <v>1236</v>
      </c>
      <c r="E1871">
        <v>2015</v>
      </c>
      <c r="F1871" s="15">
        <f>IF(VLOOKUP(IF($A1871&lt;1500,'BM011'!$D$5,IF($A1871&lt;1800,'BM011'!$D$5,IF($A1871&lt;2000,'BM011'!$D$5,$A1871))),'BM011'!$D$5:$U$607,'BM011'!T$609,0)="BRUG KOM",VLOOKUP($C1871,'BM010'!$C$5:$T$102,'BM010'!S$104,0),VLOOKUP(IF($A1871&lt;1500,'BM011'!$D$5,IF($A1871&lt;1800,'BM011'!$D$5,IF($A1871&lt;2000,'BM011'!$D$5,$A1871))),'BM011'!$D$5:$U$607,'BM011'!T$609,0))</f>
        <v>42070</v>
      </c>
      <c r="G1871">
        <f>SUMIFS(Baggrundsvariable!D$3:D$296,Baggrundsvariable!$A$3:$A$296,Samlet!$C1871,Baggrundsvariable!$C$3:$C$296,Samlet!$E1871)</f>
        <v>252988</v>
      </c>
      <c r="H1871" s="8">
        <f>SUMIFS(Baggrundsvariable!E$3:E$296,Baggrundsvariable!$A$3:$A$296,Samlet!$C1871,Baggrundsvariable!$C$3:$C$296,Samlet!$E1871)</f>
        <v>1.075</v>
      </c>
      <c r="I1871" s="8">
        <f>SUMIFS(Baggrundsvariable!F$3:F$296,Baggrundsvariable!$A$3:$A$296,Samlet!$C1871,Baggrundsvariable!$C$3:$C$296,Samlet!$E1871)</f>
        <v>2.2000000000000002</v>
      </c>
      <c r="J1871" s="8">
        <f>SUMIFS(Baggrundsvariable!G$3:G$296,Baggrundsvariable!$A$3:$A$296,Samlet!$C1871,Baggrundsvariable!$C$3:$C$296,Samlet!$E1871)</f>
        <v>26.4</v>
      </c>
      <c r="K1871" s="8">
        <f>SUMIFS(Baggrundsvariable!H$3:H$296,Baggrundsvariable!$A$3:$A$296,Samlet!$C1871,Baggrundsvariable!$C$3:$C$296,Samlet!$E1871)</f>
        <v>16.899999999999999</v>
      </c>
      <c r="L1871" s="8">
        <f>SUMIFS(Baggrundsvariable!I$3:I$296,Baggrundsvariable!$A$3:$A$296,Samlet!$C1871,Baggrundsvariable!$C$3:$C$296,Samlet!$E1871)</f>
        <v>9.6817934403013481</v>
      </c>
    </row>
    <row r="1872" spans="1:12">
      <c r="A1872">
        <v>1874</v>
      </c>
      <c r="B1872" t="s">
        <v>619</v>
      </c>
      <c r="C1872">
        <v>147</v>
      </c>
      <c r="D1872" t="s">
        <v>1236</v>
      </c>
      <c r="E1872">
        <v>2015</v>
      </c>
      <c r="F1872" s="15">
        <f>IF(VLOOKUP(IF($A1872&lt;1500,'BM011'!$D$5,IF($A1872&lt;1800,'BM011'!$D$5,IF($A1872&lt;2000,'BM011'!$D$5,$A1872))),'BM011'!$D$5:$U$607,'BM011'!T$609,0)="BRUG KOM",VLOOKUP($C1872,'BM010'!$C$5:$T$102,'BM010'!S$104,0),VLOOKUP(IF($A1872&lt;1500,'BM011'!$D$5,IF($A1872&lt;1800,'BM011'!$D$5,IF($A1872&lt;2000,'BM011'!$D$5,$A1872))),'BM011'!$D$5:$U$607,'BM011'!T$609,0))</f>
        <v>42070</v>
      </c>
      <c r="G1872">
        <f>SUMIFS(Baggrundsvariable!D$3:D$296,Baggrundsvariable!$A$3:$A$296,Samlet!$C1872,Baggrundsvariable!$C$3:$C$296,Samlet!$E1872)</f>
        <v>252988</v>
      </c>
      <c r="H1872" s="8">
        <f>SUMIFS(Baggrundsvariable!E$3:E$296,Baggrundsvariable!$A$3:$A$296,Samlet!$C1872,Baggrundsvariable!$C$3:$C$296,Samlet!$E1872)</f>
        <v>1.075</v>
      </c>
      <c r="I1872" s="8">
        <f>SUMIFS(Baggrundsvariable!F$3:F$296,Baggrundsvariable!$A$3:$A$296,Samlet!$C1872,Baggrundsvariable!$C$3:$C$296,Samlet!$E1872)</f>
        <v>2.2000000000000002</v>
      </c>
      <c r="J1872" s="8">
        <f>SUMIFS(Baggrundsvariable!G$3:G$296,Baggrundsvariable!$A$3:$A$296,Samlet!$C1872,Baggrundsvariable!$C$3:$C$296,Samlet!$E1872)</f>
        <v>26.4</v>
      </c>
      <c r="K1872" s="8">
        <f>SUMIFS(Baggrundsvariable!H$3:H$296,Baggrundsvariable!$A$3:$A$296,Samlet!$C1872,Baggrundsvariable!$C$3:$C$296,Samlet!$E1872)</f>
        <v>16.899999999999999</v>
      </c>
      <c r="L1872" s="8">
        <f>SUMIFS(Baggrundsvariable!I$3:I$296,Baggrundsvariable!$A$3:$A$296,Samlet!$C1872,Baggrundsvariable!$C$3:$C$296,Samlet!$E1872)</f>
        <v>9.6817934403013481</v>
      </c>
    </row>
    <row r="1873" spans="1:12">
      <c r="A1873">
        <v>1875</v>
      </c>
      <c r="B1873" t="s">
        <v>619</v>
      </c>
      <c r="C1873">
        <v>147</v>
      </c>
      <c r="D1873" t="s">
        <v>1236</v>
      </c>
      <c r="E1873">
        <v>2015</v>
      </c>
      <c r="F1873" s="15">
        <f>IF(VLOOKUP(IF($A1873&lt;1500,'BM011'!$D$5,IF($A1873&lt;1800,'BM011'!$D$5,IF($A1873&lt;2000,'BM011'!$D$5,$A1873))),'BM011'!$D$5:$U$607,'BM011'!T$609,0)="BRUG KOM",VLOOKUP($C1873,'BM010'!$C$5:$T$102,'BM010'!S$104,0),VLOOKUP(IF($A1873&lt;1500,'BM011'!$D$5,IF($A1873&lt;1800,'BM011'!$D$5,IF($A1873&lt;2000,'BM011'!$D$5,$A1873))),'BM011'!$D$5:$U$607,'BM011'!T$609,0))</f>
        <v>42070</v>
      </c>
      <c r="G1873">
        <f>SUMIFS(Baggrundsvariable!D$3:D$296,Baggrundsvariable!$A$3:$A$296,Samlet!$C1873,Baggrundsvariable!$C$3:$C$296,Samlet!$E1873)</f>
        <v>252988</v>
      </c>
      <c r="H1873" s="8">
        <f>SUMIFS(Baggrundsvariable!E$3:E$296,Baggrundsvariable!$A$3:$A$296,Samlet!$C1873,Baggrundsvariable!$C$3:$C$296,Samlet!$E1873)</f>
        <v>1.075</v>
      </c>
      <c r="I1873" s="8">
        <f>SUMIFS(Baggrundsvariable!F$3:F$296,Baggrundsvariable!$A$3:$A$296,Samlet!$C1873,Baggrundsvariable!$C$3:$C$296,Samlet!$E1873)</f>
        <v>2.2000000000000002</v>
      </c>
      <c r="J1873" s="8">
        <f>SUMIFS(Baggrundsvariable!G$3:G$296,Baggrundsvariable!$A$3:$A$296,Samlet!$C1873,Baggrundsvariable!$C$3:$C$296,Samlet!$E1873)</f>
        <v>26.4</v>
      </c>
      <c r="K1873" s="8">
        <f>SUMIFS(Baggrundsvariable!H$3:H$296,Baggrundsvariable!$A$3:$A$296,Samlet!$C1873,Baggrundsvariable!$C$3:$C$296,Samlet!$E1873)</f>
        <v>16.899999999999999</v>
      </c>
      <c r="L1873" s="8">
        <f>SUMIFS(Baggrundsvariable!I$3:I$296,Baggrundsvariable!$A$3:$A$296,Samlet!$C1873,Baggrundsvariable!$C$3:$C$296,Samlet!$E1873)</f>
        <v>9.6817934403013481</v>
      </c>
    </row>
    <row r="1874" spans="1:12">
      <c r="A1874">
        <v>1876</v>
      </c>
      <c r="B1874" t="s">
        <v>619</v>
      </c>
      <c r="C1874">
        <v>147</v>
      </c>
      <c r="D1874" t="s">
        <v>1236</v>
      </c>
      <c r="E1874">
        <v>2015</v>
      </c>
      <c r="F1874" s="15">
        <f>IF(VLOOKUP(IF($A1874&lt;1500,'BM011'!$D$5,IF($A1874&lt;1800,'BM011'!$D$5,IF($A1874&lt;2000,'BM011'!$D$5,$A1874))),'BM011'!$D$5:$U$607,'BM011'!T$609,0)="BRUG KOM",VLOOKUP($C1874,'BM010'!$C$5:$T$102,'BM010'!S$104,0),VLOOKUP(IF($A1874&lt;1500,'BM011'!$D$5,IF($A1874&lt;1800,'BM011'!$D$5,IF($A1874&lt;2000,'BM011'!$D$5,$A1874))),'BM011'!$D$5:$U$607,'BM011'!T$609,0))</f>
        <v>42070</v>
      </c>
      <c r="G1874">
        <f>SUMIFS(Baggrundsvariable!D$3:D$296,Baggrundsvariable!$A$3:$A$296,Samlet!$C1874,Baggrundsvariable!$C$3:$C$296,Samlet!$E1874)</f>
        <v>252988</v>
      </c>
      <c r="H1874" s="8">
        <f>SUMIFS(Baggrundsvariable!E$3:E$296,Baggrundsvariable!$A$3:$A$296,Samlet!$C1874,Baggrundsvariable!$C$3:$C$296,Samlet!$E1874)</f>
        <v>1.075</v>
      </c>
      <c r="I1874" s="8">
        <f>SUMIFS(Baggrundsvariable!F$3:F$296,Baggrundsvariable!$A$3:$A$296,Samlet!$C1874,Baggrundsvariable!$C$3:$C$296,Samlet!$E1874)</f>
        <v>2.2000000000000002</v>
      </c>
      <c r="J1874" s="8">
        <f>SUMIFS(Baggrundsvariable!G$3:G$296,Baggrundsvariable!$A$3:$A$296,Samlet!$C1874,Baggrundsvariable!$C$3:$C$296,Samlet!$E1874)</f>
        <v>26.4</v>
      </c>
      <c r="K1874" s="8">
        <f>SUMIFS(Baggrundsvariable!H$3:H$296,Baggrundsvariable!$A$3:$A$296,Samlet!$C1874,Baggrundsvariable!$C$3:$C$296,Samlet!$E1874)</f>
        <v>16.899999999999999</v>
      </c>
      <c r="L1874" s="8">
        <f>SUMIFS(Baggrundsvariable!I$3:I$296,Baggrundsvariable!$A$3:$A$296,Samlet!$C1874,Baggrundsvariable!$C$3:$C$296,Samlet!$E1874)</f>
        <v>9.6817934403013481</v>
      </c>
    </row>
    <row r="1875" spans="1:12">
      <c r="A1875">
        <v>1877</v>
      </c>
      <c r="B1875" t="s">
        <v>619</v>
      </c>
      <c r="C1875">
        <v>147</v>
      </c>
      <c r="D1875" t="s">
        <v>1236</v>
      </c>
      <c r="E1875">
        <v>2015</v>
      </c>
      <c r="F1875" s="15">
        <f>IF(VLOOKUP(IF($A1875&lt;1500,'BM011'!$D$5,IF($A1875&lt;1800,'BM011'!$D$5,IF($A1875&lt;2000,'BM011'!$D$5,$A1875))),'BM011'!$D$5:$U$607,'BM011'!T$609,0)="BRUG KOM",VLOOKUP($C1875,'BM010'!$C$5:$T$102,'BM010'!S$104,0),VLOOKUP(IF($A1875&lt;1500,'BM011'!$D$5,IF($A1875&lt;1800,'BM011'!$D$5,IF($A1875&lt;2000,'BM011'!$D$5,$A1875))),'BM011'!$D$5:$U$607,'BM011'!T$609,0))</f>
        <v>42070</v>
      </c>
      <c r="G1875">
        <f>SUMIFS(Baggrundsvariable!D$3:D$296,Baggrundsvariable!$A$3:$A$296,Samlet!$C1875,Baggrundsvariable!$C$3:$C$296,Samlet!$E1875)</f>
        <v>252988</v>
      </c>
      <c r="H1875" s="8">
        <f>SUMIFS(Baggrundsvariable!E$3:E$296,Baggrundsvariable!$A$3:$A$296,Samlet!$C1875,Baggrundsvariable!$C$3:$C$296,Samlet!$E1875)</f>
        <v>1.075</v>
      </c>
      <c r="I1875" s="8">
        <f>SUMIFS(Baggrundsvariable!F$3:F$296,Baggrundsvariable!$A$3:$A$296,Samlet!$C1875,Baggrundsvariable!$C$3:$C$296,Samlet!$E1875)</f>
        <v>2.2000000000000002</v>
      </c>
      <c r="J1875" s="8">
        <f>SUMIFS(Baggrundsvariable!G$3:G$296,Baggrundsvariable!$A$3:$A$296,Samlet!$C1875,Baggrundsvariable!$C$3:$C$296,Samlet!$E1875)</f>
        <v>26.4</v>
      </c>
      <c r="K1875" s="8">
        <f>SUMIFS(Baggrundsvariable!H$3:H$296,Baggrundsvariable!$A$3:$A$296,Samlet!$C1875,Baggrundsvariable!$C$3:$C$296,Samlet!$E1875)</f>
        <v>16.899999999999999</v>
      </c>
      <c r="L1875" s="8">
        <f>SUMIFS(Baggrundsvariable!I$3:I$296,Baggrundsvariable!$A$3:$A$296,Samlet!$C1875,Baggrundsvariable!$C$3:$C$296,Samlet!$E1875)</f>
        <v>9.6817934403013481</v>
      </c>
    </row>
    <row r="1876" spans="1:12">
      <c r="A1876">
        <v>1878</v>
      </c>
      <c r="B1876" t="s">
        <v>619</v>
      </c>
      <c r="C1876">
        <v>147</v>
      </c>
      <c r="D1876" t="s">
        <v>1236</v>
      </c>
      <c r="E1876">
        <v>2015</v>
      </c>
      <c r="F1876" s="15">
        <f>IF(VLOOKUP(IF($A1876&lt;1500,'BM011'!$D$5,IF($A1876&lt;1800,'BM011'!$D$5,IF($A1876&lt;2000,'BM011'!$D$5,$A1876))),'BM011'!$D$5:$U$607,'BM011'!T$609,0)="BRUG KOM",VLOOKUP($C1876,'BM010'!$C$5:$T$102,'BM010'!S$104,0),VLOOKUP(IF($A1876&lt;1500,'BM011'!$D$5,IF($A1876&lt;1800,'BM011'!$D$5,IF($A1876&lt;2000,'BM011'!$D$5,$A1876))),'BM011'!$D$5:$U$607,'BM011'!T$609,0))</f>
        <v>42070</v>
      </c>
      <c r="G1876">
        <f>SUMIFS(Baggrundsvariable!D$3:D$296,Baggrundsvariable!$A$3:$A$296,Samlet!$C1876,Baggrundsvariable!$C$3:$C$296,Samlet!$E1876)</f>
        <v>252988</v>
      </c>
      <c r="H1876" s="8">
        <f>SUMIFS(Baggrundsvariable!E$3:E$296,Baggrundsvariable!$A$3:$A$296,Samlet!$C1876,Baggrundsvariable!$C$3:$C$296,Samlet!$E1876)</f>
        <v>1.075</v>
      </c>
      <c r="I1876" s="8">
        <f>SUMIFS(Baggrundsvariable!F$3:F$296,Baggrundsvariable!$A$3:$A$296,Samlet!$C1876,Baggrundsvariable!$C$3:$C$296,Samlet!$E1876)</f>
        <v>2.2000000000000002</v>
      </c>
      <c r="J1876" s="8">
        <f>SUMIFS(Baggrundsvariable!G$3:G$296,Baggrundsvariable!$A$3:$A$296,Samlet!$C1876,Baggrundsvariable!$C$3:$C$296,Samlet!$E1876)</f>
        <v>26.4</v>
      </c>
      <c r="K1876" s="8">
        <f>SUMIFS(Baggrundsvariable!H$3:H$296,Baggrundsvariable!$A$3:$A$296,Samlet!$C1876,Baggrundsvariable!$C$3:$C$296,Samlet!$E1876)</f>
        <v>16.899999999999999</v>
      </c>
      <c r="L1876" s="8">
        <f>SUMIFS(Baggrundsvariable!I$3:I$296,Baggrundsvariable!$A$3:$A$296,Samlet!$C1876,Baggrundsvariable!$C$3:$C$296,Samlet!$E1876)</f>
        <v>9.6817934403013481</v>
      </c>
    </row>
    <row r="1877" spans="1:12">
      <c r="A1877">
        <v>1879</v>
      </c>
      <c r="B1877" t="s">
        <v>619</v>
      </c>
      <c r="C1877">
        <v>147</v>
      </c>
      <c r="D1877" t="s">
        <v>1236</v>
      </c>
      <c r="E1877">
        <v>2015</v>
      </c>
      <c r="F1877" s="15">
        <f>IF(VLOOKUP(IF($A1877&lt;1500,'BM011'!$D$5,IF($A1877&lt;1800,'BM011'!$D$5,IF($A1877&lt;2000,'BM011'!$D$5,$A1877))),'BM011'!$D$5:$U$607,'BM011'!T$609,0)="BRUG KOM",VLOOKUP($C1877,'BM010'!$C$5:$T$102,'BM010'!S$104,0),VLOOKUP(IF($A1877&lt;1500,'BM011'!$D$5,IF($A1877&lt;1800,'BM011'!$D$5,IF($A1877&lt;2000,'BM011'!$D$5,$A1877))),'BM011'!$D$5:$U$607,'BM011'!T$609,0))</f>
        <v>42070</v>
      </c>
      <c r="G1877">
        <f>SUMIFS(Baggrundsvariable!D$3:D$296,Baggrundsvariable!$A$3:$A$296,Samlet!$C1877,Baggrundsvariable!$C$3:$C$296,Samlet!$E1877)</f>
        <v>252988</v>
      </c>
      <c r="H1877" s="8">
        <f>SUMIFS(Baggrundsvariable!E$3:E$296,Baggrundsvariable!$A$3:$A$296,Samlet!$C1877,Baggrundsvariable!$C$3:$C$296,Samlet!$E1877)</f>
        <v>1.075</v>
      </c>
      <c r="I1877" s="8">
        <f>SUMIFS(Baggrundsvariable!F$3:F$296,Baggrundsvariable!$A$3:$A$296,Samlet!$C1877,Baggrundsvariable!$C$3:$C$296,Samlet!$E1877)</f>
        <v>2.2000000000000002</v>
      </c>
      <c r="J1877" s="8">
        <f>SUMIFS(Baggrundsvariable!G$3:G$296,Baggrundsvariable!$A$3:$A$296,Samlet!$C1877,Baggrundsvariable!$C$3:$C$296,Samlet!$E1877)</f>
        <v>26.4</v>
      </c>
      <c r="K1877" s="8">
        <f>SUMIFS(Baggrundsvariable!H$3:H$296,Baggrundsvariable!$A$3:$A$296,Samlet!$C1877,Baggrundsvariable!$C$3:$C$296,Samlet!$E1877)</f>
        <v>16.899999999999999</v>
      </c>
      <c r="L1877" s="8">
        <f>SUMIFS(Baggrundsvariable!I$3:I$296,Baggrundsvariable!$A$3:$A$296,Samlet!$C1877,Baggrundsvariable!$C$3:$C$296,Samlet!$E1877)</f>
        <v>9.6817934403013481</v>
      </c>
    </row>
    <row r="1878" spans="1:12">
      <c r="A1878">
        <v>1900</v>
      </c>
      <c r="B1878" t="s">
        <v>619</v>
      </c>
      <c r="C1878">
        <v>147</v>
      </c>
      <c r="D1878" t="s">
        <v>1236</v>
      </c>
      <c r="E1878">
        <v>2015</v>
      </c>
      <c r="F1878" s="15">
        <f>IF(VLOOKUP(IF($A1878&lt;1500,'BM011'!$D$5,IF($A1878&lt;1800,'BM011'!$D$5,IF($A1878&lt;2000,'BM011'!$D$5,$A1878))),'BM011'!$D$5:$U$607,'BM011'!T$609,0)="BRUG KOM",VLOOKUP($C1878,'BM010'!$C$5:$T$102,'BM010'!S$104,0),VLOOKUP(IF($A1878&lt;1500,'BM011'!$D$5,IF($A1878&lt;1800,'BM011'!$D$5,IF($A1878&lt;2000,'BM011'!$D$5,$A1878))),'BM011'!$D$5:$U$607,'BM011'!T$609,0))</f>
        <v>42070</v>
      </c>
      <c r="G1878">
        <f>SUMIFS(Baggrundsvariable!D$3:D$296,Baggrundsvariable!$A$3:$A$296,Samlet!$C1878,Baggrundsvariable!$C$3:$C$296,Samlet!$E1878)</f>
        <v>252988</v>
      </c>
      <c r="H1878" s="8">
        <f>SUMIFS(Baggrundsvariable!E$3:E$296,Baggrundsvariable!$A$3:$A$296,Samlet!$C1878,Baggrundsvariable!$C$3:$C$296,Samlet!$E1878)</f>
        <v>1.075</v>
      </c>
      <c r="I1878" s="8">
        <f>SUMIFS(Baggrundsvariable!F$3:F$296,Baggrundsvariable!$A$3:$A$296,Samlet!$C1878,Baggrundsvariable!$C$3:$C$296,Samlet!$E1878)</f>
        <v>2.2000000000000002</v>
      </c>
      <c r="J1878" s="8">
        <f>SUMIFS(Baggrundsvariable!G$3:G$296,Baggrundsvariable!$A$3:$A$296,Samlet!$C1878,Baggrundsvariable!$C$3:$C$296,Samlet!$E1878)</f>
        <v>26.4</v>
      </c>
      <c r="K1878" s="8">
        <f>SUMIFS(Baggrundsvariable!H$3:H$296,Baggrundsvariable!$A$3:$A$296,Samlet!$C1878,Baggrundsvariable!$C$3:$C$296,Samlet!$E1878)</f>
        <v>16.899999999999999</v>
      </c>
      <c r="L1878" s="8">
        <f>SUMIFS(Baggrundsvariable!I$3:I$296,Baggrundsvariable!$A$3:$A$296,Samlet!$C1878,Baggrundsvariable!$C$3:$C$296,Samlet!$E1878)</f>
        <v>9.6817934403013481</v>
      </c>
    </row>
    <row r="1879" spans="1:12">
      <c r="A1879">
        <v>1901</v>
      </c>
      <c r="B1879" t="s">
        <v>619</v>
      </c>
      <c r="C1879">
        <v>147</v>
      </c>
      <c r="D1879" t="s">
        <v>1236</v>
      </c>
      <c r="E1879">
        <v>2015</v>
      </c>
      <c r="F1879" s="15">
        <f>IF(VLOOKUP(IF($A1879&lt;1500,'BM011'!$D$5,IF($A1879&lt;1800,'BM011'!$D$5,IF($A1879&lt;2000,'BM011'!$D$5,$A1879))),'BM011'!$D$5:$U$607,'BM011'!T$609,0)="BRUG KOM",VLOOKUP($C1879,'BM010'!$C$5:$T$102,'BM010'!S$104,0),VLOOKUP(IF($A1879&lt;1500,'BM011'!$D$5,IF($A1879&lt;1800,'BM011'!$D$5,IF($A1879&lt;2000,'BM011'!$D$5,$A1879))),'BM011'!$D$5:$U$607,'BM011'!T$609,0))</f>
        <v>42070</v>
      </c>
      <c r="G1879">
        <f>SUMIFS(Baggrundsvariable!D$3:D$296,Baggrundsvariable!$A$3:$A$296,Samlet!$C1879,Baggrundsvariable!$C$3:$C$296,Samlet!$E1879)</f>
        <v>252988</v>
      </c>
      <c r="H1879" s="8">
        <f>SUMIFS(Baggrundsvariable!E$3:E$296,Baggrundsvariable!$A$3:$A$296,Samlet!$C1879,Baggrundsvariable!$C$3:$C$296,Samlet!$E1879)</f>
        <v>1.075</v>
      </c>
      <c r="I1879" s="8">
        <f>SUMIFS(Baggrundsvariable!F$3:F$296,Baggrundsvariable!$A$3:$A$296,Samlet!$C1879,Baggrundsvariable!$C$3:$C$296,Samlet!$E1879)</f>
        <v>2.2000000000000002</v>
      </c>
      <c r="J1879" s="8">
        <f>SUMIFS(Baggrundsvariable!G$3:G$296,Baggrundsvariable!$A$3:$A$296,Samlet!$C1879,Baggrundsvariable!$C$3:$C$296,Samlet!$E1879)</f>
        <v>26.4</v>
      </c>
      <c r="K1879" s="8">
        <f>SUMIFS(Baggrundsvariable!H$3:H$296,Baggrundsvariable!$A$3:$A$296,Samlet!$C1879,Baggrundsvariable!$C$3:$C$296,Samlet!$E1879)</f>
        <v>16.899999999999999</v>
      </c>
      <c r="L1879" s="8">
        <f>SUMIFS(Baggrundsvariable!I$3:I$296,Baggrundsvariable!$A$3:$A$296,Samlet!$C1879,Baggrundsvariable!$C$3:$C$296,Samlet!$E1879)</f>
        <v>9.6817934403013481</v>
      </c>
    </row>
    <row r="1880" spans="1:12">
      <c r="A1880">
        <v>1902</v>
      </c>
      <c r="B1880" t="s">
        <v>619</v>
      </c>
      <c r="C1880">
        <v>147</v>
      </c>
      <c r="D1880" t="s">
        <v>1236</v>
      </c>
      <c r="E1880">
        <v>2015</v>
      </c>
      <c r="F1880" s="15">
        <f>IF(VLOOKUP(IF($A1880&lt;1500,'BM011'!$D$5,IF($A1880&lt;1800,'BM011'!$D$5,IF($A1880&lt;2000,'BM011'!$D$5,$A1880))),'BM011'!$D$5:$U$607,'BM011'!T$609,0)="BRUG KOM",VLOOKUP($C1880,'BM010'!$C$5:$T$102,'BM010'!S$104,0),VLOOKUP(IF($A1880&lt;1500,'BM011'!$D$5,IF($A1880&lt;1800,'BM011'!$D$5,IF($A1880&lt;2000,'BM011'!$D$5,$A1880))),'BM011'!$D$5:$U$607,'BM011'!T$609,0))</f>
        <v>42070</v>
      </c>
      <c r="G1880">
        <f>SUMIFS(Baggrundsvariable!D$3:D$296,Baggrundsvariable!$A$3:$A$296,Samlet!$C1880,Baggrundsvariable!$C$3:$C$296,Samlet!$E1880)</f>
        <v>252988</v>
      </c>
      <c r="H1880" s="8">
        <f>SUMIFS(Baggrundsvariable!E$3:E$296,Baggrundsvariable!$A$3:$A$296,Samlet!$C1880,Baggrundsvariable!$C$3:$C$296,Samlet!$E1880)</f>
        <v>1.075</v>
      </c>
      <c r="I1880" s="8">
        <f>SUMIFS(Baggrundsvariable!F$3:F$296,Baggrundsvariable!$A$3:$A$296,Samlet!$C1880,Baggrundsvariable!$C$3:$C$296,Samlet!$E1880)</f>
        <v>2.2000000000000002</v>
      </c>
      <c r="J1880" s="8">
        <f>SUMIFS(Baggrundsvariable!G$3:G$296,Baggrundsvariable!$A$3:$A$296,Samlet!$C1880,Baggrundsvariable!$C$3:$C$296,Samlet!$E1880)</f>
        <v>26.4</v>
      </c>
      <c r="K1880" s="8">
        <f>SUMIFS(Baggrundsvariable!H$3:H$296,Baggrundsvariable!$A$3:$A$296,Samlet!$C1880,Baggrundsvariable!$C$3:$C$296,Samlet!$E1880)</f>
        <v>16.899999999999999</v>
      </c>
      <c r="L1880" s="8">
        <f>SUMIFS(Baggrundsvariable!I$3:I$296,Baggrundsvariable!$A$3:$A$296,Samlet!$C1880,Baggrundsvariable!$C$3:$C$296,Samlet!$E1880)</f>
        <v>9.6817934403013481</v>
      </c>
    </row>
    <row r="1881" spans="1:12">
      <c r="A1881">
        <v>1903</v>
      </c>
      <c r="B1881" t="s">
        <v>619</v>
      </c>
      <c r="C1881">
        <v>147</v>
      </c>
      <c r="D1881" t="s">
        <v>1236</v>
      </c>
      <c r="E1881">
        <v>2015</v>
      </c>
      <c r="F1881" s="15">
        <f>IF(VLOOKUP(IF($A1881&lt;1500,'BM011'!$D$5,IF($A1881&lt;1800,'BM011'!$D$5,IF($A1881&lt;2000,'BM011'!$D$5,$A1881))),'BM011'!$D$5:$U$607,'BM011'!T$609,0)="BRUG KOM",VLOOKUP($C1881,'BM010'!$C$5:$T$102,'BM010'!S$104,0),VLOOKUP(IF($A1881&lt;1500,'BM011'!$D$5,IF($A1881&lt;1800,'BM011'!$D$5,IF($A1881&lt;2000,'BM011'!$D$5,$A1881))),'BM011'!$D$5:$U$607,'BM011'!T$609,0))</f>
        <v>42070</v>
      </c>
      <c r="G1881">
        <f>SUMIFS(Baggrundsvariable!D$3:D$296,Baggrundsvariable!$A$3:$A$296,Samlet!$C1881,Baggrundsvariable!$C$3:$C$296,Samlet!$E1881)</f>
        <v>252988</v>
      </c>
      <c r="H1881" s="8">
        <f>SUMIFS(Baggrundsvariable!E$3:E$296,Baggrundsvariable!$A$3:$A$296,Samlet!$C1881,Baggrundsvariable!$C$3:$C$296,Samlet!$E1881)</f>
        <v>1.075</v>
      </c>
      <c r="I1881" s="8">
        <f>SUMIFS(Baggrundsvariable!F$3:F$296,Baggrundsvariable!$A$3:$A$296,Samlet!$C1881,Baggrundsvariable!$C$3:$C$296,Samlet!$E1881)</f>
        <v>2.2000000000000002</v>
      </c>
      <c r="J1881" s="8">
        <f>SUMIFS(Baggrundsvariable!G$3:G$296,Baggrundsvariable!$A$3:$A$296,Samlet!$C1881,Baggrundsvariable!$C$3:$C$296,Samlet!$E1881)</f>
        <v>26.4</v>
      </c>
      <c r="K1881" s="8">
        <f>SUMIFS(Baggrundsvariable!H$3:H$296,Baggrundsvariable!$A$3:$A$296,Samlet!$C1881,Baggrundsvariable!$C$3:$C$296,Samlet!$E1881)</f>
        <v>16.899999999999999</v>
      </c>
      <c r="L1881" s="8">
        <f>SUMIFS(Baggrundsvariable!I$3:I$296,Baggrundsvariable!$A$3:$A$296,Samlet!$C1881,Baggrundsvariable!$C$3:$C$296,Samlet!$E1881)</f>
        <v>9.6817934403013481</v>
      </c>
    </row>
    <row r="1882" spans="1:12">
      <c r="A1882">
        <v>1904</v>
      </c>
      <c r="B1882" t="s">
        <v>619</v>
      </c>
      <c r="C1882">
        <v>147</v>
      </c>
      <c r="D1882" t="s">
        <v>1236</v>
      </c>
      <c r="E1882">
        <v>2015</v>
      </c>
      <c r="F1882" s="15">
        <f>IF(VLOOKUP(IF($A1882&lt;1500,'BM011'!$D$5,IF($A1882&lt;1800,'BM011'!$D$5,IF($A1882&lt;2000,'BM011'!$D$5,$A1882))),'BM011'!$D$5:$U$607,'BM011'!T$609,0)="BRUG KOM",VLOOKUP($C1882,'BM010'!$C$5:$T$102,'BM010'!S$104,0),VLOOKUP(IF($A1882&lt;1500,'BM011'!$D$5,IF($A1882&lt;1800,'BM011'!$D$5,IF($A1882&lt;2000,'BM011'!$D$5,$A1882))),'BM011'!$D$5:$U$607,'BM011'!T$609,0))</f>
        <v>42070</v>
      </c>
      <c r="G1882">
        <f>SUMIFS(Baggrundsvariable!D$3:D$296,Baggrundsvariable!$A$3:$A$296,Samlet!$C1882,Baggrundsvariable!$C$3:$C$296,Samlet!$E1882)</f>
        <v>252988</v>
      </c>
      <c r="H1882" s="8">
        <f>SUMIFS(Baggrundsvariable!E$3:E$296,Baggrundsvariable!$A$3:$A$296,Samlet!$C1882,Baggrundsvariable!$C$3:$C$296,Samlet!$E1882)</f>
        <v>1.075</v>
      </c>
      <c r="I1882" s="8">
        <f>SUMIFS(Baggrundsvariable!F$3:F$296,Baggrundsvariable!$A$3:$A$296,Samlet!$C1882,Baggrundsvariable!$C$3:$C$296,Samlet!$E1882)</f>
        <v>2.2000000000000002</v>
      </c>
      <c r="J1882" s="8">
        <f>SUMIFS(Baggrundsvariable!G$3:G$296,Baggrundsvariable!$A$3:$A$296,Samlet!$C1882,Baggrundsvariable!$C$3:$C$296,Samlet!$E1882)</f>
        <v>26.4</v>
      </c>
      <c r="K1882" s="8">
        <f>SUMIFS(Baggrundsvariable!H$3:H$296,Baggrundsvariable!$A$3:$A$296,Samlet!$C1882,Baggrundsvariable!$C$3:$C$296,Samlet!$E1882)</f>
        <v>16.899999999999999</v>
      </c>
      <c r="L1882" s="8">
        <f>SUMIFS(Baggrundsvariable!I$3:I$296,Baggrundsvariable!$A$3:$A$296,Samlet!$C1882,Baggrundsvariable!$C$3:$C$296,Samlet!$E1882)</f>
        <v>9.6817934403013481</v>
      </c>
    </row>
    <row r="1883" spans="1:12">
      <c r="A1883">
        <v>1905</v>
      </c>
      <c r="B1883" t="s">
        <v>619</v>
      </c>
      <c r="C1883">
        <v>147</v>
      </c>
      <c r="D1883" t="s">
        <v>1236</v>
      </c>
      <c r="E1883">
        <v>2015</v>
      </c>
      <c r="F1883" s="15">
        <f>IF(VLOOKUP(IF($A1883&lt;1500,'BM011'!$D$5,IF($A1883&lt;1800,'BM011'!$D$5,IF($A1883&lt;2000,'BM011'!$D$5,$A1883))),'BM011'!$D$5:$U$607,'BM011'!T$609,0)="BRUG KOM",VLOOKUP($C1883,'BM010'!$C$5:$T$102,'BM010'!S$104,0),VLOOKUP(IF($A1883&lt;1500,'BM011'!$D$5,IF($A1883&lt;1800,'BM011'!$D$5,IF($A1883&lt;2000,'BM011'!$D$5,$A1883))),'BM011'!$D$5:$U$607,'BM011'!T$609,0))</f>
        <v>42070</v>
      </c>
      <c r="G1883">
        <f>SUMIFS(Baggrundsvariable!D$3:D$296,Baggrundsvariable!$A$3:$A$296,Samlet!$C1883,Baggrundsvariable!$C$3:$C$296,Samlet!$E1883)</f>
        <v>252988</v>
      </c>
      <c r="H1883" s="8">
        <f>SUMIFS(Baggrundsvariable!E$3:E$296,Baggrundsvariable!$A$3:$A$296,Samlet!$C1883,Baggrundsvariable!$C$3:$C$296,Samlet!$E1883)</f>
        <v>1.075</v>
      </c>
      <c r="I1883" s="8">
        <f>SUMIFS(Baggrundsvariable!F$3:F$296,Baggrundsvariable!$A$3:$A$296,Samlet!$C1883,Baggrundsvariable!$C$3:$C$296,Samlet!$E1883)</f>
        <v>2.2000000000000002</v>
      </c>
      <c r="J1883" s="8">
        <f>SUMIFS(Baggrundsvariable!G$3:G$296,Baggrundsvariable!$A$3:$A$296,Samlet!$C1883,Baggrundsvariable!$C$3:$C$296,Samlet!$E1883)</f>
        <v>26.4</v>
      </c>
      <c r="K1883" s="8">
        <f>SUMIFS(Baggrundsvariable!H$3:H$296,Baggrundsvariable!$A$3:$A$296,Samlet!$C1883,Baggrundsvariable!$C$3:$C$296,Samlet!$E1883)</f>
        <v>16.899999999999999</v>
      </c>
      <c r="L1883" s="8">
        <f>SUMIFS(Baggrundsvariable!I$3:I$296,Baggrundsvariable!$A$3:$A$296,Samlet!$C1883,Baggrundsvariable!$C$3:$C$296,Samlet!$E1883)</f>
        <v>9.6817934403013481</v>
      </c>
    </row>
    <row r="1884" spans="1:12">
      <c r="A1884">
        <v>1906</v>
      </c>
      <c r="B1884" t="s">
        <v>619</v>
      </c>
      <c r="C1884">
        <v>147</v>
      </c>
      <c r="D1884" t="s">
        <v>1236</v>
      </c>
      <c r="E1884">
        <v>2015</v>
      </c>
      <c r="F1884" s="15">
        <f>IF(VLOOKUP(IF($A1884&lt;1500,'BM011'!$D$5,IF($A1884&lt;1800,'BM011'!$D$5,IF($A1884&lt;2000,'BM011'!$D$5,$A1884))),'BM011'!$D$5:$U$607,'BM011'!T$609,0)="BRUG KOM",VLOOKUP($C1884,'BM010'!$C$5:$T$102,'BM010'!S$104,0),VLOOKUP(IF($A1884&lt;1500,'BM011'!$D$5,IF($A1884&lt;1800,'BM011'!$D$5,IF($A1884&lt;2000,'BM011'!$D$5,$A1884))),'BM011'!$D$5:$U$607,'BM011'!T$609,0))</f>
        <v>42070</v>
      </c>
      <c r="G1884">
        <f>SUMIFS(Baggrundsvariable!D$3:D$296,Baggrundsvariable!$A$3:$A$296,Samlet!$C1884,Baggrundsvariable!$C$3:$C$296,Samlet!$E1884)</f>
        <v>252988</v>
      </c>
      <c r="H1884" s="8">
        <f>SUMIFS(Baggrundsvariable!E$3:E$296,Baggrundsvariable!$A$3:$A$296,Samlet!$C1884,Baggrundsvariable!$C$3:$C$296,Samlet!$E1884)</f>
        <v>1.075</v>
      </c>
      <c r="I1884" s="8">
        <f>SUMIFS(Baggrundsvariable!F$3:F$296,Baggrundsvariable!$A$3:$A$296,Samlet!$C1884,Baggrundsvariable!$C$3:$C$296,Samlet!$E1884)</f>
        <v>2.2000000000000002</v>
      </c>
      <c r="J1884" s="8">
        <f>SUMIFS(Baggrundsvariable!G$3:G$296,Baggrundsvariable!$A$3:$A$296,Samlet!$C1884,Baggrundsvariable!$C$3:$C$296,Samlet!$E1884)</f>
        <v>26.4</v>
      </c>
      <c r="K1884" s="8">
        <f>SUMIFS(Baggrundsvariable!H$3:H$296,Baggrundsvariable!$A$3:$A$296,Samlet!$C1884,Baggrundsvariable!$C$3:$C$296,Samlet!$E1884)</f>
        <v>16.899999999999999</v>
      </c>
      <c r="L1884" s="8">
        <f>SUMIFS(Baggrundsvariable!I$3:I$296,Baggrundsvariable!$A$3:$A$296,Samlet!$C1884,Baggrundsvariable!$C$3:$C$296,Samlet!$E1884)</f>
        <v>9.6817934403013481</v>
      </c>
    </row>
    <row r="1885" spans="1:12">
      <c r="A1885">
        <v>1908</v>
      </c>
      <c r="B1885" t="s">
        <v>619</v>
      </c>
      <c r="C1885">
        <v>147</v>
      </c>
      <c r="D1885" t="s">
        <v>1236</v>
      </c>
      <c r="E1885">
        <v>2015</v>
      </c>
      <c r="F1885" s="15">
        <f>IF(VLOOKUP(IF($A1885&lt;1500,'BM011'!$D$5,IF($A1885&lt;1800,'BM011'!$D$5,IF($A1885&lt;2000,'BM011'!$D$5,$A1885))),'BM011'!$D$5:$U$607,'BM011'!T$609,0)="BRUG KOM",VLOOKUP($C1885,'BM010'!$C$5:$T$102,'BM010'!S$104,0),VLOOKUP(IF($A1885&lt;1500,'BM011'!$D$5,IF($A1885&lt;1800,'BM011'!$D$5,IF($A1885&lt;2000,'BM011'!$D$5,$A1885))),'BM011'!$D$5:$U$607,'BM011'!T$609,0))</f>
        <v>42070</v>
      </c>
      <c r="G1885">
        <f>SUMIFS(Baggrundsvariable!D$3:D$296,Baggrundsvariable!$A$3:$A$296,Samlet!$C1885,Baggrundsvariable!$C$3:$C$296,Samlet!$E1885)</f>
        <v>252988</v>
      </c>
      <c r="H1885" s="8">
        <f>SUMIFS(Baggrundsvariable!E$3:E$296,Baggrundsvariable!$A$3:$A$296,Samlet!$C1885,Baggrundsvariable!$C$3:$C$296,Samlet!$E1885)</f>
        <v>1.075</v>
      </c>
      <c r="I1885" s="8">
        <f>SUMIFS(Baggrundsvariable!F$3:F$296,Baggrundsvariable!$A$3:$A$296,Samlet!$C1885,Baggrundsvariable!$C$3:$C$296,Samlet!$E1885)</f>
        <v>2.2000000000000002</v>
      </c>
      <c r="J1885" s="8">
        <f>SUMIFS(Baggrundsvariable!G$3:G$296,Baggrundsvariable!$A$3:$A$296,Samlet!$C1885,Baggrundsvariable!$C$3:$C$296,Samlet!$E1885)</f>
        <v>26.4</v>
      </c>
      <c r="K1885" s="8">
        <f>SUMIFS(Baggrundsvariable!H$3:H$296,Baggrundsvariable!$A$3:$A$296,Samlet!$C1885,Baggrundsvariable!$C$3:$C$296,Samlet!$E1885)</f>
        <v>16.899999999999999</v>
      </c>
      <c r="L1885" s="8">
        <f>SUMIFS(Baggrundsvariable!I$3:I$296,Baggrundsvariable!$A$3:$A$296,Samlet!$C1885,Baggrundsvariable!$C$3:$C$296,Samlet!$E1885)</f>
        <v>9.6817934403013481</v>
      </c>
    </row>
    <row r="1886" spans="1:12">
      <c r="A1886">
        <v>1909</v>
      </c>
      <c r="B1886" t="s">
        <v>619</v>
      </c>
      <c r="C1886">
        <v>147</v>
      </c>
      <c r="D1886" t="s">
        <v>1236</v>
      </c>
      <c r="E1886">
        <v>2015</v>
      </c>
      <c r="F1886" s="15">
        <f>IF(VLOOKUP(IF($A1886&lt;1500,'BM011'!$D$5,IF($A1886&lt;1800,'BM011'!$D$5,IF($A1886&lt;2000,'BM011'!$D$5,$A1886))),'BM011'!$D$5:$U$607,'BM011'!T$609,0)="BRUG KOM",VLOOKUP($C1886,'BM010'!$C$5:$T$102,'BM010'!S$104,0),VLOOKUP(IF($A1886&lt;1500,'BM011'!$D$5,IF($A1886&lt;1800,'BM011'!$D$5,IF($A1886&lt;2000,'BM011'!$D$5,$A1886))),'BM011'!$D$5:$U$607,'BM011'!T$609,0))</f>
        <v>42070</v>
      </c>
      <c r="G1886">
        <f>SUMIFS(Baggrundsvariable!D$3:D$296,Baggrundsvariable!$A$3:$A$296,Samlet!$C1886,Baggrundsvariable!$C$3:$C$296,Samlet!$E1886)</f>
        <v>252988</v>
      </c>
      <c r="H1886" s="8">
        <f>SUMIFS(Baggrundsvariable!E$3:E$296,Baggrundsvariable!$A$3:$A$296,Samlet!$C1886,Baggrundsvariable!$C$3:$C$296,Samlet!$E1886)</f>
        <v>1.075</v>
      </c>
      <c r="I1886" s="8">
        <f>SUMIFS(Baggrundsvariable!F$3:F$296,Baggrundsvariable!$A$3:$A$296,Samlet!$C1886,Baggrundsvariable!$C$3:$C$296,Samlet!$E1886)</f>
        <v>2.2000000000000002</v>
      </c>
      <c r="J1886" s="8">
        <f>SUMIFS(Baggrundsvariable!G$3:G$296,Baggrundsvariable!$A$3:$A$296,Samlet!$C1886,Baggrundsvariable!$C$3:$C$296,Samlet!$E1886)</f>
        <v>26.4</v>
      </c>
      <c r="K1886" s="8">
        <f>SUMIFS(Baggrundsvariable!H$3:H$296,Baggrundsvariable!$A$3:$A$296,Samlet!$C1886,Baggrundsvariable!$C$3:$C$296,Samlet!$E1886)</f>
        <v>16.899999999999999</v>
      </c>
      <c r="L1886" s="8">
        <f>SUMIFS(Baggrundsvariable!I$3:I$296,Baggrundsvariable!$A$3:$A$296,Samlet!$C1886,Baggrundsvariable!$C$3:$C$296,Samlet!$E1886)</f>
        <v>9.6817934403013481</v>
      </c>
    </row>
    <row r="1887" spans="1:12">
      <c r="A1887">
        <v>1910</v>
      </c>
      <c r="B1887" t="s">
        <v>619</v>
      </c>
      <c r="C1887">
        <v>147</v>
      </c>
      <c r="D1887" t="s">
        <v>1236</v>
      </c>
      <c r="E1887">
        <v>2015</v>
      </c>
      <c r="F1887" s="15">
        <f>IF(VLOOKUP(IF($A1887&lt;1500,'BM011'!$D$5,IF($A1887&lt;1800,'BM011'!$D$5,IF($A1887&lt;2000,'BM011'!$D$5,$A1887))),'BM011'!$D$5:$U$607,'BM011'!T$609,0)="BRUG KOM",VLOOKUP($C1887,'BM010'!$C$5:$T$102,'BM010'!S$104,0),VLOOKUP(IF($A1887&lt;1500,'BM011'!$D$5,IF($A1887&lt;1800,'BM011'!$D$5,IF($A1887&lt;2000,'BM011'!$D$5,$A1887))),'BM011'!$D$5:$U$607,'BM011'!T$609,0))</f>
        <v>42070</v>
      </c>
      <c r="G1887">
        <f>SUMIFS(Baggrundsvariable!D$3:D$296,Baggrundsvariable!$A$3:$A$296,Samlet!$C1887,Baggrundsvariable!$C$3:$C$296,Samlet!$E1887)</f>
        <v>252988</v>
      </c>
      <c r="H1887" s="8">
        <f>SUMIFS(Baggrundsvariable!E$3:E$296,Baggrundsvariable!$A$3:$A$296,Samlet!$C1887,Baggrundsvariable!$C$3:$C$296,Samlet!$E1887)</f>
        <v>1.075</v>
      </c>
      <c r="I1887" s="8">
        <f>SUMIFS(Baggrundsvariable!F$3:F$296,Baggrundsvariable!$A$3:$A$296,Samlet!$C1887,Baggrundsvariable!$C$3:$C$296,Samlet!$E1887)</f>
        <v>2.2000000000000002</v>
      </c>
      <c r="J1887" s="8">
        <f>SUMIFS(Baggrundsvariable!G$3:G$296,Baggrundsvariable!$A$3:$A$296,Samlet!$C1887,Baggrundsvariable!$C$3:$C$296,Samlet!$E1887)</f>
        <v>26.4</v>
      </c>
      <c r="K1887" s="8">
        <f>SUMIFS(Baggrundsvariable!H$3:H$296,Baggrundsvariable!$A$3:$A$296,Samlet!$C1887,Baggrundsvariable!$C$3:$C$296,Samlet!$E1887)</f>
        <v>16.899999999999999</v>
      </c>
      <c r="L1887" s="8">
        <f>SUMIFS(Baggrundsvariable!I$3:I$296,Baggrundsvariable!$A$3:$A$296,Samlet!$C1887,Baggrundsvariable!$C$3:$C$296,Samlet!$E1887)</f>
        <v>9.6817934403013481</v>
      </c>
    </row>
    <row r="1888" spans="1:12">
      <c r="A1888">
        <v>1911</v>
      </c>
      <c r="B1888" t="s">
        <v>619</v>
      </c>
      <c r="C1888">
        <v>147</v>
      </c>
      <c r="D1888" t="s">
        <v>1236</v>
      </c>
      <c r="E1888">
        <v>2015</v>
      </c>
      <c r="F1888" s="15">
        <f>IF(VLOOKUP(IF($A1888&lt;1500,'BM011'!$D$5,IF($A1888&lt;1800,'BM011'!$D$5,IF($A1888&lt;2000,'BM011'!$D$5,$A1888))),'BM011'!$D$5:$U$607,'BM011'!T$609,0)="BRUG KOM",VLOOKUP($C1888,'BM010'!$C$5:$T$102,'BM010'!S$104,0),VLOOKUP(IF($A1888&lt;1500,'BM011'!$D$5,IF($A1888&lt;1800,'BM011'!$D$5,IF($A1888&lt;2000,'BM011'!$D$5,$A1888))),'BM011'!$D$5:$U$607,'BM011'!T$609,0))</f>
        <v>42070</v>
      </c>
      <c r="G1888">
        <f>SUMIFS(Baggrundsvariable!D$3:D$296,Baggrundsvariable!$A$3:$A$296,Samlet!$C1888,Baggrundsvariable!$C$3:$C$296,Samlet!$E1888)</f>
        <v>252988</v>
      </c>
      <c r="H1888" s="8">
        <f>SUMIFS(Baggrundsvariable!E$3:E$296,Baggrundsvariable!$A$3:$A$296,Samlet!$C1888,Baggrundsvariable!$C$3:$C$296,Samlet!$E1888)</f>
        <v>1.075</v>
      </c>
      <c r="I1888" s="8">
        <f>SUMIFS(Baggrundsvariable!F$3:F$296,Baggrundsvariable!$A$3:$A$296,Samlet!$C1888,Baggrundsvariable!$C$3:$C$296,Samlet!$E1888)</f>
        <v>2.2000000000000002</v>
      </c>
      <c r="J1888" s="8">
        <f>SUMIFS(Baggrundsvariable!G$3:G$296,Baggrundsvariable!$A$3:$A$296,Samlet!$C1888,Baggrundsvariable!$C$3:$C$296,Samlet!$E1888)</f>
        <v>26.4</v>
      </c>
      <c r="K1888" s="8">
        <f>SUMIFS(Baggrundsvariable!H$3:H$296,Baggrundsvariable!$A$3:$A$296,Samlet!$C1888,Baggrundsvariable!$C$3:$C$296,Samlet!$E1888)</f>
        <v>16.899999999999999</v>
      </c>
      <c r="L1888" s="8">
        <f>SUMIFS(Baggrundsvariable!I$3:I$296,Baggrundsvariable!$A$3:$A$296,Samlet!$C1888,Baggrundsvariable!$C$3:$C$296,Samlet!$E1888)</f>
        <v>9.6817934403013481</v>
      </c>
    </row>
    <row r="1889" spans="1:12">
      <c r="A1889">
        <v>1912</v>
      </c>
      <c r="B1889" t="s">
        <v>619</v>
      </c>
      <c r="C1889">
        <v>147</v>
      </c>
      <c r="D1889" t="s">
        <v>1236</v>
      </c>
      <c r="E1889">
        <v>2015</v>
      </c>
      <c r="F1889" s="15">
        <f>IF(VLOOKUP(IF($A1889&lt;1500,'BM011'!$D$5,IF($A1889&lt;1800,'BM011'!$D$5,IF($A1889&lt;2000,'BM011'!$D$5,$A1889))),'BM011'!$D$5:$U$607,'BM011'!T$609,0)="BRUG KOM",VLOOKUP($C1889,'BM010'!$C$5:$T$102,'BM010'!S$104,0),VLOOKUP(IF($A1889&lt;1500,'BM011'!$D$5,IF($A1889&lt;1800,'BM011'!$D$5,IF($A1889&lt;2000,'BM011'!$D$5,$A1889))),'BM011'!$D$5:$U$607,'BM011'!T$609,0))</f>
        <v>42070</v>
      </c>
      <c r="G1889">
        <f>SUMIFS(Baggrundsvariable!D$3:D$296,Baggrundsvariable!$A$3:$A$296,Samlet!$C1889,Baggrundsvariable!$C$3:$C$296,Samlet!$E1889)</f>
        <v>252988</v>
      </c>
      <c r="H1889" s="8">
        <f>SUMIFS(Baggrundsvariable!E$3:E$296,Baggrundsvariable!$A$3:$A$296,Samlet!$C1889,Baggrundsvariable!$C$3:$C$296,Samlet!$E1889)</f>
        <v>1.075</v>
      </c>
      <c r="I1889" s="8">
        <f>SUMIFS(Baggrundsvariable!F$3:F$296,Baggrundsvariable!$A$3:$A$296,Samlet!$C1889,Baggrundsvariable!$C$3:$C$296,Samlet!$E1889)</f>
        <v>2.2000000000000002</v>
      </c>
      <c r="J1889" s="8">
        <f>SUMIFS(Baggrundsvariable!G$3:G$296,Baggrundsvariable!$A$3:$A$296,Samlet!$C1889,Baggrundsvariable!$C$3:$C$296,Samlet!$E1889)</f>
        <v>26.4</v>
      </c>
      <c r="K1889" s="8">
        <f>SUMIFS(Baggrundsvariable!H$3:H$296,Baggrundsvariable!$A$3:$A$296,Samlet!$C1889,Baggrundsvariable!$C$3:$C$296,Samlet!$E1889)</f>
        <v>16.899999999999999</v>
      </c>
      <c r="L1889" s="8">
        <f>SUMIFS(Baggrundsvariable!I$3:I$296,Baggrundsvariable!$A$3:$A$296,Samlet!$C1889,Baggrundsvariable!$C$3:$C$296,Samlet!$E1889)</f>
        <v>9.6817934403013481</v>
      </c>
    </row>
    <row r="1890" spans="1:12">
      <c r="A1890">
        <v>1913</v>
      </c>
      <c r="B1890" t="s">
        <v>619</v>
      </c>
      <c r="C1890">
        <v>147</v>
      </c>
      <c r="D1890" t="s">
        <v>1236</v>
      </c>
      <c r="E1890">
        <v>2015</v>
      </c>
      <c r="F1890" s="15">
        <f>IF(VLOOKUP(IF($A1890&lt;1500,'BM011'!$D$5,IF($A1890&lt;1800,'BM011'!$D$5,IF($A1890&lt;2000,'BM011'!$D$5,$A1890))),'BM011'!$D$5:$U$607,'BM011'!T$609,0)="BRUG KOM",VLOOKUP($C1890,'BM010'!$C$5:$T$102,'BM010'!S$104,0),VLOOKUP(IF($A1890&lt;1500,'BM011'!$D$5,IF($A1890&lt;1800,'BM011'!$D$5,IF($A1890&lt;2000,'BM011'!$D$5,$A1890))),'BM011'!$D$5:$U$607,'BM011'!T$609,0))</f>
        <v>42070</v>
      </c>
      <c r="G1890">
        <f>SUMIFS(Baggrundsvariable!D$3:D$296,Baggrundsvariable!$A$3:$A$296,Samlet!$C1890,Baggrundsvariable!$C$3:$C$296,Samlet!$E1890)</f>
        <v>252988</v>
      </c>
      <c r="H1890" s="8">
        <f>SUMIFS(Baggrundsvariable!E$3:E$296,Baggrundsvariable!$A$3:$A$296,Samlet!$C1890,Baggrundsvariable!$C$3:$C$296,Samlet!$E1890)</f>
        <v>1.075</v>
      </c>
      <c r="I1890" s="8">
        <f>SUMIFS(Baggrundsvariable!F$3:F$296,Baggrundsvariable!$A$3:$A$296,Samlet!$C1890,Baggrundsvariable!$C$3:$C$296,Samlet!$E1890)</f>
        <v>2.2000000000000002</v>
      </c>
      <c r="J1890" s="8">
        <f>SUMIFS(Baggrundsvariable!G$3:G$296,Baggrundsvariable!$A$3:$A$296,Samlet!$C1890,Baggrundsvariable!$C$3:$C$296,Samlet!$E1890)</f>
        <v>26.4</v>
      </c>
      <c r="K1890" s="8">
        <f>SUMIFS(Baggrundsvariable!H$3:H$296,Baggrundsvariable!$A$3:$A$296,Samlet!$C1890,Baggrundsvariable!$C$3:$C$296,Samlet!$E1890)</f>
        <v>16.899999999999999</v>
      </c>
      <c r="L1890" s="8">
        <f>SUMIFS(Baggrundsvariable!I$3:I$296,Baggrundsvariable!$A$3:$A$296,Samlet!$C1890,Baggrundsvariable!$C$3:$C$296,Samlet!$E1890)</f>
        <v>9.6817934403013481</v>
      </c>
    </row>
    <row r="1891" spans="1:12">
      <c r="A1891">
        <v>1914</v>
      </c>
      <c r="B1891" t="s">
        <v>619</v>
      </c>
      <c r="C1891">
        <v>147</v>
      </c>
      <c r="D1891" t="s">
        <v>1236</v>
      </c>
      <c r="E1891">
        <v>2015</v>
      </c>
      <c r="F1891" s="15">
        <f>IF(VLOOKUP(IF($A1891&lt;1500,'BM011'!$D$5,IF($A1891&lt;1800,'BM011'!$D$5,IF($A1891&lt;2000,'BM011'!$D$5,$A1891))),'BM011'!$D$5:$U$607,'BM011'!T$609,0)="BRUG KOM",VLOOKUP($C1891,'BM010'!$C$5:$T$102,'BM010'!S$104,0),VLOOKUP(IF($A1891&lt;1500,'BM011'!$D$5,IF($A1891&lt;1800,'BM011'!$D$5,IF($A1891&lt;2000,'BM011'!$D$5,$A1891))),'BM011'!$D$5:$U$607,'BM011'!T$609,0))</f>
        <v>42070</v>
      </c>
      <c r="G1891">
        <f>SUMIFS(Baggrundsvariable!D$3:D$296,Baggrundsvariable!$A$3:$A$296,Samlet!$C1891,Baggrundsvariable!$C$3:$C$296,Samlet!$E1891)</f>
        <v>252988</v>
      </c>
      <c r="H1891" s="8">
        <f>SUMIFS(Baggrundsvariable!E$3:E$296,Baggrundsvariable!$A$3:$A$296,Samlet!$C1891,Baggrundsvariable!$C$3:$C$296,Samlet!$E1891)</f>
        <v>1.075</v>
      </c>
      <c r="I1891" s="8">
        <f>SUMIFS(Baggrundsvariable!F$3:F$296,Baggrundsvariable!$A$3:$A$296,Samlet!$C1891,Baggrundsvariable!$C$3:$C$296,Samlet!$E1891)</f>
        <v>2.2000000000000002</v>
      </c>
      <c r="J1891" s="8">
        <f>SUMIFS(Baggrundsvariable!G$3:G$296,Baggrundsvariable!$A$3:$A$296,Samlet!$C1891,Baggrundsvariable!$C$3:$C$296,Samlet!$E1891)</f>
        <v>26.4</v>
      </c>
      <c r="K1891" s="8">
        <f>SUMIFS(Baggrundsvariable!H$3:H$296,Baggrundsvariable!$A$3:$A$296,Samlet!$C1891,Baggrundsvariable!$C$3:$C$296,Samlet!$E1891)</f>
        <v>16.899999999999999</v>
      </c>
      <c r="L1891" s="8">
        <f>SUMIFS(Baggrundsvariable!I$3:I$296,Baggrundsvariable!$A$3:$A$296,Samlet!$C1891,Baggrundsvariable!$C$3:$C$296,Samlet!$E1891)</f>
        <v>9.6817934403013481</v>
      </c>
    </row>
    <row r="1892" spans="1:12">
      <c r="A1892">
        <v>1915</v>
      </c>
      <c r="B1892" t="s">
        <v>619</v>
      </c>
      <c r="C1892">
        <v>147</v>
      </c>
      <c r="D1892" t="s">
        <v>1236</v>
      </c>
      <c r="E1892">
        <v>2015</v>
      </c>
      <c r="F1892" s="15">
        <f>IF(VLOOKUP(IF($A1892&lt;1500,'BM011'!$D$5,IF($A1892&lt;1800,'BM011'!$D$5,IF($A1892&lt;2000,'BM011'!$D$5,$A1892))),'BM011'!$D$5:$U$607,'BM011'!T$609,0)="BRUG KOM",VLOOKUP($C1892,'BM010'!$C$5:$T$102,'BM010'!S$104,0),VLOOKUP(IF($A1892&lt;1500,'BM011'!$D$5,IF($A1892&lt;1800,'BM011'!$D$5,IF($A1892&lt;2000,'BM011'!$D$5,$A1892))),'BM011'!$D$5:$U$607,'BM011'!T$609,0))</f>
        <v>42070</v>
      </c>
      <c r="G1892">
        <f>SUMIFS(Baggrundsvariable!D$3:D$296,Baggrundsvariable!$A$3:$A$296,Samlet!$C1892,Baggrundsvariable!$C$3:$C$296,Samlet!$E1892)</f>
        <v>252988</v>
      </c>
      <c r="H1892" s="8">
        <f>SUMIFS(Baggrundsvariable!E$3:E$296,Baggrundsvariable!$A$3:$A$296,Samlet!$C1892,Baggrundsvariable!$C$3:$C$296,Samlet!$E1892)</f>
        <v>1.075</v>
      </c>
      <c r="I1892" s="8">
        <f>SUMIFS(Baggrundsvariable!F$3:F$296,Baggrundsvariable!$A$3:$A$296,Samlet!$C1892,Baggrundsvariable!$C$3:$C$296,Samlet!$E1892)</f>
        <v>2.2000000000000002</v>
      </c>
      <c r="J1892" s="8">
        <f>SUMIFS(Baggrundsvariable!G$3:G$296,Baggrundsvariable!$A$3:$A$296,Samlet!$C1892,Baggrundsvariable!$C$3:$C$296,Samlet!$E1892)</f>
        <v>26.4</v>
      </c>
      <c r="K1892" s="8">
        <f>SUMIFS(Baggrundsvariable!H$3:H$296,Baggrundsvariable!$A$3:$A$296,Samlet!$C1892,Baggrundsvariable!$C$3:$C$296,Samlet!$E1892)</f>
        <v>16.899999999999999</v>
      </c>
      <c r="L1892" s="8">
        <f>SUMIFS(Baggrundsvariable!I$3:I$296,Baggrundsvariable!$A$3:$A$296,Samlet!$C1892,Baggrundsvariable!$C$3:$C$296,Samlet!$E1892)</f>
        <v>9.6817934403013481</v>
      </c>
    </row>
    <row r="1893" spans="1:12">
      <c r="A1893">
        <v>1916</v>
      </c>
      <c r="B1893" t="s">
        <v>619</v>
      </c>
      <c r="C1893">
        <v>147</v>
      </c>
      <c r="D1893" t="s">
        <v>1236</v>
      </c>
      <c r="E1893">
        <v>2015</v>
      </c>
      <c r="F1893" s="15">
        <f>IF(VLOOKUP(IF($A1893&lt;1500,'BM011'!$D$5,IF($A1893&lt;1800,'BM011'!$D$5,IF($A1893&lt;2000,'BM011'!$D$5,$A1893))),'BM011'!$D$5:$U$607,'BM011'!T$609,0)="BRUG KOM",VLOOKUP($C1893,'BM010'!$C$5:$T$102,'BM010'!S$104,0),VLOOKUP(IF($A1893&lt;1500,'BM011'!$D$5,IF($A1893&lt;1800,'BM011'!$D$5,IF($A1893&lt;2000,'BM011'!$D$5,$A1893))),'BM011'!$D$5:$U$607,'BM011'!T$609,0))</f>
        <v>42070</v>
      </c>
      <c r="G1893">
        <f>SUMIFS(Baggrundsvariable!D$3:D$296,Baggrundsvariable!$A$3:$A$296,Samlet!$C1893,Baggrundsvariable!$C$3:$C$296,Samlet!$E1893)</f>
        <v>252988</v>
      </c>
      <c r="H1893" s="8">
        <f>SUMIFS(Baggrundsvariable!E$3:E$296,Baggrundsvariable!$A$3:$A$296,Samlet!$C1893,Baggrundsvariable!$C$3:$C$296,Samlet!$E1893)</f>
        <v>1.075</v>
      </c>
      <c r="I1893" s="8">
        <f>SUMIFS(Baggrundsvariable!F$3:F$296,Baggrundsvariable!$A$3:$A$296,Samlet!$C1893,Baggrundsvariable!$C$3:$C$296,Samlet!$E1893)</f>
        <v>2.2000000000000002</v>
      </c>
      <c r="J1893" s="8">
        <f>SUMIFS(Baggrundsvariable!G$3:G$296,Baggrundsvariable!$A$3:$A$296,Samlet!$C1893,Baggrundsvariable!$C$3:$C$296,Samlet!$E1893)</f>
        <v>26.4</v>
      </c>
      <c r="K1893" s="8">
        <f>SUMIFS(Baggrundsvariable!H$3:H$296,Baggrundsvariable!$A$3:$A$296,Samlet!$C1893,Baggrundsvariable!$C$3:$C$296,Samlet!$E1893)</f>
        <v>16.899999999999999</v>
      </c>
      <c r="L1893" s="8">
        <f>SUMIFS(Baggrundsvariable!I$3:I$296,Baggrundsvariable!$A$3:$A$296,Samlet!$C1893,Baggrundsvariable!$C$3:$C$296,Samlet!$E1893)</f>
        <v>9.6817934403013481</v>
      </c>
    </row>
    <row r="1894" spans="1:12">
      <c r="A1894">
        <v>1917</v>
      </c>
      <c r="B1894" t="s">
        <v>619</v>
      </c>
      <c r="C1894">
        <v>147</v>
      </c>
      <c r="D1894" t="s">
        <v>1236</v>
      </c>
      <c r="E1894">
        <v>2015</v>
      </c>
      <c r="F1894" s="15">
        <f>IF(VLOOKUP(IF($A1894&lt;1500,'BM011'!$D$5,IF($A1894&lt;1800,'BM011'!$D$5,IF($A1894&lt;2000,'BM011'!$D$5,$A1894))),'BM011'!$D$5:$U$607,'BM011'!T$609,0)="BRUG KOM",VLOOKUP($C1894,'BM010'!$C$5:$T$102,'BM010'!S$104,0),VLOOKUP(IF($A1894&lt;1500,'BM011'!$D$5,IF($A1894&lt;1800,'BM011'!$D$5,IF($A1894&lt;2000,'BM011'!$D$5,$A1894))),'BM011'!$D$5:$U$607,'BM011'!T$609,0))</f>
        <v>42070</v>
      </c>
      <c r="G1894">
        <f>SUMIFS(Baggrundsvariable!D$3:D$296,Baggrundsvariable!$A$3:$A$296,Samlet!$C1894,Baggrundsvariable!$C$3:$C$296,Samlet!$E1894)</f>
        <v>252988</v>
      </c>
      <c r="H1894" s="8">
        <f>SUMIFS(Baggrundsvariable!E$3:E$296,Baggrundsvariable!$A$3:$A$296,Samlet!$C1894,Baggrundsvariable!$C$3:$C$296,Samlet!$E1894)</f>
        <v>1.075</v>
      </c>
      <c r="I1894" s="8">
        <f>SUMIFS(Baggrundsvariable!F$3:F$296,Baggrundsvariable!$A$3:$A$296,Samlet!$C1894,Baggrundsvariable!$C$3:$C$296,Samlet!$E1894)</f>
        <v>2.2000000000000002</v>
      </c>
      <c r="J1894" s="8">
        <f>SUMIFS(Baggrundsvariable!G$3:G$296,Baggrundsvariable!$A$3:$A$296,Samlet!$C1894,Baggrundsvariable!$C$3:$C$296,Samlet!$E1894)</f>
        <v>26.4</v>
      </c>
      <c r="K1894" s="8">
        <f>SUMIFS(Baggrundsvariable!H$3:H$296,Baggrundsvariable!$A$3:$A$296,Samlet!$C1894,Baggrundsvariable!$C$3:$C$296,Samlet!$E1894)</f>
        <v>16.899999999999999</v>
      </c>
      <c r="L1894" s="8">
        <f>SUMIFS(Baggrundsvariable!I$3:I$296,Baggrundsvariable!$A$3:$A$296,Samlet!$C1894,Baggrundsvariable!$C$3:$C$296,Samlet!$E1894)</f>
        <v>9.6817934403013481</v>
      </c>
    </row>
    <row r="1895" spans="1:12">
      <c r="A1895">
        <v>1920</v>
      </c>
      <c r="B1895" t="s">
        <v>619</v>
      </c>
      <c r="C1895">
        <v>147</v>
      </c>
      <c r="D1895" t="s">
        <v>1236</v>
      </c>
      <c r="E1895">
        <v>2015</v>
      </c>
      <c r="F1895" s="15">
        <f>IF(VLOOKUP(IF($A1895&lt;1500,'BM011'!$D$5,IF($A1895&lt;1800,'BM011'!$D$5,IF($A1895&lt;2000,'BM011'!$D$5,$A1895))),'BM011'!$D$5:$U$607,'BM011'!T$609,0)="BRUG KOM",VLOOKUP($C1895,'BM010'!$C$5:$T$102,'BM010'!S$104,0),VLOOKUP(IF($A1895&lt;1500,'BM011'!$D$5,IF($A1895&lt;1800,'BM011'!$D$5,IF($A1895&lt;2000,'BM011'!$D$5,$A1895))),'BM011'!$D$5:$U$607,'BM011'!T$609,0))</f>
        <v>42070</v>
      </c>
      <c r="G1895">
        <f>SUMIFS(Baggrundsvariable!D$3:D$296,Baggrundsvariable!$A$3:$A$296,Samlet!$C1895,Baggrundsvariable!$C$3:$C$296,Samlet!$E1895)</f>
        <v>252988</v>
      </c>
      <c r="H1895" s="8">
        <f>SUMIFS(Baggrundsvariable!E$3:E$296,Baggrundsvariable!$A$3:$A$296,Samlet!$C1895,Baggrundsvariable!$C$3:$C$296,Samlet!$E1895)</f>
        <v>1.075</v>
      </c>
      <c r="I1895" s="8">
        <f>SUMIFS(Baggrundsvariable!F$3:F$296,Baggrundsvariable!$A$3:$A$296,Samlet!$C1895,Baggrundsvariable!$C$3:$C$296,Samlet!$E1895)</f>
        <v>2.2000000000000002</v>
      </c>
      <c r="J1895" s="8">
        <f>SUMIFS(Baggrundsvariable!G$3:G$296,Baggrundsvariable!$A$3:$A$296,Samlet!$C1895,Baggrundsvariable!$C$3:$C$296,Samlet!$E1895)</f>
        <v>26.4</v>
      </c>
      <c r="K1895" s="8">
        <f>SUMIFS(Baggrundsvariable!H$3:H$296,Baggrundsvariable!$A$3:$A$296,Samlet!$C1895,Baggrundsvariable!$C$3:$C$296,Samlet!$E1895)</f>
        <v>16.899999999999999</v>
      </c>
      <c r="L1895" s="8">
        <f>SUMIFS(Baggrundsvariable!I$3:I$296,Baggrundsvariable!$A$3:$A$296,Samlet!$C1895,Baggrundsvariable!$C$3:$C$296,Samlet!$E1895)</f>
        <v>9.6817934403013481</v>
      </c>
    </row>
    <row r="1896" spans="1:12">
      <c r="A1896">
        <v>1921</v>
      </c>
      <c r="B1896" t="s">
        <v>619</v>
      </c>
      <c r="C1896">
        <v>147</v>
      </c>
      <c r="D1896" t="s">
        <v>1236</v>
      </c>
      <c r="E1896">
        <v>2015</v>
      </c>
      <c r="F1896" s="15">
        <f>IF(VLOOKUP(IF($A1896&lt;1500,'BM011'!$D$5,IF($A1896&lt;1800,'BM011'!$D$5,IF($A1896&lt;2000,'BM011'!$D$5,$A1896))),'BM011'!$D$5:$U$607,'BM011'!T$609,0)="BRUG KOM",VLOOKUP($C1896,'BM010'!$C$5:$T$102,'BM010'!S$104,0),VLOOKUP(IF($A1896&lt;1500,'BM011'!$D$5,IF($A1896&lt;1800,'BM011'!$D$5,IF($A1896&lt;2000,'BM011'!$D$5,$A1896))),'BM011'!$D$5:$U$607,'BM011'!T$609,0))</f>
        <v>42070</v>
      </c>
      <c r="G1896">
        <f>SUMIFS(Baggrundsvariable!D$3:D$296,Baggrundsvariable!$A$3:$A$296,Samlet!$C1896,Baggrundsvariable!$C$3:$C$296,Samlet!$E1896)</f>
        <v>252988</v>
      </c>
      <c r="H1896" s="8">
        <f>SUMIFS(Baggrundsvariable!E$3:E$296,Baggrundsvariable!$A$3:$A$296,Samlet!$C1896,Baggrundsvariable!$C$3:$C$296,Samlet!$E1896)</f>
        <v>1.075</v>
      </c>
      <c r="I1896" s="8">
        <f>SUMIFS(Baggrundsvariable!F$3:F$296,Baggrundsvariable!$A$3:$A$296,Samlet!$C1896,Baggrundsvariable!$C$3:$C$296,Samlet!$E1896)</f>
        <v>2.2000000000000002</v>
      </c>
      <c r="J1896" s="8">
        <f>SUMIFS(Baggrundsvariable!G$3:G$296,Baggrundsvariable!$A$3:$A$296,Samlet!$C1896,Baggrundsvariable!$C$3:$C$296,Samlet!$E1896)</f>
        <v>26.4</v>
      </c>
      <c r="K1896" s="8">
        <f>SUMIFS(Baggrundsvariable!H$3:H$296,Baggrundsvariable!$A$3:$A$296,Samlet!$C1896,Baggrundsvariable!$C$3:$C$296,Samlet!$E1896)</f>
        <v>16.899999999999999</v>
      </c>
      <c r="L1896" s="8">
        <f>SUMIFS(Baggrundsvariable!I$3:I$296,Baggrundsvariable!$A$3:$A$296,Samlet!$C1896,Baggrundsvariable!$C$3:$C$296,Samlet!$E1896)</f>
        <v>9.6817934403013481</v>
      </c>
    </row>
    <row r="1897" spans="1:12">
      <c r="A1897">
        <v>1922</v>
      </c>
      <c r="B1897" t="s">
        <v>619</v>
      </c>
      <c r="C1897">
        <v>147</v>
      </c>
      <c r="D1897" t="s">
        <v>1236</v>
      </c>
      <c r="E1897">
        <v>2015</v>
      </c>
      <c r="F1897" s="15">
        <f>IF(VLOOKUP(IF($A1897&lt;1500,'BM011'!$D$5,IF($A1897&lt;1800,'BM011'!$D$5,IF($A1897&lt;2000,'BM011'!$D$5,$A1897))),'BM011'!$D$5:$U$607,'BM011'!T$609,0)="BRUG KOM",VLOOKUP($C1897,'BM010'!$C$5:$T$102,'BM010'!S$104,0),VLOOKUP(IF($A1897&lt;1500,'BM011'!$D$5,IF($A1897&lt;1800,'BM011'!$D$5,IF($A1897&lt;2000,'BM011'!$D$5,$A1897))),'BM011'!$D$5:$U$607,'BM011'!T$609,0))</f>
        <v>42070</v>
      </c>
      <c r="G1897">
        <f>SUMIFS(Baggrundsvariable!D$3:D$296,Baggrundsvariable!$A$3:$A$296,Samlet!$C1897,Baggrundsvariable!$C$3:$C$296,Samlet!$E1897)</f>
        <v>252988</v>
      </c>
      <c r="H1897" s="8">
        <f>SUMIFS(Baggrundsvariable!E$3:E$296,Baggrundsvariable!$A$3:$A$296,Samlet!$C1897,Baggrundsvariable!$C$3:$C$296,Samlet!$E1897)</f>
        <v>1.075</v>
      </c>
      <c r="I1897" s="8">
        <f>SUMIFS(Baggrundsvariable!F$3:F$296,Baggrundsvariable!$A$3:$A$296,Samlet!$C1897,Baggrundsvariable!$C$3:$C$296,Samlet!$E1897)</f>
        <v>2.2000000000000002</v>
      </c>
      <c r="J1897" s="8">
        <f>SUMIFS(Baggrundsvariable!G$3:G$296,Baggrundsvariable!$A$3:$A$296,Samlet!$C1897,Baggrundsvariable!$C$3:$C$296,Samlet!$E1897)</f>
        <v>26.4</v>
      </c>
      <c r="K1897" s="8">
        <f>SUMIFS(Baggrundsvariable!H$3:H$296,Baggrundsvariable!$A$3:$A$296,Samlet!$C1897,Baggrundsvariable!$C$3:$C$296,Samlet!$E1897)</f>
        <v>16.899999999999999</v>
      </c>
      <c r="L1897" s="8">
        <f>SUMIFS(Baggrundsvariable!I$3:I$296,Baggrundsvariable!$A$3:$A$296,Samlet!$C1897,Baggrundsvariable!$C$3:$C$296,Samlet!$E1897)</f>
        <v>9.6817934403013481</v>
      </c>
    </row>
    <row r="1898" spans="1:12">
      <c r="A1898">
        <v>1923</v>
      </c>
      <c r="B1898" t="s">
        <v>619</v>
      </c>
      <c r="C1898">
        <v>147</v>
      </c>
      <c r="D1898" t="s">
        <v>1236</v>
      </c>
      <c r="E1898">
        <v>2015</v>
      </c>
      <c r="F1898" s="15">
        <f>IF(VLOOKUP(IF($A1898&lt;1500,'BM011'!$D$5,IF($A1898&lt;1800,'BM011'!$D$5,IF($A1898&lt;2000,'BM011'!$D$5,$A1898))),'BM011'!$D$5:$U$607,'BM011'!T$609,0)="BRUG KOM",VLOOKUP($C1898,'BM010'!$C$5:$T$102,'BM010'!S$104,0),VLOOKUP(IF($A1898&lt;1500,'BM011'!$D$5,IF($A1898&lt;1800,'BM011'!$D$5,IF($A1898&lt;2000,'BM011'!$D$5,$A1898))),'BM011'!$D$5:$U$607,'BM011'!T$609,0))</f>
        <v>42070</v>
      </c>
      <c r="G1898">
        <f>SUMIFS(Baggrundsvariable!D$3:D$296,Baggrundsvariable!$A$3:$A$296,Samlet!$C1898,Baggrundsvariable!$C$3:$C$296,Samlet!$E1898)</f>
        <v>252988</v>
      </c>
      <c r="H1898" s="8">
        <f>SUMIFS(Baggrundsvariable!E$3:E$296,Baggrundsvariable!$A$3:$A$296,Samlet!$C1898,Baggrundsvariable!$C$3:$C$296,Samlet!$E1898)</f>
        <v>1.075</v>
      </c>
      <c r="I1898" s="8">
        <f>SUMIFS(Baggrundsvariable!F$3:F$296,Baggrundsvariable!$A$3:$A$296,Samlet!$C1898,Baggrundsvariable!$C$3:$C$296,Samlet!$E1898)</f>
        <v>2.2000000000000002</v>
      </c>
      <c r="J1898" s="8">
        <f>SUMIFS(Baggrundsvariable!G$3:G$296,Baggrundsvariable!$A$3:$A$296,Samlet!$C1898,Baggrundsvariable!$C$3:$C$296,Samlet!$E1898)</f>
        <v>26.4</v>
      </c>
      <c r="K1898" s="8">
        <f>SUMIFS(Baggrundsvariable!H$3:H$296,Baggrundsvariable!$A$3:$A$296,Samlet!$C1898,Baggrundsvariable!$C$3:$C$296,Samlet!$E1898)</f>
        <v>16.899999999999999</v>
      </c>
      <c r="L1898" s="8">
        <f>SUMIFS(Baggrundsvariable!I$3:I$296,Baggrundsvariable!$A$3:$A$296,Samlet!$C1898,Baggrundsvariable!$C$3:$C$296,Samlet!$E1898)</f>
        <v>9.6817934403013481</v>
      </c>
    </row>
    <row r="1899" spans="1:12">
      <c r="A1899">
        <v>1924</v>
      </c>
      <c r="B1899" t="s">
        <v>619</v>
      </c>
      <c r="C1899">
        <v>147</v>
      </c>
      <c r="D1899" t="s">
        <v>1236</v>
      </c>
      <c r="E1899">
        <v>2015</v>
      </c>
      <c r="F1899" s="15">
        <f>IF(VLOOKUP(IF($A1899&lt;1500,'BM011'!$D$5,IF($A1899&lt;1800,'BM011'!$D$5,IF($A1899&lt;2000,'BM011'!$D$5,$A1899))),'BM011'!$D$5:$U$607,'BM011'!T$609,0)="BRUG KOM",VLOOKUP($C1899,'BM010'!$C$5:$T$102,'BM010'!S$104,0),VLOOKUP(IF($A1899&lt;1500,'BM011'!$D$5,IF($A1899&lt;1800,'BM011'!$D$5,IF($A1899&lt;2000,'BM011'!$D$5,$A1899))),'BM011'!$D$5:$U$607,'BM011'!T$609,0))</f>
        <v>42070</v>
      </c>
      <c r="G1899">
        <f>SUMIFS(Baggrundsvariable!D$3:D$296,Baggrundsvariable!$A$3:$A$296,Samlet!$C1899,Baggrundsvariable!$C$3:$C$296,Samlet!$E1899)</f>
        <v>252988</v>
      </c>
      <c r="H1899" s="8">
        <f>SUMIFS(Baggrundsvariable!E$3:E$296,Baggrundsvariable!$A$3:$A$296,Samlet!$C1899,Baggrundsvariable!$C$3:$C$296,Samlet!$E1899)</f>
        <v>1.075</v>
      </c>
      <c r="I1899" s="8">
        <f>SUMIFS(Baggrundsvariable!F$3:F$296,Baggrundsvariable!$A$3:$A$296,Samlet!$C1899,Baggrundsvariable!$C$3:$C$296,Samlet!$E1899)</f>
        <v>2.2000000000000002</v>
      </c>
      <c r="J1899" s="8">
        <f>SUMIFS(Baggrundsvariable!G$3:G$296,Baggrundsvariable!$A$3:$A$296,Samlet!$C1899,Baggrundsvariable!$C$3:$C$296,Samlet!$E1899)</f>
        <v>26.4</v>
      </c>
      <c r="K1899" s="8">
        <f>SUMIFS(Baggrundsvariable!H$3:H$296,Baggrundsvariable!$A$3:$A$296,Samlet!$C1899,Baggrundsvariable!$C$3:$C$296,Samlet!$E1899)</f>
        <v>16.899999999999999</v>
      </c>
      <c r="L1899" s="8">
        <f>SUMIFS(Baggrundsvariable!I$3:I$296,Baggrundsvariable!$A$3:$A$296,Samlet!$C1899,Baggrundsvariable!$C$3:$C$296,Samlet!$E1899)</f>
        <v>9.6817934403013481</v>
      </c>
    </row>
    <row r="1900" spans="1:12">
      <c r="A1900">
        <v>1925</v>
      </c>
      <c r="B1900" t="s">
        <v>619</v>
      </c>
      <c r="C1900">
        <v>147</v>
      </c>
      <c r="D1900" t="s">
        <v>1236</v>
      </c>
      <c r="E1900">
        <v>2015</v>
      </c>
      <c r="F1900" s="15">
        <f>IF(VLOOKUP(IF($A1900&lt;1500,'BM011'!$D$5,IF($A1900&lt;1800,'BM011'!$D$5,IF($A1900&lt;2000,'BM011'!$D$5,$A1900))),'BM011'!$D$5:$U$607,'BM011'!T$609,0)="BRUG KOM",VLOOKUP($C1900,'BM010'!$C$5:$T$102,'BM010'!S$104,0),VLOOKUP(IF($A1900&lt;1500,'BM011'!$D$5,IF($A1900&lt;1800,'BM011'!$D$5,IF($A1900&lt;2000,'BM011'!$D$5,$A1900))),'BM011'!$D$5:$U$607,'BM011'!T$609,0))</f>
        <v>42070</v>
      </c>
      <c r="G1900">
        <f>SUMIFS(Baggrundsvariable!D$3:D$296,Baggrundsvariable!$A$3:$A$296,Samlet!$C1900,Baggrundsvariable!$C$3:$C$296,Samlet!$E1900)</f>
        <v>252988</v>
      </c>
      <c r="H1900" s="8">
        <f>SUMIFS(Baggrundsvariable!E$3:E$296,Baggrundsvariable!$A$3:$A$296,Samlet!$C1900,Baggrundsvariable!$C$3:$C$296,Samlet!$E1900)</f>
        <v>1.075</v>
      </c>
      <c r="I1900" s="8">
        <f>SUMIFS(Baggrundsvariable!F$3:F$296,Baggrundsvariable!$A$3:$A$296,Samlet!$C1900,Baggrundsvariable!$C$3:$C$296,Samlet!$E1900)</f>
        <v>2.2000000000000002</v>
      </c>
      <c r="J1900" s="8">
        <f>SUMIFS(Baggrundsvariable!G$3:G$296,Baggrundsvariable!$A$3:$A$296,Samlet!$C1900,Baggrundsvariable!$C$3:$C$296,Samlet!$E1900)</f>
        <v>26.4</v>
      </c>
      <c r="K1900" s="8">
        <f>SUMIFS(Baggrundsvariable!H$3:H$296,Baggrundsvariable!$A$3:$A$296,Samlet!$C1900,Baggrundsvariable!$C$3:$C$296,Samlet!$E1900)</f>
        <v>16.899999999999999</v>
      </c>
      <c r="L1900" s="8">
        <f>SUMIFS(Baggrundsvariable!I$3:I$296,Baggrundsvariable!$A$3:$A$296,Samlet!$C1900,Baggrundsvariable!$C$3:$C$296,Samlet!$E1900)</f>
        <v>9.6817934403013481</v>
      </c>
    </row>
    <row r="1901" spans="1:12">
      <c r="A1901">
        <v>1926</v>
      </c>
      <c r="B1901" t="s">
        <v>619</v>
      </c>
      <c r="C1901">
        <v>147</v>
      </c>
      <c r="D1901" t="s">
        <v>1236</v>
      </c>
      <c r="E1901">
        <v>2015</v>
      </c>
      <c r="F1901" s="15">
        <f>IF(VLOOKUP(IF($A1901&lt;1500,'BM011'!$D$5,IF($A1901&lt;1800,'BM011'!$D$5,IF($A1901&lt;2000,'BM011'!$D$5,$A1901))),'BM011'!$D$5:$U$607,'BM011'!T$609,0)="BRUG KOM",VLOOKUP($C1901,'BM010'!$C$5:$T$102,'BM010'!S$104,0),VLOOKUP(IF($A1901&lt;1500,'BM011'!$D$5,IF($A1901&lt;1800,'BM011'!$D$5,IF($A1901&lt;2000,'BM011'!$D$5,$A1901))),'BM011'!$D$5:$U$607,'BM011'!T$609,0))</f>
        <v>42070</v>
      </c>
      <c r="G1901">
        <f>SUMIFS(Baggrundsvariable!D$3:D$296,Baggrundsvariable!$A$3:$A$296,Samlet!$C1901,Baggrundsvariable!$C$3:$C$296,Samlet!$E1901)</f>
        <v>252988</v>
      </c>
      <c r="H1901" s="8">
        <f>SUMIFS(Baggrundsvariable!E$3:E$296,Baggrundsvariable!$A$3:$A$296,Samlet!$C1901,Baggrundsvariable!$C$3:$C$296,Samlet!$E1901)</f>
        <v>1.075</v>
      </c>
      <c r="I1901" s="8">
        <f>SUMIFS(Baggrundsvariable!F$3:F$296,Baggrundsvariable!$A$3:$A$296,Samlet!$C1901,Baggrundsvariable!$C$3:$C$296,Samlet!$E1901)</f>
        <v>2.2000000000000002</v>
      </c>
      <c r="J1901" s="8">
        <f>SUMIFS(Baggrundsvariable!G$3:G$296,Baggrundsvariable!$A$3:$A$296,Samlet!$C1901,Baggrundsvariable!$C$3:$C$296,Samlet!$E1901)</f>
        <v>26.4</v>
      </c>
      <c r="K1901" s="8">
        <f>SUMIFS(Baggrundsvariable!H$3:H$296,Baggrundsvariable!$A$3:$A$296,Samlet!$C1901,Baggrundsvariable!$C$3:$C$296,Samlet!$E1901)</f>
        <v>16.899999999999999</v>
      </c>
      <c r="L1901" s="8">
        <f>SUMIFS(Baggrundsvariable!I$3:I$296,Baggrundsvariable!$A$3:$A$296,Samlet!$C1901,Baggrundsvariable!$C$3:$C$296,Samlet!$E1901)</f>
        <v>9.6817934403013481</v>
      </c>
    </row>
    <row r="1902" spans="1:12">
      <c r="A1902">
        <v>1927</v>
      </c>
      <c r="B1902" t="s">
        <v>619</v>
      </c>
      <c r="C1902">
        <v>147</v>
      </c>
      <c r="D1902" t="s">
        <v>1236</v>
      </c>
      <c r="E1902">
        <v>2015</v>
      </c>
      <c r="F1902" s="15">
        <f>IF(VLOOKUP(IF($A1902&lt;1500,'BM011'!$D$5,IF($A1902&lt;1800,'BM011'!$D$5,IF($A1902&lt;2000,'BM011'!$D$5,$A1902))),'BM011'!$D$5:$U$607,'BM011'!T$609,0)="BRUG KOM",VLOOKUP($C1902,'BM010'!$C$5:$T$102,'BM010'!S$104,0),VLOOKUP(IF($A1902&lt;1500,'BM011'!$D$5,IF($A1902&lt;1800,'BM011'!$D$5,IF($A1902&lt;2000,'BM011'!$D$5,$A1902))),'BM011'!$D$5:$U$607,'BM011'!T$609,0))</f>
        <v>42070</v>
      </c>
      <c r="G1902">
        <f>SUMIFS(Baggrundsvariable!D$3:D$296,Baggrundsvariable!$A$3:$A$296,Samlet!$C1902,Baggrundsvariable!$C$3:$C$296,Samlet!$E1902)</f>
        <v>252988</v>
      </c>
      <c r="H1902" s="8">
        <f>SUMIFS(Baggrundsvariable!E$3:E$296,Baggrundsvariable!$A$3:$A$296,Samlet!$C1902,Baggrundsvariable!$C$3:$C$296,Samlet!$E1902)</f>
        <v>1.075</v>
      </c>
      <c r="I1902" s="8">
        <f>SUMIFS(Baggrundsvariable!F$3:F$296,Baggrundsvariable!$A$3:$A$296,Samlet!$C1902,Baggrundsvariable!$C$3:$C$296,Samlet!$E1902)</f>
        <v>2.2000000000000002</v>
      </c>
      <c r="J1902" s="8">
        <f>SUMIFS(Baggrundsvariable!G$3:G$296,Baggrundsvariable!$A$3:$A$296,Samlet!$C1902,Baggrundsvariable!$C$3:$C$296,Samlet!$E1902)</f>
        <v>26.4</v>
      </c>
      <c r="K1902" s="8">
        <f>SUMIFS(Baggrundsvariable!H$3:H$296,Baggrundsvariable!$A$3:$A$296,Samlet!$C1902,Baggrundsvariable!$C$3:$C$296,Samlet!$E1902)</f>
        <v>16.899999999999999</v>
      </c>
      <c r="L1902" s="8">
        <f>SUMIFS(Baggrundsvariable!I$3:I$296,Baggrundsvariable!$A$3:$A$296,Samlet!$C1902,Baggrundsvariable!$C$3:$C$296,Samlet!$E1902)</f>
        <v>9.6817934403013481</v>
      </c>
    </row>
    <row r="1903" spans="1:12">
      <c r="A1903">
        <v>1928</v>
      </c>
      <c r="B1903" t="s">
        <v>619</v>
      </c>
      <c r="C1903">
        <v>147</v>
      </c>
      <c r="D1903" t="s">
        <v>1236</v>
      </c>
      <c r="E1903">
        <v>2015</v>
      </c>
      <c r="F1903" s="15">
        <f>IF(VLOOKUP(IF($A1903&lt;1500,'BM011'!$D$5,IF($A1903&lt;1800,'BM011'!$D$5,IF($A1903&lt;2000,'BM011'!$D$5,$A1903))),'BM011'!$D$5:$U$607,'BM011'!T$609,0)="BRUG KOM",VLOOKUP($C1903,'BM010'!$C$5:$T$102,'BM010'!S$104,0),VLOOKUP(IF($A1903&lt;1500,'BM011'!$D$5,IF($A1903&lt;1800,'BM011'!$D$5,IF($A1903&lt;2000,'BM011'!$D$5,$A1903))),'BM011'!$D$5:$U$607,'BM011'!T$609,0))</f>
        <v>42070</v>
      </c>
      <c r="G1903">
        <f>SUMIFS(Baggrundsvariable!D$3:D$296,Baggrundsvariable!$A$3:$A$296,Samlet!$C1903,Baggrundsvariable!$C$3:$C$296,Samlet!$E1903)</f>
        <v>252988</v>
      </c>
      <c r="H1903" s="8">
        <f>SUMIFS(Baggrundsvariable!E$3:E$296,Baggrundsvariable!$A$3:$A$296,Samlet!$C1903,Baggrundsvariable!$C$3:$C$296,Samlet!$E1903)</f>
        <v>1.075</v>
      </c>
      <c r="I1903" s="8">
        <f>SUMIFS(Baggrundsvariable!F$3:F$296,Baggrundsvariable!$A$3:$A$296,Samlet!$C1903,Baggrundsvariable!$C$3:$C$296,Samlet!$E1903)</f>
        <v>2.2000000000000002</v>
      </c>
      <c r="J1903" s="8">
        <f>SUMIFS(Baggrundsvariable!G$3:G$296,Baggrundsvariable!$A$3:$A$296,Samlet!$C1903,Baggrundsvariable!$C$3:$C$296,Samlet!$E1903)</f>
        <v>26.4</v>
      </c>
      <c r="K1903" s="8">
        <f>SUMIFS(Baggrundsvariable!H$3:H$296,Baggrundsvariable!$A$3:$A$296,Samlet!$C1903,Baggrundsvariable!$C$3:$C$296,Samlet!$E1903)</f>
        <v>16.899999999999999</v>
      </c>
      <c r="L1903" s="8">
        <f>SUMIFS(Baggrundsvariable!I$3:I$296,Baggrundsvariable!$A$3:$A$296,Samlet!$C1903,Baggrundsvariable!$C$3:$C$296,Samlet!$E1903)</f>
        <v>9.6817934403013481</v>
      </c>
    </row>
    <row r="1904" spans="1:12">
      <c r="A1904">
        <v>1950</v>
      </c>
      <c r="B1904" t="s">
        <v>619</v>
      </c>
      <c r="C1904">
        <v>147</v>
      </c>
      <c r="D1904" t="s">
        <v>1236</v>
      </c>
      <c r="E1904">
        <v>2015</v>
      </c>
      <c r="F1904" s="15">
        <f>IF(VLOOKUP(IF($A1904&lt;1500,'BM011'!$D$5,IF($A1904&lt;1800,'BM011'!$D$5,IF($A1904&lt;2000,'BM011'!$D$5,$A1904))),'BM011'!$D$5:$U$607,'BM011'!T$609,0)="BRUG KOM",VLOOKUP($C1904,'BM010'!$C$5:$T$102,'BM010'!S$104,0),VLOOKUP(IF($A1904&lt;1500,'BM011'!$D$5,IF($A1904&lt;1800,'BM011'!$D$5,IF($A1904&lt;2000,'BM011'!$D$5,$A1904))),'BM011'!$D$5:$U$607,'BM011'!T$609,0))</f>
        <v>42070</v>
      </c>
      <c r="G1904">
        <f>SUMIFS(Baggrundsvariable!D$3:D$296,Baggrundsvariable!$A$3:$A$296,Samlet!$C1904,Baggrundsvariable!$C$3:$C$296,Samlet!$E1904)</f>
        <v>252988</v>
      </c>
      <c r="H1904" s="8">
        <f>SUMIFS(Baggrundsvariable!E$3:E$296,Baggrundsvariable!$A$3:$A$296,Samlet!$C1904,Baggrundsvariable!$C$3:$C$296,Samlet!$E1904)</f>
        <v>1.075</v>
      </c>
      <c r="I1904" s="8">
        <f>SUMIFS(Baggrundsvariable!F$3:F$296,Baggrundsvariable!$A$3:$A$296,Samlet!$C1904,Baggrundsvariable!$C$3:$C$296,Samlet!$E1904)</f>
        <v>2.2000000000000002</v>
      </c>
      <c r="J1904" s="8">
        <f>SUMIFS(Baggrundsvariable!G$3:G$296,Baggrundsvariable!$A$3:$A$296,Samlet!$C1904,Baggrundsvariable!$C$3:$C$296,Samlet!$E1904)</f>
        <v>26.4</v>
      </c>
      <c r="K1904" s="8">
        <f>SUMIFS(Baggrundsvariable!H$3:H$296,Baggrundsvariable!$A$3:$A$296,Samlet!$C1904,Baggrundsvariable!$C$3:$C$296,Samlet!$E1904)</f>
        <v>16.899999999999999</v>
      </c>
      <c r="L1904" s="8">
        <f>SUMIFS(Baggrundsvariable!I$3:I$296,Baggrundsvariable!$A$3:$A$296,Samlet!$C1904,Baggrundsvariable!$C$3:$C$296,Samlet!$E1904)</f>
        <v>9.6817934403013481</v>
      </c>
    </row>
    <row r="1905" spans="1:12">
      <c r="A1905">
        <v>1951</v>
      </c>
      <c r="B1905" t="s">
        <v>619</v>
      </c>
      <c r="C1905">
        <v>147</v>
      </c>
      <c r="D1905" t="s">
        <v>1236</v>
      </c>
      <c r="E1905">
        <v>2015</v>
      </c>
      <c r="F1905" s="15">
        <f>IF(VLOOKUP(IF($A1905&lt;1500,'BM011'!$D$5,IF($A1905&lt;1800,'BM011'!$D$5,IF($A1905&lt;2000,'BM011'!$D$5,$A1905))),'BM011'!$D$5:$U$607,'BM011'!T$609,0)="BRUG KOM",VLOOKUP($C1905,'BM010'!$C$5:$T$102,'BM010'!S$104,0),VLOOKUP(IF($A1905&lt;1500,'BM011'!$D$5,IF($A1905&lt;1800,'BM011'!$D$5,IF($A1905&lt;2000,'BM011'!$D$5,$A1905))),'BM011'!$D$5:$U$607,'BM011'!T$609,0))</f>
        <v>42070</v>
      </c>
      <c r="G1905">
        <f>SUMIFS(Baggrundsvariable!D$3:D$296,Baggrundsvariable!$A$3:$A$296,Samlet!$C1905,Baggrundsvariable!$C$3:$C$296,Samlet!$E1905)</f>
        <v>252988</v>
      </c>
      <c r="H1905" s="8">
        <f>SUMIFS(Baggrundsvariable!E$3:E$296,Baggrundsvariable!$A$3:$A$296,Samlet!$C1905,Baggrundsvariable!$C$3:$C$296,Samlet!$E1905)</f>
        <v>1.075</v>
      </c>
      <c r="I1905" s="8">
        <f>SUMIFS(Baggrundsvariable!F$3:F$296,Baggrundsvariable!$A$3:$A$296,Samlet!$C1905,Baggrundsvariable!$C$3:$C$296,Samlet!$E1905)</f>
        <v>2.2000000000000002</v>
      </c>
      <c r="J1905" s="8">
        <f>SUMIFS(Baggrundsvariable!G$3:G$296,Baggrundsvariable!$A$3:$A$296,Samlet!$C1905,Baggrundsvariable!$C$3:$C$296,Samlet!$E1905)</f>
        <v>26.4</v>
      </c>
      <c r="K1905" s="8">
        <f>SUMIFS(Baggrundsvariable!H$3:H$296,Baggrundsvariable!$A$3:$A$296,Samlet!$C1905,Baggrundsvariable!$C$3:$C$296,Samlet!$E1905)</f>
        <v>16.899999999999999</v>
      </c>
      <c r="L1905" s="8">
        <f>SUMIFS(Baggrundsvariable!I$3:I$296,Baggrundsvariable!$A$3:$A$296,Samlet!$C1905,Baggrundsvariable!$C$3:$C$296,Samlet!$E1905)</f>
        <v>9.6817934403013481</v>
      </c>
    </row>
    <row r="1906" spans="1:12">
      <c r="A1906">
        <v>1952</v>
      </c>
      <c r="B1906" t="s">
        <v>619</v>
      </c>
      <c r="C1906">
        <v>147</v>
      </c>
      <c r="D1906" t="s">
        <v>1236</v>
      </c>
      <c r="E1906">
        <v>2015</v>
      </c>
      <c r="F1906" s="15">
        <f>IF(VLOOKUP(IF($A1906&lt;1500,'BM011'!$D$5,IF($A1906&lt;1800,'BM011'!$D$5,IF($A1906&lt;2000,'BM011'!$D$5,$A1906))),'BM011'!$D$5:$U$607,'BM011'!T$609,0)="BRUG KOM",VLOOKUP($C1906,'BM010'!$C$5:$T$102,'BM010'!S$104,0),VLOOKUP(IF($A1906&lt;1500,'BM011'!$D$5,IF($A1906&lt;1800,'BM011'!$D$5,IF($A1906&lt;2000,'BM011'!$D$5,$A1906))),'BM011'!$D$5:$U$607,'BM011'!T$609,0))</f>
        <v>42070</v>
      </c>
      <c r="G1906">
        <f>SUMIFS(Baggrundsvariable!D$3:D$296,Baggrundsvariable!$A$3:$A$296,Samlet!$C1906,Baggrundsvariable!$C$3:$C$296,Samlet!$E1906)</f>
        <v>252988</v>
      </c>
      <c r="H1906" s="8">
        <f>SUMIFS(Baggrundsvariable!E$3:E$296,Baggrundsvariable!$A$3:$A$296,Samlet!$C1906,Baggrundsvariable!$C$3:$C$296,Samlet!$E1906)</f>
        <v>1.075</v>
      </c>
      <c r="I1906" s="8">
        <f>SUMIFS(Baggrundsvariable!F$3:F$296,Baggrundsvariable!$A$3:$A$296,Samlet!$C1906,Baggrundsvariable!$C$3:$C$296,Samlet!$E1906)</f>
        <v>2.2000000000000002</v>
      </c>
      <c r="J1906" s="8">
        <f>SUMIFS(Baggrundsvariable!G$3:G$296,Baggrundsvariable!$A$3:$A$296,Samlet!$C1906,Baggrundsvariable!$C$3:$C$296,Samlet!$E1906)</f>
        <v>26.4</v>
      </c>
      <c r="K1906" s="8">
        <f>SUMIFS(Baggrundsvariable!H$3:H$296,Baggrundsvariable!$A$3:$A$296,Samlet!$C1906,Baggrundsvariable!$C$3:$C$296,Samlet!$E1906)</f>
        <v>16.899999999999999</v>
      </c>
      <c r="L1906" s="8">
        <f>SUMIFS(Baggrundsvariable!I$3:I$296,Baggrundsvariable!$A$3:$A$296,Samlet!$C1906,Baggrundsvariable!$C$3:$C$296,Samlet!$E1906)</f>
        <v>9.6817934403013481</v>
      </c>
    </row>
    <row r="1907" spans="1:12">
      <c r="A1907">
        <v>1953</v>
      </c>
      <c r="B1907" t="s">
        <v>619</v>
      </c>
      <c r="C1907">
        <v>147</v>
      </c>
      <c r="D1907" t="s">
        <v>1236</v>
      </c>
      <c r="E1907">
        <v>2015</v>
      </c>
      <c r="F1907" s="15">
        <f>IF(VLOOKUP(IF($A1907&lt;1500,'BM011'!$D$5,IF($A1907&lt;1800,'BM011'!$D$5,IF($A1907&lt;2000,'BM011'!$D$5,$A1907))),'BM011'!$D$5:$U$607,'BM011'!T$609,0)="BRUG KOM",VLOOKUP($C1907,'BM010'!$C$5:$T$102,'BM010'!S$104,0),VLOOKUP(IF($A1907&lt;1500,'BM011'!$D$5,IF($A1907&lt;1800,'BM011'!$D$5,IF($A1907&lt;2000,'BM011'!$D$5,$A1907))),'BM011'!$D$5:$U$607,'BM011'!T$609,0))</f>
        <v>42070</v>
      </c>
      <c r="G1907">
        <f>SUMIFS(Baggrundsvariable!D$3:D$296,Baggrundsvariable!$A$3:$A$296,Samlet!$C1907,Baggrundsvariable!$C$3:$C$296,Samlet!$E1907)</f>
        <v>252988</v>
      </c>
      <c r="H1907" s="8">
        <f>SUMIFS(Baggrundsvariable!E$3:E$296,Baggrundsvariable!$A$3:$A$296,Samlet!$C1907,Baggrundsvariable!$C$3:$C$296,Samlet!$E1907)</f>
        <v>1.075</v>
      </c>
      <c r="I1907" s="8">
        <f>SUMIFS(Baggrundsvariable!F$3:F$296,Baggrundsvariable!$A$3:$A$296,Samlet!$C1907,Baggrundsvariable!$C$3:$C$296,Samlet!$E1907)</f>
        <v>2.2000000000000002</v>
      </c>
      <c r="J1907" s="8">
        <f>SUMIFS(Baggrundsvariable!G$3:G$296,Baggrundsvariable!$A$3:$A$296,Samlet!$C1907,Baggrundsvariable!$C$3:$C$296,Samlet!$E1907)</f>
        <v>26.4</v>
      </c>
      <c r="K1907" s="8">
        <f>SUMIFS(Baggrundsvariable!H$3:H$296,Baggrundsvariable!$A$3:$A$296,Samlet!$C1907,Baggrundsvariable!$C$3:$C$296,Samlet!$E1907)</f>
        <v>16.899999999999999</v>
      </c>
      <c r="L1907" s="8">
        <f>SUMIFS(Baggrundsvariable!I$3:I$296,Baggrundsvariable!$A$3:$A$296,Samlet!$C1907,Baggrundsvariable!$C$3:$C$296,Samlet!$E1907)</f>
        <v>9.6817934403013481</v>
      </c>
    </row>
    <row r="1908" spans="1:12">
      <c r="A1908">
        <v>1954</v>
      </c>
      <c r="B1908" t="s">
        <v>619</v>
      </c>
      <c r="C1908">
        <v>147</v>
      </c>
      <c r="D1908" t="s">
        <v>1236</v>
      </c>
      <c r="E1908">
        <v>2015</v>
      </c>
      <c r="F1908" s="15">
        <f>IF(VLOOKUP(IF($A1908&lt;1500,'BM011'!$D$5,IF($A1908&lt;1800,'BM011'!$D$5,IF($A1908&lt;2000,'BM011'!$D$5,$A1908))),'BM011'!$D$5:$U$607,'BM011'!T$609,0)="BRUG KOM",VLOOKUP($C1908,'BM010'!$C$5:$T$102,'BM010'!S$104,0),VLOOKUP(IF($A1908&lt;1500,'BM011'!$D$5,IF($A1908&lt;1800,'BM011'!$D$5,IF($A1908&lt;2000,'BM011'!$D$5,$A1908))),'BM011'!$D$5:$U$607,'BM011'!T$609,0))</f>
        <v>42070</v>
      </c>
      <c r="G1908">
        <f>SUMIFS(Baggrundsvariable!D$3:D$296,Baggrundsvariable!$A$3:$A$296,Samlet!$C1908,Baggrundsvariable!$C$3:$C$296,Samlet!$E1908)</f>
        <v>252988</v>
      </c>
      <c r="H1908" s="8">
        <f>SUMIFS(Baggrundsvariable!E$3:E$296,Baggrundsvariable!$A$3:$A$296,Samlet!$C1908,Baggrundsvariable!$C$3:$C$296,Samlet!$E1908)</f>
        <v>1.075</v>
      </c>
      <c r="I1908" s="8">
        <f>SUMIFS(Baggrundsvariable!F$3:F$296,Baggrundsvariable!$A$3:$A$296,Samlet!$C1908,Baggrundsvariable!$C$3:$C$296,Samlet!$E1908)</f>
        <v>2.2000000000000002</v>
      </c>
      <c r="J1908" s="8">
        <f>SUMIFS(Baggrundsvariable!G$3:G$296,Baggrundsvariable!$A$3:$A$296,Samlet!$C1908,Baggrundsvariable!$C$3:$C$296,Samlet!$E1908)</f>
        <v>26.4</v>
      </c>
      <c r="K1908" s="8">
        <f>SUMIFS(Baggrundsvariable!H$3:H$296,Baggrundsvariable!$A$3:$A$296,Samlet!$C1908,Baggrundsvariable!$C$3:$C$296,Samlet!$E1908)</f>
        <v>16.899999999999999</v>
      </c>
      <c r="L1908" s="8">
        <f>SUMIFS(Baggrundsvariable!I$3:I$296,Baggrundsvariable!$A$3:$A$296,Samlet!$C1908,Baggrundsvariable!$C$3:$C$296,Samlet!$E1908)</f>
        <v>9.6817934403013481</v>
      </c>
    </row>
    <row r="1909" spans="1:12">
      <c r="A1909">
        <v>1955</v>
      </c>
      <c r="B1909" t="s">
        <v>619</v>
      </c>
      <c r="C1909">
        <v>147</v>
      </c>
      <c r="D1909" t="s">
        <v>1236</v>
      </c>
      <c r="E1909">
        <v>2015</v>
      </c>
      <c r="F1909" s="15">
        <f>IF(VLOOKUP(IF($A1909&lt;1500,'BM011'!$D$5,IF($A1909&lt;1800,'BM011'!$D$5,IF($A1909&lt;2000,'BM011'!$D$5,$A1909))),'BM011'!$D$5:$U$607,'BM011'!T$609,0)="BRUG KOM",VLOOKUP($C1909,'BM010'!$C$5:$T$102,'BM010'!S$104,0),VLOOKUP(IF($A1909&lt;1500,'BM011'!$D$5,IF($A1909&lt;1800,'BM011'!$D$5,IF($A1909&lt;2000,'BM011'!$D$5,$A1909))),'BM011'!$D$5:$U$607,'BM011'!T$609,0))</f>
        <v>42070</v>
      </c>
      <c r="G1909">
        <f>SUMIFS(Baggrundsvariable!D$3:D$296,Baggrundsvariable!$A$3:$A$296,Samlet!$C1909,Baggrundsvariable!$C$3:$C$296,Samlet!$E1909)</f>
        <v>252988</v>
      </c>
      <c r="H1909" s="8">
        <f>SUMIFS(Baggrundsvariable!E$3:E$296,Baggrundsvariable!$A$3:$A$296,Samlet!$C1909,Baggrundsvariable!$C$3:$C$296,Samlet!$E1909)</f>
        <v>1.075</v>
      </c>
      <c r="I1909" s="8">
        <f>SUMIFS(Baggrundsvariable!F$3:F$296,Baggrundsvariable!$A$3:$A$296,Samlet!$C1909,Baggrundsvariable!$C$3:$C$296,Samlet!$E1909)</f>
        <v>2.2000000000000002</v>
      </c>
      <c r="J1909" s="8">
        <f>SUMIFS(Baggrundsvariable!G$3:G$296,Baggrundsvariable!$A$3:$A$296,Samlet!$C1909,Baggrundsvariable!$C$3:$C$296,Samlet!$E1909)</f>
        <v>26.4</v>
      </c>
      <c r="K1909" s="8">
        <f>SUMIFS(Baggrundsvariable!H$3:H$296,Baggrundsvariable!$A$3:$A$296,Samlet!$C1909,Baggrundsvariable!$C$3:$C$296,Samlet!$E1909)</f>
        <v>16.899999999999999</v>
      </c>
      <c r="L1909" s="8">
        <f>SUMIFS(Baggrundsvariable!I$3:I$296,Baggrundsvariable!$A$3:$A$296,Samlet!$C1909,Baggrundsvariable!$C$3:$C$296,Samlet!$E1909)</f>
        <v>9.6817934403013481</v>
      </c>
    </row>
    <row r="1910" spans="1:12">
      <c r="A1910">
        <v>1956</v>
      </c>
      <c r="B1910" t="s">
        <v>619</v>
      </c>
      <c r="C1910">
        <v>147</v>
      </c>
      <c r="D1910" t="s">
        <v>1236</v>
      </c>
      <c r="E1910">
        <v>2015</v>
      </c>
      <c r="F1910" s="15">
        <f>IF(VLOOKUP(IF($A1910&lt;1500,'BM011'!$D$5,IF($A1910&lt;1800,'BM011'!$D$5,IF($A1910&lt;2000,'BM011'!$D$5,$A1910))),'BM011'!$D$5:$U$607,'BM011'!T$609,0)="BRUG KOM",VLOOKUP($C1910,'BM010'!$C$5:$T$102,'BM010'!S$104,0),VLOOKUP(IF($A1910&lt;1500,'BM011'!$D$5,IF($A1910&lt;1800,'BM011'!$D$5,IF($A1910&lt;2000,'BM011'!$D$5,$A1910))),'BM011'!$D$5:$U$607,'BM011'!T$609,0))</f>
        <v>42070</v>
      </c>
      <c r="G1910">
        <f>SUMIFS(Baggrundsvariable!D$3:D$296,Baggrundsvariable!$A$3:$A$296,Samlet!$C1910,Baggrundsvariable!$C$3:$C$296,Samlet!$E1910)</f>
        <v>252988</v>
      </c>
      <c r="H1910" s="8">
        <f>SUMIFS(Baggrundsvariable!E$3:E$296,Baggrundsvariable!$A$3:$A$296,Samlet!$C1910,Baggrundsvariable!$C$3:$C$296,Samlet!$E1910)</f>
        <v>1.075</v>
      </c>
      <c r="I1910" s="8">
        <f>SUMIFS(Baggrundsvariable!F$3:F$296,Baggrundsvariable!$A$3:$A$296,Samlet!$C1910,Baggrundsvariable!$C$3:$C$296,Samlet!$E1910)</f>
        <v>2.2000000000000002</v>
      </c>
      <c r="J1910" s="8">
        <f>SUMIFS(Baggrundsvariable!G$3:G$296,Baggrundsvariable!$A$3:$A$296,Samlet!$C1910,Baggrundsvariable!$C$3:$C$296,Samlet!$E1910)</f>
        <v>26.4</v>
      </c>
      <c r="K1910" s="8">
        <f>SUMIFS(Baggrundsvariable!H$3:H$296,Baggrundsvariable!$A$3:$A$296,Samlet!$C1910,Baggrundsvariable!$C$3:$C$296,Samlet!$E1910)</f>
        <v>16.899999999999999</v>
      </c>
      <c r="L1910" s="8">
        <f>SUMIFS(Baggrundsvariable!I$3:I$296,Baggrundsvariable!$A$3:$A$296,Samlet!$C1910,Baggrundsvariable!$C$3:$C$296,Samlet!$E1910)</f>
        <v>9.6817934403013481</v>
      </c>
    </row>
    <row r="1911" spans="1:12">
      <c r="A1911">
        <v>1957</v>
      </c>
      <c r="B1911" t="s">
        <v>619</v>
      </c>
      <c r="C1911">
        <v>147</v>
      </c>
      <c r="D1911" t="s">
        <v>1236</v>
      </c>
      <c r="E1911">
        <v>2015</v>
      </c>
      <c r="F1911" s="15">
        <f>IF(VLOOKUP(IF($A1911&lt;1500,'BM011'!$D$5,IF($A1911&lt;1800,'BM011'!$D$5,IF($A1911&lt;2000,'BM011'!$D$5,$A1911))),'BM011'!$D$5:$U$607,'BM011'!T$609,0)="BRUG KOM",VLOOKUP($C1911,'BM010'!$C$5:$T$102,'BM010'!S$104,0),VLOOKUP(IF($A1911&lt;1500,'BM011'!$D$5,IF($A1911&lt;1800,'BM011'!$D$5,IF($A1911&lt;2000,'BM011'!$D$5,$A1911))),'BM011'!$D$5:$U$607,'BM011'!T$609,0))</f>
        <v>42070</v>
      </c>
      <c r="G1911">
        <f>SUMIFS(Baggrundsvariable!D$3:D$296,Baggrundsvariable!$A$3:$A$296,Samlet!$C1911,Baggrundsvariable!$C$3:$C$296,Samlet!$E1911)</f>
        <v>252988</v>
      </c>
      <c r="H1911" s="8">
        <f>SUMIFS(Baggrundsvariable!E$3:E$296,Baggrundsvariable!$A$3:$A$296,Samlet!$C1911,Baggrundsvariable!$C$3:$C$296,Samlet!$E1911)</f>
        <v>1.075</v>
      </c>
      <c r="I1911" s="8">
        <f>SUMIFS(Baggrundsvariable!F$3:F$296,Baggrundsvariable!$A$3:$A$296,Samlet!$C1911,Baggrundsvariable!$C$3:$C$296,Samlet!$E1911)</f>
        <v>2.2000000000000002</v>
      </c>
      <c r="J1911" s="8">
        <f>SUMIFS(Baggrundsvariable!G$3:G$296,Baggrundsvariable!$A$3:$A$296,Samlet!$C1911,Baggrundsvariable!$C$3:$C$296,Samlet!$E1911)</f>
        <v>26.4</v>
      </c>
      <c r="K1911" s="8">
        <f>SUMIFS(Baggrundsvariable!H$3:H$296,Baggrundsvariable!$A$3:$A$296,Samlet!$C1911,Baggrundsvariable!$C$3:$C$296,Samlet!$E1911)</f>
        <v>16.899999999999999</v>
      </c>
      <c r="L1911" s="8">
        <f>SUMIFS(Baggrundsvariable!I$3:I$296,Baggrundsvariable!$A$3:$A$296,Samlet!$C1911,Baggrundsvariable!$C$3:$C$296,Samlet!$E1911)</f>
        <v>9.6817934403013481</v>
      </c>
    </row>
    <row r="1912" spans="1:12">
      <c r="A1912">
        <v>1958</v>
      </c>
      <c r="B1912" t="s">
        <v>619</v>
      </c>
      <c r="C1912">
        <v>147</v>
      </c>
      <c r="D1912" t="s">
        <v>1236</v>
      </c>
      <c r="E1912">
        <v>2015</v>
      </c>
      <c r="F1912" s="15">
        <f>IF(VLOOKUP(IF($A1912&lt;1500,'BM011'!$D$5,IF($A1912&lt;1800,'BM011'!$D$5,IF($A1912&lt;2000,'BM011'!$D$5,$A1912))),'BM011'!$D$5:$U$607,'BM011'!T$609,0)="BRUG KOM",VLOOKUP($C1912,'BM010'!$C$5:$T$102,'BM010'!S$104,0),VLOOKUP(IF($A1912&lt;1500,'BM011'!$D$5,IF($A1912&lt;1800,'BM011'!$D$5,IF($A1912&lt;2000,'BM011'!$D$5,$A1912))),'BM011'!$D$5:$U$607,'BM011'!T$609,0))</f>
        <v>42070</v>
      </c>
      <c r="G1912">
        <f>SUMIFS(Baggrundsvariable!D$3:D$296,Baggrundsvariable!$A$3:$A$296,Samlet!$C1912,Baggrundsvariable!$C$3:$C$296,Samlet!$E1912)</f>
        <v>252988</v>
      </c>
      <c r="H1912" s="8">
        <f>SUMIFS(Baggrundsvariable!E$3:E$296,Baggrundsvariable!$A$3:$A$296,Samlet!$C1912,Baggrundsvariable!$C$3:$C$296,Samlet!$E1912)</f>
        <v>1.075</v>
      </c>
      <c r="I1912" s="8">
        <f>SUMIFS(Baggrundsvariable!F$3:F$296,Baggrundsvariable!$A$3:$A$296,Samlet!$C1912,Baggrundsvariable!$C$3:$C$296,Samlet!$E1912)</f>
        <v>2.2000000000000002</v>
      </c>
      <c r="J1912" s="8">
        <f>SUMIFS(Baggrundsvariable!G$3:G$296,Baggrundsvariable!$A$3:$A$296,Samlet!$C1912,Baggrundsvariable!$C$3:$C$296,Samlet!$E1912)</f>
        <v>26.4</v>
      </c>
      <c r="K1912" s="8">
        <f>SUMIFS(Baggrundsvariable!H$3:H$296,Baggrundsvariable!$A$3:$A$296,Samlet!$C1912,Baggrundsvariable!$C$3:$C$296,Samlet!$E1912)</f>
        <v>16.899999999999999</v>
      </c>
      <c r="L1912" s="8">
        <f>SUMIFS(Baggrundsvariable!I$3:I$296,Baggrundsvariable!$A$3:$A$296,Samlet!$C1912,Baggrundsvariable!$C$3:$C$296,Samlet!$E1912)</f>
        <v>9.6817934403013481</v>
      </c>
    </row>
    <row r="1913" spans="1:12">
      <c r="A1913">
        <v>1959</v>
      </c>
      <c r="B1913" t="s">
        <v>619</v>
      </c>
      <c r="C1913">
        <v>147</v>
      </c>
      <c r="D1913" t="s">
        <v>1236</v>
      </c>
      <c r="E1913">
        <v>2015</v>
      </c>
      <c r="F1913" s="15">
        <f>IF(VLOOKUP(IF($A1913&lt;1500,'BM011'!$D$5,IF($A1913&lt;1800,'BM011'!$D$5,IF($A1913&lt;2000,'BM011'!$D$5,$A1913))),'BM011'!$D$5:$U$607,'BM011'!T$609,0)="BRUG KOM",VLOOKUP($C1913,'BM010'!$C$5:$T$102,'BM010'!S$104,0),VLOOKUP(IF($A1913&lt;1500,'BM011'!$D$5,IF($A1913&lt;1800,'BM011'!$D$5,IF($A1913&lt;2000,'BM011'!$D$5,$A1913))),'BM011'!$D$5:$U$607,'BM011'!T$609,0))</f>
        <v>42070</v>
      </c>
      <c r="G1913">
        <f>SUMIFS(Baggrundsvariable!D$3:D$296,Baggrundsvariable!$A$3:$A$296,Samlet!$C1913,Baggrundsvariable!$C$3:$C$296,Samlet!$E1913)</f>
        <v>252988</v>
      </c>
      <c r="H1913" s="8">
        <f>SUMIFS(Baggrundsvariable!E$3:E$296,Baggrundsvariable!$A$3:$A$296,Samlet!$C1913,Baggrundsvariable!$C$3:$C$296,Samlet!$E1913)</f>
        <v>1.075</v>
      </c>
      <c r="I1913" s="8">
        <f>SUMIFS(Baggrundsvariable!F$3:F$296,Baggrundsvariable!$A$3:$A$296,Samlet!$C1913,Baggrundsvariable!$C$3:$C$296,Samlet!$E1913)</f>
        <v>2.2000000000000002</v>
      </c>
      <c r="J1913" s="8">
        <f>SUMIFS(Baggrundsvariable!G$3:G$296,Baggrundsvariable!$A$3:$A$296,Samlet!$C1913,Baggrundsvariable!$C$3:$C$296,Samlet!$E1913)</f>
        <v>26.4</v>
      </c>
      <c r="K1913" s="8">
        <f>SUMIFS(Baggrundsvariable!H$3:H$296,Baggrundsvariable!$A$3:$A$296,Samlet!$C1913,Baggrundsvariable!$C$3:$C$296,Samlet!$E1913)</f>
        <v>16.899999999999999</v>
      </c>
      <c r="L1913" s="8">
        <f>SUMIFS(Baggrundsvariable!I$3:I$296,Baggrundsvariable!$A$3:$A$296,Samlet!$C1913,Baggrundsvariable!$C$3:$C$296,Samlet!$E1913)</f>
        <v>9.6817934403013481</v>
      </c>
    </row>
    <row r="1914" spans="1:12">
      <c r="A1914">
        <v>1960</v>
      </c>
      <c r="B1914" t="s">
        <v>619</v>
      </c>
      <c r="C1914">
        <v>147</v>
      </c>
      <c r="D1914" t="s">
        <v>1236</v>
      </c>
      <c r="E1914">
        <v>2015</v>
      </c>
      <c r="F1914" s="15">
        <f>IF(VLOOKUP(IF($A1914&lt;1500,'BM011'!$D$5,IF($A1914&lt;1800,'BM011'!$D$5,IF($A1914&lt;2000,'BM011'!$D$5,$A1914))),'BM011'!$D$5:$U$607,'BM011'!T$609,0)="BRUG KOM",VLOOKUP($C1914,'BM010'!$C$5:$T$102,'BM010'!S$104,0),VLOOKUP(IF($A1914&lt;1500,'BM011'!$D$5,IF($A1914&lt;1800,'BM011'!$D$5,IF($A1914&lt;2000,'BM011'!$D$5,$A1914))),'BM011'!$D$5:$U$607,'BM011'!T$609,0))</f>
        <v>42070</v>
      </c>
      <c r="G1914">
        <f>SUMIFS(Baggrundsvariable!D$3:D$296,Baggrundsvariable!$A$3:$A$296,Samlet!$C1914,Baggrundsvariable!$C$3:$C$296,Samlet!$E1914)</f>
        <v>252988</v>
      </c>
      <c r="H1914" s="8">
        <f>SUMIFS(Baggrundsvariable!E$3:E$296,Baggrundsvariable!$A$3:$A$296,Samlet!$C1914,Baggrundsvariable!$C$3:$C$296,Samlet!$E1914)</f>
        <v>1.075</v>
      </c>
      <c r="I1914" s="8">
        <f>SUMIFS(Baggrundsvariable!F$3:F$296,Baggrundsvariable!$A$3:$A$296,Samlet!$C1914,Baggrundsvariable!$C$3:$C$296,Samlet!$E1914)</f>
        <v>2.2000000000000002</v>
      </c>
      <c r="J1914" s="8">
        <f>SUMIFS(Baggrundsvariable!G$3:G$296,Baggrundsvariable!$A$3:$A$296,Samlet!$C1914,Baggrundsvariable!$C$3:$C$296,Samlet!$E1914)</f>
        <v>26.4</v>
      </c>
      <c r="K1914" s="8">
        <f>SUMIFS(Baggrundsvariable!H$3:H$296,Baggrundsvariable!$A$3:$A$296,Samlet!$C1914,Baggrundsvariable!$C$3:$C$296,Samlet!$E1914)</f>
        <v>16.899999999999999</v>
      </c>
      <c r="L1914" s="8">
        <f>SUMIFS(Baggrundsvariable!I$3:I$296,Baggrundsvariable!$A$3:$A$296,Samlet!$C1914,Baggrundsvariable!$C$3:$C$296,Samlet!$E1914)</f>
        <v>9.6817934403013481</v>
      </c>
    </row>
    <row r="1915" spans="1:12">
      <c r="A1915">
        <v>1961</v>
      </c>
      <c r="B1915" t="s">
        <v>619</v>
      </c>
      <c r="C1915">
        <v>147</v>
      </c>
      <c r="D1915" t="s">
        <v>1236</v>
      </c>
      <c r="E1915">
        <v>2015</v>
      </c>
      <c r="F1915" s="15">
        <f>IF(VLOOKUP(IF($A1915&lt;1500,'BM011'!$D$5,IF($A1915&lt;1800,'BM011'!$D$5,IF($A1915&lt;2000,'BM011'!$D$5,$A1915))),'BM011'!$D$5:$U$607,'BM011'!T$609,0)="BRUG KOM",VLOOKUP($C1915,'BM010'!$C$5:$T$102,'BM010'!S$104,0),VLOOKUP(IF($A1915&lt;1500,'BM011'!$D$5,IF($A1915&lt;1800,'BM011'!$D$5,IF($A1915&lt;2000,'BM011'!$D$5,$A1915))),'BM011'!$D$5:$U$607,'BM011'!T$609,0))</f>
        <v>42070</v>
      </c>
      <c r="G1915">
        <f>SUMIFS(Baggrundsvariable!D$3:D$296,Baggrundsvariable!$A$3:$A$296,Samlet!$C1915,Baggrundsvariable!$C$3:$C$296,Samlet!$E1915)</f>
        <v>252988</v>
      </c>
      <c r="H1915" s="8">
        <f>SUMIFS(Baggrundsvariable!E$3:E$296,Baggrundsvariable!$A$3:$A$296,Samlet!$C1915,Baggrundsvariable!$C$3:$C$296,Samlet!$E1915)</f>
        <v>1.075</v>
      </c>
      <c r="I1915" s="8">
        <f>SUMIFS(Baggrundsvariable!F$3:F$296,Baggrundsvariable!$A$3:$A$296,Samlet!$C1915,Baggrundsvariable!$C$3:$C$296,Samlet!$E1915)</f>
        <v>2.2000000000000002</v>
      </c>
      <c r="J1915" s="8">
        <f>SUMIFS(Baggrundsvariable!G$3:G$296,Baggrundsvariable!$A$3:$A$296,Samlet!$C1915,Baggrundsvariable!$C$3:$C$296,Samlet!$E1915)</f>
        <v>26.4</v>
      </c>
      <c r="K1915" s="8">
        <f>SUMIFS(Baggrundsvariable!H$3:H$296,Baggrundsvariable!$A$3:$A$296,Samlet!$C1915,Baggrundsvariable!$C$3:$C$296,Samlet!$E1915)</f>
        <v>16.899999999999999</v>
      </c>
      <c r="L1915" s="8">
        <f>SUMIFS(Baggrundsvariable!I$3:I$296,Baggrundsvariable!$A$3:$A$296,Samlet!$C1915,Baggrundsvariable!$C$3:$C$296,Samlet!$E1915)</f>
        <v>9.6817934403013481</v>
      </c>
    </row>
    <row r="1916" spans="1:12">
      <c r="A1916">
        <v>1962</v>
      </c>
      <c r="B1916" t="s">
        <v>619</v>
      </c>
      <c r="C1916">
        <v>147</v>
      </c>
      <c r="D1916" t="s">
        <v>1236</v>
      </c>
      <c r="E1916">
        <v>2015</v>
      </c>
      <c r="F1916" s="15">
        <f>IF(VLOOKUP(IF($A1916&lt;1500,'BM011'!$D$5,IF($A1916&lt;1800,'BM011'!$D$5,IF($A1916&lt;2000,'BM011'!$D$5,$A1916))),'BM011'!$D$5:$U$607,'BM011'!T$609,0)="BRUG KOM",VLOOKUP($C1916,'BM010'!$C$5:$T$102,'BM010'!S$104,0),VLOOKUP(IF($A1916&lt;1500,'BM011'!$D$5,IF($A1916&lt;1800,'BM011'!$D$5,IF($A1916&lt;2000,'BM011'!$D$5,$A1916))),'BM011'!$D$5:$U$607,'BM011'!T$609,0))</f>
        <v>42070</v>
      </c>
      <c r="G1916">
        <f>SUMIFS(Baggrundsvariable!D$3:D$296,Baggrundsvariable!$A$3:$A$296,Samlet!$C1916,Baggrundsvariable!$C$3:$C$296,Samlet!$E1916)</f>
        <v>252988</v>
      </c>
      <c r="H1916" s="8">
        <f>SUMIFS(Baggrundsvariable!E$3:E$296,Baggrundsvariable!$A$3:$A$296,Samlet!$C1916,Baggrundsvariable!$C$3:$C$296,Samlet!$E1916)</f>
        <v>1.075</v>
      </c>
      <c r="I1916" s="8">
        <f>SUMIFS(Baggrundsvariable!F$3:F$296,Baggrundsvariable!$A$3:$A$296,Samlet!$C1916,Baggrundsvariable!$C$3:$C$296,Samlet!$E1916)</f>
        <v>2.2000000000000002</v>
      </c>
      <c r="J1916" s="8">
        <f>SUMIFS(Baggrundsvariable!G$3:G$296,Baggrundsvariable!$A$3:$A$296,Samlet!$C1916,Baggrundsvariable!$C$3:$C$296,Samlet!$E1916)</f>
        <v>26.4</v>
      </c>
      <c r="K1916" s="8">
        <f>SUMIFS(Baggrundsvariable!H$3:H$296,Baggrundsvariable!$A$3:$A$296,Samlet!$C1916,Baggrundsvariable!$C$3:$C$296,Samlet!$E1916)</f>
        <v>16.899999999999999</v>
      </c>
      <c r="L1916" s="8">
        <f>SUMIFS(Baggrundsvariable!I$3:I$296,Baggrundsvariable!$A$3:$A$296,Samlet!$C1916,Baggrundsvariable!$C$3:$C$296,Samlet!$E1916)</f>
        <v>9.6817934403013481</v>
      </c>
    </row>
    <row r="1917" spans="1:12">
      <c r="A1917">
        <v>1963</v>
      </c>
      <c r="B1917" t="s">
        <v>619</v>
      </c>
      <c r="C1917">
        <v>147</v>
      </c>
      <c r="D1917" t="s">
        <v>1236</v>
      </c>
      <c r="E1917">
        <v>2015</v>
      </c>
      <c r="F1917" s="15">
        <f>IF(VLOOKUP(IF($A1917&lt;1500,'BM011'!$D$5,IF($A1917&lt;1800,'BM011'!$D$5,IF($A1917&lt;2000,'BM011'!$D$5,$A1917))),'BM011'!$D$5:$U$607,'BM011'!T$609,0)="BRUG KOM",VLOOKUP($C1917,'BM010'!$C$5:$T$102,'BM010'!S$104,0),VLOOKUP(IF($A1917&lt;1500,'BM011'!$D$5,IF($A1917&lt;1800,'BM011'!$D$5,IF($A1917&lt;2000,'BM011'!$D$5,$A1917))),'BM011'!$D$5:$U$607,'BM011'!T$609,0))</f>
        <v>42070</v>
      </c>
      <c r="G1917">
        <f>SUMIFS(Baggrundsvariable!D$3:D$296,Baggrundsvariable!$A$3:$A$296,Samlet!$C1917,Baggrundsvariable!$C$3:$C$296,Samlet!$E1917)</f>
        <v>252988</v>
      </c>
      <c r="H1917" s="8">
        <f>SUMIFS(Baggrundsvariable!E$3:E$296,Baggrundsvariable!$A$3:$A$296,Samlet!$C1917,Baggrundsvariable!$C$3:$C$296,Samlet!$E1917)</f>
        <v>1.075</v>
      </c>
      <c r="I1917" s="8">
        <f>SUMIFS(Baggrundsvariable!F$3:F$296,Baggrundsvariable!$A$3:$A$296,Samlet!$C1917,Baggrundsvariable!$C$3:$C$296,Samlet!$E1917)</f>
        <v>2.2000000000000002</v>
      </c>
      <c r="J1917" s="8">
        <f>SUMIFS(Baggrundsvariable!G$3:G$296,Baggrundsvariable!$A$3:$A$296,Samlet!$C1917,Baggrundsvariable!$C$3:$C$296,Samlet!$E1917)</f>
        <v>26.4</v>
      </c>
      <c r="K1917" s="8">
        <f>SUMIFS(Baggrundsvariable!H$3:H$296,Baggrundsvariable!$A$3:$A$296,Samlet!$C1917,Baggrundsvariable!$C$3:$C$296,Samlet!$E1917)</f>
        <v>16.899999999999999</v>
      </c>
      <c r="L1917" s="8">
        <f>SUMIFS(Baggrundsvariable!I$3:I$296,Baggrundsvariable!$A$3:$A$296,Samlet!$C1917,Baggrundsvariable!$C$3:$C$296,Samlet!$E1917)</f>
        <v>9.6817934403013481</v>
      </c>
    </row>
    <row r="1918" spans="1:12">
      <c r="A1918">
        <v>1964</v>
      </c>
      <c r="B1918" t="s">
        <v>619</v>
      </c>
      <c r="C1918">
        <v>147</v>
      </c>
      <c r="D1918" t="s">
        <v>1236</v>
      </c>
      <c r="E1918">
        <v>2015</v>
      </c>
      <c r="F1918" s="15">
        <f>IF(VLOOKUP(IF($A1918&lt;1500,'BM011'!$D$5,IF($A1918&lt;1800,'BM011'!$D$5,IF($A1918&lt;2000,'BM011'!$D$5,$A1918))),'BM011'!$D$5:$U$607,'BM011'!T$609,0)="BRUG KOM",VLOOKUP($C1918,'BM010'!$C$5:$T$102,'BM010'!S$104,0),VLOOKUP(IF($A1918&lt;1500,'BM011'!$D$5,IF($A1918&lt;1800,'BM011'!$D$5,IF($A1918&lt;2000,'BM011'!$D$5,$A1918))),'BM011'!$D$5:$U$607,'BM011'!T$609,0))</f>
        <v>42070</v>
      </c>
      <c r="G1918">
        <f>SUMIFS(Baggrundsvariable!D$3:D$296,Baggrundsvariable!$A$3:$A$296,Samlet!$C1918,Baggrundsvariable!$C$3:$C$296,Samlet!$E1918)</f>
        <v>252988</v>
      </c>
      <c r="H1918" s="8">
        <f>SUMIFS(Baggrundsvariable!E$3:E$296,Baggrundsvariable!$A$3:$A$296,Samlet!$C1918,Baggrundsvariable!$C$3:$C$296,Samlet!$E1918)</f>
        <v>1.075</v>
      </c>
      <c r="I1918" s="8">
        <f>SUMIFS(Baggrundsvariable!F$3:F$296,Baggrundsvariable!$A$3:$A$296,Samlet!$C1918,Baggrundsvariable!$C$3:$C$296,Samlet!$E1918)</f>
        <v>2.2000000000000002</v>
      </c>
      <c r="J1918" s="8">
        <f>SUMIFS(Baggrundsvariable!G$3:G$296,Baggrundsvariable!$A$3:$A$296,Samlet!$C1918,Baggrundsvariable!$C$3:$C$296,Samlet!$E1918)</f>
        <v>26.4</v>
      </c>
      <c r="K1918" s="8">
        <f>SUMIFS(Baggrundsvariable!H$3:H$296,Baggrundsvariable!$A$3:$A$296,Samlet!$C1918,Baggrundsvariable!$C$3:$C$296,Samlet!$E1918)</f>
        <v>16.899999999999999</v>
      </c>
      <c r="L1918" s="8">
        <f>SUMIFS(Baggrundsvariable!I$3:I$296,Baggrundsvariable!$A$3:$A$296,Samlet!$C1918,Baggrundsvariable!$C$3:$C$296,Samlet!$E1918)</f>
        <v>9.6817934403013481</v>
      </c>
    </row>
    <row r="1919" spans="1:12">
      <c r="A1919">
        <v>1965</v>
      </c>
      <c r="B1919" t="s">
        <v>619</v>
      </c>
      <c r="C1919">
        <v>147</v>
      </c>
      <c r="D1919" t="s">
        <v>1236</v>
      </c>
      <c r="E1919">
        <v>2015</v>
      </c>
      <c r="F1919" s="15">
        <f>IF(VLOOKUP(IF($A1919&lt;1500,'BM011'!$D$5,IF($A1919&lt;1800,'BM011'!$D$5,IF($A1919&lt;2000,'BM011'!$D$5,$A1919))),'BM011'!$D$5:$U$607,'BM011'!T$609,0)="BRUG KOM",VLOOKUP($C1919,'BM010'!$C$5:$T$102,'BM010'!S$104,0),VLOOKUP(IF($A1919&lt;1500,'BM011'!$D$5,IF($A1919&lt;1800,'BM011'!$D$5,IF($A1919&lt;2000,'BM011'!$D$5,$A1919))),'BM011'!$D$5:$U$607,'BM011'!T$609,0))</f>
        <v>42070</v>
      </c>
      <c r="G1919">
        <f>SUMIFS(Baggrundsvariable!D$3:D$296,Baggrundsvariable!$A$3:$A$296,Samlet!$C1919,Baggrundsvariable!$C$3:$C$296,Samlet!$E1919)</f>
        <v>252988</v>
      </c>
      <c r="H1919" s="8">
        <f>SUMIFS(Baggrundsvariable!E$3:E$296,Baggrundsvariable!$A$3:$A$296,Samlet!$C1919,Baggrundsvariable!$C$3:$C$296,Samlet!$E1919)</f>
        <v>1.075</v>
      </c>
      <c r="I1919" s="8">
        <f>SUMIFS(Baggrundsvariable!F$3:F$296,Baggrundsvariable!$A$3:$A$296,Samlet!$C1919,Baggrundsvariable!$C$3:$C$296,Samlet!$E1919)</f>
        <v>2.2000000000000002</v>
      </c>
      <c r="J1919" s="8">
        <f>SUMIFS(Baggrundsvariable!G$3:G$296,Baggrundsvariable!$A$3:$A$296,Samlet!$C1919,Baggrundsvariable!$C$3:$C$296,Samlet!$E1919)</f>
        <v>26.4</v>
      </c>
      <c r="K1919" s="8">
        <f>SUMIFS(Baggrundsvariable!H$3:H$296,Baggrundsvariable!$A$3:$A$296,Samlet!$C1919,Baggrundsvariable!$C$3:$C$296,Samlet!$E1919)</f>
        <v>16.899999999999999</v>
      </c>
      <c r="L1919" s="8">
        <f>SUMIFS(Baggrundsvariable!I$3:I$296,Baggrundsvariable!$A$3:$A$296,Samlet!$C1919,Baggrundsvariable!$C$3:$C$296,Samlet!$E1919)</f>
        <v>9.6817934403013481</v>
      </c>
    </row>
    <row r="1920" spans="1:12">
      <c r="A1920">
        <v>1966</v>
      </c>
      <c r="B1920" t="s">
        <v>619</v>
      </c>
      <c r="C1920">
        <v>147</v>
      </c>
      <c r="D1920" t="s">
        <v>1236</v>
      </c>
      <c r="E1920">
        <v>2015</v>
      </c>
      <c r="F1920" s="15">
        <f>IF(VLOOKUP(IF($A1920&lt;1500,'BM011'!$D$5,IF($A1920&lt;1800,'BM011'!$D$5,IF($A1920&lt;2000,'BM011'!$D$5,$A1920))),'BM011'!$D$5:$U$607,'BM011'!T$609,0)="BRUG KOM",VLOOKUP($C1920,'BM010'!$C$5:$T$102,'BM010'!S$104,0),VLOOKUP(IF($A1920&lt;1500,'BM011'!$D$5,IF($A1920&lt;1800,'BM011'!$D$5,IF($A1920&lt;2000,'BM011'!$D$5,$A1920))),'BM011'!$D$5:$U$607,'BM011'!T$609,0))</f>
        <v>42070</v>
      </c>
      <c r="G1920">
        <f>SUMIFS(Baggrundsvariable!D$3:D$296,Baggrundsvariable!$A$3:$A$296,Samlet!$C1920,Baggrundsvariable!$C$3:$C$296,Samlet!$E1920)</f>
        <v>252988</v>
      </c>
      <c r="H1920" s="8">
        <f>SUMIFS(Baggrundsvariable!E$3:E$296,Baggrundsvariable!$A$3:$A$296,Samlet!$C1920,Baggrundsvariable!$C$3:$C$296,Samlet!$E1920)</f>
        <v>1.075</v>
      </c>
      <c r="I1920" s="8">
        <f>SUMIFS(Baggrundsvariable!F$3:F$296,Baggrundsvariable!$A$3:$A$296,Samlet!$C1920,Baggrundsvariable!$C$3:$C$296,Samlet!$E1920)</f>
        <v>2.2000000000000002</v>
      </c>
      <c r="J1920" s="8">
        <f>SUMIFS(Baggrundsvariable!G$3:G$296,Baggrundsvariable!$A$3:$A$296,Samlet!$C1920,Baggrundsvariable!$C$3:$C$296,Samlet!$E1920)</f>
        <v>26.4</v>
      </c>
      <c r="K1920" s="8">
        <f>SUMIFS(Baggrundsvariable!H$3:H$296,Baggrundsvariable!$A$3:$A$296,Samlet!$C1920,Baggrundsvariable!$C$3:$C$296,Samlet!$E1920)</f>
        <v>16.899999999999999</v>
      </c>
      <c r="L1920" s="8">
        <f>SUMIFS(Baggrundsvariable!I$3:I$296,Baggrundsvariable!$A$3:$A$296,Samlet!$C1920,Baggrundsvariable!$C$3:$C$296,Samlet!$E1920)</f>
        <v>9.6817934403013481</v>
      </c>
    </row>
    <row r="1921" spans="1:12">
      <c r="A1921">
        <v>1967</v>
      </c>
      <c r="B1921" t="s">
        <v>619</v>
      </c>
      <c r="C1921">
        <v>147</v>
      </c>
      <c r="D1921" t="s">
        <v>1236</v>
      </c>
      <c r="E1921">
        <v>2015</v>
      </c>
      <c r="F1921" s="15">
        <f>IF(VLOOKUP(IF($A1921&lt;1500,'BM011'!$D$5,IF($A1921&lt;1800,'BM011'!$D$5,IF($A1921&lt;2000,'BM011'!$D$5,$A1921))),'BM011'!$D$5:$U$607,'BM011'!T$609,0)="BRUG KOM",VLOOKUP($C1921,'BM010'!$C$5:$T$102,'BM010'!S$104,0),VLOOKUP(IF($A1921&lt;1500,'BM011'!$D$5,IF($A1921&lt;1800,'BM011'!$D$5,IF($A1921&lt;2000,'BM011'!$D$5,$A1921))),'BM011'!$D$5:$U$607,'BM011'!T$609,0))</f>
        <v>42070</v>
      </c>
      <c r="G1921">
        <f>SUMIFS(Baggrundsvariable!D$3:D$296,Baggrundsvariable!$A$3:$A$296,Samlet!$C1921,Baggrundsvariable!$C$3:$C$296,Samlet!$E1921)</f>
        <v>252988</v>
      </c>
      <c r="H1921" s="8">
        <f>SUMIFS(Baggrundsvariable!E$3:E$296,Baggrundsvariable!$A$3:$A$296,Samlet!$C1921,Baggrundsvariable!$C$3:$C$296,Samlet!$E1921)</f>
        <v>1.075</v>
      </c>
      <c r="I1921" s="8">
        <f>SUMIFS(Baggrundsvariable!F$3:F$296,Baggrundsvariable!$A$3:$A$296,Samlet!$C1921,Baggrundsvariable!$C$3:$C$296,Samlet!$E1921)</f>
        <v>2.2000000000000002</v>
      </c>
      <c r="J1921" s="8">
        <f>SUMIFS(Baggrundsvariable!G$3:G$296,Baggrundsvariable!$A$3:$A$296,Samlet!$C1921,Baggrundsvariable!$C$3:$C$296,Samlet!$E1921)</f>
        <v>26.4</v>
      </c>
      <c r="K1921" s="8">
        <f>SUMIFS(Baggrundsvariable!H$3:H$296,Baggrundsvariable!$A$3:$A$296,Samlet!$C1921,Baggrundsvariable!$C$3:$C$296,Samlet!$E1921)</f>
        <v>16.899999999999999</v>
      </c>
      <c r="L1921" s="8">
        <f>SUMIFS(Baggrundsvariable!I$3:I$296,Baggrundsvariable!$A$3:$A$296,Samlet!$C1921,Baggrundsvariable!$C$3:$C$296,Samlet!$E1921)</f>
        <v>9.6817934403013481</v>
      </c>
    </row>
    <row r="1922" spans="1:12">
      <c r="A1922">
        <v>1970</v>
      </c>
      <c r="B1922" t="s">
        <v>619</v>
      </c>
      <c r="C1922">
        <v>147</v>
      </c>
      <c r="D1922" t="s">
        <v>1236</v>
      </c>
      <c r="E1922">
        <v>2015</v>
      </c>
      <c r="F1922" s="15">
        <f>IF(VLOOKUP(IF($A1922&lt;1500,'BM011'!$D$5,IF($A1922&lt;1800,'BM011'!$D$5,IF($A1922&lt;2000,'BM011'!$D$5,$A1922))),'BM011'!$D$5:$U$607,'BM011'!T$609,0)="BRUG KOM",VLOOKUP($C1922,'BM010'!$C$5:$T$102,'BM010'!S$104,0),VLOOKUP(IF($A1922&lt;1500,'BM011'!$D$5,IF($A1922&lt;1800,'BM011'!$D$5,IF($A1922&lt;2000,'BM011'!$D$5,$A1922))),'BM011'!$D$5:$U$607,'BM011'!T$609,0))</f>
        <v>42070</v>
      </c>
      <c r="G1922">
        <f>SUMIFS(Baggrundsvariable!D$3:D$296,Baggrundsvariable!$A$3:$A$296,Samlet!$C1922,Baggrundsvariable!$C$3:$C$296,Samlet!$E1922)</f>
        <v>252988</v>
      </c>
      <c r="H1922" s="8">
        <f>SUMIFS(Baggrundsvariable!E$3:E$296,Baggrundsvariable!$A$3:$A$296,Samlet!$C1922,Baggrundsvariable!$C$3:$C$296,Samlet!$E1922)</f>
        <v>1.075</v>
      </c>
      <c r="I1922" s="8">
        <f>SUMIFS(Baggrundsvariable!F$3:F$296,Baggrundsvariable!$A$3:$A$296,Samlet!$C1922,Baggrundsvariable!$C$3:$C$296,Samlet!$E1922)</f>
        <v>2.2000000000000002</v>
      </c>
      <c r="J1922" s="8">
        <f>SUMIFS(Baggrundsvariable!G$3:G$296,Baggrundsvariable!$A$3:$A$296,Samlet!$C1922,Baggrundsvariable!$C$3:$C$296,Samlet!$E1922)</f>
        <v>26.4</v>
      </c>
      <c r="K1922" s="8">
        <f>SUMIFS(Baggrundsvariable!H$3:H$296,Baggrundsvariable!$A$3:$A$296,Samlet!$C1922,Baggrundsvariable!$C$3:$C$296,Samlet!$E1922)</f>
        <v>16.899999999999999</v>
      </c>
      <c r="L1922" s="8">
        <f>SUMIFS(Baggrundsvariable!I$3:I$296,Baggrundsvariable!$A$3:$A$296,Samlet!$C1922,Baggrundsvariable!$C$3:$C$296,Samlet!$E1922)</f>
        <v>9.6817934403013481</v>
      </c>
    </row>
    <row r="1923" spans="1:12">
      <c r="A1923">
        <v>1971</v>
      </c>
      <c r="B1923" t="s">
        <v>619</v>
      </c>
      <c r="C1923">
        <v>147</v>
      </c>
      <c r="D1923" t="s">
        <v>1236</v>
      </c>
      <c r="E1923">
        <v>2015</v>
      </c>
      <c r="F1923" s="15">
        <f>IF(VLOOKUP(IF($A1923&lt;1500,'BM011'!$D$5,IF($A1923&lt;1800,'BM011'!$D$5,IF($A1923&lt;2000,'BM011'!$D$5,$A1923))),'BM011'!$D$5:$U$607,'BM011'!T$609,0)="BRUG KOM",VLOOKUP($C1923,'BM010'!$C$5:$T$102,'BM010'!S$104,0),VLOOKUP(IF($A1923&lt;1500,'BM011'!$D$5,IF($A1923&lt;1800,'BM011'!$D$5,IF($A1923&lt;2000,'BM011'!$D$5,$A1923))),'BM011'!$D$5:$U$607,'BM011'!T$609,0))</f>
        <v>42070</v>
      </c>
      <c r="G1923">
        <f>SUMIFS(Baggrundsvariable!D$3:D$296,Baggrundsvariable!$A$3:$A$296,Samlet!$C1923,Baggrundsvariable!$C$3:$C$296,Samlet!$E1923)</f>
        <v>252988</v>
      </c>
      <c r="H1923" s="8">
        <f>SUMIFS(Baggrundsvariable!E$3:E$296,Baggrundsvariable!$A$3:$A$296,Samlet!$C1923,Baggrundsvariable!$C$3:$C$296,Samlet!$E1923)</f>
        <v>1.075</v>
      </c>
      <c r="I1923" s="8">
        <f>SUMIFS(Baggrundsvariable!F$3:F$296,Baggrundsvariable!$A$3:$A$296,Samlet!$C1923,Baggrundsvariable!$C$3:$C$296,Samlet!$E1923)</f>
        <v>2.2000000000000002</v>
      </c>
      <c r="J1923" s="8">
        <f>SUMIFS(Baggrundsvariable!G$3:G$296,Baggrundsvariable!$A$3:$A$296,Samlet!$C1923,Baggrundsvariable!$C$3:$C$296,Samlet!$E1923)</f>
        <v>26.4</v>
      </c>
      <c r="K1923" s="8">
        <f>SUMIFS(Baggrundsvariable!H$3:H$296,Baggrundsvariable!$A$3:$A$296,Samlet!$C1923,Baggrundsvariable!$C$3:$C$296,Samlet!$E1923)</f>
        <v>16.899999999999999</v>
      </c>
      <c r="L1923" s="8">
        <f>SUMIFS(Baggrundsvariable!I$3:I$296,Baggrundsvariable!$A$3:$A$296,Samlet!$C1923,Baggrundsvariable!$C$3:$C$296,Samlet!$E1923)</f>
        <v>9.6817934403013481</v>
      </c>
    </row>
    <row r="1924" spans="1:12">
      <c r="A1924">
        <v>1972</v>
      </c>
      <c r="B1924" t="s">
        <v>619</v>
      </c>
      <c r="C1924">
        <v>147</v>
      </c>
      <c r="D1924" t="s">
        <v>1236</v>
      </c>
      <c r="E1924">
        <v>2015</v>
      </c>
      <c r="F1924" s="15">
        <f>IF(VLOOKUP(IF($A1924&lt;1500,'BM011'!$D$5,IF($A1924&lt;1800,'BM011'!$D$5,IF($A1924&lt;2000,'BM011'!$D$5,$A1924))),'BM011'!$D$5:$U$607,'BM011'!T$609,0)="BRUG KOM",VLOOKUP($C1924,'BM010'!$C$5:$T$102,'BM010'!S$104,0),VLOOKUP(IF($A1924&lt;1500,'BM011'!$D$5,IF($A1924&lt;1800,'BM011'!$D$5,IF($A1924&lt;2000,'BM011'!$D$5,$A1924))),'BM011'!$D$5:$U$607,'BM011'!T$609,0))</f>
        <v>42070</v>
      </c>
      <c r="G1924">
        <f>SUMIFS(Baggrundsvariable!D$3:D$296,Baggrundsvariable!$A$3:$A$296,Samlet!$C1924,Baggrundsvariable!$C$3:$C$296,Samlet!$E1924)</f>
        <v>252988</v>
      </c>
      <c r="H1924" s="8">
        <f>SUMIFS(Baggrundsvariable!E$3:E$296,Baggrundsvariable!$A$3:$A$296,Samlet!$C1924,Baggrundsvariable!$C$3:$C$296,Samlet!$E1924)</f>
        <v>1.075</v>
      </c>
      <c r="I1924" s="8">
        <f>SUMIFS(Baggrundsvariable!F$3:F$296,Baggrundsvariable!$A$3:$A$296,Samlet!$C1924,Baggrundsvariable!$C$3:$C$296,Samlet!$E1924)</f>
        <v>2.2000000000000002</v>
      </c>
      <c r="J1924" s="8">
        <f>SUMIFS(Baggrundsvariable!G$3:G$296,Baggrundsvariable!$A$3:$A$296,Samlet!$C1924,Baggrundsvariable!$C$3:$C$296,Samlet!$E1924)</f>
        <v>26.4</v>
      </c>
      <c r="K1924" s="8">
        <f>SUMIFS(Baggrundsvariable!H$3:H$296,Baggrundsvariable!$A$3:$A$296,Samlet!$C1924,Baggrundsvariable!$C$3:$C$296,Samlet!$E1924)</f>
        <v>16.899999999999999</v>
      </c>
      <c r="L1924" s="8">
        <f>SUMIFS(Baggrundsvariable!I$3:I$296,Baggrundsvariable!$A$3:$A$296,Samlet!$C1924,Baggrundsvariable!$C$3:$C$296,Samlet!$E1924)</f>
        <v>9.6817934403013481</v>
      </c>
    </row>
    <row r="1925" spans="1:12">
      <c r="A1925">
        <v>1973</v>
      </c>
      <c r="B1925" t="s">
        <v>619</v>
      </c>
      <c r="C1925">
        <v>147</v>
      </c>
      <c r="D1925" t="s">
        <v>1236</v>
      </c>
      <c r="E1925">
        <v>2015</v>
      </c>
      <c r="F1925" s="15">
        <f>IF(VLOOKUP(IF($A1925&lt;1500,'BM011'!$D$5,IF($A1925&lt;1800,'BM011'!$D$5,IF($A1925&lt;2000,'BM011'!$D$5,$A1925))),'BM011'!$D$5:$U$607,'BM011'!T$609,0)="BRUG KOM",VLOOKUP($C1925,'BM010'!$C$5:$T$102,'BM010'!S$104,0),VLOOKUP(IF($A1925&lt;1500,'BM011'!$D$5,IF($A1925&lt;1800,'BM011'!$D$5,IF($A1925&lt;2000,'BM011'!$D$5,$A1925))),'BM011'!$D$5:$U$607,'BM011'!T$609,0))</f>
        <v>42070</v>
      </c>
      <c r="G1925">
        <f>SUMIFS(Baggrundsvariable!D$3:D$296,Baggrundsvariable!$A$3:$A$296,Samlet!$C1925,Baggrundsvariable!$C$3:$C$296,Samlet!$E1925)</f>
        <v>252988</v>
      </c>
      <c r="H1925" s="8">
        <f>SUMIFS(Baggrundsvariable!E$3:E$296,Baggrundsvariable!$A$3:$A$296,Samlet!$C1925,Baggrundsvariable!$C$3:$C$296,Samlet!$E1925)</f>
        <v>1.075</v>
      </c>
      <c r="I1925" s="8">
        <f>SUMIFS(Baggrundsvariable!F$3:F$296,Baggrundsvariable!$A$3:$A$296,Samlet!$C1925,Baggrundsvariable!$C$3:$C$296,Samlet!$E1925)</f>
        <v>2.2000000000000002</v>
      </c>
      <c r="J1925" s="8">
        <f>SUMIFS(Baggrundsvariable!G$3:G$296,Baggrundsvariable!$A$3:$A$296,Samlet!$C1925,Baggrundsvariable!$C$3:$C$296,Samlet!$E1925)</f>
        <v>26.4</v>
      </c>
      <c r="K1925" s="8">
        <f>SUMIFS(Baggrundsvariable!H$3:H$296,Baggrundsvariable!$A$3:$A$296,Samlet!$C1925,Baggrundsvariable!$C$3:$C$296,Samlet!$E1925)</f>
        <v>16.899999999999999</v>
      </c>
      <c r="L1925" s="8">
        <f>SUMIFS(Baggrundsvariable!I$3:I$296,Baggrundsvariable!$A$3:$A$296,Samlet!$C1925,Baggrundsvariable!$C$3:$C$296,Samlet!$E1925)</f>
        <v>9.6817934403013481</v>
      </c>
    </row>
    <row r="1926" spans="1:12">
      <c r="A1926">
        <v>1974</v>
      </c>
      <c r="B1926" t="s">
        <v>619</v>
      </c>
      <c r="C1926">
        <v>147</v>
      </c>
      <c r="D1926" t="s">
        <v>1236</v>
      </c>
      <c r="E1926">
        <v>2015</v>
      </c>
      <c r="F1926" s="15">
        <f>IF(VLOOKUP(IF($A1926&lt;1500,'BM011'!$D$5,IF($A1926&lt;1800,'BM011'!$D$5,IF($A1926&lt;2000,'BM011'!$D$5,$A1926))),'BM011'!$D$5:$U$607,'BM011'!T$609,0)="BRUG KOM",VLOOKUP($C1926,'BM010'!$C$5:$T$102,'BM010'!S$104,0),VLOOKUP(IF($A1926&lt;1500,'BM011'!$D$5,IF($A1926&lt;1800,'BM011'!$D$5,IF($A1926&lt;2000,'BM011'!$D$5,$A1926))),'BM011'!$D$5:$U$607,'BM011'!T$609,0))</f>
        <v>42070</v>
      </c>
      <c r="G1926">
        <f>SUMIFS(Baggrundsvariable!D$3:D$296,Baggrundsvariable!$A$3:$A$296,Samlet!$C1926,Baggrundsvariable!$C$3:$C$296,Samlet!$E1926)</f>
        <v>252988</v>
      </c>
      <c r="H1926" s="8">
        <f>SUMIFS(Baggrundsvariable!E$3:E$296,Baggrundsvariable!$A$3:$A$296,Samlet!$C1926,Baggrundsvariable!$C$3:$C$296,Samlet!$E1926)</f>
        <v>1.075</v>
      </c>
      <c r="I1926" s="8">
        <f>SUMIFS(Baggrundsvariable!F$3:F$296,Baggrundsvariable!$A$3:$A$296,Samlet!$C1926,Baggrundsvariable!$C$3:$C$296,Samlet!$E1926)</f>
        <v>2.2000000000000002</v>
      </c>
      <c r="J1926" s="8">
        <f>SUMIFS(Baggrundsvariable!G$3:G$296,Baggrundsvariable!$A$3:$A$296,Samlet!$C1926,Baggrundsvariable!$C$3:$C$296,Samlet!$E1926)</f>
        <v>26.4</v>
      </c>
      <c r="K1926" s="8">
        <f>SUMIFS(Baggrundsvariable!H$3:H$296,Baggrundsvariable!$A$3:$A$296,Samlet!$C1926,Baggrundsvariable!$C$3:$C$296,Samlet!$E1926)</f>
        <v>16.899999999999999</v>
      </c>
      <c r="L1926" s="8">
        <f>SUMIFS(Baggrundsvariable!I$3:I$296,Baggrundsvariable!$A$3:$A$296,Samlet!$C1926,Baggrundsvariable!$C$3:$C$296,Samlet!$E1926)</f>
        <v>9.6817934403013481</v>
      </c>
    </row>
    <row r="1927" spans="1:12">
      <c r="A1927">
        <v>2000</v>
      </c>
      <c r="B1927" t="s">
        <v>620</v>
      </c>
      <c r="C1927">
        <v>101</v>
      </c>
      <c r="D1927" t="s">
        <v>1232</v>
      </c>
      <c r="E1927">
        <v>2015</v>
      </c>
      <c r="F1927" s="15">
        <f>IF(VLOOKUP(IF($A1927&lt;1500,'BM011'!$D$5,IF($A1927&lt;1800,'BM011'!$D$5,IF($A1927&lt;2000,'BM011'!$D$5,$A1927))),'BM011'!$D$5:$U$607,'BM011'!T$609,0)="BRUG KOM",VLOOKUP($C1927,'BM010'!$C$5:$T$102,'BM010'!S$104,0),VLOOKUP(IF($A1927&lt;1500,'BM011'!$D$5,IF($A1927&lt;1800,'BM011'!$D$5,IF($A1927&lt;2000,'BM011'!$D$5,$A1927))),'BM011'!$D$5:$U$607,'BM011'!T$609,0))</f>
        <v>41239</v>
      </c>
      <c r="G1927">
        <f>SUMIFS(Baggrundsvariable!D$3:D$296,Baggrundsvariable!$A$3:$A$296,Samlet!$C1927,Baggrundsvariable!$C$3:$C$296,Samlet!$E1927)</f>
        <v>209991</v>
      </c>
      <c r="H1927" s="8">
        <f>SUMIFS(Baggrundsvariable!E$3:E$296,Baggrundsvariable!$A$3:$A$296,Samlet!$C1927,Baggrundsvariable!$C$3:$C$296,Samlet!$E1927)</f>
        <v>1.2249999999999999</v>
      </c>
      <c r="I1927" s="8">
        <f>SUMIFS(Baggrundsvariable!F$3:F$296,Baggrundsvariable!$A$3:$A$296,Samlet!$C1927,Baggrundsvariable!$C$3:$C$296,Samlet!$E1927)</f>
        <v>6.4</v>
      </c>
      <c r="J1927" s="8">
        <f>SUMIFS(Baggrundsvariable!G$3:G$296,Baggrundsvariable!$A$3:$A$296,Samlet!$C1927,Baggrundsvariable!$C$3:$C$296,Samlet!$E1927)</f>
        <v>40.6</v>
      </c>
      <c r="K1927" s="8">
        <f>SUMIFS(Baggrundsvariable!H$3:H$296,Baggrundsvariable!$A$3:$A$296,Samlet!$C1927,Baggrundsvariable!$C$3:$C$296,Samlet!$E1927)</f>
        <v>20.8</v>
      </c>
      <c r="L1927" s="8">
        <f>SUMIFS(Baggrundsvariable!I$3:I$296,Baggrundsvariable!$A$3:$A$296,Samlet!$C1927,Baggrundsvariable!$C$3:$C$296,Samlet!$E1927)</f>
        <v>14.847157834554469</v>
      </c>
    </row>
    <row r="1928" spans="1:12">
      <c r="A1928">
        <v>2000</v>
      </c>
      <c r="B1928" t="s">
        <v>620</v>
      </c>
      <c r="C1928">
        <v>147</v>
      </c>
      <c r="D1928" t="s">
        <v>1236</v>
      </c>
      <c r="E1928">
        <v>2015</v>
      </c>
      <c r="F1928" s="15">
        <f>IF(VLOOKUP(IF($A1928&lt;1500,'BM011'!$D$5,IF($A1928&lt;1800,'BM011'!$D$5,IF($A1928&lt;2000,'BM011'!$D$5,$A1928))),'BM011'!$D$5:$U$607,'BM011'!T$609,0)="BRUG KOM",VLOOKUP($C1928,'BM010'!$C$5:$T$102,'BM010'!S$104,0),VLOOKUP(IF($A1928&lt;1500,'BM011'!$D$5,IF($A1928&lt;1800,'BM011'!$D$5,IF($A1928&lt;2000,'BM011'!$D$5,$A1928))),'BM011'!$D$5:$U$607,'BM011'!T$609,0))</f>
        <v>41239</v>
      </c>
      <c r="G1928">
        <f>SUMIFS(Baggrundsvariable!D$3:D$296,Baggrundsvariable!$A$3:$A$296,Samlet!$C1928,Baggrundsvariable!$C$3:$C$296,Samlet!$E1928)</f>
        <v>252988</v>
      </c>
      <c r="H1928" s="8">
        <f>SUMIFS(Baggrundsvariable!E$3:E$296,Baggrundsvariable!$A$3:$A$296,Samlet!$C1928,Baggrundsvariable!$C$3:$C$296,Samlet!$E1928)</f>
        <v>1.075</v>
      </c>
      <c r="I1928" s="8">
        <f>SUMIFS(Baggrundsvariable!F$3:F$296,Baggrundsvariable!$A$3:$A$296,Samlet!$C1928,Baggrundsvariable!$C$3:$C$296,Samlet!$E1928)</f>
        <v>2.2000000000000002</v>
      </c>
      <c r="J1928" s="8">
        <f>SUMIFS(Baggrundsvariable!G$3:G$296,Baggrundsvariable!$A$3:$A$296,Samlet!$C1928,Baggrundsvariable!$C$3:$C$296,Samlet!$E1928)</f>
        <v>26.4</v>
      </c>
      <c r="K1928" s="8">
        <f>SUMIFS(Baggrundsvariable!H$3:H$296,Baggrundsvariable!$A$3:$A$296,Samlet!$C1928,Baggrundsvariable!$C$3:$C$296,Samlet!$E1928)</f>
        <v>16.899999999999999</v>
      </c>
      <c r="L1928" s="8">
        <f>SUMIFS(Baggrundsvariable!I$3:I$296,Baggrundsvariable!$A$3:$A$296,Samlet!$C1928,Baggrundsvariable!$C$3:$C$296,Samlet!$E1928)</f>
        <v>9.6817934403013481</v>
      </c>
    </row>
    <row r="1929" spans="1:12">
      <c r="A1929">
        <v>2100</v>
      </c>
      <c r="B1929" t="s">
        <v>621</v>
      </c>
      <c r="C1929">
        <v>101</v>
      </c>
      <c r="D1929" t="s">
        <v>1232</v>
      </c>
      <c r="E1929">
        <v>2015</v>
      </c>
      <c r="F1929" s="15">
        <f>IF(VLOOKUP(IF($A1929&lt;1500,'BM011'!$D$5,IF($A1929&lt;1800,'BM011'!$D$5,IF($A1929&lt;2000,'BM011'!$D$5,$A1929))),'BM011'!$D$5:$U$607,'BM011'!T$609,0)="BRUG KOM",VLOOKUP($C1929,'BM010'!$C$5:$T$102,'BM010'!S$104,0),VLOOKUP(IF($A1929&lt;1500,'BM011'!$D$5,IF($A1929&lt;1800,'BM011'!$D$5,IF($A1929&lt;2000,'BM011'!$D$5,$A1929))),'BM011'!$D$5:$U$607,'BM011'!T$609,0))</f>
        <v>40052.25</v>
      </c>
      <c r="G1929">
        <f>SUMIFS(Baggrundsvariable!D$3:D$296,Baggrundsvariable!$A$3:$A$296,Samlet!$C1929,Baggrundsvariable!$C$3:$C$296,Samlet!$E1929)</f>
        <v>209991</v>
      </c>
      <c r="H1929" s="8">
        <f>SUMIFS(Baggrundsvariable!E$3:E$296,Baggrundsvariable!$A$3:$A$296,Samlet!$C1929,Baggrundsvariable!$C$3:$C$296,Samlet!$E1929)</f>
        <v>1.2249999999999999</v>
      </c>
      <c r="I1929" s="8">
        <f>SUMIFS(Baggrundsvariable!F$3:F$296,Baggrundsvariable!$A$3:$A$296,Samlet!$C1929,Baggrundsvariable!$C$3:$C$296,Samlet!$E1929)</f>
        <v>6.4</v>
      </c>
      <c r="J1929" s="8">
        <f>SUMIFS(Baggrundsvariable!G$3:G$296,Baggrundsvariable!$A$3:$A$296,Samlet!$C1929,Baggrundsvariable!$C$3:$C$296,Samlet!$E1929)</f>
        <v>40.6</v>
      </c>
      <c r="K1929" s="8">
        <f>SUMIFS(Baggrundsvariable!H$3:H$296,Baggrundsvariable!$A$3:$A$296,Samlet!$C1929,Baggrundsvariable!$C$3:$C$296,Samlet!$E1929)</f>
        <v>20.8</v>
      </c>
      <c r="L1929" s="8">
        <f>SUMIFS(Baggrundsvariable!I$3:I$296,Baggrundsvariable!$A$3:$A$296,Samlet!$C1929,Baggrundsvariable!$C$3:$C$296,Samlet!$E1929)</f>
        <v>14.847157834554469</v>
      </c>
    </row>
    <row r="1930" spans="1:12">
      <c r="A1930">
        <v>2150</v>
      </c>
      <c r="B1930" t="s">
        <v>622</v>
      </c>
      <c r="C1930">
        <v>101</v>
      </c>
      <c r="D1930" t="s">
        <v>1232</v>
      </c>
      <c r="E1930">
        <v>2015</v>
      </c>
      <c r="F1930" s="15">
        <f>IF(VLOOKUP(IF($A1930&lt;1500,'BM011'!$D$5,IF($A1930&lt;1800,'BM011'!$D$5,IF($A1930&lt;2000,'BM011'!$D$5,$A1930))),'BM011'!$D$5:$U$607,'BM011'!T$609,0)="BRUG KOM",VLOOKUP($C1930,'BM010'!$C$5:$T$102,'BM010'!S$104,0),VLOOKUP(IF($A1930&lt;1500,'BM011'!$D$5,IF($A1930&lt;1800,'BM011'!$D$5,IF($A1930&lt;2000,'BM011'!$D$5,$A1930))),'BM011'!$D$5:$U$607,'BM011'!T$609,0))</f>
        <v>29624.75</v>
      </c>
      <c r="G1930">
        <f>SUMIFS(Baggrundsvariable!D$3:D$296,Baggrundsvariable!$A$3:$A$296,Samlet!$C1930,Baggrundsvariable!$C$3:$C$296,Samlet!$E1930)</f>
        <v>209991</v>
      </c>
      <c r="H1930" s="8">
        <f>SUMIFS(Baggrundsvariable!E$3:E$296,Baggrundsvariable!$A$3:$A$296,Samlet!$C1930,Baggrundsvariable!$C$3:$C$296,Samlet!$E1930)</f>
        <v>1.2249999999999999</v>
      </c>
      <c r="I1930" s="8">
        <f>SUMIFS(Baggrundsvariable!F$3:F$296,Baggrundsvariable!$A$3:$A$296,Samlet!$C1930,Baggrundsvariable!$C$3:$C$296,Samlet!$E1930)</f>
        <v>6.4</v>
      </c>
      <c r="J1930" s="8">
        <f>SUMIFS(Baggrundsvariable!G$3:G$296,Baggrundsvariable!$A$3:$A$296,Samlet!$C1930,Baggrundsvariable!$C$3:$C$296,Samlet!$E1930)</f>
        <v>40.6</v>
      </c>
      <c r="K1930" s="8">
        <f>SUMIFS(Baggrundsvariable!H$3:H$296,Baggrundsvariable!$A$3:$A$296,Samlet!$C1930,Baggrundsvariable!$C$3:$C$296,Samlet!$E1930)</f>
        <v>20.8</v>
      </c>
      <c r="L1930" s="8">
        <f>SUMIFS(Baggrundsvariable!I$3:I$296,Baggrundsvariable!$A$3:$A$296,Samlet!$C1930,Baggrundsvariable!$C$3:$C$296,Samlet!$E1930)</f>
        <v>14.847157834554469</v>
      </c>
    </row>
    <row r="1931" spans="1:12">
      <c r="A1931">
        <v>2200</v>
      </c>
      <c r="B1931" t="s">
        <v>623</v>
      </c>
      <c r="C1931">
        <v>101</v>
      </c>
      <c r="D1931" t="s">
        <v>1232</v>
      </c>
      <c r="E1931">
        <v>2015</v>
      </c>
      <c r="F1931" s="15">
        <f>IF(VLOOKUP(IF($A1931&lt;1500,'BM011'!$D$5,IF($A1931&lt;1800,'BM011'!$D$5,IF($A1931&lt;2000,'BM011'!$D$5,$A1931))),'BM011'!$D$5:$U$607,'BM011'!T$609,0)="BRUG KOM",VLOOKUP($C1931,'BM010'!$C$5:$T$102,'BM010'!S$104,0),VLOOKUP(IF($A1931&lt;1500,'BM011'!$D$5,IF($A1931&lt;1800,'BM011'!$D$5,IF($A1931&lt;2000,'BM011'!$D$5,$A1931))),'BM011'!$D$5:$U$607,'BM011'!T$609,0))</f>
        <v>29624.75</v>
      </c>
      <c r="G1931">
        <f>SUMIFS(Baggrundsvariable!D$3:D$296,Baggrundsvariable!$A$3:$A$296,Samlet!$C1931,Baggrundsvariable!$C$3:$C$296,Samlet!$E1931)</f>
        <v>209991</v>
      </c>
      <c r="H1931" s="8">
        <f>SUMIFS(Baggrundsvariable!E$3:E$296,Baggrundsvariable!$A$3:$A$296,Samlet!$C1931,Baggrundsvariable!$C$3:$C$296,Samlet!$E1931)</f>
        <v>1.2249999999999999</v>
      </c>
      <c r="I1931" s="8">
        <f>SUMIFS(Baggrundsvariable!F$3:F$296,Baggrundsvariable!$A$3:$A$296,Samlet!$C1931,Baggrundsvariable!$C$3:$C$296,Samlet!$E1931)</f>
        <v>6.4</v>
      </c>
      <c r="J1931" s="8">
        <f>SUMIFS(Baggrundsvariable!G$3:G$296,Baggrundsvariable!$A$3:$A$296,Samlet!$C1931,Baggrundsvariable!$C$3:$C$296,Samlet!$E1931)</f>
        <v>40.6</v>
      </c>
      <c r="K1931" s="8">
        <f>SUMIFS(Baggrundsvariable!H$3:H$296,Baggrundsvariable!$A$3:$A$296,Samlet!$C1931,Baggrundsvariable!$C$3:$C$296,Samlet!$E1931)</f>
        <v>20.8</v>
      </c>
      <c r="L1931" s="8">
        <f>SUMIFS(Baggrundsvariable!I$3:I$296,Baggrundsvariable!$A$3:$A$296,Samlet!$C1931,Baggrundsvariable!$C$3:$C$296,Samlet!$E1931)</f>
        <v>14.847157834554469</v>
      </c>
    </row>
    <row r="1932" spans="1:12">
      <c r="A1932">
        <v>2200</v>
      </c>
      <c r="B1932" t="s">
        <v>623</v>
      </c>
      <c r="C1932">
        <v>147</v>
      </c>
      <c r="D1932" t="s">
        <v>1236</v>
      </c>
      <c r="E1932">
        <v>2015</v>
      </c>
      <c r="F1932" s="15">
        <f>IF(VLOOKUP(IF($A1932&lt;1500,'BM011'!$D$5,IF($A1932&lt;1800,'BM011'!$D$5,IF($A1932&lt;2000,'BM011'!$D$5,$A1932))),'BM011'!$D$5:$U$607,'BM011'!T$609,0)="BRUG KOM",VLOOKUP($C1932,'BM010'!$C$5:$T$102,'BM010'!S$104,0),VLOOKUP(IF($A1932&lt;1500,'BM011'!$D$5,IF($A1932&lt;1800,'BM011'!$D$5,IF($A1932&lt;2000,'BM011'!$D$5,$A1932))),'BM011'!$D$5:$U$607,'BM011'!T$609,0))</f>
        <v>42070</v>
      </c>
      <c r="G1932">
        <f>SUMIFS(Baggrundsvariable!D$3:D$296,Baggrundsvariable!$A$3:$A$296,Samlet!$C1932,Baggrundsvariable!$C$3:$C$296,Samlet!$E1932)</f>
        <v>252988</v>
      </c>
      <c r="H1932" s="8">
        <f>SUMIFS(Baggrundsvariable!E$3:E$296,Baggrundsvariable!$A$3:$A$296,Samlet!$C1932,Baggrundsvariable!$C$3:$C$296,Samlet!$E1932)</f>
        <v>1.075</v>
      </c>
      <c r="I1932" s="8">
        <f>SUMIFS(Baggrundsvariable!F$3:F$296,Baggrundsvariable!$A$3:$A$296,Samlet!$C1932,Baggrundsvariable!$C$3:$C$296,Samlet!$E1932)</f>
        <v>2.2000000000000002</v>
      </c>
      <c r="J1932" s="8">
        <f>SUMIFS(Baggrundsvariable!G$3:G$296,Baggrundsvariable!$A$3:$A$296,Samlet!$C1932,Baggrundsvariable!$C$3:$C$296,Samlet!$E1932)</f>
        <v>26.4</v>
      </c>
      <c r="K1932" s="8">
        <f>SUMIFS(Baggrundsvariable!H$3:H$296,Baggrundsvariable!$A$3:$A$296,Samlet!$C1932,Baggrundsvariable!$C$3:$C$296,Samlet!$E1932)</f>
        <v>16.899999999999999</v>
      </c>
      <c r="L1932" s="8">
        <f>SUMIFS(Baggrundsvariable!I$3:I$296,Baggrundsvariable!$A$3:$A$296,Samlet!$C1932,Baggrundsvariable!$C$3:$C$296,Samlet!$E1932)</f>
        <v>9.6817934403013481</v>
      </c>
    </row>
    <row r="1933" spans="1:12">
      <c r="A1933">
        <v>2300</v>
      </c>
      <c r="B1933" t="s">
        <v>624</v>
      </c>
      <c r="C1933">
        <v>101</v>
      </c>
      <c r="D1933" t="s">
        <v>1232</v>
      </c>
      <c r="E1933">
        <v>2015</v>
      </c>
      <c r="F1933" s="15">
        <f>IF(VLOOKUP(IF($A1933&lt;1500,'BM011'!$D$5,IF($A1933&lt;1800,'BM011'!$D$5,IF($A1933&lt;2000,'BM011'!$D$5,$A1933))),'BM011'!$D$5:$U$607,'BM011'!T$609,0)="BRUG KOM",VLOOKUP($C1933,'BM010'!$C$5:$T$102,'BM010'!S$104,0),VLOOKUP(IF($A1933&lt;1500,'BM011'!$D$5,IF($A1933&lt;1800,'BM011'!$D$5,IF($A1933&lt;2000,'BM011'!$D$5,$A1933))),'BM011'!$D$5:$U$607,'BM011'!T$609,0))</f>
        <v>30764.25</v>
      </c>
      <c r="G1933">
        <f>SUMIFS(Baggrundsvariable!D$3:D$296,Baggrundsvariable!$A$3:$A$296,Samlet!$C1933,Baggrundsvariable!$C$3:$C$296,Samlet!$E1933)</f>
        <v>209991</v>
      </c>
      <c r="H1933" s="8">
        <f>SUMIFS(Baggrundsvariable!E$3:E$296,Baggrundsvariable!$A$3:$A$296,Samlet!$C1933,Baggrundsvariable!$C$3:$C$296,Samlet!$E1933)</f>
        <v>1.2249999999999999</v>
      </c>
      <c r="I1933" s="8">
        <f>SUMIFS(Baggrundsvariable!F$3:F$296,Baggrundsvariable!$A$3:$A$296,Samlet!$C1933,Baggrundsvariable!$C$3:$C$296,Samlet!$E1933)</f>
        <v>6.4</v>
      </c>
      <c r="J1933" s="8">
        <f>SUMIFS(Baggrundsvariable!G$3:G$296,Baggrundsvariable!$A$3:$A$296,Samlet!$C1933,Baggrundsvariable!$C$3:$C$296,Samlet!$E1933)</f>
        <v>40.6</v>
      </c>
      <c r="K1933" s="8">
        <f>SUMIFS(Baggrundsvariable!H$3:H$296,Baggrundsvariable!$A$3:$A$296,Samlet!$C1933,Baggrundsvariable!$C$3:$C$296,Samlet!$E1933)</f>
        <v>20.8</v>
      </c>
      <c r="L1933" s="8">
        <f>SUMIFS(Baggrundsvariable!I$3:I$296,Baggrundsvariable!$A$3:$A$296,Samlet!$C1933,Baggrundsvariable!$C$3:$C$296,Samlet!$E1933)</f>
        <v>14.847157834554469</v>
      </c>
    </row>
    <row r="1934" spans="1:12">
      <c r="A1934">
        <v>2300</v>
      </c>
      <c r="B1934" t="s">
        <v>624</v>
      </c>
      <c r="C1934">
        <v>185</v>
      </c>
      <c r="D1934" t="s">
        <v>1235</v>
      </c>
      <c r="E1934">
        <v>2015</v>
      </c>
      <c r="F1934" s="15">
        <f>IF(VLOOKUP(IF($A1934&lt;1500,'BM011'!$D$5,IF($A1934&lt;1800,'BM011'!$D$5,IF($A1934&lt;2000,'BM011'!$D$5,$A1934))),'BM011'!$D$5:$U$607,'BM011'!T$609,0)="BRUG KOM",VLOOKUP($C1934,'BM010'!$C$5:$T$102,'BM010'!S$104,0),VLOOKUP(IF($A1934&lt;1500,'BM011'!$D$5,IF($A1934&lt;1800,'BM011'!$D$5,IF($A1934&lt;2000,'BM011'!$D$5,$A1934))),'BM011'!$D$5:$U$607,'BM011'!T$609,0))</f>
        <v>30764.25</v>
      </c>
      <c r="G1934">
        <f>SUMIFS(Baggrundsvariable!D$3:D$296,Baggrundsvariable!$A$3:$A$296,Samlet!$C1934,Baggrundsvariable!$C$3:$C$296,Samlet!$E1934)</f>
        <v>227877</v>
      </c>
      <c r="H1934" s="8">
        <f>SUMIFS(Baggrundsvariable!E$3:E$296,Baggrundsvariable!$A$3:$A$296,Samlet!$C1934,Baggrundsvariable!$C$3:$C$296,Samlet!$E1934)</f>
        <v>1.3166666666666667</v>
      </c>
      <c r="I1934" s="8">
        <f>SUMIFS(Baggrundsvariable!F$3:F$296,Baggrundsvariable!$A$3:$A$296,Samlet!$C1934,Baggrundsvariable!$C$3:$C$296,Samlet!$E1934)</f>
        <v>4</v>
      </c>
      <c r="J1934" s="8">
        <f>SUMIFS(Baggrundsvariable!G$3:G$296,Baggrundsvariable!$A$3:$A$296,Samlet!$C1934,Baggrundsvariable!$C$3:$C$296,Samlet!$E1934)</f>
        <v>17</v>
      </c>
      <c r="K1934" s="8">
        <f>SUMIFS(Baggrundsvariable!H$3:H$296,Baggrundsvariable!$A$3:$A$296,Samlet!$C1934,Baggrundsvariable!$C$3:$C$296,Samlet!$E1934)</f>
        <v>14</v>
      </c>
      <c r="L1934" s="8">
        <f>SUMIFS(Baggrundsvariable!I$3:I$296,Baggrundsvariable!$A$3:$A$296,Samlet!$C1934,Baggrundsvariable!$C$3:$C$296,Samlet!$E1934)</f>
        <v>8.3028598218471643</v>
      </c>
    </row>
    <row r="1935" spans="1:12">
      <c r="A1935">
        <v>2400</v>
      </c>
      <c r="B1935" t="s">
        <v>625</v>
      </c>
      <c r="C1935">
        <v>101</v>
      </c>
      <c r="D1935" t="s">
        <v>1232</v>
      </c>
      <c r="E1935">
        <v>2015</v>
      </c>
      <c r="F1935" s="15">
        <f>IF(VLOOKUP(IF($A1935&lt;1500,'BM011'!$D$5,IF($A1935&lt;1800,'BM011'!$D$5,IF($A1935&lt;2000,'BM011'!$D$5,$A1935))),'BM011'!$D$5:$U$607,'BM011'!T$609,0)="BRUG KOM",VLOOKUP($C1935,'BM010'!$C$5:$T$102,'BM010'!S$104,0),VLOOKUP(IF($A1935&lt;1500,'BM011'!$D$5,IF($A1935&lt;1800,'BM011'!$D$5,IF($A1935&lt;2000,'BM011'!$D$5,$A1935))),'BM011'!$D$5:$U$607,'BM011'!T$609,0))</f>
        <v>27972.75</v>
      </c>
      <c r="G1935">
        <f>SUMIFS(Baggrundsvariable!D$3:D$296,Baggrundsvariable!$A$3:$A$296,Samlet!$C1935,Baggrundsvariable!$C$3:$C$296,Samlet!$E1935)</f>
        <v>209991</v>
      </c>
      <c r="H1935" s="8">
        <f>SUMIFS(Baggrundsvariable!E$3:E$296,Baggrundsvariable!$A$3:$A$296,Samlet!$C1935,Baggrundsvariable!$C$3:$C$296,Samlet!$E1935)</f>
        <v>1.2249999999999999</v>
      </c>
      <c r="I1935" s="8">
        <f>SUMIFS(Baggrundsvariable!F$3:F$296,Baggrundsvariable!$A$3:$A$296,Samlet!$C1935,Baggrundsvariable!$C$3:$C$296,Samlet!$E1935)</f>
        <v>6.4</v>
      </c>
      <c r="J1935" s="8">
        <f>SUMIFS(Baggrundsvariable!G$3:G$296,Baggrundsvariable!$A$3:$A$296,Samlet!$C1935,Baggrundsvariable!$C$3:$C$296,Samlet!$E1935)</f>
        <v>40.6</v>
      </c>
      <c r="K1935" s="8">
        <f>SUMIFS(Baggrundsvariable!H$3:H$296,Baggrundsvariable!$A$3:$A$296,Samlet!$C1935,Baggrundsvariable!$C$3:$C$296,Samlet!$E1935)</f>
        <v>20.8</v>
      </c>
      <c r="L1935" s="8">
        <f>SUMIFS(Baggrundsvariable!I$3:I$296,Baggrundsvariable!$A$3:$A$296,Samlet!$C1935,Baggrundsvariable!$C$3:$C$296,Samlet!$E1935)</f>
        <v>14.847157834554469</v>
      </c>
    </row>
    <row r="1936" spans="1:12">
      <c r="A1936">
        <v>2450</v>
      </c>
      <c r="B1936" t="s">
        <v>626</v>
      </c>
      <c r="C1936">
        <v>101</v>
      </c>
      <c r="D1936" t="s">
        <v>1232</v>
      </c>
      <c r="E1936">
        <v>2015</v>
      </c>
      <c r="F1936" s="15">
        <f>IF(VLOOKUP(IF($A1936&lt;1500,'BM011'!$D$5,IF($A1936&lt;1800,'BM011'!$D$5,IF($A1936&lt;2000,'BM011'!$D$5,$A1936))),'BM011'!$D$5:$U$607,'BM011'!T$609,0)="BRUG KOM",VLOOKUP($C1936,'BM010'!$C$5:$T$102,'BM010'!S$104,0),VLOOKUP(IF($A1936&lt;1500,'BM011'!$D$5,IF($A1936&lt;1800,'BM011'!$D$5,IF($A1936&lt;2000,'BM011'!$D$5,$A1936))),'BM011'!$D$5:$U$607,'BM011'!T$609,0))</f>
        <v>29624.75</v>
      </c>
      <c r="G1936">
        <f>SUMIFS(Baggrundsvariable!D$3:D$296,Baggrundsvariable!$A$3:$A$296,Samlet!$C1936,Baggrundsvariable!$C$3:$C$296,Samlet!$E1936)</f>
        <v>209991</v>
      </c>
      <c r="H1936" s="8">
        <f>SUMIFS(Baggrundsvariable!E$3:E$296,Baggrundsvariable!$A$3:$A$296,Samlet!$C1936,Baggrundsvariable!$C$3:$C$296,Samlet!$E1936)</f>
        <v>1.2249999999999999</v>
      </c>
      <c r="I1936" s="8">
        <f>SUMIFS(Baggrundsvariable!F$3:F$296,Baggrundsvariable!$A$3:$A$296,Samlet!$C1936,Baggrundsvariable!$C$3:$C$296,Samlet!$E1936)</f>
        <v>6.4</v>
      </c>
      <c r="J1936" s="8">
        <f>SUMIFS(Baggrundsvariable!G$3:G$296,Baggrundsvariable!$A$3:$A$296,Samlet!$C1936,Baggrundsvariable!$C$3:$C$296,Samlet!$E1936)</f>
        <v>40.6</v>
      </c>
      <c r="K1936" s="8">
        <f>SUMIFS(Baggrundsvariable!H$3:H$296,Baggrundsvariable!$A$3:$A$296,Samlet!$C1936,Baggrundsvariable!$C$3:$C$296,Samlet!$E1936)</f>
        <v>20.8</v>
      </c>
      <c r="L1936" s="8">
        <f>SUMIFS(Baggrundsvariable!I$3:I$296,Baggrundsvariable!$A$3:$A$296,Samlet!$C1936,Baggrundsvariable!$C$3:$C$296,Samlet!$E1936)</f>
        <v>14.847157834554469</v>
      </c>
    </row>
    <row r="1937" spans="1:12">
      <c r="A1937">
        <v>2500</v>
      </c>
      <c r="B1937" t="s">
        <v>627</v>
      </c>
      <c r="C1937">
        <v>101</v>
      </c>
      <c r="D1937" t="s">
        <v>1232</v>
      </c>
      <c r="E1937">
        <v>2015</v>
      </c>
      <c r="F1937" s="15">
        <f>IF(VLOOKUP(IF($A1937&lt;1500,'BM011'!$D$5,IF($A1937&lt;1800,'BM011'!$D$5,IF($A1937&lt;2000,'BM011'!$D$5,$A1937))),'BM011'!$D$5:$U$607,'BM011'!T$609,0)="BRUG KOM",VLOOKUP($C1937,'BM010'!$C$5:$T$102,'BM010'!S$104,0),VLOOKUP(IF($A1937&lt;1500,'BM011'!$D$5,IF($A1937&lt;1800,'BM011'!$D$5,IF($A1937&lt;2000,'BM011'!$D$5,$A1937))),'BM011'!$D$5:$U$607,'BM011'!T$609,0))</f>
        <v>29562.25</v>
      </c>
      <c r="G1937">
        <f>SUMIFS(Baggrundsvariable!D$3:D$296,Baggrundsvariable!$A$3:$A$296,Samlet!$C1937,Baggrundsvariable!$C$3:$C$296,Samlet!$E1937)</f>
        <v>209991</v>
      </c>
      <c r="H1937" s="8">
        <f>SUMIFS(Baggrundsvariable!E$3:E$296,Baggrundsvariable!$A$3:$A$296,Samlet!$C1937,Baggrundsvariable!$C$3:$C$296,Samlet!$E1937)</f>
        <v>1.2249999999999999</v>
      </c>
      <c r="I1937" s="8">
        <f>SUMIFS(Baggrundsvariable!F$3:F$296,Baggrundsvariable!$A$3:$A$296,Samlet!$C1937,Baggrundsvariable!$C$3:$C$296,Samlet!$E1937)</f>
        <v>6.4</v>
      </c>
      <c r="J1937" s="8">
        <f>SUMIFS(Baggrundsvariable!G$3:G$296,Baggrundsvariable!$A$3:$A$296,Samlet!$C1937,Baggrundsvariable!$C$3:$C$296,Samlet!$E1937)</f>
        <v>40.6</v>
      </c>
      <c r="K1937" s="8">
        <f>SUMIFS(Baggrundsvariable!H$3:H$296,Baggrundsvariable!$A$3:$A$296,Samlet!$C1937,Baggrundsvariable!$C$3:$C$296,Samlet!$E1937)</f>
        <v>20.8</v>
      </c>
      <c r="L1937" s="8">
        <f>SUMIFS(Baggrundsvariable!I$3:I$296,Baggrundsvariable!$A$3:$A$296,Samlet!$C1937,Baggrundsvariable!$C$3:$C$296,Samlet!$E1937)</f>
        <v>14.847157834554469</v>
      </c>
    </row>
    <row r="1938" spans="1:12">
      <c r="A1938">
        <v>2500</v>
      </c>
      <c r="B1938" t="s">
        <v>627</v>
      </c>
      <c r="C1938">
        <v>147</v>
      </c>
      <c r="D1938" t="s">
        <v>1236</v>
      </c>
      <c r="E1938">
        <v>2015</v>
      </c>
      <c r="F1938" s="15">
        <f>IF(VLOOKUP(IF($A1938&lt;1500,'BM011'!$D$5,IF($A1938&lt;1800,'BM011'!$D$5,IF($A1938&lt;2000,'BM011'!$D$5,$A1938))),'BM011'!$D$5:$U$607,'BM011'!T$609,0)="BRUG KOM",VLOOKUP($C1938,'BM010'!$C$5:$T$102,'BM010'!S$104,0),VLOOKUP(IF($A1938&lt;1500,'BM011'!$D$5,IF($A1938&lt;1800,'BM011'!$D$5,IF($A1938&lt;2000,'BM011'!$D$5,$A1938))),'BM011'!$D$5:$U$607,'BM011'!T$609,0))</f>
        <v>29562.25</v>
      </c>
      <c r="G1938">
        <f>SUMIFS(Baggrundsvariable!D$3:D$296,Baggrundsvariable!$A$3:$A$296,Samlet!$C1938,Baggrundsvariable!$C$3:$C$296,Samlet!$E1938)</f>
        <v>252988</v>
      </c>
      <c r="H1938" s="8">
        <f>SUMIFS(Baggrundsvariable!E$3:E$296,Baggrundsvariable!$A$3:$A$296,Samlet!$C1938,Baggrundsvariable!$C$3:$C$296,Samlet!$E1938)</f>
        <v>1.075</v>
      </c>
      <c r="I1938" s="8">
        <f>SUMIFS(Baggrundsvariable!F$3:F$296,Baggrundsvariable!$A$3:$A$296,Samlet!$C1938,Baggrundsvariable!$C$3:$C$296,Samlet!$E1938)</f>
        <v>2.2000000000000002</v>
      </c>
      <c r="J1938" s="8">
        <f>SUMIFS(Baggrundsvariable!G$3:G$296,Baggrundsvariable!$A$3:$A$296,Samlet!$C1938,Baggrundsvariable!$C$3:$C$296,Samlet!$E1938)</f>
        <v>26.4</v>
      </c>
      <c r="K1938" s="8">
        <f>SUMIFS(Baggrundsvariable!H$3:H$296,Baggrundsvariable!$A$3:$A$296,Samlet!$C1938,Baggrundsvariable!$C$3:$C$296,Samlet!$E1938)</f>
        <v>16.899999999999999</v>
      </c>
      <c r="L1938" s="8">
        <f>SUMIFS(Baggrundsvariable!I$3:I$296,Baggrundsvariable!$A$3:$A$296,Samlet!$C1938,Baggrundsvariable!$C$3:$C$296,Samlet!$E1938)</f>
        <v>9.6817934403013481</v>
      </c>
    </row>
    <row r="1939" spans="1:12">
      <c r="A1939">
        <v>2600</v>
      </c>
      <c r="B1939" t="s">
        <v>628</v>
      </c>
      <c r="C1939">
        <v>161</v>
      </c>
      <c r="D1939" t="s">
        <v>1237</v>
      </c>
      <c r="E1939">
        <v>2015</v>
      </c>
      <c r="F1939" s="15">
        <f>IF(VLOOKUP(IF($A1939&lt;1500,'BM011'!$D$5,IF($A1939&lt;1800,'BM011'!$D$5,IF($A1939&lt;2000,'BM011'!$D$5,$A1939))),'BM011'!$D$5:$U$607,'BM011'!T$609,0)="BRUG KOM",VLOOKUP($C1939,'BM010'!$C$5:$T$102,'BM010'!S$104,0),VLOOKUP(IF($A1939&lt;1500,'BM011'!$D$5,IF($A1939&lt;1800,'BM011'!$D$5,IF($A1939&lt;2000,'BM011'!$D$5,$A1939))),'BM011'!$D$5:$U$607,'BM011'!T$609,0))</f>
        <v>19469.25</v>
      </c>
      <c r="G1939">
        <f>SUMIFS(Baggrundsvariable!D$3:D$296,Baggrundsvariable!$A$3:$A$296,Samlet!$C1939,Baggrundsvariable!$C$3:$C$296,Samlet!$E1939)</f>
        <v>219926</v>
      </c>
      <c r="H1939" s="8">
        <f>SUMIFS(Baggrundsvariable!E$3:E$296,Baggrundsvariable!$A$3:$A$296,Samlet!$C1939,Baggrundsvariable!$C$3:$C$296,Samlet!$E1939)</f>
        <v>1.0000000000000002</v>
      </c>
      <c r="I1939" s="8">
        <f>SUMIFS(Baggrundsvariable!F$3:F$296,Baggrundsvariable!$A$3:$A$296,Samlet!$C1939,Baggrundsvariable!$C$3:$C$296,Samlet!$E1939)</f>
        <v>5.6</v>
      </c>
      <c r="J1939" s="8">
        <f>SUMIFS(Baggrundsvariable!G$3:G$296,Baggrundsvariable!$A$3:$A$296,Samlet!$C1939,Baggrundsvariable!$C$3:$C$296,Samlet!$E1939)</f>
        <v>19.100000000000001</v>
      </c>
      <c r="K1939" s="8">
        <f>SUMIFS(Baggrundsvariable!H$3:H$296,Baggrundsvariable!$A$3:$A$296,Samlet!$C1939,Baggrundsvariable!$C$3:$C$296,Samlet!$E1939)</f>
        <v>17.7</v>
      </c>
      <c r="L1939" s="8">
        <f>SUMIFS(Baggrundsvariable!I$3:I$296,Baggrundsvariable!$A$3:$A$296,Samlet!$C1939,Baggrundsvariable!$C$3:$C$296,Samlet!$E1939)</f>
        <v>13.145000167423795</v>
      </c>
    </row>
    <row r="1940" spans="1:12">
      <c r="A1940">
        <v>2600</v>
      </c>
      <c r="B1940" t="s">
        <v>628</v>
      </c>
      <c r="C1940">
        <v>165</v>
      </c>
      <c r="D1940" t="s">
        <v>1238</v>
      </c>
      <c r="E1940">
        <v>2015</v>
      </c>
      <c r="F1940" s="15">
        <f>IF(VLOOKUP(IF($A1940&lt;1500,'BM011'!$D$5,IF($A1940&lt;1800,'BM011'!$D$5,IF($A1940&lt;2000,'BM011'!$D$5,$A1940))),'BM011'!$D$5:$U$607,'BM011'!T$609,0)="BRUG KOM",VLOOKUP($C1940,'BM010'!$C$5:$T$102,'BM010'!S$104,0),VLOOKUP(IF($A1940&lt;1500,'BM011'!$D$5,IF($A1940&lt;1800,'BM011'!$D$5,IF($A1940&lt;2000,'BM011'!$D$5,$A1940))),'BM011'!$D$5:$U$607,'BM011'!T$609,0))</f>
        <v>19469.25</v>
      </c>
      <c r="G1940">
        <f>SUMIFS(Baggrundsvariable!D$3:D$296,Baggrundsvariable!$A$3:$A$296,Samlet!$C1940,Baggrundsvariable!$C$3:$C$296,Samlet!$E1940)</f>
        <v>196771</v>
      </c>
      <c r="H1940" s="8">
        <f>SUMIFS(Baggrundsvariable!E$3:E$296,Baggrundsvariable!$A$3:$A$296,Samlet!$C1940,Baggrundsvariable!$C$3:$C$296,Samlet!$E1940)</f>
        <v>1.55</v>
      </c>
      <c r="I1940" s="8">
        <f>SUMIFS(Baggrundsvariable!F$3:F$296,Baggrundsvariable!$A$3:$A$296,Samlet!$C1940,Baggrundsvariable!$C$3:$C$296,Samlet!$E1940)</f>
        <v>6.1</v>
      </c>
      <c r="J1940" s="8">
        <f>SUMIFS(Baggrundsvariable!G$3:G$296,Baggrundsvariable!$A$3:$A$296,Samlet!$C1940,Baggrundsvariable!$C$3:$C$296,Samlet!$E1940)</f>
        <v>34.299999999999997</v>
      </c>
      <c r="K1940" s="8">
        <f>SUMIFS(Baggrundsvariable!H$3:H$296,Baggrundsvariable!$A$3:$A$296,Samlet!$C1940,Baggrundsvariable!$C$3:$C$296,Samlet!$E1940)</f>
        <v>15.9</v>
      </c>
      <c r="L1940" s="8">
        <f>SUMIFS(Baggrundsvariable!I$3:I$296,Baggrundsvariable!$A$3:$A$296,Samlet!$C1940,Baggrundsvariable!$C$3:$C$296,Samlet!$E1940)</f>
        <v>23.402835997151385</v>
      </c>
    </row>
    <row r="1941" spans="1:12">
      <c r="A1941">
        <v>2605</v>
      </c>
      <c r="B1941" t="s">
        <v>629</v>
      </c>
      <c r="C1941">
        <v>153</v>
      </c>
      <c r="D1941" t="s">
        <v>1234</v>
      </c>
      <c r="E1941">
        <v>2015</v>
      </c>
      <c r="F1941" s="15">
        <f>IF(VLOOKUP(IF($A1941&lt;1500,'BM011'!$D$5,IF($A1941&lt;1800,'BM011'!$D$5,IF($A1941&lt;2000,'BM011'!$D$5,$A1941))),'BM011'!$D$5:$U$607,'BM011'!T$609,0)="BRUG KOM",VLOOKUP($C1941,'BM010'!$C$5:$T$102,'BM010'!S$104,0),VLOOKUP(IF($A1941&lt;1500,'BM011'!$D$5,IF($A1941&lt;1800,'BM011'!$D$5,IF($A1941&lt;2000,'BM011'!$D$5,$A1941))),'BM011'!$D$5:$U$607,'BM011'!T$609,0))</f>
        <v>19196</v>
      </c>
      <c r="G1941">
        <f>SUMIFS(Baggrundsvariable!D$3:D$296,Baggrundsvariable!$A$3:$A$296,Samlet!$C1941,Baggrundsvariable!$C$3:$C$296,Samlet!$E1941)</f>
        <v>197052</v>
      </c>
      <c r="H1941" s="8">
        <f>SUMIFS(Baggrundsvariable!E$3:E$296,Baggrundsvariable!$A$3:$A$296,Samlet!$C1941,Baggrundsvariable!$C$3:$C$296,Samlet!$E1941)</f>
        <v>1.1583333333333334</v>
      </c>
      <c r="I1941" s="8">
        <f>SUMIFS(Baggrundsvariable!F$3:F$296,Baggrundsvariable!$A$3:$A$296,Samlet!$C1941,Baggrundsvariable!$C$3:$C$296,Samlet!$E1941)</f>
        <v>7</v>
      </c>
      <c r="J1941" s="8">
        <f>SUMIFS(Baggrundsvariable!G$3:G$296,Baggrundsvariable!$A$3:$A$296,Samlet!$C1941,Baggrundsvariable!$C$3:$C$296,Samlet!$E1941)</f>
        <v>31</v>
      </c>
      <c r="K1941" s="8">
        <f>SUMIFS(Baggrundsvariable!H$3:H$296,Baggrundsvariable!$A$3:$A$296,Samlet!$C1941,Baggrundsvariable!$C$3:$C$296,Samlet!$E1941)</f>
        <v>14.3</v>
      </c>
      <c r="L1941" s="8">
        <f>SUMIFS(Baggrundsvariable!I$3:I$296,Baggrundsvariable!$A$3:$A$296,Samlet!$C1941,Baggrundsvariable!$C$3:$C$296,Samlet!$E1941)</f>
        <v>25.816335961438657</v>
      </c>
    </row>
    <row r="1942" spans="1:12">
      <c r="A1942">
        <v>2610</v>
      </c>
      <c r="B1942" t="s">
        <v>630</v>
      </c>
      <c r="C1942">
        <v>101</v>
      </c>
      <c r="D1942" t="s">
        <v>1232</v>
      </c>
      <c r="E1942">
        <v>2015</v>
      </c>
      <c r="F1942" s="15">
        <f>IF(VLOOKUP(IF($A1942&lt;1500,'BM011'!$D$5,IF($A1942&lt;1800,'BM011'!$D$5,IF($A1942&lt;2000,'BM011'!$D$5,$A1942))),'BM011'!$D$5:$U$607,'BM011'!T$609,0)="BRUG KOM",VLOOKUP($C1942,'BM010'!$C$5:$T$102,'BM010'!S$104,0),VLOOKUP(IF($A1942&lt;1500,'BM011'!$D$5,IF($A1942&lt;1800,'BM011'!$D$5,IF($A1942&lt;2000,'BM011'!$D$5,$A1942))),'BM011'!$D$5:$U$607,'BM011'!T$609,0))</f>
        <v>23381</v>
      </c>
      <c r="G1942">
        <f>SUMIFS(Baggrundsvariable!D$3:D$296,Baggrundsvariable!$A$3:$A$296,Samlet!$C1942,Baggrundsvariable!$C$3:$C$296,Samlet!$E1942)</f>
        <v>209991</v>
      </c>
      <c r="H1942" s="8">
        <f>SUMIFS(Baggrundsvariable!E$3:E$296,Baggrundsvariable!$A$3:$A$296,Samlet!$C1942,Baggrundsvariable!$C$3:$C$296,Samlet!$E1942)</f>
        <v>1.2249999999999999</v>
      </c>
      <c r="I1942" s="8">
        <f>SUMIFS(Baggrundsvariable!F$3:F$296,Baggrundsvariable!$A$3:$A$296,Samlet!$C1942,Baggrundsvariable!$C$3:$C$296,Samlet!$E1942)</f>
        <v>6.4</v>
      </c>
      <c r="J1942" s="8">
        <f>SUMIFS(Baggrundsvariable!G$3:G$296,Baggrundsvariable!$A$3:$A$296,Samlet!$C1942,Baggrundsvariable!$C$3:$C$296,Samlet!$E1942)</f>
        <v>40.6</v>
      </c>
      <c r="K1942" s="8">
        <f>SUMIFS(Baggrundsvariable!H$3:H$296,Baggrundsvariable!$A$3:$A$296,Samlet!$C1942,Baggrundsvariable!$C$3:$C$296,Samlet!$E1942)</f>
        <v>20.8</v>
      </c>
      <c r="L1942" s="8">
        <f>SUMIFS(Baggrundsvariable!I$3:I$296,Baggrundsvariable!$A$3:$A$296,Samlet!$C1942,Baggrundsvariable!$C$3:$C$296,Samlet!$E1942)</f>
        <v>14.847157834554469</v>
      </c>
    </row>
    <row r="1943" spans="1:12">
      <c r="A1943">
        <v>2610</v>
      </c>
      <c r="B1943" t="s">
        <v>630</v>
      </c>
      <c r="C1943">
        <v>167</v>
      </c>
      <c r="D1943" t="s">
        <v>1239</v>
      </c>
      <c r="E1943">
        <v>2015</v>
      </c>
      <c r="F1943" s="15">
        <f>IF(VLOOKUP(IF($A1943&lt;1500,'BM011'!$D$5,IF($A1943&lt;1800,'BM011'!$D$5,IF($A1943&lt;2000,'BM011'!$D$5,$A1943))),'BM011'!$D$5:$U$607,'BM011'!T$609,0)="BRUG KOM",VLOOKUP($C1943,'BM010'!$C$5:$T$102,'BM010'!S$104,0),VLOOKUP(IF($A1943&lt;1500,'BM011'!$D$5,IF($A1943&lt;1800,'BM011'!$D$5,IF($A1943&lt;2000,'BM011'!$D$5,$A1943))),'BM011'!$D$5:$U$607,'BM011'!T$609,0))</f>
        <v>23381</v>
      </c>
      <c r="G1943">
        <f>SUMIFS(Baggrundsvariable!D$3:D$296,Baggrundsvariable!$A$3:$A$296,Samlet!$C1943,Baggrundsvariable!$C$3:$C$296,Samlet!$E1943)</f>
        <v>213854</v>
      </c>
      <c r="H1943" s="8">
        <f>SUMIFS(Baggrundsvariable!E$3:E$296,Baggrundsvariable!$A$3:$A$296,Samlet!$C1943,Baggrundsvariable!$C$3:$C$296,Samlet!$E1943)</f>
        <v>1</v>
      </c>
      <c r="I1943" s="8">
        <f>SUMIFS(Baggrundsvariable!F$3:F$296,Baggrundsvariable!$A$3:$A$296,Samlet!$C1943,Baggrundsvariable!$C$3:$C$296,Samlet!$E1943)</f>
        <v>4.7</v>
      </c>
      <c r="J1943" s="8">
        <f>SUMIFS(Baggrundsvariable!G$3:G$296,Baggrundsvariable!$A$3:$A$296,Samlet!$C1943,Baggrundsvariable!$C$3:$C$296,Samlet!$E1943)</f>
        <v>20.9</v>
      </c>
      <c r="K1943" s="8">
        <f>SUMIFS(Baggrundsvariable!H$3:H$296,Baggrundsvariable!$A$3:$A$296,Samlet!$C1943,Baggrundsvariable!$C$3:$C$296,Samlet!$E1943)</f>
        <v>17.2</v>
      </c>
      <c r="L1943" s="8">
        <f>SUMIFS(Baggrundsvariable!I$3:I$296,Baggrundsvariable!$A$3:$A$296,Samlet!$C1943,Baggrundsvariable!$C$3:$C$296,Samlet!$E1943)</f>
        <v>13.911294157931783</v>
      </c>
    </row>
    <row r="1944" spans="1:12">
      <c r="A1944">
        <v>2610</v>
      </c>
      <c r="B1944" t="s">
        <v>630</v>
      </c>
      <c r="C1944">
        <v>175</v>
      </c>
      <c r="D1944" t="s">
        <v>1240</v>
      </c>
      <c r="E1944">
        <v>2015</v>
      </c>
      <c r="F1944" s="15">
        <f>IF(VLOOKUP(IF($A1944&lt;1500,'BM011'!$D$5,IF($A1944&lt;1800,'BM011'!$D$5,IF($A1944&lt;2000,'BM011'!$D$5,$A1944))),'BM011'!$D$5:$U$607,'BM011'!T$609,0)="BRUG KOM",VLOOKUP($C1944,'BM010'!$C$5:$T$102,'BM010'!S$104,0),VLOOKUP(IF($A1944&lt;1500,'BM011'!$D$5,IF($A1944&lt;1800,'BM011'!$D$5,IF($A1944&lt;2000,'BM011'!$D$5,$A1944))),'BM011'!$D$5:$U$607,'BM011'!T$609,0))</f>
        <v>23381</v>
      </c>
      <c r="G1944">
        <f>SUMIFS(Baggrundsvariable!D$3:D$296,Baggrundsvariable!$A$3:$A$296,Samlet!$C1944,Baggrundsvariable!$C$3:$C$296,Samlet!$E1944)</f>
        <v>216505</v>
      </c>
      <c r="H1944" s="8">
        <f>SUMIFS(Baggrundsvariable!E$3:E$296,Baggrundsvariable!$A$3:$A$296,Samlet!$C1944,Baggrundsvariable!$C$3:$C$296,Samlet!$E1944)</f>
        <v>1.075</v>
      </c>
      <c r="I1944" s="8">
        <f>SUMIFS(Baggrundsvariable!F$3:F$296,Baggrundsvariable!$A$3:$A$296,Samlet!$C1944,Baggrundsvariable!$C$3:$C$296,Samlet!$E1944)</f>
        <v>3.9</v>
      </c>
      <c r="J1944" s="8">
        <f>SUMIFS(Baggrundsvariable!G$3:G$296,Baggrundsvariable!$A$3:$A$296,Samlet!$C1944,Baggrundsvariable!$C$3:$C$296,Samlet!$E1944)</f>
        <v>20.7</v>
      </c>
      <c r="K1944" s="8">
        <f>SUMIFS(Baggrundsvariable!H$3:H$296,Baggrundsvariable!$A$3:$A$296,Samlet!$C1944,Baggrundsvariable!$C$3:$C$296,Samlet!$E1944)</f>
        <v>17.3</v>
      </c>
      <c r="L1944" s="8">
        <f>SUMIFS(Baggrundsvariable!I$3:I$296,Baggrundsvariable!$A$3:$A$296,Samlet!$C1944,Baggrundsvariable!$C$3:$C$296,Samlet!$E1944)</f>
        <v>13.732757935982631</v>
      </c>
    </row>
    <row r="1945" spans="1:12">
      <c r="A1945">
        <v>2620</v>
      </c>
      <c r="B1945" t="s">
        <v>631</v>
      </c>
      <c r="C1945">
        <v>153</v>
      </c>
      <c r="D1945" t="s">
        <v>1234</v>
      </c>
      <c r="E1945">
        <v>2015</v>
      </c>
      <c r="F1945" s="15">
        <f>IF(VLOOKUP(IF($A1945&lt;1500,'BM011'!$D$5,IF($A1945&lt;1800,'BM011'!$D$5,IF($A1945&lt;2000,'BM011'!$D$5,$A1945))),'BM011'!$D$5:$U$607,'BM011'!T$609,0)="BRUG KOM",VLOOKUP($C1945,'BM010'!$C$5:$T$102,'BM010'!S$104,0),VLOOKUP(IF($A1945&lt;1500,'BM011'!$D$5,IF($A1945&lt;1800,'BM011'!$D$5,IF($A1945&lt;2000,'BM011'!$D$5,$A1945))),'BM011'!$D$5:$U$607,'BM011'!T$609,0))</f>
        <v>17098.25</v>
      </c>
      <c r="G1945">
        <f>SUMIFS(Baggrundsvariable!D$3:D$296,Baggrundsvariable!$A$3:$A$296,Samlet!$C1945,Baggrundsvariable!$C$3:$C$296,Samlet!$E1945)</f>
        <v>197052</v>
      </c>
      <c r="H1945" s="8">
        <f>SUMIFS(Baggrundsvariable!E$3:E$296,Baggrundsvariable!$A$3:$A$296,Samlet!$C1945,Baggrundsvariable!$C$3:$C$296,Samlet!$E1945)</f>
        <v>1.1583333333333334</v>
      </c>
      <c r="I1945" s="8">
        <f>SUMIFS(Baggrundsvariable!F$3:F$296,Baggrundsvariable!$A$3:$A$296,Samlet!$C1945,Baggrundsvariable!$C$3:$C$296,Samlet!$E1945)</f>
        <v>7</v>
      </c>
      <c r="J1945" s="8">
        <f>SUMIFS(Baggrundsvariable!G$3:G$296,Baggrundsvariable!$A$3:$A$296,Samlet!$C1945,Baggrundsvariable!$C$3:$C$296,Samlet!$E1945)</f>
        <v>31</v>
      </c>
      <c r="K1945" s="8">
        <f>SUMIFS(Baggrundsvariable!H$3:H$296,Baggrundsvariable!$A$3:$A$296,Samlet!$C1945,Baggrundsvariable!$C$3:$C$296,Samlet!$E1945)</f>
        <v>14.3</v>
      </c>
      <c r="L1945" s="8">
        <f>SUMIFS(Baggrundsvariable!I$3:I$296,Baggrundsvariable!$A$3:$A$296,Samlet!$C1945,Baggrundsvariable!$C$3:$C$296,Samlet!$E1945)</f>
        <v>25.816335961438657</v>
      </c>
    </row>
    <row r="1946" spans="1:12">
      <c r="A1946">
        <v>2620</v>
      </c>
      <c r="B1946" t="s">
        <v>631</v>
      </c>
      <c r="C1946">
        <v>165</v>
      </c>
      <c r="D1946" t="s">
        <v>1238</v>
      </c>
      <c r="E1946">
        <v>2015</v>
      </c>
      <c r="F1946" s="15">
        <f>IF(VLOOKUP(IF($A1946&lt;1500,'BM011'!$D$5,IF($A1946&lt;1800,'BM011'!$D$5,IF($A1946&lt;2000,'BM011'!$D$5,$A1946))),'BM011'!$D$5:$U$607,'BM011'!T$609,0)="BRUG KOM",VLOOKUP($C1946,'BM010'!$C$5:$T$102,'BM010'!S$104,0),VLOOKUP(IF($A1946&lt;1500,'BM011'!$D$5,IF($A1946&lt;1800,'BM011'!$D$5,IF($A1946&lt;2000,'BM011'!$D$5,$A1946))),'BM011'!$D$5:$U$607,'BM011'!T$609,0))</f>
        <v>17098.25</v>
      </c>
      <c r="G1946">
        <f>SUMIFS(Baggrundsvariable!D$3:D$296,Baggrundsvariable!$A$3:$A$296,Samlet!$C1946,Baggrundsvariable!$C$3:$C$296,Samlet!$E1946)</f>
        <v>196771</v>
      </c>
      <c r="H1946" s="8">
        <f>SUMIFS(Baggrundsvariable!E$3:E$296,Baggrundsvariable!$A$3:$A$296,Samlet!$C1946,Baggrundsvariable!$C$3:$C$296,Samlet!$E1946)</f>
        <v>1.55</v>
      </c>
      <c r="I1946" s="8">
        <f>SUMIFS(Baggrundsvariable!F$3:F$296,Baggrundsvariable!$A$3:$A$296,Samlet!$C1946,Baggrundsvariable!$C$3:$C$296,Samlet!$E1946)</f>
        <v>6.1</v>
      </c>
      <c r="J1946" s="8">
        <f>SUMIFS(Baggrundsvariable!G$3:G$296,Baggrundsvariable!$A$3:$A$296,Samlet!$C1946,Baggrundsvariable!$C$3:$C$296,Samlet!$E1946)</f>
        <v>34.299999999999997</v>
      </c>
      <c r="K1946" s="8">
        <f>SUMIFS(Baggrundsvariable!H$3:H$296,Baggrundsvariable!$A$3:$A$296,Samlet!$C1946,Baggrundsvariable!$C$3:$C$296,Samlet!$E1946)</f>
        <v>15.9</v>
      </c>
      <c r="L1946" s="8">
        <f>SUMIFS(Baggrundsvariable!I$3:I$296,Baggrundsvariable!$A$3:$A$296,Samlet!$C1946,Baggrundsvariable!$C$3:$C$296,Samlet!$E1946)</f>
        <v>23.402835997151385</v>
      </c>
    </row>
    <row r="1947" spans="1:12">
      <c r="A1947">
        <v>2625</v>
      </c>
      <c r="B1947" t="s">
        <v>632</v>
      </c>
      <c r="C1947">
        <v>187</v>
      </c>
      <c r="D1947" t="s">
        <v>1241</v>
      </c>
      <c r="E1947">
        <v>2015</v>
      </c>
      <c r="F1947" s="15">
        <f>IF(VLOOKUP(IF($A1947&lt;1500,'BM011'!$D$5,IF($A1947&lt;1800,'BM011'!$D$5,IF($A1947&lt;2000,'BM011'!$D$5,$A1947))),'BM011'!$D$5:$U$607,'BM011'!T$609,0)="BRUG KOM",VLOOKUP($C1947,'BM010'!$C$5:$T$102,'BM010'!S$104,0),VLOOKUP(IF($A1947&lt;1500,'BM011'!$D$5,IF($A1947&lt;1800,'BM011'!$D$5,IF($A1947&lt;2000,'BM011'!$D$5,$A1947))),'BM011'!$D$5:$U$607,'BM011'!T$609,0))</f>
        <v>20365</v>
      </c>
      <c r="G1947">
        <f>SUMIFS(Baggrundsvariable!D$3:D$296,Baggrundsvariable!$A$3:$A$296,Samlet!$C1947,Baggrundsvariable!$C$3:$C$296,Samlet!$E1947)</f>
        <v>246651</v>
      </c>
      <c r="H1947" s="8">
        <f>SUMIFS(Baggrundsvariable!E$3:E$296,Baggrundsvariable!$A$3:$A$296,Samlet!$C1947,Baggrundsvariable!$C$3:$C$296,Samlet!$E1947)</f>
        <v>0.90000000000000024</v>
      </c>
      <c r="I1947" s="8">
        <f>SUMIFS(Baggrundsvariable!F$3:F$296,Baggrundsvariable!$A$3:$A$296,Samlet!$C1947,Baggrundsvariable!$C$3:$C$296,Samlet!$E1947)</f>
        <v>3.1</v>
      </c>
      <c r="J1947" s="8">
        <f>SUMIFS(Baggrundsvariable!G$3:G$296,Baggrundsvariable!$A$3:$A$296,Samlet!$C1947,Baggrundsvariable!$C$3:$C$296,Samlet!$E1947)</f>
        <v>17.899999999999999</v>
      </c>
      <c r="K1947" s="8">
        <f>SUMIFS(Baggrundsvariable!H$3:H$296,Baggrundsvariable!$A$3:$A$296,Samlet!$C1947,Baggrundsvariable!$C$3:$C$296,Samlet!$E1947)</f>
        <v>12.9</v>
      </c>
      <c r="L1947" s="8">
        <f>SUMIFS(Baggrundsvariable!I$3:I$296,Baggrundsvariable!$A$3:$A$296,Samlet!$C1947,Baggrundsvariable!$C$3:$C$296,Samlet!$E1947)</f>
        <v>16.250040899126393</v>
      </c>
    </row>
    <row r="1948" spans="1:12">
      <c r="A1948">
        <v>2630</v>
      </c>
      <c r="B1948" t="s">
        <v>633</v>
      </c>
      <c r="C1948">
        <v>169</v>
      </c>
      <c r="D1948" t="s">
        <v>1233</v>
      </c>
      <c r="E1948">
        <v>2015</v>
      </c>
      <c r="F1948" s="15">
        <f>IF(VLOOKUP(IF($A1948&lt;1500,'BM011'!$D$5,IF($A1948&lt;1800,'BM011'!$D$5,IF($A1948&lt;2000,'BM011'!$D$5,$A1948))),'BM011'!$D$5:$U$607,'BM011'!T$609,0)="BRUG KOM",VLOOKUP($C1948,'BM010'!$C$5:$T$102,'BM010'!S$104,0),VLOOKUP(IF($A1948&lt;1500,'BM011'!$D$5,IF($A1948&lt;1800,'BM011'!$D$5,IF($A1948&lt;2000,'BM011'!$D$5,$A1948))),'BM011'!$D$5:$U$607,'BM011'!T$609,0))</f>
        <v>18023.75</v>
      </c>
      <c r="G1948">
        <f>SUMIFS(Baggrundsvariable!D$3:D$296,Baggrundsvariable!$A$3:$A$296,Samlet!$C1948,Baggrundsvariable!$C$3:$C$296,Samlet!$E1948)</f>
        <v>212484</v>
      </c>
      <c r="H1948" s="8">
        <f>SUMIFS(Baggrundsvariable!E$3:E$296,Baggrundsvariable!$A$3:$A$296,Samlet!$C1948,Baggrundsvariable!$C$3:$C$296,Samlet!$E1948)</f>
        <v>1.6583333333333332</v>
      </c>
      <c r="I1948" s="8">
        <f>SUMIFS(Baggrundsvariable!F$3:F$296,Baggrundsvariable!$A$3:$A$296,Samlet!$C1948,Baggrundsvariable!$C$3:$C$296,Samlet!$E1948)</f>
        <v>3.8</v>
      </c>
      <c r="J1948" s="8">
        <f>SUMIFS(Baggrundsvariable!G$3:G$296,Baggrundsvariable!$A$3:$A$296,Samlet!$C1948,Baggrundsvariable!$C$3:$C$296,Samlet!$E1948)</f>
        <v>27</v>
      </c>
      <c r="K1948" s="8">
        <f>SUMIFS(Baggrundsvariable!H$3:H$296,Baggrundsvariable!$A$3:$A$296,Samlet!$C1948,Baggrundsvariable!$C$3:$C$296,Samlet!$E1948)</f>
        <v>15.2</v>
      </c>
      <c r="L1948" s="8">
        <f>SUMIFS(Baggrundsvariable!I$3:I$296,Baggrundsvariable!$A$3:$A$296,Samlet!$C1948,Baggrundsvariable!$C$3:$C$296,Samlet!$E1948)</f>
        <v>20.390864020517586</v>
      </c>
    </row>
    <row r="1949" spans="1:12">
      <c r="A1949">
        <v>2635</v>
      </c>
      <c r="B1949" t="s">
        <v>634</v>
      </c>
      <c r="C1949">
        <v>183</v>
      </c>
      <c r="D1949" t="s">
        <v>1242</v>
      </c>
      <c r="E1949">
        <v>2015</v>
      </c>
      <c r="F1949" s="15">
        <f>IF(VLOOKUP(IF($A1949&lt;1500,'BM011'!$D$5,IF($A1949&lt;1800,'BM011'!$D$5,IF($A1949&lt;2000,'BM011'!$D$5,$A1949))),'BM011'!$D$5:$U$607,'BM011'!T$609,0)="BRUG KOM",VLOOKUP($C1949,'BM010'!$C$5:$T$102,'BM010'!S$104,0),VLOOKUP(IF($A1949&lt;1500,'BM011'!$D$5,IF($A1949&lt;1800,'BM011'!$D$5,IF($A1949&lt;2000,'BM011'!$D$5,$A1949))),'BM011'!$D$5:$U$607,'BM011'!T$609,0))</f>
        <v>17079.75</v>
      </c>
      <c r="G1949">
        <f>SUMIFS(Baggrundsvariable!D$3:D$296,Baggrundsvariable!$A$3:$A$296,Samlet!$C1949,Baggrundsvariable!$C$3:$C$296,Samlet!$E1949)</f>
        <v>193760</v>
      </c>
      <c r="H1949" s="8">
        <f>SUMIFS(Baggrundsvariable!E$3:E$296,Baggrundsvariable!$A$3:$A$296,Samlet!$C1949,Baggrundsvariable!$C$3:$C$296,Samlet!$E1949)</f>
        <v>2.2749999999999999</v>
      </c>
      <c r="I1949" s="8">
        <f>SUMIFS(Baggrundsvariable!F$3:F$296,Baggrundsvariable!$A$3:$A$296,Samlet!$C1949,Baggrundsvariable!$C$3:$C$296,Samlet!$E1949)</f>
        <v>6.1</v>
      </c>
      <c r="J1949" s="8">
        <f>SUMIFS(Baggrundsvariable!G$3:G$296,Baggrundsvariable!$A$3:$A$296,Samlet!$C1949,Baggrundsvariable!$C$3:$C$296,Samlet!$E1949)</f>
        <v>28.5</v>
      </c>
      <c r="K1949" s="8">
        <f>SUMIFS(Baggrundsvariable!H$3:H$296,Baggrundsvariable!$A$3:$A$296,Samlet!$C1949,Baggrundsvariable!$C$3:$C$296,Samlet!$E1949)</f>
        <v>14.6</v>
      </c>
      <c r="L1949" s="8">
        <f>SUMIFS(Baggrundsvariable!I$3:I$296,Baggrundsvariable!$A$3:$A$296,Samlet!$C1949,Baggrundsvariable!$C$3:$C$296,Samlet!$E1949)</f>
        <v>30.780255495869635</v>
      </c>
    </row>
    <row r="1950" spans="1:12">
      <c r="A1950">
        <v>2640</v>
      </c>
      <c r="B1950" t="s">
        <v>635</v>
      </c>
      <c r="C1950">
        <v>169</v>
      </c>
      <c r="D1950" t="s">
        <v>1233</v>
      </c>
      <c r="E1950">
        <v>2015</v>
      </c>
      <c r="F1950" s="15">
        <f>IF(VLOOKUP(IF($A1950&lt;1500,'BM011'!$D$5,IF($A1950&lt;1800,'BM011'!$D$5,IF($A1950&lt;2000,'BM011'!$D$5,$A1950))),'BM011'!$D$5:$U$607,'BM011'!T$609,0)="BRUG KOM",VLOOKUP($C1950,'BM010'!$C$5:$T$102,'BM010'!S$104,0),VLOOKUP(IF($A1950&lt;1500,'BM011'!$D$5,IF($A1950&lt;1800,'BM011'!$D$5,IF($A1950&lt;2000,'BM011'!$D$5,$A1950))),'BM011'!$D$5:$U$607,'BM011'!T$609,0))</f>
        <v>15722.5</v>
      </c>
      <c r="G1950">
        <f>SUMIFS(Baggrundsvariable!D$3:D$296,Baggrundsvariable!$A$3:$A$296,Samlet!$C1950,Baggrundsvariable!$C$3:$C$296,Samlet!$E1950)</f>
        <v>212484</v>
      </c>
      <c r="H1950" s="8">
        <f>SUMIFS(Baggrundsvariable!E$3:E$296,Baggrundsvariable!$A$3:$A$296,Samlet!$C1950,Baggrundsvariable!$C$3:$C$296,Samlet!$E1950)</f>
        <v>1.6583333333333332</v>
      </c>
      <c r="I1950" s="8">
        <f>SUMIFS(Baggrundsvariable!F$3:F$296,Baggrundsvariable!$A$3:$A$296,Samlet!$C1950,Baggrundsvariable!$C$3:$C$296,Samlet!$E1950)</f>
        <v>3.8</v>
      </c>
      <c r="J1950" s="8">
        <f>SUMIFS(Baggrundsvariable!G$3:G$296,Baggrundsvariable!$A$3:$A$296,Samlet!$C1950,Baggrundsvariable!$C$3:$C$296,Samlet!$E1950)</f>
        <v>27</v>
      </c>
      <c r="K1950" s="8">
        <f>SUMIFS(Baggrundsvariable!H$3:H$296,Baggrundsvariable!$A$3:$A$296,Samlet!$C1950,Baggrundsvariable!$C$3:$C$296,Samlet!$E1950)</f>
        <v>15.2</v>
      </c>
      <c r="L1950" s="8">
        <f>SUMIFS(Baggrundsvariable!I$3:I$296,Baggrundsvariable!$A$3:$A$296,Samlet!$C1950,Baggrundsvariable!$C$3:$C$296,Samlet!$E1950)</f>
        <v>20.390864020517586</v>
      </c>
    </row>
    <row r="1951" spans="1:12">
      <c r="A1951">
        <v>2640</v>
      </c>
      <c r="B1951" t="s">
        <v>635</v>
      </c>
      <c r="C1951">
        <v>183</v>
      </c>
      <c r="D1951" t="s">
        <v>1242</v>
      </c>
      <c r="E1951">
        <v>2015</v>
      </c>
      <c r="F1951" s="15">
        <f>IF(VLOOKUP(IF($A1951&lt;1500,'BM011'!$D$5,IF($A1951&lt;1800,'BM011'!$D$5,IF($A1951&lt;2000,'BM011'!$D$5,$A1951))),'BM011'!$D$5:$U$607,'BM011'!T$609,0)="BRUG KOM",VLOOKUP($C1951,'BM010'!$C$5:$T$102,'BM010'!S$104,0),VLOOKUP(IF($A1951&lt;1500,'BM011'!$D$5,IF($A1951&lt;1800,'BM011'!$D$5,IF($A1951&lt;2000,'BM011'!$D$5,$A1951))),'BM011'!$D$5:$U$607,'BM011'!T$609,0))</f>
        <v>15722.5</v>
      </c>
      <c r="G1951">
        <f>SUMIFS(Baggrundsvariable!D$3:D$296,Baggrundsvariable!$A$3:$A$296,Samlet!$C1951,Baggrundsvariable!$C$3:$C$296,Samlet!$E1951)</f>
        <v>193760</v>
      </c>
      <c r="H1951" s="8">
        <f>SUMIFS(Baggrundsvariable!E$3:E$296,Baggrundsvariable!$A$3:$A$296,Samlet!$C1951,Baggrundsvariable!$C$3:$C$296,Samlet!$E1951)</f>
        <v>2.2749999999999999</v>
      </c>
      <c r="I1951" s="8">
        <f>SUMIFS(Baggrundsvariable!F$3:F$296,Baggrundsvariable!$A$3:$A$296,Samlet!$C1951,Baggrundsvariable!$C$3:$C$296,Samlet!$E1951)</f>
        <v>6.1</v>
      </c>
      <c r="J1951" s="8">
        <f>SUMIFS(Baggrundsvariable!G$3:G$296,Baggrundsvariable!$A$3:$A$296,Samlet!$C1951,Baggrundsvariable!$C$3:$C$296,Samlet!$E1951)</f>
        <v>28.5</v>
      </c>
      <c r="K1951" s="8">
        <f>SUMIFS(Baggrundsvariable!H$3:H$296,Baggrundsvariable!$A$3:$A$296,Samlet!$C1951,Baggrundsvariable!$C$3:$C$296,Samlet!$E1951)</f>
        <v>14.6</v>
      </c>
      <c r="L1951" s="8">
        <f>SUMIFS(Baggrundsvariable!I$3:I$296,Baggrundsvariable!$A$3:$A$296,Samlet!$C1951,Baggrundsvariable!$C$3:$C$296,Samlet!$E1951)</f>
        <v>30.780255495869635</v>
      </c>
    </row>
    <row r="1952" spans="1:12">
      <c r="A1952">
        <v>2640</v>
      </c>
      <c r="B1952" t="s">
        <v>635</v>
      </c>
      <c r="C1952">
        <v>253</v>
      </c>
      <c r="D1952" t="s">
        <v>1243</v>
      </c>
      <c r="E1952">
        <v>2015</v>
      </c>
      <c r="F1952" s="15">
        <f>IF(VLOOKUP(IF($A1952&lt;1500,'BM011'!$D$5,IF($A1952&lt;1800,'BM011'!$D$5,IF($A1952&lt;2000,'BM011'!$D$5,$A1952))),'BM011'!$D$5:$U$607,'BM011'!T$609,0)="BRUG KOM",VLOOKUP($C1952,'BM010'!$C$5:$T$102,'BM010'!S$104,0),VLOOKUP(IF($A1952&lt;1500,'BM011'!$D$5,IF($A1952&lt;1800,'BM011'!$D$5,IF($A1952&lt;2000,'BM011'!$D$5,$A1952))),'BM011'!$D$5:$U$607,'BM011'!T$609,0))</f>
        <v>15722.5</v>
      </c>
      <c r="G1952">
        <f>SUMIFS(Baggrundsvariable!D$3:D$296,Baggrundsvariable!$A$3:$A$296,Samlet!$C1952,Baggrundsvariable!$C$3:$C$296,Samlet!$E1952)</f>
        <v>242508</v>
      </c>
      <c r="H1952" s="8">
        <f>SUMIFS(Baggrundsvariable!E$3:E$296,Baggrundsvariable!$A$3:$A$296,Samlet!$C1952,Baggrundsvariable!$C$3:$C$296,Samlet!$E1952)</f>
        <v>0.94166666666666687</v>
      </c>
      <c r="I1952" s="8">
        <f>SUMIFS(Baggrundsvariable!F$3:F$296,Baggrundsvariable!$A$3:$A$296,Samlet!$C1952,Baggrundsvariable!$C$3:$C$296,Samlet!$E1952)</f>
        <v>2.5</v>
      </c>
      <c r="J1952" s="8">
        <f>SUMIFS(Baggrundsvariable!G$3:G$296,Baggrundsvariable!$A$3:$A$296,Samlet!$C1952,Baggrundsvariable!$C$3:$C$296,Samlet!$E1952)</f>
        <v>17.399999999999999</v>
      </c>
      <c r="K1952" s="8">
        <f>SUMIFS(Baggrundsvariable!H$3:H$296,Baggrundsvariable!$A$3:$A$296,Samlet!$C1952,Baggrundsvariable!$C$3:$C$296,Samlet!$E1952)</f>
        <v>14.1</v>
      </c>
      <c r="L1952" s="8">
        <f>SUMIFS(Baggrundsvariable!I$3:I$296,Baggrundsvariable!$A$3:$A$296,Samlet!$C1952,Baggrundsvariable!$C$3:$C$296,Samlet!$E1952)</f>
        <v>9.3242148284419883</v>
      </c>
    </row>
    <row r="1953" spans="1:12">
      <c r="A1953">
        <v>2640</v>
      </c>
      <c r="B1953" t="s">
        <v>635</v>
      </c>
      <c r="C1953">
        <v>265</v>
      </c>
      <c r="D1953" t="s">
        <v>1244</v>
      </c>
      <c r="E1953">
        <v>2015</v>
      </c>
      <c r="F1953" s="15">
        <f>IF(VLOOKUP(IF($A1953&lt;1500,'BM011'!$D$5,IF($A1953&lt;1800,'BM011'!$D$5,IF($A1953&lt;2000,'BM011'!$D$5,$A1953))),'BM011'!$D$5:$U$607,'BM011'!T$609,0)="BRUG KOM",VLOOKUP($C1953,'BM010'!$C$5:$T$102,'BM010'!S$104,0),VLOOKUP(IF($A1953&lt;1500,'BM011'!$D$5,IF($A1953&lt;1800,'BM011'!$D$5,IF($A1953&lt;2000,'BM011'!$D$5,$A1953))),'BM011'!$D$5:$U$607,'BM011'!T$609,0))</f>
        <v>15722.5</v>
      </c>
      <c r="G1953">
        <f>SUMIFS(Baggrundsvariable!D$3:D$296,Baggrundsvariable!$A$3:$A$296,Samlet!$C1953,Baggrundsvariable!$C$3:$C$296,Samlet!$E1953)</f>
        <v>242144</v>
      </c>
      <c r="H1953" s="8">
        <f>SUMIFS(Baggrundsvariable!E$3:E$296,Baggrundsvariable!$A$3:$A$296,Samlet!$C1953,Baggrundsvariable!$C$3:$C$296,Samlet!$E1953)</f>
        <v>0.76666666666666672</v>
      </c>
      <c r="I1953" s="8">
        <f>SUMIFS(Baggrundsvariable!F$3:F$296,Baggrundsvariable!$A$3:$A$296,Samlet!$C1953,Baggrundsvariable!$C$3:$C$296,Samlet!$E1953)</f>
        <v>3.6</v>
      </c>
      <c r="J1953" s="8">
        <f>SUMIFS(Baggrundsvariable!G$3:G$296,Baggrundsvariable!$A$3:$A$296,Samlet!$C1953,Baggrundsvariable!$C$3:$C$296,Samlet!$E1953)</f>
        <v>17.399999999999999</v>
      </c>
      <c r="K1953" s="8">
        <f>SUMIFS(Baggrundsvariable!H$3:H$296,Baggrundsvariable!$A$3:$A$296,Samlet!$C1953,Baggrundsvariable!$C$3:$C$296,Samlet!$E1953)</f>
        <v>14.7</v>
      </c>
      <c r="L1953" s="8">
        <f>SUMIFS(Baggrundsvariable!I$3:I$296,Baggrundsvariable!$A$3:$A$296,Samlet!$C1953,Baggrundsvariable!$C$3:$C$296,Samlet!$E1953)</f>
        <v>6.4390546608358648</v>
      </c>
    </row>
    <row r="1954" spans="1:12">
      <c r="A1954">
        <v>2650</v>
      </c>
      <c r="B1954" t="s">
        <v>636</v>
      </c>
      <c r="C1954">
        <v>153</v>
      </c>
      <c r="D1954" t="s">
        <v>1234</v>
      </c>
      <c r="E1954">
        <v>2015</v>
      </c>
      <c r="F1954" s="15">
        <f>IF(VLOOKUP(IF($A1954&lt;1500,'BM011'!$D$5,IF($A1954&lt;1800,'BM011'!$D$5,IF($A1954&lt;2000,'BM011'!$D$5,$A1954))),'BM011'!$D$5:$U$607,'BM011'!T$609,0)="BRUG KOM",VLOOKUP($C1954,'BM010'!$C$5:$T$102,'BM010'!S$104,0),VLOOKUP(IF($A1954&lt;1500,'BM011'!$D$5,IF($A1954&lt;1800,'BM011'!$D$5,IF($A1954&lt;2000,'BM011'!$D$5,$A1954))),'BM011'!$D$5:$U$607,'BM011'!T$609,0))</f>
        <v>22806.25</v>
      </c>
      <c r="G1954">
        <f>SUMIFS(Baggrundsvariable!D$3:D$296,Baggrundsvariable!$A$3:$A$296,Samlet!$C1954,Baggrundsvariable!$C$3:$C$296,Samlet!$E1954)</f>
        <v>197052</v>
      </c>
      <c r="H1954" s="8">
        <f>SUMIFS(Baggrundsvariable!E$3:E$296,Baggrundsvariable!$A$3:$A$296,Samlet!$C1954,Baggrundsvariable!$C$3:$C$296,Samlet!$E1954)</f>
        <v>1.1583333333333334</v>
      </c>
      <c r="I1954" s="8">
        <f>SUMIFS(Baggrundsvariable!F$3:F$296,Baggrundsvariable!$A$3:$A$296,Samlet!$C1954,Baggrundsvariable!$C$3:$C$296,Samlet!$E1954)</f>
        <v>7</v>
      </c>
      <c r="J1954" s="8">
        <f>SUMIFS(Baggrundsvariable!G$3:G$296,Baggrundsvariable!$A$3:$A$296,Samlet!$C1954,Baggrundsvariable!$C$3:$C$296,Samlet!$E1954)</f>
        <v>31</v>
      </c>
      <c r="K1954" s="8">
        <f>SUMIFS(Baggrundsvariable!H$3:H$296,Baggrundsvariable!$A$3:$A$296,Samlet!$C1954,Baggrundsvariable!$C$3:$C$296,Samlet!$E1954)</f>
        <v>14.3</v>
      </c>
      <c r="L1954" s="8">
        <f>SUMIFS(Baggrundsvariable!I$3:I$296,Baggrundsvariable!$A$3:$A$296,Samlet!$C1954,Baggrundsvariable!$C$3:$C$296,Samlet!$E1954)</f>
        <v>25.816335961438657</v>
      </c>
    </row>
    <row r="1955" spans="1:12">
      <c r="A1955">
        <v>2650</v>
      </c>
      <c r="B1955" t="s">
        <v>636</v>
      </c>
      <c r="C1955">
        <v>167</v>
      </c>
      <c r="D1955" t="s">
        <v>1239</v>
      </c>
      <c r="E1955">
        <v>2015</v>
      </c>
      <c r="F1955" s="15">
        <f>IF(VLOOKUP(IF($A1955&lt;1500,'BM011'!$D$5,IF($A1955&lt;1800,'BM011'!$D$5,IF($A1955&lt;2000,'BM011'!$D$5,$A1955))),'BM011'!$D$5:$U$607,'BM011'!T$609,0)="BRUG KOM",VLOOKUP($C1955,'BM010'!$C$5:$T$102,'BM010'!S$104,0),VLOOKUP(IF($A1955&lt;1500,'BM011'!$D$5,IF($A1955&lt;1800,'BM011'!$D$5,IF($A1955&lt;2000,'BM011'!$D$5,$A1955))),'BM011'!$D$5:$U$607,'BM011'!T$609,0))</f>
        <v>22806.25</v>
      </c>
      <c r="G1955">
        <f>SUMIFS(Baggrundsvariable!D$3:D$296,Baggrundsvariable!$A$3:$A$296,Samlet!$C1955,Baggrundsvariable!$C$3:$C$296,Samlet!$E1955)</f>
        <v>213854</v>
      </c>
      <c r="H1955" s="8">
        <f>SUMIFS(Baggrundsvariable!E$3:E$296,Baggrundsvariable!$A$3:$A$296,Samlet!$C1955,Baggrundsvariable!$C$3:$C$296,Samlet!$E1955)</f>
        <v>1</v>
      </c>
      <c r="I1955" s="8">
        <f>SUMIFS(Baggrundsvariable!F$3:F$296,Baggrundsvariable!$A$3:$A$296,Samlet!$C1955,Baggrundsvariable!$C$3:$C$296,Samlet!$E1955)</f>
        <v>4.7</v>
      </c>
      <c r="J1955" s="8">
        <f>SUMIFS(Baggrundsvariable!G$3:G$296,Baggrundsvariable!$A$3:$A$296,Samlet!$C1955,Baggrundsvariable!$C$3:$C$296,Samlet!$E1955)</f>
        <v>20.9</v>
      </c>
      <c r="K1955" s="8">
        <f>SUMIFS(Baggrundsvariable!H$3:H$296,Baggrundsvariable!$A$3:$A$296,Samlet!$C1955,Baggrundsvariable!$C$3:$C$296,Samlet!$E1955)</f>
        <v>17.2</v>
      </c>
      <c r="L1955" s="8">
        <f>SUMIFS(Baggrundsvariable!I$3:I$296,Baggrundsvariable!$A$3:$A$296,Samlet!$C1955,Baggrundsvariable!$C$3:$C$296,Samlet!$E1955)</f>
        <v>13.911294157931783</v>
      </c>
    </row>
    <row r="1956" spans="1:12">
      <c r="A1956">
        <v>2660</v>
      </c>
      <c r="B1956" t="s">
        <v>637</v>
      </c>
      <c r="C1956">
        <v>153</v>
      </c>
      <c r="D1956" t="s">
        <v>1234</v>
      </c>
      <c r="E1956">
        <v>2015</v>
      </c>
      <c r="F1956" s="15">
        <f>IF(VLOOKUP(IF($A1956&lt;1500,'BM011'!$D$5,IF($A1956&lt;1800,'BM011'!$D$5,IF($A1956&lt;2000,'BM011'!$D$5,$A1956))),'BM011'!$D$5:$U$607,'BM011'!T$609,0)="BRUG KOM",VLOOKUP($C1956,'BM010'!$C$5:$T$102,'BM010'!S$104,0),VLOOKUP(IF($A1956&lt;1500,'BM011'!$D$5,IF($A1956&lt;1800,'BM011'!$D$5,IF($A1956&lt;2000,'BM011'!$D$5,$A1956))),'BM011'!$D$5:$U$607,'BM011'!T$609,0))</f>
        <v>19881.25</v>
      </c>
      <c r="G1956">
        <f>SUMIFS(Baggrundsvariable!D$3:D$296,Baggrundsvariable!$A$3:$A$296,Samlet!$C1956,Baggrundsvariable!$C$3:$C$296,Samlet!$E1956)</f>
        <v>197052</v>
      </c>
      <c r="H1956" s="8">
        <f>SUMIFS(Baggrundsvariable!E$3:E$296,Baggrundsvariable!$A$3:$A$296,Samlet!$C1956,Baggrundsvariable!$C$3:$C$296,Samlet!$E1956)</f>
        <v>1.1583333333333334</v>
      </c>
      <c r="I1956" s="8">
        <f>SUMIFS(Baggrundsvariable!F$3:F$296,Baggrundsvariable!$A$3:$A$296,Samlet!$C1956,Baggrundsvariable!$C$3:$C$296,Samlet!$E1956)</f>
        <v>7</v>
      </c>
      <c r="J1956" s="8">
        <f>SUMIFS(Baggrundsvariable!G$3:G$296,Baggrundsvariable!$A$3:$A$296,Samlet!$C1956,Baggrundsvariable!$C$3:$C$296,Samlet!$E1956)</f>
        <v>31</v>
      </c>
      <c r="K1956" s="8">
        <f>SUMIFS(Baggrundsvariable!H$3:H$296,Baggrundsvariable!$A$3:$A$296,Samlet!$C1956,Baggrundsvariable!$C$3:$C$296,Samlet!$E1956)</f>
        <v>14.3</v>
      </c>
      <c r="L1956" s="8">
        <f>SUMIFS(Baggrundsvariable!I$3:I$296,Baggrundsvariable!$A$3:$A$296,Samlet!$C1956,Baggrundsvariable!$C$3:$C$296,Samlet!$E1956)</f>
        <v>25.816335961438657</v>
      </c>
    </row>
    <row r="1957" spans="1:12">
      <c r="A1957">
        <v>2660</v>
      </c>
      <c r="B1957" t="s">
        <v>637</v>
      </c>
      <c r="C1957">
        <v>167</v>
      </c>
      <c r="D1957" t="s">
        <v>1239</v>
      </c>
      <c r="E1957">
        <v>2015</v>
      </c>
      <c r="F1957" s="15">
        <f>IF(VLOOKUP(IF($A1957&lt;1500,'BM011'!$D$5,IF($A1957&lt;1800,'BM011'!$D$5,IF($A1957&lt;2000,'BM011'!$D$5,$A1957))),'BM011'!$D$5:$U$607,'BM011'!T$609,0)="BRUG KOM",VLOOKUP($C1957,'BM010'!$C$5:$T$102,'BM010'!S$104,0),VLOOKUP(IF($A1957&lt;1500,'BM011'!$D$5,IF($A1957&lt;1800,'BM011'!$D$5,IF($A1957&lt;2000,'BM011'!$D$5,$A1957))),'BM011'!$D$5:$U$607,'BM011'!T$609,0))</f>
        <v>19881.25</v>
      </c>
      <c r="G1957">
        <f>SUMIFS(Baggrundsvariable!D$3:D$296,Baggrundsvariable!$A$3:$A$296,Samlet!$C1957,Baggrundsvariable!$C$3:$C$296,Samlet!$E1957)</f>
        <v>213854</v>
      </c>
      <c r="H1957" s="8">
        <f>SUMIFS(Baggrundsvariable!E$3:E$296,Baggrundsvariable!$A$3:$A$296,Samlet!$C1957,Baggrundsvariable!$C$3:$C$296,Samlet!$E1957)</f>
        <v>1</v>
      </c>
      <c r="I1957" s="8">
        <f>SUMIFS(Baggrundsvariable!F$3:F$296,Baggrundsvariable!$A$3:$A$296,Samlet!$C1957,Baggrundsvariable!$C$3:$C$296,Samlet!$E1957)</f>
        <v>4.7</v>
      </c>
      <c r="J1957" s="8">
        <f>SUMIFS(Baggrundsvariable!G$3:G$296,Baggrundsvariable!$A$3:$A$296,Samlet!$C1957,Baggrundsvariable!$C$3:$C$296,Samlet!$E1957)</f>
        <v>20.9</v>
      </c>
      <c r="K1957" s="8">
        <f>SUMIFS(Baggrundsvariable!H$3:H$296,Baggrundsvariable!$A$3:$A$296,Samlet!$C1957,Baggrundsvariable!$C$3:$C$296,Samlet!$E1957)</f>
        <v>17.2</v>
      </c>
      <c r="L1957" s="8">
        <f>SUMIFS(Baggrundsvariable!I$3:I$296,Baggrundsvariable!$A$3:$A$296,Samlet!$C1957,Baggrundsvariable!$C$3:$C$296,Samlet!$E1957)</f>
        <v>13.911294157931783</v>
      </c>
    </row>
    <row r="1958" spans="1:12">
      <c r="A1958">
        <v>2665</v>
      </c>
      <c r="B1958" t="s">
        <v>638</v>
      </c>
      <c r="C1958">
        <v>187</v>
      </c>
      <c r="D1958" t="s">
        <v>1241</v>
      </c>
      <c r="E1958">
        <v>2015</v>
      </c>
      <c r="F1958" s="15">
        <f>IF(VLOOKUP(IF($A1958&lt;1500,'BM011'!$D$5,IF($A1958&lt;1800,'BM011'!$D$5,IF($A1958&lt;2000,'BM011'!$D$5,$A1958))),'BM011'!$D$5:$U$607,'BM011'!T$609,0)="BRUG KOM",VLOOKUP($C1958,'BM010'!$C$5:$T$102,'BM010'!S$104,0),VLOOKUP(IF($A1958&lt;1500,'BM011'!$D$5,IF($A1958&lt;1800,'BM011'!$D$5,IF($A1958&lt;2000,'BM011'!$D$5,$A1958))),'BM011'!$D$5:$U$607,'BM011'!T$609,0))</f>
        <v>22045.75</v>
      </c>
      <c r="G1958">
        <f>SUMIFS(Baggrundsvariable!D$3:D$296,Baggrundsvariable!$A$3:$A$296,Samlet!$C1958,Baggrundsvariable!$C$3:$C$296,Samlet!$E1958)</f>
        <v>246651</v>
      </c>
      <c r="H1958" s="8">
        <f>SUMIFS(Baggrundsvariable!E$3:E$296,Baggrundsvariable!$A$3:$A$296,Samlet!$C1958,Baggrundsvariable!$C$3:$C$296,Samlet!$E1958)</f>
        <v>0.90000000000000024</v>
      </c>
      <c r="I1958" s="8">
        <f>SUMIFS(Baggrundsvariable!F$3:F$296,Baggrundsvariable!$A$3:$A$296,Samlet!$C1958,Baggrundsvariable!$C$3:$C$296,Samlet!$E1958)</f>
        <v>3.1</v>
      </c>
      <c r="J1958" s="8">
        <f>SUMIFS(Baggrundsvariable!G$3:G$296,Baggrundsvariable!$A$3:$A$296,Samlet!$C1958,Baggrundsvariable!$C$3:$C$296,Samlet!$E1958)</f>
        <v>17.899999999999999</v>
      </c>
      <c r="K1958" s="8">
        <f>SUMIFS(Baggrundsvariable!H$3:H$296,Baggrundsvariable!$A$3:$A$296,Samlet!$C1958,Baggrundsvariable!$C$3:$C$296,Samlet!$E1958)</f>
        <v>12.9</v>
      </c>
      <c r="L1958" s="8">
        <f>SUMIFS(Baggrundsvariable!I$3:I$296,Baggrundsvariable!$A$3:$A$296,Samlet!$C1958,Baggrundsvariable!$C$3:$C$296,Samlet!$E1958)</f>
        <v>16.250040899126393</v>
      </c>
    </row>
    <row r="1959" spans="1:12">
      <c r="A1959">
        <v>2670</v>
      </c>
      <c r="B1959" t="s">
        <v>639</v>
      </c>
      <c r="C1959">
        <v>253</v>
      </c>
      <c r="D1959" t="s">
        <v>1243</v>
      </c>
      <c r="E1959">
        <v>2015</v>
      </c>
      <c r="F1959" s="15">
        <f>IF(VLOOKUP(IF($A1959&lt;1500,'BM011'!$D$5,IF($A1959&lt;1800,'BM011'!$D$5,IF($A1959&lt;2000,'BM011'!$D$5,$A1959))),'BM011'!$D$5:$U$607,'BM011'!T$609,0)="BRUG KOM",VLOOKUP($C1959,'BM010'!$C$5:$T$102,'BM010'!S$104,0),VLOOKUP(IF($A1959&lt;1500,'BM011'!$D$5,IF($A1959&lt;1800,'BM011'!$D$5,IF($A1959&lt;2000,'BM011'!$D$5,$A1959))),'BM011'!$D$5:$U$607,'BM011'!T$609,0))</f>
        <v>18152.25</v>
      </c>
      <c r="G1959">
        <f>SUMIFS(Baggrundsvariable!D$3:D$296,Baggrundsvariable!$A$3:$A$296,Samlet!$C1959,Baggrundsvariable!$C$3:$C$296,Samlet!$E1959)</f>
        <v>242508</v>
      </c>
      <c r="H1959" s="8">
        <f>SUMIFS(Baggrundsvariable!E$3:E$296,Baggrundsvariable!$A$3:$A$296,Samlet!$C1959,Baggrundsvariable!$C$3:$C$296,Samlet!$E1959)</f>
        <v>0.94166666666666687</v>
      </c>
      <c r="I1959" s="8">
        <f>SUMIFS(Baggrundsvariable!F$3:F$296,Baggrundsvariable!$A$3:$A$296,Samlet!$C1959,Baggrundsvariable!$C$3:$C$296,Samlet!$E1959)</f>
        <v>2.5</v>
      </c>
      <c r="J1959" s="8">
        <f>SUMIFS(Baggrundsvariable!G$3:G$296,Baggrundsvariable!$A$3:$A$296,Samlet!$C1959,Baggrundsvariable!$C$3:$C$296,Samlet!$E1959)</f>
        <v>17.399999999999999</v>
      </c>
      <c r="K1959" s="8">
        <f>SUMIFS(Baggrundsvariable!H$3:H$296,Baggrundsvariable!$A$3:$A$296,Samlet!$C1959,Baggrundsvariable!$C$3:$C$296,Samlet!$E1959)</f>
        <v>14.1</v>
      </c>
      <c r="L1959" s="8">
        <f>SUMIFS(Baggrundsvariable!I$3:I$296,Baggrundsvariable!$A$3:$A$296,Samlet!$C1959,Baggrundsvariable!$C$3:$C$296,Samlet!$E1959)</f>
        <v>9.3242148284419883</v>
      </c>
    </row>
    <row r="1960" spans="1:12">
      <c r="A1960">
        <v>2680</v>
      </c>
      <c r="B1960" t="s">
        <v>640</v>
      </c>
      <c r="C1960">
        <v>269</v>
      </c>
      <c r="D1960" t="s">
        <v>1245</v>
      </c>
      <c r="E1960">
        <v>2015</v>
      </c>
      <c r="F1960" s="15">
        <f>IF(VLOOKUP(IF($A1960&lt;1500,'BM011'!$D$5,IF($A1960&lt;1800,'BM011'!$D$5,IF($A1960&lt;2000,'BM011'!$D$5,$A1960))),'BM011'!$D$5:$U$607,'BM011'!T$609,0)="BRUG KOM",VLOOKUP($C1960,'BM010'!$C$5:$T$102,'BM010'!S$104,0),VLOOKUP(IF($A1960&lt;1500,'BM011'!$D$5,IF($A1960&lt;1800,'BM011'!$D$5,IF($A1960&lt;2000,'BM011'!$D$5,$A1960))),'BM011'!$D$5:$U$607,'BM011'!T$609,0))</f>
        <v>19632.5</v>
      </c>
      <c r="G1960">
        <f>SUMIFS(Baggrundsvariable!D$3:D$296,Baggrundsvariable!$A$3:$A$296,Samlet!$C1960,Baggrundsvariable!$C$3:$C$296,Samlet!$E1960)</f>
        <v>263333</v>
      </c>
      <c r="H1960" s="8">
        <f>SUMIFS(Baggrundsvariable!E$3:E$296,Baggrundsvariable!$A$3:$A$296,Samlet!$C1960,Baggrundsvariable!$C$3:$C$296,Samlet!$E1960)</f>
        <v>0.63333333333333319</v>
      </c>
      <c r="I1960" s="8">
        <f>SUMIFS(Baggrundsvariable!F$3:F$296,Baggrundsvariable!$A$3:$A$296,Samlet!$C1960,Baggrundsvariable!$C$3:$C$296,Samlet!$E1960)</f>
        <v>1.8</v>
      </c>
      <c r="J1960" s="8">
        <f>SUMIFS(Baggrundsvariable!G$3:G$296,Baggrundsvariable!$A$3:$A$296,Samlet!$C1960,Baggrundsvariable!$C$3:$C$296,Samlet!$E1960)</f>
        <v>11.8</v>
      </c>
      <c r="K1960" s="8">
        <f>SUMIFS(Baggrundsvariable!H$3:H$296,Baggrundsvariable!$A$3:$A$296,Samlet!$C1960,Baggrundsvariable!$C$3:$C$296,Samlet!$E1960)</f>
        <v>15.1</v>
      </c>
      <c r="L1960" s="8">
        <f>SUMIFS(Baggrundsvariable!I$3:I$296,Baggrundsvariable!$A$3:$A$296,Samlet!$C1960,Baggrundsvariable!$C$3:$C$296,Samlet!$E1960)</f>
        <v>4.5514930976722692</v>
      </c>
    </row>
    <row r="1961" spans="1:12">
      <c r="A1961">
        <v>2690</v>
      </c>
      <c r="B1961" t="s">
        <v>641</v>
      </c>
      <c r="C1961">
        <v>253</v>
      </c>
      <c r="D1961" t="s">
        <v>1243</v>
      </c>
      <c r="E1961">
        <v>2015</v>
      </c>
      <c r="F1961" s="15">
        <f>IF(VLOOKUP(IF($A1961&lt;1500,'BM011'!$D$5,IF($A1961&lt;1800,'BM011'!$D$5,IF($A1961&lt;2000,'BM011'!$D$5,$A1961))),'BM011'!$D$5:$U$607,'BM011'!T$609,0)="BRUG KOM",VLOOKUP($C1961,'BM010'!$C$5:$T$102,'BM010'!S$104,0),VLOOKUP(IF($A1961&lt;1500,'BM011'!$D$5,IF($A1961&lt;1800,'BM011'!$D$5,IF($A1961&lt;2000,'BM011'!$D$5,$A1961))),'BM011'!$D$5:$U$607,'BM011'!T$609,0))</f>
        <v>18239</v>
      </c>
      <c r="G1961">
        <f>SUMIFS(Baggrundsvariable!D$3:D$296,Baggrundsvariable!$A$3:$A$296,Samlet!$C1961,Baggrundsvariable!$C$3:$C$296,Samlet!$E1961)</f>
        <v>242508</v>
      </c>
      <c r="H1961" s="8">
        <f>SUMIFS(Baggrundsvariable!E$3:E$296,Baggrundsvariable!$A$3:$A$296,Samlet!$C1961,Baggrundsvariable!$C$3:$C$296,Samlet!$E1961)</f>
        <v>0.94166666666666687</v>
      </c>
      <c r="I1961" s="8">
        <f>SUMIFS(Baggrundsvariable!F$3:F$296,Baggrundsvariable!$A$3:$A$296,Samlet!$C1961,Baggrundsvariable!$C$3:$C$296,Samlet!$E1961)</f>
        <v>2.5</v>
      </c>
      <c r="J1961" s="8">
        <f>SUMIFS(Baggrundsvariable!G$3:G$296,Baggrundsvariable!$A$3:$A$296,Samlet!$C1961,Baggrundsvariable!$C$3:$C$296,Samlet!$E1961)</f>
        <v>17.399999999999999</v>
      </c>
      <c r="K1961" s="8">
        <f>SUMIFS(Baggrundsvariable!H$3:H$296,Baggrundsvariable!$A$3:$A$296,Samlet!$C1961,Baggrundsvariable!$C$3:$C$296,Samlet!$E1961)</f>
        <v>14.1</v>
      </c>
      <c r="L1961" s="8">
        <f>SUMIFS(Baggrundsvariable!I$3:I$296,Baggrundsvariable!$A$3:$A$296,Samlet!$C1961,Baggrundsvariable!$C$3:$C$296,Samlet!$E1961)</f>
        <v>9.3242148284419883</v>
      </c>
    </row>
    <row r="1962" spans="1:12">
      <c r="A1962">
        <v>2690</v>
      </c>
      <c r="B1962" t="s">
        <v>641</v>
      </c>
      <c r="C1962">
        <v>269</v>
      </c>
      <c r="D1962" t="s">
        <v>1245</v>
      </c>
      <c r="E1962">
        <v>2015</v>
      </c>
      <c r="F1962" s="15">
        <f>IF(VLOOKUP(IF($A1962&lt;1500,'BM011'!$D$5,IF($A1962&lt;1800,'BM011'!$D$5,IF($A1962&lt;2000,'BM011'!$D$5,$A1962))),'BM011'!$D$5:$U$607,'BM011'!T$609,0)="BRUG KOM",VLOOKUP($C1962,'BM010'!$C$5:$T$102,'BM010'!S$104,0),VLOOKUP(IF($A1962&lt;1500,'BM011'!$D$5,IF($A1962&lt;1800,'BM011'!$D$5,IF($A1962&lt;2000,'BM011'!$D$5,$A1962))),'BM011'!$D$5:$U$607,'BM011'!T$609,0))</f>
        <v>18239</v>
      </c>
      <c r="G1962">
        <f>SUMIFS(Baggrundsvariable!D$3:D$296,Baggrundsvariable!$A$3:$A$296,Samlet!$C1962,Baggrundsvariable!$C$3:$C$296,Samlet!$E1962)</f>
        <v>263333</v>
      </c>
      <c r="H1962" s="8">
        <f>SUMIFS(Baggrundsvariable!E$3:E$296,Baggrundsvariable!$A$3:$A$296,Samlet!$C1962,Baggrundsvariable!$C$3:$C$296,Samlet!$E1962)</f>
        <v>0.63333333333333319</v>
      </c>
      <c r="I1962" s="8">
        <f>SUMIFS(Baggrundsvariable!F$3:F$296,Baggrundsvariable!$A$3:$A$296,Samlet!$C1962,Baggrundsvariable!$C$3:$C$296,Samlet!$E1962)</f>
        <v>1.8</v>
      </c>
      <c r="J1962" s="8">
        <f>SUMIFS(Baggrundsvariable!G$3:G$296,Baggrundsvariable!$A$3:$A$296,Samlet!$C1962,Baggrundsvariable!$C$3:$C$296,Samlet!$E1962)</f>
        <v>11.8</v>
      </c>
      <c r="K1962" s="8">
        <f>SUMIFS(Baggrundsvariable!H$3:H$296,Baggrundsvariable!$A$3:$A$296,Samlet!$C1962,Baggrundsvariable!$C$3:$C$296,Samlet!$E1962)</f>
        <v>15.1</v>
      </c>
      <c r="L1962" s="8">
        <f>SUMIFS(Baggrundsvariable!I$3:I$296,Baggrundsvariable!$A$3:$A$296,Samlet!$C1962,Baggrundsvariable!$C$3:$C$296,Samlet!$E1962)</f>
        <v>4.5514930976722692</v>
      </c>
    </row>
    <row r="1963" spans="1:12">
      <c r="A1963">
        <v>2700</v>
      </c>
      <c r="B1963" t="s">
        <v>642</v>
      </c>
      <c r="C1963">
        <v>101</v>
      </c>
      <c r="D1963" t="s">
        <v>1232</v>
      </c>
      <c r="E1963">
        <v>2015</v>
      </c>
      <c r="F1963" s="15">
        <f>IF(VLOOKUP(IF($A1963&lt;1500,'BM011'!$D$5,IF($A1963&lt;1800,'BM011'!$D$5,IF($A1963&lt;2000,'BM011'!$D$5,$A1963))),'BM011'!$D$5:$U$607,'BM011'!T$609,0)="BRUG KOM",VLOOKUP($C1963,'BM010'!$C$5:$T$102,'BM010'!S$104,0),VLOOKUP(IF($A1963&lt;1500,'BM011'!$D$5,IF($A1963&lt;1800,'BM011'!$D$5,IF($A1963&lt;2000,'BM011'!$D$5,$A1963))),'BM011'!$D$5:$U$607,'BM011'!T$609,0))</f>
        <v>26859.5</v>
      </c>
      <c r="G1963">
        <f>SUMIFS(Baggrundsvariable!D$3:D$296,Baggrundsvariable!$A$3:$A$296,Samlet!$C1963,Baggrundsvariable!$C$3:$C$296,Samlet!$E1963)</f>
        <v>209991</v>
      </c>
      <c r="H1963" s="8">
        <f>SUMIFS(Baggrundsvariable!E$3:E$296,Baggrundsvariable!$A$3:$A$296,Samlet!$C1963,Baggrundsvariable!$C$3:$C$296,Samlet!$E1963)</f>
        <v>1.2249999999999999</v>
      </c>
      <c r="I1963" s="8">
        <f>SUMIFS(Baggrundsvariable!F$3:F$296,Baggrundsvariable!$A$3:$A$296,Samlet!$C1963,Baggrundsvariable!$C$3:$C$296,Samlet!$E1963)</f>
        <v>6.4</v>
      </c>
      <c r="J1963" s="8">
        <f>SUMIFS(Baggrundsvariable!G$3:G$296,Baggrundsvariable!$A$3:$A$296,Samlet!$C1963,Baggrundsvariable!$C$3:$C$296,Samlet!$E1963)</f>
        <v>40.6</v>
      </c>
      <c r="K1963" s="8">
        <f>SUMIFS(Baggrundsvariable!H$3:H$296,Baggrundsvariable!$A$3:$A$296,Samlet!$C1963,Baggrundsvariable!$C$3:$C$296,Samlet!$E1963)</f>
        <v>20.8</v>
      </c>
      <c r="L1963" s="8">
        <f>SUMIFS(Baggrundsvariable!I$3:I$296,Baggrundsvariable!$A$3:$A$296,Samlet!$C1963,Baggrundsvariable!$C$3:$C$296,Samlet!$E1963)</f>
        <v>14.847157834554469</v>
      </c>
    </row>
    <row r="1964" spans="1:12">
      <c r="A1964">
        <v>2720</v>
      </c>
      <c r="B1964" t="s">
        <v>643</v>
      </c>
      <c r="C1964">
        <v>101</v>
      </c>
      <c r="D1964" t="s">
        <v>1232</v>
      </c>
      <c r="E1964">
        <v>2015</v>
      </c>
      <c r="F1964" s="15">
        <f>IF(VLOOKUP(IF($A1964&lt;1500,'BM011'!$D$5,IF($A1964&lt;1800,'BM011'!$D$5,IF($A1964&lt;2000,'BM011'!$D$5,$A1964))),'BM011'!$D$5:$U$607,'BM011'!T$609,0)="BRUG KOM",VLOOKUP($C1964,'BM010'!$C$5:$T$102,'BM010'!S$104,0),VLOOKUP(IF($A1964&lt;1500,'BM011'!$D$5,IF($A1964&lt;1800,'BM011'!$D$5,IF($A1964&lt;2000,'BM011'!$D$5,$A1964))),'BM011'!$D$5:$U$607,'BM011'!T$609,0))</f>
        <v>29076.5</v>
      </c>
      <c r="G1964">
        <f>SUMIFS(Baggrundsvariable!D$3:D$296,Baggrundsvariable!$A$3:$A$296,Samlet!$C1964,Baggrundsvariable!$C$3:$C$296,Samlet!$E1964)</f>
        <v>209991</v>
      </c>
      <c r="H1964" s="8">
        <f>SUMIFS(Baggrundsvariable!E$3:E$296,Baggrundsvariable!$A$3:$A$296,Samlet!$C1964,Baggrundsvariable!$C$3:$C$296,Samlet!$E1964)</f>
        <v>1.2249999999999999</v>
      </c>
      <c r="I1964" s="8">
        <f>SUMIFS(Baggrundsvariable!F$3:F$296,Baggrundsvariable!$A$3:$A$296,Samlet!$C1964,Baggrundsvariable!$C$3:$C$296,Samlet!$E1964)</f>
        <v>6.4</v>
      </c>
      <c r="J1964" s="8">
        <f>SUMIFS(Baggrundsvariable!G$3:G$296,Baggrundsvariable!$A$3:$A$296,Samlet!$C1964,Baggrundsvariable!$C$3:$C$296,Samlet!$E1964)</f>
        <v>40.6</v>
      </c>
      <c r="K1964" s="8">
        <f>SUMIFS(Baggrundsvariable!H$3:H$296,Baggrundsvariable!$A$3:$A$296,Samlet!$C1964,Baggrundsvariable!$C$3:$C$296,Samlet!$E1964)</f>
        <v>20.8</v>
      </c>
      <c r="L1964" s="8">
        <f>SUMIFS(Baggrundsvariable!I$3:I$296,Baggrundsvariable!$A$3:$A$296,Samlet!$C1964,Baggrundsvariable!$C$3:$C$296,Samlet!$E1964)</f>
        <v>14.847157834554469</v>
      </c>
    </row>
    <row r="1965" spans="1:12">
      <c r="A1965">
        <v>2720</v>
      </c>
      <c r="B1965" t="s">
        <v>643</v>
      </c>
      <c r="C1965">
        <v>147</v>
      </c>
      <c r="D1965" t="s">
        <v>1236</v>
      </c>
      <c r="E1965">
        <v>2015</v>
      </c>
      <c r="F1965" s="15">
        <f>IF(VLOOKUP(IF($A1965&lt;1500,'BM011'!$D$5,IF($A1965&lt;1800,'BM011'!$D$5,IF($A1965&lt;2000,'BM011'!$D$5,$A1965))),'BM011'!$D$5:$U$607,'BM011'!T$609,0)="BRUG KOM",VLOOKUP($C1965,'BM010'!$C$5:$T$102,'BM010'!S$104,0),VLOOKUP(IF($A1965&lt;1500,'BM011'!$D$5,IF($A1965&lt;1800,'BM011'!$D$5,IF($A1965&lt;2000,'BM011'!$D$5,$A1965))),'BM011'!$D$5:$U$607,'BM011'!T$609,0))</f>
        <v>29076.5</v>
      </c>
      <c r="G1965">
        <f>SUMIFS(Baggrundsvariable!D$3:D$296,Baggrundsvariable!$A$3:$A$296,Samlet!$C1965,Baggrundsvariable!$C$3:$C$296,Samlet!$E1965)</f>
        <v>252988</v>
      </c>
      <c r="H1965" s="8">
        <f>SUMIFS(Baggrundsvariable!E$3:E$296,Baggrundsvariable!$A$3:$A$296,Samlet!$C1965,Baggrundsvariable!$C$3:$C$296,Samlet!$E1965)</f>
        <v>1.075</v>
      </c>
      <c r="I1965" s="8">
        <f>SUMIFS(Baggrundsvariable!F$3:F$296,Baggrundsvariable!$A$3:$A$296,Samlet!$C1965,Baggrundsvariable!$C$3:$C$296,Samlet!$E1965)</f>
        <v>2.2000000000000002</v>
      </c>
      <c r="J1965" s="8">
        <f>SUMIFS(Baggrundsvariable!G$3:G$296,Baggrundsvariable!$A$3:$A$296,Samlet!$C1965,Baggrundsvariable!$C$3:$C$296,Samlet!$E1965)</f>
        <v>26.4</v>
      </c>
      <c r="K1965" s="8">
        <f>SUMIFS(Baggrundsvariable!H$3:H$296,Baggrundsvariable!$A$3:$A$296,Samlet!$C1965,Baggrundsvariable!$C$3:$C$296,Samlet!$E1965)</f>
        <v>16.899999999999999</v>
      </c>
      <c r="L1965" s="8">
        <f>SUMIFS(Baggrundsvariable!I$3:I$296,Baggrundsvariable!$A$3:$A$296,Samlet!$C1965,Baggrundsvariable!$C$3:$C$296,Samlet!$E1965)</f>
        <v>9.6817934403013481</v>
      </c>
    </row>
    <row r="1966" spans="1:12">
      <c r="A1966">
        <v>2730</v>
      </c>
      <c r="B1966" t="s">
        <v>644</v>
      </c>
      <c r="C1966">
        <v>151</v>
      </c>
      <c r="D1966" t="s">
        <v>1246</v>
      </c>
      <c r="E1966">
        <v>2015</v>
      </c>
      <c r="F1966" s="15">
        <f>IF(VLOOKUP(IF($A1966&lt;1500,'BM011'!$D$5,IF($A1966&lt;1800,'BM011'!$D$5,IF($A1966&lt;2000,'BM011'!$D$5,$A1966))),'BM011'!$D$5:$U$607,'BM011'!T$609,0)="BRUG KOM",VLOOKUP($C1966,'BM010'!$C$5:$T$102,'BM010'!S$104,0),VLOOKUP(IF($A1966&lt;1500,'BM011'!$D$5,IF($A1966&lt;1800,'BM011'!$D$5,IF($A1966&lt;2000,'BM011'!$D$5,$A1966))),'BM011'!$D$5:$U$607,'BM011'!T$609,0))</f>
        <v>21868.5</v>
      </c>
      <c r="G1966">
        <f>SUMIFS(Baggrundsvariable!D$3:D$296,Baggrundsvariable!$A$3:$A$296,Samlet!$C1966,Baggrundsvariable!$C$3:$C$296,Samlet!$E1966)</f>
        <v>223323</v>
      </c>
      <c r="H1966" s="8">
        <f>SUMIFS(Baggrundsvariable!E$3:E$296,Baggrundsvariable!$A$3:$A$296,Samlet!$C1966,Baggrundsvariable!$C$3:$C$296,Samlet!$E1966)</f>
        <v>0.9</v>
      </c>
      <c r="I1966" s="8">
        <f>SUMIFS(Baggrundsvariable!F$3:F$296,Baggrundsvariable!$A$3:$A$296,Samlet!$C1966,Baggrundsvariable!$C$3:$C$296,Samlet!$E1966)</f>
        <v>3.6</v>
      </c>
      <c r="J1966" s="8">
        <f>SUMIFS(Baggrundsvariable!G$3:G$296,Baggrundsvariable!$A$3:$A$296,Samlet!$C1966,Baggrundsvariable!$C$3:$C$296,Samlet!$E1966)</f>
        <v>17.3</v>
      </c>
      <c r="K1966" s="8">
        <f>SUMIFS(Baggrundsvariable!H$3:H$296,Baggrundsvariable!$A$3:$A$296,Samlet!$C1966,Baggrundsvariable!$C$3:$C$296,Samlet!$E1966)</f>
        <v>13.3</v>
      </c>
      <c r="L1966" s="8">
        <f>SUMIFS(Baggrundsvariable!I$3:I$296,Baggrundsvariable!$A$3:$A$296,Samlet!$C1966,Baggrundsvariable!$C$3:$C$296,Samlet!$E1966)</f>
        <v>11.350083856140133</v>
      </c>
    </row>
    <row r="1967" spans="1:12">
      <c r="A1967">
        <v>2730</v>
      </c>
      <c r="B1967" t="s">
        <v>644</v>
      </c>
      <c r="C1967">
        <v>159</v>
      </c>
      <c r="D1967" t="s">
        <v>1247</v>
      </c>
      <c r="E1967">
        <v>2015</v>
      </c>
      <c r="F1967" s="15">
        <f>IF(VLOOKUP(IF($A1967&lt;1500,'BM011'!$D$5,IF($A1967&lt;1800,'BM011'!$D$5,IF($A1967&lt;2000,'BM011'!$D$5,$A1967))),'BM011'!$D$5:$U$607,'BM011'!T$609,0)="BRUG KOM",VLOOKUP($C1967,'BM010'!$C$5:$T$102,'BM010'!S$104,0),VLOOKUP(IF($A1967&lt;1500,'BM011'!$D$5,IF($A1967&lt;1800,'BM011'!$D$5,IF($A1967&lt;2000,'BM011'!$D$5,$A1967))),'BM011'!$D$5:$U$607,'BM011'!T$609,0))</f>
        <v>21868.5</v>
      </c>
      <c r="G1967">
        <f>SUMIFS(Baggrundsvariable!D$3:D$296,Baggrundsvariable!$A$3:$A$296,Samlet!$C1967,Baggrundsvariable!$C$3:$C$296,Samlet!$E1967)</f>
        <v>235249</v>
      </c>
      <c r="H1967" s="8">
        <f>SUMIFS(Baggrundsvariable!E$3:E$296,Baggrundsvariable!$A$3:$A$296,Samlet!$C1967,Baggrundsvariable!$C$3:$C$296,Samlet!$E1967)</f>
        <v>1.1916666666666664</v>
      </c>
      <c r="I1967" s="8">
        <f>SUMIFS(Baggrundsvariable!F$3:F$296,Baggrundsvariable!$A$3:$A$296,Samlet!$C1967,Baggrundsvariable!$C$3:$C$296,Samlet!$E1967)</f>
        <v>2.8</v>
      </c>
      <c r="J1967" s="8">
        <f>SUMIFS(Baggrundsvariable!G$3:G$296,Baggrundsvariable!$A$3:$A$296,Samlet!$C1967,Baggrundsvariable!$C$3:$C$296,Samlet!$E1967)</f>
        <v>21.8</v>
      </c>
      <c r="K1967" s="8">
        <f>SUMIFS(Baggrundsvariable!H$3:H$296,Baggrundsvariable!$A$3:$A$296,Samlet!$C1967,Baggrundsvariable!$C$3:$C$296,Samlet!$E1967)</f>
        <v>14.9</v>
      </c>
      <c r="L1967" s="8">
        <f>SUMIFS(Baggrundsvariable!I$3:I$296,Baggrundsvariable!$A$3:$A$296,Samlet!$C1967,Baggrundsvariable!$C$3:$C$296,Samlet!$E1967)</f>
        <v>12.941507644897477</v>
      </c>
    </row>
    <row r="1968" spans="1:12">
      <c r="A1968">
        <v>2730</v>
      </c>
      <c r="B1968" t="s">
        <v>644</v>
      </c>
      <c r="C1968">
        <v>163</v>
      </c>
      <c r="D1968" t="s">
        <v>1248</v>
      </c>
      <c r="E1968">
        <v>2015</v>
      </c>
      <c r="F1968" s="15">
        <f>IF(VLOOKUP(IF($A1968&lt;1500,'BM011'!$D$5,IF($A1968&lt;1800,'BM011'!$D$5,IF($A1968&lt;2000,'BM011'!$D$5,$A1968))),'BM011'!$D$5:$U$607,'BM011'!T$609,0)="BRUG KOM",VLOOKUP($C1968,'BM010'!$C$5:$T$102,'BM010'!S$104,0),VLOOKUP(IF($A1968&lt;1500,'BM011'!$D$5,IF($A1968&lt;1800,'BM011'!$D$5,IF($A1968&lt;2000,'BM011'!$D$5,$A1968))),'BM011'!$D$5:$U$607,'BM011'!T$609,0))</f>
        <v>21868.5</v>
      </c>
      <c r="G1968">
        <f>SUMIFS(Baggrundsvariable!D$3:D$296,Baggrundsvariable!$A$3:$A$296,Samlet!$C1968,Baggrundsvariable!$C$3:$C$296,Samlet!$E1968)</f>
        <v>220790</v>
      </c>
      <c r="H1968" s="8">
        <f>SUMIFS(Baggrundsvariable!E$3:E$296,Baggrundsvariable!$A$3:$A$296,Samlet!$C1968,Baggrundsvariable!$C$3:$C$296,Samlet!$E1968)</f>
        <v>1.0333333333333334</v>
      </c>
      <c r="I1968" s="8">
        <f>SUMIFS(Baggrundsvariable!F$3:F$296,Baggrundsvariable!$A$3:$A$296,Samlet!$C1968,Baggrundsvariable!$C$3:$C$296,Samlet!$E1968)</f>
        <v>3.8</v>
      </c>
      <c r="J1968" s="8">
        <f>SUMIFS(Baggrundsvariable!G$3:G$296,Baggrundsvariable!$A$3:$A$296,Samlet!$C1968,Baggrundsvariable!$C$3:$C$296,Samlet!$E1968)</f>
        <v>16</v>
      </c>
      <c r="K1968" s="8">
        <f>SUMIFS(Baggrundsvariable!H$3:H$296,Baggrundsvariable!$A$3:$A$296,Samlet!$C1968,Baggrundsvariable!$C$3:$C$296,Samlet!$E1968)</f>
        <v>14.5</v>
      </c>
      <c r="L1968" s="8">
        <f>SUMIFS(Baggrundsvariable!I$3:I$296,Baggrundsvariable!$A$3:$A$296,Samlet!$C1968,Baggrundsvariable!$C$3:$C$296,Samlet!$E1968)</f>
        <v>13.967010272728078</v>
      </c>
    </row>
    <row r="1969" spans="1:12">
      <c r="A1969">
        <v>2740</v>
      </c>
      <c r="B1969" t="s">
        <v>645</v>
      </c>
      <c r="C1969">
        <v>151</v>
      </c>
      <c r="D1969" t="s">
        <v>1246</v>
      </c>
      <c r="E1969">
        <v>2015</v>
      </c>
      <c r="F1969" s="15">
        <f>IF(VLOOKUP(IF($A1969&lt;1500,'BM011'!$D$5,IF($A1969&lt;1800,'BM011'!$D$5,IF($A1969&lt;2000,'BM011'!$D$5,$A1969))),'BM011'!$D$5:$U$607,'BM011'!T$609,0)="BRUG KOM",VLOOKUP($C1969,'BM010'!$C$5:$T$102,'BM010'!S$104,0),VLOOKUP(IF($A1969&lt;1500,'BM011'!$D$5,IF($A1969&lt;1800,'BM011'!$D$5,IF($A1969&lt;2000,'BM011'!$D$5,$A1969))),'BM011'!$D$5:$U$607,'BM011'!T$609,0))</f>
        <v>19663.75</v>
      </c>
      <c r="G1969">
        <f>SUMIFS(Baggrundsvariable!D$3:D$296,Baggrundsvariable!$A$3:$A$296,Samlet!$C1969,Baggrundsvariable!$C$3:$C$296,Samlet!$E1969)</f>
        <v>223323</v>
      </c>
      <c r="H1969" s="8">
        <f>SUMIFS(Baggrundsvariable!E$3:E$296,Baggrundsvariable!$A$3:$A$296,Samlet!$C1969,Baggrundsvariable!$C$3:$C$296,Samlet!$E1969)</f>
        <v>0.9</v>
      </c>
      <c r="I1969" s="8">
        <f>SUMIFS(Baggrundsvariable!F$3:F$296,Baggrundsvariable!$A$3:$A$296,Samlet!$C1969,Baggrundsvariable!$C$3:$C$296,Samlet!$E1969)</f>
        <v>3.6</v>
      </c>
      <c r="J1969" s="8">
        <f>SUMIFS(Baggrundsvariable!G$3:G$296,Baggrundsvariable!$A$3:$A$296,Samlet!$C1969,Baggrundsvariable!$C$3:$C$296,Samlet!$E1969)</f>
        <v>17.3</v>
      </c>
      <c r="K1969" s="8">
        <f>SUMIFS(Baggrundsvariable!H$3:H$296,Baggrundsvariable!$A$3:$A$296,Samlet!$C1969,Baggrundsvariable!$C$3:$C$296,Samlet!$E1969)</f>
        <v>13.3</v>
      </c>
      <c r="L1969" s="8">
        <f>SUMIFS(Baggrundsvariable!I$3:I$296,Baggrundsvariable!$A$3:$A$296,Samlet!$C1969,Baggrundsvariable!$C$3:$C$296,Samlet!$E1969)</f>
        <v>11.350083856140133</v>
      </c>
    </row>
    <row r="1970" spans="1:12">
      <c r="A1970">
        <v>2740</v>
      </c>
      <c r="B1970" t="s">
        <v>645</v>
      </c>
      <c r="C1970">
        <v>163</v>
      </c>
      <c r="D1970" t="s">
        <v>1248</v>
      </c>
      <c r="E1970">
        <v>2015</v>
      </c>
      <c r="F1970" s="15">
        <f>IF(VLOOKUP(IF($A1970&lt;1500,'BM011'!$D$5,IF($A1970&lt;1800,'BM011'!$D$5,IF($A1970&lt;2000,'BM011'!$D$5,$A1970))),'BM011'!$D$5:$U$607,'BM011'!T$609,0)="BRUG KOM",VLOOKUP($C1970,'BM010'!$C$5:$T$102,'BM010'!S$104,0),VLOOKUP(IF($A1970&lt;1500,'BM011'!$D$5,IF($A1970&lt;1800,'BM011'!$D$5,IF($A1970&lt;2000,'BM011'!$D$5,$A1970))),'BM011'!$D$5:$U$607,'BM011'!T$609,0))</f>
        <v>19663.75</v>
      </c>
      <c r="G1970">
        <f>SUMIFS(Baggrundsvariable!D$3:D$296,Baggrundsvariable!$A$3:$A$296,Samlet!$C1970,Baggrundsvariable!$C$3:$C$296,Samlet!$E1970)</f>
        <v>220790</v>
      </c>
      <c r="H1970" s="8">
        <f>SUMIFS(Baggrundsvariable!E$3:E$296,Baggrundsvariable!$A$3:$A$296,Samlet!$C1970,Baggrundsvariable!$C$3:$C$296,Samlet!$E1970)</f>
        <v>1.0333333333333334</v>
      </c>
      <c r="I1970" s="8">
        <f>SUMIFS(Baggrundsvariable!F$3:F$296,Baggrundsvariable!$A$3:$A$296,Samlet!$C1970,Baggrundsvariable!$C$3:$C$296,Samlet!$E1970)</f>
        <v>3.8</v>
      </c>
      <c r="J1970" s="8">
        <f>SUMIFS(Baggrundsvariable!G$3:G$296,Baggrundsvariable!$A$3:$A$296,Samlet!$C1970,Baggrundsvariable!$C$3:$C$296,Samlet!$E1970)</f>
        <v>16</v>
      </c>
      <c r="K1970" s="8">
        <f>SUMIFS(Baggrundsvariable!H$3:H$296,Baggrundsvariable!$A$3:$A$296,Samlet!$C1970,Baggrundsvariable!$C$3:$C$296,Samlet!$E1970)</f>
        <v>14.5</v>
      </c>
      <c r="L1970" s="8">
        <f>SUMIFS(Baggrundsvariable!I$3:I$296,Baggrundsvariable!$A$3:$A$296,Samlet!$C1970,Baggrundsvariable!$C$3:$C$296,Samlet!$E1970)</f>
        <v>13.967010272728078</v>
      </c>
    </row>
    <row r="1971" spans="1:12">
      <c r="A1971">
        <v>2750</v>
      </c>
      <c r="B1971" t="s">
        <v>646</v>
      </c>
      <c r="C1971">
        <v>151</v>
      </c>
      <c r="D1971" t="s">
        <v>1246</v>
      </c>
      <c r="E1971">
        <v>2015</v>
      </c>
      <c r="F1971" s="15">
        <f>IF(VLOOKUP(IF($A1971&lt;1500,'BM011'!$D$5,IF($A1971&lt;1800,'BM011'!$D$5,IF($A1971&lt;2000,'BM011'!$D$5,$A1971))),'BM011'!$D$5:$U$607,'BM011'!T$609,0)="BRUG KOM",VLOOKUP($C1971,'BM010'!$C$5:$T$102,'BM010'!S$104,0),VLOOKUP(IF($A1971&lt;1500,'BM011'!$D$5,IF($A1971&lt;1800,'BM011'!$D$5,IF($A1971&lt;2000,'BM011'!$D$5,$A1971))),'BM011'!$D$5:$U$607,'BM011'!T$609,0))</f>
        <v>20136.75</v>
      </c>
      <c r="G1971">
        <f>SUMIFS(Baggrundsvariable!D$3:D$296,Baggrundsvariable!$A$3:$A$296,Samlet!$C1971,Baggrundsvariable!$C$3:$C$296,Samlet!$E1971)</f>
        <v>223323</v>
      </c>
      <c r="H1971" s="8">
        <f>SUMIFS(Baggrundsvariable!E$3:E$296,Baggrundsvariable!$A$3:$A$296,Samlet!$C1971,Baggrundsvariable!$C$3:$C$296,Samlet!$E1971)</f>
        <v>0.9</v>
      </c>
      <c r="I1971" s="8">
        <f>SUMIFS(Baggrundsvariable!F$3:F$296,Baggrundsvariable!$A$3:$A$296,Samlet!$C1971,Baggrundsvariable!$C$3:$C$296,Samlet!$E1971)</f>
        <v>3.6</v>
      </c>
      <c r="J1971" s="8">
        <f>SUMIFS(Baggrundsvariable!G$3:G$296,Baggrundsvariable!$A$3:$A$296,Samlet!$C1971,Baggrundsvariable!$C$3:$C$296,Samlet!$E1971)</f>
        <v>17.3</v>
      </c>
      <c r="K1971" s="8">
        <f>SUMIFS(Baggrundsvariable!H$3:H$296,Baggrundsvariable!$A$3:$A$296,Samlet!$C1971,Baggrundsvariable!$C$3:$C$296,Samlet!$E1971)</f>
        <v>13.3</v>
      </c>
      <c r="L1971" s="8">
        <f>SUMIFS(Baggrundsvariable!I$3:I$296,Baggrundsvariable!$A$3:$A$296,Samlet!$C1971,Baggrundsvariable!$C$3:$C$296,Samlet!$E1971)</f>
        <v>11.350083856140133</v>
      </c>
    </row>
    <row r="1972" spans="1:12">
      <c r="A1972">
        <v>2750</v>
      </c>
      <c r="B1972" t="s">
        <v>646</v>
      </c>
      <c r="C1972">
        <v>165</v>
      </c>
      <c r="D1972" t="s">
        <v>1238</v>
      </c>
      <c r="E1972">
        <v>2015</v>
      </c>
      <c r="F1972" s="15">
        <f>IF(VLOOKUP(IF($A1972&lt;1500,'BM011'!$D$5,IF($A1972&lt;1800,'BM011'!$D$5,IF($A1972&lt;2000,'BM011'!$D$5,$A1972))),'BM011'!$D$5:$U$607,'BM011'!T$609,0)="BRUG KOM",VLOOKUP($C1972,'BM010'!$C$5:$T$102,'BM010'!S$104,0),VLOOKUP(IF($A1972&lt;1500,'BM011'!$D$5,IF($A1972&lt;1800,'BM011'!$D$5,IF($A1972&lt;2000,'BM011'!$D$5,$A1972))),'BM011'!$D$5:$U$607,'BM011'!T$609,0))</f>
        <v>20136.75</v>
      </c>
      <c r="G1972">
        <f>SUMIFS(Baggrundsvariable!D$3:D$296,Baggrundsvariable!$A$3:$A$296,Samlet!$C1972,Baggrundsvariable!$C$3:$C$296,Samlet!$E1972)</f>
        <v>196771</v>
      </c>
      <c r="H1972" s="8">
        <f>SUMIFS(Baggrundsvariable!E$3:E$296,Baggrundsvariable!$A$3:$A$296,Samlet!$C1972,Baggrundsvariable!$C$3:$C$296,Samlet!$E1972)</f>
        <v>1.55</v>
      </c>
      <c r="I1972" s="8">
        <f>SUMIFS(Baggrundsvariable!F$3:F$296,Baggrundsvariable!$A$3:$A$296,Samlet!$C1972,Baggrundsvariable!$C$3:$C$296,Samlet!$E1972)</f>
        <v>6.1</v>
      </c>
      <c r="J1972" s="8">
        <f>SUMIFS(Baggrundsvariable!G$3:G$296,Baggrundsvariable!$A$3:$A$296,Samlet!$C1972,Baggrundsvariable!$C$3:$C$296,Samlet!$E1972)</f>
        <v>34.299999999999997</v>
      </c>
      <c r="K1972" s="8">
        <f>SUMIFS(Baggrundsvariable!H$3:H$296,Baggrundsvariable!$A$3:$A$296,Samlet!$C1972,Baggrundsvariable!$C$3:$C$296,Samlet!$E1972)</f>
        <v>15.9</v>
      </c>
      <c r="L1972" s="8">
        <f>SUMIFS(Baggrundsvariable!I$3:I$296,Baggrundsvariable!$A$3:$A$296,Samlet!$C1972,Baggrundsvariable!$C$3:$C$296,Samlet!$E1972)</f>
        <v>23.402835997151385</v>
      </c>
    </row>
    <row r="1973" spans="1:12">
      <c r="A1973">
        <v>2750</v>
      </c>
      <c r="B1973" t="s">
        <v>646</v>
      </c>
      <c r="C1973">
        <v>240</v>
      </c>
      <c r="D1973" t="s">
        <v>1249</v>
      </c>
      <c r="E1973">
        <v>2015</v>
      </c>
      <c r="F1973" s="15">
        <f>IF(VLOOKUP(IF($A1973&lt;1500,'BM011'!$D$5,IF($A1973&lt;1800,'BM011'!$D$5,IF($A1973&lt;2000,'BM011'!$D$5,$A1973))),'BM011'!$D$5:$U$607,'BM011'!T$609,0)="BRUG KOM",VLOOKUP($C1973,'BM010'!$C$5:$T$102,'BM010'!S$104,0),VLOOKUP(IF($A1973&lt;1500,'BM011'!$D$5,IF($A1973&lt;1800,'BM011'!$D$5,IF($A1973&lt;2000,'BM011'!$D$5,$A1973))),'BM011'!$D$5:$U$607,'BM011'!T$609,0))</f>
        <v>20136.75</v>
      </c>
      <c r="G1973">
        <f>SUMIFS(Baggrundsvariable!D$3:D$296,Baggrundsvariable!$A$3:$A$296,Samlet!$C1973,Baggrundsvariable!$C$3:$C$296,Samlet!$E1973)</f>
        <v>256199</v>
      </c>
      <c r="H1973" s="8">
        <f>SUMIFS(Baggrundsvariable!E$3:E$296,Baggrundsvariable!$A$3:$A$296,Samlet!$C1973,Baggrundsvariable!$C$3:$C$296,Samlet!$E1973)</f>
        <v>0.58333333333333326</v>
      </c>
      <c r="I1973" s="8">
        <f>SUMIFS(Baggrundsvariable!F$3:F$296,Baggrundsvariable!$A$3:$A$296,Samlet!$C1973,Baggrundsvariable!$C$3:$C$296,Samlet!$E1973)</f>
        <v>1.1000000000000001</v>
      </c>
      <c r="J1973" s="8">
        <f>SUMIFS(Baggrundsvariable!G$3:G$296,Baggrundsvariable!$A$3:$A$296,Samlet!$C1973,Baggrundsvariable!$C$3:$C$296,Samlet!$E1973)</f>
        <v>8.8000000000000007</v>
      </c>
      <c r="K1973" s="8">
        <f>SUMIFS(Baggrundsvariable!H$3:H$296,Baggrundsvariable!$A$3:$A$296,Samlet!$C1973,Baggrundsvariable!$C$3:$C$296,Samlet!$E1973)</f>
        <v>13.2</v>
      </c>
      <c r="L1973" s="8">
        <f>SUMIFS(Baggrundsvariable!I$3:I$296,Baggrundsvariable!$A$3:$A$296,Samlet!$C1973,Baggrundsvariable!$C$3:$C$296,Samlet!$E1973)</f>
        <v>5.1677950701954929</v>
      </c>
    </row>
    <row r="1974" spans="1:12">
      <c r="A1974">
        <v>2760</v>
      </c>
      <c r="B1974" t="s">
        <v>647</v>
      </c>
      <c r="C1974">
        <v>151</v>
      </c>
      <c r="D1974" t="s">
        <v>1246</v>
      </c>
      <c r="E1974">
        <v>2015</v>
      </c>
      <c r="F1974" s="15">
        <f>IF(VLOOKUP(IF($A1974&lt;1500,'BM011'!$D$5,IF($A1974&lt;1800,'BM011'!$D$5,IF($A1974&lt;2000,'BM011'!$D$5,$A1974))),'BM011'!$D$5:$U$607,'BM011'!T$609,0)="BRUG KOM",VLOOKUP($C1974,'BM010'!$C$5:$T$102,'BM010'!S$104,0),VLOOKUP(IF($A1974&lt;1500,'BM011'!$D$5,IF($A1974&lt;1800,'BM011'!$D$5,IF($A1974&lt;2000,'BM011'!$D$5,$A1974))),'BM011'!$D$5:$U$607,'BM011'!T$609,0))</f>
        <v>21753.5</v>
      </c>
      <c r="G1974">
        <f>SUMIFS(Baggrundsvariable!D$3:D$296,Baggrundsvariable!$A$3:$A$296,Samlet!$C1974,Baggrundsvariable!$C$3:$C$296,Samlet!$E1974)</f>
        <v>223323</v>
      </c>
      <c r="H1974" s="8">
        <f>SUMIFS(Baggrundsvariable!E$3:E$296,Baggrundsvariable!$A$3:$A$296,Samlet!$C1974,Baggrundsvariable!$C$3:$C$296,Samlet!$E1974)</f>
        <v>0.9</v>
      </c>
      <c r="I1974" s="8">
        <f>SUMIFS(Baggrundsvariable!F$3:F$296,Baggrundsvariable!$A$3:$A$296,Samlet!$C1974,Baggrundsvariable!$C$3:$C$296,Samlet!$E1974)</f>
        <v>3.6</v>
      </c>
      <c r="J1974" s="8">
        <f>SUMIFS(Baggrundsvariable!G$3:G$296,Baggrundsvariable!$A$3:$A$296,Samlet!$C1974,Baggrundsvariable!$C$3:$C$296,Samlet!$E1974)</f>
        <v>17.3</v>
      </c>
      <c r="K1974" s="8">
        <f>SUMIFS(Baggrundsvariable!H$3:H$296,Baggrundsvariable!$A$3:$A$296,Samlet!$C1974,Baggrundsvariable!$C$3:$C$296,Samlet!$E1974)</f>
        <v>13.3</v>
      </c>
      <c r="L1974" s="8">
        <f>SUMIFS(Baggrundsvariable!I$3:I$296,Baggrundsvariable!$A$3:$A$296,Samlet!$C1974,Baggrundsvariable!$C$3:$C$296,Samlet!$E1974)</f>
        <v>11.350083856140133</v>
      </c>
    </row>
    <row r="1975" spans="1:12">
      <c r="A1975">
        <v>2765</v>
      </c>
      <c r="B1975" t="s">
        <v>648</v>
      </c>
      <c r="C1975">
        <v>240</v>
      </c>
      <c r="D1975" t="s">
        <v>1249</v>
      </c>
      <c r="E1975">
        <v>2015</v>
      </c>
      <c r="F1975" s="15">
        <f>IF(VLOOKUP(IF($A1975&lt;1500,'BM011'!$D$5,IF($A1975&lt;1800,'BM011'!$D$5,IF($A1975&lt;2000,'BM011'!$D$5,$A1975))),'BM011'!$D$5:$U$607,'BM011'!T$609,0)="BRUG KOM",VLOOKUP($C1975,'BM010'!$C$5:$T$102,'BM010'!S$104,0),VLOOKUP(IF($A1975&lt;1500,'BM011'!$D$5,IF($A1975&lt;1800,'BM011'!$D$5,IF($A1975&lt;2000,'BM011'!$D$5,$A1975))),'BM011'!$D$5:$U$607,'BM011'!T$609,0))</f>
        <v>20672</v>
      </c>
      <c r="G1975">
        <f>SUMIFS(Baggrundsvariable!D$3:D$296,Baggrundsvariable!$A$3:$A$296,Samlet!$C1975,Baggrundsvariable!$C$3:$C$296,Samlet!$E1975)</f>
        <v>256199</v>
      </c>
      <c r="H1975" s="8">
        <f>SUMIFS(Baggrundsvariable!E$3:E$296,Baggrundsvariable!$A$3:$A$296,Samlet!$C1975,Baggrundsvariable!$C$3:$C$296,Samlet!$E1975)</f>
        <v>0.58333333333333326</v>
      </c>
      <c r="I1975" s="8">
        <f>SUMIFS(Baggrundsvariable!F$3:F$296,Baggrundsvariable!$A$3:$A$296,Samlet!$C1975,Baggrundsvariable!$C$3:$C$296,Samlet!$E1975)</f>
        <v>1.1000000000000001</v>
      </c>
      <c r="J1975" s="8">
        <f>SUMIFS(Baggrundsvariable!G$3:G$296,Baggrundsvariable!$A$3:$A$296,Samlet!$C1975,Baggrundsvariable!$C$3:$C$296,Samlet!$E1975)</f>
        <v>8.8000000000000007</v>
      </c>
      <c r="K1975" s="8">
        <f>SUMIFS(Baggrundsvariable!H$3:H$296,Baggrundsvariable!$A$3:$A$296,Samlet!$C1975,Baggrundsvariable!$C$3:$C$296,Samlet!$E1975)</f>
        <v>13.2</v>
      </c>
      <c r="L1975" s="8">
        <f>SUMIFS(Baggrundsvariable!I$3:I$296,Baggrundsvariable!$A$3:$A$296,Samlet!$C1975,Baggrundsvariable!$C$3:$C$296,Samlet!$E1975)</f>
        <v>5.1677950701954929</v>
      </c>
    </row>
    <row r="1976" spans="1:12">
      <c r="A1976">
        <v>2770</v>
      </c>
      <c r="B1976" t="s">
        <v>649</v>
      </c>
      <c r="C1976">
        <v>101</v>
      </c>
      <c r="D1976" t="s">
        <v>1232</v>
      </c>
      <c r="E1976">
        <v>2015</v>
      </c>
      <c r="F1976" s="15">
        <f>IF(VLOOKUP(IF($A1976&lt;1500,'BM011'!$D$5,IF($A1976&lt;1800,'BM011'!$D$5,IF($A1976&lt;2000,'BM011'!$D$5,$A1976))),'BM011'!$D$5:$U$607,'BM011'!T$609,0)="BRUG KOM",VLOOKUP($C1976,'BM010'!$C$5:$T$102,'BM010'!S$104,0),VLOOKUP(IF($A1976&lt;1500,'BM011'!$D$5,IF($A1976&lt;1800,'BM011'!$D$5,IF($A1976&lt;2000,'BM011'!$D$5,$A1976))),'BM011'!$D$5:$U$607,'BM011'!T$609,0))</f>
        <v>23578.75</v>
      </c>
      <c r="G1976">
        <f>SUMIFS(Baggrundsvariable!D$3:D$296,Baggrundsvariable!$A$3:$A$296,Samlet!$C1976,Baggrundsvariable!$C$3:$C$296,Samlet!$E1976)</f>
        <v>209991</v>
      </c>
      <c r="H1976" s="8">
        <f>SUMIFS(Baggrundsvariable!E$3:E$296,Baggrundsvariable!$A$3:$A$296,Samlet!$C1976,Baggrundsvariable!$C$3:$C$296,Samlet!$E1976)</f>
        <v>1.2249999999999999</v>
      </c>
      <c r="I1976" s="8">
        <f>SUMIFS(Baggrundsvariable!F$3:F$296,Baggrundsvariable!$A$3:$A$296,Samlet!$C1976,Baggrundsvariable!$C$3:$C$296,Samlet!$E1976)</f>
        <v>6.4</v>
      </c>
      <c r="J1976" s="8">
        <f>SUMIFS(Baggrundsvariable!G$3:G$296,Baggrundsvariable!$A$3:$A$296,Samlet!$C1976,Baggrundsvariable!$C$3:$C$296,Samlet!$E1976)</f>
        <v>40.6</v>
      </c>
      <c r="K1976" s="8">
        <f>SUMIFS(Baggrundsvariable!H$3:H$296,Baggrundsvariable!$A$3:$A$296,Samlet!$C1976,Baggrundsvariable!$C$3:$C$296,Samlet!$E1976)</f>
        <v>20.8</v>
      </c>
      <c r="L1976" s="8">
        <f>SUMIFS(Baggrundsvariable!I$3:I$296,Baggrundsvariable!$A$3:$A$296,Samlet!$C1976,Baggrundsvariable!$C$3:$C$296,Samlet!$E1976)</f>
        <v>14.847157834554469</v>
      </c>
    </row>
    <row r="1977" spans="1:12">
      <c r="A1977">
        <v>2770</v>
      </c>
      <c r="B1977" t="s">
        <v>649</v>
      </c>
      <c r="C1977">
        <v>185</v>
      </c>
      <c r="D1977" t="s">
        <v>1235</v>
      </c>
      <c r="E1977">
        <v>2015</v>
      </c>
      <c r="F1977" s="15">
        <f>IF(VLOOKUP(IF($A1977&lt;1500,'BM011'!$D$5,IF($A1977&lt;1800,'BM011'!$D$5,IF($A1977&lt;2000,'BM011'!$D$5,$A1977))),'BM011'!$D$5:$U$607,'BM011'!T$609,0)="BRUG KOM",VLOOKUP($C1977,'BM010'!$C$5:$T$102,'BM010'!S$104,0),VLOOKUP(IF($A1977&lt;1500,'BM011'!$D$5,IF($A1977&lt;1800,'BM011'!$D$5,IF($A1977&lt;2000,'BM011'!$D$5,$A1977))),'BM011'!$D$5:$U$607,'BM011'!T$609,0))</f>
        <v>23578.75</v>
      </c>
      <c r="G1977">
        <f>SUMIFS(Baggrundsvariable!D$3:D$296,Baggrundsvariable!$A$3:$A$296,Samlet!$C1977,Baggrundsvariable!$C$3:$C$296,Samlet!$E1977)</f>
        <v>227877</v>
      </c>
      <c r="H1977" s="8">
        <f>SUMIFS(Baggrundsvariable!E$3:E$296,Baggrundsvariable!$A$3:$A$296,Samlet!$C1977,Baggrundsvariable!$C$3:$C$296,Samlet!$E1977)</f>
        <v>1.3166666666666667</v>
      </c>
      <c r="I1977" s="8">
        <f>SUMIFS(Baggrundsvariable!F$3:F$296,Baggrundsvariable!$A$3:$A$296,Samlet!$C1977,Baggrundsvariable!$C$3:$C$296,Samlet!$E1977)</f>
        <v>4</v>
      </c>
      <c r="J1977" s="8">
        <f>SUMIFS(Baggrundsvariable!G$3:G$296,Baggrundsvariable!$A$3:$A$296,Samlet!$C1977,Baggrundsvariable!$C$3:$C$296,Samlet!$E1977)</f>
        <v>17</v>
      </c>
      <c r="K1977" s="8">
        <f>SUMIFS(Baggrundsvariable!H$3:H$296,Baggrundsvariable!$A$3:$A$296,Samlet!$C1977,Baggrundsvariable!$C$3:$C$296,Samlet!$E1977)</f>
        <v>14</v>
      </c>
      <c r="L1977" s="8">
        <f>SUMIFS(Baggrundsvariable!I$3:I$296,Baggrundsvariable!$A$3:$A$296,Samlet!$C1977,Baggrundsvariable!$C$3:$C$296,Samlet!$E1977)</f>
        <v>8.3028598218471643</v>
      </c>
    </row>
    <row r="1978" spans="1:12">
      <c r="A1978">
        <v>2791</v>
      </c>
      <c r="B1978" t="s">
        <v>650</v>
      </c>
      <c r="C1978">
        <v>155</v>
      </c>
      <c r="D1978" t="s">
        <v>1250</v>
      </c>
      <c r="E1978">
        <v>2015</v>
      </c>
      <c r="F1978" s="15">
        <f>IF(VLOOKUP(IF($A1978&lt;1500,'BM011'!$D$5,IF($A1978&lt;1800,'BM011'!$D$5,IF($A1978&lt;2000,'BM011'!$D$5,$A1978))),'BM011'!$D$5:$U$607,'BM011'!T$609,0)="BRUG KOM",VLOOKUP($C1978,'BM010'!$C$5:$T$102,'BM010'!S$104,0),VLOOKUP(IF($A1978&lt;1500,'BM011'!$D$5,IF($A1978&lt;1800,'BM011'!$D$5,IF($A1978&lt;2000,'BM011'!$D$5,$A1978))),'BM011'!$D$5:$U$607,'BM011'!T$609,0))</f>
        <v>24536.75</v>
      </c>
      <c r="G1978">
        <f>SUMIFS(Baggrundsvariable!D$3:D$296,Baggrundsvariable!$A$3:$A$296,Samlet!$C1978,Baggrundsvariable!$C$3:$C$296,Samlet!$E1978)</f>
        <v>289465</v>
      </c>
      <c r="H1978" s="8">
        <f>SUMIFS(Baggrundsvariable!E$3:E$296,Baggrundsvariable!$A$3:$A$296,Samlet!$C1978,Baggrundsvariable!$C$3:$C$296,Samlet!$E1978)</f>
        <v>0.79166666666666663</v>
      </c>
      <c r="I1978" s="8">
        <f>SUMIFS(Baggrundsvariable!F$3:F$296,Baggrundsvariable!$A$3:$A$296,Samlet!$C1978,Baggrundsvariable!$C$3:$C$296,Samlet!$E1978)</f>
        <v>0.9</v>
      </c>
      <c r="J1978" s="8">
        <f>SUMIFS(Baggrundsvariable!G$3:G$296,Baggrundsvariable!$A$3:$A$296,Samlet!$C1978,Baggrundsvariable!$C$3:$C$296,Samlet!$E1978)</f>
        <v>10.5</v>
      </c>
      <c r="K1978" s="8">
        <f>SUMIFS(Baggrundsvariable!H$3:H$296,Baggrundsvariable!$A$3:$A$296,Samlet!$C1978,Baggrundsvariable!$C$3:$C$296,Samlet!$E1978)</f>
        <v>7.5</v>
      </c>
      <c r="L1978" s="8">
        <f>SUMIFS(Baggrundsvariable!I$3:I$296,Baggrundsvariable!$A$3:$A$296,Samlet!$C1978,Baggrundsvariable!$C$3:$C$296,Samlet!$E1978)</f>
        <v>3.7753321223777467</v>
      </c>
    </row>
    <row r="1979" spans="1:12">
      <c r="A1979">
        <v>2791</v>
      </c>
      <c r="B1979" t="s">
        <v>650</v>
      </c>
      <c r="C1979">
        <v>185</v>
      </c>
      <c r="D1979" t="s">
        <v>1235</v>
      </c>
      <c r="E1979">
        <v>2015</v>
      </c>
      <c r="F1979" s="15">
        <f>IF(VLOOKUP(IF($A1979&lt;1500,'BM011'!$D$5,IF($A1979&lt;1800,'BM011'!$D$5,IF($A1979&lt;2000,'BM011'!$D$5,$A1979))),'BM011'!$D$5:$U$607,'BM011'!T$609,0)="BRUG KOM",VLOOKUP($C1979,'BM010'!$C$5:$T$102,'BM010'!S$104,0),VLOOKUP(IF($A1979&lt;1500,'BM011'!$D$5,IF($A1979&lt;1800,'BM011'!$D$5,IF($A1979&lt;2000,'BM011'!$D$5,$A1979))),'BM011'!$D$5:$U$607,'BM011'!T$609,0))</f>
        <v>24536.75</v>
      </c>
      <c r="G1979">
        <f>SUMIFS(Baggrundsvariable!D$3:D$296,Baggrundsvariable!$A$3:$A$296,Samlet!$C1979,Baggrundsvariable!$C$3:$C$296,Samlet!$E1979)</f>
        <v>227877</v>
      </c>
      <c r="H1979" s="8">
        <f>SUMIFS(Baggrundsvariable!E$3:E$296,Baggrundsvariable!$A$3:$A$296,Samlet!$C1979,Baggrundsvariable!$C$3:$C$296,Samlet!$E1979)</f>
        <v>1.3166666666666667</v>
      </c>
      <c r="I1979" s="8">
        <f>SUMIFS(Baggrundsvariable!F$3:F$296,Baggrundsvariable!$A$3:$A$296,Samlet!$C1979,Baggrundsvariable!$C$3:$C$296,Samlet!$E1979)</f>
        <v>4</v>
      </c>
      <c r="J1979" s="8">
        <f>SUMIFS(Baggrundsvariable!G$3:G$296,Baggrundsvariable!$A$3:$A$296,Samlet!$C1979,Baggrundsvariable!$C$3:$C$296,Samlet!$E1979)</f>
        <v>17</v>
      </c>
      <c r="K1979" s="8">
        <f>SUMIFS(Baggrundsvariable!H$3:H$296,Baggrundsvariable!$A$3:$A$296,Samlet!$C1979,Baggrundsvariable!$C$3:$C$296,Samlet!$E1979)</f>
        <v>14</v>
      </c>
      <c r="L1979" s="8">
        <f>SUMIFS(Baggrundsvariable!I$3:I$296,Baggrundsvariable!$A$3:$A$296,Samlet!$C1979,Baggrundsvariable!$C$3:$C$296,Samlet!$E1979)</f>
        <v>8.3028598218471643</v>
      </c>
    </row>
    <row r="1980" spans="1:12">
      <c r="A1980">
        <v>2800</v>
      </c>
      <c r="B1980" t="s">
        <v>651</v>
      </c>
      <c r="C1980">
        <v>157</v>
      </c>
      <c r="D1980" t="s">
        <v>1251</v>
      </c>
      <c r="E1980">
        <v>2015</v>
      </c>
      <c r="F1980" s="15">
        <f>IF(VLOOKUP(IF($A1980&lt;1500,'BM011'!$D$5,IF($A1980&lt;1800,'BM011'!$D$5,IF($A1980&lt;2000,'BM011'!$D$5,$A1980))),'BM011'!$D$5:$U$607,'BM011'!T$609,0)="BRUG KOM",VLOOKUP($C1980,'BM010'!$C$5:$T$102,'BM010'!S$104,0),VLOOKUP(IF($A1980&lt;1500,'BM011'!$D$5,IF($A1980&lt;1800,'BM011'!$D$5,IF($A1980&lt;2000,'BM011'!$D$5,$A1980))),'BM011'!$D$5:$U$607,'BM011'!T$609,0))</f>
        <v>30453.25</v>
      </c>
      <c r="G1980">
        <f>SUMIFS(Baggrundsvariable!D$3:D$296,Baggrundsvariable!$A$3:$A$296,Samlet!$C1980,Baggrundsvariable!$C$3:$C$296,Samlet!$E1980)</f>
        <v>425302</v>
      </c>
      <c r="H1980" s="8">
        <f>SUMIFS(Baggrundsvariable!E$3:E$296,Baggrundsvariable!$A$3:$A$296,Samlet!$C1980,Baggrundsvariable!$C$3:$C$296,Samlet!$E1980)</f>
        <v>0.78333333333333321</v>
      </c>
      <c r="I1980" s="8">
        <f>SUMIFS(Baggrundsvariable!F$3:F$296,Baggrundsvariable!$A$3:$A$296,Samlet!$C1980,Baggrundsvariable!$C$3:$C$296,Samlet!$E1980)</f>
        <v>1.7</v>
      </c>
      <c r="J1980" s="8">
        <f>SUMIFS(Baggrundsvariable!G$3:G$296,Baggrundsvariable!$A$3:$A$296,Samlet!$C1980,Baggrundsvariable!$C$3:$C$296,Samlet!$E1980)</f>
        <v>20.5</v>
      </c>
      <c r="K1980" s="8">
        <f>SUMIFS(Baggrundsvariable!H$3:H$296,Baggrundsvariable!$A$3:$A$296,Samlet!$C1980,Baggrundsvariable!$C$3:$C$296,Samlet!$E1980)</f>
        <v>15.7</v>
      </c>
      <c r="L1980" s="8">
        <f>SUMIFS(Baggrundsvariable!I$3:I$296,Baggrundsvariable!$A$3:$A$296,Samlet!$C1980,Baggrundsvariable!$C$3:$C$296,Samlet!$E1980)</f>
        <v>7.5986051866294897</v>
      </c>
    </row>
    <row r="1981" spans="1:12">
      <c r="A1981">
        <v>2800</v>
      </c>
      <c r="B1981" t="s">
        <v>651</v>
      </c>
      <c r="C1981">
        <v>159</v>
      </c>
      <c r="D1981" t="s">
        <v>1247</v>
      </c>
      <c r="E1981">
        <v>2015</v>
      </c>
      <c r="F1981" s="15">
        <f>IF(VLOOKUP(IF($A1981&lt;1500,'BM011'!$D$5,IF($A1981&lt;1800,'BM011'!$D$5,IF($A1981&lt;2000,'BM011'!$D$5,$A1981))),'BM011'!$D$5:$U$607,'BM011'!T$609,0)="BRUG KOM",VLOOKUP($C1981,'BM010'!$C$5:$T$102,'BM010'!S$104,0),VLOOKUP(IF($A1981&lt;1500,'BM011'!$D$5,IF($A1981&lt;1800,'BM011'!$D$5,IF($A1981&lt;2000,'BM011'!$D$5,$A1981))),'BM011'!$D$5:$U$607,'BM011'!T$609,0))</f>
        <v>30453.25</v>
      </c>
      <c r="G1981">
        <f>SUMIFS(Baggrundsvariable!D$3:D$296,Baggrundsvariable!$A$3:$A$296,Samlet!$C1981,Baggrundsvariable!$C$3:$C$296,Samlet!$E1981)</f>
        <v>235249</v>
      </c>
      <c r="H1981" s="8">
        <f>SUMIFS(Baggrundsvariable!E$3:E$296,Baggrundsvariable!$A$3:$A$296,Samlet!$C1981,Baggrundsvariable!$C$3:$C$296,Samlet!$E1981)</f>
        <v>1.1916666666666664</v>
      </c>
      <c r="I1981" s="8">
        <f>SUMIFS(Baggrundsvariable!F$3:F$296,Baggrundsvariable!$A$3:$A$296,Samlet!$C1981,Baggrundsvariable!$C$3:$C$296,Samlet!$E1981)</f>
        <v>2.8</v>
      </c>
      <c r="J1981" s="8">
        <f>SUMIFS(Baggrundsvariable!G$3:G$296,Baggrundsvariable!$A$3:$A$296,Samlet!$C1981,Baggrundsvariable!$C$3:$C$296,Samlet!$E1981)</f>
        <v>21.8</v>
      </c>
      <c r="K1981" s="8">
        <f>SUMIFS(Baggrundsvariable!H$3:H$296,Baggrundsvariable!$A$3:$A$296,Samlet!$C1981,Baggrundsvariable!$C$3:$C$296,Samlet!$E1981)</f>
        <v>14.9</v>
      </c>
      <c r="L1981" s="8">
        <f>SUMIFS(Baggrundsvariable!I$3:I$296,Baggrundsvariable!$A$3:$A$296,Samlet!$C1981,Baggrundsvariable!$C$3:$C$296,Samlet!$E1981)</f>
        <v>12.941507644897477</v>
      </c>
    </row>
    <row r="1982" spans="1:12">
      <c r="A1982">
        <v>2800</v>
      </c>
      <c r="B1982" t="s">
        <v>651</v>
      </c>
      <c r="C1982">
        <v>173</v>
      </c>
      <c r="D1982" t="s">
        <v>1252</v>
      </c>
      <c r="E1982">
        <v>2015</v>
      </c>
      <c r="F1982" s="15">
        <f>IF(VLOOKUP(IF($A1982&lt;1500,'BM011'!$D$5,IF($A1982&lt;1800,'BM011'!$D$5,IF($A1982&lt;2000,'BM011'!$D$5,$A1982))),'BM011'!$D$5:$U$607,'BM011'!T$609,0)="BRUG KOM",VLOOKUP($C1982,'BM010'!$C$5:$T$102,'BM010'!S$104,0),VLOOKUP(IF($A1982&lt;1500,'BM011'!$D$5,IF($A1982&lt;1800,'BM011'!$D$5,IF($A1982&lt;2000,'BM011'!$D$5,$A1982))),'BM011'!$D$5:$U$607,'BM011'!T$609,0))</f>
        <v>30453.25</v>
      </c>
      <c r="G1982">
        <f>SUMIFS(Baggrundsvariable!D$3:D$296,Baggrundsvariable!$A$3:$A$296,Samlet!$C1982,Baggrundsvariable!$C$3:$C$296,Samlet!$E1982)</f>
        <v>321890</v>
      </c>
      <c r="H1982" s="8">
        <f>SUMIFS(Baggrundsvariable!E$3:E$296,Baggrundsvariable!$A$3:$A$296,Samlet!$C1982,Baggrundsvariable!$C$3:$C$296,Samlet!$E1982)</f>
        <v>0.61666666666666659</v>
      </c>
      <c r="I1982" s="8">
        <f>SUMIFS(Baggrundsvariable!F$3:F$296,Baggrundsvariable!$A$3:$A$296,Samlet!$C1982,Baggrundsvariable!$C$3:$C$296,Samlet!$E1982)</f>
        <v>2.7</v>
      </c>
      <c r="J1982" s="8">
        <f>SUMIFS(Baggrundsvariable!G$3:G$296,Baggrundsvariable!$A$3:$A$296,Samlet!$C1982,Baggrundsvariable!$C$3:$C$296,Samlet!$E1982)</f>
        <v>17.399999999999999</v>
      </c>
      <c r="K1982" s="8">
        <f>SUMIFS(Baggrundsvariable!H$3:H$296,Baggrundsvariable!$A$3:$A$296,Samlet!$C1982,Baggrundsvariable!$C$3:$C$296,Samlet!$E1982)</f>
        <v>13.4</v>
      </c>
      <c r="L1982" s="8">
        <f>SUMIFS(Baggrundsvariable!I$3:I$296,Baggrundsvariable!$A$3:$A$296,Samlet!$C1982,Baggrundsvariable!$C$3:$C$296,Samlet!$E1982)</f>
        <v>7.5418956200551763</v>
      </c>
    </row>
    <row r="1983" spans="1:12">
      <c r="A1983">
        <v>2800</v>
      </c>
      <c r="B1983" t="s">
        <v>651</v>
      </c>
      <c r="C1983">
        <v>230</v>
      </c>
      <c r="D1983" t="s">
        <v>1253</v>
      </c>
      <c r="E1983">
        <v>2015</v>
      </c>
      <c r="F1983" s="15">
        <f>IF(VLOOKUP(IF($A1983&lt;1500,'BM011'!$D$5,IF($A1983&lt;1800,'BM011'!$D$5,IF($A1983&lt;2000,'BM011'!$D$5,$A1983))),'BM011'!$D$5:$U$607,'BM011'!T$609,0)="BRUG KOM",VLOOKUP($C1983,'BM010'!$C$5:$T$102,'BM010'!S$104,0),VLOOKUP(IF($A1983&lt;1500,'BM011'!$D$5,IF($A1983&lt;1800,'BM011'!$D$5,IF($A1983&lt;2000,'BM011'!$D$5,$A1983))),'BM011'!$D$5:$U$607,'BM011'!T$609,0))</f>
        <v>30453.25</v>
      </c>
      <c r="G1983">
        <f>SUMIFS(Baggrundsvariable!D$3:D$296,Baggrundsvariable!$A$3:$A$296,Samlet!$C1983,Baggrundsvariable!$C$3:$C$296,Samlet!$E1983)</f>
        <v>379354</v>
      </c>
      <c r="H1983" s="8">
        <f>SUMIFS(Baggrundsvariable!E$3:E$296,Baggrundsvariable!$A$3:$A$296,Samlet!$C1983,Baggrundsvariable!$C$3:$C$296,Samlet!$E1983)</f>
        <v>0.63333333333333319</v>
      </c>
      <c r="I1983" s="8">
        <f>SUMIFS(Baggrundsvariable!F$3:F$296,Baggrundsvariable!$A$3:$A$296,Samlet!$C1983,Baggrundsvariable!$C$3:$C$296,Samlet!$E1983)</f>
        <v>1.6</v>
      </c>
      <c r="J1983" s="8">
        <f>SUMIFS(Baggrundsvariable!G$3:G$296,Baggrundsvariable!$A$3:$A$296,Samlet!$C1983,Baggrundsvariable!$C$3:$C$296,Samlet!$E1983)</f>
        <v>11.7</v>
      </c>
      <c r="K1983" s="8">
        <f>SUMIFS(Baggrundsvariable!H$3:H$296,Baggrundsvariable!$A$3:$A$296,Samlet!$C1983,Baggrundsvariable!$C$3:$C$296,Samlet!$E1983)</f>
        <v>12.7</v>
      </c>
      <c r="L1983" s="8">
        <f>SUMIFS(Baggrundsvariable!I$3:I$296,Baggrundsvariable!$A$3:$A$296,Samlet!$C1983,Baggrundsvariable!$C$3:$C$296,Samlet!$E1983)</f>
        <v>6.3928482965164717</v>
      </c>
    </row>
    <row r="1984" spans="1:12">
      <c r="A1984">
        <v>2820</v>
      </c>
      <c r="B1984" t="s">
        <v>652</v>
      </c>
      <c r="C1984">
        <v>157</v>
      </c>
      <c r="D1984" t="s">
        <v>1251</v>
      </c>
      <c r="E1984">
        <v>2015</v>
      </c>
      <c r="F1984" s="15">
        <f>IF(VLOOKUP(IF($A1984&lt;1500,'BM011'!$D$5,IF($A1984&lt;1800,'BM011'!$D$5,IF($A1984&lt;2000,'BM011'!$D$5,$A1984))),'BM011'!$D$5:$U$607,'BM011'!T$609,0)="BRUG KOM",VLOOKUP($C1984,'BM010'!$C$5:$T$102,'BM010'!S$104,0),VLOOKUP(IF($A1984&lt;1500,'BM011'!$D$5,IF($A1984&lt;1800,'BM011'!$D$5,IF($A1984&lt;2000,'BM011'!$D$5,$A1984))),'BM011'!$D$5:$U$607,'BM011'!T$609,0))</f>
        <v>32356</v>
      </c>
      <c r="G1984">
        <f>SUMIFS(Baggrundsvariable!D$3:D$296,Baggrundsvariable!$A$3:$A$296,Samlet!$C1984,Baggrundsvariable!$C$3:$C$296,Samlet!$E1984)</f>
        <v>425302</v>
      </c>
      <c r="H1984" s="8">
        <f>SUMIFS(Baggrundsvariable!E$3:E$296,Baggrundsvariable!$A$3:$A$296,Samlet!$C1984,Baggrundsvariable!$C$3:$C$296,Samlet!$E1984)</f>
        <v>0.78333333333333321</v>
      </c>
      <c r="I1984" s="8">
        <f>SUMIFS(Baggrundsvariable!F$3:F$296,Baggrundsvariable!$A$3:$A$296,Samlet!$C1984,Baggrundsvariable!$C$3:$C$296,Samlet!$E1984)</f>
        <v>1.7</v>
      </c>
      <c r="J1984" s="8">
        <f>SUMIFS(Baggrundsvariable!G$3:G$296,Baggrundsvariable!$A$3:$A$296,Samlet!$C1984,Baggrundsvariable!$C$3:$C$296,Samlet!$E1984)</f>
        <v>20.5</v>
      </c>
      <c r="K1984" s="8">
        <f>SUMIFS(Baggrundsvariable!H$3:H$296,Baggrundsvariable!$A$3:$A$296,Samlet!$C1984,Baggrundsvariable!$C$3:$C$296,Samlet!$E1984)</f>
        <v>15.7</v>
      </c>
      <c r="L1984" s="8">
        <f>SUMIFS(Baggrundsvariable!I$3:I$296,Baggrundsvariable!$A$3:$A$296,Samlet!$C1984,Baggrundsvariable!$C$3:$C$296,Samlet!$E1984)</f>
        <v>7.5986051866294897</v>
      </c>
    </row>
    <row r="1985" spans="1:12">
      <c r="A1985">
        <v>2820</v>
      </c>
      <c r="B1985" t="s">
        <v>652</v>
      </c>
      <c r="C1985">
        <v>159</v>
      </c>
      <c r="D1985" t="s">
        <v>1247</v>
      </c>
      <c r="E1985">
        <v>2015</v>
      </c>
      <c r="F1985" s="15">
        <f>IF(VLOOKUP(IF($A1985&lt;1500,'BM011'!$D$5,IF($A1985&lt;1800,'BM011'!$D$5,IF($A1985&lt;2000,'BM011'!$D$5,$A1985))),'BM011'!$D$5:$U$607,'BM011'!T$609,0)="BRUG KOM",VLOOKUP($C1985,'BM010'!$C$5:$T$102,'BM010'!S$104,0),VLOOKUP(IF($A1985&lt;1500,'BM011'!$D$5,IF($A1985&lt;1800,'BM011'!$D$5,IF($A1985&lt;2000,'BM011'!$D$5,$A1985))),'BM011'!$D$5:$U$607,'BM011'!T$609,0))</f>
        <v>32356</v>
      </c>
      <c r="G1985">
        <f>SUMIFS(Baggrundsvariable!D$3:D$296,Baggrundsvariable!$A$3:$A$296,Samlet!$C1985,Baggrundsvariable!$C$3:$C$296,Samlet!$E1985)</f>
        <v>235249</v>
      </c>
      <c r="H1985" s="8">
        <f>SUMIFS(Baggrundsvariable!E$3:E$296,Baggrundsvariable!$A$3:$A$296,Samlet!$C1985,Baggrundsvariable!$C$3:$C$296,Samlet!$E1985)</f>
        <v>1.1916666666666664</v>
      </c>
      <c r="I1985" s="8">
        <f>SUMIFS(Baggrundsvariable!F$3:F$296,Baggrundsvariable!$A$3:$A$296,Samlet!$C1985,Baggrundsvariable!$C$3:$C$296,Samlet!$E1985)</f>
        <v>2.8</v>
      </c>
      <c r="J1985" s="8">
        <f>SUMIFS(Baggrundsvariable!G$3:G$296,Baggrundsvariable!$A$3:$A$296,Samlet!$C1985,Baggrundsvariable!$C$3:$C$296,Samlet!$E1985)</f>
        <v>21.8</v>
      </c>
      <c r="K1985" s="8">
        <f>SUMIFS(Baggrundsvariable!H$3:H$296,Baggrundsvariable!$A$3:$A$296,Samlet!$C1985,Baggrundsvariable!$C$3:$C$296,Samlet!$E1985)</f>
        <v>14.9</v>
      </c>
      <c r="L1985" s="8">
        <f>SUMIFS(Baggrundsvariable!I$3:I$296,Baggrundsvariable!$A$3:$A$296,Samlet!$C1985,Baggrundsvariable!$C$3:$C$296,Samlet!$E1985)</f>
        <v>12.941507644897477</v>
      </c>
    </row>
    <row r="1986" spans="1:12">
      <c r="A1986">
        <v>2830</v>
      </c>
      <c r="B1986" t="s">
        <v>653</v>
      </c>
      <c r="C1986">
        <v>173</v>
      </c>
      <c r="D1986" t="s">
        <v>1252</v>
      </c>
      <c r="E1986">
        <v>2015</v>
      </c>
      <c r="F1986" s="15">
        <f>IF(VLOOKUP(IF($A1986&lt;1500,'BM011'!$D$5,IF($A1986&lt;1800,'BM011'!$D$5,IF($A1986&lt;2000,'BM011'!$D$5,$A1986))),'BM011'!$D$5:$U$607,'BM011'!T$609,0)="BRUG KOM",VLOOKUP($C1986,'BM010'!$C$5:$T$102,'BM010'!S$104,0),VLOOKUP(IF($A1986&lt;1500,'BM011'!$D$5,IF($A1986&lt;1800,'BM011'!$D$5,IF($A1986&lt;2000,'BM011'!$D$5,$A1986))),'BM011'!$D$5:$U$607,'BM011'!T$609,0))</f>
        <v>30945.5</v>
      </c>
      <c r="G1986">
        <f>SUMIFS(Baggrundsvariable!D$3:D$296,Baggrundsvariable!$A$3:$A$296,Samlet!$C1986,Baggrundsvariable!$C$3:$C$296,Samlet!$E1986)</f>
        <v>321890</v>
      </c>
      <c r="H1986" s="8">
        <f>SUMIFS(Baggrundsvariable!E$3:E$296,Baggrundsvariable!$A$3:$A$296,Samlet!$C1986,Baggrundsvariable!$C$3:$C$296,Samlet!$E1986)</f>
        <v>0.61666666666666659</v>
      </c>
      <c r="I1986" s="8">
        <f>SUMIFS(Baggrundsvariable!F$3:F$296,Baggrundsvariable!$A$3:$A$296,Samlet!$C1986,Baggrundsvariable!$C$3:$C$296,Samlet!$E1986)</f>
        <v>2.7</v>
      </c>
      <c r="J1986" s="8">
        <f>SUMIFS(Baggrundsvariable!G$3:G$296,Baggrundsvariable!$A$3:$A$296,Samlet!$C1986,Baggrundsvariable!$C$3:$C$296,Samlet!$E1986)</f>
        <v>17.399999999999999</v>
      </c>
      <c r="K1986" s="8">
        <f>SUMIFS(Baggrundsvariable!H$3:H$296,Baggrundsvariable!$A$3:$A$296,Samlet!$C1986,Baggrundsvariable!$C$3:$C$296,Samlet!$E1986)</f>
        <v>13.4</v>
      </c>
      <c r="L1986" s="8">
        <f>SUMIFS(Baggrundsvariable!I$3:I$296,Baggrundsvariable!$A$3:$A$296,Samlet!$C1986,Baggrundsvariable!$C$3:$C$296,Samlet!$E1986)</f>
        <v>7.5418956200551763</v>
      </c>
    </row>
    <row r="1987" spans="1:12">
      <c r="A1987">
        <v>2830</v>
      </c>
      <c r="B1987" t="s">
        <v>653</v>
      </c>
      <c r="C1987">
        <v>230</v>
      </c>
      <c r="D1987" t="s">
        <v>1253</v>
      </c>
      <c r="E1987">
        <v>2015</v>
      </c>
      <c r="F1987" s="15">
        <f>IF(VLOOKUP(IF($A1987&lt;1500,'BM011'!$D$5,IF($A1987&lt;1800,'BM011'!$D$5,IF($A1987&lt;2000,'BM011'!$D$5,$A1987))),'BM011'!$D$5:$U$607,'BM011'!T$609,0)="BRUG KOM",VLOOKUP($C1987,'BM010'!$C$5:$T$102,'BM010'!S$104,0),VLOOKUP(IF($A1987&lt;1500,'BM011'!$D$5,IF($A1987&lt;1800,'BM011'!$D$5,IF($A1987&lt;2000,'BM011'!$D$5,$A1987))),'BM011'!$D$5:$U$607,'BM011'!T$609,0))</f>
        <v>30945.5</v>
      </c>
      <c r="G1987">
        <f>SUMIFS(Baggrundsvariable!D$3:D$296,Baggrundsvariable!$A$3:$A$296,Samlet!$C1987,Baggrundsvariable!$C$3:$C$296,Samlet!$E1987)</f>
        <v>379354</v>
      </c>
      <c r="H1987" s="8">
        <f>SUMIFS(Baggrundsvariable!E$3:E$296,Baggrundsvariable!$A$3:$A$296,Samlet!$C1987,Baggrundsvariable!$C$3:$C$296,Samlet!$E1987)</f>
        <v>0.63333333333333319</v>
      </c>
      <c r="I1987" s="8">
        <f>SUMIFS(Baggrundsvariable!F$3:F$296,Baggrundsvariable!$A$3:$A$296,Samlet!$C1987,Baggrundsvariable!$C$3:$C$296,Samlet!$E1987)</f>
        <v>1.6</v>
      </c>
      <c r="J1987" s="8">
        <f>SUMIFS(Baggrundsvariable!G$3:G$296,Baggrundsvariable!$A$3:$A$296,Samlet!$C1987,Baggrundsvariable!$C$3:$C$296,Samlet!$E1987)</f>
        <v>11.7</v>
      </c>
      <c r="K1987" s="8">
        <f>SUMIFS(Baggrundsvariable!H$3:H$296,Baggrundsvariable!$A$3:$A$296,Samlet!$C1987,Baggrundsvariable!$C$3:$C$296,Samlet!$E1987)</f>
        <v>12.7</v>
      </c>
      <c r="L1987" s="8">
        <f>SUMIFS(Baggrundsvariable!I$3:I$296,Baggrundsvariable!$A$3:$A$296,Samlet!$C1987,Baggrundsvariable!$C$3:$C$296,Samlet!$E1987)</f>
        <v>6.3928482965164717</v>
      </c>
    </row>
    <row r="1988" spans="1:12">
      <c r="A1988">
        <v>2840</v>
      </c>
      <c r="B1988" t="s">
        <v>654</v>
      </c>
      <c r="C1988">
        <v>173</v>
      </c>
      <c r="D1988" t="s">
        <v>1252</v>
      </c>
      <c r="E1988">
        <v>2015</v>
      </c>
      <c r="F1988" s="15">
        <f>IF(VLOOKUP(IF($A1988&lt;1500,'BM011'!$D$5,IF($A1988&lt;1800,'BM011'!$D$5,IF($A1988&lt;2000,'BM011'!$D$5,$A1988))),'BM011'!$D$5:$U$607,'BM011'!T$609,0)="BRUG KOM",VLOOKUP($C1988,'BM010'!$C$5:$T$102,'BM010'!S$104,0),VLOOKUP(IF($A1988&lt;1500,'BM011'!$D$5,IF($A1988&lt;1800,'BM011'!$D$5,IF($A1988&lt;2000,'BM011'!$D$5,$A1988))),'BM011'!$D$5:$U$607,'BM011'!T$609,0))</f>
        <v>29972.75</v>
      </c>
      <c r="G1988">
        <f>SUMIFS(Baggrundsvariable!D$3:D$296,Baggrundsvariable!$A$3:$A$296,Samlet!$C1988,Baggrundsvariable!$C$3:$C$296,Samlet!$E1988)</f>
        <v>321890</v>
      </c>
      <c r="H1988" s="8">
        <f>SUMIFS(Baggrundsvariable!E$3:E$296,Baggrundsvariable!$A$3:$A$296,Samlet!$C1988,Baggrundsvariable!$C$3:$C$296,Samlet!$E1988)</f>
        <v>0.61666666666666659</v>
      </c>
      <c r="I1988" s="8">
        <f>SUMIFS(Baggrundsvariable!F$3:F$296,Baggrundsvariable!$A$3:$A$296,Samlet!$C1988,Baggrundsvariable!$C$3:$C$296,Samlet!$E1988)</f>
        <v>2.7</v>
      </c>
      <c r="J1988" s="8">
        <f>SUMIFS(Baggrundsvariable!G$3:G$296,Baggrundsvariable!$A$3:$A$296,Samlet!$C1988,Baggrundsvariable!$C$3:$C$296,Samlet!$E1988)</f>
        <v>17.399999999999999</v>
      </c>
      <c r="K1988" s="8">
        <f>SUMIFS(Baggrundsvariable!H$3:H$296,Baggrundsvariable!$A$3:$A$296,Samlet!$C1988,Baggrundsvariable!$C$3:$C$296,Samlet!$E1988)</f>
        <v>13.4</v>
      </c>
      <c r="L1988" s="8">
        <f>SUMIFS(Baggrundsvariable!I$3:I$296,Baggrundsvariable!$A$3:$A$296,Samlet!$C1988,Baggrundsvariable!$C$3:$C$296,Samlet!$E1988)</f>
        <v>7.5418956200551763</v>
      </c>
    </row>
    <row r="1989" spans="1:12">
      <c r="A1989">
        <v>2840</v>
      </c>
      <c r="B1989" t="s">
        <v>654</v>
      </c>
      <c r="C1989">
        <v>230</v>
      </c>
      <c r="D1989" t="s">
        <v>1253</v>
      </c>
      <c r="E1989">
        <v>2015</v>
      </c>
      <c r="F1989" s="15">
        <f>IF(VLOOKUP(IF($A1989&lt;1500,'BM011'!$D$5,IF($A1989&lt;1800,'BM011'!$D$5,IF($A1989&lt;2000,'BM011'!$D$5,$A1989))),'BM011'!$D$5:$U$607,'BM011'!T$609,0)="BRUG KOM",VLOOKUP($C1989,'BM010'!$C$5:$T$102,'BM010'!S$104,0),VLOOKUP(IF($A1989&lt;1500,'BM011'!$D$5,IF($A1989&lt;1800,'BM011'!$D$5,IF($A1989&lt;2000,'BM011'!$D$5,$A1989))),'BM011'!$D$5:$U$607,'BM011'!T$609,0))</f>
        <v>29972.75</v>
      </c>
      <c r="G1989">
        <f>SUMIFS(Baggrundsvariable!D$3:D$296,Baggrundsvariable!$A$3:$A$296,Samlet!$C1989,Baggrundsvariable!$C$3:$C$296,Samlet!$E1989)</f>
        <v>379354</v>
      </c>
      <c r="H1989" s="8">
        <f>SUMIFS(Baggrundsvariable!E$3:E$296,Baggrundsvariable!$A$3:$A$296,Samlet!$C1989,Baggrundsvariable!$C$3:$C$296,Samlet!$E1989)</f>
        <v>0.63333333333333319</v>
      </c>
      <c r="I1989" s="8">
        <f>SUMIFS(Baggrundsvariable!F$3:F$296,Baggrundsvariable!$A$3:$A$296,Samlet!$C1989,Baggrundsvariable!$C$3:$C$296,Samlet!$E1989)</f>
        <v>1.6</v>
      </c>
      <c r="J1989" s="8">
        <f>SUMIFS(Baggrundsvariable!G$3:G$296,Baggrundsvariable!$A$3:$A$296,Samlet!$C1989,Baggrundsvariable!$C$3:$C$296,Samlet!$E1989)</f>
        <v>11.7</v>
      </c>
      <c r="K1989" s="8">
        <f>SUMIFS(Baggrundsvariable!H$3:H$296,Baggrundsvariable!$A$3:$A$296,Samlet!$C1989,Baggrundsvariable!$C$3:$C$296,Samlet!$E1989)</f>
        <v>12.7</v>
      </c>
      <c r="L1989" s="8">
        <f>SUMIFS(Baggrundsvariable!I$3:I$296,Baggrundsvariable!$A$3:$A$296,Samlet!$C1989,Baggrundsvariable!$C$3:$C$296,Samlet!$E1989)</f>
        <v>6.3928482965164717</v>
      </c>
    </row>
    <row r="1990" spans="1:12">
      <c r="A1990">
        <v>2850</v>
      </c>
      <c r="B1990" t="s">
        <v>655</v>
      </c>
      <c r="C1990">
        <v>230</v>
      </c>
      <c r="D1990" t="s">
        <v>1253</v>
      </c>
      <c r="E1990">
        <v>2015</v>
      </c>
      <c r="F1990" s="15">
        <f>IF(VLOOKUP(IF($A1990&lt;1500,'BM011'!$D$5,IF($A1990&lt;1800,'BM011'!$D$5,IF($A1990&lt;2000,'BM011'!$D$5,$A1990))),'BM011'!$D$5:$U$607,'BM011'!T$609,0)="BRUG KOM",VLOOKUP($C1990,'BM010'!$C$5:$T$102,'BM010'!S$104,0),VLOOKUP(IF($A1990&lt;1500,'BM011'!$D$5,IF($A1990&lt;1800,'BM011'!$D$5,IF($A1990&lt;2000,'BM011'!$D$5,$A1990))),'BM011'!$D$5:$U$607,'BM011'!T$609,0))</f>
        <v>25990.75</v>
      </c>
      <c r="G1990">
        <f>SUMIFS(Baggrundsvariable!D$3:D$296,Baggrundsvariable!$A$3:$A$296,Samlet!$C1990,Baggrundsvariable!$C$3:$C$296,Samlet!$E1990)</f>
        <v>379354</v>
      </c>
      <c r="H1990" s="8">
        <f>SUMIFS(Baggrundsvariable!E$3:E$296,Baggrundsvariable!$A$3:$A$296,Samlet!$C1990,Baggrundsvariable!$C$3:$C$296,Samlet!$E1990)</f>
        <v>0.63333333333333319</v>
      </c>
      <c r="I1990" s="8">
        <f>SUMIFS(Baggrundsvariable!F$3:F$296,Baggrundsvariable!$A$3:$A$296,Samlet!$C1990,Baggrundsvariable!$C$3:$C$296,Samlet!$E1990)</f>
        <v>1.6</v>
      </c>
      <c r="J1990" s="8">
        <f>SUMIFS(Baggrundsvariable!G$3:G$296,Baggrundsvariable!$A$3:$A$296,Samlet!$C1990,Baggrundsvariable!$C$3:$C$296,Samlet!$E1990)</f>
        <v>11.7</v>
      </c>
      <c r="K1990" s="8">
        <f>SUMIFS(Baggrundsvariable!H$3:H$296,Baggrundsvariable!$A$3:$A$296,Samlet!$C1990,Baggrundsvariable!$C$3:$C$296,Samlet!$E1990)</f>
        <v>12.7</v>
      </c>
      <c r="L1990" s="8">
        <f>SUMIFS(Baggrundsvariable!I$3:I$296,Baggrundsvariable!$A$3:$A$296,Samlet!$C1990,Baggrundsvariable!$C$3:$C$296,Samlet!$E1990)</f>
        <v>6.3928482965164717</v>
      </c>
    </row>
    <row r="1991" spans="1:12">
      <c r="A1991">
        <v>2860</v>
      </c>
      <c r="B1991" t="s">
        <v>656</v>
      </c>
      <c r="C1991">
        <v>101</v>
      </c>
      <c r="D1991" t="s">
        <v>1232</v>
      </c>
      <c r="E1991">
        <v>2015</v>
      </c>
      <c r="F1991" s="15">
        <f>IF(VLOOKUP(IF($A1991&lt;1500,'BM011'!$D$5,IF($A1991&lt;1800,'BM011'!$D$5,IF($A1991&lt;2000,'BM011'!$D$5,$A1991))),'BM011'!$D$5:$U$607,'BM011'!T$609,0)="BRUG KOM",VLOOKUP($C1991,'BM010'!$C$5:$T$102,'BM010'!S$104,0),VLOOKUP(IF($A1991&lt;1500,'BM011'!$D$5,IF($A1991&lt;1800,'BM011'!$D$5,IF($A1991&lt;2000,'BM011'!$D$5,$A1991))),'BM011'!$D$5:$U$607,'BM011'!T$609,0))</f>
        <v>25773.75</v>
      </c>
      <c r="G1991">
        <f>SUMIFS(Baggrundsvariable!D$3:D$296,Baggrundsvariable!$A$3:$A$296,Samlet!$C1991,Baggrundsvariable!$C$3:$C$296,Samlet!$E1991)</f>
        <v>209991</v>
      </c>
      <c r="H1991" s="8">
        <f>SUMIFS(Baggrundsvariable!E$3:E$296,Baggrundsvariable!$A$3:$A$296,Samlet!$C1991,Baggrundsvariable!$C$3:$C$296,Samlet!$E1991)</f>
        <v>1.2249999999999999</v>
      </c>
      <c r="I1991" s="8">
        <f>SUMIFS(Baggrundsvariable!F$3:F$296,Baggrundsvariable!$A$3:$A$296,Samlet!$C1991,Baggrundsvariable!$C$3:$C$296,Samlet!$E1991)</f>
        <v>6.4</v>
      </c>
      <c r="J1991" s="8">
        <f>SUMIFS(Baggrundsvariable!G$3:G$296,Baggrundsvariable!$A$3:$A$296,Samlet!$C1991,Baggrundsvariable!$C$3:$C$296,Samlet!$E1991)</f>
        <v>40.6</v>
      </c>
      <c r="K1991" s="8">
        <f>SUMIFS(Baggrundsvariable!H$3:H$296,Baggrundsvariable!$A$3:$A$296,Samlet!$C1991,Baggrundsvariable!$C$3:$C$296,Samlet!$E1991)</f>
        <v>20.8</v>
      </c>
      <c r="L1991" s="8">
        <f>SUMIFS(Baggrundsvariable!I$3:I$296,Baggrundsvariable!$A$3:$A$296,Samlet!$C1991,Baggrundsvariable!$C$3:$C$296,Samlet!$E1991)</f>
        <v>14.847157834554469</v>
      </c>
    </row>
    <row r="1992" spans="1:12">
      <c r="A1992">
        <v>2860</v>
      </c>
      <c r="B1992" t="s">
        <v>656</v>
      </c>
      <c r="C1992">
        <v>159</v>
      </c>
      <c r="D1992" t="s">
        <v>1247</v>
      </c>
      <c r="E1992">
        <v>2015</v>
      </c>
      <c r="F1992" s="15">
        <f>IF(VLOOKUP(IF($A1992&lt;1500,'BM011'!$D$5,IF($A1992&lt;1800,'BM011'!$D$5,IF($A1992&lt;2000,'BM011'!$D$5,$A1992))),'BM011'!$D$5:$U$607,'BM011'!T$609,0)="BRUG KOM",VLOOKUP($C1992,'BM010'!$C$5:$T$102,'BM010'!S$104,0),VLOOKUP(IF($A1992&lt;1500,'BM011'!$D$5,IF($A1992&lt;1800,'BM011'!$D$5,IF($A1992&lt;2000,'BM011'!$D$5,$A1992))),'BM011'!$D$5:$U$607,'BM011'!T$609,0))</f>
        <v>25773.75</v>
      </c>
      <c r="G1992">
        <f>SUMIFS(Baggrundsvariable!D$3:D$296,Baggrundsvariable!$A$3:$A$296,Samlet!$C1992,Baggrundsvariable!$C$3:$C$296,Samlet!$E1992)</f>
        <v>235249</v>
      </c>
      <c r="H1992" s="8">
        <f>SUMIFS(Baggrundsvariable!E$3:E$296,Baggrundsvariable!$A$3:$A$296,Samlet!$C1992,Baggrundsvariable!$C$3:$C$296,Samlet!$E1992)</f>
        <v>1.1916666666666664</v>
      </c>
      <c r="I1992" s="8">
        <f>SUMIFS(Baggrundsvariable!F$3:F$296,Baggrundsvariable!$A$3:$A$296,Samlet!$C1992,Baggrundsvariable!$C$3:$C$296,Samlet!$E1992)</f>
        <v>2.8</v>
      </c>
      <c r="J1992" s="8">
        <f>SUMIFS(Baggrundsvariable!G$3:G$296,Baggrundsvariable!$A$3:$A$296,Samlet!$C1992,Baggrundsvariable!$C$3:$C$296,Samlet!$E1992)</f>
        <v>21.8</v>
      </c>
      <c r="K1992" s="8">
        <f>SUMIFS(Baggrundsvariable!H$3:H$296,Baggrundsvariable!$A$3:$A$296,Samlet!$C1992,Baggrundsvariable!$C$3:$C$296,Samlet!$E1992)</f>
        <v>14.9</v>
      </c>
      <c r="L1992" s="8">
        <f>SUMIFS(Baggrundsvariable!I$3:I$296,Baggrundsvariable!$A$3:$A$296,Samlet!$C1992,Baggrundsvariable!$C$3:$C$296,Samlet!$E1992)</f>
        <v>12.941507644897477</v>
      </c>
    </row>
    <row r="1993" spans="1:12">
      <c r="A1993">
        <v>2870</v>
      </c>
      <c r="B1993" t="s">
        <v>657</v>
      </c>
      <c r="C1993">
        <v>157</v>
      </c>
      <c r="D1993" t="s">
        <v>1251</v>
      </c>
      <c r="E1993">
        <v>2015</v>
      </c>
      <c r="F1993" s="15">
        <f>IF(VLOOKUP(IF($A1993&lt;1500,'BM011'!$D$5,IF($A1993&lt;1800,'BM011'!$D$5,IF($A1993&lt;2000,'BM011'!$D$5,$A1993))),'BM011'!$D$5:$U$607,'BM011'!T$609,0)="BRUG KOM",VLOOKUP($C1993,'BM010'!$C$5:$T$102,'BM010'!S$104,0),VLOOKUP(IF($A1993&lt;1500,'BM011'!$D$5,IF($A1993&lt;1800,'BM011'!$D$5,IF($A1993&lt;2000,'BM011'!$D$5,$A1993))),'BM011'!$D$5:$U$607,'BM011'!T$609,0))</f>
        <v>31524.75</v>
      </c>
      <c r="G1993">
        <f>SUMIFS(Baggrundsvariable!D$3:D$296,Baggrundsvariable!$A$3:$A$296,Samlet!$C1993,Baggrundsvariable!$C$3:$C$296,Samlet!$E1993)</f>
        <v>425302</v>
      </c>
      <c r="H1993" s="8">
        <f>SUMIFS(Baggrundsvariable!E$3:E$296,Baggrundsvariable!$A$3:$A$296,Samlet!$C1993,Baggrundsvariable!$C$3:$C$296,Samlet!$E1993)</f>
        <v>0.78333333333333321</v>
      </c>
      <c r="I1993" s="8">
        <f>SUMIFS(Baggrundsvariable!F$3:F$296,Baggrundsvariable!$A$3:$A$296,Samlet!$C1993,Baggrundsvariable!$C$3:$C$296,Samlet!$E1993)</f>
        <v>1.7</v>
      </c>
      <c r="J1993" s="8">
        <f>SUMIFS(Baggrundsvariable!G$3:G$296,Baggrundsvariable!$A$3:$A$296,Samlet!$C1993,Baggrundsvariable!$C$3:$C$296,Samlet!$E1993)</f>
        <v>20.5</v>
      </c>
      <c r="K1993" s="8">
        <f>SUMIFS(Baggrundsvariable!H$3:H$296,Baggrundsvariable!$A$3:$A$296,Samlet!$C1993,Baggrundsvariable!$C$3:$C$296,Samlet!$E1993)</f>
        <v>15.7</v>
      </c>
      <c r="L1993" s="8">
        <f>SUMIFS(Baggrundsvariable!I$3:I$296,Baggrundsvariable!$A$3:$A$296,Samlet!$C1993,Baggrundsvariable!$C$3:$C$296,Samlet!$E1993)</f>
        <v>7.5986051866294897</v>
      </c>
    </row>
    <row r="1994" spans="1:12">
      <c r="A1994">
        <v>2880</v>
      </c>
      <c r="B1994" t="s">
        <v>658</v>
      </c>
      <c r="C1994">
        <v>159</v>
      </c>
      <c r="D1994" t="s">
        <v>1247</v>
      </c>
      <c r="E1994">
        <v>2015</v>
      </c>
      <c r="F1994" s="15">
        <f>IF(VLOOKUP(IF($A1994&lt;1500,'BM011'!$D$5,IF($A1994&lt;1800,'BM011'!$D$5,IF($A1994&lt;2000,'BM011'!$D$5,$A1994))),'BM011'!$D$5:$U$607,'BM011'!T$609,0)="BRUG KOM",VLOOKUP($C1994,'BM010'!$C$5:$T$102,'BM010'!S$104,0),VLOOKUP(IF($A1994&lt;1500,'BM011'!$D$5,IF($A1994&lt;1800,'BM011'!$D$5,IF($A1994&lt;2000,'BM011'!$D$5,$A1994))),'BM011'!$D$5:$U$607,'BM011'!T$609,0))</f>
        <v>25803.5</v>
      </c>
      <c r="G1994">
        <f>SUMIFS(Baggrundsvariable!D$3:D$296,Baggrundsvariable!$A$3:$A$296,Samlet!$C1994,Baggrundsvariable!$C$3:$C$296,Samlet!$E1994)</f>
        <v>235249</v>
      </c>
      <c r="H1994" s="8">
        <f>SUMIFS(Baggrundsvariable!E$3:E$296,Baggrundsvariable!$A$3:$A$296,Samlet!$C1994,Baggrundsvariable!$C$3:$C$296,Samlet!$E1994)</f>
        <v>1.1916666666666664</v>
      </c>
      <c r="I1994" s="8">
        <f>SUMIFS(Baggrundsvariable!F$3:F$296,Baggrundsvariable!$A$3:$A$296,Samlet!$C1994,Baggrundsvariable!$C$3:$C$296,Samlet!$E1994)</f>
        <v>2.8</v>
      </c>
      <c r="J1994" s="8">
        <f>SUMIFS(Baggrundsvariable!G$3:G$296,Baggrundsvariable!$A$3:$A$296,Samlet!$C1994,Baggrundsvariable!$C$3:$C$296,Samlet!$E1994)</f>
        <v>21.8</v>
      </c>
      <c r="K1994" s="8">
        <f>SUMIFS(Baggrundsvariable!H$3:H$296,Baggrundsvariable!$A$3:$A$296,Samlet!$C1994,Baggrundsvariable!$C$3:$C$296,Samlet!$E1994)</f>
        <v>14.9</v>
      </c>
      <c r="L1994" s="8">
        <f>SUMIFS(Baggrundsvariable!I$3:I$296,Baggrundsvariable!$A$3:$A$296,Samlet!$C1994,Baggrundsvariable!$C$3:$C$296,Samlet!$E1994)</f>
        <v>12.941507644897477</v>
      </c>
    </row>
    <row r="1995" spans="1:12">
      <c r="A1995">
        <v>2880</v>
      </c>
      <c r="B1995" t="s">
        <v>658</v>
      </c>
      <c r="C1995">
        <v>163</v>
      </c>
      <c r="D1995" t="s">
        <v>1248</v>
      </c>
      <c r="E1995">
        <v>2015</v>
      </c>
      <c r="F1995" s="15">
        <f>IF(VLOOKUP(IF($A1995&lt;1500,'BM011'!$D$5,IF($A1995&lt;1800,'BM011'!$D$5,IF($A1995&lt;2000,'BM011'!$D$5,$A1995))),'BM011'!$D$5:$U$607,'BM011'!T$609,0)="BRUG KOM",VLOOKUP($C1995,'BM010'!$C$5:$T$102,'BM010'!S$104,0),VLOOKUP(IF($A1995&lt;1500,'BM011'!$D$5,IF($A1995&lt;1800,'BM011'!$D$5,IF($A1995&lt;2000,'BM011'!$D$5,$A1995))),'BM011'!$D$5:$U$607,'BM011'!T$609,0))</f>
        <v>25803.5</v>
      </c>
      <c r="G1995">
        <f>SUMIFS(Baggrundsvariable!D$3:D$296,Baggrundsvariable!$A$3:$A$296,Samlet!$C1995,Baggrundsvariable!$C$3:$C$296,Samlet!$E1995)</f>
        <v>220790</v>
      </c>
      <c r="H1995" s="8">
        <f>SUMIFS(Baggrundsvariable!E$3:E$296,Baggrundsvariable!$A$3:$A$296,Samlet!$C1995,Baggrundsvariable!$C$3:$C$296,Samlet!$E1995)</f>
        <v>1.0333333333333334</v>
      </c>
      <c r="I1995" s="8">
        <f>SUMIFS(Baggrundsvariable!F$3:F$296,Baggrundsvariable!$A$3:$A$296,Samlet!$C1995,Baggrundsvariable!$C$3:$C$296,Samlet!$E1995)</f>
        <v>3.8</v>
      </c>
      <c r="J1995" s="8">
        <f>SUMIFS(Baggrundsvariable!G$3:G$296,Baggrundsvariable!$A$3:$A$296,Samlet!$C1995,Baggrundsvariable!$C$3:$C$296,Samlet!$E1995)</f>
        <v>16</v>
      </c>
      <c r="K1995" s="8">
        <f>SUMIFS(Baggrundsvariable!H$3:H$296,Baggrundsvariable!$A$3:$A$296,Samlet!$C1995,Baggrundsvariable!$C$3:$C$296,Samlet!$E1995)</f>
        <v>14.5</v>
      </c>
      <c r="L1995" s="8">
        <f>SUMIFS(Baggrundsvariable!I$3:I$296,Baggrundsvariable!$A$3:$A$296,Samlet!$C1995,Baggrundsvariable!$C$3:$C$296,Samlet!$E1995)</f>
        <v>13.967010272728078</v>
      </c>
    </row>
    <row r="1996" spans="1:12">
      <c r="A1996">
        <v>2880</v>
      </c>
      <c r="B1996" t="s">
        <v>658</v>
      </c>
      <c r="C1996">
        <v>190</v>
      </c>
      <c r="D1996" t="s">
        <v>1254</v>
      </c>
      <c r="E1996">
        <v>2015</v>
      </c>
      <c r="F1996" s="15">
        <f>IF(VLOOKUP(IF($A1996&lt;1500,'BM011'!$D$5,IF($A1996&lt;1800,'BM011'!$D$5,IF($A1996&lt;2000,'BM011'!$D$5,$A1996))),'BM011'!$D$5:$U$607,'BM011'!T$609,0)="BRUG KOM",VLOOKUP($C1996,'BM010'!$C$5:$T$102,'BM010'!S$104,0),VLOOKUP(IF($A1996&lt;1500,'BM011'!$D$5,IF($A1996&lt;1800,'BM011'!$D$5,IF($A1996&lt;2000,'BM011'!$D$5,$A1996))),'BM011'!$D$5:$U$607,'BM011'!T$609,0))</f>
        <v>25803.5</v>
      </c>
      <c r="G1996">
        <f>SUMIFS(Baggrundsvariable!D$3:D$296,Baggrundsvariable!$A$3:$A$296,Samlet!$C1996,Baggrundsvariable!$C$3:$C$296,Samlet!$E1996)</f>
        <v>285128</v>
      </c>
      <c r="H1996" s="8">
        <f>SUMIFS(Baggrundsvariable!E$3:E$296,Baggrundsvariable!$A$3:$A$296,Samlet!$C1996,Baggrundsvariable!$C$3:$C$296,Samlet!$E1996)</f>
        <v>0.92500000000000027</v>
      </c>
      <c r="I1996" s="8">
        <f>SUMIFS(Baggrundsvariable!F$3:F$296,Baggrundsvariable!$A$3:$A$296,Samlet!$C1996,Baggrundsvariable!$C$3:$C$296,Samlet!$E1996)</f>
        <v>2.1</v>
      </c>
      <c r="J1996" s="8">
        <f>SUMIFS(Baggrundsvariable!G$3:G$296,Baggrundsvariable!$A$3:$A$296,Samlet!$C1996,Baggrundsvariable!$C$3:$C$296,Samlet!$E1996)</f>
        <v>13.1</v>
      </c>
      <c r="K1996" s="8">
        <f>SUMIFS(Baggrundsvariable!H$3:H$296,Baggrundsvariable!$A$3:$A$296,Samlet!$C1996,Baggrundsvariable!$C$3:$C$296,Samlet!$E1996)</f>
        <v>12.9</v>
      </c>
      <c r="L1996" s="8">
        <f>SUMIFS(Baggrundsvariable!I$3:I$296,Baggrundsvariable!$A$3:$A$296,Samlet!$C1996,Baggrundsvariable!$C$3:$C$296,Samlet!$E1996)</f>
        <v>8.6811140805289213</v>
      </c>
    </row>
    <row r="1997" spans="1:12">
      <c r="A1997">
        <v>2900</v>
      </c>
      <c r="B1997" t="s">
        <v>659</v>
      </c>
      <c r="C1997">
        <v>101</v>
      </c>
      <c r="D1997" t="s">
        <v>1232</v>
      </c>
      <c r="E1997">
        <v>2015</v>
      </c>
      <c r="F1997" s="15">
        <f>IF(VLOOKUP(IF($A1997&lt;1500,'BM011'!$D$5,IF($A1997&lt;1800,'BM011'!$D$5,IF($A1997&lt;2000,'BM011'!$D$5,$A1997))),'BM011'!$D$5:$U$607,'BM011'!T$609,0)="BRUG KOM",VLOOKUP($C1997,'BM010'!$C$5:$T$102,'BM010'!S$104,0),VLOOKUP(IF($A1997&lt;1500,'BM011'!$D$5,IF($A1997&lt;1800,'BM011'!$D$5,IF($A1997&lt;2000,'BM011'!$D$5,$A1997))),'BM011'!$D$5:$U$607,'BM011'!T$609,0))</f>
        <v>35406.5</v>
      </c>
      <c r="G1997">
        <f>SUMIFS(Baggrundsvariable!D$3:D$296,Baggrundsvariable!$A$3:$A$296,Samlet!$C1997,Baggrundsvariable!$C$3:$C$296,Samlet!$E1997)</f>
        <v>209991</v>
      </c>
      <c r="H1997" s="8">
        <f>SUMIFS(Baggrundsvariable!E$3:E$296,Baggrundsvariable!$A$3:$A$296,Samlet!$C1997,Baggrundsvariable!$C$3:$C$296,Samlet!$E1997)</f>
        <v>1.2249999999999999</v>
      </c>
      <c r="I1997" s="8">
        <f>SUMIFS(Baggrundsvariable!F$3:F$296,Baggrundsvariable!$A$3:$A$296,Samlet!$C1997,Baggrundsvariable!$C$3:$C$296,Samlet!$E1997)</f>
        <v>6.4</v>
      </c>
      <c r="J1997" s="8">
        <f>SUMIFS(Baggrundsvariable!G$3:G$296,Baggrundsvariable!$A$3:$A$296,Samlet!$C1997,Baggrundsvariable!$C$3:$C$296,Samlet!$E1997)</f>
        <v>40.6</v>
      </c>
      <c r="K1997" s="8">
        <f>SUMIFS(Baggrundsvariable!H$3:H$296,Baggrundsvariable!$A$3:$A$296,Samlet!$C1997,Baggrundsvariable!$C$3:$C$296,Samlet!$E1997)</f>
        <v>20.8</v>
      </c>
      <c r="L1997" s="8">
        <f>SUMIFS(Baggrundsvariable!I$3:I$296,Baggrundsvariable!$A$3:$A$296,Samlet!$C1997,Baggrundsvariable!$C$3:$C$296,Samlet!$E1997)</f>
        <v>14.847157834554469</v>
      </c>
    </row>
    <row r="1998" spans="1:12">
      <c r="A1998">
        <v>2900</v>
      </c>
      <c r="B1998" t="s">
        <v>659</v>
      </c>
      <c r="C1998">
        <v>157</v>
      </c>
      <c r="D1998" t="s">
        <v>1251</v>
      </c>
      <c r="E1998">
        <v>2015</v>
      </c>
      <c r="F1998" s="15">
        <f>IF(VLOOKUP(IF($A1998&lt;1500,'BM011'!$D$5,IF($A1998&lt;1800,'BM011'!$D$5,IF($A1998&lt;2000,'BM011'!$D$5,$A1998))),'BM011'!$D$5:$U$607,'BM011'!T$609,0)="BRUG KOM",VLOOKUP($C1998,'BM010'!$C$5:$T$102,'BM010'!S$104,0),VLOOKUP(IF($A1998&lt;1500,'BM011'!$D$5,IF($A1998&lt;1800,'BM011'!$D$5,IF($A1998&lt;2000,'BM011'!$D$5,$A1998))),'BM011'!$D$5:$U$607,'BM011'!T$609,0))</f>
        <v>35406.5</v>
      </c>
      <c r="G1998">
        <f>SUMIFS(Baggrundsvariable!D$3:D$296,Baggrundsvariable!$A$3:$A$296,Samlet!$C1998,Baggrundsvariable!$C$3:$C$296,Samlet!$E1998)</f>
        <v>425302</v>
      </c>
      <c r="H1998" s="8">
        <f>SUMIFS(Baggrundsvariable!E$3:E$296,Baggrundsvariable!$A$3:$A$296,Samlet!$C1998,Baggrundsvariable!$C$3:$C$296,Samlet!$E1998)</f>
        <v>0.78333333333333321</v>
      </c>
      <c r="I1998" s="8">
        <f>SUMIFS(Baggrundsvariable!F$3:F$296,Baggrundsvariable!$A$3:$A$296,Samlet!$C1998,Baggrundsvariable!$C$3:$C$296,Samlet!$E1998)</f>
        <v>1.7</v>
      </c>
      <c r="J1998" s="8">
        <f>SUMIFS(Baggrundsvariable!G$3:G$296,Baggrundsvariable!$A$3:$A$296,Samlet!$C1998,Baggrundsvariable!$C$3:$C$296,Samlet!$E1998)</f>
        <v>20.5</v>
      </c>
      <c r="K1998" s="8">
        <f>SUMIFS(Baggrundsvariable!H$3:H$296,Baggrundsvariable!$A$3:$A$296,Samlet!$C1998,Baggrundsvariable!$C$3:$C$296,Samlet!$E1998)</f>
        <v>15.7</v>
      </c>
      <c r="L1998" s="8">
        <f>SUMIFS(Baggrundsvariable!I$3:I$296,Baggrundsvariable!$A$3:$A$296,Samlet!$C1998,Baggrundsvariable!$C$3:$C$296,Samlet!$E1998)</f>
        <v>7.5986051866294897</v>
      </c>
    </row>
    <row r="1999" spans="1:12">
      <c r="A1999">
        <v>2920</v>
      </c>
      <c r="B1999" t="s">
        <v>660</v>
      </c>
      <c r="C1999">
        <v>157</v>
      </c>
      <c r="D1999" t="s">
        <v>1251</v>
      </c>
      <c r="E1999">
        <v>2015</v>
      </c>
      <c r="F1999" s="15">
        <f>IF(VLOOKUP(IF($A1999&lt;1500,'BM011'!$D$5,IF($A1999&lt;1800,'BM011'!$D$5,IF($A1999&lt;2000,'BM011'!$D$5,$A1999))),'BM011'!$D$5:$U$607,'BM011'!T$609,0)="BRUG KOM",VLOOKUP($C1999,'BM010'!$C$5:$T$102,'BM010'!S$104,0),VLOOKUP(IF($A1999&lt;1500,'BM011'!$D$5,IF($A1999&lt;1800,'BM011'!$D$5,IF($A1999&lt;2000,'BM011'!$D$5,$A1999))),'BM011'!$D$5:$U$607,'BM011'!T$609,0))</f>
        <v>38587.75</v>
      </c>
      <c r="G1999">
        <f>SUMIFS(Baggrundsvariable!D$3:D$296,Baggrundsvariable!$A$3:$A$296,Samlet!$C1999,Baggrundsvariable!$C$3:$C$296,Samlet!$E1999)</f>
        <v>425302</v>
      </c>
      <c r="H1999" s="8">
        <f>SUMIFS(Baggrundsvariable!E$3:E$296,Baggrundsvariable!$A$3:$A$296,Samlet!$C1999,Baggrundsvariable!$C$3:$C$296,Samlet!$E1999)</f>
        <v>0.78333333333333321</v>
      </c>
      <c r="I1999" s="8">
        <f>SUMIFS(Baggrundsvariable!F$3:F$296,Baggrundsvariable!$A$3:$A$296,Samlet!$C1999,Baggrundsvariable!$C$3:$C$296,Samlet!$E1999)</f>
        <v>1.7</v>
      </c>
      <c r="J1999" s="8">
        <f>SUMIFS(Baggrundsvariable!G$3:G$296,Baggrundsvariable!$A$3:$A$296,Samlet!$C1999,Baggrundsvariable!$C$3:$C$296,Samlet!$E1999)</f>
        <v>20.5</v>
      </c>
      <c r="K1999" s="8">
        <f>SUMIFS(Baggrundsvariable!H$3:H$296,Baggrundsvariable!$A$3:$A$296,Samlet!$C1999,Baggrundsvariable!$C$3:$C$296,Samlet!$E1999)</f>
        <v>15.7</v>
      </c>
      <c r="L1999" s="8">
        <f>SUMIFS(Baggrundsvariable!I$3:I$296,Baggrundsvariable!$A$3:$A$296,Samlet!$C1999,Baggrundsvariable!$C$3:$C$296,Samlet!$E1999)</f>
        <v>7.5986051866294897</v>
      </c>
    </row>
    <row r="2000" spans="1:12">
      <c r="A2000">
        <v>2930</v>
      </c>
      <c r="B2000" t="s">
        <v>661</v>
      </c>
      <c r="C2000">
        <v>157</v>
      </c>
      <c r="D2000" t="s">
        <v>1251</v>
      </c>
      <c r="E2000">
        <v>2015</v>
      </c>
      <c r="F2000" s="15">
        <f>IF(VLOOKUP(IF($A2000&lt;1500,'BM011'!$D$5,IF($A2000&lt;1800,'BM011'!$D$5,IF($A2000&lt;2000,'BM011'!$D$5,$A2000))),'BM011'!$D$5:$U$607,'BM011'!T$609,0)="BRUG KOM",VLOOKUP($C2000,'BM010'!$C$5:$T$102,'BM010'!S$104,0),VLOOKUP(IF($A2000&lt;1500,'BM011'!$D$5,IF($A2000&lt;1800,'BM011'!$D$5,IF($A2000&lt;2000,'BM011'!$D$5,$A2000))),'BM011'!$D$5:$U$607,'BM011'!T$609,0))</f>
        <v>43399.25</v>
      </c>
      <c r="G2000">
        <f>SUMIFS(Baggrundsvariable!D$3:D$296,Baggrundsvariable!$A$3:$A$296,Samlet!$C2000,Baggrundsvariable!$C$3:$C$296,Samlet!$E2000)</f>
        <v>425302</v>
      </c>
      <c r="H2000" s="8">
        <f>SUMIFS(Baggrundsvariable!E$3:E$296,Baggrundsvariable!$A$3:$A$296,Samlet!$C2000,Baggrundsvariable!$C$3:$C$296,Samlet!$E2000)</f>
        <v>0.78333333333333321</v>
      </c>
      <c r="I2000" s="8">
        <f>SUMIFS(Baggrundsvariable!F$3:F$296,Baggrundsvariable!$A$3:$A$296,Samlet!$C2000,Baggrundsvariable!$C$3:$C$296,Samlet!$E2000)</f>
        <v>1.7</v>
      </c>
      <c r="J2000" s="8">
        <f>SUMIFS(Baggrundsvariable!G$3:G$296,Baggrundsvariable!$A$3:$A$296,Samlet!$C2000,Baggrundsvariable!$C$3:$C$296,Samlet!$E2000)</f>
        <v>20.5</v>
      </c>
      <c r="K2000" s="8">
        <f>SUMIFS(Baggrundsvariable!H$3:H$296,Baggrundsvariable!$A$3:$A$296,Samlet!$C2000,Baggrundsvariable!$C$3:$C$296,Samlet!$E2000)</f>
        <v>15.7</v>
      </c>
      <c r="L2000" s="8">
        <f>SUMIFS(Baggrundsvariable!I$3:I$296,Baggrundsvariable!$A$3:$A$296,Samlet!$C2000,Baggrundsvariable!$C$3:$C$296,Samlet!$E2000)</f>
        <v>7.5986051866294897</v>
      </c>
    </row>
    <row r="2001" spans="1:12">
      <c r="A2001">
        <v>2930</v>
      </c>
      <c r="B2001" t="s">
        <v>661</v>
      </c>
      <c r="C2001">
        <v>173</v>
      </c>
      <c r="D2001" t="s">
        <v>1252</v>
      </c>
      <c r="E2001">
        <v>2015</v>
      </c>
      <c r="F2001" s="15">
        <f>IF(VLOOKUP(IF($A2001&lt;1500,'BM011'!$D$5,IF($A2001&lt;1800,'BM011'!$D$5,IF($A2001&lt;2000,'BM011'!$D$5,$A2001))),'BM011'!$D$5:$U$607,'BM011'!T$609,0)="BRUG KOM",VLOOKUP($C2001,'BM010'!$C$5:$T$102,'BM010'!S$104,0),VLOOKUP(IF($A2001&lt;1500,'BM011'!$D$5,IF($A2001&lt;1800,'BM011'!$D$5,IF($A2001&lt;2000,'BM011'!$D$5,$A2001))),'BM011'!$D$5:$U$607,'BM011'!T$609,0))</f>
        <v>43399.25</v>
      </c>
      <c r="G2001">
        <f>SUMIFS(Baggrundsvariable!D$3:D$296,Baggrundsvariable!$A$3:$A$296,Samlet!$C2001,Baggrundsvariable!$C$3:$C$296,Samlet!$E2001)</f>
        <v>321890</v>
      </c>
      <c r="H2001" s="8">
        <f>SUMIFS(Baggrundsvariable!E$3:E$296,Baggrundsvariable!$A$3:$A$296,Samlet!$C2001,Baggrundsvariable!$C$3:$C$296,Samlet!$E2001)</f>
        <v>0.61666666666666659</v>
      </c>
      <c r="I2001" s="8">
        <f>SUMIFS(Baggrundsvariable!F$3:F$296,Baggrundsvariable!$A$3:$A$296,Samlet!$C2001,Baggrundsvariable!$C$3:$C$296,Samlet!$E2001)</f>
        <v>2.7</v>
      </c>
      <c r="J2001" s="8">
        <f>SUMIFS(Baggrundsvariable!G$3:G$296,Baggrundsvariable!$A$3:$A$296,Samlet!$C2001,Baggrundsvariable!$C$3:$C$296,Samlet!$E2001)</f>
        <v>17.399999999999999</v>
      </c>
      <c r="K2001" s="8">
        <f>SUMIFS(Baggrundsvariable!H$3:H$296,Baggrundsvariable!$A$3:$A$296,Samlet!$C2001,Baggrundsvariable!$C$3:$C$296,Samlet!$E2001)</f>
        <v>13.4</v>
      </c>
      <c r="L2001" s="8">
        <f>SUMIFS(Baggrundsvariable!I$3:I$296,Baggrundsvariable!$A$3:$A$296,Samlet!$C2001,Baggrundsvariable!$C$3:$C$296,Samlet!$E2001)</f>
        <v>7.5418956200551763</v>
      </c>
    </row>
    <row r="2002" spans="1:12">
      <c r="A2002">
        <v>2942</v>
      </c>
      <c r="B2002" t="s">
        <v>662</v>
      </c>
      <c r="C2002">
        <v>230</v>
      </c>
      <c r="D2002" t="s">
        <v>1253</v>
      </c>
      <c r="E2002">
        <v>2015</v>
      </c>
      <c r="F2002" s="15">
        <f>IF(VLOOKUP(IF($A2002&lt;1500,'BM011'!$D$5,IF($A2002&lt;1800,'BM011'!$D$5,IF($A2002&lt;2000,'BM011'!$D$5,$A2002))),'BM011'!$D$5:$U$607,'BM011'!T$609,0)="BRUG KOM",VLOOKUP($C2002,'BM010'!$C$5:$T$102,'BM010'!S$104,0),VLOOKUP(IF($A2002&lt;1500,'BM011'!$D$5,IF($A2002&lt;1800,'BM011'!$D$5,IF($A2002&lt;2000,'BM011'!$D$5,$A2002))),'BM011'!$D$5:$U$607,'BM011'!T$609,0))</f>
        <v>31535</v>
      </c>
      <c r="G2002">
        <f>SUMIFS(Baggrundsvariable!D$3:D$296,Baggrundsvariable!$A$3:$A$296,Samlet!$C2002,Baggrundsvariable!$C$3:$C$296,Samlet!$E2002)</f>
        <v>379354</v>
      </c>
      <c r="H2002" s="8">
        <f>SUMIFS(Baggrundsvariable!E$3:E$296,Baggrundsvariable!$A$3:$A$296,Samlet!$C2002,Baggrundsvariable!$C$3:$C$296,Samlet!$E2002)</f>
        <v>0.63333333333333319</v>
      </c>
      <c r="I2002" s="8">
        <f>SUMIFS(Baggrundsvariable!F$3:F$296,Baggrundsvariable!$A$3:$A$296,Samlet!$C2002,Baggrundsvariable!$C$3:$C$296,Samlet!$E2002)</f>
        <v>1.6</v>
      </c>
      <c r="J2002" s="8">
        <f>SUMIFS(Baggrundsvariable!G$3:G$296,Baggrundsvariable!$A$3:$A$296,Samlet!$C2002,Baggrundsvariable!$C$3:$C$296,Samlet!$E2002)</f>
        <v>11.7</v>
      </c>
      <c r="K2002" s="8">
        <f>SUMIFS(Baggrundsvariable!H$3:H$296,Baggrundsvariable!$A$3:$A$296,Samlet!$C2002,Baggrundsvariable!$C$3:$C$296,Samlet!$E2002)</f>
        <v>12.7</v>
      </c>
      <c r="L2002" s="8">
        <f>SUMIFS(Baggrundsvariable!I$3:I$296,Baggrundsvariable!$A$3:$A$296,Samlet!$C2002,Baggrundsvariable!$C$3:$C$296,Samlet!$E2002)</f>
        <v>6.3928482965164717</v>
      </c>
    </row>
    <row r="2003" spans="1:12">
      <c r="A2003">
        <v>2950</v>
      </c>
      <c r="B2003" t="s">
        <v>663</v>
      </c>
      <c r="C2003">
        <v>223</v>
      </c>
      <c r="D2003" t="s">
        <v>1255</v>
      </c>
      <c r="E2003">
        <v>2015</v>
      </c>
      <c r="F2003" s="15">
        <f>IF(VLOOKUP(IF($A2003&lt;1500,'BM011'!$D$5,IF($A2003&lt;1800,'BM011'!$D$5,IF($A2003&lt;2000,'BM011'!$D$5,$A2003))),'BM011'!$D$5:$U$607,'BM011'!T$609,0)="BRUG KOM",VLOOKUP($C2003,'BM010'!$C$5:$T$102,'BM010'!S$104,0),VLOOKUP(IF($A2003&lt;1500,'BM011'!$D$5,IF($A2003&lt;1800,'BM011'!$D$5,IF($A2003&lt;2000,'BM011'!$D$5,$A2003))),'BM011'!$D$5:$U$607,'BM011'!T$609,0))</f>
        <v>30513.25</v>
      </c>
      <c r="G2003">
        <f>SUMIFS(Baggrundsvariable!D$3:D$296,Baggrundsvariable!$A$3:$A$296,Samlet!$C2003,Baggrundsvariable!$C$3:$C$296,Samlet!$E2003)</f>
        <v>354864</v>
      </c>
      <c r="H2003" s="8">
        <f>SUMIFS(Baggrundsvariable!E$3:E$296,Baggrundsvariable!$A$3:$A$296,Samlet!$C2003,Baggrundsvariable!$C$3:$C$296,Samlet!$E2003)</f>
        <v>0.59166666666666656</v>
      </c>
      <c r="I2003" s="8">
        <f>SUMIFS(Baggrundsvariable!F$3:F$296,Baggrundsvariable!$A$3:$A$296,Samlet!$C2003,Baggrundsvariable!$C$3:$C$296,Samlet!$E2003)</f>
        <v>1.3</v>
      </c>
      <c r="J2003" s="8">
        <f>SUMIFS(Baggrundsvariable!G$3:G$296,Baggrundsvariable!$A$3:$A$296,Samlet!$C2003,Baggrundsvariable!$C$3:$C$296,Samlet!$E2003)</f>
        <v>12.7</v>
      </c>
      <c r="K2003" s="8">
        <f>SUMIFS(Baggrundsvariable!H$3:H$296,Baggrundsvariable!$A$3:$A$296,Samlet!$C2003,Baggrundsvariable!$C$3:$C$296,Samlet!$E2003)</f>
        <v>13.6</v>
      </c>
      <c r="L2003" s="8">
        <f>SUMIFS(Baggrundsvariable!I$3:I$296,Baggrundsvariable!$A$3:$A$296,Samlet!$C2003,Baggrundsvariable!$C$3:$C$296,Samlet!$E2003)</f>
        <v>5.3714365959837096</v>
      </c>
    </row>
    <row r="2004" spans="1:12">
      <c r="A2004">
        <v>2950</v>
      </c>
      <c r="B2004" t="s">
        <v>663</v>
      </c>
      <c r="C2004">
        <v>230</v>
      </c>
      <c r="D2004" t="s">
        <v>1253</v>
      </c>
      <c r="E2004">
        <v>2015</v>
      </c>
      <c r="F2004" s="15">
        <f>IF(VLOOKUP(IF($A2004&lt;1500,'BM011'!$D$5,IF($A2004&lt;1800,'BM011'!$D$5,IF($A2004&lt;2000,'BM011'!$D$5,$A2004))),'BM011'!$D$5:$U$607,'BM011'!T$609,0)="BRUG KOM",VLOOKUP($C2004,'BM010'!$C$5:$T$102,'BM010'!S$104,0),VLOOKUP(IF($A2004&lt;1500,'BM011'!$D$5,IF($A2004&lt;1800,'BM011'!$D$5,IF($A2004&lt;2000,'BM011'!$D$5,$A2004))),'BM011'!$D$5:$U$607,'BM011'!T$609,0))</f>
        <v>30513.25</v>
      </c>
      <c r="G2004">
        <f>SUMIFS(Baggrundsvariable!D$3:D$296,Baggrundsvariable!$A$3:$A$296,Samlet!$C2004,Baggrundsvariable!$C$3:$C$296,Samlet!$E2004)</f>
        <v>379354</v>
      </c>
      <c r="H2004" s="8">
        <f>SUMIFS(Baggrundsvariable!E$3:E$296,Baggrundsvariable!$A$3:$A$296,Samlet!$C2004,Baggrundsvariable!$C$3:$C$296,Samlet!$E2004)</f>
        <v>0.63333333333333319</v>
      </c>
      <c r="I2004" s="8">
        <f>SUMIFS(Baggrundsvariable!F$3:F$296,Baggrundsvariable!$A$3:$A$296,Samlet!$C2004,Baggrundsvariable!$C$3:$C$296,Samlet!$E2004)</f>
        <v>1.6</v>
      </c>
      <c r="J2004" s="8">
        <f>SUMIFS(Baggrundsvariable!G$3:G$296,Baggrundsvariable!$A$3:$A$296,Samlet!$C2004,Baggrundsvariable!$C$3:$C$296,Samlet!$E2004)</f>
        <v>11.7</v>
      </c>
      <c r="K2004" s="8">
        <f>SUMIFS(Baggrundsvariable!H$3:H$296,Baggrundsvariable!$A$3:$A$296,Samlet!$C2004,Baggrundsvariable!$C$3:$C$296,Samlet!$E2004)</f>
        <v>12.7</v>
      </c>
      <c r="L2004" s="8">
        <f>SUMIFS(Baggrundsvariable!I$3:I$296,Baggrundsvariable!$A$3:$A$296,Samlet!$C2004,Baggrundsvariable!$C$3:$C$296,Samlet!$E2004)</f>
        <v>6.3928482965164717</v>
      </c>
    </row>
    <row r="2005" spans="1:12">
      <c r="A2005">
        <v>2960</v>
      </c>
      <c r="B2005" t="s">
        <v>664</v>
      </c>
      <c r="C2005">
        <v>223</v>
      </c>
      <c r="D2005" t="s">
        <v>1255</v>
      </c>
      <c r="E2005">
        <v>2015</v>
      </c>
      <c r="F2005" s="15">
        <f>IF(VLOOKUP(IF($A2005&lt;1500,'BM011'!$D$5,IF($A2005&lt;1800,'BM011'!$D$5,IF($A2005&lt;2000,'BM011'!$D$5,$A2005))),'BM011'!$D$5:$U$607,'BM011'!T$609,0)="BRUG KOM",VLOOKUP($C2005,'BM010'!$C$5:$T$102,'BM010'!S$104,0),VLOOKUP(IF($A2005&lt;1500,'BM011'!$D$5,IF($A2005&lt;1800,'BM011'!$D$5,IF($A2005&lt;2000,'BM011'!$D$5,$A2005))),'BM011'!$D$5:$U$607,'BM011'!T$609,0))</f>
        <v>31249.75</v>
      </c>
      <c r="G2005">
        <f>SUMIFS(Baggrundsvariable!D$3:D$296,Baggrundsvariable!$A$3:$A$296,Samlet!$C2005,Baggrundsvariable!$C$3:$C$296,Samlet!$E2005)</f>
        <v>354864</v>
      </c>
      <c r="H2005" s="8">
        <f>SUMIFS(Baggrundsvariable!E$3:E$296,Baggrundsvariable!$A$3:$A$296,Samlet!$C2005,Baggrundsvariable!$C$3:$C$296,Samlet!$E2005)</f>
        <v>0.59166666666666656</v>
      </c>
      <c r="I2005" s="8">
        <f>SUMIFS(Baggrundsvariable!F$3:F$296,Baggrundsvariable!$A$3:$A$296,Samlet!$C2005,Baggrundsvariable!$C$3:$C$296,Samlet!$E2005)</f>
        <v>1.3</v>
      </c>
      <c r="J2005" s="8">
        <f>SUMIFS(Baggrundsvariable!G$3:G$296,Baggrundsvariable!$A$3:$A$296,Samlet!$C2005,Baggrundsvariable!$C$3:$C$296,Samlet!$E2005)</f>
        <v>12.7</v>
      </c>
      <c r="K2005" s="8">
        <f>SUMIFS(Baggrundsvariable!H$3:H$296,Baggrundsvariable!$A$3:$A$296,Samlet!$C2005,Baggrundsvariable!$C$3:$C$296,Samlet!$E2005)</f>
        <v>13.6</v>
      </c>
      <c r="L2005" s="8">
        <f>SUMIFS(Baggrundsvariable!I$3:I$296,Baggrundsvariable!$A$3:$A$296,Samlet!$C2005,Baggrundsvariable!$C$3:$C$296,Samlet!$E2005)</f>
        <v>5.3714365959837096</v>
      </c>
    </row>
    <row r="2006" spans="1:12">
      <c r="A2006">
        <v>2970</v>
      </c>
      <c r="B2006" t="s">
        <v>665</v>
      </c>
      <c r="C2006">
        <v>210</v>
      </c>
      <c r="D2006" t="s">
        <v>1256</v>
      </c>
      <c r="E2006">
        <v>2015</v>
      </c>
      <c r="F2006" s="15">
        <f>IF(VLOOKUP(IF($A2006&lt;1500,'BM011'!$D$5,IF($A2006&lt;1800,'BM011'!$D$5,IF($A2006&lt;2000,'BM011'!$D$5,$A2006))),'BM011'!$D$5:$U$607,'BM011'!T$609,0)="BRUG KOM",VLOOKUP($C2006,'BM010'!$C$5:$T$102,'BM010'!S$104,0),VLOOKUP(IF($A2006&lt;1500,'BM011'!$D$5,IF($A2006&lt;1800,'BM011'!$D$5,IF($A2006&lt;2000,'BM011'!$D$5,$A2006))),'BM011'!$D$5:$U$607,'BM011'!T$609,0))</f>
        <v>23615.5</v>
      </c>
      <c r="G2006">
        <f>SUMIFS(Baggrundsvariable!D$3:D$296,Baggrundsvariable!$A$3:$A$296,Samlet!$C2006,Baggrundsvariable!$C$3:$C$296,Samlet!$E2006)</f>
        <v>268065</v>
      </c>
      <c r="H2006" s="8">
        <f>SUMIFS(Baggrundsvariable!E$3:E$296,Baggrundsvariable!$A$3:$A$296,Samlet!$C2006,Baggrundsvariable!$C$3:$C$296,Samlet!$E2006)</f>
        <v>0.8500000000000002</v>
      </c>
      <c r="I2006" s="8">
        <f>SUMIFS(Baggrundsvariable!F$3:F$296,Baggrundsvariable!$A$3:$A$296,Samlet!$C2006,Baggrundsvariable!$C$3:$C$296,Samlet!$E2006)</f>
        <v>2.2000000000000002</v>
      </c>
      <c r="J2006" s="8">
        <f>SUMIFS(Baggrundsvariable!G$3:G$296,Baggrundsvariable!$A$3:$A$296,Samlet!$C2006,Baggrundsvariable!$C$3:$C$296,Samlet!$E2006)</f>
        <v>15.4</v>
      </c>
      <c r="K2006" s="8">
        <f>SUMIFS(Baggrundsvariable!H$3:H$296,Baggrundsvariable!$A$3:$A$296,Samlet!$C2006,Baggrundsvariable!$C$3:$C$296,Samlet!$E2006)</f>
        <v>16.2</v>
      </c>
      <c r="L2006" s="8">
        <f>SUMIFS(Baggrundsvariable!I$3:I$296,Baggrundsvariable!$A$3:$A$296,Samlet!$C2006,Baggrundsvariable!$C$3:$C$296,Samlet!$E2006)</f>
        <v>10.397289188698272</v>
      </c>
    </row>
    <row r="2007" spans="1:12">
      <c r="A2007">
        <v>2970</v>
      </c>
      <c r="B2007" t="s">
        <v>665</v>
      </c>
      <c r="C2007">
        <v>223</v>
      </c>
      <c r="D2007" t="s">
        <v>1255</v>
      </c>
      <c r="E2007">
        <v>2015</v>
      </c>
      <c r="F2007" s="15">
        <f>IF(VLOOKUP(IF($A2007&lt;1500,'BM011'!$D$5,IF($A2007&lt;1800,'BM011'!$D$5,IF($A2007&lt;2000,'BM011'!$D$5,$A2007))),'BM011'!$D$5:$U$607,'BM011'!T$609,0)="BRUG KOM",VLOOKUP($C2007,'BM010'!$C$5:$T$102,'BM010'!S$104,0),VLOOKUP(IF($A2007&lt;1500,'BM011'!$D$5,IF($A2007&lt;1800,'BM011'!$D$5,IF($A2007&lt;2000,'BM011'!$D$5,$A2007))),'BM011'!$D$5:$U$607,'BM011'!T$609,0))</f>
        <v>23615.5</v>
      </c>
      <c r="G2007">
        <f>SUMIFS(Baggrundsvariable!D$3:D$296,Baggrundsvariable!$A$3:$A$296,Samlet!$C2007,Baggrundsvariable!$C$3:$C$296,Samlet!$E2007)</f>
        <v>354864</v>
      </c>
      <c r="H2007" s="8">
        <f>SUMIFS(Baggrundsvariable!E$3:E$296,Baggrundsvariable!$A$3:$A$296,Samlet!$C2007,Baggrundsvariable!$C$3:$C$296,Samlet!$E2007)</f>
        <v>0.59166666666666656</v>
      </c>
      <c r="I2007" s="8">
        <f>SUMIFS(Baggrundsvariable!F$3:F$296,Baggrundsvariable!$A$3:$A$296,Samlet!$C2007,Baggrundsvariable!$C$3:$C$296,Samlet!$E2007)</f>
        <v>1.3</v>
      </c>
      <c r="J2007" s="8">
        <f>SUMIFS(Baggrundsvariable!G$3:G$296,Baggrundsvariable!$A$3:$A$296,Samlet!$C2007,Baggrundsvariable!$C$3:$C$296,Samlet!$E2007)</f>
        <v>12.7</v>
      </c>
      <c r="K2007" s="8">
        <f>SUMIFS(Baggrundsvariable!H$3:H$296,Baggrundsvariable!$A$3:$A$296,Samlet!$C2007,Baggrundsvariable!$C$3:$C$296,Samlet!$E2007)</f>
        <v>13.6</v>
      </c>
      <c r="L2007" s="8">
        <f>SUMIFS(Baggrundsvariable!I$3:I$296,Baggrundsvariable!$A$3:$A$296,Samlet!$C2007,Baggrundsvariable!$C$3:$C$296,Samlet!$E2007)</f>
        <v>5.3714365959837096</v>
      </c>
    </row>
    <row r="2008" spans="1:12">
      <c r="A2008">
        <v>2970</v>
      </c>
      <c r="B2008" t="s">
        <v>665</v>
      </c>
      <c r="C2008">
        <v>230</v>
      </c>
      <c r="D2008" t="s">
        <v>1253</v>
      </c>
      <c r="E2008">
        <v>2015</v>
      </c>
      <c r="F2008" s="15">
        <f>IF(VLOOKUP(IF($A2008&lt;1500,'BM011'!$D$5,IF($A2008&lt;1800,'BM011'!$D$5,IF($A2008&lt;2000,'BM011'!$D$5,$A2008))),'BM011'!$D$5:$U$607,'BM011'!T$609,0)="BRUG KOM",VLOOKUP($C2008,'BM010'!$C$5:$T$102,'BM010'!S$104,0),VLOOKUP(IF($A2008&lt;1500,'BM011'!$D$5,IF($A2008&lt;1800,'BM011'!$D$5,IF($A2008&lt;2000,'BM011'!$D$5,$A2008))),'BM011'!$D$5:$U$607,'BM011'!T$609,0))</f>
        <v>23615.5</v>
      </c>
      <c r="G2008">
        <f>SUMIFS(Baggrundsvariable!D$3:D$296,Baggrundsvariable!$A$3:$A$296,Samlet!$C2008,Baggrundsvariable!$C$3:$C$296,Samlet!$E2008)</f>
        <v>379354</v>
      </c>
      <c r="H2008" s="8">
        <f>SUMIFS(Baggrundsvariable!E$3:E$296,Baggrundsvariable!$A$3:$A$296,Samlet!$C2008,Baggrundsvariable!$C$3:$C$296,Samlet!$E2008)</f>
        <v>0.63333333333333319</v>
      </c>
      <c r="I2008" s="8">
        <f>SUMIFS(Baggrundsvariable!F$3:F$296,Baggrundsvariable!$A$3:$A$296,Samlet!$C2008,Baggrundsvariable!$C$3:$C$296,Samlet!$E2008)</f>
        <v>1.6</v>
      </c>
      <c r="J2008" s="8">
        <f>SUMIFS(Baggrundsvariable!G$3:G$296,Baggrundsvariable!$A$3:$A$296,Samlet!$C2008,Baggrundsvariable!$C$3:$C$296,Samlet!$E2008)</f>
        <v>11.7</v>
      </c>
      <c r="K2008" s="8">
        <f>SUMIFS(Baggrundsvariable!H$3:H$296,Baggrundsvariable!$A$3:$A$296,Samlet!$C2008,Baggrundsvariable!$C$3:$C$296,Samlet!$E2008)</f>
        <v>12.7</v>
      </c>
      <c r="L2008" s="8">
        <f>SUMIFS(Baggrundsvariable!I$3:I$296,Baggrundsvariable!$A$3:$A$296,Samlet!$C2008,Baggrundsvariable!$C$3:$C$296,Samlet!$E2008)</f>
        <v>6.3928482965164717</v>
      </c>
    </row>
    <row r="2009" spans="1:12">
      <c r="A2009">
        <v>2980</v>
      </c>
      <c r="B2009" t="s">
        <v>666</v>
      </c>
      <c r="C2009">
        <v>210</v>
      </c>
      <c r="D2009" t="s">
        <v>1256</v>
      </c>
      <c r="E2009">
        <v>2015</v>
      </c>
      <c r="F2009" s="15">
        <f>IF(VLOOKUP(IF($A2009&lt;1500,'BM011'!$D$5,IF($A2009&lt;1800,'BM011'!$D$5,IF($A2009&lt;2000,'BM011'!$D$5,$A2009))),'BM011'!$D$5:$U$607,'BM011'!T$609,0)="BRUG KOM",VLOOKUP($C2009,'BM010'!$C$5:$T$102,'BM010'!S$104,0),VLOOKUP(IF($A2009&lt;1500,'BM011'!$D$5,IF($A2009&lt;1800,'BM011'!$D$5,IF($A2009&lt;2000,'BM011'!$D$5,$A2009))),'BM011'!$D$5:$U$607,'BM011'!T$609,0))</f>
        <v>17191</v>
      </c>
      <c r="G2009">
        <f>SUMIFS(Baggrundsvariable!D$3:D$296,Baggrundsvariable!$A$3:$A$296,Samlet!$C2009,Baggrundsvariable!$C$3:$C$296,Samlet!$E2009)</f>
        <v>268065</v>
      </c>
      <c r="H2009" s="8">
        <f>SUMIFS(Baggrundsvariable!E$3:E$296,Baggrundsvariable!$A$3:$A$296,Samlet!$C2009,Baggrundsvariable!$C$3:$C$296,Samlet!$E2009)</f>
        <v>0.8500000000000002</v>
      </c>
      <c r="I2009" s="8">
        <f>SUMIFS(Baggrundsvariable!F$3:F$296,Baggrundsvariable!$A$3:$A$296,Samlet!$C2009,Baggrundsvariable!$C$3:$C$296,Samlet!$E2009)</f>
        <v>2.2000000000000002</v>
      </c>
      <c r="J2009" s="8">
        <f>SUMIFS(Baggrundsvariable!G$3:G$296,Baggrundsvariable!$A$3:$A$296,Samlet!$C2009,Baggrundsvariable!$C$3:$C$296,Samlet!$E2009)</f>
        <v>15.4</v>
      </c>
      <c r="K2009" s="8">
        <f>SUMIFS(Baggrundsvariable!H$3:H$296,Baggrundsvariable!$A$3:$A$296,Samlet!$C2009,Baggrundsvariable!$C$3:$C$296,Samlet!$E2009)</f>
        <v>16.2</v>
      </c>
      <c r="L2009" s="8">
        <f>SUMIFS(Baggrundsvariable!I$3:I$296,Baggrundsvariable!$A$3:$A$296,Samlet!$C2009,Baggrundsvariable!$C$3:$C$296,Samlet!$E2009)</f>
        <v>10.397289188698272</v>
      </c>
    </row>
    <row r="2010" spans="1:12">
      <c r="A2010">
        <v>2980</v>
      </c>
      <c r="B2010" t="s">
        <v>666</v>
      </c>
      <c r="C2010">
        <v>223</v>
      </c>
      <c r="D2010" t="s">
        <v>1255</v>
      </c>
      <c r="E2010">
        <v>2015</v>
      </c>
      <c r="F2010" s="15">
        <f>IF(VLOOKUP(IF($A2010&lt;1500,'BM011'!$D$5,IF($A2010&lt;1800,'BM011'!$D$5,IF($A2010&lt;2000,'BM011'!$D$5,$A2010))),'BM011'!$D$5:$U$607,'BM011'!T$609,0)="BRUG KOM",VLOOKUP($C2010,'BM010'!$C$5:$T$102,'BM010'!S$104,0),VLOOKUP(IF($A2010&lt;1500,'BM011'!$D$5,IF($A2010&lt;1800,'BM011'!$D$5,IF($A2010&lt;2000,'BM011'!$D$5,$A2010))),'BM011'!$D$5:$U$607,'BM011'!T$609,0))</f>
        <v>17191</v>
      </c>
      <c r="G2010">
        <f>SUMIFS(Baggrundsvariable!D$3:D$296,Baggrundsvariable!$A$3:$A$296,Samlet!$C2010,Baggrundsvariable!$C$3:$C$296,Samlet!$E2010)</f>
        <v>354864</v>
      </c>
      <c r="H2010" s="8">
        <f>SUMIFS(Baggrundsvariable!E$3:E$296,Baggrundsvariable!$A$3:$A$296,Samlet!$C2010,Baggrundsvariable!$C$3:$C$296,Samlet!$E2010)</f>
        <v>0.59166666666666656</v>
      </c>
      <c r="I2010" s="8">
        <f>SUMIFS(Baggrundsvariable!F$3:F$296,Baggrundsvariable!$A$3:$A$296,Samlet!$C2010,Baggrundsvariable!$C$3:$C$296,Samlet!$E2010)</f>
        <v>1.3</v>
      </c>
      <c r="J2010" s="8">
        <f>SUMIFS(Baggrundsvariable!G$3:G$296,Baggrundsvariable!$A$3:$A$296,Samlet!$C2010,Baggrundsvariable!$C$3:$C$296,Samlet!$E2010)</f>
        <v>12.7</v>
      </c>
      <c r="K2010" s="8">
        <f>SUMIFS(Baggrundsvariable!H$3:H$296,Baggrundsvariable!$A$3:$A$296,Samlet!$C2010,Baggrundsvariable!$C$3:$C$296,Samlet!$E2010)</f>
        <v>13.6</v>
      </c>
      <c r="L2010" s="8">
        <f>SUMIFS(Baggrundsvariable!I$3:I$296,Baggrundsvariable!$A$3:$A$296,Samlet!$C2010,Baggrundsvariable!$C$3:$C$296,Samlet!$E2010)</f>
        <v>5.3714365959837096</v>
      </c>
    </row>
    <row r="2011" spans="1:12">
      <c r="A2011">
        <v>2990</v>
      </c>
      <c r="B2011" t="s">
        <v>667</v>
      </c>
      <c r="C2011">
        <v>210</v>
      </c>
      <c r="D2011" t="s">
        <v>1256</v>
      </c>
      <c r="E2011">
        <v>2015</v>
      </c>
      <c r="F2011" s="15">
        <f>IF(VLOOKUP(IF($A2011&lt;1500,'BM011'!$D$5,IF($A2011&lt;1800,'BM011'!$D$5,IF($A2011&lt;2000,'BM011'!$D$5,$A2011))),'BM011'!$D$5:$U$607,'BM011'!T$609,0)="BRUG KOM",VLOOKUP($C2011,'BM010'!$C$5:$T$102,'BM010'!S$104,0),VLOOKUP(IF($A2011&lt;1500,'BM011'!$D$5,IF($A2011&lt;1800,'BM011'!$D$5,IF($A2011&lt;2000,'BM011'!$D$5,$A2011))),'BM011'!$D$5:$U$607,'BM011'!T$609,0))</f>
        <v>18238.75</v>
      </c>
      <c r="G2011">
        <f>SUMIFS(Baggrundsvariable!D$3:D$296,Baggrundsvariable!$A$3:$A$296,Samlet!$C2011,Baggrundsvariable!$C$3:$C$296,Samlet!$E2011)</f>
        <v>268065</v>
      </c>
      <c r="H2011" s="8">
        <f>SUMIFS(Baggrundsvariable!E$3:E$296,Baggrundsvariable!$A$3:$A$296,Samlet!$C2011,Baggrundsvariable!$C$3:$C$296,Samlet!$E2011)</f>
        <v>0.8500000000000002</v>
      </c>
      <c r="I2011" s="8">
        <f>SUMIFS(Baggrundsvariable!F$3:F$296,Baggrundsvariable!$A$3:$A$296,Samlet!$C2011,Baggrundsvariable!$C$3:$C$296,Samlet!$E2011)</f>
        <v>2.2000000000000002</v>
      </c>
      <c r="J2011" s="8">
        <f>SUMIFS(Baggrundsvariable!G$3:G$296,Baggrundsvariable!$A$3:$A$296,Samlet!$C2011,Baggrundsvariable!$C$3:$C$296,Samlet!$E2011)</f>
        <v>15.4</v>
      </c>
      <c r="K2011" s="8">
        <f>SUMIFS(Baggrundsvariable!H$3:H$296,Baggrundsvariable!$A$3:$A$296,Samlet!$C2011,Baggrundsvariable!$C$3:$C$296,Samlet!$E2011)</f>
        <v>16.2</v>
      </c>
      <c r="L2011" s="8">
        <f>SUMIFS(Baggrundsvariable!I$3:I$296,Baggrundsvariable!$A$3:$A$296,Samlet!$C2011,Baggrundsvariable!$C$3:$C$296,Samlet!$E2011)</f>
        <v>10.397289188698272</v>
      </c>
    </row>
    <row r="2012" spans="1:12">
      <c r="A2012">
        <v>3000</v>
      </c>
      <c r="B2012" t="s">
        <v>668</v>
      </c>
      <c r="C2012">
        <v>217</v>
      </c>
      <c r="D2012" t="s">
        <v>1257</v>
      </c>
      <c r="E2012">
        <v>2015</v>
      </c>
      <c r="F2012" s="15">
        <f>IF(VLOOKUP(IF($A2012&lt;1500,'BM011'!$D$5,IF($A2012&lt;1800,'BM011'!$D$5,IF($A2012&lt;2000,'BM011'!$D$5,$A2012))),'BM011'!$D$5:$U$607,'BM011'!T$609,0)="BRUG KOM",VLOOKUP($C2012,'BM010'!$C$5:$T$102,'BM010'!S$104,0),VLOOKUP(IF($A2012&lt;1500,'BM011'!$D$5,IF($A2012&lt;1800,'BM011'!$D$5,IF($A2012&lt;2000,'BM011'!$D$5,$A2012))),'BM011'!$D$5:$U$607,'BM011'!T$609,0))</f>
        <v>17629.75</v>
      </c>
      <c r="G2012">
        <f>SUMIFS(Baggrundsvariable!D$3:D$296,Baggrundsvariable!$A$3:$A$296,Samlet!$C2012,Baggrundsvariable!$C$3:$C$296,Samlet!$E2012)</f>
        <v>239974</v>
      </c>
      <c r="H2012" s="8">
        <f>SUMIFS(Baggrundsvariable!E$3:E$296,Baggrundsvariable!$A$3:$A$296,Samlet!$C2012,Baggrundsvariable!$C$3:$C$296,Samlet!$E2012)</f>
        <v>1.0250000000000001</v>
      </c>
      <c r="I2012" s="8">
        <f>SUMIFS(Baggrundsvariable!F$3:F$296,Baggrundsvariable!$A$3:$A$296,Samlet!$C2012,Baggrundsvariable!$C$3:$C$296,Samlet!$E2012)</f>
        <v>4.8</v>
      </c>
      <c r="J2012" s="8">
        <f>SUMIFS(Baggrundsvariable!G$3:G$296,Baggrundsvariable!$A$3:$A$296,Samlet!$C2012,Baggrundsvariable!$C$3:$C$296,Samlet!$E2012)</f>
        <v>19.600000000000001</v>
      </c>
      <c r="K2012" s="8">
        <f>SUMIFS(Baggrundsvariable!H$3:H$296,Baggrundsvariable!$A$3:$A$296,Samlet!$C2012,Baggrundsvariable!$C$3:$C$296,Samlet!$E2012)</f>
        <v>15.4</v>
      </c>
      <c r="L2012" s="8">
        <f>SUMIFS(Baggrundsvariable!I$3:I$296,Baggrundsvariable!$A$3:$A$296,Samlet!$C2012,Baggrundsvariable!$C$3:$C$296,Samlet!$E2012)</f>
        <v>8.3056867728887251</v>
      </c>
    </row>
    <row r="2013" spans="1:12">
      <c r="A2013">
        <v>3050</v>
      </c>
      <c r="B2013" t="s">
        <v>669</v>
      </c>
      <c r="C2013">
        <v>210</v>
      </c>
      <c r="D2013" t="s">
        <v>1256</v>
      </c>
      <c r="E2013">
        <v>2015</v>
      </c>
      <c r="F2013" s="15">
        <f>IF(VLOOKUP(IF($A2013&lt;1500,'BM011'!$D$5,IF($A2013&lt;1800,'BM011'!$D$5,IF($A2013&lt;2000,'BM011'!$D$5,$A2013))),'BM011'!$D$5:$U$607,'BM011'!T$609,0)="BRUG KOM",VLOOKUP($C2013,'BM010'!$C$5:$T$102,'BM010'!S$104,0),VLOOKUP(IF($A2013&lt;1500,'BM011'!$D$5,IF($A2013&lt;1800,'BM011'!$D$5,IF($A2013&lt;2000,'BM011'!$D$5,$A2013))),'BM011'!$D$5:$U$607,'BM011'!T$609,0))</f>
        <v>25025.5</v>
      </c>
      <c r="G2013">
        <f>SUMIFS(Baggrundsvariable!D$3:D$296,Baggrundsvariable!$A$3:$A$296,Samlet!$C2013,Baggrundsvariable!$C$3:$C$296,Samlet!$E2013)</f>
        <v>268065</v>
      </c>
      <c r="H2013" s="8">
        <f>SUMIFS(Baggrundsvariable!E$3:E$296,Baggrundsvariable!$A$3:$A$296,Samlet!$C2013,Baggrundsvariable!$C$3:$C$296,Samlet!$E2013)</f>
        <v>0.8500000000000002</v>
      </c>
      <c r="I2013" s="8">
        <f>SUMIFS(Baggrundsvariable!F$3:F$296,Baggrundsvariable!$A$3:$A$296,Samlet!$C2013,Baggrundsvariable!$C$3:$C$296,Samlet!$E2013)</f>
        <v>2.2000000000000002</v>
      </c>
      <c r="J2013" s="8">
        <f>SUMIFS(Baggrundsvariable!G$3:G$296,Baggrundsvariable!$A$3:$A$296,Samlet!$C2013,Baggrundsvariable!$C$3:$C$296,Samlet!$E2013)</f>
        <v>15.4</v>
      </c>
      <c r="K2013" s="8">
        <f>SUMIFS(Baggrundsvariable!H$3:H$296,Baggrundsvariable!$A$3:$A$296,Samlet!$C2013,Baggrundsvariable!$C$3:$C$296,Samlet!$E2013)</f>
        <v>16.2</v>
      </c>
      <c r="L2013" s="8">
        <f>SUMIFS(Baggrundsvariable!I$3:I$296,Baggrundsvariable!$A$3:$A$296,Samlet!$C2013,Baggrundsvariable!$C$3:$C$296,Samlet!$E2013)</f>
        <v>10.397289188698272</v>
      </c>
    </row>
    <row r="2014" spans="1:12">
      <c r="A2014">
        <v>3060</v>
      </c>
      <c r="B2014" t="s">
        <v>670</v>
      </c>
      <c r="C2014">
        <v>210</v>
      </c>
      <c r="D2014" t="s">
        <v>1256</v>
      </c>
      <c r="E2014">
        <v>2015</v>
      </c>
      <c r="F2014" s="15">
        <f>IF(VLOOKUP(IF($A2014&lt;1500,'BM011'!$D$5,IF($A2014&lt;1800,'BM011'!$D$5,IF($A2014&lt;2000,'BM011'!$D$5,$A2014))),'BM011'!$D$5:$U$607,'BM011'!T$609,0)="BRUG KOM",VLOOKUP($C2014,'BM010'!$C$5:$T$102,'BM010'!S$104,0),VLOOKUP(IF($A2014&lt;1500,'BM011'!$D$5,IF($A2014&lt;1800,'BM011'!$D$5,IF($A2014&lt;2000,'BM011'!$D$5,$A2014))),'BM011'!$D$5:$U$607,'BM011'!T$609,0))</f>
        <v>21416</v>
      </c>
      <c r="G2014">
        <f>SUMIFS(Baggrundsvariable!D$3:D$296,Baggrundsvariable!$A$3:$A$296,Samlet!$C2014,Baggrundsvariable!$C$3:$C$296,Samlet!$E2014)</f>
        <v>268065</v>
      </c>
      <c r="H2014" s="8">
        <f>SUMIFS(Baggrundsvariable!E$3:E$296,Baggrundsvariable!$A$3:$A$296,Samlet!$C2014,Baggrundsvariable!$C$3:$C$296,Samlet!$E2014)</f>
        <v>0.8500000000000002</v>
      </c>
      <c r="I2014" s="8">
        <f>SUMIFS(Baggrundsvariable!F$3:F$296,Baggrundsvariable!$A$3:$A$296,Samlet!$C2014,Baggrundsvariable!$C$3:$C$296,Samlet!$E2014)</f>
        <v>2.2000000000000002</v>
      </c>
      <c r="J2014" s="8">
        <f>SUMIFS(Baggrundsvariable!G$3:G$296,Baggrundsvariable!$A$3:$A$296,Samlet!$C2014,Baggrundsvariable!$C$3:$C$296,Samlet!$E2014)</f>
        <v>15.4</v>
      </c>
      <c r="K2014" s="8">
        <f>SUMIFS(Baggrundsvariable!H$3:H$296,Baggrundsvariable!$A$3:$A$296,Samlet!$C2014,Baggrundsvariable!$C$3:$C$296,Samlet!$E2014)</f>
        <v>16.2</v>
      </c>
      <c r="L2014" s="8">
        <f>SUMIFS(Baggrundsvariable!I$3:I$296,Baggrundsvariable!$A$3:$A$296,Samlet!$C2014,Baggrundsvariable!$C$3:$C$296,Samlet!$E2014)</f>
        <v>10.397289188698272</v>
      </c>
    </row>
    <row r="2015" spans="1:12">
      <c r="A2015">
        <v>3060</v>
      </c>
      <c r="B2015" t="s">
        <v>670</v>
      </c>
      <c r="C2015">
        <v>217</v>
      </c>
      <c r="D2015" t="s">
        <v>1257</v>
      </c>
      <c r="E2015">
        <v>2015</v>
      </c>
      <c r="F2015" s="15">
        <f>IF(VLOOKUP(IF($A2015&lt;1500,'BM011'!$D$5,IF($A2015&lt;1800,'BM011'!$D$5,IF($A2015&lt;2000,'BM011'!$D$5,$A2015))),'BM011'!$D$5:$U$607,'BM011'!T$609,0)="BRUG KOM",VLOOKUP($C2015,'BM010'!$C$5:$T$102,'BM010'!S$104,0),VLOOKUP(IF($A2015&lt;1500,'BM011'!$D$5,IF($A2015&lt;1800,'BM011'!$D$5,IF($A2015&lt;2000,'BM011'!$D$5,$A2015))),'BM011'!$D$5:$U$607,'BM011'!T$609,0))</f>
        <v>21416</v>
      </c>
      <c r="G2015">
        <f>SUMIFS(Baggrundsvariable!D$3:D$296,Baggrundsvariable!$A$3:$A$296,Samlet!$C2015,Baggrundsvariable!$C$3:$C$296,Samlet!$E2015)</f>
        <v>239974</v>
      </c>
      <c r="H2015" s="8">
        <f>SUMIFS(Baggrundsvariable!E$3:E$296,Baggrundsvariable!$A$3:$A$296,Samlet!$C2015,Baggrundsvariable!$C$3:$C$296,Samlet!$E2015)</f>
        <v>1.0250000000000001</v>
      </c>
      <c r="I2015" s="8">
        <f>SUMIFS(Baggrundsvariable!F$3:F$296,Baggrundsvariable!$A$3:$A$296,Samlet!$C2015,Baggrundsvariable!$C$3:$C$296,Samlet!$E2015)</f>
        <v>4.8</v>
      </c>
      <c r="J2015" s="8">
        <f>SUMIFS(Baggrundsvariable!G$3:G$296,Baggrundsvariable!$A$3:$A$296,Samlet!$C2015,Baggrundsvariable!$C$3:$C$296,Samlet!$E2015)</f>
        <v>19.600000000000001</v>
      </c>
      <c r="K2015" s="8">
        <f>SUMIFS(Baggrundsvariable!H$3:H$296,Baggrundsvariable!$A$3:$A$296,Samlet!$C2015,Baggrundsvariable!$C$3:$C$296,Samlet!$E2015)</f>
        <v>15.4</v>
      </c>
      <c r="L2015" s="8">
        <f>SUMIFS(Baggrundsvariable!I$3:I$296,Baggrundsvariable!$A$3:$A$296,Samlet!$C2015,Baggrundsvariable!$C$3:$C$296,Samlet!$E2015)</f>
        <v>8.3056867728887251</v>
      </c>
    </row>
    <row r="2016" spans="1:12">
      <c r="A2016">
        <v>3070</v>
      </c>
      <c r="B2016" t="s">
        <v>671</v>
      </c>
      <c r="C2016">
        <v>217</v>
      </c>
      <c r="D2016" t="s">
        <v>1257</v>
      </c>
      <c r="E2016">
        <v>2015</v>
      </c>
      <c r="F2016" s="15">
        <f>IF(VLOOKUP(IF($A2016&lt;1500,'BM011'!$D$5,IF($A2016&lt;1800,'BM011'!$D$5,IF($A2016&lt;2000,'BM011'!$D$5,$A2016))),'BM011'!$D$5:$U$607,'BM011'!T$609,0)="BRUG KOM",VLOOKUP($C2016,'BM010'!$C$5:$T$102,'BM010'!S$104,0),VLOOKUP(IF($A2016&lt;1500,'BM011'!$D$5,IF($A2016&lt;1800,'BM011'!$D$5,IF($A2016&lt;2000,'BM011'!$D$5,$A2016))),'BM011'!$D$5:$U$607,'BM011'!T$609,0))</f>
        <v>21933.25</v>
      </c>
      <c r="G2016">
        <f>SUMIFS(Baggrundsvariable!D$3:D$296,Baggrundsvariable!$A$3:$A$296,Samlet!$C2016,Baggrundsvariable!$C$3:$C$296,Samlet!$E2016)</f>
        <v>239974</v>
      </c>
      <c r="H2016" s="8">
        <f>SUMIFS(Baggrundsvariable!E$3:E$296,Baggrundsvariable!$A$3:$A$296,Samlet!$C2016,Baggrundsvariable!$C$3:$C$296,Samlet!$E2016)</f>
        <v>1.0250000000000001</v>
      </c>
      <c r="I2016" s="8">
        <f>SUMIFS(Baggrundsvariable!F$3:F$296,Baggrundsvariable!$A$3:$A$296,Samlet!$C2016,Baggrundsvariable!$C$3:$C$296,Samlet!$E2016)</f>
        <v>4.8</v>
      </c>
      <c r="J2016" s="8">
        <f>SUMIFS(Baggrundsvariable!G$3:G$296,Baggrundsvariable!$A$3:$A$296,Samlet!$C2016,Baggrundsvariable!$C$3:$C$296,Samlet!$E2016)</f>
        <v>19.600000000000001</v>
      </c>
      <c r="K2016" s="8">
        <f>SUMIFS(Baggrundsvariable!H$3:H$296,Baggrundsvariable!$A$3:$A$296,Samlet!$C2016,Baggrundsvariable!$C$3:$C$296,Samlet!$E2016)</f>
        <v>15.4</v>
      </c>
      <c r="L2016" s="8">
        <f>SUMIFS(Baggrundsvariable!I$3:I$296,Baggrundsvariable!$A$3:$A$296,Samlet!$C2016,Baggrundsvariable!$C$3:$C$296,Samlet!$E2016)</f>
        <v>8.3056867728887251</v>
      </c>
    </row>
    <row r="2017" spans="1:12">
      <c r="A2017">
        <v>3080</v>
      </c>
      <c r="B2017" t="s">
        <v>672</v>
      </c>
      <c r="C2017">
        <v>217</v>
      </c>
      <c r="D2017" t="s">
        <v>1257</v>
      </c>
      <c r="E2017">
        <v>2015</v>
      </c>
      <c r="F2017" s="15">
        <f>IF(VLOOKUP(IF($A2017&lt;1500,'BM011'!$D$5,IF($A2017&lt;1800,'BM011'!$D$5,IF($A2017&lt;2000,'BM011'!$D$5,$A2017))),'BM011'!$D$5:$U$607,'BM011'!T$609,0)="BRUG KOM",VLOOKUP($C2017,'BM010'!$C$5:$T$102,'BM010'!S$104,0),VLOOKUP(IF($A2017&lt;1500,'BM011'!$D$5,IF($A2017&lt;1800,'BM011'!$D$5,IF($A2017&lt;2000,'BM011'!$D$5,$A2017))),'BM011'!$D$5:$U$607,'BM011'!T$609,0))</f>
        <v>16548</v>
      </c>
      <c r="G2017">
        <f>SUMIFS(Baggrundsvariable!D$3:D$296,Baggrundsvariable!$A$3:$A$296,Samlet!$C2017,Baggrundsvariable!$C$3:$C$296,Samlet!$E2017)</f>
        <v>239974</v>
      </c>
      <c r="H2017" s="8">
        <f>SUMIFS(Baggrundsvariable!E$3:E$296,Baggrundsvariable!$A$3:$A$296,Samlet!$C2017,Baggrundsvariable!$C$3:$C$296,Samlet!$E2017)</f>
        <v>1.0250000000000001</v>
      </c>
      <c r="I2017" s="8">
        <f>SUMIFS(Baggrundsvariable!F$3:F$296,Baggrundsvariable!$A$3:$A$296,Samlet!$C2017,Baggrundsvariable!$C$3:$C$296,Samlet!$E2017)</f>
        <v>4.8</v>
      </c>
      <c r="J2017" s="8">
        <f>SUMIFS(Baggrundsvariable!G$3:G$296,Baggrundsvariable!$A$3:$A$296,Samlet!$C2017,Baggrundsvariable!$C$3:$C$296,Samlet!$E2017)</f>
        <v>19.600000000000001</v>
      </c>
      <c r="K2017" s="8">
        <f>SUMIFS(Baggrundsvariable!H$3:H$296,Baggrundsvariable!$A$3:$A$296,Samlet!$C2017,Baggrundsvariable!$C$3:$C$296,Samlet!$E2017)</f>
        <v>15.4</v>
      </c>
      <c r="L2017" s="8">
        <f>SUMIFS(Baggrundsvariable!I$3:I$296,Baggrundsvariable!$A$3:$A$296,Samlet!$C2017,Baggrundsvariable!$C$3:$C$296,Samlet!$E2017)</f>
        <v>8.3056867728887251</v>
      </c>
    </row>
    <row r="2018" spans="1:12">
      <c r="A2018">
        <v>3100</v>
      </c>
      <c r="B2018" t="s">
        <v>673</v>
      </c>
      <c r="C2018">
        <v>217</v>
      </c>
      <c r="D2018" t="s">
        <v>1257</v>
      </c>
      <c r="E2018">
        <v>2015</v>
      </c>
      <c r="F2018" s="15">
        <f>IF(VLOOKUP(IF($A2018&lt;1500,'BM011'!$D$5,IF($A2018&lt;1800,'BM011'!$D$5,IF($A2018&lt;2000,'BM011'!$D$5,$A2018))),'BM011'!$D$5:$U$607,'BM011'!T$609,0)="BRUG KOM",VLOOKUP($C2018,'BM010'!$C$5:$T$102,'BM010'!S$104,0),VLOOKUP(IF($A2018&lt;1500,'BM011'!$D$5,IF($A2018&lt;1800,'BM011'!$D$5,IF($A2018&lt;2000,'BM011'!$D$5,$A2018))),'BM011'!$D$5:$U$607,'BM011'!T$609,0))</f>
        <v>17514</v>
      </c>
      <c r="G2018">
        <f>SUMIFS(Baggrundsvariable!D$3:D$296,Baggrundsvariable!$A$3:$A$296,Samlet!$C2018,Baggrundsvariable!$C$3:$C$296,Samlet!$E2018)</f>
        <v>239974</v>
      </c>
      <c r="H2018" s="8">
        <f>SUMIFS(Baggrundsvariable!E$3:E$296,Baggrundsvariable!$A$3:$A$296,Samlet!$C2018,Baggrundsvariable!$C$3:$C$296,Samlet!$E2018)</f>
        <v>1.0250000000000001</v>
      </c>
      <c r="I2018" s="8">
        <f>SUMIFS(Baggrundsvariable!F$3:F$296,Baggrundsvariable!$A$3:$A$296,Samlet!$C2018,Baggrundsvariable!$C$3:$C$296,Samlet!$E2018)</f>
        <v>4.8</v>
      </c>
      <c r="J2018" s="8">
        <f>SUMIFS(Baggrundsvariable!G$3:G$296,Baggrundsvariable!$A$3:$A$296,Samlet!$C2018,Baggrundsvariable!$C$3:$C$296,Samlet!$E2018)</f>
        <v>19.600000000000001</v>
      </c>
      <c r="K2018" s="8">
        <f>SUMIFS(Baggrundsvariable!H$3:H$296,Baggrundsvariable!$A$3:$A$296,Samlet!$C2018,Baggrundsvariable!$C$3:$C$296,Samlet!$E2018)</f>
        <v>15.4</v>
      </c>
      <c r="L2018" s="8">
        <f>SUMIFS(Baggrundsvariable!I$3:I$296,Baggrundsvariable!$A$3:$A$296,Samlet!$C2018,Baggrundsvariable!$C$3:$C$296,Samlet!$E2018)</f>
        <v>8.3056867728887251</v>
      </c>
    </row>
    <row r="2019" spans="1:12">
      <c r="A2019">
        <v>3100</v>
      </c>
      <c r="B2019" t="s">
        <v>673</v>
      </c>
      <c r="C2019">
        <v>270</v>
      </c>
      <c r="D2019" t="s">
        <v>1258</v>
      </c>
      <c r="E2019">
        <v>2015</v>
      </c>
      <c r="F2019" s="15">
        <f>IF(VLOOKUP(IF($A2019&lt;1500,'BM011'!$D$5,IF($A2019&lt;1800,'BM011'!$D$5,IF($A2019&lt;2000,'BM011'!$D$5,$A2019))),'BM011'!$D$5:$U$607,'BM011'!T$609,0)="BRUG KOM",VLOOKUP($C2019,'BM010'!$C$5:$T$102,'BM010'!S$104,0),VLOOKUP(IF($A2019&lt;1500,'BM011'!$D$5,IF($A2019&lt;1800,'BM011'!$D$5,IF($A2019&lt;2000,'BM011'!$D$5,$A2019))),'BM011'!$D$5:$U$607,'BM011'!T$609,0))</f>
        <v>17514</v>
      </c>
      <c r="G2019">
        <f>SUMIFS(Baggrundsvariable!D$3:D$296,Baggrundsvariable!$A$3:$A$296,Samlet!$C2019,Baggrundsvariable!$C$3:$C$296,Samlet!$E2019)</f>
        <v>232054</v>
      </c>
      <c r="H2019" s="8">
        <f>SUMIFS(Baggrundsvariable!E$3:E$296,Baggrundsvariable!$A$3:$A$296,Samlet!$C2019,Baggrundsvariable!$C$3:$C$296,Samlet!$E2019)</f>
        <v>0.58333333333333337</v>
      </c>
      <c r="I2019" s="8">
        <f>SUMIFS(Baggrundsvariable!F$3:F$296,Baggrundsvariable!$A$3:$A$296,Samlet!$C2019,Baggrundsvariable!$C$3:$C$296,Samlet!$E2019)</f>
        <v>2.7</v>
      </c>
      <c r="J2019" s="8">
        <f>SUMIFS(Baggrundsvariable!G$3:G$296,Baggrundsvariable!$A$3:$A$296,Samlet!$C2019,Baggrundsvariable!$C$3:$C$296,Samlet!$E2019)</f>
        <v>13.7</v>
      </c>
      <c r="K2019" s="8">
        <f>SUMIFS(Baggrundsvariable!H$3:H$296,Baggrundsvariable!$A$3:$A$296,Samlet!$C2019,Baggrundsvariable!$C$3:$C$296,Samlet!$E2019)</f>
        <v>14.9</v>
      </c>
      <c r="L2019" s="8">
        <f>SUMIFS(Baggrundsvariable!I$3:I$296,Baggrundsvariable!$A$3:$A$296,Samlet!$C2019,Baggrundsvariable!$C$3:$C$296,Samlet!$E2019)</f>
        <v>3.5878542411340595</v>
      </c>
    </row>
    <row r="2020" spans="1:12">
      <c r="A2020">
        <v>3120</v>
      </c>
      <c r="B2020" t="s">
        <v>674</v>
      </c>
      <c r="C2020">
        <v>270</v>
      </c>
      <c r="D2020" t="s">
        <v>1258</v>
      </c>
      <c r="E2020">
        <v>2015</v>
      </c>
      <c r="F2020" s="15">
        <f>IF(VLOOKUP(IF($A2020&lt;1500,'BM011'!$D$5,IF($A2020&lt;1800,'BM011'!$D$5,IF($A2020&lt;2000,'BM011'!$D$5,$A2020))),'BM011'!$D$5:$U$607,'BM011'!T$609,0)="BRUG KOM",VLOOKUP($C2020,'BM010'!$C$5:$T$102,'BM010'!S$104,0),VLOOKUP(IF($A2020&lt;1500,'BM011'!$D$5,IF($A2020&lt;1800,'BM011'!$D$5,IF($A2020&lt;2000,'BM011'!$D$5,$A2020))),'BM011'!$D$5:$U$607,'BM011'!T$609,0))</f>
        <v>13237</v>
      </c>
      <c r="G2020">
        <f>SUMIFS(Baggrundsvariable!D$3:D$296,Baggrundsvariable!$A$3:$A$296,Samlet!$C2020,Baggrundsvariable!$C$3:$C$296,Samlet!$E2020)</f>
        <v>232054</v>
      </c>
      <c r="H2020" s="8">
        <f>SUMIFS(Baggrundsvariable!E$3:E$296,Baggrundsvariable!$A$3:$A$296,Samlet!$C2020,Baggrundsvariable!$C$3:$C$296,Samlet!$E2020)</f>
        <v>0.58333333333333337</v>
      </c>
      <c r="I2020" s="8">
        <f>SUMIFS(Baggrundsvariable!F$3:F$296,Baggrundsvariable!$A$3:$A$296,Samlet!$C2020,Baggrundsvariable!$C$3:$C$296,Samlet!$E2020)</f>
        <v>2.7</v>
      </c>
      <c r="J2020" s="8">
        <f>SUMIFS(Baggrundsvariable!G$3:G$296,Baggrundsvariable!$A$3:$A$296,Samlet!$C2020,Baggrundsvariable!$C$3:$C$296,Samlet!$E2020)</f>
        <v>13.7</v>
      </c>
      <c r="K2020" s="8">
        <f>SUMIFS(Baggrundsvariable!H$3:H$296,Baggrundsvariable!$A$3:$A$296,Samlet!$C2020,Baggrundsvariable!$C$3:$C$296,Samlet!$E2020)</f>
        <v>14.9</v>
      </c>
      <c r="L2020" s="8">
        <f>SUMIFS(Baggrundsvariable!I$3:I$296,Baggrundsvariable!$A$3:$A$296,Samlet!$C2020,Baggrundsvariable!$C$3:$C$296,Samlet!$E2020)</f>
        <v>3.5878542411340595</v>
      </c>
    </row>
    <row r="2021" spans="1:12">
      <c r="A2021">
        <v>3140</v>
      </c>
      <c r="B2021" t="s">
        <v>675</v>
      </c>
      <c r="C2021">
        <v>217</v>
      </c>
      <c r="D2021" t="s">
        <v>1257</v>
      </c>
      <c r="E2021">
        <v>2015</v>
      </c>
      <c r="F2021" s="15">
        <f>IF(VLOOKUP(IF($A2021&lt;1500,'BM011'!$D$5,IF($A2021&lt;1800,'BM011'!$D$5,IF($A2021&lt;2000,'BM011'!$D$5,$A2021))),'BM011'!$D$5:$U$607,'BM011'!T$609,0)="BRUG KOM",VLOOKUP($C2021,'BM010'!$C$5:$T$102,'BM010'!S$104,0),VLOOKUP(IF($A2021&lt;1500,'BM011'!$D$5,IF($A2021&lt;1800,'BM011'!$D$5,IF($A2021&lt;2000,'BM011'!$D$5,$A2021))),'BM011'!$D$5:$U$607,'BM011'!T$609,0))</f>
        <v>16011</v>
      </c>
      <c r="G2021">
        <f>SUMIFS(Baggrundsvariable!D$3:D$296,Baggrundsvariable!$A$3:$A$296,Samlet!$C2021,Baggrundsvariable!$C$3:$C$296,Samlet!$E2021)</f>
        <v>239974</v>
      </c>
      <c r="H2021" s="8">
        <f>SUMIFS(Baggrundsvariable!E$3:E$296,Baggrundsvariable!$A$3:$A$296,Samlet!$C2021,Baggrundsvariable!$C$3:$C$296,Samlet!$E2021)</f>
        <v>1.0250000000000001</v>
      </c>
      <c r="I2021" s="8">
        <f>SUMIFS(Baggrundsvariable!F$3:F$296,Baggrundsvariable!$A$3:$A$296,Samlet!$C2021,Baggrundsvariable!$C$3:$C$296,Samlet!$E2021)</f>
        <v>4.8</v>
      </c>
      <c r="J2021" s="8">
        <f>SUMIFS(Baggrundsvariable!G$3:G$296,Baggrundsvariable!$A$3:$A$296,Samlet!$C2021,Baggrundsvariable!$C$3:$C$296,Samlet!$E2021)</f>
        <v>19.600000000000001</v>
      </c>
      <c r="K2021" s="8">
        <f>SUMIFS(Baggrundsvariable!H$3:H$296,Baggrundsvariable!$A$3:$A$296,Samlet!$C2021,Baggrundsvariable!$C$3:$C$296,Samlet!$E2021)</f>
        <v>15.4</v>
      </c>
      <c r="L2021" s="8">
        <f>SUMIFS(Baggrundsvariable!I$3:I$296,Baggrundsvariable!$A$3:$A$296,Samlet!$C2021,Baggrundsvariable!$C$3:$C$296,Samlet!$E2021)</f>
        <v>8.3056867728887251</v>
      </c>
    </row>
    <row r="2022" spans="1:12">
      <c r="A2022">
        <v>3150</v>
      </c>
      <c r="B2022" t="s">
        <v>676</v>
      </c>
      <c r="C2022">
        <v>217</v>
      </c>
      <c r="D2022" t="s">
        <v>1257</v>
      </c>
      <c r="E2022">
        <v>2015</v>
      </c>
      <c r="F2022" s="15">
        <f>IF(VLOOKUP(IF($A2022&lt;1500,'BM011'!$D$5,IF($A2022&lt;1800,'BM011'!$D$5,IF($A2022&lt;2000,'BM011'!$D$5,$A2022))),'BM011'!$D$5:$U$607,'BM011'!T$609,0)="BRUG KOM",VLOOKUP($C2022,'BM010'!$C$5:$T$102,'BM010'!S$104,0),VLOOKUP(IF($A2022&lt;1500,'BM011'!$D$5,IF($A2022&lt;1800,'BM011'!$D$5,IF($A2022&lt;2000,'BM011'!$D$5,$A2022))),'BM011'!$D$5:$U$607,'BM011'!T$609,0))</f>
        <v>18614</v>
      </c>
      <c r="G2022">
        <f>SUMIFS(Baggrundsvariable!D$3:D$296,Baggrundsvariable!$A$3:$A$296,Samlet!$C2022,Baggrundsvariable!$C$3:$C$296,Samlet!$E2022)</f>
        <v>239974</v>
      </c>
      <c r="H2022" s="8">
        <f>SUMIFS(Baggrundsvariable!E$3:E$296,Baggrundsvariable!$A$3:$A$296,Samlet!$C2022,Baggrundsvariable!$C$3:$C$296,Samlet!$E2022)</f>
        <v>1.0250000000000001</v>
      </c>
      <c r="I2022" s="8">
        <f>SUMIFS(Baggrundsvariable!F$3:F$296,Baggrundsvariable!$A$3:$A$296,Samlet!$C2022,Baggrundsvariable!$C$3:$C$296,Samlet!$E2022)</f>
        <v>4.8</v>
      </c>
      <c r="J2022" s="8">
        <f>SUMIFS(Baggrundsvariable!G$3:G$296,Baggrundsvariable!$A$3:$A$296,Samlet!$C2022,Baggrundsvariable!$C$3:$C$296,Samlet!$E2022)</f>
        <v>19.600000000000001</v>
      </c>
      <c r="K2022" s="8">
        <f>SUMIFS(Baggrundsvariable!H$3:H$296,Baggrundsvariable!$A$3:$A$296,Samlet!$C2022,Baggrundsvariable!$C$3:$C$296,Samlet!$E2022)</f>
        <v>15.4</v>
      </c>
      <c r="L2022" s="8">
        <f>SUMIFS(Baggrundsvariable!I$3:I$296,Baggrundsvariable!$A$3:$A$296,Samlet!$C2022,Baggrundsvariable!$C$3:$C$296,Samlet!$E2022)</f>
        <v>8.3056867728887251</v>
      </c>
    </row>
    <row r="2023" spans="1:12">
      <c r="A2023">
        <v>3200</v>
      </c>
      <c r="B2023" t="s">
        <v>677</v>
      </c>
      <c r="C2023">
        <v>219</v>
      </c>
      <c r="D2023" t="s">
        <v>1259</v>
      </c>
      <c r="E2023">
        <v>2015</v>
      </c>
      <c r="F2023" s="15">
        <f>IF(VLOOKUP(IF($A2023&lt;1500,'BM011'!$D$5,IF($A2023&lt;1800,'BM011'!$D$5,IF($A2023&lt;2000,'BM011'!$D$5,$A2023))),'BM011'!$D$5:$U$607,'BM011'!T$609,0)="BRUG KOM",VLOOKUP($C2023,'BM010'!$C$5:$T$102,'BM010'!S$104,0),VLOOKUP(IF($A2023&lt;1500,'BM011'!$D$5,IF($A2023&lt;1800,'BM011'!$D$5,IF($A2023&lt;2000,'BM011'!$D$5,$A2023))),'BM011'!$D$5:$U$607,'BM011'!T$609,0))</f>
        <v>12664</v>
      </c>
      <c r="G2023">
        <f>SUMIFS(Baggrundsvariable!D$3:D$296,Baggrundsvariable!$A$3:$A$296,Samlet!$C2023,Baggrundsvariable!$C$3:$C$296,Samlet!$E2023)</f>
        <v>251272</v>
      </c>
      <c r="H2023" s="8">
        <f>SUMIFS(Baggrundsvariable!E$3:E$296,Baggrundsvariable!$A$3:$A$296,Samlet!$C2023,Baggrundsvariable!$C$3:$C$296,Samlet!$E2023)</f>
        <v>0.68333333333333324</v>
      </c>
      <c r="I2023" s="8">
        <f>SUMIFS(Baggrundsvariable!F$3:F$296,Baggrundsvariable!$A$3:$A$296,Samlet!$C2023,Baggrundsvariable!$C$3:$C$296,Samlet!$E2023)</f>
        <v>4</v>
      </c>
      <c r="J2023" s="8">
        <f>SUMIFS(Baggrundsvariable!G$3:G$296,Baggrundsvariable!$A$3:$A$296,Samlet!$C2023,Baggrundsvariable!$C$3:$C$296,Samlet!$E2023)</f>
        <v>13.3</v>
      </c>
      <c r="K2023" s="8">
        <f>SUMIFS(Baggrundsvariable!H$3:H$296,Baggrundsvariable!$A$3:$A$296,Samlet!$C2023,Baggrundsvariable!$C$3:$C$296,Samlet!$E2023)</f>
        <v>15.7</v>
      </c>
      <c r="L2023" s="8">
        <f>SUMIFS(Baggrundsvariable!I$3:I$296,Baggrundsvariable!$A$3:$A$296,Samlet!$C2023,Baggrundsvariable!$C$3:$C$296,Samlet!$E2023)</f>
        <v>7.1646117437199424</v>
      </c>
    </row>
    <row r="2024" spans="1:12">
      <c r="A2024">
        <v>3200</v>
      </c>
      <c r="B2024" t="s">
        <v>677</v>
      </c>
      <c r="C2024">
        <v>270</v>
      </c>
      <c r="D2024" t="s">
        <v>1258</v>
      </c>
      <c r="E2024">
        <v>2015</v>
      </c>
      <c r="F2024" s="15">
        <f>IF(VLOOKUP(IF($A2024&lt;1500,'BM011'!$D$5,IF($A2024&lt;1800,'BM011'!$D$5,IF($A2024&lt;2000,'BM011'!$D$5,$A2024))),'BM011'!$D$5:$U$607,'BM011'!T$609,0)="BRUG KOM",VLOOKUP($C2024,'BM010'!$C$5:$T$102,'BM010'!S$104,0),VLOOKUP(IF($A2024&lt;1500,'BM011'!$D$5,IF($A2024&lt;1800,'BM011'!$D$5,IF($A2024&lt;2000,'BM011'!$D$5,$A2024))),'BM011'!$D$5:$U$607,'BM011'!T$609,0))</f>
        <v>12664</v>
      </c>
      <c r="G2024">
        <f>SUMIFS(Baggrundsvariable!D$3:D$296,Baggrundsvariable!$A$3:$A$296,Samlet!$C2024,Baggrundsvariable!$C$3:$C$296,Samlet!$E2024)</f>
        <v>232054</v>
      </c>
      <c r="H2024" s="8">
        <f>SUMIFS(Baggrundsvariable!E$3:E$296,Baggrundsvariable!$A$3:$A$296,Samlet!$C2024,Baggrundsvariable!$C$3:$C$296,Samlet!$E2024)</f>
        <v>0.58333333333333337</v>
      </c>
      <c r="I2024" s="8">
        <f>SUMIFS(Baggrundsvariable!F$3:F$296,Baggrundsvariable!$A$3:$A$296,Samlet!$C2024,Baggrundsvariable!$C$3:$C$296,Samlet!$E2024)</f>
        <v>2.7</v>
      </c>
      <c r="J2024" s="8">
        <f>SUMIFS(Baggrundsvariable!G$3:G$296,Baggrundsvariable!$A$3:$A$296,Samlet!$C2024,Baggrundsvariable!$C$3:$C$296,Samlet!$E2024)</f>
        <v>13.7</v>
      </c>
      <c r="K2024" s="8">
        <f>SUMIFS(Baggrundsvariable!H$3:H$296,Baggrundsvariable!$A$3:$A$296,Samlet!$C2024,Baggrundsvariable!$C$3:$C$296,Samlet!$E2024)</f>
        <v>14.9</v>
      </c>
      <c r="L2024" s="8">
        <f>SUMIFS(Baggrundsvariable!I$3:I$296,Baggrundsvariable!$A$3:$A$296,Samlet!$C2024,Baggrundsvariable!$C$3:$C$296,Samlet!$E2024)</f>
        <v>3.5878542411340595</v>
      </c>
    </row>
    <row r="2025" spans="1:12">
      <c r="A2025">
        <v>3210</v>
      </c>
      <c r="B2025" t="s">
        <v>678</v>
      </c>
      <c r="C2025">
        <v>270</v>
      </c>
      <c r="D2025" t="s">
        <v>1258</v>
      </c>
      <c r="E2025">
        <v>2015</v>
      </c>
      <c r="F2025" s="15">
        <f>IF(VLOOKUP(IF($A2025&lt;1500,'BM011'!$D$5,IF($A2025&lt;1800,'BM011'!$D$5,IF($A2025&lt;2000,'BM011'!$D$5,$A2025))),'BM011'!$D$5:$U$607,'BM011'!T$609,0)="BRUG KOM",VLOOKUP($C2025,'BM010'!$C$5:$T$102,'BM010'!S$104,0),VLOOKUP(IF($A2025&lt;1500,'BM011'!$D$5,IF($A2025&lt;1800,'BM011'!$D$5,IF($A2025&lt;2000,'BM011'!$D$5,$A2025))),'BM011'!$D$5:$U$607,'BM011'!T$609,0))</f>
        <v>10991.5</v>
      </c>
      <c r="G2025">
        <f>SUMIFS(Baggrundsvariable!D$3:D$296,Baggrundsvariable!$A$3:$A$296,Samlet!$C2025,Baggrundsvariable!$C$3:$C$296,Samlet!$E2025)</f>
        <v>232054</v>
      </c>
      <c r="H2025" s="8">
        <f>SUMIFS(Baggrundsvariable!E$3:E$296,Baggrundsvariable!$A$3:$A$296,Samlet!$C2025,Baggrundsvariable!$C$3:$C$296,Samlet!$E2025)</f>
        <v>0.58333333333333337</v>
      </c>
      <c r="I2025" s="8">
        <f>SUMIFS(Baggrundsvariable!F$3:F$296,Baggrundsvariable!$A$3:$A$296,Samlet!$C2025,Baggrundsvariable!$C$3:$C$296,Samlet!$E2025)</f>
        <v>2.7</v>
      </c>
      <c r="J2025" s="8">
        <f>SUMIFS(Baggrundsvariable!G$3:G$296,Baggrundsvariable!$A$3:$A$296,Samlet!$C2025,Baggrundsvariable!$C$3:$C$296,Samlet!$E2025)</f>
        <v>13.7</v>
      </c>
      <c r="K2025" s="8">
        <f>SUMIFS(Baggrundsvariable!H$3:H$296,Baggrundsvariable!$A$3:$A$296,Samlet!$C2025,Baggrundsvariable!$C$3:$C$296,Samlet!$E2025)</f>
        <v>14.9</v>
      </c>
      <c r="L2025" s="8">
        <f>SUMIFS(Baggrundsvariable!I$3:I$296,Baggrundsvariable!$A$3:$A$296,Samlet!$C2025,Baggrundsvariable!$C$3:$C$296,Samlet!$E2025)</f>
        <v>3.5878542411340595</v>
      </c>
    </row>
    <row r="2026" spans="1:12">
      <c r="A2026">
        <v>3220</v>
      </c>
      <c r="B2026" t="s">
        <v>679</v>
      </c>
      <c r="C2026">
        <v>270</v>
      </c>
      <c r="D2026" t="s">
        <v>1258</v>
      </c>
      <c r="E2026">
        <v>2015</v>
      </c>
      <c r="F2026" s="15">
        <f>IF(VLOOKUP(IF($A2026&lt;1500,'BM011'!$D$5,IF($A2026&lt;1800,'BM011'!$D$5,IF($A2026&lt;2000,'BM011'!$D$5,$A2026))),'BM011'!$D$5:$U$607,'BM011'!T$609,0)="BRUG KOM",VLOOKUP($C2026,'BM010'!$C$5:$T$102,'BM010'!S$104,0),VLOOKUP(IF($A2026&lt;1500,'BM011'!$D$5,IF($A2026&lt;1800,'BM011'!$D$5,IF($A2026&lt;2000,'BM011'!$D$5,$A2026))),'BM011'!$D$5:$U$607,'BM011'!T$609,0))</f>
        <v>13678.5</v>
      </c>
      <c r="G2026">
        <f>SUMIFS(Baggrundsvariable!D$3:D$296,Baggrundsvariable!$A$3:$A$296,Samlet!$C2026,Baggrundsvariable!$C$3:$C$296,Samlet!$E2026)</f>
        <v>232054</v>
      </c>
      <c r="H2026" s="8">
        <f>SUMIFS(Baggrundsvariable!E$3:E$296,Baggrundsvariable!$A$3:$A$296,Samlet!$C2026,Baggrundsvariable!$C$3:$C$296,Samlet!$E2026)</f>
        <v>0.58333333333333337</v>
      </c>
      <c r="I2026" s="8">
        <f>SUMIFS(Baggrundsvariable!F$3:F$296,Baggrundsvariable!$A$3:$A$296,Samlet!$C2026,Baggrundsvariable!$C$3:$C$296,Samlet!$E2026)</f>
        <v>2.7</v>
      </c>
      <c r="J2026" s="8">
        <f>SUMIFS(Baggrundsvariable!G$3:G$296,Baggrundsvariable!$A$3:$A$296,Samlet!$C2026,Baggrundsvariable!$C$3:$C$296,Samlet!$E2026)</f>
        <v>13.7</v>
      </c>
      <c r="K2026" s="8">
        <f>SUMIFS(Baggrundsvariable!H$3:H$296,Baggrundsvariable!$A$3:$A$296,Samlet!$C2026,Baggrundsvariable!$C$3:$C$296,Samlet!$E2026)</f>
        <v>14.9</v>
      </c>
      <c r="L2026" s="8">
        <f>SUMIFS(Baggrundsvariable!I$3:I$296,Baggrundsvariable!$A$3:$A$296,Samlet!$C2026,Baggrundsvariable!$C$3:$C$296,Samlet!$E2026)</f>
        <v>3.5878542411340595</v>
      </c>
    </row>
    <row r="2027" spans="1:12">
      <c r="A2027">
        <v>3230</v>
      </c>
      <c r="B2027" t="s">
        <v>680</v>
      </c>
      <c r="C2027">
        <v>217</v>
      </c>
      <c r="D2027" t="s">
        <v>1257</v>
      </c>
      <c r="E2027">
        <v>2015</v>
      </c>
      <c r="F2027" s="15">
        <f>IF(VLOOKUP(IF($A2027&lt;1500,'BM011'!$D$5,IF($A2027&lt;1800,'BM011'!$D$5,IF($A2027&lt;2000,'BM011'!$D$5,$A2027))),'BM011'!$D$5:$U$607,'BM011'!T$609,0)="BRUG KOM",VLOOKUP($C2027,'BM010'!$C$5:$T$102,'BM010'!S$104,0),VLOOKUP(IF($A2027&lt;1500,'BM011'!$D$5,IF($A2027&lt;1800,'BM011'!$D$5,IF($A2027&lt;2000,'BM011'!$D$5,$A2027))),'BM011'!$D$5:$U$607,'BM011'!T$609,0))</f>
        <v>10755</v>
      </c>
      <c r="G2027">
        <f>SUMIFS(Baggrundsvariable!D$3:D$296,Baggrundsvariable!$A$3:$A$296,Samlet!$C2027,Baggrundsvariable!$C$3:$C$296,Samlet!$E2027)</f>
        <v>239974</v>
      </c>
      <c r="H2027" s="8">
        <f>SUMIFS(Baggrundsvariable!E$3:E$296,Baggrundsvariable!$A$3:$A$296,Samlet!$C2027,Baggrundsvariable!$C$3:$C$296,Samlet!$E2027)</f>
        <v>1.0250000000000001</v>
      </c>
      <c r="I2027" s="8">
        <f>SUMIFS(Baggrundsvariable!F$3:F$296,Baggrundsvariable!$A$3:$A$296,Samlet!$C2027,Baggrundsvariable!$C$3:$C$296,Samlet!$E2027)</f>
        <v>4.8</v>
      </c>
      <c r="J2027" s="8">
        <f>SUMIFS(Baggrundsvariable!G$3:G$296,Baggrundsvariable!$A$3:$A$296,Samlet!$C2027,Baggrundsvariable!$C$3:$C$296,Samlet!$E2027)</f>
        <v>19.600000000000001</v>
      </c>
      <c r="K2027" s="8">
        <f>SUMIFS(Baggrundsvariable!H$3:H$296,Baggrundsvariable!$A$3:$A$296,Samlet!$C2027,Baggrundsvariable!$C$3:$C$296,Samlet!$E2027)</f>
        <v>15.4</v>
      </c>
      <c r="L2027" s="8">
        <f>SUMIFS(Baggrundsvariable!I$3:I$296,Baggrundsvariable!$A$3:$A$296,Samlet!$C2027,Baggrundsvariable!$C$3:$C$296,Samlet!$E2027)</f>
        <v>8.3056867728887251</v>
      </c>
    </row>
    <row r="2028" spans="1:12">
      <c r="A2028">
        <v>3230</v>
      </c>
      <c r="B2028" t="s">
        <v>680</v>
      </c>
      <c r="C2028">
        <v>219</v>
      </c>
      <c r="D2028" t="s">
        <v>1259</v>
      </c>
      <c r="E2028">
        <v>2015</v>
      </c>
      <c r="F2028" s="15">
        <f>IF(VLOOKUP(IF($A2028&lt;1500,'BM011'!$D$5,IF($A2028&lt;1800,'BM011'!$D$5,IF($A2028&lt;2000,'BM011'!$D$5,$A2028))),'BM011'!$D$5:$U$607,'BM011'!T$609,0)="BRUG KOM",VLOOKUP($C2028,'BM010'!$C$5:$T$102,'BM010'!S$104,0),VLOOKUP(IF($A2028&lt;1500,'BM011'!$D$5,IF($A2028&lt;1800,'BM011'!$D$5,IF($A2028&lt;2000,'BM011'!$D$5,$A2028))),'BM011'!$D$5:$U$607,'BM011'!T$609,0))</f>
        <v>10755</v>
      </c>
      <c r="G2028">
        <f>SUMIFS(Baggrundsvariable!D$3:D$296,Baggrundsvariable!$A$3:$A$296,Samlet!$C2028,Baggrundsvariable!$C$3:$C$296,Samlet!$E2028)</f>
        <v>251272</v>
      </c>
      <c r="H2028" s="8">
        <f>SUMIFS(Baggrundsvariable!E$3:E$296,Baggrundsvariable!$A$3:$A$296,Samlet!$C2028,Baggrundsvariable!$C$3:$C$296,Samlet!$E2028)</f>
        <v>0.68333333333333324</v>
      </c>
      <c r="I2028" s="8">
        <f>SUMIFS(Baggrundsvariable!F$3:F$296,Baggrundsvariable!$A$3:$A$296,Samlet!$C2028,Baggrundsvariable!$C$3:$C$296,Samlet!$E2028)</f>
        <v>4</v>
      </c>
      <c r="J2028" s="8">
        <f>SUMIFS(Baggrundsvariable!G$3:G$296,Baggrundsvariable!$A$3:$A$296,Samlet!$C2028,Baggrundsvariable!$C$3:$C$296,Samlet!$E2028)</f>
        <v>13.3</v>
      </c>
      <c r="K2028" s="8">
        <f>SUMIFS(Baggrundsvariable!H$3:H$296,Baggrundsvariable!$A$3:$A$296,Samlet!$C2028,Baggrundsvariable!$C$3:$C$296,Samlet!$E2028)</f>
        <v>15.7</v>
      </c>
      <c r="L2028" s="8">
        <f>SUMIFS(Baggrundsvariable!I$3:I$296,Baggrundsvariable!$A$3:$A$296,Samlet!$C2028,Baggrundsvariable!$C$3:$C$296,Samlet!$E2028)</f>
        <v>7.1646117437199424</v>
      </c>
    </row>
    <row r="2029" spans="1:12">
      <c r="A2029">
        <v>3230</v>
      </c>
      <c r="B2029" t="s">
        <v>680</v>
      </c>
      <c r="C2029">
        <v>270</v>
      </c>
      <c r="D2029" t="s">
        <v>1258</v>
      </c>
      <c r="E2029">
        <v>2015</v>
      </c>
      <c r="F2029" s="15">
        <f>IF(VLOOKUP(IF($A2029&lt;1500,'BM011'!$D$5,IF($A2029&lt;1800,'BM011'!$D$5,IF($A2029&lt;2000,'BM011'!$D$5,$A2029))),'BM011'!$D$5:$U$607,'BM011'!T$609,0)="BRUG KOM",VLOOKUP($C2029,'BM010'!$C$5:$T$102,'BM010'!S$104,0),VLOOKUP(IF($A2029&lt;1500,'BM011'!$D$5,IF($A2029&lt;1800,'BM011'!$D$5,IF($A2029&lt;2000,'BM011'!$D$5,$A2029))),'BM011'!$D$5:$U$607,'BM011'!T$609,0))</f>
        <v>10755</v>
      </c>
      <c r="G2029">
        <f>SUMIFS(Baggrundsvariable!D$3:D$296,Baggrundsvariable!$A$3:$A$296,Samlet!$C2029,Baggrundsvariable!$C$3:$C$296,Samlet!$E2029)</f>
        <v>232054</v>
      </c>
      <c r="H2029" s="8">
        <f>SUMIFS(Baggrundsvariable!E$3:E$296,Baggrundsvariable!$A$3:$A$296,Samlet!$C2029,Baggrundsvariable!$C$3:$C$296,Samlet!$E2029)</f>
        <v>0.58333333333333337</v>
      </c>
      <c r="I2029" s="8">
        <f>SUMIFS(Baggrundsvariable!F$3:F$296,Baggrundsvariable!$A$3:$A$296,Samlet!$C2029,Baggrundsvariable!$C$3:$C$296,Samlet!$E2029)</f>
        <v>2.7</v>
      </c>
      <c r="J2029" s="8">
        <f>SUMIFS(Baggrundsvariable!G$3:G$296,Baggrundsvariable!$A$3:$A$296,Samlet!$C2029,Baggrundsvariable!$C$3:$C$296,Samlet!$E2029)</f>
        <v>13.7</v>
      </c>
      <c r="K2029" s="8">
        <f>SUMIFS(Baggrundsvariable!H$3:H$296,Baggrundsvariable!$A$3:$A$296,Samlet!$C2029,Baggrundsvariable!$C$3:$C$296,Samlet!$E2029)</f>
        <v>14.9</v>
      </c>
      <c r="L2029" s="8">
        <f>SUMIFS(Baggrundsvariable!I$3:I$296,Baggrundsvariable!$A$3:$A$296,Samlet!$C2029,Baggrundsvariable!$C$3:$C$296,Samlet!$E2029)</f>
        <v>3.5878542411340595</v>
      </c>
    </row>
    <row r="2030" spans="1:12">
      <c r="A2030">
        <v>3250</v>
      </c>
      <c r="B2030" t="s">
        <v>681</v>
      </c>
      <c r="C2030">
        <v>270</v>
      </c>
      <c r="D2030" t="s">
        <v>1258</v>
      </c>
      <c r="E2030">
        <v>2015</v>
      </c>
      <c r="F2030" s="15">
        <f>IF(VLOOKUP(IF($A2030&lt;1500,'BM011'!$D$5,IF($A2030&lt;1800,'BM011'!$D$5,IF($A2030&lt;2000,'BM011'!$D$5,$A2030))),'BM011'!$D$5:$U$607,'BM011'!T$609,0)="BRUG KOM",VLOOKUP($C2030,'BM010'!$C$5:$T$102,'BM010'!S$104,0),VLOOKUP(IF($A2030&lt;1500,'BM011'!$D$5,IF($A2030&lt;1800,'BM011'!$D$5,IF($A2030&lt;2000,'BM011'!$D$5,$A2030))),'BM011'!$D$5:$U$607,'BM011'!T$609,0))</f>
        <v>15016.5</v>
      </c>
      <c r="G2030">
        <f>SUMIFS(Baggrundsvariable!D$3:D$296,Baggrundsvariable!$A$3:$A$296,Samlet!$C2030,Baggrundsvariable!$C$3:$C$296,Samlet!$E2030)</f>
        <v>232054</v>
      </c>
      <c r="H2030" s="8">
        <f>SUMIFS(Baggrundsvariable!E$3:E$296,Baggrundsvariable!$A$3:$A$296,Samlet!$C2030,Baggrundsvariable!$C$3:$C$296,Samlet!$E2030)</f>
        <v>0.58333333333333337</v>
      </c>
      <c r="I2030" s="8">
        <f>SUMIFS(Baggrundsvariable!F$3:F$296,Baggrundsvariable!$A$3:$A$296,Samlet!$C2030,Baggrundsvariable!$C$3:$C$296,Samlet!$E2030)</f>
        <v>2.7</v>
      </c>
      <c r="J2030" s="8">
        <f>SUMIFS(Baggrundsvariable!G$3:G$296,Baggrundsvariable!$A$3:$A$296,Samlet!$C2030,Baggrundsvariable!$C$3:$C$296,Samlet!$E2030)</f>
        <v>13.7</v>
      </c>
      <c r="K2030" s="8">
        <f>SUMIFS(Baggrundsvariable!H$3:H$296,Baggrundsvariable!$A$3:$A$296,Samlet!$C2030,Baggrundsvariable!$C$3:$C$296,Samlet!$E2030)</f>
        <v>14.9</v>
      </c>
      <c r="L2030" s="8">
        <f>SUMIFS(Baggrundsvariable!I$3:I$296,Baggrundsvariable!$A$3:$A$296,Samlet!$C2030,Baggrundsvariable!$C$3:$C$296,Samlet!$E2030)</f>
        <v>3.5878542411340595</v>
      </c>
    </row>
    <row r="2031" spans="1:12">
      <c r="A2031">
        <v>3300</v>
      </c>
      <c r="B2031" t="s">
        <v>682</v>
      </c>
      <c r="C2031">
        <v>260</v>
      </c>
      <c r="D2031" t="s">
        <v>1260</v>
      </c>
      <c r="E2031">
        <v>2015</v>
      </c>
      <c r="F2031" s="15">
        <f>IF(VLOOKUP(IF($A2031&lt;1500,'BM011'!$D$5,IF($A2031&lt;1800,'BM011'!$D$5,IF($A2031&lt;2000,'BM011'!$D$5,$A2031))),'BM011'!$D$5:$U$607,'BM011'!T$609,0)="BRUG KOM",VLOOKUP($C2031,'BM010'!$C$5:$T$102,'BM010'!S$104,0),VLOOKUP(IF($A2031&lt;1500,'BM011'!$D$5,IF($A2031&lt;1800,'BM011'!$D$5,IF($A2031&lt;2000,'BM011'!$D$5,$A2031))),'BM011'!$D$5:$U$607,'BM011'!T$609,0))</f>
        <v>10079</v>
      </c>
      <c r="G2031">
        <f>SUMIFS(Baggrundsvariable!D$3:D$296,Baggrundsvariable!$A$3:$A$296,Samlet!$C2031,Baggrundsvariable!$C$3:$C$296,Samlet!$E2031)</f>
        <v>210450</v>
      </c>
      <c r="H2031" s="8">
        <f>SUMIFS(Baggrundsvariable!E$3:E$296,Baggrundsvariable!$A$3:$A$296,Samlet!$C2031,Baggrundsvariable!$C$3:$C$296,Samlet!$E2031)</f>
        <v>0.87500000000000033</v>
      </c>
      <c r="I2031" s="8">
        <f>SUMIFS(Baggrundsvariable!F$3:F$296,Baggrundsvariable!$A$3:$A$296,Samlet!$C2031,Baggrundsvariable!$C$3:$C$296,Samlet!$E2031)</f>
        <v>3.3</v>
      </c>
      <c r="J2031" s="8">
        <f>SUMIFS(Baggrundsvariable!G$3:G$296,Baggrundsvariable!$A$3:$A$296,Samlet!$C2031,Baggrundsvariable!$C$3:$C$296,Samlet!$E2031)</f>
        <v>16.7</v>
      </c>
      <c r="K2031" s="8">
        <f>SUMIFS(Baggrundsvariable!H$3:H$296,Baggrundsvariable!$A$3:$A$296,Samlet!$C2031,Baggrundsvariable!$C$3:$C$296,Samlet!$E2031)</f>
        <v>16.399999999999999</v>
      </c>
      <c r="L2031" s="8">
        <f>SUMIFS(Baggrundsvariable!I$3:I$296,Baggrundsvariable!$A$3:$A$296,Samlet!$C2031,Baggrundsvariable!$C$3:$C$296,Samlet!$E2031)</f>
        <v>5.8356834905507471</v>
      </c>
    </row>
    <row r="2032" spans="1:12">
      <c r="A2032">
        <v>3300</v>
      </c>
      <c r="B2032" t="s">
        <v>682</v>
      </c>
      <c r="C2032">
        <v>270</v>
      </c>
      <c r="D2032" t="s">
        <v>1258</v>
      </c>
      <c r="E2032">
        <v>2015</v>
      </c>
      <c r="F2032" s="15">
        <f>IF(VLOOKUP(IF($A2032&lt;1500,'BM011'!$D$5,IF($A2032&lt;1800,'BM011'!$D$5,IF($A2032&lt;2000,'BM011'!$D$5,$A2032))),'BM011'!$D$5:$U$607,'BM011'!T$609,0)="BRUG KOM",VLOOKUP($C2032,'BM010'!$C$5:$T$102,'BM010'!S$104,0),VLOOKUP(IF($A2032&lt;1500,'BM011'!$D$5,IF($A2032&lt;1800,'BM011'!$D$5,IF($A2032&lt;2000,'BM011'!$D$5,$A2032))),'BM011'!$D$5:$U$607,'BM011'!T$609,0))</f>
        <v>10079</v>
      </c>
      <c r="G2032">
        <f>SUMIFS(Baggrundsvariable!D$3:D$296,Baggrundsvariable!$A$3:$A$296,Samlet!$C2032,Baggrundsvariable!$C$3:$C$296,Samlet!$E2032)</f>
        <v>232054</v>
      </c>
      <c r="H2032" s="8">
        <f>SUMIFS(Baggrundsvariable!E$3:E$296,Baggrundsvariable!$A$3:$A$296,Samlet!$C2032,Baggrundsvariable!$C$3:$C$296,Samlet!$E2032)</f>
        <v>0.58333333333333337</v>
      </c>
      <c r="I2032" s="8">
        <f>SUMIFS(Baggrundsvariable!F$3:F$296,Baggrundsvariable!$A$3:$A$296,Samlet!$C2032,Baggrundsvariable!$C$3:$C$296,Samlet!$E2032)</f>
        <v>2.7</v>
      </c>
      <c r="J2032" s="8">
        <f>SUMIFS(Baggrundsvariable!G$3:G$296,Baggrundsvariable!$A$3:$A$296,Samlet!$C2032,Baggrundsvariable!$C$3:$C$296,Samlet!$E2032)</f>
        <v>13.7</v>
      </c>
      <c r="K2032" s="8">
        <f>SUMIFS(Baggrundsvariable!H$3:H$296,Baggrundsvariable!$A$3:$A$296,Samlet!$C2032,Baggrundsvariable!$C$3:$C$296,Samlet!$E2032)</f>
        <v>14.9</v>
      </c>
      <c r="L2032" s="8">
        <f>SUMIFS(Baggrundsvariable!I$3:I$296,Baggrundsvariable!$A$3:$A$296,Samlet!$C2032,Baggrundsvariable!$C$3:$C$296,Samlet!$E2032)</f>
        <v>3.5878542411340595</v>
      </c>
    </row>
    <row r="2033" spans="1:12">
      <c r="A2033">
        <v>3310</v>
      </c>
      <c r="B2033" t="s">
        <v>683</v>
      </c>
      <c r="C2033">
        <v>219</v>
      </c>
      <c r="D2033" t="s">
        <v>1259</v>
      </c>
      <c r="E2033">
        <v>2015</v>
      </c>
      <c r="F2033" s="15">
        <f>IF(VLOOKUP(IF($A2033&lt;1500,'BM011'!$D$5,IF($A2033&lt;1800,'BM011'!$D$5,IF($A2033&lt;2000,'BM011'!$D$5,$A2033))),'BM011'!$D$5:$U$607,'BM011'!T$609,0)="BRUG KOM",VLOOKUP($C2033,'BM010'!$C$5:$T$102,'BM010'!S$104,0),VLOOKUP(IF($A2033&lt;1500,'BM011'!$D$5,IF($A2033&lt;1800,'BM011'!$D$5,IF($A2033&lt;2000,'BM011'!$D$5,$A2033))),'BM011'!$D$5:$U$607,'BM011'!T$609,0))</f>
        <v>17033</v>
      </c>
      <c r="G2033">
        <f>SUMIFS(Baggrundsvariable!D$3:D$296,Baggrundsvariable!$A$3:$A$296,Samlet!$C2033,Baggrundsvariable!$C$3:$C$296,Samlet!$E2033)</f>
        <v>251272</v>
      </c>
      <c r="H2033" s="8">
        <f>SUMIFS(Baggrundsvariable!E$3:E$296,Baggrundsvariable!$A$3:$A$296,Samlet!$C2033,Baggrundsvariable!$C$3:$C$296,Samlet!$E2033)</f>
        <v>0.68333333333333324</v>
      </c>
      <c r="I2033" s="8">
        <f>SUMIFS(Baggrundsvariable!F$3:F$296,Baggrundsvariable!$A$3:$A$296,Samlet!$C2033,Baggrundsvariable!$C$3:$C$296,Samlet!$E2033)</f>
        <v>4</v>
      </c>
      <c r="J2033" s="8">
        <f>SUMIFS(Baggrundsvariable!G$3:G$296,Baggrundsvariable!$A$3:$A$296,Samlet!$C2033,Baggrundsvariable!$C$3:$C$296,Samlet!$E2033)</f>
        <v>13.3</v>
      </c>
      <c r="K2033" s="8">
        <f>SUMIFS(Baggrundsvariable!H$3:H$296,Baggrundsvariable!$A$3:$A$296,Samlet!$C2033,Baggrundsvariable!$C$3:$C$296,Samlet!$E2033)</f>
        <v>15.7</v>
      </c>
      <c r="L2033" s="8">
        <f>SUMIFS(Baggrundsvariable!I$3:I$296,Baggrundsvariable!$A$3:$A$296,Samlet!$C2033,Baggrundsvariable!$C$3:$C$296,Samlet!$E2033)</f>
        <v>7.1646117437199424</v>
      </c>
    </row>
    <row r="2034" spans="1:12">
      <c r="A2034">
        <v>3310</v>
      </c>
      <c r="B2034" t="s">
        <v>683</v>
      </c>
      <c r="C2034">
        <v>260</v>
      </c>
      <c r="D2034" t="s">
        <v>1260</v>
      </c>
      <c r="E2034">
        <v>2015</v>
      </c>
      <c r="F2034" s="15">
        <f>IF(VLOOKUP(IF($A2034&lt;1500,'BM011'!$D$5,IF($A2034&lt;1800,'BM011'!$D$5,IF($A2034&lt;2000,'BM011'!$D$5,$A2034))),'BM011'!$D$5:$U$607,'BM011'!T$609,0)="BRUG KOM",VLOOKUP($C2034,'BM010'!$C$5:$T$102,'BM010'!S$104,0),VLOOKUP(IF($A2034&lt;1500,'BM011'!$D$5,IF($A2034&lt;1800,'BM011'!$D$5,IF($A2034&lt;2000,'BM011'!$D$5,$A2034))),'BM011'!$D$5:$U$607,'BM011'!T$609,0))</f>
        <v>9874</v>
      </c>
      <c r="G2034">
        <f>SUMIFS(Baggrundsvariable!D$3:D$296,Baggrundsvariable!$A$3:$A$296,Samlet!$C2034,Baggrundsvariable!$C$3:$C$296,Samlet!$E2034)</f>
        <v>210450</v>
      </c>
      <c r="H2034" s="8">
        <f>SUMIFS(Baggrundsvariable!E$3:E$296,Baggrundsvariable!$A$3:$A$296,Samlet!$C2034,Baggrundsvariable!$C$3:$C$296,Samlet!$E2034)</f>
        <v>0.87500000000000033</v>
      </c>
      <c r="I2034" s="8">
        <f>SUMIFS(Baggrundsvariable!F$3:F$296,Baggrundsvariable!$A$3:$A$296,Samlet!$C2034,Baggrundsvariable!$C$3:$C$296,Samlet!$E2034)</f>
        <v>3.3</v>
      </c>
      <c r="J2034" s="8">
        <f>SUMIFS(Baggrundsvariable!G$3:G$296,Baggrundsvariable!$A$3:$A$296,Samlet!$C2034,Baggrundsvariable!$C$3:$C$296,Samlet!$E2034)</f>
        <v>16.7</v>
      </c>
      <c r="K2034" s="8">
        <f>SUMIFS(Baggrundsvariable!H$3:H$296,Baggrundsvariable!$A$3:$A$296,Samlet!$C2034,Baggrundsvariable!$C$3:$C$296,Samlet!$E2034)</f>
        <v>16.399999999999999</v>
      </c>
      <c r="L2034" s="8">
        <f>SUMIFS(Baggrundsvariable!I$3:I$296,Baggrundsvariable!$A$3:$A$296,Samlet!$C2034,Baggrundsvariable!$C$3:$C$296,Samlet!$E2034)</f>
        <v>5.8356834905507471</v>
      </c>
    </row>
    <row r="2035" spans="1:12">
      <c r="A2035">
        <v>3320</v>
      </c>
      <c r="B2035" t="s">
        <v>684</v>
      </c>
      <c r="C2035">
        <v>219</v>
      </c>
      <c r="D2035" t="s">
        <v>1259</v>
      </c>
      <c r="E2035">
        <v>2015</v>
      </c>
      <c r="F2035" s="15">
        <f>IF(VLOOKUP(IF($A2035&lt;1500,'BM011'!$D$5,IF($A2035&lt;1800,'BM011'!$D$5,IF($A2035&lt;2000,'BM011'!$D$5,$A2035))),'BM011'!$D$5:$U$607,'BM011'!T$609,0)="BRUG KOM",VLOOKUP($C2035,'BM010'!$C$5:$T$102,'BM010'!S$104,0),VLOOKUP(IF($A2035&lt;1500,'BM011'!$D$5,IF($A2035&lt;1800,'BM011'!$D$5,IF($A2035&lt;2000,'BM011'!$D$5,$A2035))),'BM011'!$D$5:$U$607,'BM011'!T$609,0))</f>
        <v>14317.75</v>
      </c>
      <c r="G2035">
        <f>SUMIFS(Baggrundsvariable!D$3:D$296,Baggrundsvariable!$A$3:$A$296,Samlet!$C2035,Baggrundsvariable!$C$3:$C$296,Samlet!$E2035)</f>
        <v>251272</v>
      </c>
      <c r="H2035" s="8">
        <f>SUMIFS(Baggrundsvariable!E$3:E$296,Baggrundsvariable!$A$3:$A$296,Samlet!$C2035,Baggrundsvariable!$C$3:$C$296,Samlet!$E2035)</f>
        <v>0.68333333333333324</v>
      </c>
      <c r="I2035" s="8">
        <f>SUMIFS(Baggrundsvariable!F$3:F$296,Baggrundsvariable!$A$3:$A$296,Samlet!$C2035,Baggrundsvariable!$C$3:$C$296,Samlet!$E2035)</f>
        <v>4</v>
      </c>
      <c r="J2035" s="8">
        <f>SUMIFS(Baggrundsvariable!G$3:G$296,Baggrundsvariable!$A$3:$A$296,Samlet!$C2035,Baggrundsvariable!$C$3:$C$296,Samlet!$E2035)</f>
        <v>13.3</v>
      </c>
      <c r="K2035" s="8">
        <f>SUMIFS(Baggrundsvariable!H$3:H$296,Baggrundsvariable!$A$3:$A$296,Samlet!$C2035,Baggrundsvariable!$C$3:$C$296,Samlet!$E2035)</f>
        <v>15.7</v>
      </c>
      <c r="L2035" s="8">
        <f>SUMIFS(Baggrundsvariable!I$3:I$296,Baggrundsvariable!$A$3:$A$296,Samlet!$C2035,Baggrundsvariable!$C$3:$C$296,Samlet!$E2035)</f>
        <v>7.1646117437199424</v>
      </c>
    </row>
    <row r="2036" spans="1:12">
      <c r="A2036">
        <v>3320</v>
      </c>
      <c r="B2036" t="s">
        <v>684</v>
      </c>
      <c r="C2036">
        <v>260</v>
      </c>
      <c r="D2036" t="s">
        <v>1260</v>
      </c>
      <c r="E2036">
        <v>2015</v>
      </c>
      <c r="F2036" s="15">
        <f>IF(VLOOKUP(IF($A2036&lt;1500,'BM011'!$D$5,IF($A2036&lt;1800,'BM011'!$D$5,IF($A2036&lt;2000,'BM011'!$D$5,$A2036))),'BM011'!$D$5:$U$607,'BM011'!T$609,0)="BRUG KOM",VLOOKUP($C2036,'BM010'!$C$5:$T$102,'BM010'!S$104,0),VLOOKUP(IF($A2036&lt;1500,'BM011'!$D$5,IF($A2036&lt;1800,'BM011'!$D$5,IF($A2036&lt;2000,'BM011'!$D$5,$A2036))),'BM011'!$D$5:$U$607,'BM011'!T$609,0))</f>
        <v>14317.75</v>
      </c>
      <c r="G2036">
        <f>SUMIFS(Baggrundsvariable!D$3:D$296,Baggrundsvariable!$A$3:$A$296,Samlet!$C2036,Baggrundsvariable!$C$3:$C$296,Samlet!$E2036)</f>
        <v>210450</v>
      </c>
      <c r="H2036" s="8">
        <f>SUMIFS(Baggrundsvariable!E$3:E$296,Baggrundsvariable!$A$3:$A$296,Samlet!$C2036,Baggrundsvariable!$C$3:$C$296,Samlet!$E2036)</f>
        <v>0.87500000000000033</v>
      </c>
      <c r="I2036" s="8">
        <f>SUMIFS(Baggrundsvariable!F$3:F$296,Baggrundsvariable!$A$3:$A$296,Samlet!$C2036,Baggrundsvariable!$C$3:$C$296,Samlet!$E2036)</f>
        <v>3.3</v>
      </c>
      <c r="J2036" s="8">
        <f>SUMIFS(Baggrundsvariable!G$3:G$296,Baggrundsvariable!$A$3:$A$296,Samlet!$C2036,Baggrundsvariable!$C$3:$C$296,Samlet!$E2036)</f>
        <v>16.7</v>
      </c>
      <c r="K2036" s="8">
        <f>SUMIFS(Baggrundsvariable!H$3:H$296,Baggrundsvariable!$A$3:$A$296,Samlet!$C2036,Baggrundsvariable!$C$3:$C$296,Samlet!$E2036)</f>
        <v>16.399999999999999</v>
      </c>
      <c r="L2036" s="8">
        <f>SUMIFS(Baggrundsvariable!I$3:I$296,Baggrundsvariable!$A$3:$A$296,Samlet!$C2036,Baggrundsvariable!$C$3:$C$296,Samlet!$E2036)</f>
        <v>5.8356834905507471</v>
      </c>
    </row>
    <row r="2037" spans="1:12">
      <c r="A2037">
        <v>3330</v>
      </c>
      <c r="B2037" t="s">
        <v>685</v>
      </c>
      <c r="C2037">
        <v>219</v>
      </c>
      <c r="D2037" t="s">
        <v>1259</v>
      </c>
      <c r="E2037">
        <v>2015</v>
      </c>
      <c r="F2037" s="15">
        <f>IF(VLOOKUP(IF($A2037&lt;1500,'BM011'!$D$5,IF($A2037&lt;1800,'BM011'!$D$5,IF($A2037&lt;2000,'BM011'!$D$5,$A2037))),'BM011'!$D$5:$U$607,'BM011'!T$609,0)="BRUG KOM",VLOOKUP($C2037,'BM010'!$C$5:$T$102,'BM010'!S$104,0),VLOOKUP(IF($A2037&lt;1500,'BM011'!$D$5,IF($A2037&lt;1800,'BM011'!$D$5,IF($A2037&lt;2000,'BM011'!$D$5,$A2037))),'BM011'!$D$5:$U$607,'BM011'!T$609,0))</f>
        <v>12850.5</v>
      </c>
      <c r="G2037">
        <f>SUMIFS(Baggrundsvariable!D$3:D$296,Baggrundsvariable!$A$3:$A$296,Samlet!$C2037,Baggrundsvariable!$C$3:$C$296,Samlet!$E2037)</f>
        <v>251272</v>
      </c>
      <c r="H2037" s="8">
        <f>SUMIFS(Baggrundsvariable!E$3:E$296,Baggrundsvariable!$A$3:$A$296,Samlet!$C2037,Baggrundsvariable!$C$3:$C$296,Samlet!$E2037)</f>
        <v>0.68333333333333324</v>
      </c>
      <c r="I2037" s="8">
        <f>SUMIFS(Baggrundsvariable!F$3:F$296,Baggrundsvariable!$A$3:$A$296,Samlet!$C2037,Baggrundsvariable!$C$3:$C$296,Samlet!$E2037)</f>
        <v>4</v>
      </c>
      <c r="J2037" s="8">
        <f>SUMIFS(Baggrundsvariable!G$3:G$296,Baggrundsvariable!$A$3:$A$296,Samlet!$C2037,Baggrundsvariable!$C$3:$C$296,Samlet!$E2037)</f>
        <v>13.3</v>
      </c>
      <c r="K2037" s="8">
        <f>SUMIFS(Baggrundsvariable!H$3:H$296,Baggrundsvariable!$A$3:$A$296,Samlet!$C2037,Baggrundsvariable!$C$3:$C$296,Samlet!$E2037)</f>
        <v>15.7</v>
      </c>
      <c r="L2037" s="8">
        <f>SUMIFS(Baggrundsvariable!I$3:I$296,Baggrundsvariable!$A$3:$A$296,Samlet!$C2037,Baggrundsvariable!$C$3:$C$296,Samlet!$E2037)</f>
        <v>7.1646117437199424</v>
      </c>
    </row>
    <row r="2038" spans="1:12">
      <c r="A2038">
        <v>3360</v>
      </c>
      <c r="B2038" t="s">
        <v>686</v>
      </c>
      <c r="C2038">
        <v>260</v>
      </c>
      <c r="D2038" t="s">
        <v>1260</v>
      </c>
      <c r="E2038">
        <v>2015</v>
      </c>
      <c r="F2038" s="15">
        <f>IF(VLOOKUP(IF($A2038&lt;1500,'BM011'!$D$5,IF($A2038&lt;1800,'BM011'!$D$5,IF($A2038&lt;2000,'BM011'!$D$5,$A2038))),'BM011'!$D$5:$U$607,'BM011'!T$609,0)="BRUG KOM",VLOOKUP($C2038,'BM010'!$C$5:$T$102,'BM010'!S$104,0),VLOOKUP(IF($A2038&lt;1500,'BM011'!$D$5,IF($A2038&lt;1800,'BM011'!$D$5,IF($A2038&lt;2000,'BM011'!$D$5,$A2038))),'BM011'!$D$5:$U$607,'BM011'!T$609,0))</f>
        <v>9379.3333333333339</v>
      </c>
      <c r="G2038">
        <f>SUMIFS(Baggrundsvariable!D$3:D$296,Baggrundsvariable!$A$3:$A$296,Samlet!$C2038,Baggrundsvariable!$C$3:$C$296,Samlet!$E2038)</f>
        <v>210450</v>
      </c>
      <c r="H2038" s="8">
        <f>SUMIFS(Baggrundsvariable!E$3:E$296,Baggrundsvariable!$A$3:$A$296,Samlet!$C2038,Baggrundsvariable!$C$3:$C$296,Samlet!$E2038)</f>
        <v>0.87500000000000033</v>
      </c>
      <c r="I2038" s="8">
        <f>SUMIFS(Baggrundsvariable!F$3:F$296,Baggrundsvariable!$A$3:$A$296,Samlet!$C2038,Baggrundsvariable!$C$3:$C$296,Samlet!$E2038)</f>
        <v>3.3</v>
      </c>
      <c r="J2038" s="8">
        <f>SUMIFS(Baggrundsvariable!G$3:G$296,Baggrundsvariable!$A$3:$A$296,Samlet!$C2038,Baggrundsvariable!$C$3:$C$296,Samlet!$E2038)</f>
        <v>16.7</v>
      </c>
      <c r="K2038" s="8">
        <f>SUMIFS(Baggrundsvariable!H$3:H$296,Baggrundsvariable!$A$3:$A$296,Samlet!$C2038,Baggrundsvariable!$C$3:$C$296,Samlet!$E2038)</f>
        <v>16.399999999999999</v>
      </c>
      <c r="L2038" s="8">
        <f>SUMIFS(Baggrundsvariable!I$3:I$296,Baggrundsvariable!$A$3:$A$296,Samlet!$C2038,Baggrundsvariable!$C$3:$C$296,Samlet!$E2038)</f>
        <v>5.8356834905507471</v>
      </c>
    </row>
    <row r="2039" spans="1:12">
      <c r="A2039">
        <v>3370</v>
      </c>
      <c r="B2039" t="s">
        <v>687</v>
      </c>
      <c r="C2039">
        <v>260</v>
      </c>
      <c r="D2039" t="s">
        <v>1260</v>
      </c>
      <c r="E2039">
        <v>2015</v>
      </c>
      <c r="F2039" s="15">
        <f>IF(VLOOKUP(IF($A2039&lt;1500,'BM011'!$D$5,IF($A2039&lt;1800,'BM011'!$D$5,IF($A2039&lt;2000,'BM011'!$D$5,$A2039))),'BM011'!$D$5:$U$607,'BM011'!T$609,0)="BRUG KOM",VLOOKUP($C2039,'BM010'!$C$5:$T$102,'BM010'!S$104,0),VLOOKUP(IF($A2039&lt;1500,'BM011'!$D$5,IF($A2039&lt;1800,'BM011'!$D$5,IF($A2039&lt;2000,'BM011'!$D$5,$A2039))),'BM011'!$D$5:$U$607,'BM011'!T$609,0))</f>
        <v>9874</v>
      </c>
      <c r="G2039">
        <f>SUMIFS(Baggrundsvariable!D$3:D$296,Baggrundsvariable!$A$3:$A$296,Samlet!$C2039,Baggrundsvariable!$C$3:$C$296,Samlet!$E2039)</f>
        <v>210450</v>
      </c>
      <c r="H2039" s="8">
        <f>SUMIFS(Baggrundsvariable!E$3:E$296,Baggrundsvariable!$A$3:$A$296,Samlet!$C2039,Baggrundsvariable!$C$3:$C$296,Samlet!$E2039)</f>
        <v>0.87500000000000033</v>
      </c>
      <c r="I2039" s="8">
        <f>SUMIFS(Baggrundsvariable!F$3:F$296,Baggrundsvariable!$A$3:$A$296,Samlet!$C2039,Baggrundsvariable!$C$3:$C$296,Samlet!$E2039)</f>
        <v>3.3</v>
      </c>
      <c r="J2039" s="8">
        <f>SUMIFS(Baggrundsvariable!G$3:G$296,Baggrundsvariable!$A$3:$A$296,Samlet!$C2039,Baggrundsvariable!$C$3:$C$296,Samlet!$E2039)</f>
        <v>16.7</v>
      </c>
      <c r="K2039" s="8">
        <f>SUMIFS(Baggrundsvariable!H$3:H$296,Baggrundsvariable!$A$3:$A$296,Samlet!$C2039,Baggrundsvariable!$C$3:$C$296,Samlet!$E2039)</f>
        <v>16.399999999999999</v>
      </c>
      <c r="L2039" s="8">
        <f>SUMIFS(Baggrundsvariable!I$3:I$296,Baggrundsvariable!$A$3:$A$296,Samlet!$C2039,Baggrundsvariable!$C$3:$C$296,Samlet!$E2039)</f>
        <v>5.8356834905507471</v>
      </c>
    </row>
    <row r="2040" spans="1:12">
      <c r="A2040">
        <v>3390</v>
      </c>
      <c r="B2040" t="s">
        <v>688</v>
      </c>
      <c r="C2040">
        <v>260</v>
      </c>
      <c r="D2040" t="s">
        <v>1260</v>
      </c>
      <c r="E2040">
        <v>2015</v>
      </c>
      <c r="F2040" s="15">
        <f>IF(VLOOKUP(IF($A2040&lt;1500,'BM011'!$D$5,IF($A2040&lt;1800,'BM011'!$D$5,IF($A2040&lt;2000,'BM011'!$D$5,$A2040))),'BM011'!$D$5:$U$607,'BM011'!T$609,0)="BRUG KOM",VLOOKUP($C2040,'BM010'!$C$5:$T$102,'BM010'!S$104,0),VLOOKUP(IF($A2040&lt;1500,'BM011'!$D$5,IF($A2040&lt;1800,'BM011'!$D$5,IF($A2040&lt;2000,'BM011'!$D$5,$A2040))),'BM011'!$D$5:$U$607,'BM011'!T$609,0))</f>
        <v>9827.5</v>
      </c>
      <c r="G2040">
        <f>SUMIFS(Baggrundsvariable!D$3:D$296,Baggrundsvariable!$A$3:$A$296,Samlet!$C2040,Baggrundsvariable!$C$3:$C$296,Samlet!$E2040)</f>
        <v>210450</v>
      </c>
      <c r="H2040" s="8">
        <f>SUMIFS(Baggrundsvariable!E$3:E$296,Baggrundsvariable!$A$3:$A$296,Samlet!$C2040,Baggrundsvariable!$C$3:$C$296,Samlet!$E2040)</f>
        <v>0.87500000000000033</v>
      </c>
      <c r="I2040" s="8">
        <f>SUMIFS(Baggrundsvariable!F$3:F$296,Baggrundsvariable!$A$3:$A$296,Samlet!$C2040,Baggrundsvariable!$C$3:$C$296,Samlet!$E2040)</f>
        <v>3.3</v>
      </c>
      <c r="J2040" s="8">
        <f>SUMIFS(Baggrundsvariable!G$3:G$296,Baggrundsvariable!$A$3:$A$296,Samlet!$C2040,Baggrundsvariable!$C$3:$C$296,Samlet!$E2040)</f>
        <v>16.7</v>
      </c>
      <c r="K2040" s="8">
        <f>SUMIFS(Baggrundsvariable!H$3:H$296,Baggrundsvariable!$A$3:$A$296,Samlet!$C2040,Baggrundsvariable!$C$3:$C$296,Samlet!$E2040)</f>
        <v>16.399999999999999</v>
      </c>
      <c r="L2040" s="8">
        <f>SUMIFS(Baggrundsvariable!I$3:I$296,Baggrundsvariable!$A$3:$A$296,Samlet!$C2040,Baggrundsvariable!$C$3:$C$296,Samlet!$E2040)</f>
        <v>5.8356834905507471</v>
      </c>
    </row>
    <row r="2041" spans="1:12">
      <c r="A2041">
        <v>3400</v>
      </c>
      <c r="B2041" t="s">
        <v>689</v>
      </c>
      <c r="C2041">
        <v>201</v>
      </c>
      <c r="D2041" t="s">
        <v>1261</v>
      </c>
      <c r="E2041">
        <v>2015</v>
      </c>
      <c r="F2041" s="15">
        <f>IF(VLOOKUP(IF($A2041&lt;1500,'BM011'!$D$5,IF($A2041&lt;1800,'BM011'!$D$5,IF($A2041&lt;2000,'BM011'!$D$5,$A2041))),'BM011'!$D$5:$U$607,'BM011'!T$609,0)="BRUG KOM",VLOOKUP($C2041,'BM010'!$C$5:$T$102,'BM010'!S$104,0),VLOOKUP(IF($A2041&lt;1500,'BM011'!$D$5,IF($A2041&lt;1800,'BM011'!$D$5,IF($A2041&lt;2000,'BM011'!$D$5,$A2041))),'BM011'!$D$5:$U$607,'BM011'!T$609,0))</f>
        <v>17960</v>
      </c>
      <c r="G2041">
        <f>SUMIFS(Baggrundsvariable!D$3:D$296,Baggrundsvariable!$A$3:$A$296,Samlet!$C2041,Baggrundsvariable!$C$3:$C$296,Samlet!$E2041)</f>
        <v>288485</v>
      </c>
      <c r="H2041" s="8">
        <f>SUMIFS(Baggrundsvariable!E$3:E$296,Baggrundsvariable!$A$3:$A$296,Samlet!$C2041,Baggrundsvariable!$C$3:$C$296,Samlet!$E2041)</f>
        <v>0.34166666666666656</v>
      </c>
      <c r="I2041" s="8">
        <f>SUMIFS(Baggrundsvariable!F$3:F$296,Baggrundsvariable!$A$3:$A$296,Samlet!$C2041,Baggrundsvariable!$C$3:$C$296,Samlet!$E2041)</f>
        <v>3.3</v>
      </c>
      <c r="J2041" s="8">
        <f>SUMIFS(Baggrundsvariable!G$3:G$296,Baggrundsvariable!$A$3:$A$296,Samlet!$C2041,Baggrundsvariable!$C$3:$C$296,Samlet!$E2041)</f>
        <v>8.6999999999999993</v>
      </c>
      <c r="K2041" s="8">
        <f>SUMIFS(Baggrundsvariable!H$3:H$296,Baggrundsvariable!$A$3:$A$296,Samlet!$C2041,Baggrundsvariable!$C$3:$C$296,Samlet!$E2041)</f>
        <v>11.3</v>
      </c>
      <c r="L2041" s="8">
        <f>SUMIFS(Baggrundsvariable!I$3:I$296,Baggrundsvariable!$A$3:$A$296,Samlet!$C2041,Baggrundsvariable!$C$3:$C$296,Samlet!$E2041)</f>
        <v>4.7851184041446553</v>
      </c>
    </row>
    <row r="2042" spans="1:12">
      <c r="A2042">
        <v>3400</v>
      </c>
      <c r="B2042" t="s">
        <v>689</v>
      </c>
      <c r="C2042">
        <v>210</v>
      </c>
      <c r="D2042" t="s">
        <v>1256</v>
      </c>
      <c r="E2042">
        <v>2015</v>
      </c>
      <c r="F2042" s="15">
        <f>IF(VLOOKUP(IF($A2042&lt;1500,'BM011'!$D$5,IF($A2042&lt;1800,'BM011'!$D$5,IF($A2042&lt;2000,'BM011'!$D$5,$A2042))),'BM011'!$D$5:$U$607,'BM011'!T$609,0)="BRUG KOM",VLOOKUP($C2042,'BM010'!$C$5:$T$102,'BM010'!S$104,0),VLOOKUP(IF($A2042&lt;1500,'BM011'!$D$5,IF($A2042&lt;1800,'BM011'!$D$5,IF($A2042&lt;2000,'BM011'!$D$5,$A2042))),'BM011'!$D$5:$U$607,'BM011'!T$609,0))</f>
        <v>17960</v>
      </c>
      <c r="G2042">
        <f>SUMIFS(Baggrundsvariable!D$3:D$296,Baggrundsvariable!$A$3:$A$296,Samlet!$C2042,Baggrundsvariable!$C$3:$C$296,Samlet!$E2042)</f>
        <v>268065</v>
      </c>
      <c r="H2042" s="8">
        <f>SUMIFS(Baggrundsvariable!E$3:E$296,Baggrundsvariable!$A$3:$A$296,Samlet!$C2042,Baggrundsvariable!$C$3:$C$296,Samlet!$E2042)</f>
        <v>0.8500000000000002</v>
      </c>
      <c r="I2042" s="8">
        <f>SUMIFS(Baggrundsvariable!F$3:F$296,Baggrundsvariable!$A$3:$A$296,Samlet!$C2042,Baggrundsvariable!$C$3:$C$296,Samlet!$E2042)</f>
        <v>2.2000000000000002</v>
      </c>
      <c r="J2042" s="8">
        <f>SUMIFS(Baggrundsvariable!G$3:G$296,Baggrundsvariable!$A$3:$A$296,Samlet!$C2042,Baggrundsvariable!$C$3:$C$296,Samlet!$E2042)</f>
        <v>15.4</v>
      </c>
      <c r="K2042" s="8">
        <f>SUMIFS(Baggrundsvariable!H$3:H$296,Baggrundsvariable!$A$3:$A$296,Samlet!$C2042,Baggrundsvariable!$C$3:$C$296,Samlet!$E2042)</f>
        <v>16.2</v>
      </c>
      <c r="L2042" s="8">
        <f>SUMIFS(Baggrundsvariable!I$3:I$296,Baggrundsvariable!$A$3:$A$296,Samlet!$C2042,Baggrundsvariable!$C$3:$C$296,Samlet!$E2042)</f>
        <v>10.397289188698272</v>
      </c>
    </row>
    <row r="2043" spans="1:12">
      <c r="A2043">
        <v>3400</v>
      </c>
      <c r="B2043" t="s">
        <v>689</v>
      </c>
      <c r="C2043">
        <v>219</v>
      </c>
      <c r="D2043" t="s">
        <v>1259</v>
      </c>
      <c r="E2043">
        <v>2015</v>
      </c>
      <c r="F2043" s="15">
        <f>IF(VLOOKUP(IF($A2043&lt;1500,'BM011'!$D$5,IF($A2043&lt;1800,'BM011'!$D$5,IF($A2043&lt;2000,'BM011'!$D$5,$A2043))),'BM011'!$D$5:$U$607,'BM011'!T$609,0)="BRUG KOM",VLOOKUP($C2043,'BM010'!$C$5:$T$102,'BM010'!S$104,0),VLOOKUP(IF($A2043&lt;1500,'BM011'!$D$5,IF($A2043&lt;1800,'BM011'!$D$5,IF($A2043&lt;2000,'BM011'!$D$5,$A2043))),'BM011'!$D$5:$U$607,'BM011'!T$609,0))</f>
        <v>17960</v>
      </c>
      <c r="G2043">
        <f>SUMIFS(Baggrundsvariable!D$3:D$296,Baggrundsvariable!$A$3:$A$296,Samlet!$C2043,Baggrundsvariable!$C$3:$C$296,Samlet!$E2043)</f>
        <v>251272</v>
      </c>
      <c r="H2043" s="8">
        <f>SUMIFS(Baggrundsvariable!E$3:E$296,Baggrundsvariable!$A$3:$A$296,Samlet!$C2043,Baggrundsvariable!$C$3:$C$296,Samlet!$E2043)</f>
        <v>0.68333333333333324</v>
      </c>
      <c r="I2043" s="8">
        <f>SUMIFS(Baggrundsvariable!F$3:F$296,Baggrundsvariable!$A$3:$A$296,Samlet!$C2043,Baggrundsvariable!$C$3:$C$296,Samlet!$E2043)</f>
        <v>4</v>
      </c>
      <c r="J2043" s="8">
        <f>SUMIFS(Baggrundsvariable!G$3:G$296,Baggrundsvariable!$A$3:$A$296,Samlet!$C2043,Baggrundsvariable!$C$3:$C$296,Samlet!$E2043)</f>
        <v>13.3</v>
      </c>
      <c r="K2043" s="8">
        <f>SUMIFS(Baggrundsvariable!H$3:H$296,Baggrundsvariable!$A$3:$A$296,Samlet!$C2043,Baggrundsvariable!$C$3:$C$296,Samlet!$E2043)</f>
        <v>15.7</v>
      </c>
      <c r="L2043" s="8">
        <f>SUMIFS(Baggrundsvariable!I$3:I$296,Baggrundsvariable!$A$3:$A$296,Samlet!$C2043,Baggrundsvariable!$C$3:$C$296,Samlet!$E2043)</f>
        <v>7.1646117437199424</v>
      </c>
    </row>
    <row r="2044" spans="1:12">
      <c r="A2044">
        <v>3450</v>
      </c>
      <c r="B2044" t="s">
        <v>690</v>
      </c>
      <c r="C2044">
        <v>201</v>
      </c>
      <c r="D2044" t="s">
        <v>1261</v>
      </c>
      <c r="E2044">
        <v>2015</v>
      </c>
      <c r="F2044" s="15">
        <f>IF(VLOOKUP(IF($A2044&lt;1500,'BM011'!$D$5,IF($A2044&lt;1800,'BM011'!$D$5,IF($A2044&lt;2000,'BM011'!$D$5,$A2044))),'BM011'!$D$5:$U$607,'BM011'!T$609,0)="BRUG KOM",VLOOKUP($C2044,'BM010'!$C$5:$T$102,'BM010'!S$104,0),VLOOKUP(IF($A2044&lt;1500,'BM011'!$D$5,IF($A2044&lt;1800,'BM011'!$D$5,IF($A2044&lt;2000,'BM011'!$D$5,$A2044))),'BM011'!$D$5:$U$607,'BM011'!T$609,0))</f>
        <v>20248</v>
      </c>
      <c r="G2044">
        <f>SUMIFS(Baggrundsvariable!D$3:D$296,Baggrundsvariable!$A$3:$A$296,Samlet!$C2044,Baggrundsvariable!$C$3:$C$296,Samlet!$E2044)</f>
        <v>288485</v>
      </c>
      <c r="H2044" s="8">
        <f>SUMIFS(Baggrundsvariable!E$3:E$296,Baggrundsvariable!$A$3:$A$296,Samlet!$C2044,Baggrundsvariable!$C$3:$C$296,Samlet!$E2044)</f>
        <v>0.34166666666666656</v>
      </c>
      <c r="I2044" s="8">
        <f>SUMIFS(Baggrundsvariable!F$3:F$296,Baggrundsvariable!$A$3:$A$296,Samlet!$C2044,Baggrundsvariable!$C$3:$C$296,Samlet!$E2044)</f>
        <v>3.3</v>
      </c>
      <c r="J2044" s="8">
        <f>SUMIFS(Baggrundsvariable!G$3:G$296,Baggrundsvariable!$A$3:$A$296,Samlet!$C2044,Baggrundsvariable!$C$3:$C$296,Samlet!$E2044)</f>
        <v>8.6999999999999993</v>
      </c>
      <c r="K2044" s="8">
        <f>SUMIFS(Baggrundsvariable!H$3:H$296,Baggrundsvariable!$A$3:$A$296,Samlet!$C2044,Baggrundsvariable!$C$3:$C$296,Samlet!$E2044)</f>
        <v>11.3</v>
      </c>
      <c r="L2044" s="8">
        <f>SUMIFS(Baggrundsvariable!I$3:I$296,Baggrundsvariable!$A$3:$A$296,Samlet!$C2044,Baggrundsvariable!$C$3:$C$296,Samlet!$E2044)</f>
        <v>4.7851184041446553</v>
      </c>
    </row>
    <row r="2045" spans="1:12">
      <c r="A2045">
        <v>3450</v>
      </c>
      <c r="B2045" t="s">
        <v>690</v>
      </c>
      <c r="C2045">
        <v>210</v>
      </c>
      <c r="D2045" t="s">
        <v>1256</v>
      </c>
      <c r="E2045">
        <v>2015</v>
      </c>
      <c r="F2045" s="15">
        <f>IF(VLOOKUP(IF($A2045&lt;1500,'BM011'!$D$5,IF($A2045&lt;1800,'BM011'!$D$5,IF($A2045&lt;2000,'BM011'!$D$5,$A2045))),'BM011'!$D$5:$U$607,'BM011'!T$609,0)="BRUG KOM",VLOOKUP($C2045,'BM010'!$C$5:$T$102,'BM010'!S$104,0),VLOOKUP(IF($A2045&lt;1500,'BM011'!$D$5,IF($A2045&lt;1800,'BM011'!$D$5,IF($A2045&lt;2000,'BM011'!$D$5,$A2045))),'BM011'!$D$5:$U$607,'BM011'!T$609,0))</f>
        <v>20248</v>
      </c>
      <c r="G2045">
        <f>SUMIFS(Baggrundsvariable!D$3:D$296,Baggrundsvariable!$A$3:$A$296,Samlet!$C2045,Baggrundsvariable!$C$3:$C$296,Samlet!$E2045)</f>
        <v>268065</v>
      </c>
      <c r="H2045" s="8">
        <f>SUMIFS(Baggrundsvariable!E$3:E$296,Baggrundsvariable!$A$3:$A$296,Samlet!$C2045,Baggrundsvariable!$C$3:$C$296,Samlet!$E2045)</f>
        <v>0.8500000000000002</v>
      </c>
      <c r="I2045" s="8">
        <f>SUMIFS(Baggrundsvariable!F$3:F$296,Baggrundsvariable!$A$3:$A$296,Samlet!$C2045,Baggrundsvariable!$C$3:$C$296,Samlet!$E2045)</f>
        <v>2.2000000000000002</v>
      </c>
      <c r="J2045" s="8">
        <f>SUMIFS(Baggrundsvariable!G$3:G$296,Baggrundsvariable!$A$3:$A$296,Samlet!$C2045,Baggrundsvariable!$C$3:$C$296,Samlet!$E2045)</f>
        <v>15.4</v>
      </c>
      <c r="K2045" s="8">
        <f>SUMIFS(Baggrundsvariable!H$3:H$296,Baggrundsvariable!$A$3:$A$296,Samlet!$C2045,Baggrundsvariable!$C$3:$C$296,Samlet!$E2045)</f>
        <v>16.2</v>
      </c>
      <c r="L2045" s="8">
        <f>SUMIFS(Baggrundsvariable!I$3:I$296,Baggrundsvariable!$A$3:$A$296,Samlet!$C2045,Baggrundsvariable!$C$3:$C$296,Samlet!$E2045)</f>
        <v>10.397289188698272</v>
      </c>
    </row>
    <row r="2046" spans="1:12">
      <c r="A2046">
        <v>3450</v>
      </c>
      <c r="B2046" t="s">
        <v>690</v>
      </c>
      <c r="C2046">
        <v>219</v>
      </c>
      <c r="D2046" t="s">
        <v>1259</v>
      </c>
      <c r="E2046">
        <v>2015</v>
      </c>
      <c r="F2046" s="15">
        <f>IF(VLOOKUP(IF($A2046&lt;1500,'BM011'!$D$5,IF($A2046&lt;1800,'BM011'!$D$5,IF($A2046&lt;2000,'BM011'!$D$5,$A2046))),'BM011'!$D$5:$U$607,'BM011'!T$609,0)="BRUG KOM",VLOOKUP($C2046,'BM010'!$C$5:$T$102,'BM010'!S$104,0),VLOOKUP(IF($A2046&lt;1500,'BM011'!$D$5,IF($A2046&lt;1800,'BM011'!$D$5,IF($A2046&lt;2000,'BM011'!$D$5,$A2046))),'BM011'!$D$5:$U$607,'BM011'!T$609,0))</f>
        <v>20248</v>
      </c>
      <c r="G2046">
        <f>SUMIFS(Baggrundsvariable!D$3:D$296,Baggrundsvariable!$A$3:$A$296,Samlet!$C2046,Baggrundsvariable!$C$3:$C$296,Samlet!$E2046)</f>
        <v>251272</v>
      </c>
      <c r="H2046" s="8">
        <f>SUMIFS(Baggrundsvariable!E$3:E$296,Baggrundsvariable!$A$3:$A$296,Samlet!$C2046,Baggrundsvariable!$C$3:$C$296,Samlet!$E2046)</f>
        <v>0.68333333333333324</v>
      </c>
      <c r="I2046" s="8">
        <f>SUMIFS(Baggrundsvariable!F$3:F$296,Baggrundsvariable!$A$3:$A$296,Samlet!$C2046,Baggrundsvariable!$C$3:$C$296,Samlet!$E2046)</f>
        <v>4</v>
      </c>
      <c r="J2046" s="8">
        <f>SUMIFS(Baggrundsvariable!G$3:G$296,Baggrundsvariable!$A$3:$A$296,Samlet!$C2046,Baggrundsvariable!$C$3:$C$296,Samlet!$E2046)</f>
        <v>13.3</v>
      </c>
      <c r="K2046" s="8">
        <f>SUMIFS(Baggrundsvariable!H$3:H$296,Baggrundsvariable!$A$3:$A$296,Samlet!$C2046,Baggrundsvariable!$C$3:$C$296,Samlet!$E2046)</f>
        <v>15.7</v>
      </c>
      <c r="L2046" s="8">
        <f>SUMIFS(Baggrundsvariable!I$3:I$296,Baggrundsvariable!$A$3:$A$296,Samlet!$C2046,Baggrundsvariable!$C$3:$C$296,Samlet!$E2046)</f>
        <v>7.1646117437199424</v>
      </c>
    </row>
    <row r="2047" spans="1:12">
      <c r="A2047">
        <v>3460</v>
      </c>
      <c r="B2047" t="s">
        <v>691</v>
      </c>
      <c r="C2047">
        <v>190</v>
      </c>
      <c r="D2047" t="s">
        <v>1254</v>
      </c>
      <c r="E2047">
        <v>2015</v>
      </c>
      <c r="F2047" s="15">
        <f>IF(VLOOKUP(IF($A2047&lt;1500,'BM011'!$D$5,IF($A2047&lt;1800,'BM011'!$D$5,IF($A2047&lt;2000,'BM011'!$D$5,$A2047))),'BM011'!$D$5:$U$607,'BM011'!T$609,0)="BRUG KOM",VLOOKUP($C2047,'BM010'!$C$5:$T$102,'BM010'!S$104,0),VLOOKUP(IF($A2047&lt;1500,'BM011'!$D$5,IF($A2047&lt;1800,'BM011'!$D$5,IF($A2047&lt;2000,'BM011'!$D$5,$A2047))),'BM011'!$D$5:$U$607,'BM011'!T$609,0))</f>
        <v>24594.75</v>
      </c>
      <c r="G2047">
        <f>SUMIFS(Baggrundsvariable!D$3:D$296,Baggrundsvariable!$A$3:$A$296,Samlet!$C2047,Baggrundsvariable!$C$3:$C$296,Samlet!$E2047)</f>
        <v>285128</v>
      </c>
      <c r="H2047" s="8">
        <f>SUMIFS(Baggrundsvariable!E$3:E$296,Baggrundsvariable!$A$3:$A$296,Samlet!$C2047,Baggrundsvariable!$C$3:$C$296,Samlet!$E2047)</f>
        <v>0.92500000000000027</v>
      </c>
      <c r="I2047" s="8">
        <f>SUMIFS(Baggrundsvariable!F$3:F$296,Baggrundsvariable!$A$3:$A$296,Samlet!$C2047,Baggrundsvariable!$C$3:$C$296,Samlet!$E2047)</f>
        <v>2.1</v>
      </c>
      <c r="J2047" s="8">
        <f>SUMIFS(Baggrundsvariable!G$3:G$296,Baggrundsvariable!$A$3:$A$296,Samlet!$C2047,Baggrundsvariable!$C$3:$C$296,Samlet!$E2047)</f>
        <v>13.1</v>
      </c>
      <c r="K2047" s="8">
        <f>SUMIFS(Baggrundsvariable!H$3:H$296,Baggrundsvariable!$A$3:$A$296,Samlet!$C2047,Baggrundsvariable!$C$3:$C$296,Samlet!$E2047)</f>
        <v>12.9</v>
      </c>
      <c r="L2047" s="8">
        <f>SUMIFS(Baggrundsvariable!I$3:I$296,Baggrundsvariable!$A$3:$A$296,Samlet!$C2047,Baggrundsvariable!$C$3:$C$296,Samlet!$E2047)</f>
        <v>8.6811140805289213</v>
      </c>
    </row>
    <row r="2048" spans="1:12">
      <c r="A2048">
        <v>3460</v>
      </c>
      <c r="B2048" t="s">
        <v>691</v>
      </c>
      <c r="C2048">
        <v>201</v>
      </c>
      <c r="D2048" t="s">
        <v>1261</v>
      </c>
      <c r="E2048">
        <v>2015</v>
      </c>
      <c r="F2048" s="15">
        <f>IF(VLOOKUP(IF($A2048&lt;1500,'BM011'!$D$5,IF($A2048&lt;1800,'BM011'!$D$5,IF($A2048&lt;2000,'BM011'!$D$5,$A2048))),'BM011'!$D$5:$U$607,'BM011'!T$609,0)="BRUG KOM",VLOOKUP($C2048,'BM010'!$C$5:$T$102,'BM010'!S$104,0),VLOOKUP(IF($A2048&lt;1500,'BM011'!$D$5,IF($A2048&lt;1800,'BM011'!$D$5,IF($A2048&lt;2000,'BM011'!$D$5,$A2048))),'BM011'!$D$5:$U$607,'BM011'!T$609,0))</f>
        <v>24594.75</v>
      </c>
      <c r="G2048">
        <f>SUMIFS(Baggrundsvariable!D$3:D$296,Baggrundsvariable!$A$3:$A$296,Samlet!$C2048,Baggrundsvariable!$C$3:$C$296,Samlet!$E2048)</f>
        <v>288485</v>
      </c>
      <c r="H2048" s="8">
        <f>SUMIFS(Baggrundsvariable!E$3:E$296,Baggrundsvariable!$A$3:$A$296,Samlet!$C2048,Baggrundsvariable!$C$3:$C$296,Samlet!$E2048)</f>
        <v>0.34166666666666656</v>
      </c>
      <c r="I2048" s="8">
        <f>SUMIFS(Baggrundsvariable!F$3:F$296,Baggrundsvariable!$A$3:$A$296,Samlet!$C2048,Baggrundsvariable!$C$3:$C$296,Samlet!$E2048)</f>
        <v>3.3</v>
      </c>
      <c r="J2048" s="8">
        <f>SUMIFS(Baggrundsvariable!G$3:G$296,Baggrundsvariable!$A$3:$A$296,Samlet!$C2048,Baggrundsvariable!$C$3:$C$296,Samlet!$E2048)</f>
        <v>8.6999999999999993</v>
      </c>
      <c r="K2048" s="8">
        <f>SUMIFS(Baggrundsvariable!H$3:H$296,Baggrundsvariable!$A$3:$A$296,Samlet!$C2048,Baggrundsvariable!$C$3:$C$296,Samlet!$E2048)</f>
        <v>11.3</v>
      </c>
      <c r="L2048" s="8">
        <f>SUMIFS(Baggrundsvariable!I$3:I$296,Baggrundsvariable!$A$3:$A$296,Samlet!$C2048,Baggrundsvariable!$C$3:$C$296,Samlet!$E2048)</f>
        <v>4.7851184041446553</v>
      </c>
    </row>
    <row r="2049" spans="1:12">
      <c r="A2049">
        <v>3460</v>
      </c>
      <c r="B2049" t="s">
        <v>691</v>
      </c>
      <c r="C2049">
        <v>230</v>
      </c>
      <c r="D2049" t="s">
        <v>1253</v>
      </c>
      <c r="E2049">
        <v>2015</v>
      </c>
      <c r="F2049" s="15">
        <f>IF(VLOOKUP(IF($A2049&lt;1500,'BM011'!$D$5,IF($A2049&lt;1800,'BM011'!$D$5,IF($A2049&lt;2000,'BM011'!$D$5,$A2049))),'BM011'!$D$5:$U$607,'BM011'!T$609,0)="BRUG KOM",VLOOKUP($C2049,'BM010'!$C$5:$T$102,'BM010'!S$104,0),VLOOKUP(IF($A2049&lt;1500,'BM011'!$D$5,IF($A2049&lt;1800,'BM011'!$D$5,IF($A2049&lt;2000,'BM011'!$D$5,$A2049))),'BM011'!$D$5:$U$607,'BM011'!T$609,0))</f>
        <v>24594.75</v>
      </c>
      <c r="G2049">
        <f>SUMIFS(Baggrundsvariable!D$3:D$296,Baggrundsvariable!$A$3:$A$296,Samlet!$C2049,Baggrundsvariable!$C$3:$C$296,Samlet!$E2049)</f>
        <v>379354</v>
      </c>
      <c r="H2049" s="8">
        <f>SUMIFS(Baggrundsvariable!E$3:E$296,Baggrundsvariable!$A$3:$A$296,Samlet!$C2049,Baggrundsvariable!$C$3:$C$296,Samlet!$E2049)</f>
        <v>0.63333333333333319</v>
      </c>
      <c r="I2049" s="8">
        <f>SUMIFS(Baggrundsvariable!F$3:F$296,Baggrundsvariable!$A$3:$A$296,Samlet!$C2049,Baggrundsvariable!$C$3:$C$296,Samlet!$E2049)</f>
        <v>1.6</v>
      </c>
      <c r="J2049" s="8">
        <f>SUMIFS(Baggrundsvariable!G$3:G$296,Baggrundsvariable!$A$3:$A$296,Samlet!$C2049,Baggrundsvariable!$C$3:$C$296,Samlet!$E2049)</f>
        <v>11.7</v>
      </c>
      <c r="K2049" s="8">
        <f>SUMIFS(Baggrundsvariable!H$3:H$296,Baggrundsvariable!$A$3:$A$296,Samlet!$C2049,Baggrundsvariable!$C$3:$C$296,Samlet!$E2049)</f>
        <v>12.7</v>
      </c>
      <c r="L2049" s="8">
        <f>SUMIFS(Baggrundsvariable!I$3:I$296,Baggrundsvariable!$A$3:$A$296,Samlet!$C2049,Baggrundsvariable!$C$3:$C$296,Samlet!$E2049)</f>
        <v>6.3928482965164717</v>
      </c>
    </row>
    <row r="2050" spans="1:12">
      <c r="A2050">
        <v>3480</v>
      </c>
      <c r="B2050" t="s">
        <v>692</v>
      </c>
      <c r="C2050">
        <v>210</v>
      </c>
      <c r="D2050" t="s">
        <v>1256</v>
      </c>
      <c r="E2050">
        <v>2015</v>
      </c>
      <c r="F2050" s="15">
        <f>IF(VLOOKUP(IF($A2050&lt;1500,'BM011'!$D$5,IF($A2050&lt;1800,'BM011'!$D$5,IF($A2050&lt;2000,'BM011'!$D$5,$A2050))),'BM011'!$D$5:$U$607,'BM011'!T$609,0)="BRUG KOM",VLOOKUP($C2050,'BM010'!$C$5:$T$102,'BM010'!S$104,0),VLOOKUP(IF($A2050&lt;1500,'BM011'!$D$5,IF($A2050&lt;1800,'BM011'!$D$5,IF($A2050&lt;2000,'BM011'!$D$5,$A2050))),'BM011'!$D$5:$U$607,'BM011'!T$609,0))</f>
        <v>18006.25</v>
      </c>
      <c r="G2050">
        <f>SUMIFS(Baggrundsvariable!D$3:D$296,Baggrundsvariable!$A$3:$A$296,Samlet!$C2050,Baggrundsvariable!$C$3:$C$296,Samlet!$E2050)</f>
        <v>268065</v>
      </c>
      <c r="H2050" s="8">
        <f>SUMIFS(Baggrundsvariable!E$3:E$296,Baggrundsvariable!$A$3:$A$296,Samlet!$C2050,Baggrundsvariable!$C$3:$C$296,Samlet!$E2050)</f>
        <v>0.8500000000000002</v>
      </c>
      <c r="I2050" s="8">
        <f>SUMIFS(Baggrundsvariable!F$3:F$296,Baggrundsvariable!$A$3:$A$296,Samlet!$C2050,Baggrundsvariable!$C$3:$C$296,Samlet!$E2050)</f>
        <v>2.2000000000000002</v>
      </c>
      <c r="J2050" s="8">
        <f>SUMIFS(Baggrundsvariable!G$3:G$296,Baggrundsvariable!$A$3:$A$296,Samlet!$C2050,Baggrundsvariable!$C$3:$C$296,Samlet!$E2050)</f>
        <v>15.4</v>
      </c>
      <c r="K2050" s="8">
        <f>SUMIFS(Baggrundsvariable!H$3:H$296,Baggrundsvariable!$A$3:$A$296,Samlet!$C2050,Baggrundsvariable!$C$3:$C$296,Samlet!$E2050)</f>
        <v>16.2</v>
      </c>
      <c r="L2050" s="8">
        <f>SUMIFS(Baggrundsvariable!I$3:I$296,Baggrundsvariable!$A$3:$A$296,Samlet!$C2050,Baggrundsvariable!$C$3:$C$296,Samlet!$E2050)</f>
        <v>10.397289188698272</v>
      </c>
    </row>
    <row r="2051" spans="1:12">
      <c r="A2051">
        <v>3480</v>
      </c>
      <c r="B2051" t="s">
        <v>692</v>
      </c>
      <c r="C2051">
        <v>217</v>
      </c>
      <c r="D2051" t="s">
        <v>1257</v>
      </c>
      <c r="E2051">
        <v>2015</v>
      </c>
      <c r="F2051" s="15">
        <f>IF(VLOOKUP(IF($A2051&lt;1500,'BM011'!$D$5,IF($A2051&lt;1800,'BM011'!$D$5,IF($A2051&lt;2000,'BM011'!$D$5,$A2051))),'BM011'!$D$5:$U$607,'BM011'!T$609,0)="BRUG KOM",VLOOKUP($C2051,'BM010'!$C$5:$T$102,'BM010'!S$104,0),VLOOKUP(IF($A2051&lt;1500,'BM011'!$D$5,IF($A2051&lt;1800,'BM011'!$D$5,IF($A2051&lt;2000,'BM011'!$D$5,$A2051))),'BM011'!$D$5:$U$607,'BM011'!T$609,0))</f>
        <v>18006.25</v>
      </c>
      <c r="G2051">
        <f>SUMIFS(Baggrundsvariable!D$3:D$296,Baggrundsvariable!$A$3:$A$296,Samlet!$C2051,Baggrundsvariable!$C$3:$C$296,Samlet!$E2051)</f>
        <v>239974</v>
      </c>
      <c r="H2051" s="8">
        <f>SUMIFS(Baggrundsvariable!E$3:E$296,Baggrundsvariable!$A$3:$A$296,Samlet!$C2051,Baggrundsvariable!$C$3:$C$296,Samlet!$E2051)</f>
        <v>1.0250000000000001</v>
      </c>
      <c r="I2051" s="8">
        <f>SUMIFS(Baggrundsvariable!F$3:F$296,Baggrundsvariable!$A$3:$A$296,Samlet!$C2051,Baggrundsvariable!$C$3:$C$296,Samlet!$E2051)</f>
        <v>4.8</v>
      </c>
      <c r="J2051" s="8">
        <f>SUMIFS(Baggrundsvariable!G$3:G$296,Baggrundsvariable!$A$3:$A$296,Samlet!$C2051,Baggrundsvariable!$C$3:$C$296,Samlet!$E2051)</f>
        <v>19.600000000000001</v>
      </c>
      <c r="K2051" s="8">
        <f>SUMIFS(Baggrundsvariable!H$3:H$296,Baggrundsvariable!$A$3:$A$296,Samlet!$C2051,Baggrundsvariable!$C$3:$C$296,Samlet!$E2051)</f>
        <v>15.4</v>
      </c>
      <c r="L2051" s="8">
        <f>SUMIFS(Baggrundsvariable!I$3:I$296,Baggrundsvariable!$A$3:$A$296,Samlet!$C2051,Baggrundsvariable!$C$3:$C$296,Samlet!$E2051)</f>
        <v>8.3056867728887251</v>
      </c>
    </row>
    <row r="2052" spans="1:12">
      <c r="A2052">
        <v>3480</v>
      </c>
      <c r="B2052" t="s">
        <v>692</v>
      </c>
      <c r="C2052">
        <v>219</v>
      </c>
      <c r="D2052" t="s">
        <v>1259</v>
      </c>
      <c r="E2052">
        <v>2015</v>
      </c>
      <c r="F2052" s="15">
        <f>IF(VLOOKUP(IF($A2052&lt;1500,'BM011'!$D$5,IF($A2052&lt;1800,'BM011'!$D$5,IF($A2052&lt;2000,'BM011'!$D$5,$A2052))),'BM011'!$D$5:$U$607,'BM011'!T$609,0)="BRUG KOM",VLOOKUP($C2052,'BM010'!$C$5:$T$102,'BM010'!S$104,0),VLOOKUP(IF($A2052&lt;1500,'BM011'!$D$5,IF($A2052&lt;1800,'BM011'!$D$5,IF($A2052&lt;2000,'BM011'!$D$5,$A2052))),'BM011'!$D$5:$U$607,'BM011'!T$609,0))</f>
        <v>18006.25</v>
      </c>
      <c r="G2052">
        <f>SUMIFS(Baggrundsvariable!D$3:D$296,Baggrundsvariable!$A$3:$A$296,Samlet!$C2052,Baggrundsvariable!$C$3:$C$296,Samlet!$E2052)</f>
        <v>251272</v>
      </c>
      <c r="H2052" s="8">
        <f>SUMIFS(Baggrundsvariable!E$3:E$296,Baggrundsvariable!$A$3:$A$296,Samlet!$C2052,Baggrundsvariable!$C$3:$C$296,Samlet!$E2052)</f>
        <v>0.68333333333333324</v>
      </c>
      <c r="I2052" s="8">
        <f>SUMIFS(Baggrundsvariable!F$3:F$296,Baggrundsvariable!$A$3:$A$296,Samlet!$C2052,Baggrundsvariable!$C$3:$C$296,Samlet!$E2052)</f>
        <v>4</v>
      </c>
      <c r="J2052" s="8">
        <f>SUMIFS(Baggrundsvariable!G$3:G$296,Baggrundsvariable!$A$3:$A$296,Samlet!$C2052,Baggrundsvariable!$C$3:$C$296,Samlet!$E2052)</f>
        <v>13.3</v>
      </c>
      <c r="K2052" s="8">
        <f>SUMIFS(Baggrundsvariable!H$3:H$296,Baggrundsvariable!$A$3:$A$296,Samlet!$C2052,Baggrundsvariable!$C$3:$C$296,Samlet!$E2052)</f>
        <v>15.7</v>
      </c>
      <c r="L2052" s="8">
        <f>SUMIFS(Baggrundsvariable!I$3:I$296,Baggrundsvariable!$A$3:$A$296,Samlet!$C2052,Baggrundsvariable!$C$3:$C$296,Samlet!$E2052)</f>
        <v>7.1646117437199424</v>
      </c>
    </row>
    <row r="2053" spans="1:12">
      <c r="A2053">
        <v>3490</v>
      </c>
      <c r="B2053" t="s">
        <v>693</v>
      </c>
      <c r="C2053">
        <v>210</v>
      </c>
      <c r="D2053" t="s">
        <v>1256</v>
      </c>
      <c r="E2053">
        <v>2015</v>
      </c>
      <c r="F2053" s="15">
        <f>IF(VLOOKUP(IF($A2053&lt;1500,'BM011'!$D$5,IF($A2053&lt;1800,'BM011'!$D$5,IF($A2053&lt;2000,'BM011'!$D$5,$A2053))),'BM011'!$D$5:$U$607,'BM011'!T$609,0)="BRUG KOM",VLOOKUP($C2053,'BM010'!$C$5:$T$102,'BM010'!S$104,0),VLOOKUP(IF($A2053&lt;1500,'BM011'!$D$5,IF($A2053&lt;1800,'BM011'!$D$5,IF($A2053&lt;2000,'BM011'!$D$5,$A2053))),'BM011'!$D$5:$U$607,'BM011'!T$609,0))</f>
        <v>14346</v>
      </c>
      <c r="G2053">
        <f>SUMIFS(Baggrundsvariable!D$3:D$296,Baggrundsvariable!$A$3:$A$296,Samlet!$C2053,Baggrundsvariable!$C$3:$C$296,Samlet!$E2053)</f>
        <v>268065</v>
      </c>
      <c r="H2053" s="8">
        <f>SUMIFS(Baggrundsvariable!E$3:E$296,Baggrundsvariable!$A$3:$A$296,Samlet!$C2053,Baggrundsvariable!$C$3:$C$296,Samlet!$E2053)</f>
        <v>0.8500000000000002</v>
      </c>
      <c r="I2053" s="8">
        <f>SUMIFS(Baggrundsvariable!F$3:F$296,Baggrundsvariable!$A$3:$A$296,Samlet!$C2053,Baggrundsvariable!$C$3:$C$296,Samlet!$E2053)</f>
        <v>2.2000000000000002</v>
      </c>
      <c r="J2053" s="8">
        <f>SUMIFS(Baggrundsvariable!G$3:G$296,Baggrundsvariable!$A$3:$A$296,Samlet!$C2053,Baggrundsvariable!$C$3:$C$296,Samlet!$E2053)</f>
        <v>15.4</v>
      </c>
      <c r="K2053" s="8">
        <f>SUMIFS(Baggrundsvariable!H$3:H$296,Baggrundsvariable!$A$3:$A$296,Samlet!$C2053,Baggrundsvariable!$C$3:$C$296,Samlet!$E2053)</f>
        <v>16.2</v>
      </c>
      <c r="L2053" s="8">
        <f>SUMIFS(Baggrundsvariable!I$3:I$296,Baggrundsvariable!$A$3:$A$296,Samlet!$C2053,Baggrundsvariable!$C$3:$C$296,Samlet!$E2053)</f>
        <v>10.397289188698272</v>
      </c>
    </row>
    <row r="2054" spans="1:12">
      <c r="A2054">
        <v>3490</v>
      </c>
      <c r="B2054" t="s">
        <v>693</v>
      </c>
      <c r="C2054">
        <v>217</v>
      </c>
      <c r="D2054" t="s">
        <v>1257</v>
      </c>
      <c r="E2054">
        <v>2015</v>
      </c>
      <c r="F2054" s="15">
        <f>IF(VLOOKUP(IF($A2054&lt;1500,'BM011'!$D$5,IF($A2054&lt;1800,'BM011'!$D$5,IF($A2054&lt;2000,'BM011'!$D$5,$A2054))),'BM011'!$D$5:$U$607,'BM011'!T$609,0)="BRUG KOM",VLOOKUP($C2054,'BM010'!$C$5:$T$102,'BM010'!S$104,0),VLOOKUP(IF($A2054&lt;1500,'BM011'!$D$5,IF($A2054&lt;1800,'BM011'!$D$5,IF($A2054&lt;2000,'BM011'!$D$5,$A2054))),'BM011'!$D$5:$U$607,'BM011'!T$609,0))</f>
        <v>14346</v>
      </c>
      <c r="G2054">
        <f>SUMIFS(Baggrundsvariable!D$3:D$296,Baggrundsvariable!$A$3:$A$296,Samlet!$C2054,Baggrundsvariable!$C$3:$C$296,Samlet!$E2054)</f>
        <v>239974</v>
      </c>
      <c r="H2054" s="8">
        <f>SUMIFS(Baggrundsvariable!E$3:E$296,Baggrundsvariable!$A$3:$A$296,Samlet!$C2054,Baggrundsvariable!$C$3:$C$296,Samlet!$E2054)</f>
        <v>1.0250000000000001</v>
      </c>
      <c r="I2054" s="8">
        <f>SUMIFS(Baggrundsvariable!F$3:F$296,Baggrundsvariable!$A$3:$A$296,Samlet!$C2054,Baggrundsvariable!$C$3:$C$296,Samlet!$E2054)</f>
        <v>4.8</v>
      </c>
      <c r="J2054" s="8">
        <f>SUMIFS(Baggrundsvariable!G$3:G$296,Baggrundsvariable!$A$3:$A$296,Samlet!$C2054,Baggrundsvariable!$C$3:$C$296,Samlet!$E2054)</f>
        <v>19.600000000000001</v>
      </c>
      <c r="K2054" s="8">
        <f>SUMIFS(Baggrundsvariable!H$3:H$296,Baggrundsvariable!$A$3:$A$296,Samlet!$C2054,Baggrundsvariable!$C$3:$C$296,Samlet!$E2054)</f>
        <v>15.4</v>
      </c>
      <c r="L2054" s="8">
        <f>SUMIFS(Baggrundsvariable!I$3:I$296,Baggrundsvariable!$A$3:$A$296,Samlet!$C2054,Baggrundsvariable!$C$3:$C$296,Samlet!$E2054)</f>
        <v>8.3056867728887251</v>
      </c>
    </row>
    <row r="2055" spans="1:12">
      <c r="A2055">
        <v>3500</v>
      </c>
      <c r="B2055" t="s">
        <v>694</v>
      </c>
      <c r="C2055">
        <v>151</v>
      </c>
      <c r="D2055" t="s">
        <v>1246</v>
      </c>
      <c r="E2055">
        <v>2015</v>
      </c>
      <c r="F2055" s="15">
        <f>IF(VLOOKUP(IF($A2055&lt;1500,'BM011'!$D$5,IF($A2055&lt;1800,'BM011'!$D$5,IF($A2055&lt;2000,'BM011'!$D$5,$A2055))),'BM011'!$D$5:$U$607,'BM011'!T$609,0)="BRUG KOM",VLOOKUP($C2055,'BM010'!$C$5:$T$102,'BM010'!S$104,0),VLOOKUP(IF($A2055&lt;1500,'BM011'!$D$5,IF($A2055&lt;1800,'BM011'!$D$5,IF($A2055&lt;2000,'BM011'!$D$5,$A2055))),'BM011'!$D$5:$U$607,'BM011'!T$609,0))</f>
        <v>25562</v>
      </c>
      <c r="G2055">
        <f>SUMIFS(Baggrundsvariable!D$3:D$296,Baggrundsvariable!$A$3:$A$296,Samlet!$C2055,Baggrundsvariable!$C$3:$C$296,Samlet!$E2055)</f>
        <v>223323</v>
      </c>
      <c r="H2055" s="8">
        <f>SUMIFS(Baggrundsvariable!E$3:E$296,Baggrundsvariable!$A$3:$A$296,Samlet!$C2055,Baggrundsvariable!$C$3:$C$296,Samlet!$E2055)</f>
        <v>0.9</v>
      </c>
      <c r="I2055" s="8">
        <f>SUMIFS(Baggrundsvariable!F$3:F$296,Baggrundsvariable!$A$3:$A$296,Samlet!$C2055,Baggrundsvariable!$C$3:$C$296,Samlet!$E2055)</f>
        <v>3.6</v>
      </c>
      <c r="J2055" s="8">
        <f>SUMIFS(Baggrundsvariable!G$3:G$296,Baggrundsvariable!$A$3:$A$296,Samlet!$C2055,Baggrundsvariable!$C$3:$C$296,Samlet!$E2055)</f>
        <v>17.3</v>
      </c>
      <c r="K2055" s="8">
        <f>SUMIFS(Baggrundsvariable!H$3:H$296,Baggrundsvariable!$A$3:$A$296,Samlet!$C2055,Baggrundsvariable!$C$3:$C$296,Samlet!$E2055)</f>
        <v>13.3</v>
      </c>
      <c r="L2055" s="8">
        <f>SUMIFS(Baggrundsvariable!I$3:I$296,Baggrundsvariable!$A$3:$A$296,Samlet!$C2055,Baggrundsvariable!$C$3:$C$296,Samlet!$E2055)</f>
        <v>11.350083856140133</v>
      </c>
    </row>
    <row r="2056" spans="1:12">
      <c r="A2056">
        <v>3500</v>
      </c>
      <c r="B2056" t="s">
        <v>694</v>
      </c>
      <c r="C2056">
        <v>159</v>
      </c>
      <c r="D2056" t="s">
        <v>1247</v>
      </c>
      <c r="E2056">
        <v>2015</v>
      </c>
      <c r="F2056" s="15">
        <f>IF(VLOOKUP(IF($A2056&lt;1500,'BM011'!$D$5,IF($A2056&lt;1800,'BM011'!$D$5,IF($A2056&lt;2000,'BM011'!$D$5,$A2056))),'BM011'!$D$5:$U$607,'BM011'!T$609,0)="BRUG KOM",VLOOKUP($C2056,'BM010'!$C$5:$T$102,'BM010'!S$104,0),VLOOKUP(IF($A2056&lt;1500,'BM011'!$D$5,IF($A2056&lt;1800,'BM011'!$D$5,IF($A2056&lt;2000,'BM011'!$D$5,$A2056))),'BM011'!$D$5:$U$607,'BM011'!T$609,0))</f>
        <v>25562</v>
      </c>
      <c r="G2056">
        <f>SUMIFS(Baggrundsvariable!D$3:D$296,Baggrundsvariable!$A$3:$A$296,Samlet!$C2056,Baggrundsvariable!$C$3:$C$296,Samlet!$E2056)</f>
        <v>235249</v>
      </c>
      <c r="H2056" s="8">
        <f>SUMIFS(Baggrundsvariable!E$3:E$296,Baggrundsvariable!$A$3:$A$296,Samlet!$C2056,Baggrundsvariable!$C$3:$C$296,Samlet!$E2056)</f>
        <v>1.1916666666666664</v>
      </c>
      <c r="I2056" s="8">
        <f>SUMIFS(Baggrundsvariable!F$3:F$296,Baggrundsvariable!$A$3:$A$296,Samlet!$C2056,Baggrundsvariable!$C$3:$C$296,Samlet!$E2056)</f>
        <v>2.8</v>
      </c>
      <c r="J2056" s="8">
        <f>SUMIFS(Baggrundsvariable!G$3:G$296,Baggrundsvariable!$A$3:$A$296,Samlet!$C2056,Baggrundsvariable!$C$3:$C$296,Samlet!$E2056)</f>
        <v>21.8</v>
      </c>
      <c r="K2056" s="8">
        <f>SUMIFS(Baggrundsvariable!H$3:H$296,Baggrundsvariable!$A$3:$A$296,Samlet!$C2056,Baggrundsvariable!$C$3:$C$296,Samlet!$E2056)</f>
        <v>14.9</v>
      </c>
      <c r="L2056" s="8">
        <f>SUMIFS(Baggrundsvariable!I$3:I$296,Baggrundsvariable!$A$3:$A$296,Samlet!$C2056,Baggrundsvariable!$C$3:$C$296,Samlet!$E2056)</f>
        <v>12.941507644897477</v>
      </c>
    </row>
    <row r="2057" spans="1:12">
      <c r="A2057">
        <v>3500</v>
      </c>
      <c r="B2057" t="s">
        <v>694</v>
      </c>
      <c r="C2057">
        <v>173</v>
      </c>
      <c r="D2057" t="s">
        <v>1252</v>
      </c>
      <c r="E2057">
        <v>2015</v>
      </c>
      <c r="F2057" s="15">
        <f>IF(VLOOKUP(IF($A2057&lt;1500,'BM011'!$D$5,IF($A2057&lt;1800,'BM011'!$D$5,IF($A2057&lt;2000,'BM011'!$D$5,$A2057))),'BM011'!$D$5:$U$607,'BM011'!T$609,0)="BRUG KOM",VLOOKUP($C2057,'BM010'!$C$5:$T$102,'BM010'!S$104,0),VLOOKUP(IF($A2057&lt;1500,'BM011'!$D$5,IF($A2057&lt;1800,'BM011'!$D$5,IF($A2057&lt;2000,'BM011'!$D$5,$A2057))),'BM011'!$D$5:$U$607,'BM011'!T$609,0))</f>
        <v>25562</v>
      </c>
      <c r="G2057">
        <f>SUMIFS(Baggrundsvariable!D$3:D$296,Baggrundsvariable!$A$3:$A$296,Samlet!$C2057,Baggrundsvariable!$C$3:$C$296,Samlet!$E2057)</f>
        <v>321890</v>
      </c>
      <c r="H2057" s="8">
        <f>SUMIFS(Baggrundsvariable!E$3:E$296,Baggrundsvariable!$A$3:$A$296,Samlet!$C2057,Baggrundsvariable!$C$3:$C$296,Samlet!$E2057)</f>
        <v>0.61666666666666659</v>
      </c>
      <c r="I2057" s="8">
        <f>SUMIFS(Baggrundsvariable!F$3:F$296,Baggrundsvariable!$A$3:$A$296,Samlet!$C2057,Baggrundsvariable!$C$3:$C$296,Samlet!$E2057)</f>
        <v>2.7</v>
      </c>
      <c r="J2057" s="8">
        <f>SUMIFS(Baggrundsvariable!G$3:G$296,Baggrundsvariable!$A$3:$A$296,Samlet!$C2057,Baggrundsvariable!$C$3:$C$296,Samlet!$E2057)</f>
        <v>17.399999999999999</v>
      </c>
      <c r="K2057" s="8">
        <f>SUMIFS(Baggrundsvariable!H$3:H$296,Baggrundsvariable!$A$3:$A$296,Samlet!$C2057,Baggrundsvariable!$C$3:$C$296,Samlet!$E2057)</f>
        <v>13.4</v>
      </c>
      <c r="L2057" s="8">
        <f>SUMIFS(Baggrundsvariable!I$3:I$296,Baggrundsvariable!$A$3:$A$296,Samlet!$C2057,Baggrundsvariable!$C$3:$C$296,Samlet!$E2057)</f>
        <v>7.5418956200551763</v>
      </c>
    </row>
    <row r="2058" spans="1:12">
      <c r="A2058">
        <v>3500</v>
      </c>
      <c r="B2058" t="s">
        <v>694</v>
      </c>
      <c r="C2058">
        <v>190</v>
      </c>
      <c r="D2058" t="s">
        <v>1254</v>
      </c>
      <c r="E2058">
        <v>2015</v>
      </c>
      <c r="F2058" s="15">
        <f>IF(VLOOKUP(IF($A2058&lt;1500,'BM011'!$D$5,IF($A2058&lt;1800,'BM011'!$D$5,IF($A2058&lt;2000,'BM011'!$D$5,$A2058))),'BM011'!$D$5:$U$607,'BM011'!T$609,0)="BRUG KOM",VLOOKUP($C2058,'BM010'!$C$5:$T$102,'BM010'!S$104,0),VLOOKUP(IF($A2058&lt;1500,'BM011'!$D$5,IF($A2058&lt;1800,'BM011'!$D$5,IF($A2058&lt;2000,'BM011'!$D$5,$A2058))),'BM011'!$D$5:$U$607,'BM011'!T$609,0))</f>
        <v>25562</v>
      </c>
      <c r="G2058">
        <f>SUMIFS(Baggrundsvariable!D$3:D$296,Baggrundsvariable!$A$3:$A$296,Samlet!$C2058,Baggrundsvariable!$C$3:$C$296,Samlet!$E2058)</f>
        <v>285128</v>
      </c>
      <c r="H2058" s="8">
        <f>SUMIFS(Baggrundsvariable!E$3:E$296,Baggrundsvariable!$A$3:$A$296,Samlet!$C2058,Baggrundsvariable!$C$3:$C$296,Samlet!$E2058)</f>
        <v>0.92500000000000027</v>
      </c>
      <c r="I2058" s="8">
        <f>SUMIFS(Baggrundsvariable!F$3:F$296,Baggrundsvariable!$A$3:$A$296,Samlet!$C2058,Baggrundsvariable!$C$3:$C$296,Samlet!$E2058)</f>
        <v>2.1</v>
      </c>
      <c r="J2058" s="8">
        <f>SUMIFS(Baggrundsvariable!G$3:G$296,Baggrundsvariable!$A$3:$A$296,Samlet!$C2058,Baggrundsvariable!$C$3:$C$296,Samlet!$E2058)</f>
        <v>13.1</v>
      </c>
      <c r="K2058" s="8">
        <f>SUMIFS(Baggrundsvariable!H$3:H$296,Baggrundsvariable!$A$3:$A$296,Samlet!$C2058,Baggrundsvariable!$C$3:$C$296,Samlet!$E2058)</f>
        <v>12.9</v>
      </c>
      <c r="L2058" s="8">
        <f>SUMIFS(Baggrundsvariable!I$3:I$296,Baggrundsvariable!$A$3:$A$296,Samlet!$C2058,Baggrundsvariable!$C$3:$C$296,Samlet!$E2058)</f>
        <v>8.6811140805289213</v>
      </c>
    </row>
    <row r="2059" spans="1:12">
      <c r="A2059">
        <v>3500</v>
      </c>
      <c r="B2059" t="s">
        <v>694</v>
      </c>
      <c r="C2059">
        <v>240</v>
      </c>
      <c r="D2059" t="s">
        <v>1249</v>
      </c>
      <c r="E2059">
        <v>2015</v>
      </c>
      <c r="F2059" s="15">
        <f>IF(VLOOKUP(IF($A2059&lt;1500,'BM011'!$D$5,IF($A2059&lt;1800,'BM011'!$D$5,IF($A2059&lt;2000,'BM011'!$D$5,$A2059))),'BM011'!$D$5:$U$607,'BM011'!T$609,0)="BRUG KOM",VLOOKUP($C2059,'BM010'!$C$5:$T$102,'BM010'!S$104,0),VLOOKUP(IF($A2059&lt;1500,'BM011'!$D$5,IF($A2059&lt;1800,'BM011'!$D$5,IF($A2059&lt;2000,'BM011'!$D$5,$A2059))),'BM011'!$D$5:$U$607,'BM011'!T$609,0))</f>
        <v>25562</v>
      </c>
      <c r="G2059">
        <f>SUMIFS(Baggrundsvariable!D$3:D$296,Baggrundsvariable!$A$3:$A$296,Samlet!$C2059,Baggrundsvariable!$C$3:$C$296,Samlet!$E2059)</f>
        <v>256199</v>
      </c>
      <c r="H2059" s="8">
        <f>SUMIFS(Baggrundsvariable!E$3:E$296,Baggrundsvariable!$A$3:$A$296,Samlet!$C2059,Baggrundsvariable!$C$3:$C$296,Samlet!$E2059)</f>
        <v>0.58333333333333326</v>
      </c>
      <c r="I2059" s="8">
        <f>SUMIFS(Baggrundsvariable!F$3:F$296,Baggrundsvariable!$A$3:$A$296,Samlet!$C2059,Baggrundsvariable!$C$3:$C$296,Samlet!$E2059)</f>
        <v>1.1000000000000001</v>
      </c>
      <c r="J2059" s="8">
        <f>SUMIFS(Baggrundsvariable!G$3:G$296,Baggrundsvariable!$A$3:$A$296,Samlet!$C2059,Baggrundsvariable!$C$3:$C$296,Samlet!$E2059)</f>
        <v>8.8000000000000007</v>
      </c>
      <c r="K2059" s="8">
        <f>SUMIFS(Baggrundsvariable!H$3:H$296,Baggrundsvariable!$A$3:$A$296,Samlet!$C2059,Baggrundsvariable!$C$3:$C$296,Samlet!$E2059)</f>
        <v>13.2</v>
      </c>
      <c r="L2059" s="8">
        <f>SUMIFS(Baggrundsvariable!I$3:I$296,Baggrundsvariable!$A$3:$A$296,Samlet!$C2059,Baggrundsvariable!$C$3:$C$296,Samlet!$E2059)</f>
        <v>5.1677950701954929</v>
      </c>
    </row>
    <row r="2060" spans="1:12">
      <c r="A2060">
        <v>3520</v>
      </c>
      <c r="B2060" t="s">
        <v>695</v>
      </c>
      <c r="C2060">
        <v>190</v>
      </c>
      <c r="D2060" t="s">
        <v>1254</v>
      </c>
      <c r="E2060">
        <v>2015</v>
      </c>
      <c r="F2060" s="15">
        <f>IF(VLOOKUP(IF($A2060&lt;1500,'BM011'!$D$5,IF($A2060&lt;1800,'BM011'!$D$5,IF($A2060&lt;2000,'BM011'!$D$5,$A2060))),'BM011'!$D$5:$U$607,'BM011'!T$609,0)="BRUG KOM",VLOOKUP($C2060,'BM010'!$C$5:$T$102,'BM010'!S$104,0),VLOOKUP(IF($A2060&lt;1500,'BM011'!$D$5,IF($A2060&lt;1800,'BM011'!$D$5,IF($A2060&lt;2000,'BM011'!$D$5,$A2060))),'BM011'!$D$5:$U$607,'BM011'!T$609,0))</f>
        <v>22395.25</v>
      </c>
      <c r="G2060">
        <f>SUMIFS(Baggrundsvariable!D$3:D$296,Baggrundsvariable!$A$3:$A$296,Samlet!$C2060,Baggrundsvariable!$C$3:$C$296,Samlet!$E2060)</f>
        <v>285128</v>
      </c>
      <c r="H2060" s="8">
        <f>SUMIFS(Baggrundsvariable!E$3:E$296,Baggrundsvariable!$A$3:$A$296,Samlet!$C2060,Baggrundsvariable!$C$3:$C$296,Samlet!$E2060)</f>
        <v>0.92500000000000027</v>
      </c>
      <c r="I2060" s="8">
        <f>SUMIFS(Baggrundsvariable!F$3:F$296,Baggrundsvariable!$A$3:$A$296,Samlet!$C2060,Baggrundsvariable!$C$3:$C$296,Samlet!$E2060)</f>
        <v>2.1</v>
      </c>
      <c r="J2060" s="8">
        <f>SUMIFS(Baggrundsvariable!G$3:G$296,Baggrundsvariable!$A$3:$A$296,Samlet!$C2060,Baggrundsvariable!$C$3:$C$296,Samlet!$E2060)</f>
        <v>13.1</v>
      </c>
      <c r="K2060" s="8">
        <f>SUMIFS(Baggrundsvariable!H$3:H$296,Baggrundsvariable!$A$3:$A$296,Samlet!$C2060,Baggrundsvariable!$C$3:$C$296,Samlet!$E2060)</f>
        <v>12.9</v>
      </c>
      <c r="L2060" s="8">
        <f>SUMIFS(Baggrundsvariable!I$3:I$296,Baggrundsvariable!$A$3:$A$296,Samlet!$C2060,Baggrundsvariable!$C$3:$C$296,Samlet!$E2060)</f>
        <v>8.6811140805289213</v>
      </c>
    </row>
    <row r="2061" spans="1:12">
      <c r="A2061">
        <v>3520</v>
      </c>
      <c r="B2061" t="s">
        <v>695</v>
      </c>
      <c r="C2061">
        <v>201</v>
      </c>
      <c r="D2061" t="s">
        <v>1261</v>
      </c>
      <c r="E2061">
        <v>2015</v>
      </c>
      <c r="F2061" s="15">
        <f>IF(VLOOKUP(IF($A2061&lt;1500,'BM011'!$D$5,IF($A2061&lt;1800,'BM011'!$D$5,IF($A2061&lt;2000,'BM011'!$D$5,$A2061))),'BM011'!$D$5:$U$607,'BM011'!T$609,0)="BRUG KOM",VLOOKUP($C2061,'BM010'!$C$5:$T$102,'BM010'!S$104,0),VLOOKUP(IF($A2061&lt;1500,'BM011'!$D$5,IF($A2061&lt;1800,'BM011'!$D$5,IF($A2061&lt;2000,'BM011'!$D$5,$A2061))),'BM011'!$D$5:$U$607,'BM011'!T$609,0))</f>
        <v>22395.25</v>
      </c>
      <c r="G2061">
        <f>SUMIFS(Baggrundsvariable!D$3:D$296,Baggrundsvariable!$A$3:$A$296,Samlet!$C2061,Baggrundsvariable!$C$3:$C$296,Samlet!$E2061)</f>
        <v>288485</v>
      </c>
      <c r="H2061" s="8">
        <f>SUMIFS(Baggrundsvariable!E$3:E$296,Baggrundsvariable!$A$3:$A$296,Samlet!$C2061,Baggrundsvariable!$C$3:$C$296,Samlet!$E2061)</f>
        <v>0.34166666666666656</v>
      </c>
      <c r="I2061" s="8">
        <f>SUMIFS(Baggrundsvariable!F$3:F$296,Baggrundsvariable!$A$3:$A$296,Samlet!$C2061,Baggrundsvariable!$C$3:$C$296,Samlet!$E2061)</f>
        <v>3.3</v>
      </c>
      <c r="J2061" s="8">
        <f>SUMIFS(Baggrundsvariable!G$3:G$296,Baggrundsvariable!$A$3:$A$296,Samlet!$C2061,Baggrundsvariable!$C$3:$C$296,Samlet!$E2061)</f>
        <v>8.6999999999999993</v>
      </c>
      <c r="K2061" s="8">
        <f>SUMIFS(Baggrundsvariable!H$3:H$296,Baggrundsvariable!$A$3:$A$296,Samlet!$C2061,Baggrundsvariable!$C$3:$C$296,Samlet!$E2061)</f>
        <v>11.3</v>
      </c>
      <c r="L2061" s="8">
        <f>SUMIFS(Baggrundsvariable!I$3:I$296,Baggrundsvariable!$A$3:$A$296,Samlet!$C2061,Baggrundsvariable!$C$3:$C$296,Samlet!$E2061)</f>
        <v>4.7851184041446553</v>
      </c>
    </row>
    <row r="2062" spans="1:12">
      <c r="A2062">
        <v>3520</v>
      </c>
      <c r="B2062" t="s">
        <v>695</v>
      </c>
      <c r="C2062">
        <v>240</v>
      </c>
      <c r="D2062" t="s">
        <v>1249</v>
      </c>
      <c r="E2062">
        <v>2015</v>
      </c>
      <c r="F2062" s="15">
        <f>IF(VLOOKUP(IF($A2062&lt;1500,'BM011'!$D$5,IF($A2062&lt;1800,'BM011'!$D$5,IF($A2062&lt;2000,'BM011'!$D$5,$A2062))),'BM011'!$D$5:$U$607,'BM011'!T$609,0)="BRUG KOM",VLOOKUP($C2062,'BM010'!$C$5:$T$102,'BM010'!S$104,0),VLOOKUP(IF($A2062&lt;1500,'BM011'!$D$5,IF($A2062&lt;1800,'BM011'!$D$5,IF($A2062&lt;2000,'BM011'!$D$5,$A2062))),'BM011'!$D$5:$U$607,'BM011'!T$609,0))</f>
        <v>22395.25</v>
      </c>
      <c r="G2062">
        <f>SUMIFS(Baggrundsvariable!D$3:D$296,Baggrundsvariable!$A$3:$A$296,Samlet!$C2062,Baggrundsvariable!$C$3:$C$296,Samlet!$E2062)</f>
        <v>256199</v>
      </c>
      <c r="H2062" s="8">
        <f>SUMIFS(Baggrundsvariable!E$3:E$296,Baggrundsvariable!$A$3:$A$296,Samlet!$C2062,Baggrundsvariable!$C$3:$C$296,Samlet!$E2062)</f>
        <v>0.58333333333333326</v>
      </c>
      <c r="I2062" s="8">
        <f>SUMIFS(Baggrundsvariable!F$3:F$296,Baggrundsvariable!$A$3:$A$296,Samlet!$C2062,Baggrundsvariable!$C$3:$C$296,Samlet!$E2062)</f>
        <v>1.1000000000000001</v>
      </c>
      <c r="J2062" s="8">
        <f>SUMIFS(Baggrundsvariable!G$3:G$296,Baggrundsvariable!$A$3:$A$296,Samlet!$C2062,Baggrundsvariable!$C$3:$C$296,Samlet!$E2062)</f>
        <v>8.8000000000000007</v>
      </c>
      <c r="K2062" s="8">
        <f>SUMIFS(Baggrundsvariable!H$3:H$296,Baggrundsvariable!$A$3:$A$296,Samlet!$C2062,Baggrundsvariable!$C$3:$C$296,Samlet!$E2062)</f>
        <v>13.2</v>
      </c>
      <c r="L2062" s="8">
        <f>SUMIFS(Baggrundsvariable!I$3:I$296,Baggrundsvariable!$A$3:$A$296,Samlet!$C2062,Baggrundsvariable!$C$3:$C$296,Samlet!$E2062)</f>
        <v>5.1677950701954929</v>
      </c>
    </row>
    <row r="2063" spans="1:12">
      <c r="A2063">
        <v>3540</v>
      </c>
      <c r="B2063" t="s">
        <v>696</v>
      </c>
      <c r="C2063">
        <v>190</v>
      </c>
      <c r="D2063" t="s">
        <v>1254</v>
      </c>
      <c r="E2063">
        <v>2015</v>
      </c>
      <c r="F2063" s="15">
        <f>IF(VLOOKUP(IF($A2063&lt;1500,'BM011'!$D$5,IF($A2063&lt;1800,'BM011'!$D$5,IF($A2063&lt;2000,'BM011'!$D$5,$A2063))),'BM011'!$D$5:$U$607,'BM011'!T$609,0)="BRUG KOM",VLOOKUP($C2063,'BM010'!$C$5:$T$102,'BM010'!S$104,0),VLOOKUP(IF($A2063&lt;1500,'BM011'!$D$5,IF($A2063&lt;1800,'BM011'!$D$5,IF($A2063&lt;2000,'BM011'!$D$5,$A2063))),'BM011'!$D$5:$U$607,'BM011'!T$609,0))</f>
        <v>16682</v>
      </c>
      <c r="G2063">
        <f>SUMIFS(Baggrundsvariable!D$3:D$296,Baggrundsvariable!$A$3:$A$296,Samlet!$C2063,Baggrundsvariable!$C$3:$C$296,Samlet!$E2063)</f>
        <v>285128</v>
      </c>
      <c r="H2063" s="8">
        <f>SUMIFS(Baggrundsvariable!E$3:E$296,Baggrundsvariable!$A$3:$A$296,Samlet!$C2063,Baggrundsvariable!$C$3:$C$296,Samlet!$E2063)</f>
        <v>0.92500000000000027</v>
      </c>
      <c r="I2063" s="8">
        <f>SUMIFS(Baggrundsvariable!F$3:F$296,Baggrundsvariable!$A$3:$A$296,Samlet!$C2063,Baggrundsvariable!$C$3:$C$296,Samlet!$E2063)</f>
        <v>2.1</v>
      </c>
      <c r="J2063" s="8">
        <f>SUMIFS(Baggrundsvariable!G$3:G$296,Baggrundsvariable!$A$3:$A$296,Samlet!$C2063,Baggrundsvariable!$C$3:$C$296,Samlet!$E2063)</f>
        <v>13.1</v>
      </c>
      <c r="K2063" s="8">
        <f>SUMIFS(Baggrundsvariable!H$3:H$296,Baggrundsvariable!$A$3:$A$296,Samlet!$C2063,Baggrundsvariable!$C$3:$C$296,Samlet!$E2063)</f>
        <v>12.9</v>
      </c>
      <c r="L2063" s="8">
        <f>SUMIFS(Baggrundsvariable!I$3:I$296,Baggrundsvariable!$A$3:$A$296,Samlet!$C2063,Baggrundsvariable!$C$3:$C$296,Samlet!$E2063)</f>
        <v>8.6811140805289213</v>
      </c>
    </row>
    <row r="2064" spans="1:12">
      <c r="A2064">
        <v>3540</v>
      </c>
      <c r="B2064" t="s">
        <v>696</v>
      </c>
      <c r="C2064">
        <v>201</v>
      </c>
      <c r="D2064" t="s">
        <v>1261</v>
      </c>
      <c r="E2064">
        <v>2015</v>
      </c>
      <c r="F2064" s="15">
        <f>IF(VLOOKUP(IF($A2064&lt;1500,'BM011'!$D$5,IF($A2064&lt;1800,'BM011'!$D$5,IF($A2064&lt;2000,'BM011'!$D$5,$A2064))),'BM011'!$D$5:$U$607,'BM011'!T$609,0)="BRUG KOM",VLOOKUP($C2064,'BM010'!$C$5:$T$102,'BM010'!S$104,0),VLOOKUP(IF($A2064&lt;1500,'BM011'!$D$5,IF($A2064&lt;1800,'BM011'!$D$5,IF($A2064&lt;2000,'BM011'!$D$5,$A2064))),'BM011'!$D$5:$U$607,'BM011'!T$609,0))</f>
        <v>16682</v>
      </c>
      <c r="G2064">
        <f>SUMIFS(Baggrundsvariable!D$3:D$296,Baggrundsvariable!$A$3:$A$296,Samlet!$C2064,Baggrundsvariable!$C$3:$C$296,Samlet!$E2064)</f>
        <v>288485</v>
      </c>
      <c r="H2064" s="8">
        <f>SUMIFS(Baggrundsvariable!E$3:E$296,Baggrundsvariable!$A$3:$A$296,Samlet!$C2064,Baggrundsvariable!$C$3:$C$296,Samlet!$E2064)</f>
        <v>0.34166666666666656</v>
      </c>
      <c r="I2064" s="8">
        <f>SUMIFS(Baggrundsvariable!F$3:F$296,Baggrundsvariable!$A$3:$A$296,Samlet!$C2064,Baggrundsvariable!$C$3:$C$296,Samlet!$E2064)</f>
        <v>3.3</v>
      </c>
      <c r="J2064" s="8">
        <f>SUMIFS(Baggrundsvariable!G$3:G$296,Baggrundsvariable!$A$3:$A$296,Samlet!$C2064,Baggrundsvariable!$C$3:$C$296,Samlet!$E2064)</f>
        <v>8.6999999999999993</v>
      </c>
      <c r="K2064" s="8">
        <f>SUMIFS(Baggrundsvariable!H$3:H$296,Baggrundsvariable!$A$3:$A$296,Samlet!$C2064,Baggrundsvariable!$C$3:$C$296,Samlet!$E2064)</f>
        <v>11.3</v>
      </c>
      <c r="L2064" s="8">
        <f>SUMIFS(Baggrundsvariable!I$3:I$296,Baggrundsvariable!$A$3:$A$296,Samlet!$C2064,Baggrundsvariable!$C$3:$C$296,Samlet!$E2064)</f>
        <v>4.7851184041446553</v>
      </c>
    </row>
    <row r="2065" spans="1:12">
      <c r="A2065">
        <v>3540</v>
      </c>
      <c r="B2065" t="s">
        <v>696</v>
      </c>
      <c r="C2065">
        <v>219</v>
      </c>
      <c r="D2065" t="s">
        <v>1259</v>
      </c>
      <c r="E2065">
        <v>2015</v>
      </c>
      <c r="F2065" s="15">
        <f>IF(VLOOKUP(IF($A2065&lt;1500,'BM011'!$D$5,IF($A2065&lt;1800,'BM011'!$D$5,IF($A2065&lt;2000,'BM011'!$D$5,$A2065))),'BM011'!$D$5:$U$607,'BM011'!T$609,0)="BRUG KOM",VLOOKUP($C2065,'BM010'!$C$5:$T$102,'BM010'!S$104,0),VLOOKUP(IF($A2065&lt;1500,'BM011'!$D$5,IF($A2065&lt;1800,'BM011'!$D$5,IF($A2065&lt;2000,'BM011'!$D$5,$A2065))),'BM011'!$D$5:$U$607,'BM011'!T$609,0))</f>
        <v>16682</v>
      </c>
      <c r="G2065">
        <f>SUMIFS(Baggrundsvariable!D$3:D$296,Baggrundsvariable!$A$3:$A$296,Samlet!$C2065,Baggrundsvariable!$C$3:$C$296,Samlet!$E2065)</f>
        <v>251272</v>
      </c>
      <c r="H2065" s="8">
        <f>SUMIFS(Baggrundsvariable!E$3:E$296,Baggrundsvariable!$A$3:$A$296,Samlet!$C2065,Baggrundsvariable!$C$3:$C$296,Samlet!$E2065)</f>
        <v>0.68333333333333324</v>
      </c>
      <c r="I2065" s="8">
        <f>SUMIFS(Baggrundsvariable!F$3:F$296,Baggrundsvariable!$A$3:$A$296,Samlet!$C2065,Baggrundsvariable!$C$3:$C$296,Samlet!$E2065)</f>
        <v>4</v>
      </c>
      <c r="J2065" s="8">
        <f>SUMIFS(Baggrundsvariable!G$3:G$296,Baggrundsvariable!$A$3:$A$296,Samlet!$C2065,Baggrundsvariable!$C$3:$C$296,Samlet!$E2065)</f>
        <v>13.3</v>
      </c>
      <c r="K2065" s="8">
        <f>SUMIFS(Baggrundsvariable!H$3:H$296,Baggrundsvariable!$A$3:$A$296,Samlet!$C2065,Baggrundsvariable!$C$3:$C$296,Samlet!$E2065)</f>
        <v>15.7</v>
      </c>
      <c r="L2065" s="8">
        <f>SUMIFS(Baggrundsvariable!I$3:I$296,Baggrundsvariable!$A$3:$A$296,Samlet!$C2065,Baggrundsvariable!$C$3:$C$296,Samlet!$E2065)</f>
        <v>7.1646117437199424</v>
      </c>
    </row>
    <row r="2066" spans="1:12">
      <c r="A2066">
        <v>3540</v>
      </c>
      <c r="B2066" t="s">
        <v>696</v>
      </c>
      <c r="C2066">
        <v>240</v>
      </c>
      <c r="D2066" t="s">
        <v>1249</v>
      </c>
      <c r="E2066">
        <v>2015</v>
      </c>
      <c r="F2066" s="15">
        <f>IF(VLOOKUP(IF($A2066&lt;1500,'BM011'!$D$5,IF($A2066&lt;1800,'BM011'!$D$5,IF($A2066&lt;2000,'BM011'!$D$5,$A2066))),'BM011'!$D$5:$U$607,'BM011'!T$609,0)="BRUG KOM",VLOOKUP($C2066,'BM010'!$C$5:$T$102,'BM010'!S$104,0),VLOOKUP(IF($A2066&lt;1500,'BM011'!$D$5,IF($A2066&lt;1800,'BM011'!$D$5,IF($A2066&lt;2000,'BM011'!$D$5,$A2066))),'BM011'!$D$5:$U$607,'BM011'!T$609,0))</f>
        <v>16682</v>
      </c>
      <c r="G2066">
        <f>SUMIFS(Baggrundsvariable!D$3:D$296,Baggrundsvariable!$A$3:$A$296,Samlet!$C2066,Baggrundsvariable!$C$3:$C$296,Samlet!$E2066)</f>
        <v>256199</v>
      </c>
      <c r="H2066" s="8">
        <f>SUMIFS(Baggrundsvariable!E$3:E$296,Baggrundsvariable!$A$3:$A$296,Samlet!$C2066,Baggrundsvariable!$C$3:$C$296,Samlet!$E2066)</f>
        <v>0.58333333333333326</v>
      </c>
      <c r="I2066" s="8">
        <f>SUMIFS(Baggrundsvariable!F$3:F$296,Baggrundsvariable!$A$3:$A$296,Samlet!$C2066,Baggrundsvariable!$C$3:$C$296,Samlet!$E2066)</f>
        <v>1.1000000000000001</v>
      </c>
      <c r="J2066" s="8">
        <f>SUMIFS(Baggrundsvariable!G$3:G$296,Baggrundsvariable!$A$3:$A$296,Samlet!$C2066,Baggrundsvariable!$C$3:$C$296,Samlet!$E2066)</f>
        <v>8.8000000000000007</v>
      </c>
      <c r="K2066" s="8">
        <f>SUMIFS(Baggrundsvariable!H$3:H$296,Baggrundsvariable!$A$3:$A$296,Samlet!$C2066,Baggrundsvariable!$C$3:$C$296,Samlet!$E2066)</f>
        <v>13.2</v>
      </c>
      <c r="L2066" s="8">
        <f>SUMIFS(Baggrundsvariable!I$3:I$296,Baggrundsvariable!$A$3:$A$296,Samlet!$C2066,Baggrundsvariable!$C$3:$C$296,Samlet!$E2066)</f>
        <v>5.1677950701954929</v>
      </c>
    </row>
    <row r="2067" spans="1:12">
      <c r="A2067">
        <v>3550</v>
      </c>
      <c r="B2067" t="s">
        <v>697</v>
      </c>
      <c r="C2067">
        <v>201</v>
      </c>
      <c r="D2067" t="s">
        <v>1261</v>
      </c>
      <c r="E2067">
        <v>2015</v>
      </c>
      <c r="F2067" s="15">
        <f>IF(VLOOKUP(IF($A2067&lt;1500,'BM011'!$D$5,IF($A2067&lt;1800,'BM011'!$D$5,IF($A2067&lt;2000,'BM011'!$D$5,$A2067))),'BM011'!$D$5:$U$607,'BM011'!T$609,0)="BRUG KOM",VLOOKUP($C2067,'BM010'!$C$5:$T$102,'BM010'!S$104,0),VLOOKUP(IF($A2067&lt;1500,'BM011'!$D$5,IF($A2067&lt;1800,'BM011'!$D$5,IF($A2067&lt;2000,'BM011'!$D$5,$A2067))),'BM011'!$D$5:$U$607,'BM011'!T$609,0))</f>
        <v>13983.25</v>
      </c>
      <c r="G2067">
        <f>SUMIFS(Baggrundsvariable!D$3:D$296,Baggrundsvariable!$A$3:$A$296,Samlet!$C2067,Baggrundsvariable!$C$3:$C$296,Samlet!$E2067)</f>
        <v>288485</v>
      </c>
      <c r="H2067" s="8">
        <f>SUMIFS(Baggrundsvariable!E$3:E$296,Baggrundsvariable!$A$3:$A$296,Samlet!$C2067,Baggrundsvariable!$C$3:$C$296,Samlet!$E2067)</f>
        <v>0.34166666666666656</v>
      </c>
      <c r="I2067" s="8">
        <f>SUMIFS(Baggrundsvariable!F$3:F$296,Baggrundsvariable!$A$3:$A$296,Samlet!$C2067,Baggrundsvariable!$C$3:$C$296,Samlet!$E2067)</f>
        <v>3.3</v>
      </c>
      <c r="J2067" s="8">
        <f>SUMIFS(Baggrundsvariable!G$3:G$296,Baggrundsvariable!$A$3:$A$296,Samlet!$C2067,Baggrundsvariable!$C$3:$C$296,Samlet!$E2067)</f>
        <v>8.6999999999999993</v>
      </c>
      <c r="K2067" s="8">
        <f>SUMIFS(Baggrundsvariable!H$3:H$296,Baggrundsvariable!$A$3:$A$296,Samlet!$C2067,Baggrundsvariable!$C$3:$C$296,Samlet!$E2067)</f>
        <v>11.3</v>
      </c>
      <c r="L2067" s="8">
        <f>SUMIFS(Baggrundsvariable!I$3:I$296,Baggrundsvariable!$A$3:$A$296,Samlet!$C2067,Baggrundsvariable!$C$3:$C$296,Samlet!$E2067)</f>
        <v>4.7851184041446553</v>
      </c>
    </row>
    <row r="2068" spans="1:12">
      <c r="A2068">
        <v>3550</v>
      </c>
      <c r="B2068" t="s">
        <v>697</v>
      </c>
      <c r="C2068">
        <v>219</v>
      </c>
      <c r="D2068" t="s">
        <v>1259</v>
      </c>
      <c r="E2068">
        <v>2015</v>
      </c>
      <c r="F2068" s="15">
        <f>IF(VLOOKUP(IF($A2068&lt;1500,'BM011'!$D$5,IF($A2068&lt;1800,'BM011'!$D$5,IF($A2068&lt;2000,'BM011'!$D$5,$A2068))),'BM011'!$D$5:$U$607,'BM011'!T$609,0)="BRUG KOM",VLOOKUP($C2068,'BM010'!$C$5:$T$102,'BM010'!S$104,0),VLOOKUP(IF($A2068&lt;1500,'BM011'!$D$5,IF($A2068&lt;1800,'BM011'!$D$5,IF($A2068&lt;2000,'BM011'!$D$5,$A2068))),'BM011'!$D$5:$U$607,'BM011'!T$609,0))</f>
        <v>13983.25</v>
      </c>
      <c r="G2068">
        <f>SUMIFS(Baggrundsvariable!D$3:D$296,Baggrundsvariable!$A$3:$A$296,Samlet!$C2068,Baggrundsvariable!$C$3:$C$296,Samlet!$E2068)</f>
        <v>251272</v>
      </c>
      <c r="H2068" s="8">
        <f>SUMIFS(Baggrundsvariable!E$3:E$296,Baggrundsvariable!$A$3:$A$296,Samlet!$C2068,Baggrundsvariable!$C$3:$C$296,Samlet!$E2068)</f>
        <v>0.68333333333333324</v>
      </c>
      <c r="I2068" s="8">
        <f>SUMIFS(Baggrundsvariable!F$3:F$296,Baggrundsvariable!$A$3:$A$296,Samlet!$C2068,Baggrundsvariable!$C$3:$C$296,Samlet!$E2068)</f>
        <v>4</v>
      </c>
      <c r="J2068" s="8">
        <f>SUMIFS(Baggrundsvariable!G$3:G$296,Baggrundsvariable!$A$3:$A$296,Samlet!$C2068,Baggrundsvariable!$C$3:$C$296,Samlet!$E2068)</f>
        <v>13.3</v>
      </c>
      <c r="K2068" s="8">
        <f>SUMIFS(Baggrundsvariable!H$3:H$296,Baggrundsvariable!$A$3:$A$296,Samlet!$C2068,Baggrundsvariable!$C$3:$C$296,Samlet!$E2068)</f>
        <v>15.7</v>
      </c>
      <c r="L2068" s="8">
        <f>SUMIFS(Baggrundsvariable!I$3:I$296,Baggrundsvariable!$A$3:$A$296,Samlet!$C2068,Baggrundsvariable!$C$3:$C$296,Samlet!$E2068)</f>
        <v>7.1646117437199424</v>
      </c>
    </row>
    <row r="2069" spans="1:12">
      <c r="A2069">
        <v>3550</v>
      </c>
      <c r="B2069" t="s">
        <v>697</v>
      </c>
      <c r="C2069">
        <v>240</v>
      </c>
      <c r="D2069" t="s">
        <v>1249</v>
      </c>
      <c r="E2069">
        <v>2015</v>
      </c>
      <c r="F2069" s="15">
        <f>IF(VLOOKUP(IF($A2069&lt;1500,'BM011'!$D$5,IF($A2069&lt;1800,'BM011'!$D$5,IF($A2069&lt;2000,'BM011'!$D$5,$A2069))),'BM011'!$D$5:$U$607,'BM011'!T$609,0)="BRUG KOM",VLOOKUP($C2069,'BM010'!$C$5:$T$102,'BM010'!S$104,0),VLOOKUP(IF($A2069&lt;1500,'BM011'!$D$5,IF($A2069&lt;1800,'BM011'!$D$5,IF($A2069&lt;2000,'BM011'!$D$5,$A2069))),'BM011'!$D$5:$U$607,'BM011'!T$609,0))</f>
        <v>13983.25</v>
      </c>
      <c r="G2069">
        <f>SUMIFS(Baggrundsvariable!D$3:D$296,Baggrundsvariable!$A$3:$A$296,Samlet!$C2069,Baggrundsvariable!$C$3:$C$296,Samlet!$E2069)</f>
        <v>256199</v>
      </c>
      <c r="H2069" s="8">
        <f>SUMIFS(Baggrundsvariable!E$3:E$296,Baggrundsvariable!$A$3:$A$296,Samlet!$C2069,Baggrundsvariable!$C$3:$C$296,Samlet!$E2069)</f>
        <v>0.58333333333333326</v>
      </c>
      <c r="I2069" s="8">
        <f>SUMIFS(Baggrundsvariable!F$3:F$296,Baggrundsvariable!$A$3:$A$296,Samlet!$C2069,Baggrundsvariable!$C$3:$C$296,Samlet!$E2069)</f>
        <v>1.1000000000000001</v>
      </c>
      <c r="J2069" s="8">
        <f>SUMIFS(Baggrundsvariable!G$3:G$296,Baggrundsvariable!$A$3:$A$296,Samlet!$C2069,Baggrundsvariable!$C$3:$C$296,Samlet!$E2069)</f>
        <v>8.8000000000000007</v>
      </c>
      <c r="K2069" s="8">
        <f>SUMIFS(Baggrundsvariable!H$3:H$296,Baggrundsvariable!$A$3:$A$296,Samlet!$C2069,Baggrundsvariable!$C$3:$C$296,Samlet!$E2069)</f>
        <v>13.2</v>
      </c>
      <c r="L2069" s="8">
        <f>SUMIFS(Baggrundsvariable!I$3:I$296,Baggrundsvariable!$A$3:$A$296,Samlet!$C2069,Baggrundsvariable!$C$3:$C$296,Samlet!$E2069)</f>
        <v>5.1677950701954929</v>
      </c>
    </row>
    <row r="2070" spans="1:12">
      <c r="A2070">
        <v>3550</v>
      </c>
      <c r="B2070" t="s">
        <v>697</v>
      </c>
      <c r="C2070">
        <v>250</v>
      </c>
      <c r="D2070" t="s">
        <v>1262</v>
      </c>
      <c r="E2070">
        <v>2015</v>
      </c>
      <c r="F2070" s="15">
        <f>IF(VLOOKUP(IF($A2070&lt;1500,'BM011'!$D$5,IF($A2070&lt;1800,'BM011'!$D$5,IF($A2070&lt;2000,'BM011'!$D$5,$A2070))),'BM011'!$D$5:$U$607,'BM011'!T$609,0)="BRUG KOM",VLOOKUP($C2070,'BM010'!$C$5:$T$102,'BM010'!S$104,0),VLOOKUP(IF($A2070&lt;1500,'BM011'!$D$5,IF($A2070&lt;1800,'BM011'!$D$5,IF($A2070&lt;2000,'BM011'!$D$5,$A2070))),'BM011'!$D$5:$U$607,'BM011'!T$609,0))</f>
        <v>13983.25</v>
      </c>
      <c r="G2070">
        <f>SUMIFS(Baggrundsvariable!D$3:D$296,Baggrundsvariable!$A$3:$A$296,Samlet!$C2070,Baggrundsvariable!$C$3:$C$296,Samlet!$E2070)</f>
        <v>227244</v>
      </c>
      <c r="H2070" s="8">
        <f>SUMIFS(Baggrundsvariable!E$3:E$296,Baggrundsvariable!$A$3:$A$296,Samlet!$C2070,Baggrundsvariable!$C$3:$C$296,Samlet!$E2070)</f>
        <v>0.90833333333333355</v>
      </c>
      <c r="I2070" s="8">
        <f>SUMIFS(Baggrundsvariable!F$3:F$296,Baggrundsvariable!$A$3:$A$296,Samlet!$C2070,Baggrundsvariable!$C$3:$C$296,Samlet!$E2070)</f>
        <v>4.3</v>
      </c>
      <c r="J2070" s="8">
        <f>SUMIFS(Baggrundsvariable!G$3:G$296,Baggrundsvariable!$A$3:$A$296,Samlet!$C2070,Baggrundsvariable!$C$3:$C$296,Samlet!$E2070)</f>
        <v>13.5</v>
      </c>
      <c r="K2070" s="8">
        <f>SUMIFS(Baggrundsvariable!H$3:H$296,Baggrundsvariable!$A$3:$A$296,Samlet!$C2070,Baggrundsvariable!$C$3:$C$296,Samlet!$E2070)</f>
        <v>14.6</v>
      </c>
      <c r="L2070" s="8">
        <f>SUMIFS(Baggrundsvariable!I$3:I$296,Baggrundsvariable!$A$3:$A$296,Samlet!$C2070,Baggrundsvariable!$C$3:$C$296,Samlet!$E2070)</f>
        <v>4.7513898852223821</v>
      </c>
    </row>
    <row r="2071" spans="1:12">
      <c r="A2071">
        <v>3600</v>
      </c>
      <c r="B2071" t="s">
        <v>698</v>
      </c>
      <c r="C2071">
        <v>219</v>
      </c>
      <c r="D2071" t="s">
        <v>1259</v>
      </c>
      <c r="E2071">
        <v>2015</v>
      </c>
      <c r="F2071" s="15">
        <f>IF(VLOOKUP(IF($A2071&lt;1500,'BM011'!$D$5,IF($A2071&lt;1800,'BM011'!$D$5,IF($A2071&lt;2000,'BM011'!$D$5,$A2071))),'BM011'!$D$5:$U$607,'BM011'!T$609,0)="BRUG KOM",VLOOKUP($C2071,'BM010'!$C$5:$T$102,'BM010'!S$104,0),VLOOKUP(IF($A2071&lt;1500,'BM011'!$D$5,IF($A2071&lt;1800,'BM011'!$D$5,IF($A2071&lt;2000,'BM011'!$D$5,$A2071))),'BM011'!$D$5:$U$607,'BM011'!T$609,0))</f>
        <v>15602.75</v>
      </c>
      <c r="G2071">
        <f>SUMIFS(Baggrundsvariable!D$3:D$296,Baggrundsvariable!$A$3:$A$296,Samlet!$C2071,Baggrundsvariable!$C$3:$C$296,Samlet!$E2071)</f>
        <v>251272</v>
      </c>
      <c r="H2071" s="8">
        <f>SUMIFS(Baggrundsvariable!E$3:E$296,Baggrundsvariable!$A$3:$A$296,Samlet!$C2071,Baggrundsvariable!$C$3:$C$296,Samlet!$E2071)</f>
        <v>0.68333333333333324</v>
      </c>
      <c r="I2071" s="8">
        <f>SUMIFS(Baggrundsvariable!F$3:F$296,Baggrundsvariable!$A$3:$A$296,Samlet!$C2071,Baggrundsvariable!$C$3:$C$296,Samlet!$E2071)</f>
        <v>4</v>
      </c>
      <c r="J2071" s="8">
        <f>SUMIFS(Baggrundsvariable!G$3:G$296,Baggrundsvariable!$A$3:$A$296,Samlet!$C2071,Baggrundsvariable!$C$3:$C$296,Samlet!$E2071)</f>
        <v>13.3</v>
      </c>
      <c r="K2071" s="8">
        <f>SUMIFS(Baggrundsvariable!H$3:H$296,Baggrundsvariable!$A$3:$A$296,Samlet!$C2071,Baggrundsvariable!$C$3:$C$296,Samlet!$E2071)</f>
        <v>15.7</v>
      </c>
      <c r="L2071" s="8">
        <f>SUMIFS(Baggrundsvariable!I$3:I$296,Baggrundsvariable!$A$3:$A$296,Samlet!$C2071,Baggrundsvariable!$C$3:$C$296,Samlet!$E2071)</f>
        <v>7.1646117437199424</v>
      </c>
    </row>
    <row r="2072" spans="1:12">
      <c r="A2072">
        <v>3600</v>
      </c>
      <c r="B2072" t="s">
        <v>698</v>
      </c>
      <c r="C2072">
        <v>250</v>
      </c>
      <c r="D2072" t="s">
        <v>1262</v>
      </c>
      <c r="E2072">
        <v>2015</v>
      </c>
      <c r="F2072" s="15">
        <f>IF(VLOOKUP(IF($A2072&lt;1500,'BM011'!$D$5,IF($A2072&lt;1800,'BM011'!$D$5,IF($A2072&lt;2000,'BM011'!$D$5,$A2072))),'BM011'!$D$5:$U$607,'BM011'!T$609,0)="BRUG KOM",VLOOKUP($C2072,'BM010'!$C$5:$T$102,'BM010'!S$104,0),VLOOKUP(IF($A2072&lt;1500,'BM011'!$D$5,IF($A2072&lt;1800,'BM011'!$D$5,IF($A2072&lt;2000,'BM011'!$D$5,$A2072))),'BM011'!$D$5:$U$607,'BM011'!T$609,0))</f>
        <v>15602.75</v>
      </c>
      <c r="G2072">
        <f>SUMIFS(Baggrundsvariable!D$3:D$296,Baggrundsvariable!$A$3:$A$296,Samlet!$C2072,Baggrundsvariable!$C$3:$C$296,Samlet!$E2072)</f>
        <v>227244</v>
      </c>
      <c r="H2072" s="8">
        <f>SUMIFS(Baggrundsvariable!E$3:E$296,Baggrundsvariable!$A$3:$A$296,Samlet!$C2072,Baggrundsvariable!$C$3:$C$296,Samlet!$E2072)</f>
        <v>0.90833333333333355</v>
      </c>
      <c r="I2072" s="8">
        <f>SUMIFS(Baggrundsvariable!F$3:F$296,Baggrundsvariable!$A$3:$A$296,Samlet!$C2072,Baggrundsvariable!$C$3:$C$296,Samlet!$E2072)</f>
        <v>4.3</v>
      </c>
      <c r="J2072" s="8">
        <f>SUMIFS(Baggrundsvariable!G$3:G$296,Baggrundsvariable!$A$3:$A$296,Samlet!$C2072,Baggrundsvariable!$C$3:$C$296,Samlet!$E2072)</f>
        <v>13.5</v>
      </c>
      <c r="K2072" s="8">
        <f>SUMIFS(Baggrundsvariable!H$3:H$296,Baggrundsvariable!$A$3:$A$296,Samlet!$C2072,Baggrundsvariable!$C$3:$C$296,Samlet!$E2072)</f>
        <v>14.6</v>
      </c>
      <c r="L2072" s="8">
        <f>SUMIFS(Baggrundsvariable!I$3:I$296,Baggrundsvariable!$A$3:$A$296,Samlet!$C2072,Baggrundsvariable!$C$3:$C$296,Samlet!$E2072)</f>
        <v>4.7513898852223821</v>
      </c>
    </row>
    <row r="2073" spans="1:12">
      <c r="A2073">
        <v>3600</v>
      </c>
      <c r="B2073" t="s">
        <v>698</v>
      </c>
      <c r="C2073">
        <v>260</v>
      </c>
      <c r="D2073" t="s">
        <v>1260</v>
      </c>
      <c r="E2073">
        <v>2015</v>
      </c>
      <c r="F2073" s="15">
        <f>IF(VLOOKUP(IF($A2073&lt;1500,'BM011'!$D$5,IF($A2073&lt;1800,'BM011'!$D$5,IF($A2073&lt;2000,'BM011'!$D$5,$A2073))),'BM011'!$D$5:$U$607,'BM011'!T$609,0)="BRUG KOM",VLOOKUP($C2073,'BM010'!$C$5:$T$102,'BM010'!S$104,0),VLOOKUP(IF($A2073&lt;1500,'BM011'!$D$5,IF($A2073&lt;1800,'BM011'!$D$5,IF($A2073&lt;2000,'BM011'!$D$5,$A2073))),'BM011'!$D$5:$U$607,'BM011'!T$609,0))</f>
        <v>15602.75</v>
      </c>
      <c r="G2073">
        <f>SUMIFS(Baggrundsvariable!D$3:D$296,Baggrundsvariable!$A$3:$A$296,Samlet!$C2073,Baggrundsvariable!$C$3:$C$296,Samlet!$E2073)</f>
        <v>210450</v>
      </c>
      <c r="H2073" s="8">
        <f>SUMIFS(Baggrundsvariable!E$3:E$296,Baggrundsvariable!$A$3:$A$296,Samlet!$C2073,Baggrundsvariable!$C$3:$C$296,Samlet!$E2073)</f>
        <v>0.87500000000000033</v>
      </c>
      <c r="I2073" s="8">
        <f>SUMIFS(Baggrundsvariable!F$3:F$296,Baggrundsvariable!$A$3:$A$296,Samlet!$C2073,Baggrundsvariable!$C$3:$C$296,Samlet!$E2073)</f>
        <v>3.3</v>
      </c>
      <c r="J2073" s="8">
        <f>SUMIFS(Baggrundsvariable!G$3:G$296,Baggrundsvariable!$A$3:$A$296,Samlet!$C2073,Baggrundsvariable!$C$3:$C$296,Samlet!$E2073)</f>
        <v>16.7</v>
      </c>
      <c r="K2073" s="8">
        <f>SUMIFS(Baggrundsvariable!H$3:H$296,Baggrundsvariable!$A$3:$A$296,Samlet!$C2073,Baggrundsvariable!$C$3:$C$296,Samlet!$E2073)</f>
        <v>16.399999999999999</v>
      </c>
      <c r="L2073" s="8">
        <f>SUMIFS(Baggrundsvariable!I$3:I$296,Baggrundsvariable!$A$3:$A$296,Samlet!$C2073,Baggrundsvariable!$C$3:$C$296,Samlet!$E2073)</f>
        <v>5.8356834905507471</v>
      </c>
    </row>
    <row r="2074" spans="1:12">
      <c r="A2074">
        <v>3630</v>
      </c>
      <c r="B2074" t="s">
        <v>699</v>
      </c>
      <c r="C2074">
        <v>250</v>
      </c>
      <c r="D2074" t="s">
        <v>1262</v>
      </c>
      <c r="E2074">
        <v>2015</v>
      </c>
      <c r="F2074" s="15">
        <f>IF(VLOOKUP(IF($A2074&lt;1500,'BM011'!$D$5,IF($A2074&lt;1800,'BM011'!$D$5,IF($A2074&lt;2000,'BM011'!$D$5,$A2074))),'BM011'!$D$5:$U$607,'BM011'!T$609,0)="BRUG KOM",VLOOKUP($C2074,'BM010'!$C$5:$T$102,'BM010'!S$104,0),VLOOKUP(IF($A2074&lt;1500,'BM011'!$D$5,IF($A2074&lt;1800,'BM011'!$D$5,IF($A2074&lt;2000,'BM011'!$D$5,$A2074))),'BM011'!$D$5:$U$607,'BM011'!T$609,0))</f>
        <v>10679.75</v>
      </c>
      <c r="G2074">
        <f>SUMIFS(Baggrundsvariable!D$3:D$296,Baggrundsvariable!$A$3:$A$296,Samlet!$C2074,Baggrundsvariable!$C$3:$C$296,Samlet!$E2074)</f>
        <v>227244</v>
      </c>
      <c r="H2074" s="8">
        <f>SUMIFS(Baggrundsvariable!E$3:E$296,Baggrundsvariable!$A$3:$A$296,Samlet!$C2074,Baggrundsvariable!$C$3:$C$296,Samlet!$E2074)</f>
        <v>0.90833333333333355</v>
      </c>
      <c r="I2074" s="8">
        <f>SUMIFS(Baggrundsvariable!F$3:F$296,Baggrundsvariable!$A$3:$A$296,Samlet!$C2074,Baggrundsvariable!$C$3:$C$296,Samlet!$E2074)</f>
        <v>4.3</v>
      </c>
      <c r="J2074" s="8">
        <f>SUMIFS(Baggrundsvariable!G$3:G$296,Baggrundsvariable!$A$3:$A$296,Samlet!$C2074,Baggrundsvariable!$C$3:$C$296,Samlet!$E2074)</f>
        <v>13.5</v>
      </c>
      <c r="K2074" s="8">
        <f>SUMIFS(Baggrundsvariable!H$3:H$296,Baggrundsvariable!$A$3:$A$296,Samlet!$C2074,Baggrundsvariable!$C$3:$C$296,Samlet!$E2074)</f>
        <v>14.6</v>
      </c>
      <c r="L2074" s="8">
        <f>SUMIFS(Baggrundsvariable!I$3:I$296,Baggrundsvariable!$A$3:$A$296,Samlet!$C2074,Baggrundsvariable!$C$3:$C$296,Samlet!$E2074)</f>
        <v>4.7513898852223821</v>
      </c>
    </row>
    <row r="2075" spans="1:12">
      <c r="A2075">
        <v>3650</v>
      </c>
      <c r="B2075" t="s">
        <v>700</v>
      </c>
      <c r="C2075">
        <v>240</v>
      </c>
      <c r="D2075" t="s">
        <v>1249</v>
      </c>
      <c r="E2075">
        <v>2015</v>
      </c>
      <c r="F2075" s="15">
        <f>IF(VLOOKUP(IF($A2075&lt;1500,'BM011'!$D$5,IF($A2075&lt;1800,'BM011'!$D$5,IF($A2075&lt;2000,'BM011'!$D$5,$A2075))),'BM011'!$D$5:$U$607,'BM011'!T$609,0)="BRUG KOM",VLOOKUP($C2075,'BM010'!$C$5:$T$102,'BM010'!S$104,0),VLOOKUP(IF($A2075&lt;1500,'BM011'!$D$5,IF($A2075&lt;1800,'BM011'!$D$5,IF($A2075&lt;2000,'BM011'!$D$5,$A2075))),'BM011'!$D$5:$U$607,'BM011'!T$609,0))</f>
        <v>17349.5</v>
      </c>
      <c r="G2075">
        <f>SUMIFS(Baggrundsvariable!D$3:D$296,Baggrundsvariable!$A$3:$A$296,Samlet!$C2075,Baggrundsvariable!$C$3:$C$296,Samlet!$E2075)</f>
        <v>256199</v>
      </c>
      <c r="H2075" s="8">
        <f>SUMIFS(Baggrundsvariable!E$3:E$296,Baggrundsvariable!$A$3:$A$296,Samlet!$C2075,Baggrundsvariable!$C$3:$C$296,Samlet!$E2075)</f>
        <v>0.58333333333333326</v>
      </c>
      <c r="I2075" s="8">
        <f>SUMIFS(Baggrundsvariable!F$3:F$296,Baggrundsvariable!$A$3:$A$296,Samlet!$C2075,Baggrundsvariable!$C$3:$C$296,Samlet!$E2075)</f>
        <v>1.1000000000000001</v>
      </c>
      <c r="J2075" s="8">
        <f>SUMIFS(Baggrundsvariable!G$3:G$296,Baggrundsvariable!$A$3:$A$296,Samlet!$C2075,Baggrundsvariable!$C$3:$C$296,Samlet!$E2075)</f>
        <v>8.8000000000000007</v>
      </c>
      <c r="K2075" s="8">
        <f>SUMIFS(Baggrundsvariable!H$3:H$296,Baggrundsvariable!$A$3:$A$296,Samlet!$C2075,Baggrundsvariable!$C$3:$C$296,Samlet!$E2075)</f>
        <v>13.2</v>
      </c>
      <c r="L2075" s="8">
        <f>SUMIFS(Baggrundsvariable!I$3:I$296,Baggrundsvariable!$A$3:$A$296,Samlet!$C2075,Baggrundsvariable!$C$3:$C$296,Samlet!$E2075)</f>
        <v>5.1677950701954929</v>
      </c>
    </row>
    <row r="2076" spans="1:12">
      <c r="A2076">
        <v>3660</v>
      </c>
      <c r="B2076" t="s">
        <v>701</v>
      </c>
      <c r="C2076">
        <v>240</v>
      </c>
      <c r="D2076" t="s">
        <v>1249</v>
      </c>
      <c r="E2076">
        <v>2015</v>
      </c>
      <c r="F2076" s="15">
        <f>IF(VLOOKUP(IF($A2076&lt;1500,'BM011'!$D$5,IF($A2076&lt;1800,'BM011'!$D$5,IF($A2076&lt;2000,'BM011'!$D$5,$A2076))),'BM011'!$D$5:$U$607,'BM011'!T$609,0)="BRUG KOM",VLOOKUP($C2076,'BM010'!$C$5:$T$102,'BM010'!S$104,0),VLOOKUP(IF($A2076&lt;1500,'BM011'!$D$5,IF($A2076&lt;1800,'BM011'!$D$5,IF($A2076&lt;2000,'BM011'!$D$5,$A2076))),'BM011'!$D$5:$U$607,'BM011'!T$609,0))</f>
        <v>17103</v>
      </c>
      <c r="G2076">
        <f>SUMIFS(Baggrundsvariable!D$3:D$296,Baggrundsvariable!$A$3:$A$296,Samlet!$C2076,Baggrundsvariable!$C$3:$C$296,Samlet!$E2076)</f>
        <v>256199</v>
      </c>
      <c r="H2076" s="8">
        <f>SUMIFS(Baggrundsvariable!E$3:E$296,Baggrundsvariable!$A$3:$A$296,Samlet!$C2076,Baggrundsvariable!$C$3:$C$296,Samlet!$E2076)</f>
        <v>0.58333333333333326</v>
      </c>
      <c r="I2076" s="8">
        <f>SUMIFS(Baggrundsvariable!F$3:F$296,Baggrundsvariable!$A$3:$A$296,Samlet!$C2076,Baggrundsvariable!$C$3:$C$296,Samlet!$E2076)</f>
        <v>1.1000000000000001</v>
      </c>
      <c r="J2076" s="8">
        <f>SUMIFS(Baggrundsvariable!G$3:G$296,Baggrundsvariable!$A$3:$A$296,Samlet!$C2076,Baggrundsvariable!$C$3:$C$296,Samlet!$E2076)</f>
        <v>8.8000000000000007</v>
      </c>
      <c r="K2076" s="8">
        <f>SUMIFS(Baggrundsvariable!H$3:H$296,Baggrundsvariable!$A$3:$A$296,Samlet!$C2076,Baggrundsvariable!$C$3:$C$296,Samlet!$E2076)</f>
        <v>13.2</v>
      </c>
      <c r="L2076" s="8">
        <f>SUMIFS(Baggrundsvariable!I$3:I$296,Baggrundsvariable!$A$3:$A$296,Samlet!$C2076,Baggrundsvariable!$C$3:$C$296,Samlet!$E2076)</f>
        <v>5.1677950701954929</v>
      </c>
    </row>
    <row r="2077" spans="1:12">
      <c r="A2077">
        <v>3670</v>
      </c>
      <c r="B2077" t="s">
        <v>702</v>
      </c>
      <c r="C2077">
        <v>240</v>
      </c>
      <c r="D2077" t="s">
        <v>1249</v>
      </c>
      <c r="E2077">
        <v>2015</v>
      </c>
      <c r="F2077" s="15">
        <f>IF(VLOOKUP(IF($A2077&lt;1500,'BM011'!$D$5,IF($A2077&lt;1800,'BM011'!$D$5,IF($A2077&lt;2000,'BM011'!$D$5,$A2077))),'BM011'!$D$5:$U$607,'BM011'!T$609,0)="BRUG KOM",VLOOKUP($C2077,'BM010'!$C$5:$T$102,'BM010'!S$104,0),VLOOKUP(IF($A2077&lt;1500,'BM011'!$D$5,IF($A2077&lt;1800,'BM011'!$D$5,IF($A2077&lt;2000,'BM011'!$D$5,$A2077))),'BM011'!$D$5:$U$607,'BM011'!T$609,0))</f>
        <v>17464.666666666668</v>
      </c>
      <c r="G2077">
        <f>SUMIFS(Baggrundsvariable!D$3:D$296,Baggrundsvariable!$A$3:$A$296,Samlet!$C2077,Baggrundsvariable!$C$3:$C$296,Samlet!$E2077)</f>
        <v>256199</v>
      </c>
      <c r="H2077" s="8">
        <f>SUMIFS(Baggrundsvariable!E$3:E$296,Baggrundsvariable!$A$3:$A$296,Samlet!$C2077,Baggrundsvariable!$C$3:$C$296,Samlet!$E2077)</f>
        <v>0.58333333333333326</v>
      </c>
      <c r="I2077" s="8">
        <f>SUMIFS(Baggrundsvariable!F$3:F$296,Baggrundsvariable!$A$3:$A$296,Samlet!$C2077,Baggrundsvariable!$C$3:$C$296,Samlet!$E2077)</f>
        <v>1.1000000000000001</v>
      </c>
      <c r="J2077" s="8">
        <f>SUMIFS(Baggrundsvariable!G$3:G$296,Baggrundsvariable!$A$3:$A$296,Samlet!$C2077,Baggrundsvariable!$C$3:$C$296,Samlet!$E2077)</f>
        <v>8.8000000000000007</v>
      </c>
      <c r="K2077" s="8">
        <f>SUMIFS(Baggrundsvariable!H$3:H$296,Baggrundsvariable!$A$3:$A$296,Samlet!$C2077,Baggrundsvariable!$C$3:$C$296,Samlet!$E2077)</f>
        <v>13.2</v>
      </c>
      <c r="L2077" s="8">
        <f>SUMIFS(Baggrundsvariable!I$3:I$296,Baggrundsvariable!$A$3:$A$296,Samlet!$C2077,Baggrundsvariable!$C$3:$C$296,Samlet!$E2077)</f>
        <v>5.1677950701954929</v>
      </c>
    </row>
    <row r="2078" spans="1:12">
      <c r="A2078">
        <v>3670</v>
      </c>
      <c r="B2078" t="s">
        <v>702</v>
      </c>
      <c r="C2078">
        <v>265</v>
      </c>
      <c r="D2078" t="s">
        <v>1244</v>
      </c>
      <c r="E2078">
        <v>2015</v>
      </c>
      <c r="F2078" s="15">
        <f>IF(VLOOKUP(IF($A2078&lt;1500,'BM011'!$D$5,IF($A2078&lt;1800,'BM011'!$D$5,IF($A2078&lt;2000,'BM011'!$D$5,$A2078))),'BM011'!$D$5:$U$607,'BM011'!T$609,0)="BRUG KOM",VLOOKUP($C2078,'BM010'!$C$5:$T$102,'BM010'!S$104,0),VLOOKUP(IF($A2078&lt;1500,'BM011'!$D$5,IF($A2078&lt;1800,'BM011'!$D$5,IF($A2078&lt;2000,'BM011'!$D$5,$A2078))),'BM011'!$D$5:$U$607,'BM011'!T$609,0))</f>
        <v>17464.666666666668</v>
      </c>
      <c r="G2078">
        <f>SUMIFS(Baggrundsvariable!D$3:D$296,Baggrundsvariable!$A$3:$A$296,Samlet!$C2078,Baggrundsvariable!$C$3:$C$296,Samlet!$E2078)</f>
        <v>242144</v>
      </c>
      <c r="H2078" s="8">
        <f>SUMIFS(Baggrundsvariable!E$3:E$296,Baggrundsvariable!$A$3:$A$296,Samlet!$C2078,Baggrundsvariable!$C$3:$C$296,Samlet!$E2078)</f>
        <v>0.76666666666666672</v>
      </c>
      <c r="I2078" s="8">
        <f>SUMIFS(Baggrundsvariable!F$3:F$296,Baggrundsvariable!$A$3:$A$296,Samlet!$C2078,Baggrundsvariable!$C$3:$C$296,Samlet!$E2078)</f>
        <v>3.6</v>
      </c>
      <c r="J2078" s="8">
        <f>SUMIFS(Baggrundsvariable!G$3:G$296,Baggrundsvariable!$A$3:$A$296,Samlet!$C2078,Baggrundsvariable!$C$3:$C$296,Samlet!$E2078)</f>
        <v>17.399999999999999</v>
      </c>
      <c r="K2078" s="8">
        <f>SUMIFS(Baggrundsvariable!H$3:H$296,Baggrundsvariable!$A$3:$A$296,Samlet!$C2078,Baggrundsvariable!$C$3:$C$296,Samlet!$E2078)</f>
        <v>14.7</v>
      </c>
      <c r="L2078" s="8">
        <f>SUMIFS(Baggrundsvariable!I$3:I$296,Baggrundsvariable!$A$3:$A$296,Samlet!$C2078,Baggrundsvariable!$C$3:$C$296,Samlet!$E2078)</f>
        <v>6.4390546608358648</v>
      </c>
    </row>
    <row r="2079" spans="1:12">
      <c r="A2079">
        <v>3700</v>
      </c>
      <c r="B2079" t="s">
        <v>703</v>
      </c>
      <c r="C2079">
        <v>400</v>
      </c>
      <c r="D2079" t="s">
        <v>1263</v>
      </c>
      <c r="E2079">
        <v>2015</v>
      </c>
      <c r="F2079" s="15">
        <f>IF(VLOOKUP(IF($A2079&lt;1500,'BM011'!$D$5,IF($A2079&lt;1800,'BM011'!$D$5,IF($A2079&lt;2000,'BM011'!$D$5,$A2079))),'BM011'!$D$5:$U$607,'BM011'!T$609,0)="BRUG KOM",VLOOKUP($C2079,'BM010'!$C$5:$T$102,'BM010'!S$104,0),VLOOKUP(IF($A2079&lt;1500,'BM011'!$D$5,IF($A2079&lt;1800,'BM011'!$D$5,IF($A2079&lt;2000,'BM011'!$D$5,$A2079))),'BM011'!$D$5:$U$607,'BM011'!T$609,0))</f>
        <v>6675.75</v>
      </c>
      <c r="G2079">
        <f>SUMIFS(Baggrundsvariable!D$3:D$296,Baggrundsvariable!$A$3:$A$296,Samlet!$C2079,Baggrundsvariable!$C$3:$C$296,Samlet!$E2079)</f>
        <v>189477</v>
      </c>
      <c r="H2079" s="8">
        <f>SUMIFS(Baggrundsvariable!E$3:E$296,Baggrundsvariable!$A$3:$A$296,Samlet!$C2079,Baggrundsvariable!$C$3:$C$296,Samlet!$E2079)</f>
        <v>1.0000000000000002</v>
      </c>
      <c r="I2079" s="8">
        <f>SUMIFS(Baggrundsvariable!F$3:F$296,Baggrundsvariable!$A$3:$A$296,Samlet!$C2079,Baggrundsvariable!$C$3:$C$296,Samlet!$E2079)</f>
        <v>4.5</v>
      </c>
      <c r="J2079" s="8">
        <f>SUMIFS(Baggrundsvariable!G$3:G$296,Baggrundsvariable!$A$3:$A$296,Samlet!$C2079,Baggrundsvariable!$C$3:$C$296,Samlet!$E2079)</f>
        <v>16.8</v>
      </c>
      <c r="K2079" s="8">
        <f>SUMIFS(Baggrundsvariable!H$3:H$296,Baggrundsvariable!$A$3:$A$296,Samlet!$C2079,Baggrundsvariable!$C$3:$C$296,Samlet!$E2079)</f>
        <v>16.399999999999999</v>
      </c>
      <c r="L2079" s="8">
        <f>SUMIFS(Baggrundsvariable!I$3:I$296,Baggrundsvariable!$A$3:$A$296,Samlet!$C2079,Baggrundsvariable!$C$3:$C$296,Samlet!$E2079)</f>
        <v>2.7134851226377164</v>
      </c>
    </row>
    <row r="2080" spans="1:12">
      <c r="A2080">
        <v>3720</v>
      </c>
      <c r="B2080" t="s">
        <v>704</v>
      </c>
      <c r="C2080">
        <v>400</v>
      </c>
      <c r="D2080" t="s">
        <v>1263</v>
      </c>
      <c r="E2080">
        <v>2015</v>
      </c>
      <c r="F2080" s="15">
        <f>IF(VLOOKUP(IF($A2080&lt;1500,'BM011'!$D$5,IF($A2080&lt;1800,'BM011'!$D$5,IF($A2080&lt;2000,'BM011'!$D$5,$A2080))),'BM011'!$D$5:$U$607,'BM011'!T$609,0)="BRUG KOM",VLOOKUP($C2080,'BM010'!$C$5:$T$102,'BM010'!S$104,0),VLOOKUP(IF($A2080&lt;1500,'BM011'!$D$5,IF($A2080&lt;1800,'BM011'!$D$5,IF($A2080&lt;2000,'BM011'!$D$5,$A2080))),'BM011'!$D$5:$U$607,'BM011'!T$609,0))</f>
        <v>3415.25</v>
      </c>
      <c r="G2080">
        <f>SUMIFS(Baggrundsvariable!D$3:D$296,Baggrundsvariable!$A$3:$A$296,Samlet!$C2080,Baggrundsvariable!$C$3:$C$296,Samlet!$E2080)</f>
        <v>189477</v>
      </c>
      <c r="H2080" s="8">
        <f>SUMIFS(Baggrundsvariable!E$3:E$296,Baggrundsvariable!$A$3:$A$296,Samlet!$C2080,Baggrundsvariable!$C$3:$C$296,Samlet!$E2080)</f>
        <v>1.0000000000000002</v>
      </c>
      <c r="I2080" s="8">
        <f>SUMIFS(Baggrundsvariable!F$3:F$296,Baggrundsvariable!$A$3:$A$296,Samlet!$C2080,Baggrundsvariable!$C$3:$C$296,Samlet!$E2080)</f>
        <v>4.5</v>
      </c>
      <c r="J2080" s="8">
        <f>SUMIFS(Baggrundsvariable!G$3:G$296,Baggrundsvariable!$A$3:$A$296,Samlet!$C2080,Baggrundsvariable!$C$3:$C$296,Samlet!$E2080)</f>
        <v>16.8</v>
      </c>
      <c r="K2080" s="8">
        <f>SUMIFS(Baggrundsvariable!H$3:H$296,Baggrundsvariable!$A$3:$A$296,Samlet!$C2080,Baggrundsvariable!$C$3:$C$296,Samlet!$E2080)</f>
        <v>16.399999999999999</v>
      </c>
      <c r="L2080" s="8">
        <f>SUMIFS(Baggrundsvariable!I$3:I$296,Baggrundsvariable!$A$3:$A$296,Samlet!$C2080,Baggrundsvariable!$C$3:$C$296,Samlet!$E2080)</f>
        <v>2.7134851226377164</v>
      </c>
    </row>
    <row r="2081" spans="1:12">
      <c r="A2081">
        <v>3730</v>
      </c>
      <c r="B2081" t="s">
        <v>705</v>
      </c>
      <c r="C2081">
        <v>400</v>
      </c>
      <c r="D2081" t="s">
        <v>1263</v>
      </c>
      <c r="E2081">
        <v>2015</v>
      </c>
      <c r="F2081" s="15">
        <f>IF(VLOOKUP(IF($A2081&lt;1500,'BM011'!$D$5,IF($A2081&lt;1800,'BM011'!$D$5,IF($A2081&lt;2000,'BM011'!$D$5,$A2081))),'BM011'!$D$5:$U$607,'BM011'!T$609,0)="BRUG KOM",VLOOKUP($C2081,'BM010'!$C$5:$T$102,'BM010'!S$104,0),VLOOKUP(IF($A2081&lt;1500,'BM011'!$D$5,IF($A2081&lt;1800,'BM011'!$D$5,IF($A2081&lt;2000,'BM011'!$D$5,$A2081))),'BM011'!$D$5:$U$607,'BM011'!T$609,0))</f>
        <v>4189</v>
      </c>
      <c r="G2081">
        <f>SUMIFS(Baggrundsvariable!D$3:D$296,Baggrundsvariable!$A$3:$A$296,Samlet!$C2081,Baggrundsvariable!$C$3:$C$296,Samlet!$E2081)</f>
        <v>189477</v>
      </c>
      <c r="H2081" s="8">
        <f>SUMIFS(Baggrundsvariable!E$3:E$296,Baggrundsvariable!$A$3:$A$296,Samlet!$C2081,Baggrundsvariable!$C$3:$C$296,Samlet!$E2081)</f>
        <v>1.0000000000000002</v>
      </c>
      <c r="I2081" s="8">
        <f>SUMIFS(Baggrundsvariable!F$3:F$296,Baggrundsvariable!$A$3:$A$296,Samlet!$C2081,Baggrundsvariable!$C$3:$C$296,Samlet!$E2081)</f>
        <v>4.5</v>
      </c>
      <c r="J2081" s="8">
        <f>SUMIFS(Baggrundsvariable!G$3:G$296,Baggrundsvariable!$A$3:$A$296,Samlet!$C2081,Baggrundsvariable!$C$3:$C$296,Samlet!$E2081)</f>
        <v>16.8</v>
      </c>
      <c r="K2081" s="8">
        <f>SUMIFS(Baggrundsvariable!H$3:H$296,Baggrundsvariable!$A$3:$A$296,Samlet!$C2081,Baggrundsvariable!$C$3:$C$296,Samlet!$E2081)</f>
        <v>16.399999999999999</v>
      </c>
      <c r="L2081" s="8">
        <f>SUMIFS(Baggrundsvariable!I$3:I$296,Baggrundsvariable!$A$3:$A$296,Samlet!$C2081,Baggrundsvariable!$C$3:$C$296,Samlet!$E2081)</f>
        <v>2.7134851226377164</v>
      </c>
    </row>
    <row r="2082" spans="1:12">
      <c r="A2082">
        <v>3740</v>
      </c>
      <c r="B2082" t="s">
        <v>706</v>
      </c>
      <c r="C2082">
        <v>400</v>
      </c>
      <c r="D2082" t="s">
        <v>1263</v>
      </c>
      <c r="E2082">
        <v>2015</v>
      </c>
      <c r="F2082" s="15">
        <f>IF(VLOOKUP(IF($A2082&lt;1500,'BM011'!$D$5,IF($A2082&lt;1800,'BM011'!$D$5,IF($A2082&lt;2000,'BM011'!$D$5,$A2082))),'BM011'!$D$5:$U$607,'BM011'!T$609,0)="BRUG KOM",VLOOKUP($C2082,'BM010'!$C$5:$T$102,'BM010'!S$104,0),VLOOKUP(IF($A2082&lt;1500,'BM011'!$D$5,IF($A2082&lt;1800,'BM011'!$D$5,IF($A2082&lt;2000,'BM011'!$D$5,$A2082))),'BM011'!$D$5:$U$607,'BM011'!T$609,0))</f>
        <v>7018.5</v>
      </c>
      <c r="G2082">
        <f>SUMIFS(Baggrundsvariable!D$3:D$296,Baggrundsvariable!$A$3:$A$296,Samlet!$C2082,Baggrundsvariable!$C$3:$C$296,Samlet!$E2082)</f>
        <v>189477</v>
      </c>
      <c r="H2082" s="8">
        <f>SUMIFS(Baggrundsvariable!E$3:E$296,Baggrundsvariable!$A$3:$A$296,Samlet!$C2082,Baggrundsvariable!$C$3:$C$296,Samlet!$E2082)</f>
        <v>1.0000000000000002</v>
      </c>
      <c r="I2082" s="8">
        <f>SUMIFS(Baggrundsvariable!F$3:F$296,Baggrundsvariable!$A$3:$A$296,Samlet!$C2082,Baggrundsvariable!$C$3:$C$296,Samlet!$E2082)</f>
        <v>4.5</v>
      </c>
      <c r="J2082" s="8">
        <f>SUMIFS(Baggrundsvariable!G$3:G$296,Baggrundsvariable!$A$3:$A$296,Samlet!$C2082,Baggrundsvariable!$C$3:$C$296,Samlet!$E2082)</f>
        <v>16.8</v>
      </c>
      <c r="K2082" s="8">
        <f>SUMIFS(Baggrundsvariable!H$3:H$296,Baggrundsvariable!$A$3:$A$296,Samlet!$C2082,Baggrundsvariable!$C$3:$C$296,Samlet!$E2082)</f>
        <v>16.399999999999999</v>
      </c>
      <c r="L2082" s="8">
        <f>SUMIFS(Baggrundsvariable!I$3:I$296,Baggrundsvariable!$A$3:$A$296,Samlet!$C2082,Baggrundsvariable!$C$3:$C$296,Samlet!$E2082)</f>
        <v>2.7134851226377164</v>
      </c>
    </row>
    <row r="2083" spans="1:12">
      <c r="A2083">
        <v>3751</v>
      </c>
      <c r="B2083" t="s">
        <v>707</v>
      </c>
      <c r="C2083">
        <v>400</v>
      </c>
      <c r="D2083" t="s">
        <v>1263</v>
      </c>
      <c r="E2083">
        <v>2015</v>
      </c>
      <c r="F2083" s="15">
        <f>IF(VLOOKUP(IF($A2083&lt;1500,'BM011'!$D$5,IF($A2083&lt;1800,'BM011'!$D$5,IF($A2083&lt;2000,'BM011'!$D$5,$A2083))),'BM011'!$D$5:$U$607,'BM011'!T$609,0)="BRUG KOM",VLOOKUP($C2083,'BM010'!$C$5:$T$102,'BM010'!S$104,0),VLOOKUP(IF($A2083&lt;1500,'BM011'!$D$5,IF($A2083&lt;1800,'BM011'!$D$5,IF($A2083&lt;2000,'BM011'!$D$5,$A2083))),'BM011'!$D$5:$U$607,'BM011'!T$609,0))</f>
        <v>5498.25</v>
      </c>
      <c r="G2083">
        <f>SUMIFS(Baggrundsvariable!D$3:D$296,Baggrundsvariable!$A$3:$A$296,Samlet!$C2083,Baggrundsvariable!$C$3:$C$296,Samlet!$E2083)</f>
        <v>189477</v>
      </c>
      <c r="H2083" s="8">
        <f>SUMIFS(Baggrundsvariable!E$3:E$296,Baggrundsvariable!$A$3:$A$296,Samlet!$C2083,Baggrundsvariable!$C$3:$C$296,Samlet!$E2083)</f>
        <v>1.0000000000000002</v>
      </c>
      <c r="I2083" s="8">
        <f>SUMIFS(Baggrundsvariable!F$3:F$296,Baggrundsvariable!$A$3:$A$296,Samlet!$C2083,Baggrundsvariable!$C$3:$C$296,Samlet!$E2083)</f>
        <v>4.5</v>
      </c>
      <c r="J2083" s="8">
        <f>SUMIFS(Baggrundsvariable!G$3:G$296,Baggrundsvariable!$A$3:$A$296,Samlet!$C2083,Baggrundsvariable!$C$3:$C$296,Samlet!$E2083)</f>
        <v>16.8</v>
      </c>
      <c r="K2083" s="8">
        <f>SUMIFS(Baggrundsvariable!H$3:H$296,Baggrundsvariable!$A$3:$A$296,Samlet!$C2083,Baggrundsvariable!$C$3:$C$296,Samlet!$E2083)</f>
        <v>16.399999999999999</v>
      </c>
      <c r="L2083" s="8">
        <f>SUMIFS(Baggrundsvariable!I$3:I$296,Baggrundsvariable!$A$3:$A$296,Samlet!$C2083,Baggrundsvariable!$C$3:$C$296,Samlet!$E2083)</f>
        <v>2.7134851226377164</v>
      </c>
    </row>
    <row r="2084" spans="1:12">
      <c r="A2084">
        <v>3760</v>
      </c>
      <c r="B2084" t="s">
        <v>708</v>
      </c>
      <c r="C2084">
        <v>400</v>
      </c>
      <c r="D2084" t="s">
        <v>1263</v>
      </c>
      <c r="E2084">
        <v>2015</v>
      </c>
      <c r="F2084" s="15">
        <f>IF(VLOOKUP(IF($A2084&lt;1500,'BM011'!$D$5,IF($A2084&lt;1800,'BM011'!$D$5,IF($A2084&lt;2000,'BM011'!$D$5,$A2084))),'BM011'!$D$5:$U$607,'BM011'!T$609,0)="BRUG KOM",VLOOKUP($C2084,'BM010'!$C$5:$T$102,'BM010'!S$104,0),VLOOKUP(IF($A2084&lt;1500,'BM011'!$D$5,IF($A2084&lt;1800,'BM011'!$D$5,IF($A2084&lt;2000,'BM011'!$D$5,$A2084))),'BM011'!$D$5:$U$607,'BM011'!T$609,0))</f>
        <v>5202</v>
      </c>
      <c r="G2084">
        <f>SUMIFS(Baggrundsvariable!D$3:D$296,Baggrundsvariable!$A$3:$A$296,Samlet!$C2084,Baggrundsvariable!$C$3:$C$296,Samlet!$E2084)</f>
        <v>189477</v>
      </c>
      <c r="H2084" s="8">
        <f>SUMIFS(Baggrundsvariable!E$3:E$296,Baggrundsvariable!$A$3:$A$296,Samlet!$C2084,Baggrundsvariable!$C$3:$C$296,Samlet!$E2084)</f>
        <v>1.0000000000000002</v>
      </c>
      <c r="I2084" s="8">
        <f>SUMIFS(Baggrundsvariable!F$3:F$296,Baggrundsvariable!$A$3:$A$296,Samlet!$C2084,Baggrundsvariable!$C$3:$C$296,Samlet!$E2084)</f>
        <v>4.5</v>
      </c>
      <c r="J2084" s="8">
        <f>SUMIFS(Baggrundsvariable!G$3:G$296,Baggrundsvariable!$A$3:$A$296,Samlet!$C2084,Baggrundsvariable!$C$3:$C$296,Samlet!$E2084)</f>
        <v>16.8</v>
      </c>
      <c r="K2084" s="8">
        <f>SUMIFS(Baggrundsvariable!H$3:H$296,Baggrundsvariable!$A$3:$A$296,Samlet!$C2084,Baggrundsvariable!$C$3:$C$296,Samlet!$E2084)</f>
        <v>16.399999999999999</v>
      </c>
      <c r="L2084" s="8">
        <f>SUMIFS(Baggrundsvariable!I$3:I$296,Baggrundsvariable!$A$3:$A$296,Samlet!$C2084,Baggrundsvariable!$C$3:$C$296,Samlet!$E2084)</f>
        <v>2.7134851226377164</v>
      </c>
    </row>
    <row r="2085" spans="1:12">
      <c r="A2085">
        <v>3760</v>
      </c>
      <c r="B2085" t="s">
        <v>708</v>
      </c>
      <c r="C2085">
        <v>411</v>
      </c>
      <c r="D2085" t="s">
        <v>1264</v>
      </c>
      <c r="E2085">
        <v>2015</v>
      </c>
      <c r="F2085" s="15">
        <f>IF(VLOOKUP(IF($A2085&lt;1500,'BM011'!$D$5,IF($A2085&lt;1800,'BM011'!$D$5,IF($A2085&lt;2000,'BM011'!$D$5,$A2085))),'BM011'!$D$5:$U$607,'BM011'!T$609,0)="BRUG KOM",VLOOKUP($C2085,'BM010'!$C$5:$T$102,'BM010'!S$104,0),VLOOKUP(IF($A2085&lt;1500,'BM011'!$D$5,IF($A2085&lt;1800,'BM011'!$D$5,IF($A2085&lt;2000,'BM011'!$D$5,$A2085))),'BM011'!$D$5:$U$607,'BM011'!T$609,0))</f>
        <v>5202</v>
      </c>
      <c r="G2085">
        <f>SUMIFS(Baggrundsvariable!D$3:D$296,Baggrundsvariable!$A$3:$A$296,Samlet!$C2085,Baggrundsvariable!$C$3:$C$296,Samlet!$E2085)</f>
        <v>0</v>
      </c>
      <c r="H2085" s="8">
        <f>SUMIFS(Baggrundsvariable!E$3:E$296,Baggrundsvariable!$A$3:$A$296,Samlet!$C2085,Baggrundsvariable!$C$3:$C$296,Samlet!$E2085)</f>
        <v>0</v>
      </c>
      <c r="I2085" s="8">
        <f>SUMIFS(Baggrundsvariable!F$3:F$296,Baggrundsvariable!$A$3:$A$296,Samlet!$C2085,Baggrundsvariable!$C$3:$C$296,Samlet!$E2085)</f>
        <v>0</v>
      </c>
      <c r="J2085" s="8">
        <f>SUMIFS(Baggrundsvariable!G$3:G$296,Baggrundsvariable!$A$3:$A$296,Samlet!$C2085,Baggrundsvariable!$C$3:$C$296,Samlet!$E2085)</f>
        <v>0</v>
      </c>
      <c r="K2085" s="8">
        <f>SUMIFS(Baggrundsvariable!H$3:H$296,Baggrundsvariable!$A$3:$A$296,Samlet!$C2085,Baggrundsvariable!$C$3:$C$296,Samlet!$E2085)</f>
        <v>0</v>
      </c>
      <c r="L2085" s="8">
        <f>SUMIFS(Baggrundsvariable!I$3:I$296,Baggrundsvariable!$A$3:$A$296,Samlet!$C2085,Baggrundsvariable!$C$3:$C$296,Samlet!$E2085)</f>
        <v>0</v>
      </c>
    </row>
    <row r="2086" spans="1:12">
      <c r="A2086">
        <v>3770</v>
      </c>
      <c r="B2086" t="s">
        <v>709</v>
      </c>
      <c r="C2086">
        <v>400</v>
      </c>
      <c r="D2086" t="s">
        <v>1263</v>
      </c>
      <c r="E2086">
        <v>2015</v>
      </c>
      <c r="F2086" s="15">
        <f>IF(VLOOKUP(IF($A2086&lt;1500,'BM011'!$D$5,IF($A2086&lt;1800,'BM011'!$D$5,IF($A2086&lt;2000,'BM011'!$D$5,$A2086))),'BM011'!$D$5:$U$607,'BM011'!T$609,0)="BRUG KOM",VLOOKUP($C2086,'BM010'!$C$5:$T$102,'BM010'!S$104,0),VLOOKUP(IF($A2086&lt;1500,'BM011'!$D$5,IF($A2086&lt;1800,'BM011'!$D$5,IF($A2086&lt;2000,'BM011'!$D$5,$A2086))),'BM011'!$D$5:$U$607,'BM011'!T$609,0))</f>
        <v>4987.5</v>
      </c>
      <c r="G2086">
        <f>SUMIFS(Baggrundsvariable!D$3:D$296,Baggrundsvariable!$A$3:$A$296,Samlet!$C2086,Baggrundsvariable!$C$3:$C$296,Samlet!$E2086)</f>
        <v>189477</v>
      </c>
      <c r="H2086" s="8">
        <f>SUMIFS(Baggrundsvariable!E$3:E$296,Baggrundsvariable!$A$3:$A$296,Samlet!$C2086,Baggrundsvariable!$C$3:$C$296,Samlet!$E2086)</f>
        <v>1.0000000000000002</v>
      </c>
      <c r="I2086" s="8">
        <f>SUMIFS(Baggrundsvariable!F$3:F$296,Baggrundsvariable!$A$3:$A$296,Samlet!$C2086,Baggrundsvariable!$C$3:$C$296,Samlet!$E2086)</f>
        <v>4.5</v>
      </c>
      <c r="J2086" s="8">
        <f>SUMIFS(Baggrundsvariable!G$3:G$296,Baggrundsvariable!$A$3:$A$296,Samlet!$C2086,Baggrundsvariable!$C$3:$C$296,Samlet!$E2086)</f>
        <v>16.8</v>
      </c>
      <c r="K2086" s="8">
        <f>SUMIFS(Baggrundsvariable!H$3:H$296,Baggrundsvariable!$A$3:$A$296,Samlet!$C2086,Baggrundsvariable!$C$3:$C$296,Samlet!$E2086)</f>
        <v>16.399999999999999</v>
      </c>
      <c r="L2086" s="8">
        <f>SUMIFS(Baggrundsvariable!I$3:I$296,Baggrundsvariable!$A$3:$A$296,Samlet!$C2086,Baggrundsvariable!$C$3:$C$296,Samlet!$E2086)</f>
        <v>2.7134851226377164</v>
      </c>
    </row>
    <row r="2087" spans="1:12">
      <c r="A2087">
        <v>3782</v>
      </c>
      <c r="B2087" t="s">
        <v>710</v>
      </c>
      <c r="C2087">
        <v>400</v>
      </c>
      <c r="D2087" t="s">
        <v>1263</v>
      </c>
      <c r="E2087">
        <v>2015</v>
      </c>
      <c r="F2087" s="15">
        <f>IF(VLOOKUP(IF($A2087&lt;1500,'BM011'!$D$5,IF($A2087&lt;1800,'BM011'!$D$5,IF($A2087&lt;2000,'BM011'!$D$5,$A2087))),'BM011'!$D$5:$U$607,'BM011'!T$609,0)="BRUG KOM",VLOOKUP($C2087,'BM010'!$C$5:$T$102,'BM010'!S$104,0),VLOOKUP(IF($A2087&lt;1500,'BM011'!$D$5,IF($A2087&lt;1800,'BM011'!$D$5,IF($A2087&lt;2000,'BM011'!$D$5,$A2087))),'BM011'!$D$5:$U$607,'BM011'!T$609,0))</f>
        <v>1898</v>
      </c>
      <c r="G2087">
        <f>SUMIFS(Baggrundsvariable!D$3:D$296,Baggrundsvariable!$A$3:$A$296,Samlet!$C2087,Baggrundsvariable!$C$3:$C$296,Samlet!$E2087)</f>
        <v>189477</v>
      </c>
      <c r="H2087" s="8">
        <f>SUMIFS(Baggrundsvariable!E$3:E$296,Baggrundsvariable!$A$3:$A$296,Samlet!$C2087,Baggrundsvariable!$C$3:$C$296,Samlet!$E2087)</f>
        <v>1.0000000000000002</v>
      </c>
      <c r="I2087" s="8">
        <f>SUMIFS(Baggrundsvariable!F$3:F$296,Baggrundsvariable!$A$3:$A$296,Samlet!$C2087,Baggrundsvariable!$C$3:$C$296,Samlet!$E2087)</f>
        <v>4.5</v>
      </c>
      <c r="J2087" s="8">
        <f>SUMIFS(Baggrundsvariable!G$3:G$296,Baggrundsvariable!$A$3:$A$296,Samlet!$C2087,Baggrundsvariable!$C$3:$C$296,Samlet!$E2087)</f>
        <v>16.8</v>
      </c>
      <c r="K2087" s="8">
        <f>SUMIFS(Baggrundsvariable!H$3:H$296,Baggrundsvariable!$A$3:$A$296,Samlet!$C2087,Baggrundsvariable!$C$3:$C$296,Samlet!$E2087)</f>
        <v>16.399999999999999</v>
      </c>
      <c r="L2087" s="8">
        <f>SUMIFS(Baggrundsvariable!I$3:I$296,Baggrundsvariable!$A$3:$A$296,Samlet!$C2087,Baggrundsvariable!$C$3:$C$296,Samlet!$E2087)</f>
        <v>2.7134851226377164</v>
      </c>
    </row>
    <row r="2088" spans="1:12">
      <c r="A2088">
        <v>3790</v>
      </c>
      <c r="B2088" t="s">
        <v>711</v>
      </c>
      <c r="C2088">
        <v>400</v>
      </c>
      <c r="D2088" t="s">
        <v>1263</v>
      </c>
      <c r="E2088">
        <v>2015</v>
      </c>
      <c r="F2088" s="15">
        <f>IF(VLOOKUP(IF($A2088&lt;1500,'BM011'!$D$5,IF($A2088&lt;1800,'BM011'!$D$5,IF($A2088&lt;2000,'BM011'!$D$5,$A2088))),'BM011'!$D$5:$U$607,'BM011'!T$609,0)="BRUG KOM",VLOOKUP($C2088,'BM010'!$C$5:$T$102,'BM010'!S$104,0),VLOOKUP(IF($A2088&lt;1500,'BM011'!$D$5,IF($A2088&lt;1800,'BM011'!$D$5,IF($A2088&lt;2000,'BM011'!$D$5,$A2088))),'BM011'!$D$5:$U$607,'BM011'!T$609,0))</f>
        <v>6340</v>
      </c>
      <c r="G2088">
        <f>SUMIFS(Baggrundsvariable!D$3:D$296,Baggrundsvariable!$A$3:$A$296,Samlet!$C2088,Baggrundsvariable!$C$3:$C$296,Samlet!$E2088)</f>
        <v>189477</v>
      </c>
      <c r="H2088" s="8">
        <f>SUMIFS(Baggrundsvariable!E$3:E$296,Baggrundsvariable!$A$3:$A$296,Samlet!$C2088,Baggrundsvariable!$C$3:$C$296,Samlet!$E2088)</f>
        <v>1.0000000000000002</v>
      </c>
      <c r="I2088" s="8">
        <f>SUMIFS(Baggrundsvariable!F$3:F$296,Baggrundsvariable!$A$3:$A$296,Samlet!$C2088,Baggrundsvariable!$C$3:$C$296,Samlet!$E2088)</f>
        <v>4.5</v>
      </c>
      <c r="J2088" s="8">
        <f>SUMIFS(Baggrundsvariable!G$3:G$296,Baggrundsvariable!$A$3:$A$296,Samlet!$C2088,Baggrundsvariable!$C$3:$C$296,Samlet!$E2088)</f>
        <v>16.8</v>
      </c>
      <c r="K2088" s="8">
        <f>SUMIFS(Baggrundsvariable!H$3:H$296,Baggrundsvariable!$A$3:$A$296,Samlet!$C2088,Baggrundsvariable!$C$3:$C$296,Samlet!$E2088)</f>
        <v>16.399999999999999</v>
      </c>
      <c r="L2088" s="8">
        <f>SUMIFS(Baggrundsvariable!I$3:I$296,Baggrundsvariable!$A$3:$A$296,Samlet!$C2088,Baggrundsvariable!$C$3:$C$296,Samlet!$E2088)</f>
        <v>2.7134851226377164</v>
      </c>
    </row>
    <row r="2089" spans="1:12">
      <c r="A2089">
        <v>4000</v>
      </c>
      <c r="B2089" t="s">
        <v>712</v>
      </c>
      <c r="C2089">
        <v>169</v>
      </c>
      <c r="D2089" t="s">
        <v>1233</v>
      </c>
      <c r="E2089">
        <v>2015</v>
      </c>
      <c r="F2089" s="15">
        <f>IF(VLOOKUP(IF($A2089&lt;1500,'BM011'!$D$5,IF($A2089&lt;1800,'BM011'!$D$5,IF($A2089&lt;2000,'BM011'!$D$5,$A2089))),'BM011'!$D$5:$U$607,'BM011'!T$609,0)="BRUG KOM",VLOOKUP($C2089,'BM010'!$C$5:$T$102,'BM010'!S$104,0),VLOOKUP(IF($A2089&lt;1500,'BM011'!$D$5,IF($A2089&lt;1800,'BM011'!$D$5,IF($A2089&lt;2000,'BM011'!$D$5,$A2089))),'BM011'!$D$5:$U$607,'BM011'!T$609,0))</f>
        <v>20206</v>
      </c>
      <c r="G2089">
        <f>SUMIFS(Baggrundsvariable!D$3:D$296,Baggrundsvariable!$A$3:$A$296,Samlet!$C2089,Baggrundsvariable!$C$3:$C$296,Samlet!$E2089)</f>
        <v>212484</v>
      </c>
      <c r="H2089" s="8">
        <f>SUMIFS(Baggrundsvariable!E$3:E$296,Baggrundsvariable!$A$3:$A$296,Samlet!$C2089,Baggrundsvariable!$C$3:$C$296,Samlet!$E2089)</f>
        <v>1.6583333333333332</v>
      </c>
      <c r="I2089" s="8">
        <f>SUMIFS(Baggrundsvariable!F$3:F$296,Baggrundsvariable!$A$3:$A$296,Samlet!$C2089,Baggrundsvariable!$C$3:$C$296,Samlet!$E2089)</f>
        <v>3.8</v>
      </c>
      <c r="J2089" s="8">
        <f>SUMIFS(Baggrundsvariable!G$3:G$296,Baggrundsvariable!$A$3:$A$296,Samlet!$C2089,Baggrundsvariable!$C$3:$C$296,Samlet!$E2089)</f>
        <v>27</v>
      </c>
      <c r="K2089" s="8">
        <f>SUMIFS(Baggrundsvariable!H$3:H$296,Baggrundsvariable!$A$3:$A$296,Samlet!$C2089,Baggrundsvariable!$C$3:$C$296,Samlet!$E2089)</f>
        <v>15.2</v>
      </c>
      <c r="L2089" s="8">
        <f>SUMIFS(Baggrundsvariable!I$3:I$296,Baggrundsvariable!$A$3:$A$296,Samlet!$C2089,Baggrundsvariable!$C$3:$C$296,Samlet!$E2089)</f>
        <v>20.390864020517586</v>
      </c>
    </row>
    <row r="2090" spans="1:12">
      <c r="A2090">
        <v>4000</v>
      </c>
      <c r="B2090" t="s">
        <v>712</v>
      </c>
      <c r="C2090">
        <v>265</v>
      </c>
      <c r="D2090" t="s">
        <v>1244</v>
      </c>
      <c r="E2090">
        <v>2015</v>
      </c>
      <c r="F2090" s="15">
        <f>IF(VLOOKUP(IF($A2090&lt;1500,'BM011'!$D$5,IF($A2090&lt;1800,'BM011'!$D$5,IF($A2090&lt;2000,'BM011'!$D$5,$A2090))),'BM011'!$D$5:$U$607,'BM011'!T$609,0)="BRUG KOM",VLOOKUP($C2090,'BM010'!$C$5:$T$102,'BM010'!S$104,0),VLOOKUP(IF($A2090&lt;1500,'BM011'!$D$5,IF($A2090&lt;1800,'BM011'!$D$5,IF($A2090&lt;2000,'BM011'!$D$5,$A2090))),'BM011'!$D$5:$U$607,'BM011'!T$609,0))</f>
        <v>20206</v>
      </c>
      <c r="G2090">
        <f>SUMIFS(Baggrundsvariable!D$3:D$296,Baggrundsvariable!$A$3:$A$296,Samlet!$C2090,Baggrundsvariable!$C$3:$C$296,Samlet!$E2090)</f>
        <v>242144</v>
      </c>
      <c r="H2090" s="8">
        <f>SUMIFS(Baggrundsvariable!E$3:E$296,Baggrundsvariable!$A$3:$A$296,Samlet!$C2090,Baggrundsvariable!$C$3:$C$296,Samlet!$E2090)</f>
        <v>0.76666666666666672</v>
      </c>
      <c r="I2090" s="8">
        <f>SUMIFS(Baggrundsvariable!F$3:F$296,Baggrundsvariable!$A$3:$A$296,Samlet!$C2090,Baggrundsvariable!$C$3:$C$296,Samlet!$E2090)</f>
        <v>3.6</v>
      </c>
      <c r="J2090" s="8">
        <f>SUMIFS(Baggrundsvariable!G$3:G$296,Baggrundsvariable!$A$3:$A$296,Samlet!$C2090,Baggrundsvariable!$C$3:$C$296,Samlet!$E2090)</f>
        <v>17.399999999999999</v>
      </c>
      <c r="K2090" s="8">
        <f>SUMIFS(Baggrundsvariable!H$3:H$296,Baggrundsvariable!$A$3:$A$296,Samlet!$C2090,Baggrundsvariable!$C$3:$C$296,Samlet!$E2090)</f>
        <v>14.7</v>
      </c>
      <c r="L2090" s="8">
        <f>SUMIFS(Baggrundsvariable!I$3:I$296,Baggrundsvariable!$A$3:$A$296,Samlet!$C2090,Baggrundsvariable!$C$3:$C$296,Samlet!$E2090)</f>
        <v>6.4390546608358648</v>
      </c>
    </row>
    <row r="2091" spans="1:12">
      <c r="A2091">
        <v>4000</v>
      </c>
      <c r="B2091" t="s">
        <v>712</v>
      </c>
      <c r="C2091">
        <v>350</v>
      </c>
      <c r="D2091" t="s">
        <v>1265</v>
      </c>
      <c r="E2091">
        <v>2015</v>
      </c>
      <c r="F2091" s="15">
        <f>IF(VLOOKUP(IF($A2091&lt;1500,'BM011'!$D$5,IF($A2091&lt;1800,'BM011'!$D$5,IF($A2091&lt;2000,'BM011'!$D$5,$A2091))),'BM011'!$D$5:$U$607,'BM011'!T$609,0)="BRUG KOM",VLOOKUP($C2091,'BM010'!$C$5:$T$102,'BM010'!S$104,0),VLOOKUP(IF($A2091&lt;1500,'BM011'!$D$5,IF($A2091&lt;1800,'BM011'!$D$5,IF($A2091&lt;2000,'BM011'!$D$5,$A2091))),'BM011'!$D$5:$U$607,'BM011'!T$609,0))</f>
        <v>20206</v>
      </c>
      <c r="G2091">
        <f>SUMIFS(Baggrundsvariable!D$3:D$296,Baggrundsvariable!$A$3:$A$296,Samlet!$C2091,Baggrundsvariable!$C$3:$C$296,Samlet!$E2091)</f>
        <v>238443</v>
      </c>
      <c r="H2091" s="8">
        <f>SUMIFS(Baggrundsvariable!E$3:E$296,Baggrundsvariable!$A$3:$A$296,Samlet!$C2091,Baggrundsvariable!$C$3:$C$296,Samlet!$E2091)</f>
        <v>0.54166666666666663</v>
      </c>
      <c r="I2091" s="8">
        <f>SUMIFS(Baggrundsvariable!F$3:F$296,Baggrundsvariable!$A$3:$A$296,Samlet!$C2091,Baggrundsvariable!$C$3:$C$296,Samlet!$E2091)</f>
        <v>1.6</v>
      </c>
      <c r="J2091" s="8">
        <f>SUMIFS(Baggrundsvariable!G$3:G$296,Baggrundsvariable!$A$3:$A$296,Samlet!$C2091,Baggrundsvariable!$C$3:$C$296,Samlet!$E2091)</f>
        <v>11.2</v>
      </c>
      <c r="K2091" s="8">
        <f>SUMIFS(Baggrundsvariable!H$3:H$296,Baggrundsvariable!$A$3:$A$296,Samlet!$C2091,Baggrundsvariable!$C$3:$C$296,Samlet!$E2091)</f>
        <v>14.7</v>
      </c>
      <c r="L2091" s="8">
        <f>SUMIFS(Baggrundsvariable!I$3:I$296,Baggrundsvariable!$A$3:$A$296,Samlet!$C2091,Baggrundsvariable!$C$3:$C$296,Samlet!$E2091)</f>
        <v>3.2433823056497326</v>
      </c>
    </row>
    <row r="2092" spans="1:12">
      <c r="A2092">
        <v>4030</v>
      </c>
      <c r="B2092" t="s">
        <v>713</v>
      </c>
      <c r="C2092">
        <v>253</v>
      </c>
      <c r="D2092" t="s">
        <v>1243</v>
      </c>
      <c r="E2092">
        <v>2015</v>
      </c>
      <c r="F2092" s="15">
        <f>IF(VLOOKUP(IF($A2092&lt;1500,'BM011'!$D$5,IF($A2092&lt;1800,'BM011'!$D$5,IF($A2092&lt;2000,'BM011'!$D$5,$A2092))),'BM011'!$D$5:$U$607,'BM011'!T$609,0)="BRUG KOM",VLOOKUP($C2092,'BM010'!$C$5:$T$102,'BM010'!S$104,0),VLOOKUP(IF($A2092&lt;1500,'BM011'!$D$5,IF($A2092&lt;1800,'BM011'!$D$5,IF($A2092&lt;2000,'BM011'!$D$5,$A2092))),'BM011'!$D$5:$U$607,'BM011'!T$609,0))</f>
        <v>15822.5</v>
      </c>
      <c r="G2092">
        <f>SUMIFS(Baggrundsvariable!D$3:D$296,Baggrundsvariable!$A$3:$A$296,Samlet!$C2092,Baggrundsvariable!$C$3:$C$296,Samlet!$E2092)</f>
        <v>242508</v>
      </c>
      <c r="H2092" s="8">
        <f>SUMIFS(Baggrundsvariable!E$3:E$296,Baggrundsvariable!$A$3:$A$296,Samlet!$C2092,Baggrundsvariable!$C$3:$C$296,Samlet!$E2092)</f>
        <v>0.94166666666666687</v>
      </c>
      <c r="I2092" s="8">
        <f>SUMIFS(Baggrundsvariable!F$3:F$296,Baggrundsvariable!$A$3:$A$296,Samlet!$C2092,Baggrundsvariable!$C$3:$C$296,Samlet!$E2092)</f>
        <v>2.5</v>
      </c>
      <c r="J2092" s="8">
        <f>SUMIFS(Baggrundsvariable!G$3:G$296,Baggrundsvariable!$A$3:$A$296,Samlet!$C2092,Baggrundsvariable!$C$3:$C$296,Samlet!$E2092)</f>
        <v>17.399999999999999</v>
      </c>
      <c r="K2092" s="8">
        <f>SUMIFS(Baggrundsvariable!H$3:H$296,Baggrundsvariable!$A$3:$A$296,Samlet!$C2092,Baggrundsvariable!$C$3:$C$296,Samlet!$E2092)</f>
        <v>14.1</v>
      </c>
      <c r="L2092" s="8">
        <f>SUMIFS(Baggrundsvariable!I$3:I$296,Baggrundsvariable!$A$3:$A$296,Samlet!$C2092,Baggrundsvariable!$C$3:$C$296,Samlet!$E2092)</f>
        <v>9.3242148284419883</v>
      </c>
    </row>
    <row r="2093" spans="1:12">
      <c r="A2093">
        <v>4030</v>
      </c>
      <c r="B2093" t="s">
        <v>713</v>
      </c>
      <c r="C2093">
        <v>265</v>
      </c>
      <c r="D2093" t="s">
        <v>1244</v>
      </c>
      <c r="E2093">
        <v>2015</v>
      </c>
      <c r="F2093" s="15">
        <f>IF(VLOOKUP(IF($A2093&lt;1500,'BM011'!$D$5,IF($A2093&lt;1800,'BM011'!$D$5,IF($A2093&lt;2000,'BM011'!$D$5,$A2093))),'BM011'!$D$5:$U$607,'BM011'!T$609,0)="BRUG KOM",VLOOKUP($C2093,'BM010'!$C$5:$T$102,'BM010'!S$104,0),VLOOKUP(IF($A2093&lt;1500,'BM011'!$D$5,IF($A2093&lt;1800,'BM011'!$D$5,IF($A2093&lt;2000,'BM011'!$D$5,$A2093))),'BM011'!$D$5:$U$607,'BM011'!T$609,0))</f>
        <v>15822.5</v>
      </c>
      <c r="G2093">
        <f>SUMIFS(Baggrundsvariable!D$3:D$296,Baggrundsvariable!$A$3:$A$296,Samlet!$C2093,Baggrundsvariable!$C$3:$C$296,Samlet!$E2093)</f>
        <v>242144</v>
      </c>
      <c r="H2093" s="8">
        <f>SUMIFS(Baggrundsvariable!E$3:E$296,Baggrundsvariable!$A$3:$A$296,Samlet!$C2093,Baggrundsvariable!$C$3:$C$296,Samlet!$E2093)</f>
        <v>0.76666666666666672</v>
      </c>
      <c r="I2093" s="8">
        <f>SUMIFS(Baggrundsvariable!F$3:F$296,Baggrundsvariable!$A$3:$A$296,Samlet!$C2093,Baggrundsvariable!$C$3:$C$296,Samlet!$E2093)</f>
        <v>3.6</v>
      </c>
      <c r="J2093" s="8">
        <f>SUMIFS(Baggrundsvariable!G$3:G$296,Baggrundsvariable!$A$3:$A$296,Samlet!$C2093,Baggrundsvariable!$C$3:$C$296,Samlet!$E2093)</f>
        <v>17.399999999999999</v>
      </c>
      <c r="K2093" s="8">
        <f>SUMIFS(Baggrundsvariable!H$3:H$296,Baggrundsvariable!$A$3:$A$296,Samlet!$C2093,Baggrundsvariable!$C$3:$C$296,Samlet!$E2093)</f>
        <v>14.7</v>
      </c>
      <c r="L2093" s="8">
        <f>SUMIFS(Baggrundsvariable!I$3:I$296,Baggrundsvariable!$A$3:$A$296,Samlet!$C2093,Baggrundsvariable!$C$3:$C$296,Samlet!$E2093)</f>
        <v>6.4390546608358648</v>
      </c>
    </row>
    <row r="2094" spans="1:12">
      <c r="A2094">
        <v>4040</v>
      </c>
      <c r="B2094" t="s">
        <v>714</v>
      </c>
      <c r="C2094">
        <v>265</v>
      </c>
      <c r="D2094" t="s">
        <v>1244</v>
      </c>
      <c r="E2094">
        <v>2015</v>
      </c>
      <c r="F2094" s="15">
        <f>IF(VLOOKUP(IF($A2094&lt;1500,'BM011'!$D$5,IF($A2094&lt;1800,'BM011'!$D$5,IF($A2094&lt;2000,'BM011'!$D$5,$A2094))),'BM011'!$D$5:$U$607,'BM011'!T$609,0)="BRUG KOM",VLOOKUP($C2094,'BM010'!$C$5:$T$102,'BM010'!S$104,0),VLOOKUP(IF($A2094&lt;1500,'BM011'!$D$5,IF($A2094&lt;1800,'BM011'!$D$5,IF($A2094&lt;2000,'BM011'!$D$5,$A2094))),'BM011'!$D$5:$U$607,'BM011'!T$609,0))</f>
        <v>17174.75</v>
      </c>
      <c r="G2094">
        <f>SUMIFS(Baggrundsvariable!D$3:D$296,Baggrundsvariable!$A$3:$A$296,Samlet!$C2094,Baggrundsvariable!$C$3:$C$296,Samlet!$E2094)</f>
        <v>242144</v>
      </c>
      <c r="H2094" s="8">
        <f>SUMIFS(Baggrundsvariable!E$3:E$296,Baggrundsvariable!$A$3:$A$296,Samlet!$C2094,Baggrundsvariable!$C$3:$C$296,Samlet!$E2094)</f>
        <v>0.76666666666666672</v>
      </c>
      <c r="I2094" s="8">
        <f>SUMIFS(Baggrundsvariable!F$3:F$296,Baggrundsvariable!$A$3:$A$296,Samlet!$C2094,Baggrundsvariable!$C$3:$C$296,Samlet!$E2094)</f>
        <v>3.6</v>
      </c>
      <c r="J2094" s="8">
        <f>SUMIFS(Baggrundsvariable!G$3:G$296,Baggrundsvariable!$A$3:$A$296,Samlet!$C2094,Baggrundsvariable!$C$3:$C$296,Samlet!$E2094)</f>
        <v>17.399999999999999</v>
      </c>
      <c r="K2094" s="8">
        <f>SUMIFS(Baggrundsvariable!H$3:H$296,Baggrundsvariable!$A$3:$A$296,Samlet!$C2094,Baggrundsvariable!$C$3:$C$296,Samlet!$E2094)</f>
        <v>14.7</v>
      </c>
      <c r="L2094" s="8">
        <f>SUMIFS(Baggrundsvariable!I$3:I$296,Baggrundsvariable!$A$3:$A$296,Samlet!$C2094,Baggrundsvariable!$C$3:$C$296,Samlet!$E2094)</f>
        <v>6.4390546608358648</v>
      </c>
    </row>
    <row r="2095" spans="1:12">
      <c r="A2095">
        <v>4050</v>
      </c>
      <c r="B2095" t="s">
        <v>715</v>
      </c>
      <c r="C2095">
        <v>250</v>
      </c>
      <c r="D2095" t="s">
        <v>1262</v>
      </c>
      <c r="E2095">
        <v>2015</v>
      </c>
      <c r="F2095" s="15">
        <f>IF(VLOOKUP(IF($A2095&lt;1500,'BM011'!$D$5,IF($A2095&lt;1800,'BM011'!$D$5,IF($A2095&lt;2000,'BM011'!$D$5,$A2095))),'BM011'!$D$5:$U$607,'BM011'!T$609,0)="BRUG KOM",VLOOKUP($C2095,'BM010'!$C$5:$T$102,'BM010'!S$104,0),VLOOKUP(IF($A2095&lt;1500,'BM011'!$D$5,IF($A2095&lt;1800,'BM011'!$D$5,IF($A2095&lt;2000,'BM011'!$D$5,$A2095))),'BM011'!$D$5:$U$607,'BM011'!T$609,0))</f>
        <v>9439.5</v>
      </c>
      <c r="G2095">
        <f>SUMIFS(Baggrundsvariable!D$3:D$296,Baggrundsvariable!$A$3:$A$296,Samlet!$C2095,Baggrundsvariable!$C$3:$C$296,Samlet!$E2095)</f>
        <v>227244</v>
      </c>
      <c r="H2095" s="8">
        <f>SUMIFS(Baggrundsvariable!E$3:E$296,Baggrundsvariable!$A$3:$A$296,Samlet!$C2095,Baggrundsvariable!$C$3:$C$296,Samlet!$E2095)</f>
        <v>0.90833333333333355</v>
      </c>
      <c r="I2095" s="8">
        <f>SUMIFS(Baggrundsvariable!F$3:F$296,Baggrundsvariable!$A$3:$A$296,Samlet!$C2095,Baggrundsvariable!$C$3:$C$296,Samlet!$E2095)</f>
        <v>4.3</v>
      </c>
      <c r="J2095" s="8">
        <f>SUMIFS(Baggrundsvariable!G$3:G$296,Baggrundsvariable!$A$3:$A$296,Samlet!$C2095,Baggrundsvariable!$C$3:$C$296,Samlet!$E2095)</f>
        <v>13.5</v>
      </c>
      <c r="K2095" s="8">
        <f>SUMIFS(Baggrundsvariable!H$3:H$296,Baggrundsvariable!$A$3:$A$296,Samlet!$C2095,Baggrundsvariable!$C$3:$C$296,Samlet!$E2095)</f>
        <v>14.6</v>
      </c>
      <c r="L2095" s="8">
        <f>SUMIFS(Baggrundsvariable!I$3:I$296,Baggrundsvariable!$A$3:$A$296,Samlet!$C2095,Baggrundsvariable!$C$3:$C$296,Samlet!$E2095)</f>
        <v>4.7513898852223821</v>
      </c>
    </row>
    <row r="2096" spans="1:12">
      <c r="A2096">
        <v>4060</v>
      </c>
      <c r="B2096" t="s">
        <v>716</v>
      </c>
      <c r="C2096">
        <v>350</v>
      </c>
      <c r="D2096" t="s">
        <v>1265</v>
      </c>
      <c r="E2096">
        <v>2015</v>
      </c>
      <c r="F2096" s="15">
        <f>IF(VLOOKUP(IF($A2096&lt;1500,'BM011'!$D$5,IF($A2096&lt;1800,'BM011'!$D$5,IF($A2096&lt;2000,'BM011'!$D$5,$A2096))),'BM011'!$D$5:$U$607,'BM011'!T$609,0)="BRUG KOM",VLOOKUP($C2096,'BM010'!$C$5:$T$102,'BM010'!S$104,0),VLOOKUP(IF($A2096&lt;1500,'BM011'!$D$5,IF($A2096&lt;1800,'BM011'!$D$5,IF($A2096&lt;2000,'BM011'!$D$5,$A2096))),'BM011'!$D$5:$U$607,'BM011'!T$609,0))</f>
        <v>10828</v>
      </c>
      <c r="G2096">
        <f>SUMIFS(Baggrundsvariable!D$3:D$296,Baggrundsvariable!$A$3:$A$296,Samlet!$C2096,Baggrundsvariable!$C$3:$C$296,Samlet!$E2096)</f>
        <v>238443</v>
      </c>
      <c r="H2096" s="8">
        <f>SUMIFS(Baggrundsvariable!E$3:E$296,Baggrundsvariable!$A$3:$A$296,Samlet!$C2096,Baggrundsvariable!$C$3:$C$296,Samlet!$E2096)</f>
        <v>0.54166666666666663</v>
      </c>
      <c r="I2096" s="8">
        <f>SUMIFS(Baggrundsvariable!F$3:F$296,Baggrundsvariable!$A$3:$A$296,Samlet!$C2096,Baggrundsvariable!$C$3:$C$296,Samlet!$E2096)</f>
        <v>1.6</v>
      </c>
      <c r="J2096" s="8">
        <f>SUMIFS(Baggrundsvariable!G$3:G$296,Baggrundsvariable!$A$3:$A$296,Samlet!$C2096,Baggrundsvariable!$C$3:$C$296,Samlet!$E2096)</f>
        <v>11.2</v>
      </c>
      <c r="K2096" s="8">
        <f>SUMIFS(Baggrundsvariable!H$3:H$296,Baggrundsvariable!$A$3:$A$296,Samlet!$C2096,Baggrundsvariable!$C$3:$C$296,Samlet!$E2096)</f>
        <v>14.7</v>
      </c>
      <c r="L2096" s="8">
        <f>SUMIFS(Baggrundsvariable!I$3:I$296,Baggrundsvariable!$A$3:$A$296,Samlet!$C2096,Baggrundsvariable!$C$3:$C$296,Samlet!$E2096)</f>
        <v>3.2433823056497326</v>
      </c>
    </row>
    <row r="2097" spans="1:12">
      <c r="A2097">
        <v>4070</v>
      </c>
      <c r="B2097" t="s">
        <v>717</v>
      </c>
      <c r="C2097">
        <v>350</v>
      </c>
      <c r="D2097" t="s">
        <v>1265</v>
      </c>
      <c r="E2097">
        <v>2015</v>
      </c>
      <c r="F2097" s="15">
        <f>IF(VLOOKUP(IF($A2097&lt;1500,'BM011'!$D$5,IF($A2097&lt;1800,'BM011'!$D$5,IF($A2097&lt;2000,'BM011'!$D$5,$A2097))),'BM011'!$D$5:$U$607,'BM011'!T$609,0)="BRUG KOM",VLOOKUP($C2097,'BM010'!$C$5:$T$102,'BM010'!S$104,0),VLOOKUP(IF($A2097&lt;1500,'BM011'!$D$5,IF($A2097&lt;1800,'BM011'!$D$5,IF($A2097&lt;2000,'BM011'!$D$5,$A2097))),'BM011'!$D$5:$U$607,'BM011'!T$609,0))</f>
        <v>11121</v>
      </c>
      <c r="G2097">
        <f>SUMIFS(Baggrundsvariable!D$3:D$296,Baggrundsvariable!$A$3:$A$296,Samlet!$C2097,Baggrundsvariable!$C$3:$C$296,Samlet!$E2097)</f>
        <v>238443</v>
      </c>
      <c r="H2097" s="8">
        <f>SUMIFS(Baggrundsvariable!E$3:E$296,Baggrundsvariable!$A$3:$A$296,Samlet!$C2097,Baggrundsvariable!$C$3:$C$296,Samlet!$E2097)</f>
        <v>0.54166666666666663</v>
      </c>
      <c r="I2097" s="8">
        <f>SUMIFS(Baggrundsvariable!F$3:F$296,Baggrundsvariable!$A$3:$A$296,Samlet!$C2097,Baggrundsvariable!$C$3:$C$296,Samlet!$E2097)</f>
        <v>1.6</v>
      </c>
      <c r="J2097" s="8">
        <f>SUMIFS(Baggrundsvariable!G$3:G$296,Baggrundsvariable!$A$3:$A$296,Samlet!$C2097,Baggrundsvariable!$C$3:$C$296,Samlet!$E2097)</f>
        <v>11.2</v>
      </c>
      <c r="K2097" s="8">
        <f>SUMIFS(Baggrundsvariable!H$3:H$296,Baggrundsvariable!$A$3:$A$296,Samlet!$C2097,Baggrundsvariable!$C$3:$C$296,Samlet!$E2097)</f>
        <v>14.7</v>
      </c>
      <c r="L2097" s="8">
        <f>SUMIFS(Baggrundsvariable!I$3:I$296,Baggrundsvariable!$A$3:$A$296,Samlet!$C2097,Baggrundsvariable!$C$3:$C$296,Samlet!$E2097)</f>
        <v>3.2433823056497326</v>
      </c>
    </row>
    <row r="2098" spans="1:12">
      <c r="A2098">
        <v>4100</v>
      </c>
      <c r="B2098" t="s">
        <v>718</v>
      </c>
      <c r="C2098">
        <v>259</v>
      </c>
      <c r="D2098" t="s">
        <v>1266</v>
      </c>
      <c r="E2098">
        <v>2015</v>
      </c>
      <c r="F2098" s="15">
        <f>IF(VLOOKUP(IF($A2098&lt;1500,'BM011'!$D$5,IF($A2098&lt;1800,'BM011'!$D$5,IF($A2098&lt;2000,'BM011'!$D$5,$A2098))),'BM011'!$D$5:$U$607,'BM011'!T$609,0)="BRUG KOM",VLOOKUP($C2098,'BM010'!$C$5:$T$102,'BM010'!S$104,0),VLOOKUP(IF($A2098&lt;1500,'BM011'!$D$5,IF($A2098&lt;1800,'BM011'!$D$5,IF($A2098&lt;2000,'BM011'!$D$5,$A2098))),'BM011'!$D$5:$U$607,'BM011'!T$609,0))</f>
        <v>11383</v>
      </c>
      <c r="G2098">
        <f>SUMIFS(Baggrundsvariable!D$3:D$296,Baggrundsvariable!$A$3:$A$296,Samlet!$C2098,Baggrundsvariable!$C$3:$C$296,Samlet!$E2098)</f>
        <v>221728</v>
      </c>
      <c r="H2098" s="8">
        <f>SUMIFS(Baggrundsvariable!E$3:E$296,Baggrundsvariable!$A$3:$A$296,Samlet!$C2098,Baggrundsvariable!$C$3:$C$296,Samlet!$E2098)</f>
        <v>0.95833333333333359</v>
      </c>
      <c r="I2098" s="8">
        <f>SUMIFS(Baggrundsvariable!F$3:F$296,Baggrundsvariable!$A$3:$A$296,Samlet!$C2098,Baggrundsvariable!$C$3:$C$296,Samlet!$E2098)</f>
        <v>2.8</v>
      </c>
      <c r="J2098" s="8">
        <f>SUMIFS(Baggrundsvariable!G$3:G$296,Baggrundsvariable!$A$3:$A$296,Samlet!$C2098,Baggrundsvariable!$C$3:$C$296,Samlet!$E2098)</f>
        <v>14.8</v>
      </c>
      <c r="K2098" s="8">
        <f>SUMIFS(Baggrundsvariable!H$3:H$296,Baggrundsvariable!$A$3:$A$296,Samlet!$C2098,Baggrundsvariable!$C$3:$C$296,Samlet!$E2098)</f>
        <v>17.399999999999999</v>
      </c>
      <c r="L2098" s="8">
        <f>SUMIFS(Baggrundsvariable!I$3:I$296,Baggrundsvariable!$A$3:$A$296,Samlet!$C2098,Baggrundsvariable!$C$3:$C$296,Samlet!$E2098)</f>
        <v>7.3628092363061501</v>
      </c>
    </row>
    <row r="2099" spans="1:12">
      <c r="A2099">
        <v>4100</v>
      </c>
      <c r="B2099" t="s">
        <v>718</v>
      </c>
      <c r="C2099">
        <v>316</v>
      </c>
      <c r="D2099" t="s">
        <v>1267</v>
      </c>
      <c r="E2099">
        <v>2015</v>
      </c>
      <c r="F2099" s="15">
        <f>IF(VLOOKUP(IF($A2099&lt;1500,'BM011'!$D$5,IF($A2099&lt;1800,'BM011'!$D$5,IF($A2099&lt;2000,'BM011'!$D$5,$A2099))),'BM011'!$D$5:$U$607,'BM011'!T$609,0)="BRUG KOM",VLOOKUP($C2099,'BM010'!$C$5:$T$102,'BM010'!S$104,0),VLOOKUP(IF($A2099&lt;1500,'BM011'!$D$5,IF($A2099&lt;1800,'BM011'!$D$5,IF($A2099&lt;2000,'BM011'!$D$5,$A2099))),'BM011'!$D$5:$U$607,'BM011'!T$609,0))</f>
        <v>11383</v>
      </c>
      <c r="G2099">
        <f>SUMIFS(Baggrundsvariable!D$3:D$296,Baggrundsvariable!$A$3:$A$296,Samlet!$C2099,Baggrundsvariable!$C$3:$C$296,Samlet!$E2099)</f>
        <v>217027</v>
      </c>
      <c r="H2099" s="8">
        <f>SUMIFS(Baggrundsvariable!E$3:E$296,Baggrundsvariable!$A$3:$A$296,Samlet!$C2099,Baggrundsvariable!$C$3:$C$296,Samlet!$E2099)</f>
        <v>0.75</v>
      </c>
      <c r="I2099" s="8">
        <f>SUMIFS(Baggrundsvariable!F$3:F$296,Baggrundsvariable!$A$3:$A$296,Samlet!$C2099,Baggrundsvariable!$C$3:$C$296,Samlet!$E2099)</f>
        <v>3.5</v>
      </c>
      <c r="J2099" s="8">
        <f>SUMIFS(Baggrundsvariable!G$3:G$296,Baggrundsvariable!$A$3:$A$296,Samlet!$C2099,Baggrundsvariable!$C$3:$C$296,Samlet!$E2099)</f>
        <v>18</v>
      </c>
      <c r="K2099" s="8">
        <f>SUMIFS(Baggrundsvariable!H$3:H$296,Baggrundsvariable!$A$3:$A$296,Samlet!$C2099,Baggrundsvariable!$C$3:$C$296,Samlet!$E2099)</f>
        <v>15</v>
      </c>
      <c r="L2099" s="8">
        <f>SUMIFS(Baggrundsvariable!I$3:I$296,Baggrundsvariable!$A$3:$A$296,Samlet!$C2099,Baggrundsvariable!$C$3:$C$296,Samlet!$E2099)</f>
        <v>6.1052047968951948</v>
      </c>
    </row>
    <row r="2100" spans="1:12">
      <c r="A2100">
        <v>4100</v>
      </c>
      <c r="B2100" t="s">
        <v>718</v>
      </c>
      <c r="C2100">
        <v>320</v>
      </c>
      <c r="D2100" t="s">
        <v>1268</v>
      </c>
      <c r="E2100">
        <v>2015</v>
      </c>
      <c r="F2100" s="15">
        <f>IF(VLOOKUP(IF($A2100&lt;1500,'BM011'!$D$5,IF($A2100&lt;1800,'BM011'!$D$5,IF($A2100&lt;2000,'BM011'!$D$5,$A2100))),'BM011'!$D$5:$U$607,'BM011'!T$609,0)="BRUG KOM",VLOOKUP($C2100,'BM010'!$C$5:$T$102,'BM010'!S$104,0),VLOOKUP(IF($A2100&lt;1500,'BM011'!$D$5,IF($A2100&lt;1800,'BM011'!$D$5,IF($A2100&lt;2000,'BM011'!$D$5,$A2100))),'BM011'!$D$5:$U$607,'BM011'!T$609,0))</f>
        <v>11383</v>
      </c>
      <c r="G2100">
        <f>SUMIFS(Baggrundsvariable!D$3:D$296,Baggrundsvariable!$A$3:$A$296,Samlet!$C2100,Baggrundsvariable!$C$3:$C$296,Samlet!$E2100)</f>
        <v>207107</v>
      </c>
      <c r="H2100" s="8">
        <f>SUMIFS(Baggrundsvariable!E$3:E$296,Baggrundsvariable!$A$3:$A$296,Samlet!$C2100,Baggrundsvariable!$C$3:$C$296,Samlet!$E2100)</f>
        <v>0.82500000000000007</v>
      </c>
      <c r="I2100" s="8">
        <f>SUMIFS(Baggrundsvariable!F$3:F$296,Baggrundsvariable!$A$3:$A$296,Samlet!$C2100,Baggrundsvariable!$C$3:$C$296,Samlet!$E2100)</f>
        <v>4</v>
      </c>
      <c r="J2100" s="8">
        <f>SUMIFS(Baggrundsvariable!G$3:G$296,Baggrundsvariable!$A$3:$A$296,Samlet!$C2100,Baggrundsvariable!$C$3:$C$296,Samlet!$E2100)</f>
        <v>16.600000000000001</v>
      </c>
      <c r="K2100" s="8">
        <f>SUMIFS(Baggrundsvariable!H$3:H$296,Baggrundsvariable!$A$3:$A$296,Samlet!$C2100,Baggrundsvariable!$C$3:$C$296,Samlet!$E2100)</f>
        <v>17.600000000000001</v>
      </c>
      <c r="L2100" s="8">
        <f>SUMIFS(Baggrundsvariable!I$3:I$296,Baggrundsvariable!$A$3:$A$296,Samlet!$C2100,Baggrundsvariable!$C$3:$C$296,Samlet!$E2100)</f>
        <v>3.3055806852877985</v>
      </c>
    </row>
    <row r="2101" spans="1:12">
      <c r="A2101">
        <v>4100</v>
      </c>
      <c r="B2101" t="s">
        <v>718</v>
      </c>
      <c r="C2101">
        <v>329</v>
      </c>
      <c r="D2101" t="s">
        <v>1269</v>
      </c>
      <c r="E2101">
        <v>2015</v>
      </c>
      <c r="F2101" s="15">
        <f>IF(VLOOKUP(IF($A2101&lt;1500,'BM011'!$D$5,IF($A2101&lt;1800,'BM011'!$D$5,IF($A2101&lt;2000,'BM011'!$D$5,$A2101))),'BM011'!$D$5:$U$607,'BM011'!T$609,0)="BRUG KOM",VLOOKUP($C2101,'BM010'!$C$5:$T$102,'BM010'!S$104,0),VLOOKUP(IF($A2101&lt;1500,'BM011'!$D$5,IF($A2101&lt;1800,'BM011'!$D$5,IF($A2101&lt;2000,'BM011'!$D$5,$A2101))),'BM011'!$D$5:$U$607,'BM011'!T$609,0))</f>
        <v>11383</v>
      </c>
      <c r="G2101">
        <f>SUMIFS(Baggrundsvariable!D$3:D$296,Baggrundsvariable!$A$3:$A$296,Samlet!$C2101,Baggrundsvariable!$C$3:$C$296,Samlet!$E2101)</f>
        <v>214485</v>
      </c>
      <c r="H2101" s="8">
        <f>SUMIFS(Baggrundsvariable!E$3:E$296,Baggrundsvariable!$A$3:$A$296,Samlet!$C2101,Baggrundsvariable!$C$3:$C$296,Samlet!$E2101)</f>
        <v>0.71666666666666667</v>
      </c>
      <c r="I2101" s="8">
        <f>SUMIFS(Baggrundsvariable!F$3:F$296,Baggrundsvariable!$A$3:$A$296,Samlet!$C2101,Baggrundsvariable!$C$3:$C$296,Samlet!$E2101)</f>
        <v>3.6</v>
      </c>
      <c r="J2101" s="8">
        <f>SUMIFS(Baggrundsvariable!G$3:G$296,Baggrundsvariable!$A$3:$A$296,Samlet!$C2101,Baggrundsvariable!$C$3:$C$296,Samlet!$E2101)</f>
        <v>16.100000000000001</v>
      </c>
      <c r="K2101" s="8">
        <f>SUMIFS(Baggrundsvariable!H$3:H$296,Baggrundsvariable!$A$3:$A$296,Samlet!$C2101,Baggrundsvariable!$C$3:$C$296,Samlet!$E2101)</f>
        <v>15.1</v>
      </c>
      <c r="L2101" s="8">
        <f>SUMIFS(Baggrundsvariable!I$3:I$296,Baggrundsvariable!$A$3:$A$296,Samlet!$C2101,Baggrundsvariable!$C$3:$C$296,Samlet!$E2101)</f>
        <v>8.3808847147287153</v>
      </c>
    </row>
    <row r="2102" spans="1:12">
      <c r="A2102">
        <v>4100</v>
      </c>
      <c r="B2102" t="s">
        <v>718</v>
      </c>
      <c r="C2102">
        <v>340</v>
      </c>
      <c r="D2102" t="s">
        <v>1270</v>
      </c>
      <c r="E2102">
        <v>2015</v>
      </c>
      <c r="F2102" s="15">
        <f>IF(VLOOKUP(IF($A2102&lt;1500,'BM011'!$D$5,IF($A2102&lt;1800,'BM011'!$D$5,IF($A2102&lt;2000,'BM011'!$D$5,$A2102))),'BM011'!$D$5:$U$607,'BM011'!T$609,0)="BRUG KOM",VLOOKUP($C2102,'BM010'!$C$5:$T$102,'BM010'!S$104,0),VLOOKUP(IF($A2102&lt;1500,'BM011'!$D$5,IF($A2102&lt;1800,'BM011'!$D$5,IF($A2102&lt;2000,'BM011'!$D$5,$A2102))),'BM011'!$D$5:$U$607,'BM011'!T$609,0))</f>
        <v>11383</v>
      </c>
      <c r="G2102">
        <f>SUMIFS(Baggrundsvariable!D$3:D$296,Baggrundsvariable!$A$3:$A$296,Samlet!$C2102,Baggrundsvariable!$C$3:$C$296,Samlet!$E2102)</f>
        <v>216561</v>
      </c>
      <c r="H2102" s="8">
        <f>SUMIFS(Baggrundsvariable!E$3:E$296,Baggrundsvariable!$A$3:$A$296,Samlet!$C2102,Baggrundsvariable!$C$3:$C$296,Samlet!$E2102)</f>
        <v>0.79999999999999982</v>
      </c>
      <c r="I2102" s="8">
        <f>SUMIFS(Baggrundsvariable!F$3:F$296,Baggrundsvariable!$A$3:$A$296,Samlet!$C2102,Baggrundsvariable!$C$3:$C$296,Samlet!$E2102)</f>
        <v>3</v>
      </c>
      <c r="J2102" s="8">
        <f>SUMIFS(Baggrundsvariable!G$3:G$296,Baggrundsvariable!$A$3:$A$296,Samlet!$C2102,Baggrundsvariable!$C$3:$C$296,Samlet!$E2102)</f>
        <v>14.1</v>
      </c>
      <c r="K2102" s="8">
        <f>SUMIFS(Baggrundsvariable!H$3:H$296,Baggrundsvariable!$A$3:$A$296,Samlet!$C2102,Baggrundsvariable!$C$3:$C$296,Samlet!$E2102)</f>
        <v>17.100000000000001</v>
      </c>
      <c r="L2102" s="8">
        <f>SUMIFS(Baggrundsvariable!I$3:I$296,Baggrundsvariable!$A$3:$A$296,Samlet!$C2102,Baggrundsvariable!$C$3:$C$296,Samlet!$E2102)</f>
        <v>3.448627864640931</v>
      </c>
    </row>
    <row r="2103" spans="1:12">
      <c r="A2103">
        <v>4100</v>
      </c>
      <c r="B2103" t="s">
        <v>718</v>
      </c>
      <c r="C2103">
        <v>370</v>
      </c>
      <c r="D2103" t="s">
        <v>1271</v>
      </c>
      <c r="E2103">
        <v>2015</v>
      </c>
      <c r="F2103" s="15">
        <f>IF(VLOOKUP(IF($A2103&lt;1500,'BM011'!$D$5,IF($A2103&lt;1800,'BM011'!$D$5,IF($A2103&lt;2000,'BM011'!$D$5,$A2103))),'BM011'!$D$5:$U$607,'BM011'!T$609,0)="BRUG KOM",VLOOKUP($C2103,'BM010'!$C$5:$T$102,'BM010'!S$104,0),VLOOKUP(IF($A2103&lt;1500,'BM011'!$D$5,IF($A2103&lt;1800,'BM011'!$D$5,IF($A2103&lt;2000,'BM011'!$D$5,$A2103))),'BM011'!$D$5:$U$607,'BM011'!T$609,0))</f>
        <v>11383</v>
      </c>
      <c r="G2103">
        <f>SUMIFS(Baggrundsvariable!D$3:D$296,Baggrundsvariable!$A$3:$A$296,Samlet!$C2103,Baggrundsvariable!$C$3:$C$296,Samlet!$E2103)</f>
        <v>210156</v>
      </c>
      <c r="H2103" s="8">
        <f>SUMIFS(Baggrundsvariable!E$3:E$296,Baggrundsvariable!$A$3:$A$296,Samlet!$C2103,Baggrundsvariable!$C$3:$C$296,Samlet!$E2103)</f>
        <v>1.1666666666666663</v>
      </c>
      <c r="I2103" s="8">
        <f>SUMIFS(Baggrundsvariable!F$3:F$296,Baggrundsvariable!$A$3:$A$296,Samlet!$C2103,Baggrundsvariable!$C$3:$C$296,Samlet!$E2103)</f>
        <v>3.3</v>
      </c>
      <c r="J2103" s="8">
        <f>SUMIFS(Baggrundsvariable!G$3:G$296,Baggrundsvariable!$A$3:$A$296,Samlet!$C2103,Baggrundsvariable!$C$3:$C$296,Samlet!$E2103)</f>
        <v>17.399999999999999</v>
      </c>
      <c r="K2103" s="8">
        <f>SUMIFS(Baggrundsvariable!H$3:H$296,Baggrundsvariable!$A$3:$A$296,Samlet!$C2103,Baggrundsvariable!$C$3:$C$296,Samlet!$E2103)</f>
        <v>17.399999999999999</v>
      </c>
      <c r="L2103" s="8">
        <f>SUMIFS(Baggrundsvariable!I$3:I$296,Baggrundsvariable!$A$3:$A$296,Samlet!$C2103,Baggrundsvariable!$C$3:$C$296,Samlet!$E2103)</f>
        <v>5.4968739315195618</v>
      </c>
    </row>
    <row r="2104" spans="1:12">
      <c r="A2104">
        <v>4130</v>
      </c>
      <c r="B2104" t="s">
        <v>719</v>
      </c>
      <c r="C2104">
        <v>259</v>
      </c>
      <c r="D2104" t="s">
        <v>1266</v>
      </c>
      <c r="E2104">
        <v>2015</v>
      </c>
      <c r="F2104" s="15">
        <f>IF(VLOOKUP(IF($A2104&lt;1500,'BM011'!$D$5,IF($A2104&lt;1800,'BM011'!$D$5,IF($A2104&lt;2000,'BM011'!$D$5,$A2104))),'BM011'!$D$5:$U$607,'BM011'!T$609,0)="BRUG KOM",VLOOKUP($C2104,'BM010'!$C$5:$T$102,'BM010'!S$104,0),VLOOKUP(IF($A2104&lt;1500,'BM011'!$D$5,IF($A2104&lt;1800,'BM011'!$D$5,IF($A2104&lt;2000,'BM011'!$D$5,$A2104))),'BM011'!$D$5:$U$607,'BM011'!T$609,0))</f>
        <v>13158</v>
      </c>
      <c r="G2104">
        <f>SUMIFS(Baggrundsvariable!D$3:D$296,Baggrundsvariable!$A$3:$A$296,Samlet!$C2104,Baggrundsvariable!$C$3:$C$296,Samlet!$E2104)</f>
        <v>221728</v>
      </c>
      <c r="H2104" s="8">
        <f>SUMIFS(Baggrundsvariable!E$3:E$296,Baggrundsvariable!$A$3:$A$296,Samlet!$C2104,Baggrundsvariable!$C$3:$C$296,Samlet!$E2104)</f>
        <v>0.95833333333333359</v>
      </c>
      <c r="I2104" s="8">
        <f>SUMIFS(Baggrundsvariable!F$3:F$296,Baggrundsvariable!$A$3:$A$296,Samlet!$C2104,Baggrundsvariable!$C$3:$C$296,Samlet!$E2104)</f>
        <v>2.8</v>
      </c>
      <c r="J2104" s="8">
        <f>SUMIFS(Baggrundsvariable!G$3:G$296,Baggrundsvariable!$A$3:$A$296,Samlet!$C2104,Baggrundsvariable!$C$3:$C$296,Samlet!$E2104)</f>
        <v>14.8</v>
      </c>
      <c r="K2104" s="8">
        <f>SUMIFS(Baggrundsvariable!H$3:H$296,Baggrundsvariable!$A$3:$A$296,Samlet!$C2104,Baggrundsvariable!$C$3:$C$296,Samlet!$E2104)</f>
        <v>17.399999999999999</v>
      </c>
      <c r="L2104" s="8">
        <f>SUMIFS(Baggrundsvariable!I$3:I$296,Baggrundsvariable!$A$3:$A$296,Samlet!$C2104,Baggrundsvariable!$C$3:$C$296,Samlet!$E2104)</f>
        <v>7.3628092363061501</v>
      </c>
    </row>
    <row r="2105" spans="1:12">
      <c r="A2105">
        <v>4130</v>
      </c>
      <c r="B2105" t="s">
        <v>719</v>
      </c>
      <c r="C2105">
        <v>265</v>
      </c>
      <c r="D2105" t="s">
        <v>1244</v>
      </c>
      <c r="E2105">
        <v>2015</v>
      </c>
      <c r="F2105" s="15">
        <f>IF(VLOOKUP(IF($A2105&lt;1500,'BM011'!$D$5,IF($A2105&lt;1800,'BM011'!$D$5,IF($A2105&lt;2000,'BM011'!$D$5,$A2105))),'BM011'!$D$5:$U$607,'BM011'!T$609,0)="BRUG KOM",VLOOKUP($C2105,'BM010'!$C$5:$T$102,'BM010'!S$104,0),VLOOKUP(IF($A2105&lt;1500,'BM011'!$D$5,IF($A2105&lt;1800,'BM011'!$D$5,IF($A2105&lt;2000,'BM011'!$D$5,$A2105))),'BM011'!$D$5:$U$607,'BM011'!T$609,0))</f>
        <v>13158</v>
      </c>
      <c r="G2105">
        <f>SUMIFS(Baggrundsvariable!D$3:D$296,Baggrundsvariable!$A$3:$A$296,Samlet!$C2105,Baggrundsvariable!$C$3:$C$296,Samlet!$E2105)</f>
        <v>242144</v>
      </c>
      <c r="H2105" s="8">
        <f>SUMIFS(Baggrundsvariable!E$3:E$296,Baggrundsvariable!$A$3:$A$296,Samlet!$C2105,Baggrundsvariable!$C$3:$C$296,Samlet!$E2105)</f>
        <v>0.76666666666666672</v>
      </c>
      <c r="I2105" s="8">
        <f>SUMIFS(Baggrundsvariable!F$3:F$296,Baggrundsvariable!$A$3:$A$296,Samlet!$C2105,Baggrundsvariable!$C$3:$C$296,Samlet!$E2105)</f>
        <v>3.6</v>
      </c>
      <c r="J2105" s="8">
        <f>SUMIFS(Baggrundsvariable!G$3:G$296,Baggrundsvariable!$A$3:$A$296,Samlet!$C2105,Baggrundsvariable!$C$3:$C$296,Samlet!$E2105)</f>
        <v>17.399999999999999</v>
      </c>
      <c r="K2105" s="8">
        <f>SUMIFS(Baggrundsvariable!H$3:H$296,Baggrundsvariable!$A$3:$A$296,Samlet!$C2105,Baggrundsvariable!$C$3:$C$296,Samlet!$E2105)</f>
        <v>14.7</v>
      </c>
      <c r="L2105" s="8">
        <f>SUMIFS(Baggrundsvariable!I$3:I$296,Baggrundsvariable!$A$3:$A$296,Samlet!$C2105,Baggrundsvariable!$C$3:$C$296,Samlet!$E2105)</f>
        <v>6.4390546608358648</v>
      </c>
    </row>
    <row r="2106" spans="1:12">
      <c r="A2106">
        <v>4140</v>
      </c>
      <c r="B2106" t="s">
        <v>720</v>
      </c>
      <c r="C2106">
        <v>259</v>
      </c>
      <c r="D2106" t="s">
        <v>1266</v>
      </c>
      <c r="E2106">
        <v>2015</v>
      </c>
      <c r="F2106" s="15">
        <f>IF(VLOOKUP(IF($A2106&lt;1500,'BM011'!$D$5,IF($A2106&lt;1800,'BM011'!$D$5,IF($A2106&lt;2000,'BM011'!$D$5,$A2106))),'BM011'!$D$5:$U$607,'BM011'!T$609,0)="BRUG KOM",VLOOKUP($C2106,'BM010'!$C$5:$T$102,'BM010'!S$104,0),VLOOKUP(IF($A2106&lt;1500,'BM011'!$D$5,IF($A2106&lt;1800,'BM011'!$D$5,IF($A2106&lt;2000,'BM011'!$D$5,$A2106))),'BM011'!$D$5:$U$607,'BM011'!T$609,0))</f>
        <v>13032.5</v>
      </c>
      <c r="G2106">
        <f>SUMIFS(Baggrundsvariable!D$3:D$296,Baggrundsvariable!$A$3:$A$296,Samlet!$C2106,Baggrundsvariable!$C$3:$C$296,Samlet!$E2106)</f>
        <v>221728</v>
      </c>
      <c r="H2106" s="8">
        <f>SUMIFS(Baggrundsvariable!E$3:E$296,Baggrundsvariable!$A$3:$A$296,Samlet!$C2106,Baggrundsvariable!$C$3:$C$296,Samlet!$E2106)</f>
        <v>0.95833333333333359</v>
      </c>
      <c r="I2106" s="8">
        <f>SUMIFS(Baggrundsvariable!F$3:F$296,Baggrundsvariable!$A$3:$A$296,Samlet!$C2106,Baggrundsvariable!$C$3:$C$296,Samlet!$E2106)</f>
        <v>2.8</v>
      </c>
      <c r="J2106" s="8">
        <f>SUMIFS(Baggrundsvariable!G$3:G$296,Baggrundsvariable!$A$3:$A$296,Samlet!$C2106,Baggrundsvariable!$C$3:$C$296,Samlet!$E2106)</f>
        <v>14.8</v>
      </c>
      <c r="K2106" s="8">
        <f>SUMIFS(Baggrundsvariable!H$3:H$296,Baggrundsvariable!$A$3:$A$296,Samlet!$C2106,Baggrundsvariable!$C$3:$C$296,Samlet!$E2106)</f>
        <v>17.399999999999999</v>
      </c>
      <c r="L2106" s="8">
        <f>SUMIFS(Baggrundsvariable!I$3:I$296,Baggrundsvariable!$A$3:$A$296,Samlet!$C2106,Baggrundsvariable!$C$3:$C$296,Samlet!$E2106)</f>
        <v>7.3628092363061501</v>
      </c>
    </row>
    <row r="2107" spans="1:12">
      <c r="A2107">
        <v>4140</v>
      </c>
      <c r="B2107" t="s">
        <v>720</v>
      </c>
      <c r="C2107">
        <v>265</v>
      </c>
      <c r="D2107" t="s">
        <v>1244</v>
      </c>
      <c r="E2107">
        <v>2015</v>
      </c>
      <c r="F2107" s="15">
        <f>IF(VLOOKUP(IF($A2107&lt;1500,'BM011'!$D$5,IF($A2107&lt;1800,'BM011'!$D$5,IF($A2107&lt;2000,'BM011'!$D$5,$A2107))),'BM011'!$D$5:$U$607,'BM011'!T$609,0)="BRUG KOM",VLOOKUP($C2107,'BM010'!$C$5:$T$102,'BM010'!S$104,0),VLOOKUP(IF($A2107&lt;1500,'BM011'!$D$5,IF($A2107&lt;1800,'BM011'!$D$5,IF($A2107&lt;2000,'BM011'!$D$5,$A2107))),'BM011'!$D$5:$U$607,'BM011'!T$609,0))</f>
        <v>13032.5</v>
      </c>
      <c r="G2107">
        <f>SUMIFS(Baggrundsvariable!D$3:D$296,Baggrundsvariable!$A$3:$A$296,Samlet!$C2107,Baggrundsvariable!$C$3:$C$296,Samlet!$E2107)</f>
        <v>242144</v>
      </c>
      <c r="H2107" s="8">
        <f>SUMIFS(Baggrundsvariable!E$3:E$296,Baggrundsvariable!$A$3:$A$296,Samlet!$C2107,Baggrundsvariable!$C$3:$C$296,Samlet!$E2107)</f>
        <v>0.76666666666666672</v>
      </c>
      <c r="I2107" s="8">
        <f>SUMIFS(Baggrundsvariable!F$3:F$296,Baggrundsvariable!$A$3:$A$296,Samlet!$C2107,Baggrundsvariable!$C$3:$C$296,Samlet!$E2107)</f>
        <v>3.6</v>
      </c>
      <c r="J2107" s="8">
        <f>SUMIFS(Baggrundsvariable!G$3:G$296,Baggrundsvariable!$A$3:$A$296,Samlet!$C2107,Baggrundsvariable!$C$3:$C$296,Samlet!$E2107)</f>
        <v>17.399999999999999</v>
      </c>
      <c r="K2107" s="8">
        <f>SUMIFS(Baggrundsvariable!H$3:H$296,Baggrundsvariable!$A$3:$A$296,Samlet!$C2107,Baggrundsvariable!$C$3:$C$296,Samlet!$E2107)</f>
        <v>14.7</v>
      </c>
      <c r="L2107" s="8">
        <f>SUMIFS(Baggrundsvariable!I$3:I$296,Baggrundsvariable!$A$3:$A$296,Samlet!$C2107,Baggrundsvariable!$C$3:$C$296,Samlet!$E2107)</f>
        <v>6.4390546608358648</v>
      </c>
    </row>
    <row r="2108" spans="1:12">
      <c r="A2108">
        <v>4140</v>
      </c>
      <c r="B2108" t="s">
        <v>720</v>
      </c>
      <c r="C2108">
        <v>329</v>
      </c>
      <c r="D2108" t="s">
        <v>1269</v>
      </c>
      <c r="E2108">
        <v>2015</v>
      </c>
      <c r="F2108" s="15">
        <f>IF(VLOOKUP(IF($A2108&lt;1500,'BM011'!$D$5,IF($A2108&lt;1800,'BM011'!$D$5,IF($A2108&lt;2000,'BM011'!$D$5,$A2108))),'BM011'!$D$5:$U$607,'BM011'!T$609,0)="BRUG KOM",VLOOKUP($C2108,'BM010'!$C$5:$T$102,'BM010'!S$104,0),VLOOKUP(IF($A2108&lt;1500,'BM011'!$D$5,IF($A2108&lt;1800,'BM011'!$D$5,IF($A2108&lt;2000,'BM011'!$D$5,$A2108))),'BM011'!$D$5:$U$607,'BM011'!T$609,0))</f>
        <v>13032.5</v>
      </c>
      <c r="G2108">
        <f>SUMIFS(Baggrundsvariable!D$3:D$296,Baggrundsvariable!$A$3:$A$296,Samlet!$C2108,Baggrundsvariable!$C$3:$C$296,Samlet!$E2108)</f>
        <v>214485</v>
      </c>
      <c r="H2108" s="8">
        <f>SUMIFS(Baggrundsvariable!E$3:E$296,Baggrundsvariable!$A$3:$A$296,Samlet!$C2108,Baggrundsvariable!$C$3:$C$296,Samlet!$E2108)</f>
        <v>0.71666666666666667</v>
      </c>
      <c r="I2108" s="8">
        <f>SUMIFS(Baggrundsvariable!F$3:F$296,Baggrundsvariable!$A$3:$A$296,Samlet!$C2108,Baggrundsvariable!$C$3:$C$296,Samlet!$E2108)</f>
        <v>3.6</v>
      </c>
      <c r="J2108" s="8">
        <f>SUMIFS(Baggrundsvariable!G$3:G$296,Baggrundsvariable!$A$3:$A$296,Samlet!$C2108,Baggrundsvariable!$C$3:$C$296,Samlet!$E2108)</f>
        <v>16.100000000000001</v>
      </c>
      <c r="K2108" s="8">
        <f>SUMIFS(Baggrundsvariable!H$3:H$296,Baggrundsvariable!$A$3:$A$296,Samlet!$C2108,Baggrundsvariable!$C$3:$C$296,Samlet!$E2108)</f>
        <v>15.1</v>
      </c>
      <c r="L2108" s="8">
        <f>SUMIFS(Baggrundsvariable!I$3:I$296,Baggrundsvariable!$A$3:$A$296,Samlet!$C2108,Baggrundsvariable!$C$3:$C$296,Samlet!$E2108)</f>
        <v>8.3808847147287153</v>
      </c>
    </row>
    <row r="2109" spans="1:12">
      <c r="A2109">
        <v>4160</v>
      </c>
      <c r="B2109" t="s">
        <v>721</v>
      </c>
      <c r="C2109">
        <v>320</v>
      </c>
      <c r="D2109" t="s">
        <v>1268</v>
      </c>
      <c r="E2109">
        <v>2015</v>
      </c>
      <c r="F2109" s="15">
        <f>IF(VLOOKUP(IF($A2109&lt;1500,'BM011'!$D$5,IF($A2109&lt;1800,'BM011'!$D$5,IF($A2109&lt;2000,'BM011'!$D$5,$A2109))),'BM011'!$D$5:$U$607,'BM011'!T$609,0)="BRUG KOM",VLOOKUP($C2109,'BM010'!$C$5:$T$102,'BM010'!S$104,0),VLOOKUP(IF($A2109&lt;1500,'BM011'!$D$5,IF($A2109&lt;1800,'BM011'!$D$5,IF($A2109&lt;2000,'BM011'!$D$5,$A2109))),'BM011'!$D$5:$U$607,'BM011'!T$609,0))</f>
        <v>6896</v>
      </c>
      <c r="G2109">
        <f>SUMIFS(Baggrundsvariable!D$3:D$296,Baggrundsvariable!$A$3:$A$296,Samlet!$C2109,Baggrundsvariable!$C$3:$C$296,Samlet!$E2109)</f>
        <v>207107</v>
      </c>
      <c r="H2109" s="8">
        <f>SUMIFS(Baggrundsvariable!E$3:E$296,Baggrundsvariable!$A$3:$A$296,Samlet!$C2109,Baggrundsvariable!$C$3:$C$296,Samlet!$E2109)</f>
        <v>0.82500000000000007</v>
      </c>
      <c r="I2109" s="8">
        <f>SUMIFS(Baggrundsvariable!F$3:F$296,Baggrundsvariable!$A$3:$A$296,Samlet!$C2109,Baggrundsvariable!$C$3:$C$296,Samlet!$E2109)</f>
        <v>4</v>
      </c>
      <c r="J2109" s="8">
        <f>SUMIFS(Baggrundsvariable!G$3:G$296,Baggrundsvariable!$A$3:$A$296,Samlet!$C2109,Baggrundsvariable!$C$3:$C$296,Samlet!$E2109)</f>
        <v>16.600000000000001</v>
      </c>
      <c r="K2109" s="8">
        <f>SUMIFS(Baggrundsvariable!H$3:H$296,Baggrundsvariable!$A$3:$A$296,Samlet!$C2109,Baggrundsvariable!$C$3:$C$296,Samlet!$E2109)</f>
        <v>17.600000000000001</v>
      </c>
      <c r="L2109" s="8">
        <f>SUMIFS(Baggrundsvariable!I$3:I$296,Baggrundsvariable!$A$3:$A$296,Samlet!$C2109,Baggrundsvariable!$C$3:$C$296,Samlet!$E2109)</f>
        <v>3.3055806852877985</v>
      </c>
    </row>
    <row r="2110" spans="1:12">
      <c r="A2110">
        <v>4160</v>
      </c>
      <c r="B2110" t="s">
        <v>721</v>
      </c>
      <c r="C2110">
        <v>370</v>
      </c>
      <c r="D2110" t="s">
        <v>1271</v>
      </c>
      <c r="E2110">
        <v>2015</v>
      </c>
      <c r="F2110" s="15">
        <f>IF(VLOOKUP(IF($A2110&lt;1500,'BM011'!$D$5,IF($A2110&lt;1800,'BM011'!$D$5,IF($A2110&lt;2000,'BM011'!$D$5,$A2110))),'BM011'!$D$5:$U$607,'BM011'!T$609,0)="BRUG KOM",VLOOKUP($C2110,'BM010'!$C$5:$T$102,'BM010'!S$104,0),VLOOKUP(IF($A2110&lt;1500,'BM011'!$D$5,IF($A2110&lt;1800,'BM011'!$D$5,IF($A2110&lt;2000,'BM011'!$D$5,$A2110))),'BM011'!$D$5:$U$607,'BM011'!T$609,0))</f>
        <v>6896</v>
      </c>
      <c r="G2110">
        <f>SUMIFS(Baggrundsvariable!D$3:D$296,Baggrundsvariable!$A$3:$A$296,Samlet!$C2110,Baggrundsvariable!$C$3:$C$296,Samlet!$E2110)</f>
        <v>210156</v>
      </c>
      <c r="H2110" s="8">
        <f>SUMIFS(Baggrundsvariable!E$3:E$296,Baggrundsvariable!$A$3:$A$296,Samlet!$C2110,Baggrundsvariable!$C$3:$C$296,Samlet!$E2110)</f>
        <v>1.1666666666666663</v>
      </c>
      <c r="I2110" s="8">
        <f>SUMIFS(Baggrundsvariable!F$3:F$296,Baggrundsvariable!$A$3:$A$296,Samlet!$C2110,Baggrundsvariable!$C$3:$C$296,Samlet!$E2110)</f>
        <v>3.3</v>
      </c>
      <c r="J2110" s="8">
        <f>SUMIFS(Baggrundsvariable!G$3:G$296,Baggrundsvariable!$A$3:$A$296,Samlet!$C2110,Baggrundsvariable!$C$3:$C$296,Samlet!$E2110)</f>
        <v>17.399999999999999</v>
      </c>
      <c r="K2110" s="8">
        <f>SUMIFS(Baggrundsvariable!H$3:H$296,Baggrundsvariable!$A$3:$A$296,Samlet!$C2110,Baggrundsvariable!$C$3:$C$296,Samlet!$E2110)</f>
        <v>17.399999999999999</v>
      </c>
      <c r="L2110" s="8">
        <f>SUMIFS(Baggrundsvariable!I$3:I$296,Baggrundsvariable!$A$3:$A$296,Samlet!$C2110,Baggrundsvariable!$C$3:$C$296,Samlet!$E2110)</f>
        <v>5.4968739315195618</v>
      </c>
    </row>
    <row r="2111" spans="1:12">
      <c r="A2111">
        <v>4171</v>
      </c>
      <c r="B2111" t="s">
        <v>722</v>
      </c>
      <c r="C2111">
        <v>370</v>
      </c>
      <c r="D2111" t="s">
        <v>1271</v>
      </c>
      <c r="E2111">
        <v>2015</v>
      </c>
      <c r="F2111" s="15">
        <f>IF(VLOOKUP(IF($A2111&lt;1500,'BM011'!$D$5,IF($A2111&lt;1800,'BM011'!$D$5,IF($A2111&lt;2000,'BM011'!$D$5,$A2111))),'BM011'!$D$5:$U$607,'BM011'!T$609,0)="BRUG KOM",VLOOKUP($C2111,'BM010'!$C$5:$T$102,'BM010'!S$104,0),VLOOKUP(IF($A2111&lt;1500,'BM011'!$D$5,IF($A2111&lt;1800,'BM011'!$D$5,IF($A2111&lt;2000,'BM011'!$D$5,$A2111))),'BM011'!$D$5:$U$607,'BM011'!T$609,0))</f>
        <v>8671</v>
      </c>
      <c r="G2111">
        <f>SUMIFS(Baggrundsvariable!D$3:D$296,Baggrundsvariable!$A$3:$A$296,Samlet!$C2111,Baggrundsvariable!$C$3:$C$296,Samlet!$E2111)</f>
        <v>210156</v>
      </c>
      <c r="H2111" s="8">
        <f>SUMIFS(Baggrundsvariable!E$3:E$296,Baggrundsvariable!$A$3:$A$296,Samlet!$C2111,Baggrundsvariable!$C$3:$C$296,Samlet!$E2111)</f>
        <v>1.1666666666666663</v>
      </c>
      <c r="I2111" s="8">
        <f>SUMIFS(Baggrundsvariable!F$3:F$296,Baggrundsvariable!$A$3:$A$296,Samlet!$C2111,Baggrundsvariable!$C$3:$C$296,Samlet!$E2111)</f>
        <v>3.3</v>
      </c>
      <c r="J2111" s="8">
        <f>SUMIFS(Baggrundsvariable!G$3:G$296,Baggrundsvariable!$A$3:$A$296,Samlet!$C2111,Baggrundsvariable!$C$3:$C$296,Samlet!$E2111)</f>
        <v>17.399999999999999</v>
      </c>
      <c r="K2111" s="8">
        <f>SUMIFS(Baggrundsvariable!H$3:H$296,Baggrundsvariable!$A$3:$A$296,Samlet!$C2111,Baggrundsvariable!$C$3:$C$296,Samlet!$E2111)</f>
        <v>17.399999999999999</v>
      </c>
      <c r="L2111" s="8">
        <f>SUMIFS(Baggrundsvariable!I$3:I$296,Baggrundsvariable!$A$3:$A$296,Samlet!$C2111,Baggrundsvariable!$C$3:$C$296,Samlet!$E2111)</f>
        <v>5.4968739315195618</v>
      </c>
    </row>
    <row r="2112" spans="1:12">
      <c r="A2112">
        <v>4173</v>
      </c>
      <c r="B2112" t="s">
        <v>723</v>
      </c>
      <c r="C2112">
        <v>329</v>
      </c>
      <c r="D2112" t="s">
        <v>1269</v>
      </c>
      <c r="E2112">
        <v>2015</v>
      </c>
      <c r="F2112" s="15">
        <f>IF(VLOOKUP(IF($A2112&lt;1500,'BM011'!$D$5,IF($A2112&lt;1800,'BM011'!$D$5,IF($A2112&lt;2000,'BM011'!$D$5,$A2112))),'BM011'!$D$5:$U$607,'BM011'!T$609,0)="BRUG KOM",VLOOKUP($C2112,'BM010'!$C$5:$T$102,'BM010'!S$104,0),VLOOKUP(IF($A2112&lt;1500,'BM011'!$D$5,IF($A2112&lt;1800,'BM011'!$D$5,IF($A2112&lt;2000,'BM011'!$D$5,$A2112))),'BM011'!$D$5:$U$607,'BM011'!T$609,0))</f>
        <v>7372</v>
      </c>
      <c r="G2112">
        <f>SUMIFS(Baggrundsvariable!D$3:D$296,Baggrundsvariable!$A$3:$A$296,Samlet!$C2112,Baggrundsvariable!$C$3:$C$296,Samlet!$E2112)</f>
        <v>214485</v>
      </c>
      <c r="H2112" s="8">
        <f>SUMIFS(Baggrundsvariable!E$3:E$296,Baggrundsvariable!$A$3:$A$296,Samlet!$C2112,Baggrundsvariable!$C$3:$C$296,Samlet!$E2112)</f>
        <v>0.71666666666666667</v>
      </c>
      <c r="I2112" s="8">
        <f>SUMIFS(Baggrundsvariable!F$3:F$296,Baggrundsvariable!$A$3:$A$296,Samlet!$C2112,Baggrundsvariable!$C$3:$C$296,Samlet!$E2112)</f>
        <v>3.6</v>
      </c>
      <c r="J2112" s="8">
        <f>SUMIFS(Baggrundsvariable!G$3:G$296,Baggrundsvariable!$A$3:$A$296,Samlet!$C2112,Baggrundsvariable!$C$3:$C$296,Samlet!$E2112)</f>
        <v>16.100000000000001</v>
      </c>
      <c r="K2112" s="8">
        <f>SUMIFS(Baggrundsvariable!H$3:H$296,Baggrundsvariable!$A$3:$A$296,Samlet!$C2112,Baggrundsvariable!$C$3:$C$296,Samlet!$E2112)</f>
        <v>15.1</v>
      </c>
      <c r="L2112" s="8">
        <f>SUMIFS(Baggrundsvariable!I$3:I$296,Baggrundsvariable!$A$3:$A$296,Samlet!$C2112,Baggrundsvariable!$C$3:$C$296,Samlet!$E2112)</f>
        <v>8.3808847147287153</v>
      </c>
    </row>
    <row r="2113" spans="1:12">
      <c r="A2113">
        <v>4173</v>
      </c>
      <c r="B2113" t="s">
        <v>723</v>
      </c>
      <c r="C2113">
        <v>340</v>
      </c>
      <c r="D2113" t="s">
        <v>1270</v>
      </c>
      <c r="E2113">
        <v>2015</v>
      </c>
      <c r="F2113" s="15">
        <f>IF(VLOOKUP(IF($A2113&lt;1500,'BM011'!$D$5,IF($A2113&lt;1800,'BM011'!$D$5,IF($A2113&lt;2000,'BM011'!$D$5,$A2113))),'BM011'!$D$5:$U$607,'BM011'!T$609,0)="BRUG KOM",VLOOKUP($C2113,'BM010'!$C$5:$T$102,'BM010'!S$104,0),VLOOKUP(IF($A2113&lt;1500,'BM011'!$D$5,IF($A2113&lt;1800,'BM011'!$D$5,IF($A2113&lt;2000,'BM011'!$D$5,$A2113))),'BM011'!$D$5:$U$607,'BM011'!T$609,0))</f>
        <v>7372</v>
      </c>
      <c r="G2113">
        <f>SUMIFS(Baggrundsvariable!D$3:D$296,Baggrundsvariable!$A$3:$A$296,Samlet!$C2113,Baggrundsvariable!$C$3:$C$296,Samlet!$E2113)</f>
        <v>216561</v>
      </c>
      <c r="H2113" s="8">
        <f>SUMIFS(Baggrundsvariable!E$3:E$296,Baggrundsvariable!$A$3:$A$296,Samlet!$C2113,Baggrundsvariable!$C$3:$C$296,Samlet!$E2113)</f>
        <v>0.79999999999999982</v>
      </c>
      <c r="I2113" s="8">
        <f>SUMIFS(Baggrundsvariable!F$3:F$296,Baggrundsvariable!$A$3:$A$296,Samlet!$C2113,Baggrundsvariable!$C$3:$C$296,Samlet!$E2113)</f>
        <v>3</v>
      </c>
      <c r="J2113" s="8">
        <f>SUMIFS(Baggrundsvariable!G$3:G$296,Baggrundsvariable!$A$3:$A$296,Samlet!$C2113,Baggrundsvariable!$C$3:$C$296,Samlet!$E2113)</f>
        <v>14.1</v>
      </c>
      <c r="K2113" s="8">
        <f>SUMIFS(Baggrundsvariable!H$3:H$296,Baggrundsvariable!$A$3:$A$296,Samlet!$C2113,Baggrundsvariable!$C$3:$C$296,Samlet!$E2113)</f>
        <v>17.100000000000001</v>
      </c>
      <c r="L2113" s="8">
        <f>SUMIFS(Baggrundsvariable!I$3:I$296,Baggrundsvariable!$A$3:$A$296,Samlet!$C2113,Baggrundsvariable!$C$3:$C$296,Samlet!$E2113)</f>
        <v>3.448627864640931</v>
      </c>
    </row>
    <row r="2114" spans="1:12">
      <c r="A2114">
        <v>4174</v>
      </c>
      <c r="B2114" t="s">
        <v>724</v>
      </c>
      <c r="C2114">
        <v>259</v>
      </c>
      <c r="D2114" t="s">
        <v>1266</v>
      </c>
      <c r="E2114">
        <v>2015</v>
      </c>
      <c r="F2114" s="15">
        <f>IF(VLOOKUP(IF($A2114&lt;1500,'BM011'!$D$5,IF($A2114&lt;1800,'BM011'!$D$5,IF($A2114&lt;2000,'BM011'!$D$5,$A2114))),'BM011'!$D$5:$U$607,'BM011'!T$609,0)="BRUG KOM",VLOOKUP($C2114,'BM010'!$C$5:$T$102,'BM010'!S$104,0),VLOOKUP(IF($A2114&lt;1500,'BM011'!$D$5,IF($A2114&lt;1800,'BM011'!$D$5,IF($A2114&lt;2000,'BM011'!$D$5,$A2114))),'BM011'!$D$5:$U$607,'BM011'!T$609,0))</f>
        <v>10596</v>
      </c>
      <c r="G2114">
        <f>SUMIFS(Baggrundsvariable!D$3:D$296,Baggrundsvariable!$A$3:$A$296,Samlet!$C2114,Baggrundsvariable!$C$3:$C$296,Samlet!$E2114)</f>
        <v>221728</v>
      </c>
      <c r="H2114" s="8">
        <f>SUMIFS(Baggrundsvariable!E$3:E$296,Baggrundsvariable!$A$3:$A$296,Samlet!$C2114,Baggrundsvariable!$C$3:$C$296,Samlet!$E2114)</f>
        <v>0.95833333333333359</v>
      </c>
      <c r="I2114" s="8">
        <f>SUMIFS(Baggrundsvariable!F$3:F$296,Baggrundsvariable!$A$3:$A$296,Samlet!$C2114,Baggrundsvariable!$C$3:$C$296,Samlet!$E2114)</f>
        <v>2.8</v>
      </c>
      <c r="J2114" s="8">
        <f>SUMIFS(Baggrundsvariable!G$3:G$296,Baggrundsvariable!$A$3:$A$296,Samlet!$C2114,Baggrundsvariable!$C$3:$C$296,Samlet!$E2114)</f>
        <v>14.8</v>
      </c>
      <c r="K2114" s="8">
        <f>SUMIFS(Baggrundsvariable!H$3:H$296,Baggrundsvariable!$A$3:$A$296,Samlet!$C2114,Baggrundsvariable!$C$3:$C$296,Samlet!$E2114)</f>
        <v>17.399999999999999</v>
      </c>
      <c r="L2114" s="8">
        <f>SUMIFS(Baggrundsvariable!I$3:I$296,Baggrundsvariable!$A$3:$A$296,Samlet!$C2114,Baggrundsvariable!$C$3:$C$296,Samlet!$E2114)</f>
        <v>7.3628092363061501</v>
      </c>
    </row>
    <row r="2115" spans="1:12">
      <c r="A2115">
        <v>4174</v>
      </c>
      <c r="B2115" t="s">
        <v>724</v>
      </c>
      <c r="C2115">
        <v>329</v>
      </c>
      <c r="D2115" t="s">
        <v>1269</v>
      </c>
      <c r="E2115">
        <v>2015</v>
      </c>
      <c r="F2115" s="15">
        <f>IF(VLOOKUP(IF($A2115&lt;1500,'BM011'!$D$5,IF($A2115&lt;1800,'BM011'!$D$5,IF($A2115&lt;2000,'BM011'!$D$5,$A2115))),'BM011'!$D$5:$U$607,'BM011'!T$609,0)="BRUG KOM",VLOOKUP($C2115,'BM010'!$C$5:$T$102,'BM010'!S$104,0),VLOOKUP(IF($A2115&lt;1500,'BM011'!$D$5,IF($A2115&lt;1800,'BM011'!$D$5,IF($A2115&lt;2000,'BM011'!$D$5,$A2115))),'BM011'!$D$5:$U$607,'BM011'!T$609,0))</f>
        <v>10596</v>
      </c>
      <c r="G2115">
        <f>SUMIFS(Baggrundsvariable!D$3:D$296,Baggrundsvariable!$A$3:$A$296,Samlet!$C2115,Baggrundsvariable!$C$3:$C$296,Samlet!$E2115)</f>
        <v>214485</v>
      </c>
      <c r="H2115" s="8">
        <f>SUMIFS(Baggrundsvariable!E$3:E$296,Baggrundsvariable!$A$3:$A$296,Samlet!$C2115,Baggrundsvariable!$C$3:$C$296,Samlet!$E2115)</f>
        <v>0.71666666666666667</v>
      </c>
      <c r="I2115" s="8">
        <f>SUMIFS(Baggrundsvariable!F$3:F$296,Baggrundsvariable!$A$3:$A$296,Samlet!$C2115,Baggrundsvariable!$C$3:$C$296,Samlet!$E2115)</f>
        <v>3.6</v>
      </c>
      <c r="J2115" s="8">
        <f>SUMIFS(Baggrundsvariable!G$3:G$296,Baggrundsvariable!$A$3:$A$296,Samlet!$C2115,Baggrundsvariable!$C$3:$C$296,Samlet!$E2115)</f>
        <v>16.100000000000001</v>
      </c>
      <c r="K2115" s="8">
        <f>SUMIFS(Baggrundsvariable!H$3:H$296,Baggrundsvariable!$A$3:$A$296,Samlet!$C2115,Baggrundsvariable!$C$3:$C$296,Samlet!$E2115)</f>
        <v>15.1</v>
      </c>
      <c r="L2115" s="8">
        <f>SUMIFS(Baggrundsvariable!I$3:I$296,Baggrundsvariable!$A$3:$A$296,Samlet!$C2115,Baggrundsvariable!$C$3:$C$296,Samlet!$E2115)</f>
        <v>8.3808847147287153</v>
      </c>
    </row>
    <row r="2116" spans="1:12">
      <c r="A2116">
        <v>4180</v>
      </c>
      <c r="B2116" t="s">
        <v>725</v>
      </c>
      <c r="C2116">
        <v>329</v>
      </c>
      <c r="D2116" t="s">
        <v>1269</v>
      </c>
      <c r="E2116">
        <v>2015</v>
      </c>
      <c r="F2116" s="15">
        <f>IF(VLOOKUP(IF($A2116&lt;1500,'BM011'!$D$5,IF($A2116&lt;1800,'BM011'!$D$5,IF($A2116&lt;2000,'BM011'!$D$5,$A2116))),'BM011'!$D$5:$U$607,'BM011'!T$609,0)="BRUG KOM",VLOOKUP($C2116,'BM010'!$C$5:$T$102,'BM010'!S$104,0),VLOOKUP(IF($A2116&lt;1500,'BM011'!$D$5,IF($A2116&lt;1800,'BM011'!$D$5,IF($A2116&lt;2000,'BM011'!$D$5,$A2116))),'BM011'!$D$5:$U$607,'BM011'!T$609,0))</f>
        <v>11743</v>
      </c>
      <c r="G2116">
        <f>SUMIFS(Baggrundsvariable!D$3:D$296,Baggrundsvariable!$A$3:$A$296,Samlet!$C2116,Baggrundsvariable!$C$3:$C$296,Samlet!$E2116)</f>
        <v>214485</v>
      </c>
      <c r="H2116" s="8">
        <f>SUMIFS(Baggrundsvariable!E$3:E$296,Baggrundsvariable!$A$3:$A$296,Samlet!$C2116,Baggrundsvariable!$C$3:$C$296,Samlet!$E2116)</f>
        <v>0.71666666666666667</v>
      </c>
      <c r="I2116" s="8">
        <f>SUMIFS(Baggrundsvariable!F$3:F$296,Baggrundsvariable!$A$3:$A$296,Samlet!$C2116,Baggrundsvariable!$C$3:$C$296,Samlet!$E2116)</f>
        <v>3.6</v>
      </c>
      <c r="J2116" s="8">
        <f>SUMIFS(Baggrundsvariable!G$3:G$296,Baggrundsvariable!$A$3:$A$296,Samlet!$C2116,Baggrundsvariable!$C$3:$C$296,Samlet!$E2116)</f>
        <v>16.100000000000001</v>
      </c>
      <c r="K2116" s="8">
        <f>SUMIFS(Baggrundsvariable!H$3:H$296,Baggrundsvariable!$A$3:$A$296,Samlet!$C2116,Baggrundsvariable!$C$3:$C$296,Samlet!$E2116)</f>
        <v>15.1</v>
      </c>
      <c r="L2116" s="8">
        <f>SUMIFS(Baggrundsvariable!I$3:I$296,Baggrundsvariable!$A$3:$A$296,Samlet!$C2116,Baggrundsvariable!$C$3:$C$296,Samlet!$E2116)</f>
        <v>8.3808847147287153</v>
      </c>
    </row>
    <row r="2117" spans="1:12">
      <c r="A2117">
        <v>4180</v>
      </c>
      <c r="B2117" t="s">
        <v>725</v>
      </c>
      <c r="C2117">
        <v>330</v>
      </c>
      <c r="D2117" t="s">
        <v>1272</v>
      </c>
      <c r="E2117">
        <v>2015</v>
      </c>
      <c r="F2117" s="15">
        <f>IF(VLOOKUP(IF($A2117&lt;1500,'BM011'!$D$5,IF($A2117&lt;1800,'BM011'!$D$5,IF($A2117&lt;2000,'BM011'!$D$5,$A2117))),'BM011'!$D$5:$U$607,'BM011'!T$609,0)="BRUG KOM",VLOOKUP($C2117,'BM010'!$C$5:$T$102,'BM010'!S$104,0),VLOOKUP(IF($A2117&lt;1500,'BM011'!$D$5,IF($A2117&lt;1800,'BM011'!$D$5,IF($A2117&lt;2000,'BM011'!$D$5,$A2117))),'BM011'!$D$5:$U$607,'BM011'!T$609,0))</f>
        <v>11743</v>
      </c>
      <c r="G2117">
        <f>SUMIFS(Baggrundsvariable!D$3:D$296,Baggrundsvariable!$A$3:$A$296,Samlet!$C2117,Baggrundsvariable!$C$3:$C$296,Samlet!$E2117)</f>
        <v>202831</v>
      </c>
      <c r="H2117" s="8">
        <f>SUMIFS(Baggrundsvariable!E$3:E$296,Baggrundsvariable!$A$3:$A$296,Samlet!$C2117,Baggrundsvariable!$C$3:$C$296,Samlet!$E2117)</f>
        <v>1.3916666666666666</v>
      </c>
      <c r="I2117" s="8">
        <f>SUMIFS(Baggrundsvariable!F$3:F$296,Baggrundsvariable!$A$3:$A$296,Samlet!$C2117,Baggrundsvariable!$C$3:$C$296,Samlet!$E2117)</f>
        <v>5.3</v>
      </c>
      <c r="J2117" s="8">
        <f>SUMIFS(Baggrundsvariable!G$3:G$296,Baggrundsvariable!$A$3:$A$296,Samlet!$C2117,Baggrundsvariable!$C$3:$C$296,Samlet!$E2117)</f>
        <v>24.9</v>
      </c>
      <c r="K2117" s="8">
        <f>SUMIFS(Baggrundsvariable!H$3:H$296,Baggrundsvariable!$A$3:$A$296,Samlet!$C2117,Baggrundsvariable!$C$3:$C$296,Samlet!$E2117)</f>
        <v>16.399999999999999</v>
      </c>
      <c r="L2117" s="8">
        <f>SUMIFS(Baggrundsvariable!I$3:I$296,Baggrundsvariable!$A$3:$A$296,Samlet!$C2117,Baggrundsvariable!$C$3:$C$296,Samlet!$E2117)</f>
        <v>7.7283138165747278</v>
      </c>
    </row>
    <row r="2118" spans="1:12">
      <c r="A2118">
        <v>4180</v>
      </c>
      <c r="B2118" t="s">
        <v>725</v>
      </c>
      <c r="C2118">
        <v>340</v>
      </c>
      <c r="D2118" t="s">
        <v>1270</v>
      </c>
      <c r="E2118">
        <v>2015</v>
      </c>
      <c r="F2118" s="15">
        <f>IF(VLOOKUP(IF($A2118&lt;1500,'BM011'!$D$5,IF($A2118&lt;1800,'BM011'!$D$5,IF($A2118&lt;2000,'BM011'!$D$5,$A2118))),'BM011'!$D$5:$U$607,'BM011'!T$609,0)="BRUG KOM",VLOOKUP($C2118,'BM010'!$C$5:$T$102,'BM010'!S$104,0),VLOOKUP(IF($A2118&lt;1500,'BM011'!$D$5,IF($A2118&lt;1800,'BM011'!$D$5,IF($A2118&lt;2000,'BM011'!$D$5,$A2118))),'BM011'!$D$5:$U$607,'BM011'!T$609,0))</f>
        <v>11743</v>
      </c>
      <c r="G2118">
        <f>SUMIFS(Baggrundsvariable!D$3:D$296,Baggrundsvariable!$A$3:$A$296,Samlet!$C2118,Baggrundsvariable!$C$3:$C$296,Samlet!$E2118)</f>
        <v>216561</v>
      </c>
      <c r="H2118" s="8">
        <f>SUMIFS(Baggrundsvariable!E$3:E$296,Baggrundsvariable!$A$3:$A$296,Samlet!$C2118,Baggrundsvariable!$C$3:$C$296,Samlet!$E2118)</f>
        <v>0.79999999999999982</v>
      </c>
      <c r="I2118" s="8">
        <f>SUMIFS(Baggrundsvariable!F$3:F$296,Baggrundsvariable!$A$3:$A$296,Samlet!$C2118,Baggrundsvariable!$C$3:$C$296,Samlet!$E2118)</f>
        <v>3</v>
      </c>
      <c r="J2118" s="8">
        <f>SUMIFS(Baggrundsvariable!G$3:G$296,Baggrundsvariable!$A$3:$A$296,Samlet!$C2118,Baggrundsvariable!$C$3:$C$296,Samlet!$E2118)</f>
        <v>14.1</v>
      </c>
      <c r="K2118" s="8">
        <f>SUMIFS(Baggrundsvariable!H$3:H$296,Baggrundsvariable!$A$3:$A$296,Samlet!$C2118,Baggrundsvariable!$C$3:$C$296,Samlet!$E2118)</f>
        <v>17.100000000000001</v>
      </c>
      <c r="L2118" s="8">
        <f>SUMIFS(Baggrundsvariable!I$3:I$296,Baggrundsvariable!$A$3:$A$296,Samlet!$C2118,Baggrundsvariable!$C$3:$C$296,Samlet!$E2118)</f>
        <v>3.448627864640931</v>
      </c>
    </row>
    <row r="2119" spans="1:12">
      <c r="A2119">
        <v>4190</v>
      </c>
      <c r="B2119" t="s">
        <v>726</v>
      </c>
      <c r="C2119">
        <v>330</v>
      </c>
      <c r="D2119" t="s">
        <v>1272</v>
      </c>
      <c r="E2119">
        <v>2015</v>
      </c>
      <c r="F2119" s="15">
        <f>IF(VLOOKUP(IF($A2119&lt;1500,'BM011'!$D$5,IF($A2119&lt;1800,'BM011'!$D$5,IF($A2119&lt;2000,'BM011'!$D$5,$A2119))),'BM011'!$D$5:$U$607,'BM011'!T$609,0)="BRUG KOM",VLOOKUP($C2119,'BM010'!$C$5:$T$102,'BM010'!S$104,0),VLOOKUP(IF($A2119&lt;1500,'BM011'!$D$5,IF($A2119&lt;1800,'BM011'!$D$5,IF($A2119&lt;2000,'BM011'!$D$5,$A2119))),'BM011'!$D$5:$U$607,'BM011'!T$609,0))</f>
        <v>9344.5</v>
      </c>
      <c r="G2119">
        <f>SUMIFS(Baggrundsvariable!D$3:D$296,Baggrundsvariable!$A$3:$A$296,Samlet!$C2119,Baggrundsvariable!$C$3:$C$296,Samlet!$E2119)</f>
        <v>202831</v>
      </c>
      <c r="H2119" s="8">
        <f>SUMIFS(Baggrundsvariable!E$3:E$296,Baggrundsvariable!$A$3:$A$296,Samlet!$C2119,Baggrundsvariable!$C$3:$C$296,Samlet!$E2119)</f>
        <v>1.3916666666666666</v>
      </c>
      <c r="I2119" s="8">
        <f>SUMIFS(Baggrundsvariable!F$3:F$296,Baggrundsvariable!$A$3:$A$296,Samlet!$C2119,Baggrundsvariable!$C$3:$C$296,Samlet!$E2119)</f>
        <v>5.3</v>
      </c>
      <c r="J2119" s="8">
        <f>SUMIFS(Baggrundsvariable!G$3:G$296,Baggrundsvariable!$A$3:$A$296,Samlet!$C2119,Baggrundsvariable!$C$3:$C$296,Samlet!$E2119)</f>
        <v>24.9</v>
      </c>
      <c r="K2119" s="8">
        <f>SUMIFS(Baggrundsvariable!H$3:H$296,Baggrundsvariable!$A$3:$A$296,Samlet!$C2119,Baggrundsvariable!$C$3:$C$296,Samlet!$E2119)</f>
        <v>16.399999999999999</v>
      </c>
      <c r="L2119" s="8">
        <f>SUMIFS(Baggrundsvariable!I$3:I$296,Baggrundsvariable!$A$3:$A$296,Samlet!$C2119,Baggrundsvariable!$C$3:$C$296,Samlet!$E2119)</f>
        <v>7.7283138165747278</v>
      </c>
    </row>
    <row r="2120" spans="1:12">
      <c r="A2120">
        <v>4190</v>
      </c>
      <c r="B2120" t="s">
        <v>726</v>
      </c>
      <c r="C2120">
        <v>340</v>
      </c>
      <c r="D2120" t="s">
        <v>1270</v>
      </c>
      <c r="E2120">
        <v>2015</v>
      </c>
      <c r="F2120" s="15">
        <f>IF(VLOOKUP(IF($A2120&lt;1500,'BM011'!$D$5,IF($A2120&lt;1800,'BM011'!$D$5,IF($A2120&lt;2000,'BM011'!$D$5,$A2120))),'BM011'!$D$5:$U$607,'BM011'!T$609,0)="BRUG KOM",VLOOKUP($C2120,'BM010'!$C$5:$T$102,'BM010'!S$104,0),VLOOKUP(IF($A2120&lt;1500,'BM011'!$D$5,IF($A2120&lt;1800,'BM011'!$D$5,IF($A2120&lt;2000,'BM011'!$D$5,$A2120))),'BM011'!$D$5:$U$607,'BM011'!T$609,0))</f>
        <v>9305.5</v>
      </c>
      <c r="G2120">
        <f>SUMIFS(Baggrundsvariable!D$3:D$296,Baggrundsvariable!$A$3:$A$296,Samlet!$C2120,Baggrundsvariable!$C$3:$C$296,Samlet!$E2120)</f>
        <v>216561</v>
      </c>
      <c r="H2120" s="8">
        <f>SUMIFS(Baggrundsvariable!E$3:E$296,Baggrundsvariable!$A$3:$A$296,Samlet!$C2120,Baggrundsvariable!$C$3:$C$296,Samlet!$E2120)</f>
        <v>0.79999999999999982</v>
      </c>
      <c r="I2120" s="8">
        <f>SUMIFS(Baggrundsvariable!F$3:F$296,Baggrundsvariable!$A$3:$A$296,Samlet!$C2120,Baggrundsvariable!$C$3:$C$296,Samlet!$E2120)</f>
        <v>3</v>
      </c>
      <c r="J2120" s="8">
        <f>SUMIFS(Baggrundsvariable!G$3:G$296,Baggrundsvariable!$A$3:$A$296,Samlet!$C2120,Baggrundsvariable!$C$3:$C$296,Samlet!$E2120)</f>
        <v>14.1</v>
      </c>
      <c r="K2120" s="8">
        <f>SUMIFS(Baggrundsvariable!H$3:H$296,Baggrundsvariable!$A$3:$A$296,Samlet!$C2120,Baggrundsvariable!$C$3:$C$296,Samlet!$E2120)</f>
        <v>17.100000000000001</v>
      </c>
      <c r="L2120" s="8">
        <f>SUMIFS(Baggrundsvariable!I$3:I$296,Baggrundsvariable!$A$3:$A$296,Samlet!$C2120,Baggrundsvariable!$C$3:$C$296,Samlet!$E2120)</f>
        <v>3.448627864640931</v>
      </c>
    </row>
    <row r="2121" spans="1:12">
      <c r="A2121">
        <v>4200</v>
      </c>
      <c r="B2121" t="s">
        <v>727</v>
      </c>
      <c r="C2121">
        <v>326</v>
      </c>
      <c r="D2121" t="s">
        <v>1273</v>
      </c>
      <c r="E2121">
        <v>2015</v>
      </c>
      <c r="F2121" s="15">
        <f>IF(VLOOKUP(IF($A2121&lt;1500,'BM011'!$D$5,IF($A2121&lt;1800,'BM011'!$D$5,IF($A2121&lt;2000,'BM011'!$D$5,$A2121))),'BM011'!$D$5:$U$607,'BM011'!T$609,0)="BRUG KOM",VLOOKUP($C2121,'BM010'!$C$5:$T$102,'BM010'!S$104,0),VLOOKUP(IF($A2121&lt;1500,'BM011'!$D$5,IF($A2121&lt;1800,'BM011'!$D$5,IF($A2121&lt;2000,'BM011'!$D$5,$A2121))),'BM011'!$D$5:$U$607,'BM011'!T$609,0))</f>
        <v>10957.25</v>
      </c>
      <c r="G2121">
        <f>SUMIFS(Baggrundsvariable!D$3:D$296,Baggrundsvariable!$A$3:$A$296,Samlet!$C2121,Baggrundsvariable!$C$3:$C$296,Samlet!$E2121)</f>
        <v>211370</v>
      </c>
      <c r="H2121" s="8">
        <f>SUMIFS(Baggrundsvariable!E$3:E$296,Baggrundsvariable!$A$3:$A$296,Samlet!$C2121,Baggrundsvariable!$C$3:$C$296,Samlet!$E2121)</f>
        <v>0.90000000000000024</v>
      </c>
      <c r="I2121" s="8">
        <f>SUMIFS(Baggrundsvariable!F$3:F$296,Baggrundsvariable!$A$3:$A$296,Samlet!$C2121,Baggrundsvariable!$C$3:$C$296,Samlet!$E2121)</f>
        <v>3.8</v>
      </c>
      <c r="J2121" s="8">
        <f>SUMIFS(Baggrundsvariable!G$3:G$296,Baggrundsvariable!$A$3:$A$296,Samlet!$C2121,Baggrundsvariable!$C$3:$C$296,Samlet!$E2121)</f>
        <v>17.8</v>
      </c>
      <c r="K2121" s="8">
        <f>SUMIFS(Baggrundsvariable!H$3:H$296,Baggrundsvariable!$A$3:$A$296,Samlet!$C2121,Baggrundsvariable!$C$3:$C$296,Samlet!$E2121)</f>
        <v>17.3</v>
      </c>
      <c r="L2121" s="8">
        <f>SUMIFS(Baggrundsvariable!I$3:I$296,Baggrundsvariable!$A$3:$A$296,Samlet!$C2121,Baggrundsvariable!$C$3:$C$296,Samlet!$E2121)</f>
        <v>4.2822792826654448</v>
      </c>
    </row>
    <row r="2122" spans="1:12">
      <c r="A2122">
        <v>4200</v>
      </c>
      <c r="B2122" t="s">
        <v>727</v>
      </c>
      <c r="C2122">
        <v>330</v>
      </c>
      <c r="D2122" t="s">
        <v>1272</v>
      </c>
      <c r="E2122">
        <v>2015</v>
      </c>
      <c r="F2122" s="15">
        <f>IF(VLOOKUP(IF($A2122&lt;1500,'BM011'!$D$5,IF($A2122&lt;1800,'BM011'!$D$5,IF($A2122&lt;2000,'BM011'!$D$5,$A2122))),'BM011'!$D$5:$U$607,'BM011'!T$609,0)="BRUG KOM",VLOOKUP($C2122,'BM010'!$C$5:$T$102,'BM010'!S$104,0),VLOOKUP(IF($A2122&lt;1500,'BM011'!$D$5,IF($A2122&lt;1800,'BM011'!$D$5,IF($A2122&lt;2000,'BM011'!$D$5,$A2122))),'BM011'!$D$5:$U$607,'BM011'!T$609,0))</f>
        <v>10957.25</v>
      </c>
      <c r="G2122">
        <f>SUMIFS(Baggrundsvariable!D$3:D$296,Baggrundsvariable!$A$3:$A$296,Samlet!$C2122,Baggrundsvariable!$C$3:$C$296,Samlet!$E2122)</f>
        <v>202831</v>
      </c>
      <c r="H2122" s="8">
        <f>SUMIFS(Baggrundsvariable!E$3:E$296,Baggrundsvariable!$A$3:$A$296,Samlet!$C2122,Baggrundsvariable!$C$3:$C$296,Samlet!$E2122)</f>
        <v>1.3916666666666666</v>
      </c>
      <c r="I2122" s="8">
        <f>SUMIFS(Baggrundsvariable!F$3:F$296,Baggrundsvariable!$A$3:$A$296,Samlet!$C2122,Baggrundsvariable!$C$3:$C$296,Samlet!$E2122)</f>
        <v>5.3</v>
      </c>
      <c r="J2122" s="8">
        <f>SUMIFS(Baggrundsvariable!G$3:G$296,Baggrundsvariable!$A$3:$A$296,Samlet!$C2122,Baggrundsvariable!$C$3:$C$296,Samlet!$E2122)</f>
        <v>24.9</v>
      </c>
      <c r="K2122" s="8">
        <f>SUMIFS(Baggrundsvariable!H$3:H$296,Baggrundsvariable!$A$3:$A$296,Samlet!$C2122,Baggrundsvariable!$C$3:$C$296,Samlet!$E2122)</f>
        <v>16.399999999999999</v>
      </c>
      <c r="L2122" s="8">
        <f>SUMIFS(Baggrundsvariable!I$3:I$296,Baggrundsvariable!$A$3:$A$296,Samlet!$C2122,Baggrundsvariable!$C$3:$C$296,Samlet!$E2122)</f>
        <v>7.7283138165747278</v>
      </c>
    </row>
    <row r="2123" spans="1:12">
      <c r="A2123">
        <v>4200</v>
      </c>
      <c r="B2123" t="s">
        <v>727</v>
      </c>
      <c r="C2123">
        <v>340</v>
      </c>
      <c r="D2123" t="s">
        <v>1270</v>
      </c>
      <c r="E2123">
        <v>2015</v>
      </c>
      <c r="F2123" s="15">
        <f>IF(VLOOKUP(IF($A2123&lt;1500,'BM011'!$D$5,IF($A2123&lt;1800,'BM011'!$D$5,IF($A2123&lt;2000,'BM011'!$D$5,$A2123))),'BM011'!$D$5:$U$607,'BM011'!T$609,0)="BRUG KOM",VLOOKUP($C2123,'BM010'!$C$5:$T$102,'BM010'!S$104,0),VLOOKUP(IF($A2123&lt;1500,'BM011'!$D$5,IF($A2123&lt;1800,'BM011'!$D$5,IF($A2123&lt;2000,'BM011'!$D$5,$A2123))),'BM011'!$D$5:$U$607,'BM011'!T$609,0))</f>
        <v>10957.25</v>
      </c>
      <c r="G2123">
        <f>SUMIFS(Baggrundsvariable!D$3:D$296,Baggrundsvariable!$A$3:$A$296,Samlet!$C2123,Baggrundsvariable!$C$3:$C$296,Samlet!$E2123)</f>
        <v>216561</v>
      </c>
      <c r="H2123" s="8">
        <f>SUMIFS(Baggrundsvariable!E$3:E$296,Baggrundsvariable!$A$3:$A$296,Samlet!$C2123,Baggrundsvariable!$C$3:$C$296,Samlet!$E2123)</f>
        <v>0.79999999999999982</v>
      </c>
      <c r="I2123" s="8">
        <f>SUMIFS(Baggrundsvariable!F$3:F$296,Baggrundsvariable!$A$3:$A$296,Samlet!$C2123,Baggrundsvariable!$C$3:$C$296,Samlet!$E2123)</f>
        <v>3</v>
      </c>
      <c r="J2123" s="8">
        <f>SUMIFS(Baggrundsvariable!G$3:G$296,Baggrundsvariable!$A$3:$A$296,Samlet!$C2123,Baggrundsvariable!$C$3:$C$296,Samlet!$E2123)</f>
        <v>14.1</v>
      </c>
      <c r="K2123" s="8">
        <f>SUMIFS(Baggrundsvariable!H$3:H$296,Baggrundsvariable!$A$3:$A$296,Samlet!$C2123,Baggrundsvariable!$C$3:$C$296,Samlet!$E2123)</f>
        <v>17.100000000000001</v>
      </c>
      <c r="L2123" s="8">
        <f>SUMIFS(Baggrundsvariable!I$3:I$296,Baggrundsvariable!$A$3:$A$296,Samlet!$C2123,Baggrundsvariable!$C$3:$C$296,Samlet!$E2123)</f>
        <v>3.448627864640931</v>
      </c>
    </row>
    <row r="2124" spans="1:12">
      <c r="A2124">
        <v>4200</v>
      </c>
      <c r="B2124" t="s">
        <v>727</v>
      </c>
      <c r="C2124">
        <v>370</v>
      </c>
      <c r="D2124" t="s">
        <v>1271</v>
      </c>
      <c r="E2124">
        <v>2015</v>
      </c>
      <c r="F2124" s="15">
        <f>IF(VLOOKUP(IF($A2124&lt;1500,'BM011'!$D$5,IF($A2124&lt;1800,'BM011'!$D$5,IF($A2124&lt;2000,'BM011'!$D$5,$A2124))),'BM011'!$D$5:$U$607,'BM011'!T$609,0)="BRUG KOM",VLOOKUP($C2124,'BM010'!$C$5:$T$102,'BM010'!S$104,0),VLOOKUP(IF($A2124&lt;1500,'BM011'!$D$5,IF($A2124&lt;1800,'BM011'!$D$5,IF($A2124&lt;2000,'BM011'!$D$5,$A2124))),'BM011'!$D$5:$U$607,'BM011'!T$609,0))</f>
        <v>10957.25</v>
      </c>
      <c r="G2124">
        <f>SUMIFS(Baggrundsvariable!D$3:D$296,Baggrundsvariable!$A$3:$A$296,Samlet!$C2124,Baggrundsvariable!$C$3:$C$296,Samlet!$E2124)</f>
        <v>210156</v>
      </c>
      <c r="H2124" s="8">
        <f>SUMIFS(Baggrundsvariable!E$3:E$296,Baggrundsvariable!$A$3:$A$296,Samlet!$C2124,Baggrundsvariable!$C$3:$C$296,Samlet!$E2124)</f>
        <v>1.1666666666666663</v>
      </c>
      <c r="I2124" s="8">
        <f>SUMIFS(Baggrundsvariable!F$3:F$296,Baggrundsvariable!$A$3:$A$296,Samlet!$C2124,Baggrundsvariable!$C$3:$C$296,Samlet!$E2124)</f>
        <v>3.3</v>
      </c>
      <c r="J2124" s="8">
        <f>SUMIFS(Baggrundsvariable!G$3:G$296,Baggrundsvariable!$A$3:$A$296,Samlet!$C2124,Baggrundsvariable!$C$3:$C$296,Samlet!$E2124)</f>
        <v>17.399999999999999</v>
      </c>
      <c r="K2124" s="8">
        <f>SUMIFS(Baggrundsvariable!H$3:H$296,Baggrundsvariable!$A$3:$A$296,Samlet!$C2124,Baggrundsvariable!$C$3:$C$296,Samlet!$E2124)</f>
        <v>17.399999999999999</v>
      </c>
      <c r="L2124" s="8">
        <f>SUMIFS(Baggrundsvariable!I$3:I$296,Baggrundsvariable!$A$3:$A$296,Samlet!$C2124,Baggrundsvariable!$C$3:$C$296,Samlet!$E2124)</f>
        <v>5.4968739315195618</v>
      </c>
    </row>
    <row r="2125" spans="1:12">
      <c r="A2125">
        <v>4220</v>
      </c>
      <c r="B2125" t="s">
        <v>728</v>
      </c>
      <c r="C2125">
        <v>330</v>
      </c>
      <c r="D2125" t="s">
        <v>1272</v>
      </c>
      <c r="E2125">
        <v>2015</v>
      </c>
      <c r="F2125" s="15">
        <f>IF(VLOOKUP(IF($A2125&lt;1500,'BM011'!$D$5,IF($A2125&lt;1800,'BM011'!$D$5,IF($A2125&lt;2000,'BM011'!$D$5,$A2125))),'BM011'!$D$5:$U$607,'BM011'!T$609,0)="BRUG KOM",VLOOKUP($C2125,'BM010'!$C$5:$T$102,'BM010'!S$104,0),VLOOKUP(IF($A2125&lt;1500,'BM011'!$D$5,IF($A2125&lt;1800,'BM011'!$D$5,IF($A2125&lt;2000,'BM011'!$D$5,$A2125))),'BM011'!$D$5:$U$607,'BM011'!T$609,0))</f>
        <v>7400.5</v>
      </c>
      <c r="G2125">
        <f>SUMIFS(Baggrundsvariable!D$3:D$296,Baggrundsvariable!$A$3:$A$296,Samlet!$C2125,Baggrundsvariable!$C$3:$C$296,Samlet!$E2125)</f>
        <v>202831</v>
      </c>
      <c r="H2125" s="8">
        <f>SUMIFS(Baggrundsvariable!E$3:E$296,Baggrundsvariable!$A$3:$A$296,Samlet!$C2125,Baggrundsvariable!$C$3:$C$296,Samlet!$E2125)</f>
        <v>1.3916666666666666</v>
      </c>
      <c r="I2125" s="8">
        <f>SUMIFS(Baggrundsvariable!F$3:F$296,Baggrundsvariable!$A$3:$A$296,Samlet!$C2125,Baggrundsvariable!$C$3:$C$296,Samlet!$E2125)</f>
        <v>5.3</v>
      </c>
      <c r="J2125" s="8">
        <f>SUMIFS(Baggrundsvariable!G$3:G$296,Baggrundsvariable!$A$3:$A$296,Samlet!$C2125,Baggrundsvariable!$C$3:$C$296,Samlet!$E2125)</f>
        <v>24.9</v>
      </c>
      <c r="K2125" s="8">
        <f>SUMIFS(Baggrundsvariable!H$3:H$296,Baggrundsvariable!$A$3:$A$296,Samlet!$C2125,Baggrundsvariable!$C$3:$C$296,Samlet!$E2125)</f>
        <v>16.399999999999999</v>
      </c>
      <c r="L2125" s="8">
        <f>SUMIFS(Baggrundsvariable!I$3:I$296,Baggrundsvariable!$A$3:$A$296,Samlet!$C2125,Baggrundsvariable!$C$3:$C$296,Samlet!$E2125)</f>
        <v>7.7283138165747278</v>
      </c>
    </row>
    <row r="2126" spans="1:12">
      <c r="A2126">
        <v>4230</v>
      </c>
      <c r="B2126" t="s">
        <v>729</v>
      </c>
      <c r="C2126">
        <v>330</v>
      </c>
      <c r="D2126" t="s">
        <v>1272</v>
      </c>
      <c r="E2126">
        <v>2015</v>
      </c>
      <c r="F2126" s="15">
        <f>IF(VLOOKUP(IF($A2126&lt;1500,'BM011'!$D$5,IF($A2126&lt;1800,'BM011'!$D$5,IF($A2126&lt;2000,'BM011'!$D$5,$A2126))),'BM011'!$D$5:$U$607,'BM011'!T$609,0)="BRUG KOM",VLOOKUP($C2126,'BM010'!$C$5:$T$102,'BM010'!S$104,0),VLOOKUP(IF($A2126&lt;1500,'BM011'!$D$5,IF($A2126&lt;1800,'BM011'!$D$5,IF($A2126&lt;2000,'BM011'!$D$5,$A2126))),'BM011'!$D$5:$U$607,'BM011'!T$609,0))</f>
        <v>8132.25</v>
      </c>
      <c r="G2126">
        <f>SUMIFS(Baggrundsvariable!D$3:D$296,Baggrundsvariable!$A$3:$A$296,Samlet!$C2126,Baggrundsvariable!$C$3:$C$296,Samlet!$E2126)</f>
        <v>202831</v>
      </c>
      <c r="H2126" s="8">
        <f>SUMIFS(Baggrundsvariable!E$3:E$296,Baggrundsvariable!$A$3:$A$296,Samlet!$C2126,Baggrundsvariable!$C$3:$C$296,Samlet!$E2126)</f>
        <v>1.3916666666666666</v>
      </c>
      <c r="I2126" s="8">
        <f>SUMIFS(Baggrundsvariable!F$3:F$296,Baggrundsvariable!$A$3:$A$296,Samlet!$C2126,Baggrundsvariable!$C$3:$C$296,Samlet!$E2126)</f>
        <v>5.3</v>
      </c>
      <c r="J2126" s="8">
        <f>SUMIFS(Baggrundsvariable!G$3:G$296,Baggrundsvariable!$A$3:$A$296,Samlet!$C2126,Baggrundsvariable!$C$3:$C$296,Samlet!$E2126)</f>
        <v>24.9</v>
      </c>
      <c r="K2126" s="8">
        <f>SUMIFS(Baggrundsvariable!H$3:H$296,Baggrundsvariable!$A$3:$A$296,Samlet!$C2126,Baggrundsvariable!$C$3:$C$296,Samlet!$E2126)</f>
        <v>16.399999999999999</v>
      </c>
      <c r="L2126" s="8">
        <f>SUMIFS(Baggrundsvariable!I$3:I$296,Baggrundsvariable!$A$3:$A$296,Samlet!$C2126,Baggrundsvariable!$C$3:$C$296,Samlet!$E2126)</f>
        <v>7.7283138165747278</v>
      </c>
    </row>
    <row r="2127" spans="1:12">
      <c r="A2127">
        <v>4241</v>
      </c>
      <c r="B2127" t="s">
        <v>730</v>
      </c>
      <c r="C2127">
        <v>330</v>
      </c>
      <c r="D2127" t="s">
        <v>1272</v>
      </c>
      <c r="E2127">
        <v>2015</v>
      </c>
      <c r="F2127" s="15">
        <f>IF(VLOOKUP(IF($A2127&lt;1500,'BM011'!$D$5,IF($A2127&lt;1800,'BM011'!$D$5,IF($A2127&lt;2000,'BM011'!$D$5,$A2127))),'BM011'!$D$5:$U$607,'BM011'!T$609,0)="BRUG KOM",VLOOKUP($C2127,'BM010'!$C$5:$T$102,'BM010'!S$104,0),VLOOKUP(IF($A2127&lt;1500,'BM011'!$D$5,IF($A2127&lt;1800,'BM011'!$D$5,IF($A2127&lt;2000,'BM011'!$D$5,$A2127))),'BM011'!$D$5:$U$607,'BM011'!T$609,0))</f>
        <v>8805.75</v>
      </c>
      <c r="G2127">
        <f>SUMIFS(Baggrundsvariable!D$3:D$296,Baggrundsvariable!$A$3:$A$296,Samlet!$C2127,Baggrundsvariable!$C$3:$C$296,Samlet!$E2127)</f>
        <v>202831</v>
      </c>
      <c r="H2127" s="8">
        <f>SUMIFS(Baggrundsvariable!E$3:E$296,Baggrundsvariable!$A$3:$A$296,Samlet!$C2127,Baggrundsvariable!$C$3:$C$296,Samlet!$E2127)</f>
        <v>1.3916666666666666</v>
      </c>
      <c r="I2127" s="8">
        <f>SUMIFS(Baggrundsvariable!F$3:F$296,Baggrundsvariable!$A$3:$A$296,Samlet!$C2127,Baggrundsvariable!$C$3:$C$296,Samlet!$E2127)</f>
        <v>5.3</v>
      </c>
      <c r="J2127" s="8">
        <f>SUMIFS(Baggrundsvariable!G$3:G$296,Baggrundsvariable!$A$3:$A$296,Samlet!$C2127,Baggrundsvariable!$C$3:$C$296,Samlet!$E2127)</f>
        <v>24.9</v>
      </c>
      <c r="K2127" s="8">
        <f>SUMIFS(Baggrundsvariable!H$3:H$296,Baggrundsvariable!$A$3:$A$296,Samlet!$C2127,Baggrundsvariable!$C$3:$C$296,Samlet!$E2127)</f>
        <v>16.399999999999999</v>
      </c>
      <c r="L2127" s="8">
        <f>SUMIFS(Baggrundsvariable!I$3:I$296,Baggrundsvariable!$A$3:$A$296,Samlet!$C2127,Baggrundsvariable!$C$3:$C$296,Samlet!$E2127)</f>
        <v>7.7283138165747278</v>
      </c>
    </row>
    <row r="2128" spans="1:12">
      <c r="A2128">
        <v>4242</v>
      </c>
      <c r="B2128" t="s">
        <v>731</v>
      </c>
      <c r="C2128">
        <v>330</v>
      </c>
      <c r="D2128" t="s">
        <v>1272</v>
      </c>
      <c r="E2128">
        <v>2015</v>
      </c>
      <c r="F2128" s="15">
        <f>IF(VLOOKUP(IF($A2128&lt;1500,'BM011'!$D$5,IF($A2128&lt;1800,'BM011'!$D$5,IF($A2128&lt;2000,'BM011'!$D$5,$A2128))),'BM011'!$D$5:$U$607,'BM011'!T$609,0)="BRUG KOM",VLOOKUP($C2128,'BM010'!$C$5:$T$102,'BM010'!S$104,0),VLOOKUP(IF($A2128&lt;1500,'BM011'!$D$5,IF($A2128&lt;1800,'BM011'!$D$5,IF($A2128&lt;2000,'BM011'!$D$5,$A2128))),'BM011'!$D$5:$U$607,'BM011'!T$609,0))</f>
        <v>9344.5</v>
      </c>
      <c r="G2128">
        <f>SUMIFS(Baggrundsvariable!D$3:D$296,Baggrundsvariable!$A$3:$A$296,Samlet!$C2128,Baggrundsvariable!$C$3:$C$296,Samlet!$E2128)</f>
        <v>202831</v>
      </c>
      <c r="H2128" s="8">
        <f>SUMIFS(Baggrundsvariable!E$3:E$296,Baggrundsvariable!$A$3:$A$296,Samlet!$C2128,Baggrundsvariable!$C$3:$C$296,Samlet!$E2128)</f>
        <v>1.3916666666666666</v>
      </c>
      <c r="I2128" s="8">
        <f>SUMIFS(Baggrundsvariable!F$3:F$296,Baggrundsvariable!$A$3:$A$296,Samlet!$C2128,Baggrundsvariable!$C$3:$C$296,Samlet!$E2128)</f>
        <v>5.3</v>
      </c>
      <c r="J2128" s="8">
        <f>SUMIFS(Baggrundsvariable!G$3:G$296,Baggrundsvariable!$A$3:$A$296,Samlet!$C2128,Baggrundsvariable!$C$3:$C$296,Samlet!$E2128)</f>
        <v>24.9</v>
      </c>
      <c r="K2128" s="8">
        <f>SUMIFS(Baggrundsvariable!H$3:H$296,Baggrundsvariable!$A$3:$A$296,Samlet!$C2128,Baggrundsvariable!$C$3:$C$296,Samlet!$E2128)</f>
        <v>16.399999999999999</v>
      </c>
      <c r="L2128" s="8">
        <f>SUMIFS(Baggrundsvariable!I$3:I$296,Baggrundsvariable!$A$3:$A$296,Samlet!$C2128,Baggrundsvariable!$C$3:$C$296,Samlet!$E2128)</f>
        <v>7.7283138165747278</v>
      </c>
    </row>
    <row r="2129" spans="1:12">
      <c r="A2129">
        <v>4243</v>
      </c>
      <c r="B2129" t="s">
        <v>732</v>
      </c>
      <c r="C2129">
        <v>330</v>
      </c>
      <c r="D2129" t="s">
        <v>1272</v>
      </c>
      <c r="E2129">
        <v>2015</v>
      </c>
      <c r="F2129" s="15">
        <f>IF(VLOOKUP(IF($A2129&lt;1500,'BM011'!$D$5,IF($A2129&lt;1800,'BM011'!$D$5,IF($A2129&lt;2000,'BM011'!$D$5,$A2129))),'BM011'!$D$5:$U$607,'BM011'!T$609,0)="BRUG KOM",VLOOKUP($C2129,'BM010'!$C$5:$T$102,'BM010'!S$104,0),VLOOKUP(IF($A2129&lt;1500,'BM011'!$D$5,IF($A2129&lt;1800,'BM011'!$D$5,IF($A2129&lt;2000,'BM011'!$D$5,$A2129))),'BM011'!$D$5:$U$607,'BM011'!T$609,0))</f>
        <v>9344.5</v>
      </c>
      <c r="G2129">
        <f>SUMIFS(Baggrundsvariable!D$3:D$296,Baggrundsvariable!$A$3:$A$296,Samlet!$C2129,Baggrundsvariable!$C$3:$C$296,Samlet!$E2129)</f>
        <v>202831</v>
      </c>
      <c r="H2129" s="8">
        <f>SUMIFS(Baggrundsvariable!E$3:E$296,Baggrundsvariable!$A$3:$A$296,Samlet!$C2129,Baggrundsvariable!$C$3:$C$296,Samlet!$E2129)</f>
        <v>1.3916666666666666</v>
      </c>
      <c r="I2129" s="8">
        <f>SUMIFS(Baggrundsvariable!F$3:F$296,Baggrundsvariable!$A$3:$A$296,Samlet!$C2129,Baggrundsvariable!$C$3:$C$296,Samlet!$E2129)</f>
        <v>5.3</v>
      </c>
      <c r="J2129" s="8">
        <f>SUMIFS(Baggrundsvariable!G$3:G$296,Baggrundsvariable!$A$3:$A$296,Samlet!$C2129,Baggrundsvariable!$C$3:$C$296,Samlet!$E2129)</f>
        <v>24.9</v>
      </c>
      <c r="K2129" s="8">
        <f>SUMIFS(Baggrundsvariable!H$3:H$296,Baggrundsvariable!$A$3:$A$296,Samlet!$C2129,Baggrundsvariable!$C$3:$C$296,Samlet!$E2129)</f>
        <v>16.399999999999999</v>
      </c>
      <c r="L2129" s="8">
        <f>SUMIFS(Baggrundsvariable!I$3:I$296,Baggrundsvariable!$A$3:$A$296,Samlet!$C2129,Baggrundsvariable!$C$3:$C$296,Samlet!$E2129)</f>
        <v>7.7283138165747278</v>
      </c>
    </row>
    <row r="2130" spans="1:12">
      <c r="A2130">
        <v>4243</v>
      </c>
      <c r="B2130" t="s">
        <v>732</v>
      </c>
      <c r="C2130">
        <v>370</v>
      </c>
      <c r="D2130" t="s">
        <v>1271</v>
      </c>
      <c r="E2130">
        <v>2015</v>
      </c>
      <c r="F2130" s="15">
        <f>IF(VLOOKUP(IF($A2130&lt;1500,'BM011'!$D$5,IF($A2130&lt;1800,'BM011'!$D$5,IF($A2130&lt;2000,'BM011'!$D$5,$A2130))),'BM011'!$D$5:$U$607,'BM011'!T$609,0)="BRUG KOM",VLOOKUP($C2130,'BM010'!$C$5:$T$102,'BM010'!S$104,0),VLOOKUP(IF($A2130&lt;1500,'BM011'!$D$5,IF($A2130&lt;1800,'BM011'!$D$5,IF($A2130&lt;2000,'BM011'!$D$5,$A2130))),'BM011'!$D$5:$U$607,'BM011'!T$609,0))</f>
        <v>9536.75</v>
      </c>
      <c r="G2130">
        <f>SUMIFS(Baggrundsvariable!D$3:D$296,Baggrundsvariable!$A$3:$A$296,Samlet!$C2130,Baggrundsvariable!$C$3:$C$296,Samlet!$E2130)</f>
        <v>210156</v>
      </c>
      <c r="H2130" s="8">
        <f>SUMIFS(Baggrundsvariable!E$3:E$296,Baggrundsvariable!$A$3:$A$296,Samlet!$C2130,Baggrundsvariable!$C$3:$C$296,Samlet!$E2130)</f>
        <v>1.1666666666666663</v>
      </c>
      <c r="I2130" s="8">
        <f>SUMIFS(Baggrundsvariable!F$3:F$296,Baggrundsvariable!$A$3:$A$296,Samlet!$C2130,Baggrundsvariable!$C$3:$C$296,Samlet!$E2130)</f>
        <v>3.3</v>
      </c>
      <c r="J2130" s="8">
        <f>SUMIFS(Baggrundsvariable!G$3:G$296,Baggrundsvariable!$A$3:$A$296,Samlet!$C2130,Baggrundsvariable!$C$3:$C$296,Samlet!$E2130)</f>
        <v>17.399999999999999</v>
      </c>
      <c r="K2130" s="8">
        <f>SUMIFS(Baggrundsvariable!H$3:H$296,Baggrundsvariable!$A$3:$A$296,Samlet!$C2130,Baggrundsvariable!$C$3:$C$296,Samlet!$E2130)</f>
        <v>17.399999999999999</v>
      </c>
      <c r="L2130" s="8">
        <f>SUMIFS(Baggrundsvariable!I$3:I$296,Baggrundsvariable!$A$3:$A$296,Samlet!$C2130,Baggrundsvariable!$C$3:$C$296,Samlet!$E2130)</f>
        <v>5.4968739315195618</v>
      </c>
    </row>
    <row r="2131" spans="1:12">
      <c r="A2131">
        <v>4244</v>
      </c>
      <c r="B2131" t="s">
        <v>733</v>
      </c>
      <c r="C2131">
        <v>330</v>
      </c>
      <c r="D2131" t="s">
        <v>1272</v>
      </c>
      <c r="E2131">
        <v>2015</v>
      </c>
      <c r="F2131" s="15">
        <f>IF(VLOOKUP(IF($A2131&lt;1500,'BM011'!$D$5,IF($A2131&lt;1800,'BM011'!$D$5,IF($A2131&lt;2000,'BM011'!$D$5,$A2131))),'BM011'!$D$5:$U$607,'BM011'!T$609,0)="BRUG KOM",VLOOKUP($C2131,'BM010'!$C$5:$T$102,'BM010'!S$104,0),VLOOKUP(IF($A2131&lt;1500,'BM011'!$D$5,IF($A2131&lt;1800,'BM011'!$D$5,IF($A2131&lt;2000,'BM011'!$D$5,$A2131))),'BM011'!$D$5:$U$607,'BM011'!T$609,0))</f>
        <v>9344.5</v>
      </c>
      <c r="G2131">
        <f>SUMIFS(Baggrundsvariable!D$3:D$296,Baggrundsvariable!$A$3:$A$296,Samlet!$C2131,Baggrundsvariable!$C$3:$C$296,Samlet!$E2131)</f>
        <v>202831</v>
      </c>
      <c r="H2131" s="8">
        <f>SUMIFS(Baggrundsvariable!E$3:E$296,Baggrundsvariable!$A$3:$A$296,Samlet!$C2131,Baggrundsvariable!$C$3:$C$296,Samlet!$E2131)</f>
        <v>1.3916666666666666</v>
      </c>
      <c r="I2131" s="8">
        <f>SUMIFS(Baggrundsvariable!F$3:F$296,Baggrundsvariable!$A$3:$A$296,Samlet!$C2131,Baggrundsvariable!$C$3:$C$296,Samlet!$E2131)</f>
        <v>5.3</v>
      </c>
      <c r="J2131" s="8">
        <f>SUMIFS(Baggrundsvariable!G$3:G$296,Baggrundsvariable!$A$3:$A$296,Samlet!$C2131,Baggrundsvariable!$C$3:$C$296,Samlet!$E2131)</f>
        <v>24.9</v>
      </c>
      <c r="K2131" s="8">
        <f>SUMIFS(Baggrundsvariable!H$3:H$296,Baggrundsvariable!$A$3:$A$296,Samlet!$C2131,Baggrundsvariable!$C$3:$C$296,Samlet!$E2131)</f>
        <v>16.399999999999999</v>
      </c>
      <c r="L2131" s="8">
        <f>SUMIFS(Baggrundsvariable!I$3:I$296,Baggrundsvariable!$A$3:$A$296,Samlet!$C2131,Baggrundsvariable!$C$3:$C$296,Samlet!$E2131)</f>
        <v>7.7283138165747278</v>
      </c>
    </row>
    <row r="2132" spans="1:12">
      <c r="A2132">
        <v>4245</v>
      </c>
      <c r="B2132" t="s">
        <v>734</v>
      </c>
      <c r="C2132">
        <v>330</v>
      </c>
      <c r="D2132" t="s">
        <v>1272</v>
      </c>
      <c r="E2132">
        <v>2015</v>
      </c>
      <c r="F2132" s="15">
        <f>IF(VLOOKUP(IF($A2132&lt;1500,'BM011'!$D$5,IF($A2132&lt;1800,'BM011'!$D$5,IF($A2132&lt;2000,'BM011'!$D$5,$A2132))),'BM011'!$D$5:$U$607,'BM011'!T$609,0)="BRUG KOM",VLOOKUP($C2132,'BM010'!$C$5:$T$102,'BM010'!S$104,0),VLOOKUP(IF($A2132&lt;1500,'BM011'!$D$5,IF($A2132&lt;1800,'BM011'!$D$5,IF($A2132&lt;2000,'BM011'!$D$5,$A2132))),'BM011'!$D$5:$U$607,'BM011'!T$609,0))</f>
        <v>9344.5</v>
      </c>
      <c r="G2132">
        <f>SUMIFS(Baggrundsvariable!D$3:D$296,Baggrundsvariable!$A$3:$A$296,Samlet!$C2132,Baggrundsvariable!$C$3:$C$296,Samlet!$E2132)</f>
        <v>202831</v>
      </c>
      <c r="H2132" s="8">
        <f>SUMIFS(Baggrundsvariable!E$3:E$296,Baggrundsvariable!$A$3:$A$296,Samlet!$C2132,Baggrundsvariable!$C$3:$C$296,Samlet!$E2132)</f>
        <v>1.3916666666666666</v>
      </c>
      <c r="I2132" s="8">
        <f>SUMIFS(Baggrundsvariable!F$3:F$296,Baggrundsvariable!$A$3:$A$296,Samlet!$C2132,Baggrundsvariable!$C$3:$C$296,Samlet!$E2132)</f>
        <v>5.3</v>
      </c>
      <c r="J2132" s="8">
        <f>SUMIFS(Baggrundsvariable!G$3:G$296,Baggrundsvariable!$A$3:$A$296,Samlet!$C2132,Baggrundsvariable!$C$3:$C$296,Samlet!$E2132)</f>
        <v>24.9</v>
      </c>
      <c r="K2132" s="8">
        <f>SUMIFS(Baggrundsvariable!H$3:H$296,Baggrundsvariable!$A$3:$A$296,Samlet!$C2132,Baggrundsvariable!$C$3:$C$296,Samlet!$E2132)</f>
        <v>16.399999999999999</v>
      </c>
      <c r="L2132" s="8">
        <f>SUMIFS(Baggrundsvariable!I$3:I$296,Baggrundsvariable!$A$3:$A$296,Samlet!$C2132,Baggrundsvariable!$C$3:$C$296,Samlet!$E2132)</f>
        <v>7.7283138165747278</v>
      </c>
    </row>
    <row r="2133" spans="1:12">
      <c r="A2133">
        <v>4250</v>
      </c>
      <c r="B2133" t="s">
        <v>735</v>
      </c>
      <c r="C2133">
        <v>330</v>
      </c>
      <c r="D2133" t="s">
        <v>1272</v>
      </c>
      <c r="E2133">
        <v>2015</v>
      </c>
      <c r="F2133" s="15">
        <f>IF(VLOOKUP(IF($A2133&lt;1500,'BM011'!$D$5,IF($A2133&lt;1800,'BM011'!$D$5,IF($A2133&lt;2000,'BM011'!$D$5,$A2133))),'BM011'!$D$5:$U$607,'BM011'!T$609,0)="BRUG KOM",VLOOKUP($C2133,'BM010'!$C$5:$T$102,'BM010'!S$104,0),VLOOKUP(IF($A2133&lt;1500,'BM011'!$D$5,IF($A2133&lt;1800,'BM011'!$D$5,IF($A2133&lt;2000,'BM011'!$D$5,$A2133))),'BM011'!$D$5:$U$607,'BM011'!T$609,0))</f>
        <v>6145.333333333333</v>
      </c>
      <c r="G2133">
        <f>SUMIFS(Baggrundsvariable!D$3:D$296,Baggrundsvariable!$A$3:$A$296,Samlet!$C2133,Baggrundsvariable!$C$3:$C$296,Samlet!$E2133)</f>
        <v>202831</v>
      </c>
      <c r="H2133" s="8">
        <f>SUMIFS(Baggrundsvariable!E$3:E$296,Baggrundsvariable!$A$3:$A$296,Samlet!$C2133,Baggrundsvariable!$C$3:$C$296,Samlet!$E2133)</f>
        <v>1.3916666666666666</v>
      </c>
      <c r="I2133" s="8">
        <f>SUMIFS(Baggrundsvariable!F$3:F$296,Baggrundsvariable!$A$3:$A$296,Samlet!$C2133,Baggrundsvariable!$C$3:$C$296,Samlet!$E2133)</f>
        <v>5.3</v>
      </c>
      <c r="J2133" s="8">
        <f>SUMIFS(Baggrundsvariable!G$3:G$296,Baggrundsvariable!$A$3:$A$296,Samlet!$C2133,Baggrundsvariable!$C$3:$C$296,Samlet!$E2133)</f>
        <v>24.9</v>
      </c>
      <c r="K2133" s="8">
        <f>SUMIFS(Baggrundsvariable!H$3:H$296,Baggrundsvariable!$A$3:$A$296,Samlet!$C2133,Baggrundsvariable!$C$3:$C$296,Samlet!$E2133)</f>
        <v>16.399999999999999</v>
      </c>
      <c r="L2133" s="8">
        <f>SUMIFS(Baggrundsvariable!I$3:I$296,Baggrundsvariable!$A$3:$A$296,Samlet!$C2133,Baggrundsvariable!$C$3:$C$296,Samlet!$E2133)</f>
        <v>7.7283138165747278</v>
      </c>
    </row>
    <row r="2134" spans="1:12">
      <c r="A2134">
        <v>4250</v>
      </c>
      <c r="B2134" t="s">
        <v>735</v>
      </c>
      <c r="C2134">
        <v>370</v>
      </c>
      <c r="D2134" t="s">
        <v>1271</v>
      </c>
      <c r="E2134">
        <v>2015</v>
      </c>
      <c r="F2134" s="15">
        <f>IF(VLOOKUP(IF($A2134&lt;1500,'BM011'!$D$5,IF($A2134&lt;1800,'BM011'!$D$5,IF($A2134&lt;2000,'BM011'!$D$5,$A2134))),'BM011'!$D$5:$U$607,'BM011'!T$609,0)="BRUG KOM",VLOOKUP($C2134,'BM010'!$C$5:$T$102,'BM010'!S$104,0),VLOOKUP(IF($A2134&lt;1500,'BM011'!$D$5,IF($A2134&lt;1800,'BM011'!$D$5,IF($A2134&lt;2000,'BM011'!$D$5,$A2134))),'BM011'!$D$5:$U$607,'BM011'!T$609,0))</f>
        <v>6145.333333333333</v>
      </c>
      <c r="G2134">
        <f>SUMIFS(Baggrundsvariable!D$3:D$296,Baggrundsvariable!$A$3:$A$296,Samlet!$C2134,Baggrundsvariable!$C$3:$C$296,Samlet!$E2134)</f>
        <v>210156</v>
      </c>
      <c r="H2134" s="8">
        <f>SUMIFS(Baggrundsvariable!E$3:E$296,Baggrundsvariable!$A$3:$A$296,Samlet!$C2134,Baggrundsvariable!$C$3:$C$296,Samlet!$E2134)</f>
        <v>1.1666666666666663</v>
      </c>
      <c r="I2134" s="8">
        <f>SUMIFS(Baggrundsvariable!F$3:F$296,Baggrundsvariable!$A$3:$A$296,Samlet!$C2134,Baggrundsvariable!$C$3:$C$296,Samlet!$E2134)</f>
        <v>3.3</v>
      </c>
      <c r="J2134" s="8">
        <f>SUMIFS(Baggrundsvariable!G$3:G$296,Baggrundsvariable!$A$3:$A$296,Samlet!$C2134,Baggrundsvariable!$C$3:$C$296,Samlet!$E2134)</f>
        <v>17.399999999999999</v>
      </c>
      <c r="K2134" s="8">
        <f>SUMIFS(Baggrundsvariable!H$3:H$296,Baggrundsvariable!$A$3:$A$296,Samlet!$C2134,Baggrundsvariable!$C$3:$C$296,Samlet!$E2134)</f>
        <v>17.399999999999999</v>
      </c>
      <c r="L2134" s="8">
        <f>SUMIFS(Baggrundsvariable!I$3:I$296,Baggrundsvariable!$A$3:$A$296,Samlet!$C2134,Baggrundsvariable!$C$3:$C$296,Samlet!$E2134)</f>
        <v>5.4968739315195618</v>
      </c>
    </row>
    <row r="2135" spans="1:12">
      <c r="A2135">
        <v>4261</v>
      </c>
      <c r="B2135" t="s">
        <v>736</v>
      </c>
      <c r="C2135">
        <v>330</v>
      </c>
      <c r="D2135" t="s">
        <v>1272</v>
      </c>
      <c r="E2135">
        <v>2015</v>
      </c>
      <c r="F2135" s="15">
        <f>IF(VLOOKUP(IF($A2135&lt;1500,'BM011'!$D$5,IF($A2135&lt;1800,'BM011'!$D$5,IF($A2135&lt;2000,'BM011'!$D$5,$A2135))),'BM011'!$D$5:$U$607,'BM011'!T$609,0)="BRUG KOM",VLOOKUP($C2135,'BM010'!$C$5:$T$102,'BM010'!S$104,0),VLOOKUP(IF($A2135&lt;1500,'BM011'!$D$5,IF($A2135&lt;1800,'BM011'!$D$5,IF($A2135&lt;2000,'BM011'!$D$5,$A2135))),'BM011'!$D$5:$U$607,'BM011'!T$609,0))</f>
        <v>5814</v>
      </c>
      <c r="G2135">
        <f>SUMIFS(Baggrundsvariable!D$3:D$296,Baggrundsvariable!$A$3:$A$296,Samlet!$C2135,Baggrundsvariable!$C$3:$C$296,Samlet!$E2135)</f>
        <v>202831</v>
      </c>
      <c r="H2135" s="8">
        <f>SUMIFS(Baggrundsvariable!E$3:E$296,Baggrundsvariable!$A$3:$A$296,Samlet!$C2135,Baggrundsvariable!$C$3:$C$296,Samlet!$E2135)</f>
        <v>1.3916666666666666</v>
      </c>
      <c r="I2135" s="8">
        <f>SUMIFS(Baggrundsvariable!F$3:F$296,Baggrundsvariable!$A$3:$A$296,Samlet!$C2135,Baggrundsvariable!$C$3:$C$296,Samlet!$E2135)</f>
        <v>5.3</v>
      </c>
      <c r="J2135" s="8">
        <f>SUMIFS(Baggrundsvariable!G$3:G$296,Baggrundsvariable!$A$3:$A$296,Samlet!$C2135,Baggrundsvariable!$C$3:$C$296,Samlet!$E2135)</f>
        <v>24.9</v>
      </c>
      <c r="K2135" s="8">
        <f>SUMIFS(Baggrundsvariable!H$3:H$296,Baggrundsvariable!$A$3:$A$296,Samlet!$C2135,Baggrundsvariable!$C$3:$C$296,Samlet!$E2135)</f>
        <v>16.399999999999999</v>
      </c>
      <c r="L2135" s="8">
        <f>SUMIFS(Baggrundsvariable!I$3:I$296,Baggrundsvariable!$A$3:$A$296,Samlet!$C2135,Baggrundsvariable!$C$3:$C$296,Samlet!$E2135)</f>
        <v>7.7283138165747278</v>
      </c>
    </row>
    <row r="2136" spans="1:12">
      <c r="A2136">
        <v>4261</v>
      </c>
      <c r="B2136" t="s">
        <v>736</v>
      </c>
      <c r="C2136">
        <v>370</v>
      </c>
      <c r="D2136" t="s">
        <v>1271</v>
      </c>
      <c r="E2136">
        <v>2015</v>
      </c>
      <c r="F2136" s="15">
        <f>IF(VLOOKUP(IF($A2136&lt;1500,'BM011'!$D$5,IF($A2136&lt;1800,'BM011'!$D$5,IF($A2136&lt;2000,'BM011'!$D$5,$A2136))),'BM011'!$D$5:$U$607,'BM011'!T$609,0)="BRUG KOM",VLOOKUP($C2136,'BM010'!$C$5:$T$102,'BM010'!S$104,0),VLOOKUP(IF($A2136&lt;1500,'BM011'!$D$5,IF($A2136&lt;1800,'BM011'!$D$5,IF($A2136&lt;2000,'BM011'!$D$5,$A2136))),'BM011'!$D$5:$U$607,'BM011'!T$609,0))</f>
        <v>5814</v>
      </c>
      <c r="G2136">
        <f>SUMIFS(Baggrundsvariable!D$3:D$296,Baggrundsvariable!$A$3:$A$296,Samlet!$C2136,Baggrundsvariable!$C$3:$C$296,Samlet!$E2136)</f>
        <v>210156</v>
      </c>
      <c r="H2136" s="8">
        <f>SUMIFS(Baggrundsvariable!E$3:E$296,Baggrundsvariable!$A$3:$A$296,Samlet!$C2136,Baggrundsvariable!$C$3:$C$296,Samlet!$E2136)</f>
        <v>1.1666666666666663</v>
      </c>
      <c r="I2136" s="8">
        <f>SUMIFS(Baggrundsvariable!F$3:F$296,Baggrundsvariable!$A$3:$A$296,Samlet!$C2136,Baggrundsvariable!$C$3:$C$296,Samlet!$E2136)</f>
        <v>3.3</v>
      </c>
      <c r="J2136" s="8">
        <f>SUMIFS(Baggrundsvariable!G$3:G$296,Baggrundsvariable!$A$3:$A$296,Samlet!$C2136,Baggrundsvariable!$C$3:$C$296,Samlet!$E2136)</f>
        <v>17.399999999999999</v>
      </c>
      <c r="K2136" s="8">
        <f>SUMIFS(Baggrundsvariable!H$3:H$296,Baggrundsvariable!$A$3:$A$296,Samlet!$C2136,Baggrundsvariable!$C$3:$C$296,Samlet!$E2136)</f>
        <v>17.399999999999999</v>
      </c>
      <c r="L2136" s="8">
        <f>SUMIFS(Baggrundsvariable!I$3:I$296,Baggrundsvariable!$A$3:$A$296,Samlet!$C2136,Baggrundsvariable!$C$3:$C$296,Samlet!$E2136)</f>
        <v>5.4968739315195618</v>
      </c>
    </row>
    <row r="2137" spans="1:12">
      <c r="A2137">
        <v>4262</v>
      </c>
      <c r="B2137" t="s">
        <v>737</v>
      </c>
      <c r="C2137">
        <v>330</v>
      </c>
      <c r="D2137" t="s">
        <v>1272</v>
      </c>
      <c r="E2137">
        <v>2015</v>
      </c>
      <c r="F2137" s="15">
        <f>IF(VLOOKUP(IF($A2137&lt;1500,'BM011'!$D$5,IF($A2137&lt;1800,'BM011'!$D$5,IF($A2137&lt;2000,'BM011'!$D$5,$A2137))),'BM011'!$D$5:$U$607,'BM011'!T$609,0)="BRUG KOM",VLOOKUP($C2137,'BM010'!$C$5:$T$102,'BM010'!S$104,0),VLOOKUP(IF($A2137&lt;1500,'BM011'!$D$5,IF($A2137&lt;1800,'BM011'!$D$5,IF($A2137&lt;2000,'BM011'!$D$5,$A2137))),'BM011'!$D$5:$U$607,'BM011'!T$609,0))</f>
        <v>9344.5</v>
      </c>
      <c r="G2137">
        <f>SUMIFS(Baggrundsvariable!D$3:D$296,Baggrundsvariable!$A$3:$A$296,Samlet!$C2137,Baggrundsvariable!$C$3:$C$296,Samlet!$E2137)</f>
        <v>202831</v>
      </c>
      <c r="H2137" s="8">
        <f>SUMIFS(Baggrundsvariable!E$3:E$296,Baggrundsvariable!$A$3:$A$296,Samlet!$C2137,Baggrundsvariable!$C$3:$C$296,Samlet!$E2137)</f>
        <v>1.3916666666666666</v>
      </c>
      <c r="I2137" s="8">
        <f>SUMIFS(Baggrundsvariable!F$3:F$296,Baggrundsvariable!$A$3:$A$296,Samlet!$C2137,Baggrundsvariable!$C$3:$C$296,Samlet!$E2137)</f>
        <v>5.3</v>
      </c>
      <c r="J2137" s="8">
        <f>SUMIFS(Baggrundsvariable!G$3:G$296,Baggrundsvariable!$A$3:$A$296,Samlet!$C2137,Baggrundsvariable!$C$3:$C$296,Samlet!$E2137)</f>
        <v>24.9</v>
      </c>
      <c r="K2137" s="8">
        <f>SUMIFS(Baggrundsvariable!H$3:H$296,Baggrundsvariable!$A$3:$A$296,Samlet!$C2137,Baggrundsvariable!$C$3:$C$296,Samlet!$E2137)</f>
        <v>16.399999999999999</v>
      </c>
      <c r="L2137" s="8">
        <f>SUMIFS(Baggrundsvariable!I$3:I$296,Baggrundsvariable!$A$3:$A$296,Samlet!$C2137,Baggrundsvariable!$C$3:$C$296,Samlet!$E2137)</f>
        <v>7.7283138165747278</v>
      </c>
    </row>
    <row r="2138" spans="1:12">
      <c r="A2138">
        <v>4262</v>
      </c>
      <c r="B2138" t="s">
        <v>737</v>
      </c>
      <c r="C2138">
        <v>370</v>
      </c>
      <c r="D2138" t="s">
        <v>1271</v>
      </c>
      <c r="E2138">
        <v>2015</v>
      </c>
      <c r="F2138" s="15">
        <f>IF(VLOOKUP(IF($A2138&lt;1500,'BM011'!$D$5,IF($A2138&lt;1800,'BM011'!$D$5,IF($A2138&lt;2000,'BM011'!$D$5,$A2138))),'BM011'!$D$5:$U$607,'BM011'!T$609,0)="BRUG KOM",VLOOKUP($C2138,'BM010'!$C$5:$T$102,'BM010'!S$104,0),VLOOKUP(IF($A2138&lt;1500,'BM011'!$D$5,IF($A2138&lt;1800,'BM011'!$D$5,IF($A2138&lt;2000,'BM011'!$D$5,$A2138))),'BM011'!$D$5:$U$607,'BM011'!T$609,0))</f>
        <v>9536.75</v>
      </c>
      <c r="G2138">
        <f>SUMIFS(Baggrundsvariable!D$3:D$296,Baggrundsvariable!$A$3:$A$296,Samlet!$C2138,Baggrundsvariable!$C$3:$C$296,Samlet!$E2138)</f>
        <v>210156</v>
      </c>
      <c r="H2138" s="8">
        <f>SUMIFS(Baggrundsvariable!E$3:E$296,Baggrundsvariable!$A$3:$A$296,Samlet!$C2138,Baggrundsvariable!$C$3:$C$296,Samlet!$E2138)</f>
        <v>1.1666666666666663</v>
      </c>
      <c r="I2138" s="8">
        <f>SUMIFS(Baggrundsvariable!F$3:F$296,Baggrundsvariable!$A$3:$A$296,Samlet!$C2138,Baggrundsvariable!$C$3:$C$296,Samlet!$E2138)</f>
        <v>3.3</v>
      </c>
      <c r="J2138" s="8">
        <f>SUMIFS(Baggrundsvariable!G$3:G$296,Baggrundsvariable!$A$3:$A$296,Samlet!$C2138,Baggrundsvariable!$C$3:$C$296,Samlet!$E2138)</f>
        <v>17.399999999999999</v>
      </c>
      <c r="K2138" s="8">
        <f>SUMIFS(Baggrundsvariable!H$3:H$296,Baggrundsvariable!$A$3:$A$296,Samlet!$C2138,Baggrundsvariable!$C$3:$C$296,Samlet!$E2138)</f>
        <v>17.399999999999999</v>
      </c>
      <c r="L2138" s="8">
        <f>SUMIFS(Baggrundsvariable!I$3:I$296,Baggrundsvariable!$A$3:$A$296,Samlet!$C2138,Baggrundsvariable!$C$3:$C$296,Samlet!$E2138)</f>
        <v>5.4968739315195618</v>
      </c>
    </row>
    <row r="2139" spans="1:12">
      <c r="A2139">
        <v>4270</v>
      </c>
      <c r="B2139" t="s">
        <v>738</v>
      </c>
      <c r="C2139">
        <v>326</v>
      </c>
      <c r="D2139" t="s">
        <v>1273</v>
      </c>
      <c r="E2139">
        <v>2015</v>
      </c>
      <c r="F2139" s="15">
        <f>IF(VLOOKUP(IF($A2139&lt;1500,'BM011'!$D$5,IF($A2139&lt;1800,'BM011'!$D$5,IF($A2139&lt;2000,'BM011'!$D$5,$A2139))),'BM011'!$D$5:$U$607,'BM011'!T$609,0)="BRUG KOM",VLOOKUP($C2139,'BM010'!$C$5:$T$102,'BM010'!S$104,0),VLOOKUP(IF($A2139&lt;1500,'BM011'!$D$5,IF($A2139&lt;1800,'BM011'!$D$5,IF($A2139&lt;2000,'BM011'!$D$5,$A2139))),'BM011'!$D$5:$U$607,'BM011'!T$609,0))</f>
        <v>7937.5</v>
      </c>
      <c r="G2139">
        <f>SUMIFS(Baggrundsvariable!D$3:D$296,Baggrundsvariable!$A$3:$A$296,Samlet!$C2139,Baggrundsvariable!$C$3:$C$296,Samlet!$E2139)</f>
        <v>211370</v>
      </c>
      <c r="H2139" s="8">
        <f>SUMIFS(Baggrundsvariable!E$3:E$296,Baggrundsvariable!$A$3:$A$296,Samlet!$C2139,Baggrundsvariable!$C$3:$C$296,Samlet!$E2139)</f>
        <v>0.90000000000000024</v>
      </c>
      <c r="I2139" s="8">
        <f>SUMIFS(Baggrundsvariable!F$3:F$296,Baggrundsvariable!$A$3:$A$296,Samlet!$C2139,Baggrundsvariable!$C$3:$C$296,Samlet!$E2139)</f>
        <v>3.8</v>
      </c>
      <c r="J2139" s="8">
        <f>SUMIFS(Baggrundsvariable!G$3:G$296,Baggrundsvariable!$A$3:$A$296,Samlet!$C2139,Baggrundsvariable!$C$3:$C$296,Samlet!$E2139)</f>
        <v>17.8</v>
      </c>
      <c r="K2139" s="8">
        <f>SUMIFS(Baggrundsvariable!H$3:H$296,Baggrundsvariable!$A$3:$A$296,Samlet!$C2139,Baggrundsvariable!$C$3:$C$296,Samlet!$E2139)</f>
        <v>17.3</v>
      </c>
      <c r="L2139" s="8">
        <f>SUMIFS(Baggrundsvariable!I$3:I$296,Baggrundsvariable!$A$3:$A$296,Samlet!$C2139,Baggrundsvariable!$C$3:$C$296,Samlet!$E2139)</f>
        <v>4.2822792826654448</v>
      </c>
    </row>
    <row r="2140" spans="1:12">
      <c r="A2140">
        <v>4270</v>
      </c>
      <c r="B2140" t="s">
        <v>738</v>
      </c>
      <c r="C2140">
        <v>330</v>
      </c>
      <c r="D2140" t="s">
        <v>1272</v>
      </c>
      <c r="E2140">
        <v>2015</v>
      </c>
      <c r="F2140" s="15">
        <f>IF(VLOOKUP(IF($A2140&lt;1500,'BM011'!$D$5,IF($A2140&lt;1800,'BM011'!$D$5,IF($A2140&lt;2000,'BM011'!$D$5,$A2140))),'BM011'!$D$5:$U$607,'BM011'!T$609,0)="BRUG KOM",VLOOKUP($C2140,'BM010'!$C$5:$T$102,'BM010'!S$104,0),VLOOKUP(IF($A2140&lt;1500,'BM011'!$D$5,IF($A2140&lt;1800,'BM011'!$D$5,IF($A2140&lt;2000,'BM011'!$D$5,$A2140))),'BM011'!$D$5:$U$607,'BM011'!T$609,0))</f>
        <v>7937.5</v>
      </c>
      <c r="G2140">
        <f>SUMIFS(Baggrundsvariable!D$3:D$296,Baggrundsvariable!$A$3:$A$296,Samlet!$C2140,Baggrundsvariable!$C$3:$C$296,Samlet!$E2140)</f>
        <v>202831</v>
      </c>
      <c r="H2140" s="8">
        <f>SUMIFS(Baggrundsvariable!E$3:E$296,Baggrundsvariable!$A$3:$A$296,Samlet!$C2140,Baggrundsvariable!$C$3:$C$296,Samlet!$E2140)</f>
        <v>1.3916666666666666</v>
      </c>
      <c r="I2140" s="8">
        <f>SUMIFS(Baggrundsvariable!F$3:F$296,Baggrundsvariable!$A$3:$A$296,Samlet!$C2140,Baggrundsvariable!$C$3:$C$296,Samlet!$E2140)</f>
        <v>5.3</v>
      </c>
      <c r="J2140" s="8">
        <f>SUMIFS(Baggrundsvariable!G$3:G$296,Baggrundsvariable!$A$3:$A$296,Samlet!$C2140,Baggrundsvariable!$C$3:$C$296,Samlet!$E2140)</f>
        <v>24.9</v>
      </c>
      <c r="K2140" s="8">
        <f>SUMIFS(Baggrundsvariable!H$3:H$296,Baggrundsvariable!$A$3:$A$296,Samlet!$C2140,Baggrundsvariable!$C$3:$C$296,Samlet!$E2140)</f>
        <v>16.399999999999999</v>
      </c>
      <c r="L2140" s="8">
        <f>SUMIFS(Baggrundsvariable!I$3:I$296,Baggrundsvariable!$A$3:$A$296,Samlet!$C2140,Baggrundsvariable!$C$3:$C$296,Samlet!$E2140)</f>
        <v>7.7283138165747278</v>
      </c>
    </row>
    <row r="2141" spans="1:12">
      <c r="A2141">
        <v>4281</v>
      </c>
      <c r="B2141" t="s">
        <v>739</v>
      </c>
      <c r="C2141">
        <v>326</v>
      </c>
      <c r="D2141" t="s">
        <v>1273</v>
      </c>
      <c r="E2141">
        <v>2015</v>
      </c>
      <c r="F2141" s="15">
        <f>IF(VLOOKUP(IF($A2141&lt;1500,'BM011'!$D$5,IF($A2141&lt;1800,'BM011'!$D$5,IF($A2141&lt;2000,'BM011'!$D$5,$A2141))),'BM011'!$D$5:$U$607,'BM011'!T$609,0)="BRUG KOM",VLOOKUP($C2141,'BM010'!$C$5:$T$102,'BM010'!S$104,0),VLOOKUP(IF($A2141&lt;1500,'BM011'!$D$5,IF($A2141&lt;1800,'BM011'!$D$5,IF($A2141&lt;2000,'BM011'!$D$5,$A2141))),'BM011'!$D$5:$U$607,'BM011'!T$609,0))</f>
        <v>5997.25</v>
      </c>
      <c r="G2141">
        <f>SUMIFS(Baggrundsvariable!D$3:D$296,Baggrundsvariable!$A$3:$A$296,Samlet!$C2141,Baggrundsvariable!$C$3:$C$296,Samlet!$E2141)</f>
        <v>211370</v>
      </c>
      <c r="H2141" s="8">
        <f>SUMIFS(Baggrundsvariable!E$3:E$296,Baggrundsvariable!$A$3:$A$296,Samlet!$C2141,Baggrundsvariable!$C$3:$C$296,Samlet!$E2141)</f>
        <v>0.90000000000000024</v>
      </c>
      <c r="I2141" s="8">
        <f>SUMIFS(Baggrundsvariable!F$3:F$296,Baggrundsvariable!$A$3:$A$296,Samlet!$C2141,Baggrundsvariable!$C$3:$C$296,Samlet!$E2141)</f>
        <v>3.8</v>
      </c>
      <c r="J2141" s="8">
        <f>SUMIFS(Baggrundsvariable!G$3:G$296,Baggrundsvariable!$A$3:$A$296,Samlet!$C2141,Baggrundsvariable!$C$3:$C$296,Samlet!$E2141)</f>
        <v>17.8</v>
      </c>
      <c r="K2141" s="8">
        <f>SUMIFS(Baggrundsvariable!H$3:H$296,Baggrundsvariable!$A$3:$A$296,Samlet!$C2141,Baggrundsvariable!$C$3:$C$296,Samlet!$E2141)</f>
        <v>17.3</v>
      </c>
      <c r="L2141" s="8">
        <f>SUMIFS(Baggrundsvariable!I$3:I$296,Baggrundsvariable!$A$3:$A$296,Samlet!$C2141,Baggrundsvariable!$C$3:$C$296,Samlet!$E2141)</f>
        <v>4.2822792826654448</v>
      </c>
    </row>
    <row r="2142" spans="1:12">
      <c r="A2142">
        <v>4291</v>
      </c>
      <c r="B2142" t="s">
        <v>740</v>
      </c>
      <c r="C2142">
        <v>326</v>
      </c>
      <c r="D2142" t="s">
        <v>1273</v>
      </c>
      <c r="E2142">
        <v>2015</v>
      </c>
      <c r="F2142" s="15">
        <f>IF(VLOOKUP(IF($A2142&lt;1500,'BM011'!$D$5,IF($A2142&lt;1800,'BM011'!$D$5,IF($A2142&lt;2000,'BM011'!$D$5,$A2142))),'BM011'!$D$5:$U$607,'BM011'!T$609,0)="BRUG KOM",VLOOKUP($C2142,'BM010'!$C$5:$T$102,'BM010'!S$104,0),VLOOKUP(IF($A2142&lt;1500,'BM011'!$D$5,IF($A2142&lt;1800,'BM011'!$D$5,IF($A2142&lt;2000,'BM011'!$D$5,$A2142))),'BM011'!$D$5:$U$607,'BM011'!T$609,0))</f>
        <v>4873.5</v>
      </c>
      <c r="G2142">
        <f>SUMIFS(Baggrundsvariable!D$3:D$296,Baggrundsvariable!$A$3:$A$296,Samlet!$C2142,Baggrundsvariable!$C$3:$C$296,Samlet!$E2142)</f>
        <v>211370</v>
      </c>
      <c r="H2142" s="8">
        <f>SUMIFS(Baggrundsvariable!E$3:E$296,Baggrundsvariable!$A$3:$A$296,Samlet!$C2142,Baggrundsvariable!$C$3:$C$296,Samlet!$E2142)</f>
        <v>0.90000000000000024</v>
      </c>
      <c r="I2142" s="8">
        <f>SUMIFS(Baggrundsvariable!F$3:F$296,Baggrundsvariable!$A$3:$A$296,Samlet!$C2142,Baggrundsvariable!$C$3:$C$296,Samlet!$E2142)</f>
        <v>3.8</v>
      </c>
      <c r="J2142" s="8">
        <f>SUMIFS(Baggrundsvariable!G$3:G$296,Baggrundsvariable!$A$3:$A$296,Samlet!$C2142,Baggrundsvariable!$C$3:$C$296,Samlet!$E2142)</f>
        <v>17.8</v>
      </c>
      <c r="K2142" s="8">
        <f>SUMIFS(Baggrundsvariable!H$3:H$296,Baggrundsvariable!$A$3:$A$296,Samlet!$C2142,Baggrundsvariable!$C$3:$C$296,Samlet!$E2142)</f>
        <v>17.3</v>
      </c>
      <c r="L2142" s="8">
        <f>SUMIFS(Baggrundsvariable!I$3:I$296,Baggrundsvariable!$A$3:$A$296,Samlet!$C2142,Baggrundsvariable!$C$3:$C$296,Samlet!$E2142)</f>
        <v>4.2822792826654448</v>
      </c>
    </row>
    <row r="2143" spans="1:12">
      <c r="A2143">
        <v>4291</v>
      </c>
      <c r="B2143" t="s">
        <v>740</v>
      </c>
      <c r="C2143">
        <v>340</v>
      </c>
      <c r="D2143" t="s">
        <v>1270</v>
      </c>
      <c r="E2143">
        <v>2015</v>
      </c>
      <c r="F2143" s="15">
        <f>IF(VLOOKUP(IF($A2143&lt;1500,'BM011'!$D$5,IF($A2143&lt;1800,'BM011'!$D$5,IF($A2143&lt;2000,'BM011'!$D$5,$A2143))),'BM011'!$D$5:$U$607,'BM011'!T$609,0)="BRUG KOM",VLOOKUP($C2143,'BM010'!$C$5:$T$102,'BM010'!S$104,0),VLOOKUP(IF($A2143&lt;1500,'BM011'!$D$5,IF($A2143&lt;1800,'BM011'!$D$5,IF($A2143&lt;2000,'BM011'!$D$5,$A2143))),'BM011'!$D$5:$U$607,'BM011'!T$609,0))</f>
        <v>4873.5</v>
      </c>
      <c r="G2143">
        <f>SUMIFS(Baggrundsvariable!D$3:D$296,Baggrundsvariable!$A$3:$A$296,Samlet!$C2143,Baggrundsvariable!$C$3:$C$296,Samlet!$E2143)</f>
        <v>216561</v>
      </c>
      <c r="H2143" s="8">
        <f>SUMIFS(Baggrundsvariable!E$3:E$296,Baggrundsvariable!$A$3:$A$296,Samlet!$C2143,Baggrundsvariable!$C$3:$C$296,Samlet!$E2143)</f>
        <v>0.79999999999999982</v>
      </c>
      <c r="I2143" s="8">
        <f>SUMIFS(Baggrundsvariable!F$3:F$296,Baggrundsvariable!$A$3:$A$296,Samlet!$C2143,Baggrundsvariable!$C$3:$C$296,Samlet!$E2143)</f>
        <v>3</v>
      </c>
      <c r="J2143" s="8">
        <f>SUMIFS(Baggrundsvariable!G$3:G$296,Baggrundsvariable!$A$3:$A$296,Samlet!$C2143,Baggrundsvariable!$C$3:$C$296,Samlet!$E2143)</f>
        <v>14.1</v>
      </c>
      <c r="K2143" s="8">
        <f>SUMIFS(Baggrundsvariable!H$3:H$296,Baggrundsvariable!$A$3:$A$296,Samlet!$C2143,Baggrundsvariable!$C$3:$C$296,Samlet!$E2143)</f>
        <v>17.100000000000001</v>
      </c>
      <c r="L2143" s="8">
        <f>SUMIFS(Baggrundsvariable!I$3:I$296,Baggrundsvariable!$A$3:$A$296,Samlet!$C2143,Baggrundsvariable!$C$3:$C$296,Samlet!$E2143)</f>
        <v>3.448627864640931</v>
      </c>
    </row>
    <row r="2144" spans="1:12">
      <c r="A2144">
        <v>4293</v>
      </c>
      <c r="B2144" t="s">
        <v>741</v>
      </c>
      <c r="C2144">
        <v>326</v>
      </c>
      <c r="D2144" t="s">
        <v>1273</v>
      </c>
      <c r="E2144">
        <v>2015</v>
      </c>
      <c r="F2144" s="15">
        <f>IF(VLOOKUP(IF($A2144&lt;1500,'BM011'!$D$5,IF($A2144&lt;1800,'BM011'!$D$5,IF($A2144&lt;2000,'BM011'!$D$5,$A2144))),'BM011'!$D$5:$U$607,'BM011'!T$609,0)="BRUG KOM",VLOOKUP($C2144,'BM010'!$C$5:$T$102,'BM010'!S$104,0),VLOOKUP(IF($A2144&lt;1500,'BM011'!$D$5,IF($A2144&lt;1800,'BM011'!$D$5,IF($A2144&lt;2000,'BM011'!$D$5,$A2144))),'BM011'!$D$5:$U$607,'BM011'!T$609,0))</f>
        <v>7387.25</v>
      </c>
      <c r="G2144">
        <f>SUMIFS(Baggrundsvariable!D$3:D$296,Baggrundsvariable!$A$3:$A$296,Samlet!$C2144,Baggrundsvariable!$C$3:$C$296,Samlet!$E2144)</f>
        <v>211370</v>
      </c>
      <c r="H2144" s="8">
        <f>SUMIFS(Baggrundsvariable!E$3:E$296,Baggrundsvariable!$A$3:$A$296,Samlet!$C2144,Baggrundsvariable!$C$3:$C$296,Samlet!$E2144)</f>
        <v>0.90000000000000024</v>
      </c>
      <c r="I2144" s="8">
        <f>SUMIFS(Baggrundsvariable!F$3:F$296,Baggrundsvariable!$A$3:$A$296,Samlet!$C2144,Baggrundsvariable!$C$3:$C$296,Samlet!$E2144)</f>
        <v>3.8</v>
      </c>
      <c r="J2144" s="8">
        <f>SUMIFS(Baggrundsvariable!G$3:G$296,Baggrundsvariable!$A$3:$A$296,Samlet!$C2144,Baggrundsvariable!$C$3:$C$296,Samlet!$E2144)</f>
        <v>17.8</v>
      </c>
      <c r="K2144" s="8">
        <f>SUMIFS(Baggrundsvariable!H$3:H$296,Baggrundsvariable!$A$3:$A$296,Samlet!$C2144,Baggrundsvariable!$C$3:$C$296,Samlet!$E2144)</f>
        <v>17.3</v>
      </c>
      <c r="L2144" s="8">
        <f>SUMIFS(Baggrundsvariable!I$3:I$296,Baggrundsvariable!$A$3:$A$296,Samlet!$C2144,Baggrundsvariable!$C$3:$C$296,Samlet!$E2144)</f>
        <v>4.2822792826654448</v>
      </c>
    </row>
    <row r="2145" spans="1:12">
      <c r="A2145">
        <v>4293</v>
      </c>
      <c r="B2145" t="s">
        <v>741</v>
      </c>
      <c r="C2145">
        <v>340</v>
      </c>
      <c r="D2145" t="s">
        <v>1270</v>
      </c>
      <c r="E2145">
        <v>2015</v>
      </c>
      <c r="F2145" s="15">
        <f>IF(VLOOKUP(IF($A2145&lt;1500,'BM011'!$D$5,IF($A2145&lt;1800,'BM011'!$D$5,IF($A2145&lt;2000,'BM011'!$D$5,$A2145))),'BM011'!$D$5:$U$607,'BM011'!T$609,0)="BRUG KOM",VLOOKUP($C2145,'BM010'!$C$5:$T$102,'BM010'!S$104,0),VLOOKUP(IF($A2145&lt;1500,'BM011'!$D$5,IF($A2145&lt;1800,'BM011'!$D$5,IF($A2145&lt;2000,'BM011'!$D$5,$A2145))),'BM011'!$D$5:$U$607,'BM011'!T$609,0))</f>
        <v>7387.25</v>
      </c>
      <c r="G2145">
        <f>SUMIFS(Baggrundsvariable!D$3:D$296,Baggrundsvariable!$A$3:$A$296,Samlet!$C2145,Baggrundsvariable!$C$3:$C$296,Samlet!$E2145)</f>
        <v>216561</v>
      </c>
      <c r="H2145" s="8">
        <f>SUMIFS(Baggrundsvariable!E$3:E$296,Baggrundsvariable!$A$3:$A$296,Samlet!$C2145,Baggrundsvariable!$C$3:$C$296,Samlet!$E2145)</f>
        <v>0.79999999999999982</v>
      </c>
      <c r="I2145" s="8">
        <f>SUMIFS(Baggrundsvariable!F$3:F$296,Baggrundsvariable!$A$3:$A$296,Samlet!$C2145,Baggrundsvariable!$C$3:$C$296,Samlet!$E2145)</f>
        <v>3</v>
      </c>
      <c r="J2145" s="8">
        <f>SUMIFS(Baggrundsvariable!G$3:G$296,Baggrundsvariable!$A$3:$A$296,Samlet!$C2145,Baggrundsvariable!$C$3:$C$296,Samlet!$E2145)</f>
        <v>14.1</v>
      </c>
      <c r="K2145" s="8">
        <f>SUMIFS(Baggrundsvariable!H$3:H$296,Baggrundsvariable!$A$3:$A$296,Samlet!$C2145,Baggrundsvariable!$C$3:$C$296,Samlet!$E2145)</f>
        <v>17.100000000000001</v>
      </c>
      <c r="L2145" s="8">
        <f>SUMIFS(Baggrundsvariable!I$3:I$296,Baggrundsvariable!$A$3:$A$296,Samlet!$C2145,Baggrundsvariable!$C$3:$C$296,Samlet!$E2145)</f>
        <v>3.448627864640931</v>
      </c>
    </row>
    <row r="2146" spans="1:12">
      <c r="A2146">
        <v>4295</v>
      </c>
      <c r="B2146" t="s">
        <v>742</v>
      </c>
      <c r="C2146">
        <v>316</v>
      </c>
      <c r="D2146" t="s">
        <v>1267</v>
      </c>
      <c r="E2146">
        <v>2015</v>
      </c>
      <c r="F2146" s="15">
        <f>IF(VLOOKUP(IF($A2146&lt;1500,'BM011'!$D$5,IF($A2146&lt;1800,'BM011'!$D$5,IF($A2146&lt;2000,'BM011'!$D$5,$A2146))),'BM011'!$D$5:$U$607,'BM011'!T$609,0)="BRUG KOM",VLOOKUP($C2146,'BM010'!$C$5:$T$102,'BM010'!S$104,0),VLOOKUP(IF($A2146&lt;1500,'BM011'!$D$5,IF($A2146&lt;1800,'BM011'!$D$5,IF($A2146&lt;2000,'BM011'!$D$5,$A2146))),'BM011'!$D$5:$U$607,'BM011'!T$609,0))</f>
        <v>7773.75</v>
      </c>
      <c r="G2146">
        <f>SUMIFS(Baggrundsvariable!D$3:D$296,Baggrundsvariable!$A$3:$A$296,Samlet!$C2146,Baggrundsvariable!$C$3:$C$296,Samlet!$E2146)</f>
        <v>217027</v>
      </c>
      <c r="H2146" s="8">
        <f>SUMIFS(Baggrundsvariable!E$3:E$296,Baggrundsvariable!$A$3:$A$296,Samlet!$C2146,Baggrundsvariable!$C$3:$C$296,Samlet!$E2146)</f>
        <v>0.75</v>
      </c>
      <c r="I2146" s="8">
        <f>SUMIFS(Baggrundsvariable!F$3:F$296,Baggrundsvariable!$A$3:$A$296,Samlet!$C2146,Baggrundsvariable!$C$3:$C$296,Samlet!$E2146)</f>
        <v>3.5</v>
      </c>
      <c r="J2146" s="8">
        <f>SUMIFS(Baggrundsvariable!G$3:G$296,Baggrundsvariable!$A$3:$A$296,Samlet!$C2146,Baggrundsvariable!$C$3:$C$296,Samlet!$E2146)</f>
        <v>18</v>
      </c>
      <c r="K2146" s="8">
        <f>SUMIFS(Baggrundsvariable!H$3:H$296,Baggrundsvariable!$A$3:$A$296,Samlet!$C2146,Baggrundsvariable!$C$3:$C$296,Samlet!$E2146)</f>
        <v>15</v>
      </c>
      <c r="L2146" s="8">
        <f>SUMIFS(Baggrundsvariable!I$3:I$296,Baggrundsvariable!$A$3:$A$296,Samlet!$C2146,Baggrundsvariable!$C$3:$C$296,Samlet!$E2146)</f>
        <v>6.1052047968951948</v>
      </c>
    </row>
    <row r="2147" spans="1:12">
      <c r="A2147">
        <v>4295</v>
      </c>
      <c r="B2147" t="s">
        <v>742</v>
      </c>
      <c r="C2147">
        <v>340</v>
      </c>
      <c r="D2147" t="s">
        <v>1270</v>
      </c>
      <c r="E2147">
        <v>2015</v>
      </c>
      <c r="F2147" s="15">
        <f>IF(VLOOKUP(IF($A2147&lt;1500,'BM011'!$D$5,IF($A2147&lt;1800,'BM011'!$D$5,IF($A2147&lt;2000,'BM011'!$D$5,$A2147))),'BM011'!$D$5:$U$607,'BM011'!T$609,0)="BRUG KOM",VLOOKUP($C2147,'BM010'!$C$5:$T$102,'BM010'!S$104,0),VLOOKUP(IF($A2147&lt;1500,'BM011'!$D$5,IF($A2147&lt;1800,'BM011'!$D$5,IF($A2147&lt;2000,'BM011'!$D$5,$A2147))),'BM011'!$D$5:$U$607,'BM011'!T$609,0))</f>
        <v>7773.75</v>
      </c>
      <c r="G2147">
        <f>SUMIFS(Baggrundsvariable!D$3:D$296,Baggrundsvariable!$A$3:$A$296,Samlet!$C2147,Baggrundsvariable!$C$3:$C$296,Samlet!$E2147)</f>
        <v>216561</v>
      </c>
      <c r="H2147" s="8">
        <f>SUMIFS(Baggrundsvariable!E$3:E$296,Baggrundsvariable!$A$3:$A$296,Samlet!$C2147,Baggrundsvariable!$C$3:$C$296,Samlet!$E2147)</f>
        <v>0.79999999999999982</v>
      </c>
      <c r="I2147" s="8">
        <f>SUMIFS(Baggrundsvariable!F$3:F$296,Baggrundsvariable!$A$3:$A$296,Samlet!$C2147,Baggrundsvariable!$C$3:$C$296,Samlet!$E2147)</f>
        <v>3</v>
      </c>
      <c r="J2147" s="8">
        <f>SUMIFS(Baggrundsvariable!G$3:G$296,Baggrundsvariable!$A$3:$A$296,Samlet!$C2147,Baggrundsvariable!$C$3:$C$296,Samlet!$E2147)</f>
        <v>14.1</v>
      </c>
      <c r="K2147" s="8">
        <f>SUMIFS(Baggrundsvariable!H$3:H$296,Baggrundsvariable!$A$3:$A$296,Samlet!$C2147,Baggrundsvariable!$C$3:$C$296,Samlet!$E2147)</f>
        <v>17.100000000000001</v>
      </c>
      <c r="L2147" s="8">
        <f>SUMIFS(Baggrundsvariable!I$3:I$296,Baggrundsvariable!$A$3:$A$296,Samlet!$C2147,Baggrundsvariable!$C$3:$C$296,Samlet!$E2147)</f>
        <v>3.448627864640931</v>
      </c>
    </row>
    <row r="2148" spans="1:12">
      <c r="A2148">
        <v>4296</v>
      </c>
      <c r="B2148" t="s">
        <v>743</v>
      </c>
      <c r="C2148">
        <v>316</v>
      </c>
      <c r="D2148" t="s">
        <v>1267</v>
      </c>
      <c r="E2148">
        <v>2015</v>
      </c>
      <c r="F2148" s="15">
        <f>IF(VLOOKUP(IF($A2148&lt;1500,'BM011'!$D$5,IF($A2148&lt;1800,'BM011'!$D$5,IF($A2148&lt;2000,'BM011'!$D$5,$A2148))),'BM011'!$D$5:$U$607,'BM011'!T$609,0)="BRUG KOM",VLOOKUP($C2148,'BM010'!$C$5:$T$102,'BM010'!S$104,0),VLOOKUP(IF($A2148&lt;1500,'BM011'!$D$5,IF($A2148&lt;1800,'BM011'!$D$5,IF($A2148&lt;2000,'BM011'!$D$5,$A2148))),'BM011'!$D$5:$U$607,'BM011'!T$609,0))</f>
        <v>10394.75</v>
      </c>
      <c r="G2148">
        <f>SUMIFS(Baggrundsvariable!D$3:D$296,Baggrundsvariable!$A$3:$A$296,Samlet!$C2148,Baggrundsvariable!$C$3:$C$296,Samlet!$E2148)</f>
        <v>217027</v>
      </c>
      <c r="H2148" s="8">
        <f>SUMIFS(Baggrundsvariable!E$3:E$296,Baggrundsvariable!$A$3:$A$296,Samlet!$C2148,Baggrundsvariable!$C$3:$C$296,Samlet!$E2148)</f>
        <v>0.75</v>
      </c>
      <c r="I2148" s="8">
        <f>SUMIFS(Baggrundsvariable!F$3:F$296,Baggrundsvariable!$A$3:$A$296,Samlet!$C2148,Baggrundsvariable!$C$3:$C$296,Samlet!$E2148)</f>
        <v>3.5</v>
      </c>
      <c r="J2148" s="8">
        <f>SUMIFS(Baggrundsvariable!G$3:G$296,Baggrundsvariable!$A$3:$A$296,Samlet!$C2148,Baggrundsvariable!$C$3:$C$296,Samlet!$E2148)</f>
        <v>18</v>
      </c>
      <c r="K2148" s="8">
        <f>SUMIFS(Baggrundsvariable!H$3:H$296,Baggrundsvariable!$A$3:$A$296,Samlet!$C2148,Baggrundsvariable!$C$3:$C$296,Samlet!$E2148)</f>
        <v>15</v>
      </c>
      <c r="L2148" s="8">
        <f>SUMIFS(Baggrundsvariable!I$3:I$296,Baggrundsvariable!$A$3:$A$296,Samlet!$C2148,Baggrundsvariable!$C$3:$C$296,Samlet!$E2148)</f>
        <v>6.1052047968951948</v>
      </c>
    </row>
    <row r="2149" spans="1:12">
      <c r="A2149">
        <v>4296</v>
      </c>
      <c r="B2149" t="s">
        <v>743</v>
      </c>
      <c r="C2149">
        <v>340</v>
      </c>
      <c r="D2149" t="s">
        <v>1270</v>
      </c>
      <c r="E2149">
        <v>2015</v>
      </c>
      <c r="F2149" s="15">
        <f>IF(VLOOKUP(IF($A2149&lt;1500,'BM011'!$D$5,IF($A2149&lt;1800,'BM011'!$D$5,IF($A2149&lt;2000,'BM011'!$D$5,$A2149))),'BM011'!$D$5:$U$607,'BM011'!T$609,0)="BRUG KOM",VLOOKUP($C2149,'BM010'!$C$5:$T$102,'BM010'!S$104,0),VLOOKUP(IF($A2149&lt;1500,'BM011'!$D$5,IF($A2149&lt;1800,'BM011'!$D$5,IF($A2149&lt;2000,'BM011'!$D$5,$A2149))),'BM011'!$D$5:$U$607,'BM011'!T$609,0))</f>
        <v>9305.5</v>
      </c>
      <c r="G2149">
        <f>SUMIFS(Baggrundsvariable!D$3:D$296,Baggrundsvariable!$A$3:$A$296,Samlet!$C2149,Baggrundsvariable!$C$3:$C$296,Samlet!$E2149)</f>
        <v>216561</v>
      </c>
      <c r="H2149" s="8">
        <f>SUMIFS(Baggrundsvariable!E$3:E$296,Baggrundsvariable!$A$3:$A$296,Samlet!$C2149,Baggrundsvariable!$C$3:$C$296,Samlet!$E2149)</f>
        <v>0.79999999999999982</v>
      </c>
      <c r="I2149" s="8">
        <f>SUMIFS(Baggrundsvariable!F$3:F$296,Baggrundsvariable!$A$3:$A$296,Samlet!$C2149,Baggrundsvariable!$C$3:$C$296,Samlet!$E2149)</f>
        <v>3</v>
      </c>
      <c r="J2149" s="8">
        <f>SUMIFS(Baggrundsvariable!G$3:G$296,Baggrundsvariable!$A$3:$A$296,Samlet!$C2149,Baggrundsvariable!$C$3:$C$296,Samlet!$E2149)</f>
        <v>14.1</v>
      </c>
      <c r="K2149" s="8">
        <f>SUMIFS(Baggrundsvariable!H$3:H$296,Baggrundsvariable!$A$3:$A$296,Samlet!$C2149,Baggrundsvariable!$C$3:$C$296,Samlet!$E2149)</f>
        <v>17.100000000000001</v>
      </c>
      <c r="L2149" s="8">
        <f>SUMIFS(Baggrundsvariable!I$3:I$296,Baggrundsvariable!$A$3:$A$296,Samlet!$C2149,Baggrundsvariable!$C$3:$C$296,Samlet!$E2149)</f>
        <v>3.448627864640931</v>
      </c>
    </row>
    <row r="2150" spans="1:12">
      <c r="A2150">
        <v>4300</v>
      </c>
      <c r="B2150" t="s">
        <v>744</v>
      </c>
      <c r="C2150">
        <v>316</v>
      </c>
      <c r="D2150" t="s">
        <v>1267</v>
      </c>
      <c r="E2150">
        <v>2015</v>
      </c>
      <c r="F2150" s="15">
        <f>IF(VLOOKUP(IF($A2150&lt;1500,'BM011'!$D$5,IF($A2150&lt;1800,'BM011'!$D$5,IF($A2150&lt;2000,'BM011'!$D$5,$A2150))),'BM011'!$D$5:$U$607,'BM011'!T$609,0)="BRUG KOM",VLOOKUP($C2150,'BM010'!$C$5:$T$102,'BM010'!S$104,0),VLOOKUP(IF($A2150&lt;1500,'BM011'!$D$5,IF($A2150&lt;1800,'BM011'!$D$5,IF($A2150&lt;2000,'BM011'!$D$5,$A2150))),'BM011'!$D$5:$U$607,'BM011'!T$609,0))</f>
        <v>13458</v>
      </c>
      <c r="G2150">
        <f>SUMIFS(Baggrundsvariable!D$3:D$296,Baggrundsvariable!$A$3:$A$296,Samlet!$C2150,Baggrundsvariable!$C$3:$C$296,Samlet!$E2150)</f>
        <v>217027</v>
      </c>
      <c r="H2150" s="8">
        <f>SUMIFS(Baggrundsvariable!E$3:E$296,Baggrundsvariable!$A$3:$A$296,Samlet!$C2150,Baggrundsvariable!$C$3:$C$296,Samlet!$E2150)</f>
        <v>0.75</v>
      </c>
      <c r="I2150" s="8">
        <f>SUMIFS(Baggrundsvariable!F$3:F$296,Baggrundsvariable!$A$3:$A$296,Samlet!$C2150,Baggrundsvariable!$C$3:$C$296,Samlet!$E2150)</f>
        <v>3.5</v>
      </c>
      <c r="J2150" s="8">
        <f>SUMIFS(Baggrundsvariable!G$3:G$296,Baggrundsvariable!$A$3:$A$296,Samlet!$C2150,Baggrundsvariable!$C$3:$C$296,Samlet!$E2150)</f>
        <v>18</v>
      </c>
      <c r="K2150" s="8">
        <f>SUMIFS(Baggrundsvariable!H$3:H$296,Baggrundsvariable!$A$3:$A$296,Samlet!$C2150,Baggrundsvariable!$C$3:$C$296,Samlet!$E2150)</f>
        <v>15</v>
      </c>
      <c r="L2150" s="8">
        <f>SUMIFS(Baggrundsvariable!I$3:I$296,Baggrundsvariable!$A$3:$A$296,Samlet!$C2150,Baggrundsvariable!$C$3:$C$296,Samlet!$E2150)</f>
        <v>6.1052047968951948</v>
      </c>
    </row>
    <row r="2151" spans="1:12">
      <c r="A2151">
        <v>4305</v>
      </c>
      <c r="B2151" t="s">
        <v>745</v>
      </c>
      <c r="C2151">
        <v>316</v>
      </c>
      <c r="D2151" t="s">
        <v>1267</v>
      </c>
      <c r="E2151">
        <v>2015</v>
      </c>
      <c r="F2151" s="15">
        <f>IF(VLOOKUP(IF($A2151&lt;1500,'BM011'!$D$5,IF($A2151&lt;1800,'BM011'!$D$5,IF($A2151&lt;2000,'BM011'!$D$5,$A2151))),'BM011'!$D$5:$U$607,'BM011'!T$609,0)="BRUG KOM",VLOOKUP($C2151,'BM010'!$C$5:$T$102,'BM010'!S$104,0),VLOOKUP(IF($A2151&lt;1500,'BM011'!$D$5,IF($A2151&lt;1800,'BM011'!$D$5,IF($A2151&lt;2000,'BM011'!$D$5,$A2151))),'BM011'!$D$5:$U$607,'BM011'!T$609,0))</f>
        <v>10394.75</v>
      </c>
      <c r="G2151">
        <f>SUMIFS(Baggrundsvariable!D$3:D$296,Baggrundsvariable!$A$3:$A$296,Samlet!$C2151,Baggrundsvariable!$C$3:$C$296,Samlet!$E2151)</f>
        <v>217027</v>
      </c>
      <c r="H2151" s="8">
        <f>SUMIFS(Baggrundsvariable!E$3:E$296,Baggrundsvariable!$A$3:$A$296,Samlet!$C2151,Baggrundsvariable!$C$3:$C$296,Samlet!$E2151)</f>
        <v>0.75</v>
      </c>
      <c r="I2151" s="8">
        <f>SUMIFS(Baggrundsvariable!F$3:F$296,Baggrundsvariable!$A$3:$A$296,Samlet!$C2151,Baggrundsvariable!$C$3:$C$296,Samlet!$E2151)</f>
        <v>3.5</v>
      </c>
      <c r="J2151" s="8">
        <f>SUMIFS(Baggrundsvariable!G$3:G$296,Baggrundsvariable!$A$3:$A$296,Samlet!$C2151,Baggrundsvariable!$C$3:$C$296,Samlet!$E2151)</f>
        <v>18</v>
      </c>
      <c r="K2151" s="8">
        <f>SUMIFS(Baggrundsvariable!H$3:H$296,Baggrundsvariable!$A$3:$A$296,Samlet!$C2151,Baggrundsvariable!$C$3:$C$296,Samlet!$E2151)</f>
        <v>15</v>
      </c>
      <c r="L2151" s="8">
        <f>SUMIFS(Baggrundsvariable!I$3:I$296,Baggrundsvariable!$A$3:$A$296,Samlet!$C2151,Baggrundsvariable!$C$3:$C$296,Samlet!$E2151)</f>
        <v>6.1052047968951948</v>
      </c>
    </row>
    <row r="2152" spans="1:12">
      <c r="A2152">
        <v>4320</v>
      </c>
      <c r="B2152" t="s">
        <v>746</v>
      </c>
      <c r="C2152">
        <v>259</v>
      </c>
      <c r="D2152" t="s">
        <v>1266</v>
      </c>
      <c r="E2152">
        <v>2015</v>
      </c>
      <c r="F2152" s="15">
        <f>IF(VLOOKUP(IF($A2152&lt;1500,'BM011'!$D$5,IF($A2152&lt;1800,'BM011'!$D$5,IF($A2152&lt;2000,'BM011'!$D$5,$A2152))),'BM011'!$D$5:$U$607,'BM011'!T$609,0)="BRUG KOM",VLOOKUP($C2152,'BM010'!$C$5:$T$102,'BM010'!S$104,0),VLOOKUP(IF($A2152&lt;1500,'BM011'!$D$5,IF($A2152&lt;1800,'BM011'!$D$5,IF($A2152&lt;2000,'BM011'!$D$5,$A2152))),'BM011'!$D$5:$U$607,'BM011'!T$609,0))</f>
        <v>15261.5</v>
      </c>
      <c r="G2152">
        <f>SUMIFS(Baggrundsvariable!D$3:D$296,Baggrundsvariable!$A$3:$A$296,Samlet!$C2152,Baggrundsvariable!$C$3:$C$296,Samlet!$E2152)</f>
        <v>221728</v>
      </c>
      <c r="H2152" s="8">
        <f>SUMIFS(Baggrundsvariable!E$3:E$296,Baggrundsvariable!$A$3:$A$296,Samlet!$C2152,Baggrundsvariable!$C$3:$C$296,Samlet!$E2152)</f>
        <v>0.95833333333333359</v>
      </c>
      <c r="I2152" s="8">
        <f>SUMIFS(Baggrundsvariable!F$3:F$296,Baggrundsvariable!$A$3:$A$296,Samlet!$C2152,Baggrundsvariable!$C$3:$C$296,Samlet!$E2152)</f>
        <v>2.8</v>
      </c>
      <c r="J2152" s="8">
        <f>SUMIFS(Baggrundsvariable!G$3:G$296,Baggrundsvariable!$A$3:$A$296,Samlet!$C2152,Baggrundsvariable!$C$3:$C$296,Samlet!$E2152)</f>
        <v>14.8</v>
      </c>
      <c r="K2152" s="8">
        <f>SUMIFS(Baggrundsvariable!H$3:H$296,Baggrundsvariable!$A$3:$A$296,Samlet!$C2152,Baggrundsvariable!$C$3:$C$296,Samlet!$E2152)</f>
        <v>17.399999999999999</v>
      </c>
      <c r="L2152" s="8">
        <f>SUMIFS(Baggrundsvariable!I$3:I$296,Baggrundsvariable!$A$3:$A$296,Samlet!$C2152,Baggrundsvariable!$C$3:$C$296,Samlet!$E2152)</f>
        <v>7.3628092363061501</v>
      </c>
    </row>
    <row r="2153" spans="1:12">
      <c r="A2153">
        <v>4320</v>
      </c>
      <c r="B2153" t="s">
        <v>746</v>
      </c>
      <c r="C2153">
        <v>265</v>
      </c>
      <c r="D2153" t="s">
        <v>1244</v>
      </c>
      <c r="E2153">
        <v>2015</v>
      </c>
      <c r="F2153" s="15">
        <f>IF(VLOOKUP(IF($A2153&lt;1500,'BM011'!$D$5,IF($A2153&lt;1800,'BM011'!$D$5,IF($A2153&lt;2000,'BM011'!$D$5,$A2153))),'BM011'!$D$5:$U$607,'BM011'!T$609,0)="BRUG KOM",VLOOKUP($C2153,'BM010'!$C$5:$T$102,'BM010'!S$104,0),VLOOKUP(IF($A2153&lt;1500,'BM011'!$D$5,IF($A2153&lt;1800,'BM011'!$D$5,IF($A2153&lt;2000,'BM011'!$D$5,$A2153))),'BM011'!$D$5:$U$607,'BM011'!T$609,0))</f>
        <v>15261.5</v>
      </c>
      <c r="G2153">
        <f>SUMIFS(Baggrundsvariable!D$3:D$296,Baggrundsvariable!$A$3:$A$296,Samlet!$C2153,Baggrundsvariable!$C$3:$C$296,Samlet!$E2153)</f>
        <v>242144</v>
      </c>
      <c r="H2153" s="8">
        <f>SUMIFS(Baggrundsvariable!E$3:E$296,Baggrundsvariable!$A$3:$A$296,Samlet!$C2153,Baggrundsvariable!$C$3:$C$296,Samlet!$E2153)</f>
        <v>0.76666666666666672</v>
      </c>
      <c r="I2153" s="8">
        <f>SUMIFS(Baggrundsvariable!F$3:F$296,Baggrundsvariable!$A$3:$A$296,Samlet!$C2153,Baggrundsvariable!$C$3:$C$296,Samlet!$E2153)</f>
        <v>3.6</v>
      </c>
      <c r="J2153" s="8">
        <f>SUMIFS(Baggrundsvariable!G$3:G$296,Baggrundsvariable!$A$3:$A$296,Samlet!$C2153,Baggrundsvariable!$C$3:$C$296,Samlet!$E2153)</f>
        <v>17.399999999999999</v>
      </c>
      <c r="K2153" s="8">
        <f>SUMIFS(Baggrundsvariable!H$3:H$296,Baggrundsvariable!$A$3:$A$296,Samlet!$C2153,Baggrundsvariable!$C$3:$C$296,Samlet!$E2153)</f>
        <v>14.7</v>
      </c>
      <c r="L2153" s="8">
        <f>SUMIFS(Baggrundsvariable!I$3:I$296,Baggrundsvariable!$A$3:$A$296,Samlet!$C2153,Baggrundsvariable!$C$3:$C$296,Samlet!$E2153)</f>
        <v>6.4390546608358648</v>
      </c>
    </row>
    <row r="2154" spans="1:12">
      <c r="A2154">
        <v>4320</v>
      </c>
      <c r="B2154" t="s">
        <v>746</v>
      </c>
      <c r="C2154">
        <v>350</v>
      </c>
      <c r="D2154" t="s">
        <v>1265</v>
      </c>
      <c r="E2154">
        <v>2015</v>
      </c>
      <c r="F2154" s="15">
        <f>IF(VLOOKUP(IF($A2154&lt;1500,'BM011'!$D$5,IF($A2154&lt;1800,'BM011'!$D$5,IF($A2154&lt;2000,'BM011'!$D$5,$A2154))),'BM011'!$D$5:$U$607,'BM011'!T$609,0)="BRUG KOM",VLOOKUP($C2154,'BM010'!$C$5:$T$102,'BM010'!S$104,0),VLOOKUP(IF($A2154&lt;1500,'BM011'!$D$5,IF($A2154&lt;1800,'BM011'!$D$5,IF($A2154&lt;2000,'BM011'!$D$5,$A2154))),'BM011'!$D$5:$U$607,'BM011'!T$609,0))</f>
        <v>15261.5</v>
      </c>
      <c r="G2154">
        <f>SUMIFS(Baggrundsvariable!D$3:D$296,Baggrundsvariable!$A$3:$A$296,Samlet!$C2154,Baggrundsvariable!$C$3:$C$296,Samlet!$E2154)</f>
        <v>238443</v>
      </c>
      <c r="H2154" s="8">
        <f>SUMIFS(Baggrundsvariable!E$3:E$296,Baggrundsvariable!$A$3:$A$296,Samlet!$C2154,Baggrundsvariable!$C$3:$C$296,Samlet!$E2154)</f>
        <v>0.54166666666666663</v>
      </c>
      <c r="I2154" s="8">
        <f>SUMIFS(Baggrundsvariable!F$3:F$296,Baggrundsvariable!$A$3:$A$296,Samlet!$C2154,Baggrundsvariable!$C$3:$C$296,Samlet!$E2154)</f>
        <v>1.6</v>
      </c>
      <c r="J2154" s="8">
        <f>SUMIFS(Baggrundsvariable!G$3:G$296,Baggrundsvariable!$A$3:$A$296,Samlet!$C2154,Baggrundsvariable!$C$3:$C$296,Samlet!$E2154)</f>
        <v>11.2</v>
      </c>
      <c r="K2154" s="8">
        <f>SUMIFS(Baggrundsvariable!H$3:H$296,Baggrundsvariable!$A$3:$A$296,Samlet!$C2154,Baggrundsvariable!$C$3:$C$296,Samlet!$E2154)</f>
        <v>14.7</v>
      </c>
      <c r="L2154" s="8">
        <f>SUMIFS(Baggrundsvariable!I$3:I$296,Baggrundsvariable!$A$3:$A$296,Samlet!$C2154,Baggrundsvariable!$C$3:$C$296,Samlet!$E2154)</f>
        <v>3.2433823056497326</v>
      </c>
    </row>
    <row r="2155" spans="1:12">
      <c r="A2155">
        <v>4330</v>
      </c>
      <c r="B2155" t="s">
        <v>747</v>
      </c>
      <c r="C2155">
        <v>316</v>
      </c>
      <c r="D2155" t="s">
        <v>1267</v>
      </c>
      <c r="E2155">
        <v>2015</v>
      </c>
      <c r="F2155" s="15">
        <f>IF(VLOOKUP(IF($A2155&lt;1500,'BM011'!$D$5,IF($A2155&lt;1800,'BM011'!$D$5,IF($A2155&lt;2000,'BM011'!$D$5,$A2155))),'BM011'!$D$5:$U$607,'BM011'!T$609,0)="BRUG KOM",VLOOKUP($C2155,'BM010'!$C$5:$T$102,'BM010'!S$104,0),VLOOKUP(IF($A2155&lt;1500,'BM011'!$D$5,IF($A2155&lt;1800,'BM011'!$D$5,IF($A2155&lt;2000,'BM011'!$D$5,$A2155))),'BM011'!$D$5:$U$607,'BM011'!T$609,0))</f>
        <v>12801</v>
      </c>
      <c r="G2155">
        <f>SUMIFS(Baggrundsvariable!D$3:D$296,Baggrundsvariable!$A$3:$A$296,Samlet!$C2155,Baggrundsvariable!$C$3:$C$296,Samlet!$E2155)</f>
        <v>217027</v>
      </c>
      <c r="H2155" s="8">
        <f>SUMIFS(Baggrundsvariable!E$3:E$296,Baggrundsvariable!$A$3:$A$296,Samlet!$C2155,Baggrundsvariable!$C$3:$C$296,Samlet!$E2155)</f>
        <v>0.75</v>
      </c>
      <c r="I2155" s="8">
        <f>SUMIFS(Baggrundsvariable!F$3:F$296,Baggrundsvariable!$A$3:$A$296,Samlet!$C2155,Baggrundsvariable!$C$3:$C$296,Samlet!$E2155)</f>
        <v>3.5</v>
      </c>
      <c r="J2155" s="8">
        <f>SUMIFS(Baggrundsvariable!G$3:G$296,Baggrundsvariable!$A$3:$A$296,Samlet!$C2155,Baggrundsvariable!$C$3:$C$296,Samlet!$E2155)</f>
        <v>18</v>
      </c>
      <c r="K2155" s="8">
        <f>SUMIFS(Baggrundsvariable!H$3:H$296,Baggrundsvariable!$A$3:$A$296,Samlet!$C2155,Baggrundsvariable!$C$3:$C$296,Samlet!$E2155)</f>
        <v>15</v>
      </c>
      <c r="L2155" s="8">
        <f>SUMIFS(Baggrundsvariable!I$3:I$296,Baggrundsvariable!$A$3:$A$296,Samlet!$C2155,Baggrundsvariable!$C$3:$C$296,Samlet!$E2155)</f>
        <v>6.1052047968951948</v>
      </c>
    </row>
    <row r="2156" spans="1:12">
      <c r="A2156">
        <v>4330</v>
      </c>
      <c r="B2156" t="s">
        <v>747</v>
      </c>
      <c r="C2156">
        <v>329</v>
      </c>
      <c r="D2156" t="s">
        <v>1269</v>
      </c>
      <c r="E2156">
        <v>2015</v>
      </c>
      <c r="F2156" s="15">
        <f>IF(VLOOKUP(IF($A2156&lt;1500,'BM011'!$D$5,IF($A2156&lt;1800,'BM011'!$D$5,IF($A2156&lt;2000,'BM011'!$D$5,$A2156))),'BM011'!$D$5:$U$607,'BM011'!T$609,0)="BRUG KOM",VLOOKUP($C2156,'BM010'!$C$5:$T$102,'BM010'!S$104,0),VLOOKUP(IF($A2156&lt;1500,'BM011'!$D$5,IF($A2156&lt;1800,'BM011'!$D$5,IF($A2156&lt;2000,'BM011'!$D$5,$A2156))),'BM011'!$D$5:$U$607,'BM011'!T$609,0))</f>
        <v>12801</v>
      </c>
      <c r="G2156">
        <f>SUMIFS(Baggrundsvariable!D$3:D$296,Baggrundsvariable!$A$3:$A$296,Samlet!$C2156,Baggrundsvariable!$C$3:$C$296,Samlet!$E2156)</f>
        <v>214485</v>
      </c>
      <c r="H2156" s="8">
        <f>SUMIFS(Baggrundsvariable!E$3:E$296,Baggrundsvariable!$A$3:$A$296,Samlet!$C2156,Baggrundsvariable!$C$3:$C$296,Samlet!$E2156)</f>
        <v>0.71666666666666667</v>
      </c>
      <c r="I2156" s="8">
        <f>SUMIFS(Baggrundsvariable!F$3:F$296,Baggrundsvariable!$A$3:$A$296,Samlet!$C2156,Baggrundsvariable!$C$3:$C$296,Samlet!$E2156)</f>
        <v>3.6</v>
      </c>
      <c r="J2156" s="8">
        <f>SUMIFS(Baggrundsvariable!G$3:G$296,Baggrundsvariable!$A$3:$A$296,Samlet!$C2156,Baggrundsvariable!$C$3:$C$296,Samlet!$E2156)</f>
        <v>16.100000000000001</v>
      </c>
      <c r="K2156" s="8">
        <f>SUMIFS(Baggrundsvariable!H$3:H$296,Baggrundsvariable!$A$3:$A$296,Samlet!$C2156,Baggrundsvariable!$C$3:$C$296,Samlet!$E2156)</f>
        <v>15.1</v>
      </c>
      <c r="L2156" s="8">
        <f>SUMIFS(Baggrundsvariable!I$3:I$296,Baggrundsvariable!$A$3:$A$296,Samlet!$C2156,Baggrundsvariable!$C$3:$C$296,Samlet!$E2156)</f>
        <v>8.3808847147287153</v>
      </c>
    </row>
    <row r="2157" spans="1:12">
      <c r="A2157">
        <v>4330</v>
      </c>
      <c r="B2157" t="s">
        <v>747</v>
      </c>
      <c r="C2157">
        <v>350</v>
      </c>
      <c r="D2157" t="s">
        <v>1265</v>
      </c>
      <c r="E2157">
        <v>2015</v>
      </c>
      <c r="F2157" s="15">
        <f>IF(VLOOKUP(IF($A2157&lt;1500,'BM011'!$D$5,IF($A2157&lt;1800,'BM011'!$D$5,IF($A2157&lt;2000,'BM011'!$D$5,$A2157))),'BM011'!$D$5:$U$607,'BM011'!T$609,0)="BRUG KOM",VLOOKUP($C2157,'BM010'!$C$5:$T$102,'BM010'!S$104,0),VLOOKUP(IF($A2157&lt;1500,'BM011'!$D$5,IF($A2157&lt;1800,'BM011'!$D$5,IF($A2157&lt;2000,'BM011'!$D$5,$A2157))),'BM011'!$D$5:$U$607,'BM011'!T$609,0))</f>
        <v>12801</v>
      </c>
      <c r="G2157">
        <f>SUMIFS(Baggrundsvariable!D$3:D$296,Baggrundsvariable!$A$3:$A$296,Samlet!$C2157,Baggrundsvariable!$C$3:$C$296,Samlet!$E2157)</f>
        <v>238443</v>
      </c>
      <c r="H2157" s="8">
        <f>SUMIFS(Baggrundsvariable!E$3:E$296,Baggrundsvariable!$A$3:$A$296,Samlet!$C2157,Baggrundsvariable!$C$3:$C$296,Samlet!$E2157)</f>
        <v>0.54166666666666663</v>
      </c>
      <c r="I2157" s="8">
        <f>SUMIFS(Baggrundsvariable!F$3:F$296,Baggrundsvariable!$A$3:$A$296,Samlet!$C2157,Baggrundsvariable!$C$3:$C$296,Samlet!$E2157)</f>
        <v>1.6</v>
      </c>
      <c r="J2157" s="8">
        <f>SUMIFS(Baggrundsvariable!G$3:G$296,Baggrundsvariable!$A$3:$A$296,Samlet!$C2157,Baggrundsvariable!$C$3:$C$296,Samlet!$E2157)</f>
        <v>11.2</v>
      </c>
      <c r="K2157" s="8">
        <f>SUMIFS(Baggrundsvariable!H$3:H$296,Baggrundsvariable!$A$3:$A$296,Samlet!$C2157,Baggrundsvariable!$C$3:$C$296,Samlet!$E2157)</f>
        <v>14.7</v>
      </c>
      <c r="L2157" s="8">
        <f>SUMIFS(Baggrundsvariable!I$3:I$296,Baggrundsvariable!$A$3:$A$296,Samlet!$C2157,Baggrundsvariable!$C$3:$C$296,Samlet!$E2157)</f>
        <v>3.2433823056497326</v>
      </c>
    </row>
    <row r="2158" spans="1:12">
      <c r="A2158">
        <v>4340</v>
      </c>
      <c r="B2158" t="s">
        <v>748</v>
      </c>
      <c r="C2158">
        <v>316</v>
      </c>
      <c r="D2158" t="s">
        <v>1267</v>
      </c>
      <c r="E2158">
        <v>2015</v>
      </c>
      <c r="F2158" s="15">
        <f>IF(VLOOKUP(IF($A2158&lt;1500,'BM011'!$D$5,IF($A2158&lt;1800,'BM011'!$D$5,IF($A2158&lt;2000,'BM011'!$D$5,$A2158))),'BM011'!$D$5:$U$607,'BM011'!T$609,0)="BRUG KOM",VLOOKUP($C2158,'BM010'!$C$5:$T$102,'BM010'!S$104,0),VLOOKUP(IF($A2158&lt;1500,'BM011'!$D$5,IF($A2158&lt;1800,'BM011'!$D$5,IF($A2158&lt;2000,'BM011'!$D$5,$A2158))),'BM011'!$D$5:$U$607,'BM011'!T$609,0))</f>
        <v>9820.25</v>
      </c>
      <c r="G2158">
        <f>SUMIFS(Baggrundsvariable!D$3:D$296,Baggrundsvariable!$A$3:$A$296,Samlet!$C2158,Baggrundsvariable!$C$3:$C$296,Samlet!$E2158)</f>
        <v>217027</v>
      </c>
      <c r="H2158" s="8">
        <f>SUMIFS(Baggrundsvariable!E$3:E$296,Baggrundsvariable!$A$3:$A$296,Samlet!$C2158,Baggrundsvariable!$C$3:$C$296,Samlet!$E2158)</f>
        <v>0.75</v>
      </c>
      <c r="I2158" s="8">
        <f>SUMIFS(Baggrundsvariable!F$3:F$296,Baggrundsvariable!$A$3:$A$296,Samlet!$C2158,Baggrundsvariable!$C$3:$C$296,Samlet!$E2158)</f>
        <v>3.5</v>
      </c>
      <c r="J2158" s="8">
        <f>SUMIFS(Baggrundsvariable!G$3:G$296,Baggrundsvariable!$A$3:$A$296,Samlet!$C2158,Baggrundsvariable!$C$3:$C$296,Samlet!$E2158)</f>
        <v>18</v>
      </c>
      <c r="K2158" s="8">
        <f>SUMIFS(Baggrundsvariable!H$3:H$296,Baggrundsvariable!$A$3:$A$296,Samlet!$C2158,Baggrundsvariable!$C$3:$C$296,Samlet!$E2158)</f>
        <v>15</v>
      </c>
      <c r="L2158" s="8">
        <f>SUMIFS(Baggrundsvariable!I$3:I$296,Baggrundsvariable!$A$3:$A$296,Samlet!$C2158,Baggrundsvariable!$C$3:$C$296,Samlet!$E2158)</f>
        <v>6.1052047968951948</v>
      </c>
    </row>
    <row r="2159" spans="1:12">
      <c r="A2159">
        <v>4340</v>
      </c>
      <c r="B2159" t="s">
        <v>748</v>
      </c>
      <c r="C2159">
        <v>350</v>
      </c>
      <c r="D2159" t="s">
        <v>1265</v>
      </c>
      <c r="E2159">
        <v>2015</v>
      </c>
      <c r="F2159" s="15">
        <f>IF(VLOOKUP(IF($A2159&lt;1500,'BM011'!$D$5,IF($A2159&lt;1800,'BM011'!$D$5,IF($A2159&lt;2000,'BM011'!$D$5,$A2159))),'BM011'!$D$5:$U$607,'BM011'!T$609,0)="BRUG KOM",VLOOKUP($C2159,'BM010'!$C$5:$T$102,'BM010'!S$104,0),VLOOKUP(IF($A2159&lt;1500,'BM011'!$D$5,IF($A2159&lt;1800,'BM011'!$D$5,IF($A2159&lt;2000,'BM011'!$D$5,$A2159))),'BM011'!$D$5:$U$607,'BM011'!T$609,0))</f>
        <v>9820.25</v>
      </c>
      <c r="G2159">
        <f>SUMIFS(Baggrundsvariable!D$3:D$296,Baggrundsvariable!$A$3:$A$296,Samlet!$C2159,Baggrundsvariable!$C$3:$C$296,Samlet!$E2159)</f>
        <v>238443</v>
      </c>
      <c r="H2159" s="8">
        <f>SUMIFS(Baggrundsvariable!E$3:E$296,Baggrundsvariable!$A$3:$A$296,Samlet!$C2159,Baggrundsvariable!$C$3:$C$296,Samlet!$E2159)</f>
        <v>0.54166666666666663</v>
      </c>
      <c r="I2159" s="8">
        <f>SUMIFS(Baggrundsvariable!F$3:F$296,Baggrundsvariable!$A$3:$A$296,Samlet!$C2159,Baggrundsvariable!$C$3:$C$296,Samlet!$E2159)</f>
        <v>1.6</v>
      </c>
      <c r="J2159" s="8">
        <f>SUMIFS(Baggrundsvariable!G$3:G$296,Baggrundsvariable!$A$3:$A$296,Samlet!$C2159,Baggrundsvariable!$C$3:$C$296,Samlet!$E2159)</f>
        <v>11.2</v>
      </c>
      <c r="K2159" s="8">
        <f>SUMIFS(Baggrundsvariable!H$3:H$296,Baggrundsvariable!$A$3:$A$296,Samlet!$C2159,Baggrundsvariable!$C$3:$C$296,Samlet!$E2159)</f>
        <v>14.7</v>
      </c>
      <c r="L2159" s="8">
        <f>SUMIFS(Baggrundsvariable!I$3:I$296,Baggrundsvariable!$A$3:$A$296,Samlet!$C2159,Baggrundsvariable!$C$3:$C$296,Samlet!$E2159)</f>
        <v>3.2433823056497326</v>
      </c>
    </row>
    <row r="2160" spans="1:12">
      <c r="A2160">
        <v>4350</v>
      </c>
      <c r="B2160" t="s">
        <v>749</v>
      </c>
      <c r="C2160">
        <v>316</v>
      </c>
      <c r="D2160" t="s">
        <v>1267</v>
      </c>
      <c r="E2160">
        <v>2015</v>
      </c>
      <c r="F2160" s="15">
        <f>IF(VLOOKUP(IF($A2160&lt;1500,'BM011'!$D$5,IF($A2160&lt;1800,'BM011'!$D$5,IF($A2160&lt;2000,'BM011'!$D$5,$A2160))),'BM011'!$D$5:$U$607,'BM011'!T$609,0)="BRUG KOM",VLOOKUP($C2160,'BM010'!$C$5:$T$102,'BM010'!S$104,0),VLOOKUP(IF($A2160&lt;1500,'BM011'!$D$5,IF($A2160&lt;1800,'BM011'!$D$5,IF($A2160&lt;2000,'BM011'!$D$5,$A2160))),'BM011'!$D$5:$U$607,'BM011'!T$609,0))</f>
        <v>7907</v>
      </c>
      <c r="G2160">
        <f>SUMIFS(Baggrundsvariable!D$3:D$296,Baggrundsvariable!$A$3:$A$296,Samlet!$C2160,Baggrundsvariable!$C$3:$C$296,Samlet!$E2160)</f>
        <v>217027</v>
      </c>
      <c r="H2160" s="8">
        <f>SUMIFS(Baggrundsvariable!E$3:E$296,Baggrundsvariable!$A$3:$A$296,Samlet!$C2160,Baggrundsvariable!$C$3:$C$296,Samlet!$E2160)</f>
        <v>0.75</v>
      </c>
      <c r="I2160" s="8">
        <f>SUMIFS(Baggrundsvariable!F$3:F$296,Baggrundsvariable!$A$3:$A$296,Samlet!$C2160,Baggrundsvariable!$C$3:$C$296,Samlet!$E2160)</f>
        <v>3.5</v>
      </c>
      <c r="J2160" s="8">
        <f>SUMIFS(Baggrundsvariable!G$3:G$296,Baggrundsvariable!$A$3:$A$296,Samlet!$C2160,Baggrundsvariable!$C$3:$C$296,Samlet!$E2160)</f>
        <v>18</v>
      </c>
      <c r="K2160" s="8">
        <f>SUMIFS(Baggrundsvariable!H$3:H$296,Baggrundsvariable!$A$3:$A$296,Samlet!$C2160,Baggrundsvariable!$C$3:$C$296,Samlet!$E2160)</f>
        <v>15</v>
      </c>
      <c r="L2160" s="8">
        <f>SUMIFS(Baggrundsvariable!I$3:I$296,Baggrundsvariable!$A$3:$A$296,Samlet!$C2160,Baggrundsvariable!$C$3:$C$296,Samlet!$E2160)</f>
        <v>6.1052047968951948</v>
      </c>
    </row>
    <row r="2161" spans="1:12">
      <c r="A2161">
        <v>4360</v>
      </c>
      <c r="B2161" t="s">
        <v>750</v>
      </c>
      <c r="C2161">
        <v>316</v>
      </c>
      <c r="D2161" t="s">
        <v>1267</v>
      </c>
      <c r="E2161">
        <v>2015</v>
      </c>
      <c r="F2161" s="15">
        <f>IF(VLOOKUP(IF($A2161&lt;1500,'BM011'!$D$5,IF($A2161&lt;1800,'BM011'!$D$5,IF($A2161&lt;2000,'BM011'!$D$5,$A2161))),'BM011'!$D$5:$U$607,'BM011'!T$609,0)="BRUG KOM",VLOOKUP($C2161,'BM010'!$C$5:$T$102,'BM010'!S$104,0),VLOOKUP(IF($A2161&lt;1500,'BM011'!$D$5,IF($A2161&lt;1800,'BM011'!$D$5,IF($A2161&lt;2000,'BM011'!$D$5,$A2161))),'BM011'!$D$5:$U$607,'BM011'!T$609,0))</f>
        <v>10394.75</v>
      </c>
      <c r="G2161">
        <f>SUMIFS(Baggrundsvariable!D$3:D$296,Baggrundsvariable!$A$3:$A$296,Samlet!$C2161,Baggrundsvariable!$C$3:$C$296,Samlet!$E2161)</f>
        <v>217027</v>
      </c>
      <c r="H2161" s="8">
        <f>SUMIFS(Baggrundsvariable!E$3:E$296,Baggrundsvariable!$A$3:$A$296,Samlet!$C2161,Baggrundsvariable!$C$3:$C$296,Samlet!$E2161)</f>
        <v>0.75</v>
      </c>
      <c r="I2161" s="8">
        <f>SUMIFS(Baggrundsvariable!F$3:F$296,Baggrundsvariable!$A$3:$A$296,Samlet!$C2161,Baggrundsvariable!$C$3:$C$296,Samlet!$E2161)</f>
        <v>3.5</v>
      </c>
      <c r="J2161" s="8">
        <f>SUMIFS(Baggrundsvariable!G$3:G$296,Baggrundsvariable!$A$3:$A$296,Samlet!$C2161,Baggrundsvariable!$C$3:$C$296,Samlet!$E2161)</f>
        <v>18</v>
      </c>
      <c r="K2161" s="8">
        <f>SUMIFS(Baggrundsvariable!H$3:H$296,Baggrundsvariable!$A$3:$A$296,Samlet!$C2161,Baggrundsvariable!$C$3:$C$296,Samlet!$E2161)</f>
        <v>15</v>
      </c>
      <c r="L2161" s="8">
        <f>SUMIFS(Baggrundsvariable!I$3:I$296,Baggrundsvariable!$A$3:$A$296,Samlet!$C2161,Baggrundsvariable!$C$3:$C$296,Samlet!$E2161)</f>
        <v>6.1052047968951948</v>
      </c>
    </row>
    <row r="2162" spans="1:12">
      <c r="A2162">
        <v>4360</v>
      </c>
      <c r="B2162" t="s">
        <v>750</v>
      </c>
      <c r="C2162">
        <v>329</v>
      </c>
      <c r="D2162" t="s">
        <v>1269</v>
      </c>
      <c r="E2162">
        <v>2015</v>
      </c>
      <c r="F2162" s="15">
        <f>IF(VLOOKUP(IF($A2162&lt;1500,'BM011'!$D$5,IF($A2162&lt;1800,'BM011'!$D$5,IF($A2162&lt;2000,'BM011'!$D$5,$A2162))),'BM011'!$D$5:$U$607,'BM011'!T$609,0)="BRUG KOM",VLOOKUP($C2162,'BM010'!$C$5:$T$102,'BM010'!S$104,0),VLOOKUP(IF($A2162&lt;1500,'BM011'!$D$5,IF($A2162&lt;1800,'BM011'!$D$5,IF($A2162&lt;2000,'BM011'!$D$5,$A2162))),'BM011'!$D$5:$U$607,'BM011'!T$609,0))</f>
        <v>11277.75</v>
      </c>
      <c r="G2162">
        <f>SUMIFS(Baggrundsvariable!D$3:D$296,Baggrundsvariable!$A$3:$A$296,Samlet!$C2162,Baggrundsvariable!$C$3:$C$296,Samlet!$E2162)</f>
        <v>214485</v>
      </c>
      <c r="H2162" s="8">
        <f>SUMIFS(Baggrundsvariable!E$3:E$296,Baggrundsvariable!$A$3:$A$296,Samlet!$C2162,Baggrundsvariable!$C$3:$C$296,Samlet!$E2162)</f>
        <v>0.71666666666666667</v>
      </c>
      <c r="I2162" s="8">
        <f>SUMIFS(Baggrundsvariable!F$3:F$296,Baggrundsvariable!$A$3:$A$296,Samlet!$C2162,Baggrundsvariable!$C$3:$C$296,Samlet!$E2162)</f>
        <v>3.6</v>
      </c>
      <c r="J2162" s="8">
        <f>SUMIFS(Baggrundsvariable!G$3:G$296,Baggrundsvariable!$A$3:$A$296,Samlet!$C2162,Baggrundsvariable!$C$3:$C$296,Samlet!$E2162)</f>
        <v>16.100000000000001</v>
      </c>
      <c r="K2162" s="8">
        <f>SUMIFS(Baggrundsvariable!H$3:H$296,Baggrundsvariable!$A$3:$A$296,Samlet!$C2162,Baggrundsvariable!$C$3:$C$296,Samlet!$E2162)</f>
        <v>15.1</v>
      </c>
      <c r="L2162" s="8">
        <f>SUMIFS(Baggrundsvariable!I$3:I$296,Baggrundsvariable!$A$3:$A$296,Samlet!$C2162,Baggrundsvariable!$C$3:$C$296,Samlet!$E2162)</f>
        <v>8.3808847147287153</v>
      </c>
    </row>
    <row r="2163" spans="1:12">
      <c r="A2163">
        <v>4370</v>
      </c>
      <c r="B2163" t="s">
        <v>751</v>
      </c>
      <c r="C2163">
        <v>316</v>
      </c>
      <c r="D2163" t="s">
        <v>1267</v>
      </c>
      <c r="E2163">
        <v>2015</v>
      </c>
      <c r="F2163" s="15">
        <f>IF(VLOOKUP(IF($A2163&lt;1500,'BM011'!$D$5,IF($A2163&lt;1800,'BM011'!$D$5,IF($A2163&lt;2000,'BM011'!$D$5,$A2163))),'BM011'!$D$5:$U$607,'BM011'!T$609,0)="BRUG KOM",VLOOKUP($C2163,'BM010'!$C$5:$T$102,'BM010'!S$104,0),VLOOKUP(IF($A2163&lt;1500,'BM011'!$D$5,IF($A2163&lt;1800,'BM011'!$D$5,IF($A2163&lt;2000,'BM011'!$D$5,$A2163))),'BM011'!$D$5:$U$607,'BM011'!T$609,0))</f>
        <v>6667</v>
      </c>
      <c r="G2163">
        <f>SUMIFS(Baggrundsvariable!D$3:D$296,Baggrundsvariable!$A$3:$A$296,Samlet!$C2163,Baggrundsvariable!$C$3:$C$296,Samlet!$E2163)</f>
        <v>217027</v>
      </c>
      <c r="H2163" s="8">
        <f>SUMIFS(Baggrundsvariable!E$3:E$296,Baggrundsvariable!$A$3:$A$296,Samlet!$C2163,Baggrundsvariable!$C$3:$C$296,Samlet!$E2163)</f>
        <v>0.75</v>
      </c>
      <c r="I2163" s="8">
        <f>SUMIFS(Baggrundsvariable!F$3:F$296,Baggrundsvariable!$A$3:$A$296,Samlet!$C2163,Baggrundsvariable!$C$3:$C$296,Samlet!$E2163)</f>
        <v>3.5</v>
      </c>
      <c r="J2163" s="8">
        <f>SUMIFS(Baggrundsvariable!G$3:G$296,Baggrundsvariable!$A$3:$A$296,Samlet!$C2163,Baggrundsvariable!$C$3:$C$296,Samlet!$E2163)</f>
        <v>18</v>
      </c>
      <c r="K2163" s="8">
        <f>SUMIFS(Baggrundsvariable!H$3:H$296,Baggrundsvariable!$A$3:$A$296,Samlet!$C2163,Baggrundsvariable!$C$3:$C$296,Samlet!$E2163)</f>
        <v>15</v>
      </c>
      <c r="L2163" s="8">
        <f>SUMIFS(Baggrundsvariable!I$3:I$296,Baggrundsvariable!$A$3:$A$296,Samlet!$C2163,Baggrundsvariable!$C$3:$C$296,Samlet!$E2163)</f>
        <v>6.1052047968951948</v>
      </c>
    </row>
    <row r="2164" spans="1:12">
      <c r="A2164">
        <v>4370</v>
      </c>
      <c r="B2164" t="s">
        <v>751</v>
      </c>
      <c r="C2164">
        <v>329</v>
      </c>
      <c r="D2164" t="s">
        <v>1269</v>
      </c>
      <c r="E2164">
        <v>2015</v>
      </c>
      <c r="F2164" s="15">
        <f>IF(VLOOKUP(IF($A2164&lt;1500,'BM011'!$D$5,IF($A2164&lt;1800,'BM011'!$D$5,IF($A2164&lt;2000,'BM011'!$D$5,$A2164))),'BM011'!$D$5:$U$607,'BM011'!T$609,0)="BRUG KOM",VLOOKUP($C2164,'BM010'!$C$5:$T$102,'BM010'!S$104,0),VLOOKUP(IF($A2164&lt;1500,'BM011'!$D$5,IF($A2164&lt;1800,'BM011'!$D$5,IF($A2164&lt;2000,'BM011'!$D$5,$A2164))),'BM011'!$D$5:$U$607,'BM011'!T$609,0))</f>
        <v>6667</v>
      </c>
      <c r="G2164">
        <f>SUMIFS(Baggrundsvariable!D$3:D$296,Baggrundsvariable!$A$3:$A$296,Samlet!$C2164,Baggrundsvariable!$C$3:$C$296,Samlet!$E2164)</f>
        <v>214485</v>
      </c>
      <c r="H2164" s="8">
        <f>SUMIFS(Baggrundsvariable!E$3:E$296,Baggrundsvariable!$A$3:$A$296,Samlet!$C2164,Baggrundsvariable!$C$3:$C$296,Samlet!$E2164)</f>
        <v>0.71666666666666667</v>
      </c>
      <c r="I2164" s="8">
        <f>SUMIFS(Baggrundsvariable!F$3:F$296,Baggrundsvariable!$A$3:$A$296,Samlet!$C2164,Baggrundsvariable!$C$3:$C$296,Samlet!$E2164)</f>
        <v>3.6</v>
      </c>
      <c r="J2164" s="8">
        <f>SUMIFS(Baggrundsvariable!G$3:G$296,Baggrundsvariable!$A$3:$A$296,Samlet!$C2164,Baggrundsvariable!$C$3:$C$296,Samlet!$E2164)</f>
        <v>16.100000000000001</v>
      </c>
      <c r="K2164" s="8">
        <f>SUMIFS(Baggrundsvariable!H$3:H$296,Baggrundsvariable!$A$3:$A$296,Samlet!$C2164,Baggrundsvariable!$C$3:$C$296,Samlet!$E2164)</f>
        <v>15.1</v>
      </c>
      <c r="L2164" s="8">
        <f>SUMIFS(Baggrundsvariable!I$3:I$296,Baggrundsvariable!$A$3:$A$296,Samlet!$C2164,Baggrundsvariable!$C$3:$C$296,Samlet!$E2164)</f>
        <v>8.3808847147287153</v>
      </c>
    </row>
    <row r="2165" spans="1:12">
      <c r="A2165">
        <v>4370</v>
      </c>
      <c r="B2165" t="s">
        <v>751</v>
      </c>
      <c r="C2165">
        <v>340</v>
      </c>
      <c r="D2165" t="s">
        <v>1270</v>
      </c>
      <c r="E2165">
        <v>2015</v>
      </c>
      <c r="F2165" s="15">
        <f>IF(VLOOKUP(IF($A2165&lt;1500,'BM011'!$D$5,IF($A2165&lt;1800,'BM011'!$D$5,IF($A2165&lt;2000,'BM011'!$D$5,$A2165))),'BM011'!$D$5:$U$607,'BM011'!T$609,0)="BRUG KOM",VLOOKUP($C2165,'BM010'!$C$5:$T$102,'BM010'!S$104,0),VLOOKUP(IF($A2165&lt;1500,'BM011'!$D$5,IF($A2165&lt;1800,'BM011'!$D$5,IF($A2165&lt;2000,'BM011'!$D$5,$A2165))),'BM011'!$D$5:$U$607,'BM011'!T$609,0))</f>
        <v>6667</v>
      </c>
      <c r="G2165">
        <f>SUMIFS(Baggrundsvariable!D$3:D$296,Baggrundsvariable!$A$3:$A$296,Samlet!$C2165,Baggrundsvariable!$C$3:$C$296,Samlet!$E2165)</f>
        <v>216561</v>
      </c>
      <c r="H2165" s="8">
        <f>SUMIFS(Baggrundsvariable!E$3:E$296,Baggrundsvariable!$A$3:$A$296,Samlet!$C2165,Baggrundsvariable!$C$3:$C$296,Samlet!$E2165)</f>
        <v>0.79999999999999982</v>
      </c>
      <c r="I2165" s="8">
        <f>SUMIFS(Baggrundsvariable!F$3:F$296,Baggrundsvariable!$A$3:$A$296,Samlet!$C2165,Baggrundsvariable!$C$3:$C$296,Samlet!$E2165)</f>
        <v>3</v>
      </c>
      <c r="J2165" s="8">
        <f>SUMIFS(Baggrundsvariable!G$3:G$296,Baggrundsvariable!$A$3:$A$296,Samlet!$C2165,Baggrundsvariable!$C$3:$C$296,Samlet!$E2165)</f>
        <v>14.1</v>
      </c>
      <c r="K2165" s="8">
        <f>SUMIFS(Baggrundsvariable!H$3:H$296,Baggrundsvariable!$A$3:$A$296,Samlet!$C2165,Baggrundsvariable!$C$3:$C$296,Samlet!$E2165)</f>
        <v>17.100000000000001</v>
      </c>
      <c r="L2165" s="8">
        <f>SUMIFS(Baggrundsvariable!I$3:I$296,Baggrundsvariable!$A$3:$A$296,Samlet!$C2165,Baggrundsvariable!$C$3:$C$296,Samlet!$E2165)</f>
        <v>3.448627864640931</v>
      </c>
    </row>
    <row r="2166" spans="1:12">
      <c r="A2166">
        <v>4390</v>
      </c>
      <c r="B2166" t="s">
        <v>752</v>
      </c>
      <c r="C2166">
        <v>316</v>
      </c>
      <c r="D2166" t="s">
        <v>1267</v>
      </c>
      <c r="E2166">
        <v>2015</v>
      </c>
      <c r="F2166" s="15">
        <f>IF(VLOOKUP(IF($A2166&lt;1500,'BM011'!$D$5,IF($A2166&lt;1800,'BM011'!$D$5,IF($A2166&lt;2000,'BM011'!$D$5,$A2166))),'BM011'!$D$5:$U$607,'BM011'!T$609,0)="BRUG KOM",VLOOKUP($C2166,'BM010'!$C$5:$T$102,'BM010'!S$104,0),VLOOKUP(IF($A2166&lt;1500,'BM011'!$D$5,IF($A2166&lt;1800,'BM011'!$D$5,IF($A2166&lt;2000,'BM011'!$D$5,$A2166))),'BM011'!$D$5:$U$607,'BM011'!T$609,0))</f>
        <v>10339</v>
      </c>
      <c r="G2166">
        <f>SUMIFS(Baggrundsvariable!D$3:D$296,Baggrundsvariable!$A$3:$A$296,Samlet!$C2166,Baggrundsvariable!$C$3:$C$296,Samlet!$E2166)</f>
        <v>217027</v>
      </c>
      <c r="H2166" s="8">
        <f>SUMIFS(Baggrundsvariable!E$3:E$296,Baggrundsvariable!$A$3:$A$296,Samlet!$C2166,Baggrundsvariable!$C$3:$C$296,Samlet!$E2166)</f>
        <v>0.75</v>
      </c>
      <c r="I2166" s="8">
        <f>SUMIFS(Baggrundsvariable!F$3:F$296,Baggrundsvariable!$A$3:$A$296,Samlet!$C2166,Baggrundsvariable!$C$3:$C$296,Samlet!$E2166)</f>
        <v>3.5</v>
      </c>
      <c r="J2166" s="8">
        <f>SUMIFS(Baggrundsvariable!G$3:G$296,Baggrundsvariable!$A$3:$A$296,Samlet!$C2166,Baggrundsvariable!$C$3:$C$296,Samlet!$E2166)</f>
        <v>18</v>
      </c>
      <c r="K2166" s="8">
        <f>SUMIFS(Baggrundsvariable!H$3:H$296,Baggrundsvariable!$A$3:$A$296,Samlet!$C2166,Baggrundsvariable!$C$3:$C$296,Samlet!$E2166)</f>
        <v>15</v>
      </c>
      <c r="L2166" s="8">
        <f>SUMIFS(Baggrundsvariable!I$3:I$296,Baggrundsvariable!$A$3:$A$296,Samlet!$C2166,Baggrundsvariable!$C$3:$C$296,Samlet!$E2166)</f>
        <v>6.1052047968951948</v>
      </c>
    </row>
    <row r="2167" spans="1:12">
      <c r="A2167">
        <v>4400</v>
      </c>
      <c r="B2167" t="s">
        <v>753</v>
      </c>
      <c r="C2167">
        <v>326</v>
      </c>
      <c r="D2167" t="s">
        <v>1273</v>
      </c>
      <c r="E2167">
        <v>2015</v>
      </c>
      <c r="F2167" s="15">
        <f>IF(VLOOKUP(IF($A2167&lt;1500,'BM011'!$D$5,IF($A2167&lt;1800,'BM011'!$D$5,IF($A2167&lt;2000,'BM011'!$D$5,$A2167))),'BM011'!$D$5:$U$607,'BM011'!T$609,0)="BRUG KOM",VLOOKUP($C2167,'BM010'!$C$5:$T$102,'BM010'!S$104,0),VLOOKUP(IF($A2167&lt;1500,'BM011'!$D$5,IF($A2167&lt;1800,'BM011'!$D$5,IF($A2167&lt;2000,'BM011'!$D$5,$A2167))),'BM011'!$D$5:$U$607,'BM011'!T$609,0))</f>
        <v>8068</v>
      </c>
      <c r="G2167">
        <f>SUMIFS(Baggrundsvariable!D$3:D$296,Baggrundsvariable!$A$3:$A$296,Samlet!$C2167,Baggrundsvariable!$C$3:$C$296,Samlet!$E2167)</f>
        <v>211370</v>
      </c>
      <c r="H2167" s="8">
        <f>SUMIFS(Baggrundsvariable!E$3:E$296,Baggrundsvariable!$A$3:$A$296,Samlet!$C2167,Baggrundsvariable!$C$3:$C$296,Samlet!$E2167)</f>
        <v>0.90000000000000024</v>
      </c>
      <c r="I2167" s="8">
        <f>SUMIFS(Baggrundsvariable!F$3:F$296,Baggrundsvariable!$A$3:$A$296,Samlet!$C2167,Baggrundsvariable!$C$3:$C$296,Samlet!$E2167)</f>
        <v>3.8</v>
      </c>
      <c r="J2167" s="8">
        <f>SUMIFS(Baggrundsvariable!G$3:G$296,Baggrundsvariable!$A$3:$A$296,Samlet!$C2167,Baggrundsvariable!$C$3:$C$296,Samlet!$E2167)</f>
        <v>17.8</v>
      </c>
      <c r="K2167" s="8">
        <f>SUMIFS(Baggrundsvariable!H$3:H$296,Baggrundsvariable!$A$3:$A$296,Samlet!$C2167,Baggrundsvariable!$C$3:$C$296,Samlet!$E2167)</f>
        <v>17.3</v>
      </c>
      <c r="L2167" s="8">
        <f>SUMIFS(Baggrundsvariable!I$3:I$296,Baggrundsvariable!$A$3:$A$296,Samlet!$C2167,Baggrundsvariable!$C$3:$C$296,Samlet!$E2167)</f>
        <v>4.2822792826654448</v>
      </c>
    </row>
    <row r="2168" spans="1:12">
      <c r="A2168">
        <v>4420</v>
      </c>
      <c r="B2168" t="s">
        <v>754</v>
      </c>
      <c r="C2168">
        <v>316</v>
      </c>
      <c r="D2168" t="s">
        <v>1267</v>
      </c>
      <c r="E2168">
        <v>2015</v>
      </c>
      <c r="F2168" s="15">
        <f>IF(VLOOKUP(IF($A2168&lt;1500,'BM011'!$D$5,IF($A2168&lt;1800,'BM011'!$D$5,IF($A2168&lt;2000,'BM011'!$D$5,$A2168))),'BM011'!$D$5:$U$607,'BM011'!T$609,0)="BRUG KOM",VLOOKUP($C2168,'BM010'!$C$5:$T$102,'BM010'!S$104,0),VLOOKUP(IF($A2168&lt;1500,'BM011'!$D$5,IF($A2168&lt;1800,'BM011'!$D$5,IF($A2168&lt;2000,'BM011'!$D$5,$A2168))),'BM011'!$D$5:$U$607,'BM011'!T$609,0))</f>
        <v>8177</v>
      </c>
      <c r="G2168">
        <f>SUMIFS(Baggrundsvariable!D$3:D$296,Baggrundsvariable!$A$3:$A$296,Samlet!$C2168,Baggrundsvariable!$C$3:$C$296,Samlet!$E2168)</f>
        <v>217027</v>
      </c>
      <c r="H2168" s="8">
        <f>SUMIFS(Baggrundsvariable!E$3:E$296,Baggrundsvariable!$A$3:$A$296,Samlet!$C2168,Baggrundsvariable!$C$3:$C$296,Samlet!$E2168)</f>
        <v>0.75</v>
      </c>
      <c r="I2168" s="8">
        <f>SUMIFS(Baggrundsvariable!F$3:F$296,Baggrundsvariable!$A$3:$A$296,Samlet!$C2168,Baggrundsvariable!$C$3:$C$296,Samlet!$E2168)</f>
        <v>3.5</v>
      </c>
      <c r="J2168" s="8">
        <f>SUMIFS(Baggrundsvariable!G$3:G$296,Baggrundsvariable!$A$3:$A$296,Samlet!$C2168,Baggrundsvariable!$C$3:$C$296,Samlet!$E2168)</f>
        <v>18</v>
      </c>
      <c r="K2168" s="8">
        <f>SUMIFS(Baggrundsvariable!H$3:H$296,Baggrundsvariable!$A$3:$A$296,Samlet!$C2168,Baggrundsvariable!$C$3:$C$296,Samlet!$E2168)</f>
        <v>15</v>
      </c>
      <c r="L2168" s="8">
        <f>SUMIFS(Baggrundsvariable!I$3:I$296,Baggrundsvariable!$A$3:$A$296,Samlet!$C2168,Baggrundsvariable!$C$3:$C$296,Samlet!$E2168)</f>
        <v>6.1052047968951948</v>
      </c>
    </row>
    <row r="2169" spans="1:12">
      <c r="A2169">
        <v>4440</v>
      </c>
      <c r="B2169" t="s">
        <v>755</v>
      </c>
      <c r="C2169">
        <v>316</v>
      </c>
      <c r="D2169" t="s">
        <v>1267</v>
      </c>
      <c r="E2169">
        <v>2015</v>
      </c>
      <c r="F2169" s="15">
        <f>IF(VLOOKUP(IF($A2169&lt;1500,'BM011'!$D$5,IF($A2169&lt;1800,'BM011'!$D$5,IF($A2169&lt;2000,'BM011'!$D$5,$A2169))),'BM011'!$D$5:$U$607,'BM011'!T$609,0)="BRUG KOM",VLOOKUP($C2169,'BM010'!$C$5:$T$102,'BM010'!S$104,0),VLOOKUP(IF($A2169&lt;1500,'BM011'!$D$5,IF($A2169&lt;1800,'BM011'!$D$5,IF($A2169&lt;2000,'BM011'!$D$5,$A2169))),'BM011'!$D$5:$U$607,'BM011'!T$609,0))</f>
        <v>7936</v>
      </c>
      <c r="G2169">
        <f>SUMIFS(Baggrundsvariable!D$3:D$296,Baggrundsvariable!$A$3:$A$296,Samlet!$C2169,Baggrundsvariable!$C$3:$C$296,Samlet!$E2169)</f>
        <v>217027</v>
      </c>
      <c r="H2169" s="8">
        <f>SUMIFS(Baggrundsvariable!E$3:E$296,Baggrundsvariable!$A$3:$A$296,Samlet!$C2169,Baggrundsvariable!$C$3:$C$296,Samlet!$E2169)</f>
        <v>0.75</v>
      </c>
      <c r="I2169" s="8">
        <f>SUMIFS(Baggrundsvariable!F$3:F$296,Baggrundsvariable!$A$3:$A$296,Samlet!$C2169,Baggrundsvariable!$C$3:$C$296,Samlet!$E2169)</f>
        <v>3.5</v>
      </c>
      <c r="J2169" s="8">
        <f>SUMIFS(Baggrundsvariable!G$3:G$296,Baggrundsvariable!$A$3:$A$296,Samlet!$C2169,Baggrundsvariable!$C$3:$C$296,Samlet!$E2169)</f>
        <v>18</v>
      </c>
      <c r="K2169" s="8">
        <f>SUMIFS(Baggrundsvariable!H$3:H$296,Baggrundsvariable!$A$3:$A$296,Samlet!$C2169,Baggrundsvariable!$C$3:$C$296,Samlet!$E2169)</f>
        <v>15</v>
      </c>
      <c r="L2169" s="8">
        <f>SUMIFS(Baggrundsvariable!I$3:I$296,Baggrundsvariable!$A$3:$A$296,Samlet!$C2169,Baggrundsvariable!$C$3:$C$296,Samlet!$E2169)</f>
        <v>6.1052047968951948</v>
      </c>
    </row>
    <row r="2170" spans="1:12">
      <c r="A2170">
        <v>4450</v>
      </c>
      <c r="B2170" t="s">
        <v>756</v>
      </c>
      <c r="C2170">
        <v>316</v>
      </c>
      <c r="D2170" t="s">
        <v>1267</v>
      </c>
      <c r="E2170">
        <v>2015</v>
      </c>
      <c r="F2170" s="15">
        <f>IF(VLOOKUP(IF($A2170&lt;1500,'BM011'!$D$5,IF($A2170&lt;1800,'BM011'!$D$5,IF($A2170&lt;2000,'BM011'!$D$5,$A2170))),'BM011'!$D$5:$U$607,'BM011'!T$609,0)="BRUG KOM",VLOOKUP($C2170,'BM010'!$C$5:$T$102,'BM010'!S$104,0),VLOOKUP(IF($A2170&lt;1500,'BM011'!$D$5,IF($A2170&lt;1800,'BM011'!$D$5,IF($A2170&lt;2000,'BM011'!$D$5,$A2170))),'BM011'!$D$5:$U$607,'BM011'!T$609,0))</f>
        <v>7193.75</v>
      </c>
      <c r="G2170">
        <f>SUMIFS(Baggrundsvariable!D$3:D$296,Baggrundsvariable!$A$3:$A$296,Samlet!$C2170,Baggrundsvariable!$C$3:$C$296,Samlet!$E2170)</f>
        <v>217027</v>
      </c>
      <c r="H2170" s="8">
        <f>SUMIFS(Baggrundsvariable!E$3:E$296,Baggrundsvariable!$A$3:$A$296,Samlet!$C2170,Baggrundsvariable!$C$3:$C$296,Samlet!$E2170)</f>
        <v>0.75</v>
      </c>
      <c r="I2170" s="8">
        <f>SUMIFS(Baggrundsvariable!F$3:F$296,Baggrundsvariable!$A$3:$A$296,Samlet!$C2170,Baggrundsvariable!$C$3:$C$296,Samlet!$E2170)</f>
        <v>3.5</v>
      </c>
      <c r="J2170" s="8">
        <f>SUMIFS(Baggrundsvariable!G$3:G$296,Baggrundsvariable!$A$3:$A$296,Samlet!$C2170,Baggrundsvariable!$C$3:$C$296,Samlet!$E2170)</f>
        <v>18</v>
      </c>
      <c r="K2170" s="8">
        <f>SUMIFS(Baggrundsvariable!H$3:H$296,Baggrundsvariable!$A$3:$A$296,Samlet!$C2170,Baggrundsvariable!$C$3:$C$296,Samlet!$E2170)</f>
        <v>15</v>
      </c>
      <c r="L2170" s="8">
        <f>SUMIFS(Baggrundsvariable!I$3:I$296,Baggrundsvariable!$A$3:$A$296,Samlet!$C2170,Baggrundsvariable!$C$3:$C$296,Samlet!$E2170)</f>
        <v>6.1052047968951948</v>
      </c>
    </row>
    <row r="2171" spans="1:12">
      <c r="A2171">
        <v>4450</v>
      </c>
      <c r="B2171" t="s">
        <v>756</v>
      </c>
      <c r="C2171">
        <v>326</v>
      </c>
      <c r="D2171" t="s">
        <v>1273</v>
      </c>
      <c r="E2171">
        <v>2015</v>
      </c>
      <c r="F2171" s="15">
        <f>IF(VLOOKUP(IF($A2171&lt;1500,'BM011'!$D$5,IF($A2171&lt;1800,'BM011'!$D$5,IF($A2171&lt;2000,'BM011'!$D$5,$A2171))),'BM011'!$D$5:$U$607,'BM011'!T$609,0)="BRUG KOM",VLOOKUP($C2171,'BM010'!$C$5:$T$102,'BM010'!S$104,0),VLOOKUP(IF($A2171&lt;1500,'BM011'!$D$5,IF($A2171&lt;1800,'BM011'!$D$5,IF($A2171&lt;2000,'BM011'!$D$5,$A2171))),'BM011'!$D$5:$U$607,'BM011'!T$609,0))</f>
        <v>7193.75</v>
      </c>
      <c r="G2171">
        <f>SUMIFS(Baggrundsvariable!D$3:D$296,Baggrundsvariable!$A$3:$A$296,Samlet!$C2171,Baggrundsvariable!$C$3:$C$296,Samlet!$E2171)</f>
        <v>211370</v>
      </c>
      <c r="H2171" s="8">
        <f>SUMIFS(Baggrundsvariable!E$3:E$296,Baggrundsvariable!$A$3:$A$296,Samlet!$C2171,Baggrundsvariable!$C$3:$C$296,Samlet!$E2171)</f>
        <v>0.90000000000000024</v>
      </c>
      <c r="I2171" s="8">
        <f>SUMIFS(Baggrundsvariable!F$3:F$296,Baggrundsvariable!$A$3:$A$296,Samlet!$C2171,Baggrundsvariable!$C$3:$C$296,Samlet!$E2171)</f>
        <v>3.8</v>
      </c>
      <c r="J2171" s="8">
        <f>SUMIFS(Baggrundsvariable!G$3:G$296,Baggrundsvariable!$A$3:$A$296,Samlet!$C2171,Baggrundsvariable!$C$3:$C$296,Samlet!$E2171)</f>
        <v>17.8</v>
      </c>
      <c r="K2171" s="8">
        <f>SUMIFS(Baggrundsvariable!H$3:H$296,Baggrundsvariable!$A$3:$A$296,Samlet!$C2171,Baggrundsvariable!$C$3:$C$296,Samlet!$E2171)</f>
        <v>17.3</v>
      </c>
      <c r="L2171" s="8">
        <f>SUMIFS(Baggrundsvariable!I$3:I$296,Baggrundsvariable!$A$3:$A$296,Samlet!$C2171,Baggrundsvariable!$C$3:$C$296,Samlet!$E2171)</f>
        <v>4.2822792826654448</v>
      </c>
    </row>
    <row r="2172" spans="1:12">
      <c r="A2172">
        <v>4460</v>
      </c>
      <c r="B2172" t="s">
        <v>757</v>
      </c>
      <c r="C2172">
        <v>316</v>
      </c>
      <c r="D2172" t="s">
        <v>1267</v>
      </c>
      <c r="E2172">
        <v>2015</v>
      </c>
      <c r="F2172" s="15">
        <f>IF(VLOOKUP(IF($A2172&lt;1500,'BM011'!$D$5,IF($A2172&lt;1800,'BM011'!$D$5,IF($A2172&lt;2000,'BM011'!$D$5,$A2172))),'BM011'!$D$5:$U$607,'BM011'!T$609,0)="BRUG KOM",VLOOKUP($C2172,'BM010'!$C$5:$T$102,'BM010'!S$104,0),VLOOKUP(IF($A2172&lt;1500,'BM011'!$D$5,IF($A2172&lt;1800,'BM011'!$D$5,IF($A2172&lt;2000,'BM011'!$D$5,$A2172))),'BM011'!$D$5:$U$607,'BM011'!T$609,0))</f>
        <v>10394.75</v>
      </c>
      <c r="G2172">
        <f>SUMIFS(Baggrundsvariable!D$3:D$296,Baggrundsvariable!$A$3:$A$296,Samlet!$C2172,Baggrundsvariable!$C$3:$C$296,Samlet!$E2172)</f>
        <v>217027</v>
      </c>
      <c r="H2172" s="8">
        <f>SUMIFS(Baggrundsvariable!E$3:E$296,Baggrundsvariable!$A$3:$A$296,Samlet!$C2172,Baggrundsvariable!$C$3:$C$296,Samlet!$E2172)</f>
        <v>0.75</v>
      </c>
      <c r="I2172" s="8">
        <f>SUMIFS(Baggrundsvariable!F$3:F$296,Baggrundsvariable!$A$3:$A$296,Samlet!$C2172,Baggrundsvariable!$C$3:$C$296,Samlet!$E2172)</f>
        <v>3.5</v>
      </c>
      <c r="J2172" s="8">
        <f>SUMIFS(Baggrundsvariable!G$3:G$296,Baggrundsvariable!$A$3:$A$296,Samlet!$C2172,Baggrundsvariable!$C$3:$C$296,Samlet!$E2172)</f>
        <v>18</v>
      </c>
      <c r="K2172" s="8">
        <f>SUMIFS(Baggrundsvariable!H$3:H$296,Baggrundsvariable!$A$3:$A$296,Samlet!$C2172,Baggrundsvariable!$C$3:$C$296,Samlet!$E2172)</f>
        <v>15</v>
      </c>
      <c r="L2172" s="8">
        <f>SUMIFS(Baggrundsvariable!I$3:I$296,Baggrundsvariable!$A$3:$A$296,Samlet!$C2172,Baggrundsvariable!$C$3:$C$296,Samlet!$E2172)</f>
        <v>6.1052047968951948</v>
      </c>
    </row>
    <row r="2173" spans="1:12">
      <c r="A2173">
        <v>4460</v>
      </c>
      <c r="B2173" t="s">
        <v>757</v>
      </c>
      <c r="C2173">
        <v>326</v>
      </c>
      <c r="D2173" t="s">
        <v>1273</v>
      </c>
      <c r="E2173">
        <v>2015</v>
      </c>
      <c r="F2173" s="15">
        <f>IF(VLOOKUP(IF($A2173&lt;1500,'BM011'!$D$5,IF($A2173&lt;1800,'BM011'!$D$5,IF($A2173&lt;2000,'BM011'!$D$5,$A2173))),'BM011'!$D$5:$U$607,'BM011'!T$609,0)="BRUG KOM",VLOOKUP($C2173,'BM010'!$C$5:$T$102,'BM010'!S$104,0),VLOOKUP(IF($A2173&lt;1500,'BM011'!$D$5,IF($A2173&lt;1800,'BM011'!$D$5,IF($A2173&lt;2000,'BM011'!$D$5,$A2173))),'BM011'!$D$5:$U$607,'BM011'!T$609,0))</f>
        <v>7055</v>
      </c>
      <c r="G2173">
        <f>SUMIFS(Baggrundsvariable!D$3:D$296,Baggrundsvariable!$A$3:$A$296,Samlet!$C2173,Baggrundsvariable!$C$3:$C$296,Samlet!$E2173)</f>
        <v>211370</v>
      </c>
      <c r="H2173" s="8">
        <f>SUMIFS(Baggrundsvariable!E$3:E$296,Baggrundsvariable!$A$3:$A$296,Samlet!$C2173,Baggrundsvariable!$C$3:$C$296,Samlet!$E2173)</f>
        <v>0.90000000000000024</v>
      </c>
      <c r="I2173" s="8">
        <f>SUMIFS(Baggrundsvariable!F$3:F$296,Baggrundsvariable!$A$3:$A$296,Samlet!$C2173,Baggrundsvariable!$C$3:$C$296,Samlet!$E2173)</f>
        <v>3.8</v>
      </c>
      <c r="J2173" s="8">
        <f>SUMIFS(Baggrundsvariable!G$3:G$296,Baggrundsvariable!$A$3:$A$296,Samlet!$C2173,Baggrundsvariable!$C$3:$C$296,Samlet!$E2173)</f>
        <v>17.8</v>
      </c>
      <c r="K2173" s="8">
        <f>SUMIFS(Baggrundsvariable!H$3:H$296,Baggrundsvariable!$A$3:$A$296,Samlet!$C2173,Baggrundsvariable!$C$3:$C$296,Samlet!$E2173)</f>
        <v>17.3</v>
      </c>
      <c r="L2173" s="8">
        <f>SUMIFS(Baggrundsvariable!I$3:I$296,Baggrundsvariable!$A$3:$A$296,Samlet!$C2173,Baggrundsvariable!$C$3:$C$296,Samlet!$E2173)</f>
        <v>4.2822792826654448</v>
      </c>
    </row>
    <row r="2174" spans="1:12">
      <c r="A2174">
        <v>4470</v>
      </c>
      <c r="B2174" t="s">
        <v>758</v>
      </c>
      <c r="C2174">
        <v>316</v>
      </c>
      <c r="D2174" t="s">
        <v>1267</v>
      </c>
      <c r="E2174">
        <v>2015</v>
      </c>
      <c r="F2174" s="15">
        <f>IF(VLOOKUP(IF($A2174&lt;1500,'BM011'!$D$5,IF($A2174&lt;1800,'BM011'!$D$5,IF($A2174&lt;2000,'BM011'!$D$5,$A2174))),'BM011'!$D$5:$U$607,'BM011'!T$609,0)="BRUG KOM",VLOOKUP($C2174,'BM010'!$C$5:$T$102,'BM010'!S$104,0),VLOOKUP(IF($A2174&lt;1500,'BM011'!$D$5,IF($A2174&lt;1800,'BM011'!$D$5,IF($A2174&lt;2000,'BM011'!$D$5,$A2174))),'BM011'!$D$5:$U$607,'BM011'!T$609,0))</f>
        <v>6965.333333333333</v>
      </c>
      <c r="G2174">
        <f>SUMIFS(Baggrundsvariable!D$3:D$296,Baggrundsvariable!$A$3:$A$296,Samlet!$C2174,Baggrundsvariable!$C$3:$C$296,Samlet!$E2174)</f>
        <v>217027</v>
      </c>
      <c r="H2174" s="8">
        <f>SUMIFS(Baggrundsvariable!E$3:E$296,Baggrundsvariable!$A$3:$A$296,Samlet!$C2174,Baggrundsvariable!$C$3:$C$296,Samlet!$E2174)</f>
        <v>0.75</v>
      </c>
      <c r="I2174" s="8">
        <f>SUMIFS(Baggrundsvariable!F$3:F$296,Baggrundsvariable!$A$3:$A$296,Samlet!$C2174,Baggrundsvariable!$C$3:$C$296,Samlet!$E2174)</f>
        <v>3.5</v>
      </c>
      <c r="J2174" s="8">
        <f>SUMIFS(Baggrundsvariable!G$3:G$296,Baggrundsvariable!$A$3:$A$296,Samlet!$C2174,Baggrundsvariable!$C$3:$C$296,Samlet!$E2174)</f>
        <v>18</v>
      </c>
      <c r="K2174" s="8">
        <f>SUMIFS(Baggrundsvariable!H$3:H$296,Baggrundsvariable!$A$3:$A$296,Samlet!$C2174,Baggrundsvariable!$C$3:$C$296,Samlet!$E2174)</f>
        <v>15</v>
      </c>
      <c r="L2174" s="8">
        <f>SUMIFS(Baggrundsvariable!I$3:I$296,Baggrundsvariable!$A$3:$A$296,Samlet!$C2174,Baggrundsvariable!$C$3:$C$296,Samlet!$E2174)</f>
        <v>6.1052047968951948</v>
      </c>
    </row>
    <row r="2175" spans="1:12">
      <c r="A2175">
        <v>4470</v>
      </c>
      <c r="B2175" t="s">
        <v>758</v>
      </c>
      <c r="C2175">
        <v>326</v>
      </c>
      <c r="D2175" t="s">
        <v>1273</v>
      </c>
      <c r="E2175">
        <v>2015</v>
      </c>
      <c r="F2175" s="15">
        <f>IF(VLOOKUP(IF($A2175&lt;1500,'BM011'!$D$5,IF($A2175&lt;1800,'BM011'!$D$5,IF($A2175&lt;2000,'BM011'!$D$5,$A2175))),'BM011'!$D$5:$U$607,'BM011'!T$609,0)="BRUG KOM",VLOOKUP($C2175,'BM010'!$C$5:$T$102,'BM010'!S$104,0),VLOOKUP(IF($A2175&lt;1500,'BM011'!$D$5,IF($A2175&lt;1800,'BM011'!$D$5,IF($A2175&lt;2000,'BM011'!$D$5,$A2175))),'BM011'!$D$5:$U$607,'BM011'!T$609,0))</f>
        <v>6965.333333333333</v>
      </c>
      <c r="G2175">
        <f>SUMIFS(Baggrundsvariable!D$3:D$296,Baggrundsvariable!$A$3:$A$296,Samlet!$C2175,Baggrundsvariable!$C$3:$C$296,Samlet!$E2175)</f>
        <v>211370</v>
      </c>
      <c r="H2175" s="8">
        <f>SUMIFS(Baggrundsvariable!E$3:E$296,Baggrundsvariable!$A$3:$A$296,Samlet!$C2175,Baggrundsvariable!$C$3:$C$296,Samlet!$E2175)</f>
        <v>0.90000000000000024</v>
      </c>
      <c r="I2175" s="8">
        <f>SUMIFS(Baggrundsvariable!F$3:F$296,Baggrundsvariable!$A$3:$A$296,Samlet!$C2175,Baggrundsvariable!$C$3:$C$296,Samlet!$E2175)</f>
        <v>3.8</v>
      </c>
      <c r="J2175" s="8">
        <f>SUMIFS(Baggrundsvariable!G$3:G$296,Baggrundsvariable!$A$3:$A$296,Samlet!$C2175,Baggrundsvariable!$C$3:$C$296,Samlet!$E2175)</f>
        <v>17.8</v>
      </c>
      <c r="K2175" s="8">
        <f>SUMIFS(Baggrundsvariable!H$3:H$296,Baggrundsvariable!$A$3:$A$296,Samlet!$C2175,Baggrundsvariable!$C$3:$C$296,Samlet!$E2175)</f>
        <v>17.3</v>
      </c>
      <c r="L2175" s="8">
        <f>SUMIFS(Baggrundsvariable!I$3:I$296,Baggrundsvariable!$A$3:$A$296,Samlet!$C2175,Baggrundsvariable!$C$3:$C$296,Samlet!$E2175)</f>
        <v>4.2822792826654448</v>
      </c>
    </row>
    <row r="2176" spans="1:12">
      <c r="A2176">
        <v>4480</v>
      </c>
      <c r="B2176" t="s">
        <v>759</v>
      </c>
      <c r="C2176">
        <v>326</v>
      </c>
      <c r="D2176" t="s">
        <v>1273</v>
      </c>
      <c r="E2176">
        <v>2015</v>
      </c>
      <c r="F2176" s="15">
        <f>IF(VLOOKUP(IF($A2176&lt;1500,'BM011'!$D$5,IF($A2176&lt;1800,'BM011'!$D$5,IF($A2176&lt;2000,'BM011'!$D$5,$A2176))),'BM011'!$D$5:$U$607,'BM011'!T$609,0)="BRUG KOM",VLOOKUP($C2176,'BM010'!$C$5:$T$102,'BM010'!S$104,0),VLOOKUP(IF($A2176&lt;1500,'BM011'!$D$5,IF($A2176&lt;1800,'BM011'!$D$5,IF($A2176&lt;2000,'BM011'!$D$5,$A2176))),'BM011'!$D$5:$U$607,'BM011'!T$609,0))</f>
        <v>7055</v>
      </c>
      <c r="G2176">
        <f>SUMIFS(Baggrundsvariable!D$3:D$296,Baggrundsvariable!$A$3:$A$296,Samlet!$C2176,Baggrundsvariable!$C$3:$C$296,Samlet!$E2176)</f>
        <v>211370</v>
      </c>
      <c r="H2176" s="8">
        <f>SUMIFS(Baggrundsvariable!E$3:E$296,Baggrundsvariable!$A$3:$A$296,Samlet!$C2176,Baggrundsvariable!$C$3:$C$296,Samlet!$E2176)</f>
        <v>0.90000000000000024</v>
      </c>
      <c r="I2176" s="8">
        <f>SUMIFS(Baggrundsvariable!F$3:F$296,Baggrundsvariable!$A$3:$A$296,Samlet!$C2176,Baggrundsvariable!$C$3:$C$296,Samlet!$E2176)</f>
        <v>3.8</v>
      </c>
      <c r="J2176" s="8">
        <f>SUMIFS(Baggrundsvariable!G$3:G$296,Baggrundsvariable!$A$3:$A$296,Samlet!$C2176,Baggrundsvariable!$C$3:$C$296,Samlet!$E2176)</f>
        <v>17.8</v>
      </c>
      <c r="K2176" s="8">
        <f>SUMIFS(Baggrundsvariable!H$3:H$296,Baggrundsvariable!$A$3:$A$296,Samlet!$C2176,Baggrundsvariable!$C$3:$C$296,Samlet!$E2176)</f>
        <v>17.3</v>
      </c>
      <c r="L2176" s="8">
        <f>SUMIFS(Baggrundsvariable!I$3:I$296,Baggrundsvariable!$A$3:$A$296,Samlet!$C2176,Baggrundsvariable!$C$3:$C$296,Samlet!$E2176)</f>
        <v>4.2822792826654448</v>
      </c>
    </row>
    <row r="2177" spans="1:12">
      <c r="A2177">
        <v>4490</v>
      </c>
      <c r="B2177" t="s">
        <v>760</v>
      </c>
      <c r="C2177">
        <v>326</v>
      </c>
      <c r="D2177" t="s">
        <v>1273</v>
      </c>
      <c r="E2177">
        <v>2015</v>
      </c>
      <c r="F2177" s="15">
        <f>IF(VLOOKUP(IF($A2177&lt;1500,'BM011'!$D$5,IF($A2177&lt;1800,'BM011'!$D$5,IF($A2177&lt;2000,'BM011'!$D$5,$A2177))),'BM011'!$D$5:$U$607,'BM011'!T$609,0)="BRUG KOM",VLOOKUP($C2177,'BM010'!$C$5:$T$102,'BM010'!S$104,0),VLOOKUP(IF($A2177&lt;1500,'BM011'!$D$5,IF($A2177&lt;1800,'BM011'!$D$5,IF($A2177&lt;2000,'BM011'!$D$5,$A2177))),'BM011'!$D$5:$U$607,'BM011'!T$609,0))</f>
        <v>4459.5</v>
      </c>
      <c r="G2177">
        <f>SUMIFS(Baggrundsvariable!D$3:D$296,Baggrundsvariable!$A$3:$A$296,Samlet!$C2177,Baggrundsvariable!$C$3:$C$296,Samlet!$E2177)</f>
        <v>211370</v>
      </c>
      <c r="H2177" s="8">
        <f>SUMIFS(Baggrundsvariable!E$3:E$296,Baggrundsvariable!$A$3:$A$296,Samlet!$C2177,Baggrundsvariable!$C$3:$C$296,Samlet!$E2177)</f>
        <v>0.90000000000000024</v>
      </c>
      <c r="I2177" s="8">
        <f>SUMIFS(Baggrundsvariable!F$3:F$296,Baggrundsvariable!$A$3:$A$296,Samlet!$C2177,Baggrundsvariable!$C$3:$C$296,Samlet!$E2177)</f>
        <v>3.8</v>
      </c>
      <c r="J2177" s="8">
        <f>SUMIFS(Baggrundsvariable!G$3:G$296,Baggrundsvariable!$A$3:$A$296,Samlet!$C2177,Baggrundsvariable!$C$3:$C$296,Samlet!$E2177)</f>
        <v>17.8</v>
      </c>
      <c r="K2177" s="8">
        <f>SUMIFS(Baggrundsvariable!H$3:H$296,Baggrundsvariable!$A$3:$A$296,Samlet!$C2177,Baggrundsvariable!$C$3:$C$296,Samlet!$E2177)</f>
        <v>17.3</v>
      </c>
      <c r="L2177" s="8">
        <f>SUMIFS(Baggrundsvariable!I$3:I$296,Baggrundsvariable!$A$3:$A$296,Samlet!$C2177,Baggrundsvariable!$C$3:$C$296,Samlet!$E2177)</f>
        <v>4.2822792826654448</v>
      </c>
    </row>
    <row r="2178" spans="1:12">
      <c r="A2178">
        <v>4500</v>
      </c>
      <c r="B2178" t="s">
        <v>761</v>
      </c>
      <c r="C2178">
        <v>306</v>
      </c>
      <c r="D2178" t="s">
        <v>1274</v>
      </c>
      <c r="E2178">
        <v>2015</v>
      </c>
      <c r="F2178" s="15">
        <f>IF(VLOOKUP(IF($A2178&lt;1500,'BM011'!$D$5,IF($A2178&lt;1800,'BM011'!$D$5,IF($A2178&lt;2000,'BM011'!$D$5,$A2178))),'BM011'!$D$5:$U$607,'BM011'!T$609,0)="BRUG KOM",VLOOKUP($C2178,'BM010'!$C$5:$T$102,'BM010'!S$104,0),VLOOKUP(IF($A2178&lt;1500,'BM011'!$D$5,IF($A2178&lt;1800,'BM011'!$D$5,IF($A2178&lt;2000,'BM011'!$D$5,$A2178))),'BM011'!$D$5:$U$607,'BM011'!T$609,0))</f>
        <v>6341.25</v>
      </c>
      <c r="G2178">
        <f>SUMIFS(Baggrundsvariable!D$3:D$296,Baggrundsvariable!$A$3:$A$296,Samlet!$C2178,Baggrundsvariable!$C$3:$C$296,Samlet!$E2178)</f>
        <v>198086</v>
      </c>
      <c r="H2178" s="8">
        <f>SUMIFS(Baggrundsvariable!E$3:E$296,Baggrundsvariable!$A$3:$A$296,Samlet!$C2178,Baggrundsvariable!$C$3:$C$296,Samlet!$E2178)</f>
        <v>1.0583333333333333</v>
      </c>
      <c r="I2178" s="8">
        <f>SUMIFS(Baggrundsvariable!F$3:F$296,Baggrundsvariable!$A$3:$A$296,Samlet!$C2178,Baggrundsvariable!$C$3:$C$296,Samlet!$E2178)</f>
        <v>3.5</v>
      </c>
      <c r="J2178" s="8">
        <f>SUMIFS(Baggrundsvariable!G$3:G$296,Baggrundsvariable!$A$3:$A$296,Samlet!$C2178,Baggrundsvariable!$C$3:$C$296,Samlet!$E2178)</f>
        <v>19</v>
      </c>
      <c r="K2178" s="8">
        <f>SUMIFS(Baggrundsvariable!H$3:H$296,Baggrundsvariable!$A$3:$A$296,Samlet!$C2178,Baggrundsvariable!$C$3:$C$296,Samlet!$E2178)</f>
        <v>15.6</v>
      </c>
      <c r="L2178" s="8">
        <f>SUMIFS(Baggrundsvariable!I$3:I$296,Baggrundsvariable!$A$3:$A$296,Samlet!$C2178,Baggrundsvariable!$C$3:$C$296,Samlet!$E2178)</f>
        <v>3.0672788005429892</v>
      </c>
    </row>
    <row r="2179" spans="1:12">
      <c r="A2179">
        <v>4520</v>
      </c>
      <c r="B2179" t="s">
        <v>762</v>
      </c>
      <c r="C2179">
        <v>316</v>
      </c>
      <c r="D2179" t="s">
        <v>1267</v>
      </c>
      <c r="E2179">
        <v>2015</v>
      </c>
      <c r="F2179" s="15">
        <f>IF(VLOOKUP(IF($A2179&lt;1500,'BM011'!$D$5,IF($A2179&lt;1800,'BM011'!$D$5,IF($A2179&lt;2000,'BM011'!$D$5,$A2179))),'BM011'!$D$5:$U$607,'BM011'!T$609,0)="BRUG KOM",VLOOKUP($C2179,'BM010'!$C$5:$T$102,'BM010'!S$104,0),VLOOKUP(IF($A2179&lt;1500,'BM011'!$D$5,IF($A2179&lt;1800,'BM011'!$D$5,IF($A2179&lt;2000,'BM011'!$D$5,$A2179))),'BM011'!$D$5:$U$607,'BM011'!T$609,0))</f>
        <v>7503</v>
      </c>
      <c r="G2179">
        <f>SUMIFS(Baggrundsvariable!D$3:D$296,Baggrundsvariable!$A$3:$A$296,Samlet!$C2179,Baggrundsvariable!$C$3:$C$296,Samlet!$E2179)</f>
        <v>217027</v>
      </c>
      <c r="H2179" s="8">
        <f>SUMIFS(Baggrundsvariable!E$3:E$296,Baggrundsvariable!$A$3:$A$296,Samlet!$C2179,Baggrundsvariable!$C$3:$C$296,Samlet!$E2179)</f>
        <v>0.75</v>
      </c>
      <c r="I2179" s="8">
        <f>SUMIFS(Baggrundsvariable!F$3:F$296,Baggrundsvariable!$A$3:$A$296,Samlet!$C2179,Baggrundsvariable!$C$3:$C$296,Samlet!$E2179)</f>
        <v>3.5</v>
      </c>
      <c r="J2179" s="8">
        <f>SUMIFS(Baggrundsvariable!G$3:G$296,Baggrundsvariable!$A$3:$A$296,Samlet!$C2179,Baggrundsvariable!$C$3:$C$296,Samlet!$E2179)</f>
        <v>18</v>
      </c>
      <c r="K2179" s="8">
        <f>SUMIFS(Baggrundsvariable!H$3:H$296,Baggrundsvariable!$A$3:$A$296,Samlet!$C2179,Baggrundsvariable!$C$3:$C$296,Samlet!$E2179)</f>
        <v>15</v>
      </c>
      <c r="L2179" s="8">
        <f>SUMIFS(Baggrundsvariable!I$3:I$296,Baggrundsvariable!$A$3:$A$296,Samlet!$C2179,Baggrundsvariable!$C$3:$C$296,Samlet!$E2179)</f>
        <v>6.1052047968951948</v>
      </c>
    </row>
    <row r="2180" spans="1:12">
      <c r="A2180">
        <v>4532</v>
      </c>
      <c r="B2180" t="s">
        <v>763</v>
      </c>
      <c r="C2180">
        <v>316</v>
      </c>
      <c r="D2180" t="s">
        <v>1267</v>
      </c>
      <c r="E2180">
        <v>2015</v>
      </c>
      <c r="F2180" s="15">
        <f>IF(VLOOKUP(IF($A2180&lt;1500,'BM011'!$D$5,IF($A2180&lt;1800,'BM011'!$D$5,IF($A2180&lt;2000,'BM011'!$D$5,$A2180))),'BM011'!$D$5:$U$607,'BM011'!T$609,0)="BRUG KOM",VLOOKUP($C2180,'BM010'!$C$5:$T$102,'BM010'!S$104,0),VLOOKUP(IF($A2180&lt;1500,'BM011'!$D$5,IF($A2180&lt;1800,'BM011'!$D$5,IF($A2180&lt;2000,'BM011'!$D$5,$A2180))),'BM011'!$D$5:$U$607,'BM011'!T$609,0))</f>
        <v>8241</v>
      </c>
      <c r="G2180">
        <f>SUMIFS(Baggrundsvariable!D$3:D$296,Baggrundsvariable!$A$3:$A$296,Samlet!$C2180,Baggrundsvariable!$C$3:$C$296,Samlet!$E2180)</f>
        <v>217027</v>
      </c>
      <c r="H2180" s="8">
        <f>SUMIFS(Baggrundsvariable!E$3:E$296,Baggrundsvariable!$A$3:$A$296,Samlet!$C2180,Baggrundsvariable!$C$3:$C$296,Samlet!$E2180)</f>
        <v>0.75</v>
      </c>
      <c r="I2180" s="8">
        <f>SUMIFS(Baggrundsvariable!F$3:F$296,Baggrundsvariable!$A$3:$A$296,Samlet!$C2180,Baggrundsvariable!$C$3:$C$296,Samlet!$E2180)</f>
        <v>3.5</v>
      </c>
      <c r="J2180" s="8">
        <f>SUMIFS(Baggrundsvariable!G$3:G$296,Baggrundsvariable!$A$3:$A$296,Samlet!$C2180,Baggrundsvariable!$C$3:$C$296,Samlet!$E2180)</f>
        <v>18</v>
      </c>
      <c r="K2180" s="8">
        <f>SUMIFS(Baggrundsvariable!H$3:H$296,Baggrundsvariable!$A$3:$A$296,Samlet!$C2180,Baggrundsvariable!$C$3:$C$296,Samlet!$E2180)</f>
        <v>15</v>
      </c>
      <c r="L2180" s="8">
        <f>SUMIFS(Baggrundsvariable!I$3:I$296,Baggrundsvariable!$A$3:$A$296,Samlet!$C2180,Baggrundsvariable!$C$3:$C$296,Samlet!$E2180)</f>
        <v>6.1052047968951948</v>
      </c>
    </row>
    <row r="2181" spans="1:12">
      <c r="A2181">
        <v>4534</v>
      </c>
      <c r="B2181" t="s">
        <v>764</v>
      </c>
      <c r="C2181">
        <v>306</v>
      </c>
      <c r="D2181" t="s">
        <v>1274</v>
      </c>
      <c r="E2181">
        <v>2015</v>
      </c>
      <c r="F2181" s="15">
        <f>IF(VLOOKUP(IF($A2181&lt;1500,'BM011'!$D$5,IF($A2181&lt;1800,'BM011'!$D$5,IF($A2181&lt;2000,'BM011'!$D$5,$A2181))),'BM011'!$D$5:$U$607,'BM011'!T$609,0)="BRUG KOM",VLOOKUP($C2181,'BM010'!$C$5:$T$102,'BM010'!S$104,0),VLOOKUP(IF($A2181&lt;1500,'BM011'!$D$5,IF($A2181&lt;1800,'BM011'!$D$5,IF($A2181&lt;2000,'BM011'!$D$5,$A2181))),'BM011'!$D$5:$U$607,'BM011'!T$609,0))</f>
        <v>5906.666666666667</v>
      </c>
      <c r="G2181">
        <f>SUMIFS(Baggrundsvariable!D$3:D$296,Baggrundsvariable!$A$3:$A$296,Samlet!$C2181,Baggrundsvariable!$C$3:$C$296,Samlet!$E2181)</f>
        <v>198086</v>
      </c>
      <c r="H2181" s="8">
        <f>SUMIFS(Baggrundsvariable!E$3:E$296,Baggrundsvariable!$A$3:$A$296,Samlet!$C2181,Baggrundsvariable!$C$3:$C$296,Samlet!$E2181)</f>
        <v>1.0583333333333333</v>
      </c>
      <c r="I2181" s="8">
        <f>SUMIFS(Baggrundsvariable!F$3:F$296,Baggrundsvariable!$A$3:$A$296,Samlet!$C2181,Baggrundsvariable!$C$3:$C$296,Samlet!$E2181)</f>
        <v>3.5</v>
      </c>
      <c r="J2181" s="8">
        <f>SUMIFS(Baggrundsvariable!G$3:G$296,Baggrundsvariable!$A$3:$A$296,Samlet!$C2181,Baggrundsvariable!$C$3:$C$296,Samlet!$E2181)</f>
        <v>19</v>
      </c>
      <c r="K2181" s="8">
        <f>SUMIFS(Baggrundsvariable!H$3:H$296,Baggrundsvariable!$A$3:$A$296,Samlet!$C2181,Baggrundsvariable!$C$3:$C$296,Samlet!$E2181)</f>
        <v>15.6</v>
      </c>
      <c r="L2181" s="8">
        <f>SUMIFS(Baggrundsvariable!I$3:I$296,Baggrundsvariable!$A$3:$A$296,Samlet!$C2181,Baggrundsvariable!$C$3:$C$296,Samlet!$E2181)</f>
        <v>3.0672788005429892</v>
      </c>
    </row>
    <row r="2182" spans="1:12">
      <c r="A2182">
        <v>4534</v>
      </c>
      <c r="B2182" t="s">
        <v>764</v>
      </c>
      <c r="C2182">
        <v>326</v>
      </c>
      <c r="D2182" t="s">
        <v>1273</v>
      </c>
      <c r="E2182">
        <v>2015</v>
      </c>
      <c r="F2182" s="15">
        <f>IF(VLOOKUP(IF($A2182&lt;1500,'BM011'!$D$5,IF($A2182&lt;1800,'BM011'!$D$5,IF($A2182&lt;2000,'BM011'!$D$5,$A2182))),'BM011'!$D$5:$U$607,'BM011'!T$609,0)="BRUG KOM",VLOOKUP($C2182,'BM010'!$C$5:$T$102,'BM010'!S$104,0),VLOOKUP(IF($A2182&lt;1500,'BM011'!$D$5,IF($A2182&lt;1800,'BM011'!$D$5,IF($A2182&lt;2000,'BM011'!$D$5,$A2182))),'BM011'!$D$5:$U$607,'BM011'!T$609,0))</f>
        <v>5906.666666666667</v>
      </c>
      <c r="G2182">
        <f>SUMIFS(Baggrundsvariable!D$3:D$296,Baggrundsvariable!$A$3:$A$296,Samlet!$C2182,Baggrundsvariable!$C$3:$C$296,Samlet!$E2182)</f>
        <v>211370</v>
      </c>
      <c r="H2182" s="8">
        <f>SUMIFS(Baggrundsvariable!E$3:E$296,Baggrundsvariable!$A$3:$A$296,Samlet!$C2182,Baggrundsvariable!$C$3:$C$296,Samlet!$E2182)</f>
        <v>0.90000000000000024</v>
      </c>
      <c r="I2182" s="8">
        <f>SUMIFS(Baggrundsvariable!F$3:F$296,Baggrundsvariable!$A$3:$A$296,Samlet!$C2182,Baggrundsvariable!$C$3:$C$296,Samlet!$E2182)</f>
        <v>3.8</v>
      </c>
      <c r="J2182" s="8">
        <f>SUMIFS(Baggrundsvariable!G$3:G$296,Baggrundsvariable!$A$3:$A$296,Samlet!$C2182,Baggrundsvariable!$C$3:$C$296,Samlet!$E2182)</f>
        <v>17.8</v>
      </c>
      <c r="K2182" s="8">
        <f>SUMIFS(Baggrundsvariable!H$3:H$296,Baggrundsvariable!$A$3:$A$296,Samlet!$C2182,Baggrundsvariable!$C$3:$C$296,Samlet!$E2182)</f>
        <v>17.3</v>
      </c>
      <c r="L2182" s="8">
        <f>SUMIFS(Baggrundsvariable!I$3:I$296,Baggrundsvariable!$A$3:$A$296,Samlet!$C2182,Baggrundsvariable!$C$3:$C$296,Samlet!$E2182)</f>
        <v>4.2822792826654448</v>
      </c>
    </row>
    <row r="2183" spans="1:12">
      <c r="A2183">
        <v>4540</v>
      </c>
      <c r="B2183" t="s">
        <v>765</v>
      </c>
      <c r="C2183">
        <v>306</v>
      </c>
      <c r="D2183" t="s">
        <v>1274</v>
      </c>
      <c r="E2183">
        <v>2015</v>
      </c>
      <c r="F2183" s="15">
        <f>IF(VLOOKUP(IF($A2183&lt;1500,'BM011'!$D$5,IF($A2183&lt;1800,'BM011'!$D$5,IF($A2183&lt;2000,'BM011'!$D$5,$A2183))),'BM011'!$D$5:$U$607,'BM011'!T$609,0)="BRUG KOM",VLOOKUP($C2183,'BM010'!$C$5:$T$102,'BM010'!S$104,0),VLOOKUP(IF($A2183&lt;1500,'BM011'!$D$5,IF($A2183&lt;1800,'BM011'!$D$5,IF($A2183&lt;2000,'BM011'!$D$5,$A2183))),'BM011'!$D$5:$U$607,'BM011'!T$609,0))</f>
        <v>6209.5</v>
      </c>
      <c r="G2183">
        <f>SUMIFS(Baggrundsvariable!D$3:D$296,Baggrundsvariable!$A$3:$A$296,Samlet!$C2183,Baggrundsvariable!$C$3:$C$296,Samlet!$E2183)</f>
        <v>198086</v>
      </c>
      <c r="H2183" s="8">
        <f>SUMIFS(Baggrundsvariable!E$3:E$296,Baggrundsvariable!$A$3:$A$296,Samlet!$C2183,Baggrundsvariable!$C$3:$C$296,Samlet!$E2183)</f>
        <v>1.0583333333333333</v>
      </c>
      <c r="I2183" s="8">
        <f>SUMIFS(Baggrundsvariable!F$3:F$296,Baggrundsvariable!$A$3:$A$296,Samlet!$C2183,Baggrundsvariable!$C$3:$C$296,Samlet!$E2183)</f>
        <v>3.5</v>
      </c>
      <c r="J2183" s="8">
        <f>SUMIFS(Baggrundsvariable!G$3:G$296,Baggrundsvariable!$A$3:$A$296,Samlet!$C2183,Baggrundsvariable!$C$3:$C$296,Samlet!$E2183)</f>
        <v>19</v>
      </c>
      <c r="K2183" s="8">
        <f>SUMIFS(Baggrundsvariable!H$3:H$296,Baggrundsvariable!$A$3:$A$296,Samlet!$C2183,Baggrundsvariable!$C$3:$C$296,Samlet!$E2183)</f>
        <v>15.6</v>
      </c>
      <c r="L2183" s="8">
        <f>SUMIFS(Baggrundsvariable!I$3:I$296,Baggrundsvariable!$A$3:$A$296,Samlet!$C2183,Baggrundsvariable!$C$3:$C$296,Samlet!$E2183)</f>
        <v>3.0672788005429892</v>
      </c>
    </row>
    <row r="2184" spans="1:12">
      <c r="A2184">
        <v>4550</v>
      </c>
      <c r="B2184" t="s">
        <v>766</v>
      </c>
      <c r="C2184">
        <v>306</v>
      </c>
      <c r="D2184" t="s">
        <v>1274</v>
      </c>
      <c r="E2184">
        <v>2015</v>
      </c>
      <c r="F2184" s="15">
        <f>IF(VLOOKUP(IF($A2184&lt;1500,'BM011'!$D$5,IF($A2184&lt;1800,'BM011'!$D$5,IF($A2184&lt;2000,'BM011'!$D$5,$A2184))),'BM011'!$D$5:$U$607,'BM011'!T$609,0)="BRUG KOM",VLOOKUP($C2184,'BM010'!$C$5:$T$102,'BM010'!S$104,0),VLOOKUP(IF($A2184&lt;1500,'BM011'!$D$5,IF($A2184&lt;1800,'BM011'!$D$5,IF($A2184&lt;2000,'BM011'!$D$5,$A2184))),'BM011'!$D$5:$U$607,'BM011'!T$609,0))</f>
        <v>8599</v>
      </c>
      <c r="G2184">
        <f>SUMIFS(Baggrundsvariable!D$3:D$296,Baggrundsvariable!$A$3:$A$296,Samlet!$C2184,Baggrundsvariable!$C$3:$C$296,Samlet!$E2184)</f>
        <v>198086</v>
      </c>
      <c r="H2184" s="8">
        <f>SUMIFS(Baggrundsvariable!E$3:E$296,Baggrundsvariable!$A$3:$A$296,Samlet!$C2184,Baggrundsvariable!$C$3:$C$296,Samlet!$E2184)</f>
        <v>1.0583333333333333</v>
      </c>
      <c r="I2184" s="8">
        <f>SUMIFS(Baggrundsvariable!F$3:F$296,Baggrundsvariable!$A$3:$A$296,Samlet!$C2184,Baggrundsvariable!$C$3:$C$296,Samlet!$E2184)</f>
        <v>3.5</v>
      </c>
      <c r="J2184" s="8">
        <f>SUMIFS(Baggrundsvariable!G$3:G$296,Baggrundsvariable!$A$3:$A$296,Samlet!$C2184,Baggrundsvariable!$C$3:$C$296,Samlet!$E2184)</f>
        <v>19</v>
      </c>
      <c r="K2184" s="8">
        <f>SUMIFS(Baggrundsvariable!H$3:H$296,Baggrundsvariable!$A$3:$A$296,Samlet!$C2184,Baggrundsvariable!$C$3:$C$296,Samlet!$E2184)</f>
        <v>15.6</v>
      </c>
      <c r="L2184" s="8">
        <f>SUMIFS(Baggrundsvariable!I$3:I$296,Baggrundsvariable!$A$3:$A$296,Samlet!$C2184,Baggrundsvariable!$C$3:$C$296,Samlet!$E2184)</f>
        <v>3.0672788005429892</v>
      </c>
    </row>
    <row r="2185" spans="1:12">
      <c r="A2185">
        <v>4560</v>
      </c>
      <c r="B2185" t="s">
        <v>767</v>
      </c>
      <c r="C2185">
        <v>306</v>
      </c>
      <c r="D2185" t="s">
        <v>1274</v>
      </c>
      <c r="E2185">
        <v>2015</v>
      </c>
      <c r="F2185" s="15">
        <f>IF(VLOOKUP(IF($A2185&lt;1500,'BM011'!$D$5,IF($A2185&lt;1800,'BM011'!$D$5,IF($A2185&lt;2000,'BM011'!$D$5,$A2185))),'BM011'!$D$5:$U$607,'BM011'!T$609,0)="BRUG KOM",VLOOKUP($C2185,'BM010'!$C$5:$T$102,'BM010'!S$104,0),VLOOKUP(IF($A2185&lt;1500,'BM011'!$D$5,IF($A2185&lt;1800,'BM011'!$D$5,IF($A2185&lt;2000,'BM011'!$D$5,$A2185))),'BM011'!$D$5:$U$607,'BM011'!T$609,0))</f>
        <v>5287.666666666667</v>
      </c>
      <c r="G2185">
        <f>SUMIFS(Baggrundsvariable!D$3:D$296,Baggrundsvariable!$A$3:$A$296,Samlet!$C2185,Baggrundsvariable!$C$3:$C$296,Samlet!$E2185)</f>
        <v>198086</v>
      </c>
      <c r="H2185" s="8">
        <f>SUMIFS(Baggrundsvariable!E$3:E$296,Baggrundsvariable!$A$3:$A$296,Samlet!$C2185,Baggrundsvariable!$C$3:$C$296,Samlet!$E2185)</f>
        <v>1.0583333333333333</v>
      </c>
      <c r="I2185" s="8">
        <f>SUMIFS(Baggrundsvariable!F$3:F$296,Baggrundsvariable!$A$3:$A$296,Samlet!$C2185,Baggrundsvariable!$C$3:$C$296,Samlet!$E2185)</f>
        <v>3.5</v>
      </c>
      <c r="J2185" s="8">
        <f>SUMIFS(Baggrundsvariable!G$3:G$296,Baggrundsvariable!$A$3:$A$296,Samlet!$C2185,Baggrundsvariable!$C$3:$C$296,Samlet!$E2185)</f>
        <v>19</v>
      </c>
      <c r="K2185" s="8">
        <f>SUMIFS(Baggrundsvariable!H$3:H$296,Baggrundsvariable!$A$3:$A$296,Samlet!$C2185,Baggrundsvariable!$C$3:$C$296,Samlet!$E2185)</f>
        <v>15.6</v>
      </c>
      <c r="L2185" s="8">
        <f>SUMIFS(Baggrundsvariable!I$3:I$296,Baggrundsvariable!$A$3:$A$296,Samlet!$C2185,Baggrundsvariable!$C$3:$C$296,Samlet!$E2185)</f>
        <v>3.0672788005429892</v>
      </c>
    </row>
    <row r="2186" spans="1:12">
      <c r="A2186">
        <v>4571</v>
      </c>
      <c r="B2186" t="s">
        <v>768</v>
      </c>
      <c r="C2186">
        <v>306</v>
      </c>
      <c r="D2186" t="s">
        <v>1274</v>
      </c>
      <c r="E2186">
        <v>2015</v>
      </c>
      <c r="F2186" s="15">
        <f>IF(VLOOKUP(IF($A2186&lt;1500,'BM011'!$D$5,IF($A2186&lt;1800,'BM011'!$D$5,IF($A2186&lt;2000,'BM011'!$D$5,$A2186))),'BM011'!$D$5:$U$607,'BM011'!T$609,0)="BRUG KOM",VLOOKUP($C2186,'BM010'!$C$5:$T$102,'BM010'!S$104,0),VLOOKUP(IF($A2186&lt;1500,'BM011'!$D$5,IF($A2186&lt;1800,'BM011'!$D$5,IF($A2186&lt;2000,'BM011'!$D$5,$A2186))),'BM011'!$D$5:$U$607,'BM011'!T$609,0))</f>
        <v>6354.75</v>
      </c>
      <c r="G2186">
        <f>SUMIFS(Baggrundsvariable!D$3:D$296,Baggrundsvariable!$A$3:$A$296,Samlet!$C2186,Baggrundsvariable!$C$3:$C$296,Samlet!$E2186)</f>
        <v>198086</v>
      </c>
      <c r="H2186" s="8">
        <f>SUMIFS(Baggrundsvariable!E$3:E$296,Baggrundsvariable!$A$3:$A$296,Samlet!$C2186,Baggrundsvariable!$C$3:$C$296,Samlet!$E2186)</f>
        <v>1.0583333333333333</v>
      </c>
      <c r="I2186" s="8">
        <f>SUMIFS(Baggrundsvariable!F$3:F$296,Baggrundsvariable!$A$3:$A$296,Samlet!$C2186,Baggrundsvariable!$C$3:$C$296,Samlet!$E2186)</f>
        <v>3.5</v>
      </c>
      <c r="J2186" s="8">
        <f>SUMIFS(Baggrundsvariable!G$3:G$296,Baggrundsvariable!$A$3:$A$296,Samlet!$C2186,Baggrundsvariable!$C$3:$C$296,Samlet!$E2186)</f>
        <v>19</v>
      </c>
      <c r="K2186" s="8">
        <f>SUMIFS(Baggrundsvariable!H$3:H$296,Baggrundsvariable!$A$3:$A$296,Samlet!$C2186,Baggrundsvariable!$C$3:$C$296,Samlet!$E2186)</f>
        <v>15.6</v>
      </c>
      <c r="L2186" s="8">
        <f>SUMIFS(Baggrundsvariable!I$3:I$296,Baggrundsvariable!$A$3:$A$296,Samlet!$C2186,Baggrundsvariable!$C$3:$C$296,Samlet!$E2186)</f>
        <v>3.0672788005429892</v>
      </c>
    </row>
    <row r="2187" spans="1:12">
      <c r="A2187">
        <v>4572</v>
      </c>
      <c r="B2187" t="s">
        <v>769</v>
      </c>
      <c r="C2187">
        <v>306</v>
      </c>
      <c r="D2187" t="s">
        <v>1274</v>
      </c>
      <c r="E2187">
        <v>2015</v>
      </c>
      <c r="F2187" s="15">
        <f>IF(VLOOKUP(IF($A2187&lt;1500,'BM011'!$D$5,IF($A2187&lt;1800,'BM011'!$D$5,IF($A2187&lt;2000,'BM011'!$D$5,$A2187))),'BM011'!$D$5:$U$607,'BM011'!T$609,0)="BRUG KOM",VLOOKUP($C2187,'BM010'!$C$5:$T$102,'BM010'!S$104,0),VLOOKUP(IF($A2187&lt;1500,'BM011'!$D$5,IF($A2187&lt;1800,'BM011'!$D$5,IF($A2187&lt;2000,'BM011'!$D$5,$A2187))),'BM011'!$D$5:$U$607,'BM011'!T$609,0))</f>
        <v>6354.75</v>
      </c>
      <c r="G2187">
        <f>SUMIFS(Baggrundsvariable!D$3:D$296,Baggrundsvariable!$A$3:$A$296,Samlet!$C2187,Baggrundsvariable!$C$3:$C$296,Samlet!$E2187)</f>
        <v>198086</v>
      </c>
      <c r="H2187" s="8">
        <f>SUMIFS(Baggrundsvariable!E$3:E$296,Baggrundsvariable!$A$3:$A$296,Samlet!$C2187,Baggrundsvariable!$C$3:$C$296,Samlet!$E2187)</f>
        <v>1.0583333333333333</v>
      </c>
      <c r="I2187" s="8">
        <f>SUMIFS(Baggrundsvariable!F$3:F$296,Baggrundsvariable!$A$3:$A$296,Samlet!$C2187,Baggrundsvariable!$C$3:$C$296,Samlet!$E2187)</f>
        <v>3.5</v>
      </c>
      <c r="J2187" s="8">
        <f>SUMIFS(Baggrundsvariable!G$3:G$296,Baggrundsvariable!$A$3:$A$296,Samlet!$C2187,Baggrundsvariable!$C$3:$C$296,Samlet!$E2187)</f>
        <v>19</v>
      </c>
      <c r="K2187" s="8">
        <f>SUMIFS(Baggrundsvariable!H$3:H$296,Baggrundsvariable!$A$3:$A$296,Samlet!$C2187,Baggrundsvariable!$C$3:$C$296,Samlet!$E2187)</f>
        <v>15.6</v>
      </c>
      <c r="L2187" s="8">
        <f>SUMIFS(Baggrundsvariable!I$3:I$296,Baggrundsvariable!$A$3:$A$296,Samlet!$C2187,Baggrundsvariable!$C$3:$C$296,Samlet!$E2187)</f>
        <v>3.0672788005429892</v>
      </c>
    </row>
    <row r="2188" spans="1:12">
      <c r="A2188">
        <v>4573</v>
      </c>
      <c r="B2188" t="s">
        <v>770</v>
      </c>
      <c r="C2188">
        <v>306</v>
      </c>
      <c r="D2188" t="s">
        <v>1274</v>
      </c>
      <c r="E2188">
        <v>2015</v>
      </c>
      <c r="F2188" s="15">
        <f>IF(VLOOKUP(IF($A2188&lt;1500,'BM011'!$D$5,IF($A2188&lt;1800,'BM011'!$D$5,IF($A2188&lt;2000,'BM011'!$D$5,$A2188))),'BM011'!$D$5:$U$607,'BM011'!T$609,0)="BRUG KOM",VLOOKUP($C2188,'BM010'!$C$5:$T$102,'BM010'!S$104,0),VLOOKUP(IF($A2188&lt;1500,'BM011'!$D$5,IF($A2188&lt;1800,'BM011'!$D$5,IF($A2188&lt;2000,'BM011'!$D$5,$A2188))),'BM011'!$D$5:$U$607,'BM011'!T$609,0))</f>
        <v>5434.666666666667</v>
      </c>
      <c r="G2188">
        <f>SUMIFS(Baggrundsvariable!D$3:D$296,Baggrundsvariable!$A$3:$A$296,Samlet!$C2188,Baggrundsvariable!$C$3:$C$296,Samlet!$E2188)</f>
        <v>198086</v>
      </c>
      <c r="H2188" s="8">
        <f>SUMIFS(Baggrundsvariable!E$3:E$296,Baggrundsvariable!$A$3:$A$296,Samlet!$C2188,Baggrundsvariable!$C$3:$C$296,Samlet!$E2188)</f>
        <v>1.0583333333333333</v>
      </c>
      <c r="I2188" s="8">
        <f>SUMIFS(Baggrundsvariable!F$3:F$296,Baggrundsvariable!$A$3:$A$296,Samlet!$C2188,Baggrundsvariable!$C$3:$C$296,Samlet!$E2188)</f>
        <v>3.5</v>
      </c>
      <c r="J2188" s="8">
        <f>SUMIFS(Baggrundsvariable!G$3:G$296,Baggrundsvariable!$A$3:$A$296,Samlet!$C2188,Baggrundsvariable!$C$3:$C$296,Samlet!$E2188)</f>
        <v>19</v>
      </c>
      <c r="K2188" s="8">
        <f>SUMIFS(Baggrundsvariable!H$3:H$296,Baggrundsvariable!$A$3:$A$296,Samlet!$C2188,Baggrundsvariable!$C$3:$C$296,Samlet!$E2188)</f>
        <v>15.6</v>
      </c>
      <c r="L2188" s="8">
        <f>SUMIFS(Baggrundsvariable!I$3:I$296,Baggrundsvariable!$A$3:$A$296,Samlet!$C2188,Baggrundsvariable!$C$3:$C$296,Samlet!$E2188)</f>
        <v>3.0672788005429892</v>
      </c>
    </row>
    <row r="2189" spans="1:12">
      <c r="A2189">
        <v>4581</v>
      </c>
      <c r="B2189" t="s">
        <v>771</v>
      </c>
      <c r="C2189">
        <v>306</v>
      </c>
      <c r="D2189" t="s">
        <v>1274</v>
      </c>
      <c r="E2189">
        <v>2015</v>
      </c>
      <c r="F2189" s="15">
        <f>IF(VLOOKUP(IF($A2189&lt;1500,'BM011'!$D$5,IF($A2189&lt;1800,'BM011'!$D$5,IF($A2189&lt;2000,'BM011'!$D$5,$A2189))),'BM011'!$D$5:$U$607,'BM011'!T$609,0)="BRUG KOM",VLOOKUP($C2189,'BM010'!$C$5:$T$102,'BM010'!S$104,0),VLOOKUP(IF($A2189&lt;1500,'BM011'!$D$5,IF($A2189&lt;1800,'BM011'!$D$5,IF($A2189&lt;2000,'BM011'!$D$5,$A2189))),'BM011'!$D$5:$U$607,'BM011'!T$609,0))</f>
        <v>8387</v>
      </c>
      <c r="G2189">
        <f>SUMIFS(Baggrundsvariable!D$3:D$296,Baggrundsvariable!$A$3:$A$296,Samlet!$C2189,Baggrundsvariable!$C$3:$C$296,Samlet!$E2189)</f>
        <v>198086</v>
      </c>
      <c r="H2189" s="8">
        <f>SUMIFS(Baggrundsvariable!E$3:E$296,Baggrundsvariable!$A$3:$A$296,Samlet!$C2189,Baggrundsvariable!$C$3:$C$296,Samlet!$E2189)</f>
        <v>1.0583333333333333</v>
      </c>
      <c r="I2189" s="8">
        <f>SUMIFS(Baggrundsvariable!F$3:F$296,Baggrundsvariable!$A$3:$A$296,Samlet!$C2189,Baggrundsvariable!$C$3:$C$296,Samlet!$E2189)</f>
        <v>3.5</v>
      </c>
      <c r="J2189" s="8">
        <f>SUMIFS(Baggrundsvariable!G$3:G$296,Baggrundsvariable!$A$3:$A$296,Samlet!$C2189,Baggrundsvariable!$C$3:$C$296,Samlet!$E2189)</f>
        <v>19</v>
      </c>
      <c r="K2189" s="8">
        <f>SUMIFS(Baggrundsvariable!H$3:H$296,Baggrundsvariable!$A$3:$A$296,Samlet!$C2189,Baggrundsvariable!$C$3:$C$296,Samlet!$E2189)</f>
        <v>15.6</v>
      </c>
      <c r="L2189" s="8">
        <f>SUMIFS(Baggrundsvariable!I$3:I$296,Baggrundsvariable!$A$3:$A$296,Samlet!$C2189,Baggrundsvariable!$C$3:$C$296,Samlet!$E2189)</f>
        <v>3.0672788005429892</v>
      </c>
    </row>
    <row r="2190" spans="1:12">
      <c r="A2190">
        <v>4583</v>
      </c>
      <c r="B2190" t="s">
        <v>772</v>
      </c>
      <c r="C2190">
        <v>306</v>
      </c>
      <c r="D2190" t="s">
        <v>1274</v>
      </c>
      <c r="E2190">
        <v>2015</v>
      </c>
      <c r="F2190" s="15">
        <f>IF(VLOOKUP(IF($A2190&lt;1500,'BM011'!$D$5,IF($A2190&lt;1800,'BM011'!$D$5,IF($A2190&lt;2000,'BM011'!$D$5,$A2190))),'BM011'!$D$5:$U$607,'BM011'!T$609,0)="BRUG KOM",VLOOKUP($C2190,'BM010'!$C$5:$T$102,'BM010'!S$104,0),VLOOKUP(IF($A2190&lt;1500,'BM011'!$D$5,IF($A2190&lt;1800,'BM011'!$D$5,IF($A2190&lt;2000,'BM011'!$D$5,$A2190))),'BM011'!$D$5:$U$607,'BM011'!T$609,0))</f>
        <v>5756</v>
      </c>
      <c r="G2190">
        <f>SUMIFS(Baggrundsvariable!D$3:D$296,Baggrundsvariable!$A$3:$A$296,Samlet!$C2190,Baggrundsvariable!$C$3:$C$296,Samlet!$E2190)</f>
        <v>198086</v>
      </c>
      <c r="H2190" s="8">
        <f>SUMIFS(Baggrundsvariable!E$3:E$296,Baggrundsvariable!$A$3:$A$296,Samlet!$C2190,Baggrundsvariable!$C$3:$C$296,Samlet!$E2190)</f>
        <v>1.0583333333333333</v>
      </c>
      <c r="I2190" s="8">
        <f>SUMIFS(Baggrundsvariable!F$3:F$296,Baggrundsvariable!$A$3:$A$296,Samlet!$C2190,Baggrundsvariable!$C$3:$C$296,Samlet!$E2190)</f>
        <v>3.5</v>
      </c>
      <c r="J2190" s="8">
        <f>SUMIFS(Baggrundsvariable!G$3:G$296,Baggrundsvariable!$A$3:$A$296,Samlet!$C2190,Baggrundsvariable!$C$3:$C$296,Samlet!$E2190)</f>
        <v>19</v>
      </c>
      <c r="K2190" s="8">
        <f>SUMIFS(Baggrundsvariable!H$3:H$296,Baggrundsvariable!$A$3:$A$296,Samlet!$C2190,Baggrundsvariable!$C$3:$C$296,Samlet!$E2190)</f>
        <v>15.6</v>
      </c>
      <c r="L2190" s="8">
        <f>SUMIFS(Baggrundsvariable!I$3:I$296,Baggrundsvariable!$A$3:$A$296,Samlet!$C2190,Baggrundsvariable!$C$3:$C$296,Samlet!$E2190)</f>
        <v>3.0672788005429892</v>
      </c>
    </row>
    <row r="2191" spans="1:12">
      <c r="A2191">
        <v>4591</v>
      </c>
      <c r="B2191" t="s">
        <v>773</v>
      </c>
      <c r="C2191">
        <v>306</v>
      </c>
      <c r="D2191" t="s">
        <v>1274</v>
      </c>
      <c r="E2191">
        <v>2015</v>
      </c>
      <c r="F2191" s="15">
        <f>IF(VLOOKUP(IF($A2191&lt;1500,'BM011'!$D$5,IF($A2191&lt;1800,'BM011'!$D$5,IF($A2191&lt;2000,'BM011'!$D$5,$A2191))),'BM011'!$D$5:$U$607,'BM011'!T$609,0)="BRUG KOM",VLOOKUP($C2191,'BM010'!$C$5:$T$102,'BM010'!S$104,0),VLOOKUP(IF($A2191&lt;1500,'BM011'!$D$5,IF($A2191&lt;1800,'BM011'!$D$5,IF($A2191&lt;2000,'BM011'!$D$5,$A2191))),'BM011'!$D$5:$U$607,'BM011'!T$609,0))</f>
        <v>6354.75</v>
      </c>
      <c r="G2191">
        <f>SUMIFS(Baggrundsvariable!D$3:D$296,Baggrundsvariable!$A$3:$A$296,Samlet!$C2191,Baggrundsvariable!$C$3:$C$296,Samlet!$E2191)</f>
        <v>198086</v>
      </c>
      <c r="H2191" s="8">
        <f>SUMIFS(Baggrundsvariable!E$3:E$296,Baggrundsvariable!$A$3:$A$296,Samlet!$C2191,Baggrundsvariable!$C$3:$C$296,Samlet!$E2191)</f>
        <v>1.0583333333333333</v>
      </c>
      <c r="I2191" s="8">
        <f>SUMIFS(Baggrundsvariable!F$3:F$296,Baggrundsvariable!$A$3:$A$296,Samlet!$C2191,Baggrundsvariable!$C$3:$C$296,Samlet!$E2191)</f>
        <v>3.5</v>
      </c>
      <c r="J2191" s="8">
        <f>SUMIFS(Baggrundsvariable!G$3:G$296,Baggrundsvariable!$A$3:$A$296,Samlet!$C2191,Baggrundsvariable!$C$3:$C$296,Samlet!$E2191)</f>
        <v>19</v>
      </c>
      <c r="K2191" s="8">
        <f>SUMIFS(Baggrundsvariable!H$3:H$296,Baggrundsvariable!$A$3:$A$296,Samlet!$C2191,Baggrundsvariable!$C$3:$C$296,Samlet!$E2191)</f>
        <v>15.6</v>
      </c>
      <c r="L2191" s="8">
        <f>SUMIFS(Baggrundsvariable!I$3:I$296,Baggrundsvariable!$A$3:$A$296,Samlet!$C2191,Baggrundsvariable!$C$3:$C$296,Samlet!$E2191)</f>
        <v>3.0672788005429892</v>
      </c>
    </row>
    <row r="2192" spans="1:12">
      <c r="A2192">
        <v>4591</v>
      </c>
      <c r="B2192" t="s">
        <v>773</v>
      </c>
      <c r="C2192">
        <v>326</v>
      </c>
      <c r="D2192" t="s">
        <v>1273</v>
      </c>
      <c r="E2192">
        <v>2015</v>
      </c>
      <c r="F2192" s="15">
        <f>IF(VLOOKUP(IF($A2192&lt;1500,'BM011'!$D$5,IF($A2192&lt;1800,'BM011'!$D$5,IF($A2192&lt;2000,'BM011'!$D$5,$A2192))),'BM011'!$D$5:$U$607,'BM011'!T$609,0)="BRUG KOM",VLOOKUP($C2192,'BM010'!$C$5:$T$102,'BM010'!S$104,0),VLOOKUP(IF($A2192&lt;1500,'BM011'!$D$5,IF($A2192&lt;1800,'BM011'!$D$5,IF($A2192&lt;2000,'BM011'!$D$5,$A2192))),'BM011'!$D$5:$U$607,'BM011'!T$609,0))</f>
        <v>7055</v>
      </c>
      <c r="G2192">
        <f>SUMIFS(Baggrundsvariable!D$3:D$296,Baggrundsvariable!$A$3:$A$296,Samlet!$C2192,Baggrundsvariable!$C$3:$C$296,Samlet!$E2192)</f>
        <v>211370</v>
      </c>
      <c r="H2192" s="8">
        <f>SUMIFS(Baggrundsvariable!E$3:E$296,Baggrundsvariable!$A$3:$A$296,Samlet!$C2192,Baggrundsvariable!$C$3:$C$296,Samlet!$E2192)</f>
        <v>0.90000000000000024</v>
      </c>
      <c r="I2192" s="8">
        <f>SUMIFS(Baggrundsvariable!F$3:F$296,Baggrundsvariable!$A$3:$A$296,Samlet!$C2192,Baggrundsvariable!$C$3:$C$296,Samlet!$E2192)</f>
        <v>3.8</v>
      </c>
      <c r="J2192" s="8">
        <f>SUMIFS(Baggrundsvariable!G$3:G$296,Baggrundsvariable!$A$3:$A$296,Samlet!$C2192,Baggrundsvariable!$C$3:$C$296,Samlet!$E2192)</f>
        <v>17.8</v>
      </c>
      <c r="K2192" s="8">
        <f>SUMIFS(Baggrundsvariable!H$3:H$296,Baggrundsvariable!$A$3:$A$296,Samlet!$C2192,Baggrundsvariable!$C$3:$C$296,Samlet!$E2192)</f>
        <v>17.3</v>
      </c>
      <c r="L2192" s="8">
        <f>SUMIFS(Baggrundsvariable!I$3:I$296,Baggrundsvariable!$A$3:$A$296,Samlet!$C2192,Baggrundsvariable!$C$3:$C$296,Samlet!$E2192)</f>
        <v>4.2822792826654448</v>
      </c>
    </row>
    <row r="2193" spans="1:12">
      <c r="A2193">
        <v>4592</v>
      </c>
      <c r="B2193" t="s">
        <v>774</v>
      </c>
      <c r="C2193">
        <v>326</v>
      </c>
      <c r="D2193" t="s">
        <v>1273</v>
      </c>
      <c r="E2193">
        <v>2015</v>
      </c>
      <c r="F2193" s="15">
        <f>IF(VLOOKUP(IF($A2193&lt;1500,'BM011'!$D$5,IF($A2193&lt;1800,'BM011'!$D$5,IF($A2193&lt;2000,'BM011'!$D$5,$A2193))),'BM011'!$D$5:$U$607,'BM011'!T$609,0)="BRUG KOM",VLOOKUP($C2193,'BM010'!$C$5:$T$102,'BM010'!S$104,0),VLOOKUP(IF($A2193&lt;1500,'BM011'!$D$5,IF($A2193&lt;1800,'BM011'!$D$5,IF($A2193&lt;2000,'BM011'!$D$5,$A2193))),'BM011'!$D$5:$U$607,'BM011'!T$609,0))</f>
        <v>7055</v>
      </c>
      <c r="G2193">
        <f>SUMIFS(Baggrundsvariable!D$3:D$296,Baggrundsvariable!$A$3:$A$296,Samlet!$C2193,Baggrundsvariable!$C$3:$C$296,Samlet!$E2193)</f>
        <v>211370</v>
      </c>
      <c r="H2193" s="8">
        <f>SUMIFS(Baggrundsvariable!E$3:E$296,Baggrundsvariable!$A$3:$A$296,Samlet!$C2193,Baggrundsvariable!$C$3:$C$296,Samlet!$E2193)</f>
        <v>0.90000000000000024</v>
      </c>
      <c r="I2193" s="8">
        <f>SUMIFS(Baggrundsvariable!F$3:F$296,Baggrundsvariable!$A$3:$A$296,Samlet!$C2193,Baggrundsvariable!$C$3:$C$296,Samlet!$E2193)</f>
        <v>3.8</v>
      </c>
      <c r="J2193" s="8">
        <f>SUMIFS(Baggrundsvariable!G$3:G$296,Baggrundsvariable!$A$3:$A$296,Samlet!$C2193,Baggrundsvariable!$C$3:$C$296,Samlet!$E2193)</f>
        <v>17.8</v>
      </c>
      <c r="K2193" s="8">
        <f>SUMIFS(Baggrundsvariable!H$3:H$296,Baggrundsvariable!$A$3:$A$296,Samlet!$C2193,Baggrundsvariable!$C$3:$C$296,Samlet!$E2193)</f>
        <v>17.3</v>
      </c>
      <c r="L2193" s="8">
        <f>SUMIFS(Baggrundsvariable!I$3:I$296,Baggrundsvariable!$A$3:$A$296,Samlet!$C2193,Baggrundsvariable!$C$3:$C$296,Samlet!$E2193)</f>
        <v>4.2822792826654448</v>
      </c>
    </row>
    <row r="2194" spans="1:12">
      <c r="A2194">
        <v>4593</v>
      </c>
      <c r="B2194" t="s">
        <v>775</v>
      </c>
      <c r="C2194">
        <v>326</v>
      </c>
      <c r="D2194" t="s">
        <v>1273</v>
      </c>
      <c r="E2194">
        <v>2015</v>
      </c>
      <c r="F2194" s="15">
        <f>IF(VLOOKUP(IF($A2194&lt;1500,'BM011'!$D$5,IF($A2194&lt;1800,'BM011'!$D$5,IF($A2194&lt;2000,'BM011'!$D$5,$A2194))),'BM011'!$D$5:$U$607,'BM011'!T$609,0)="BRUG KOM",VLOOKUP($C2194,'BM010'!$C$5:$T$102,'BM010'!S$104,0),VLOOKUP(IF($A2194&lt;1500,'BM011'!$D$5,IF($A2194&lt;1800,'BM011'!$D$5,IF($A2194&lt;2000,'BM011'!$D$5,$A2194))),'BM011'!$D$5:$U$607,'BM011'!T$609,0))</f>
        <v>7055</v>
      </c>
      <c r="G2194">
        <f>SUMIFS(Baggrundsvariable!D$3:D$296,Baggrundsvariable!$A$3:$A$296,Samlet!$C2194,Baggrundsvariable!$C$3:$C$296,Samlet!$E2194)</f>
        <v>211370</v>
      </c>
      <c r="H2194" s="8">
        <f>SUMIFS(Baggrundsvariable!E$3:E$296,Baggrundsvariable!$A$3:$A$296,Samlet!$C2194,Baggrundsvariable!$C$3:$C$296,Samlet!$E2194)</f>
        <v>0.90000000000000024</v>
      </c>
      <c r="I2194" s="8">
        <f>SUMIFS(Baggrundsvariable!F$3:F$296,Baggrundsvariable!$A$3:$A$296,Samlet!$C2194,Baggrundsvariable!$C$3:$C$296,Samlet!$E2194)</f>
        <v>3.8</v>
      </c>
      <c r="J2194" s="8">
        <f>SUMIFS(Baggrundsvariable!G$3:G$296,Baggrundsvariable!$A$3:$A$296,Samlet!$C2194,Baggrundsvariable!$C$3:$C$296,Samlet!$E2194)</f>
        <v>17.8</v>
      </c>
      <c r="K2194" s="8">
        <f>SUMIFS(Baggrundsvariable!H$3:H$296,Baggrundsvariable!$A$3:$A$296,Samlet!$C2194,Baggrundsvariable!$C$3:$C$296,Samlet!$E2194)</f>
        <v>17.3</v>
      </c>
      <c r="L2194" s="8">
        <f>SUMIFS(Baggrundsvariable!I$3:I$296,Baggrundsvariable!$A$3:$A$296,Samlet!$C2194,Baggrundsvariable!$C$3:$C$296,Samlet!$E2194)</f>
        <v>4.2822792826654448</v>
      </c>
    </row>
    <row r="2195" spans="1:12">
      <c r="A2195">
        <v>4600</v>
      </c>
      <c r="B2195" t="s">
        <v>776</v>
      </c>
      <c r="C2195">
        <v>259</v>
      </c>
      <c r="D2195" t="s">
        <v>1266</v>
      </c>
      <c r="E2195">
        <v>2015</v>
      </c>
      <c r="F2195" s="15">
        <f>IF(VLOOKUP(IF($A2195&lt;1500,'BM011'!$D$5,IF($A2195&lt;1800,'BM011'!$D$5,IF($A2195&lt;2000,'BM011'!$D$5,$A2195))),'BM011'!$D$5:$U$607,'BM011'!T$609,0)="BRUG KOM",VLOOKUP($C2195,'BM010'!$C$5:$T$102,'BM010'!S$104,0),VLOOKUP(IF($A2195&lt;1500,'BM011'!$D$5,IF($A2195&lt;1800,'BM011'!$D$5,IF($A2195&lt;2000,'BM011'!$D$5,$A2195))),'BM011'!$D$5:$U$607,'BM011'!T$609,0))</f>
        <v>15431.75</v>
      </c>
      <c r="G2195">
        <f>SUMIFS(Baggrundsvariable!D$3:D$296,Baggrundsvariable!$A$3:$A$296,Samlet!$C2195,Baggrundsvariable!$C$3:$C$296,Samlet!$E2195)</f>
        <v>221728</v>
      </c>
      <c r="H2195" s="8">
        <f>SUMIFS(Baggrundsvariable!E$3:E$296,Baggrundsvariable!$A$3:$A$296,Samlet!$C2195,Baggrundsvariable!$C$3:$C$296,Samlet!$E2195)</f>
        <v>0.95833333333333359</v>
      </c>
      <c r="I2195" s="8">
        <f>SUMIFS(Baggrundsvariable!F$3:F$296,Baggrundsvariable!$A$3:$A$296,Samlet!$C2195,Baggrundsvariable!$C$3:$C$296,Samlet!$E2195)</f>
        <v>2.8</v>
      </c>
      <c r="J2195" s="8">
        <f>SUMIFS(Baggrundsvariable!G$3:G$296,Baggrundsvariable!$A$3:$A$296,Samlet!$C2195,Baggrundsvariable!$C$3:$C$296,Samlet!$E2195)</f>
        <v>14.8</v>
      </c>
      <c r="K2195" s="8">
        <f>SUMIFS(Baggrundsvariable!H$3:H$296,Baggrundsvariable!$A$3:$A$296,Samlet!$C2195,Baggrundsvariable!$C$3:$C$296,Samlet!$E2195)</f>
        <v>17.399999999999999</v>
      </c>
      <c r="L2195" s="8">
        <f>SUMIFS(Baggrundsvariable!I$3:I$296,Baggrundsvariable!$A$3:$A$296,Samlet!$C2195,Baggrundsvariable!$C$3:$C$296,Samlet!$E2195)</f>
        <v>7.3628092363061501</v>
      </c>
    </row>
    <row r="2196" spans="1:12">
      <c r="A2196">
        <v>4600</v>
      </c>
      <c r="B2196" t="s">
        <v>776</v>
      </c>
      <c r="C2196">
        <v>316</v>
      </c>
      <c r="D2196" t="s">
        <v>1267</v>
      </c>
      <c r="E2196">
        <v>2015</v>
      </c>
      <c r="F2196" s="15">
        <f>IF(VLOOKUP(IF($A2196&lt;1500,'BM011'!$D$5,IF($A2196&lt;1800,'BM011'!$D$5,IF($A2196&lt;2000,'BM011'!$D$5,$A2196))),'BM011'!$D$5:$U$607,'BM011'!T$609,0)="BRUG KOM",VLOOKUP($C2196,'BM010'!$C$5:$T$102,'BM010'!S$104,0),VLOOKUP(IF($A2196&lt;1500,'BM011'!$D$5,IF($A2196&lt;1800,'BM011'!$D$5,IF($A2196&lt;2000,'BM011'!$D$5,$A2196))),'BM011'!$D$5:$U$607,'BM011'!T$609,0))</f>
        <v>15431.75</v>
      </c>
      <c r="G2196">
        <f>SUMIFS(Baggrundsvariable!D$3:D$296,Baggrundsvariable!$A$3:$A$296,Samlet!$C2196,Baggrundsvariable!$C$3:$C$296,Samlet!$E2196)</f>
        <v>217027</v>
      </c>
      <c r="H2196" s="8">
        <f>SUMIFS(Baggrundsvariable!E$3:E$296,Baggrundsvariable!$A$3:$A$296,Samlet!$C2196,Baggrundsvariable!$C$3:$C$296,Samlet!$E2196)</f>
        <v>0.75</v>
      </c>
      <c r="I2196" s="8">
        <f>SUMIFS(Baggrundsvariable!F$3:F$296,Baggrundsvariable!$A$3:$A$296,Samlet!$C2196,Baggrundsvariable!$C$3:$C$296,Samlet!$E2196)</f>
        <v>3.5</v>
      </c>
      <c r="J2196" s="8">
        <f>SUMIFS(Baggrundsvariable!G$3:G$296,Baggrundsvariable!$A$3:$A$296,Samlet!$C2196,Baggrundsvariable!$C$3:$C$296,Samlet!$E2196)</f>
        <v>18</v>
      </c>
      <c r="K2196" s="8">
        <f>SUMIFS(Baggrundsvariable!H$3:H$296,Baggrundsvariable!$A$3:$A$296,Samlet!$C2196,Baggrundsvariable!$C$3:$C$296,Samlet!$E2196)</f>
        <v>15</v>
      </c>
      <c r="L2196" s="8">
        <f>SUMIFS(Baggrundsvariable!I$3:I$296,Baggrundsvariable!$A$3:$A$296,Samlet!$C2196,Baggrundsvariable!$C$3:$C$296,Samlet!$E2196)</f>
        <v>6.1052047968951948</v>
      </c>
    </row>
    <row r="2197" spans="1:12">
      <c r="A2197">
        <v>4600</v>
      </c>
      <c r="B2197" t="s">
        <v>776</v>
      </c>
      <c r="C2197">
        <v>336</v>
      </c>
      <c r="D2197" t="s">
        <v>1275</v>
      </c>
      <c r="E2197">
        <v>2015</v>
      </c>
      <c r="F2197" s="15">
        <f>IF(VLOOKUP(IF($A2197&lt;1500,'BM011'!$D$5,IF($A2197&lt;1800,'BM011'!$D$5,IF($A2197&lt;2000,'BM011'!$D$5,$A2197))),'BM011'!$D$5:$U$607,'BM011'!T$609,0)="BRUG KOM",VLOOKUP($C2197,'BM010'!$C$5:$T$102,'BM010'!S$104,0),VLOOKUP(IF($A2197&lt;1500,'BM011'!$D$5,IF($A2197&lt;1800,'BM011'!$D$5,IF($A2197&lt;2000,'BM011'!$D$5,$A2197))),'BM011'!$D$5:$U$607,'BM011'!T$609,0))</f>
        <v>15431.75</v>
      </c>
      <c r="G2197">
        <f>SUMIFS(Baggrundsvariable!D$3:D$296,Baggrundsvariable!$A$3:$A$296,Samlet!$C2197,Baggrundsvariable!$C$3:$C$296,Samlet!$E2197)</f>
        <v>217194</v>
      </c>
      <c r="H2197" s="8">
        <f>SUMIFS(Baggrundsvariable!E$3:E$296,Baggrundsvariable!$A$3:$A$296,Samlet!$C2197,Baggrundsvariable!$C$3:$C$296,Samlet!$E2197)</f>
        <v>0.95833333333333359</v>
      </c>
      <c r="I2197" s="8">
        <f>SUMIFS(Baggrundsvariable!F$3:F$296,Baggrundsvariable!$A$3:$A$296,Samlet!$C2197,Baggrundsvariable!$C$3:$C$296,Samlet!$E2197)</f>
        <v>1.9</v>
      </c>
      <c r="J2197" s="8">
        <f>SUMIFS(Baggrundsvariable!G$3:G$296,Baggrundsvariable!$A$3:$A$296,Samlet!$C2197,Baggrundsvariable!$C$3:$C$296,Samlet!$E2197)</f>
        <v>12.6</v>
      </c>
      <c r="K2197" s="8">
        <f>SUMIFS(Baggrundsvariable!H$3:H$296,Baggrundsvariable!$A$3:$A$296,Samlet!$C2197,Baggrundsvariable!$C$3:$C$296,Samlet!$E2197)</f>
        <v>17.100000000000001</v>
      </c>
      <c r="L2197" s="8">
        <f>SUMIFS(Baggrundsvariable!I$3:I$296,Baggrundsvariable!$A$3:$A$296,Samlet!$C2197,Baggrundsvariable!$C$3:$C$296,Samlet!$E2197)</f>
        <v>2.9210282381135402</v>
      </c>
    </row>
    <row r="2198" spans="1:12">
      <c r="A2198">
        <v>4621</v>
      </c>
      <c r="B2198" t="s">
        <v>777</v>
      </c>
      <c r="C2198">
        <v>265</v>
      </c>
      <c r="D2198" t="s">
        <v>1244</v>
      </c>
      <c r="E2198">
        <v>2015</v>
      </c>
      <c r="F2198" s="15">
        <f>IF(VLOOKUP(IF($A2198&lt;1500,'BM011'!$D$5,IF($A2198&lt;1800,'BM011'!$D$5,IF($A2198&lt;2000,'BM011'!$D$5,$A2198))),'BM011'!$D$5:$U$607,'BM011'!T$609,0)="BRUG KOM",VLOOKUP($C2198,'BM010'!$C$5:$T$102,'BM010'!S$104,0),VLOOKUP(IF($A2198&lt;1500,'BM011'!$D$5,IF($A2198&lt;1800,'BM011'!$D$5,IF($A2198&lt;2000,'BM011'!$D$5,$A2198))),'BM011'!$D$5:$U$607,'BM011'!T$609,0))</f>
        <v>12625.75</v>
      </c>
      <c r="G2198">
        <f>SUMIFS(Baggrundsvariable!D$3:D$296,Baggrundsvariable!$A$3:$A$296,Samlet!$C2198,Baggrundsvariable!$C$3:$C$296,Samlet!$E2198)</f>
        <v>242144</v>
      </c>
      <c r="H2198" s="8">
        <f>SUMIFS(Baggrundsvariable!E$3:E$296,Baggrundsvariable!$A$3:$A$296,Samlet!$C2198,Baggrundsvariable!$C$3:$C$296,Samlet!$E2198)</f>
        <v>0.76666666666666672</v>
      </c>
      <c r="I2198" s="8">
        <f>SUMIFS(Baggrundsvariable!F$3:F$296,Baggrundsvariable!$A$3:$A$296,Samlet!$C2198,Baggrundsvariable!$C$3:$C$296,Samlet!$E2198)</f>
        <v>3.6</v>
      </c>
      <c r="J2198" s="8">
        <f>SUMIFS(Baggrundsvariable!G$3:G$296,Baggrundsvariable!$A$3:$A$296,Samlet!$C2198,Baggrundsvariable!$C$3:$C$296,Samlet!$E2198)</f>
        <v>17.399999999999999</v>
      </c>
      <c r="K2198" s="8">
        <f>SUMIFS(Baggrundsvariable!H$3:H$296,Baggrundsvariable!$A$3:$A$296,Samlet!$C2198,Baggrundsvariable!$C$3:$C$296,Samlet!$E2198)</f>
        <v>14.7</v>
      </c>
      <c r="L2198" s="8">
        <f>SUMIFS(Baggrundsvariable!I$3:I$296,Baggrundsvariable!$A$3:$A$296,Samlet!$C2198,Baggrundsvariable!$C$3:$C$296,Samlet!$E2198)</f>
        <v>6.4390546608358648</v>
      </c>
    </row>
    <row r="2199" spans="1:12">
      <c r="A2199">
        <v>4622</v>
      </c>
      <c r="B2199" t="s">
        <v>778</v>
      </c>
      <c r="C2199">
        <v>265</v>
      </c>
      <c r="D2199" t="s">
        <v>1244</v>
      </c>
      <c r="E2199">
        <v>2015</v>
      </c>
      <c r="F2199" s="15">
        <f>IF(VLOOKUP(IF($A2199&lt;1500,'BM011'!$D$5,IF($A2199&lt;1800,'BM011'!$D$5,IF($A2199&lt;2000,'BM011'!$D$5,$A2199))),'BM011'!$D$5:$U$607,'BM011'!T$609,0)="BRUG KOM",VLOOKUP($C2199,'BM010'!$C$5:$T$102,'BM010'!S$104,0),VLOOKUP(IF($A2199&lt;1500,'BM011'!$D$5,IF($A2199&lt;1800,'BM011'!$D$5,IF($A2199&lt;2000,'BM011'!$D$5,$A2199))),'BM011'!$D$5:$U$607,'BM011'!T$609,0))</f>
        <v>15048.5</v>
      </c>
      <c r="G2199">
        <f>SUMIFS(Baggrundsvariable!D$3:D$296,Baggrundsvariable!$A$3:$A$296,Samlet!$C2199,Baggrundsvariable!$C$3:$C$296,Samlet!$E2199)</f>
        <v>242144</v>
      </c>
      <c r="H2199" s="8">
        <f>SUMIFS(Baggrundsvariable!E$3:E$296,Baggrundsvariable!$A$3:$A$296,Samlet!$C2199,Baggrundsvariable!$C$3:$C$296,Samlet!$E2199)</f>
        <v>0.76666666666666672</v>
      </c>
      <c r="I2199" s="8">
        <f>SUMIFS(Baggrundsvariable!F$3:F$296,Baggrundsvariable!$A$3:$A$296,Samlet!$C2199,Baggrundsvariable!$C$3:$C$296,Samlet!$E2199)</f>
        <v>3.6</v>
      </c>
      <c r="J2199" s="8">
        <f>SUMIFS(Baggrundsvariable!G$3:G$296,Baggrundsvariable!$A$3:$A$296,Samlet!$C2199,Baggrundsvariable!$C$3:$C$296,Samlet!$E2199)</f>
        <v>17.399999999999999</v>
      </c>
      <c r="K2199" s="8">
        <f>SUMIFS(Baggrundsvariable!H$3:H$296,Baggrundsvariable!$A$3:$A$296,Samlet!$C2199,Baggrundsvariable!$C$3:$C$296,Samlet!$E2199)</f>
        <v>14.7</v>
      </c>
      <c r="L2199" s="8">
        <f>SUMIFS(Baggrundsvariable!I$3:I$296,Baggrundsvariable!$A$3:$A$296,Samlet!$C2199,Baggrundsvariable!$C$3:$C$296,Samlet!$E2199)</f>
        <v>6.4390546608358648</v>
      </c>
    </row>
    <row r="2200" spans="1:12">
      <c r="A2200">
        <v>4622</v>
      </c>
      <c r="B2200" t="s">
        <v>778</v>
      </c>
      <c r="C2200">
        <v>269</v>
      </c>
      <c r="D2200" t="s">
        <v>1245</v>
      </c>
      <c r="E2200">
        <v>2015</v>
      </c>
      <c r="F2200" s="15">
        <f>IF(VLOOKUP(IF($A2200&lt;1500,'BM011'!$D$5,IF($A2200&lt;1800,'BM011'!$D$5,IF($A2200&lt;2000,'BM011'!$D$5,$A2200))),'BM011'!$D$5:$U$607,'BM011'!T$609,0)="BRUG KOM",VLOOKUP($C2200,'BM010'!$C$5:$T$102,'BM010'!S$104,0),VLOOKUP(IF($A2200&lt;1500,'BM011'!$D$5,IF($A2200&lt;1800,'BM011'!$D$5,IF($A2200&lt;2000,'BM011'!$D$5,$A2200))),'BM011'!$D$5:$U$607,'BM011'!T$609,0))</f>
        <v>15048.5</v>
      </c>
      <c r="G2200">
        <f>SUMIFS(Baggrundsvariable!D$3:D$296,Baggrundsvariable!$A$3:$A$296,Samlet!$C2200,Baggrundsvariable!$C$3:$C$296,Samlet!$E2200)</f>
        <v>263333</v>
      </c>
      <c r="H2200" s="8">
        <f>SUMIFS(Baggrundsvariable!E$3:E$296,Baggrundsvariable!$A$3:$A$296,Samlet!$C2200,Baggrundsvariable!$C$3:$C$296,Samlet!$E2200)</f>
        <v>0.63333333333333319</v>
      </c>
      <c r="I2200" s="8">
        <f>SUMIFS(Baggrundsvariable!F$3:F$296,Baggrundsvariable!$A$3:$A$296,Samlet!$C2200,Baggrundsvariable!$C$3:$C$296,Samlet!$E2200)</f>
        <v>1.8</v>
      </c>
      <c r="J2200" s="8">
        <f>SUMIFS(Baggrundsvariable!G$3:G$296,Baggrundsvariable!$A$3:$A$296,Samlet!$C2200,Baggrundsvariable!$C$3:$C$296,Samlet!$E2200)</f>
        <v>11.8</v>
      </c>
      <c r="K2200" s="8">
        <f>SUMIFS(Baggrundsvariable!H$3:H$296,Baggrundsvariable!$A$3:$A$296,Samlet!$C2200,Baggrundsvariable!$C$3:$C$296,Samlet!$E2200)</f>
        <v>15.1</v>
      </c>
      <c r="L2200" s="8">
        <f>SUMIFS(Baggrundsvariable!I$3:I$296,Baggrundsvariable!$A$3:$A$296,Samlet!$C2200,Baggrundsvariable!$C$3:$C$296,Samlet!$E2200)</f>
        <v>4.5514930976722692</v>
      </c>
    </row>
    <row r="2201" spans="1:12">
      <c r="A2201">
        <v>4623</v>
      </c>
      <c r="B2201" t="s">
        <v>779</v>
      </c>
      <c r="C2201">
        <v>259</v>
      </c>
      <c r="D2201" t="s">
        <v>1266</v>
      </c>
      <c r="E2201">
        <v>2015</v>
      </c>
      <c r="F2201" s="15">
        <f>IF(VLOOKUP(IF($A2201&lt;1500,'BM011'!$D$5,IF($A2201&lt;1800,'BM011'!$D$5,IF($A2201&lt;2000,'BM011'!$D$5,$A2201))),'BM011'!$D$5:$U$607,'BM011'!T$609,0)="BRUG KOM",VLOOKUP($C2201,'BM010'!$C$5:$T$102,'BM010'!S$104,0),VLOOKUP(IF($A2201&lt;1500,'BM011'!$D$5,IF($A2201&lt;1800,'BM011'!$D$5,IF($A2201&lt;2000,'BM011'!$D$5,$A2201))),'BM011'!$D$5:$U$607,'BM011'!T$609,0))</f>
        <v>13752.5</v>
      </c>
      <c r="G2201">
        <f>SUMIFS(Baggrundsvariable!D$3:D$296,Baggrundsvariable!$A$3:$A$296,Samlet!$C2201,Baggrundsvariable!$C$3:$C$296,Samlet!$E2201)</f>
        <v>221728</v>
      </c>
      <c r="H2201" s="8">
        <f>SUMIFS(Baggrundsvariable!E$3:E$296,Baggrundsvariable!$A$3:$A$296,Samlet!$C2201,Baggrundsvariable!$C$3:$C$296,Samlet!$E2201)</f>
        <v>0.95833333333333359</v>
      </c>
      <c r="I2201" s="8">
        <f>SUMIFS(Baggrundsvariable!F$3:F$296,Baggrundsvariable!$A$3:$A$296,Samlet!$C2201,Baggrundsvariable!$C$3:$C$296,Samlet!$E2201)</f>
        <v>2.8</v>
      </c>
      <c r="J2201" s="8">
        <f>SUMIFS(Baggrundsvariable!G$3:G$296,Baggrundsvariable!$A$3:$A$296,Samlet!$C2201,Baggrundsvariable!$C$3:$C$296,Samlet!$E2201)</f>
        <v>14.8</v>
      </c>
      <c r="K2201" s="8">
        <f>SUMIFS(Baggrundsvariable!H$3:H$296,Baggrundsvariable!$A$3:$A$296,Samlet!$C2201,Baggrundsvariable!$C$3:$C$296,Samlet!$E2201)</f>
        <v>17.399999999999999</v>
      </c>
      <c r="L2201" s="8">
        <f>SUMIFS(Baggrundsvariable!I$3:I$296,Baggrundsvariable!$A$3:$A$296,Samlet!$C2201,Baggrundsvariable!$C$3:$C$296,Samlet!$E2201)</f>
        <v>7.3628092363061501</v>
      </c>
    </row>
    <row r="2202" spans="1:12">
      <c r="A2202">
        <v>4623</v>
      </c>
      <c r="B2202" t="s">
        <v>779</v>
      </c>
      <c r="C2202">
        <v>265</v>
      </c>
      <c r="D2202" t="s">
        <v>1244</v>
      </c>
      <c r="E2202">
        <v>2015</v>
      </c>
      <c r="F2202" s="15">
        <f>IF(VLOOKUP(IF($A2202&lt;1500,'BM011'!$D$5,IF($A2202&lt;1800,'BM011'!$D$5,IF($A2202&lt;2000,'BM011'!$D$5,$A2202))),'BM011'!$D$5:$U$607,'BM011'!T$609,0)="BRUG KOM",VLOOKUP($C2202,'BM010'!$C$5:$T$102,'BM010'!S$104,0),VLOOKUP(IF($A2202&lt;1500,'BM011'!$D$5,IF($A2202&lt;1800,'BM011'!$D$5,IF($A2202&lt;2000,'BM011'!$D$5,$A2202))),'BM011'!$D$5:$U$607,'BM011'!T$609,0))</f>
        <v>13752.5</v>
      </c>
      <c r="G2202">
        <f>SUMIFS(Baggrundsvariable!D$3:D$296,Baggrundsvariable!$A$3:$A$296,Samlet!$C2202,Baggrundsvariable!$C$3:$C$296,Samlet!$E2202)</f>
        <v>242144</v>
      </c>
      <c r="H2202" s="8">
        <f>SUMIFS(Baggrundsvariable!E$3:E$296,Baggrundsvariable!$A$3:$A$296,Samlet!$C2202,Baggrundsvariable!$C$3:$C$296,Samlet!$E2202)</f>
        <v>0.76666666666666672</v>
      </c>
      <c r="I2202" s="8">
        <f>SUMIFS(Baggrundsvariable!F$3:F$296,Baggrundsvariable!$A$3:$A$296,Samlet!$C2202,Baggrundsvariable!$C$3:$C$296,Samlet!$E2202)</f>
        <v>3.6</v>
      </c>
      <c r="J2202" s="8">
        <f>SUMIFS(Baggrundsvariable!G$3:G$296,Baggrundsvariable!$A$3:$A$296,Samlet!$C2202,Baggrundsvariable!$C$3:$C$296,Samlet!$E2202)</f>
        <v>17.399999999999999</v>
      </c>
      <c r="K2202" s="8">
        <f>SUMIFS(Baggrundsvariable!H$3:H$296,Baggrundsvariable!$A$3:$A$296,Samlet!$C2202,Baggrundsvariable!$C$3:$C$296,Samlet!$E2202)</f>
        <v>14.7</v>
      </c>
      <c r="L2202" s="8">
        <f>SUMIFS(Baggrundsvariable!I$3:I$296,Baggrundsvariable!$A$3:$A$296,Samlet!$C2202,Baggrundsvariable!$C$3:$C$296,Samlet!$E2202)</f>
        <v>6.4390546608358648</v>
      </c>
    </row>
    <row r="2203" spans="1:12">
      <c r="A2203">
        <v>4623</v>
      </c>
      <c r="B2203" t="s">
        <v>779</v>
      </c>
      <c r="C2203">
        <v>269</v>
      </c>
      <c r="D2203" t="s">
        <v>1245</v>
      </c>
      <c r="E2203">
        <v>2015</v>
      </c>
      <c r="F2203" s="15">
        <f>IF(VLOOKUP(IF($A2203&lt;1500,'BM011'!$D$5,IF($A2203&lt;1800,'BM011'!$D$5,IF($A2203&lt;2000,'BM011'!$D$5,$A2203))),'BM011'!$D$5:$U$607,'BM011'!T$609,0)="BRUG KOM",VLOOKUP($C2203,'BM010'!$C$5:$T$102,'BM010'!S$104,0),VLOOKUP(IF($A2203&lt;1500,'BM011'!$D$5,IF($A2203&lt;1800,'BM011'!$D$5,IF($A2203&lt;2000,'BM011'!$D$5,$A2203))),'BM011'!$D$5:$U$607,'BM011'!T$609,0))</f>
        <v>13752.5</v>
      </c>
      <c r="G2203">
        <f>SUMIFS(Baggrundsvariable!D$3:D$296,Baggrundsvariable!$A$3:$A$296,Samlet!$C2203,Baggrundsvariable!$C$3:$C$296,Samlet!$E2203)</f>
        <v>263333</v>
      </c>
      <c r="H2203" s="8">
        <f>SUMIFS(Baggrundsvariable!E$3:E$296,Baggrundsvariable!$A$3:$A$296,Samlet!$C2203,Baggrundsvariable!$C$3:$C$296,Samlet!$E2203)</f>
        <v>0.63333333333333319</v>
      </c>
      <c r="I2203" s="8">
        <f>SUMIFS(Baggrundsvariable!F$3:F$296,Baggrundsvariable!$A$3:$A$296,Samlet!$C2203,Baggrundsvariable!$C$3:$C$296,Samlet!$E2203)</f>
        <v>1.8</v>
      </c>
      <c r="J2203" s="8">
        <f>SUMIFS(Baggrundsvariable!G$3:G$296,Baggrundsvariable!$A$3:$A$296,Samlet!$C2203,Baggrundsvariable!$C$3:$C$296,Samlet!$E2203)</f>
        <v>11.8</v>
      </c>
      <c r="K2203" s="8">
        <f>SUMIFS(Baggrundsvariable!H$3:H$296,Baggrundsvariable!$A$3:$A$296,Samlet!$C2203,Baggrundsvariable!$C$3:$C$296,Samlet!$E2203)</f>
        <v>15.1</v>
      </c>
      <c r="L2203" s="8">
        <f>SUMIFS(Baggrundsvariable!I$3:I$296,Baggrundsvariable!$A$3:$A$296,Samlet!$C2203,Baggrundsvariable!$C$3:$C$296,Samlet!$E2203)</f>
        <v>4.5514930976722692</v>
      </c>
    </row>
    <row r="2204" spans="1:12">
      <c r="A2204">
        <v>4632</v>
      </c>
      <c r="B2204" t="s">
        <v>780</v>
      </c>
      <c r="C2204">
        <v>259</v>
      </c>
      <c r="D2204" t="s">
        <v>1266</v>
      </c>
      <c r="E2204">
        <v>2015</v>
      </c>
      <c r="F2204" s="15">
        <f>IF(VLOOKUP(IF($A2204&lt;1500,'BM011'!$D$5,IF($A2204&lt;1800,'BM011'!$D$5,IF($A2204&lt;2000,'BM011'!$D$5,$A2204))),'BM011'!$D$5:$U$607,'BM011'!T$609,0)="BRUG KOM",VLOOKUP($C2204,'BM010'!$C$5:$T$102,'BM010'!S$104,0),VLOOKUP(IF($A2204&lt;1500,'BM011'!$D$5,IF($A2204&lt;1800,'BM011'!$D$5,IF($A2204&lt;2000,'BM011'!$D$5,$A2204))),'BM011'!$D$5:$U$607,'BM011'!T$609,0))</f>
        <v>12574</v>
      </c>
      <c r="G2204">
        <f>SUMIFS(Baggrundsvariable!D$3:D$296,Baggrundsvariable!$A$3:$A$296,Samlet!$C2204,Baggrundsvariable!$C$3:$C$296,Samlet!$E2204)</f>
        <v>221728</v>
      </c>
      <c r="H2204" s="8">
        <f>SUMIFS(Baggrundsvariable!E$3:E$296,Baggrundsvariable!$A$3:$A$296,Samlet!$C2204,Baggrundsvariable!$C$3:$C$296,Samlet!$E2204)</f>
        <v>0.95833333333333359</v>
      </c>
      <c r="I2204" s="8">
        <f>SUMIFS(Baggrundsvariable!F$3:F$296,Baggrundsvariable!$A$3:$A$296,Samlet!$C2204,Baggrundsvariable!$C$3:$C$296,Samlet!$E2204)</f>
        <v>2.8</v>
      </c>
      <c r="J2204" s="8">
        <f>SUMIFS(Baggrundsvariable!G$3:G$296,Baggrundsvariable!$A$3:$A$296,Samlet!$C2204,Baggrundsvariable!$C$3:$C$296,Samlet!$E2204)</f>
        <v>14.8</v>
      </c>
      <c r="K2204" s="8">
        <f>SUMIFS(Baggrundsvariable!H$3:H$296,Baggrundsvariable!$A$3:$A$296,Samlet!$C2204,Baggrundsvariable!$C$3:$C$296,Samlet!$E2204)</f>
        <v>17.399999999999999</v>
      </c>
      <c r="L2204" s="8">
        <f>SUMIFS(Baggrundsvariable!I$3:I$296,Baggrundsvariable!$A$3:$A$296,Samlet!$C2204,Baggrundsvariable!$C$3:$C$296,Samlet!$E2204)</f>
        <v>7.3628092363061501</v>
      </c>
    </row>
    <row r="2205" spans="1:12">
      <c r="A2205">
        <v>4640</v>
      </c>
      <c r="B2205" t="s">
        <v>781</v>
      </c>
      <c r="C2205">
        <v>320</v>
      </c>
      <c r="D2205" t="s">
        <v>1268</v>
      </c>
      <c r="E2205">
        <v>2015</v>
      </c>
      <c r="F2205" s="15">
        <f>IF(VLOOKUP(IF($A2205&lt;1500,'BM011'!$D$5,IF($A2205&lt;1800,'BM011'!$D$5,IF($A2205&lt;2000,'BM011'!$D$5,$A2205))),'BM011'!$D$5:$U$607,'BM011'!T$609,0)="BRUG KOM",VLOOKUP($C2205,'BM010'!$C$5:$T$102,'BM010'!S$104,0),VLOOKUP(IF($A2205&lt;1500,'BM011'!$D$5,IF($A2205&lt;1800,'BM011'!$D$5,IF($A2205&lt;2000,'BM011'!$D$5,$A2205))),'BM011'!$D$5:$U$607,'BM011'!T$609,0))</f>
        <v>7588</v>
      </c>
      <c r="G2205">
        <f>SUMIFS(Baggrundsvariable!D$3:D$296,Baggrundsvariable!$A$3:$A$296,Samlet!$C2205,Baggrundsvariable!$C$3:$C$296,Samlet!$E2205)</f>
        <v>207107</v>
      </c>
      <c r="H2205" s="8">
        <f>SUMIFS(Baggrundsvariable!E$3:E$296,Baggrundsvariable!$A$3:$A$296,Samlet!$C2205,Baggrundsvariable!$C$3:$C$296,Samlet!$E2205)</f>
        <v>0.82500000000000007</v>
      </c>
      <c r="I2205" s="8">
        <f>SUMIFS(Baggrundsvariable!F$3:F$296,Baggrundsvariable!$A$3:$A$296,Samlet!$C2205,Baggrundsvariable!$C$3:$C$296,Samlet!$E2205)</f>
        <v>4</v>
      </c>
      <c r="J2205" s="8">
        <f>SUMIFS(Baggrundsvariable!G$3:G$296,Baggrundsvariable!$A$3:$A$296,Samlet!$C2205,Baggrundsvariable!$C$3:$C$296,Samlet!$E2205)</f>
        <v>16.600000000000001</v>
      </c>
      <c r="K2205" s="8">
        <f>SUMIFS(Baggrundsvariable!H$3:H$296,Baggrundsvariable!$A$3:$A$296,Samlet!$C2205,Baggrundsvariable!$C$3:$C$296,Samlet!$E2205)</f>
        <v>17.600000000000001</v>
      </c>
      <c r="L2205" s="8">
        <f>SUMIFS(Baggrundsvariable!I$3:I$296,Baggrundsvariable!$A$3:$A$296,Samlet!$C2205,Baggrundsvariable!$C$3:$C$296,Samlet!$E2205)</f>
        <v>3.3055806852877985</v>
      </c>
    </row>
    <row r="2206" spans="1:12">
      <c r="A2206">
        <v>4640</v>
      </c>
      <c r="B2206" t="s">
        <v>781</v>
      </c>
      <c r="C2206">
        <v>370</v>
      </c>
      <c r="D2206" t="s">
        <v>1271</v>
      </c>
      <c r="E2206">
        <v>2015</v>
      </c>
      <c r="F2206" s="15">
        <f>IF(VLOOKUP(IF($A2206&lt;1500,'BM011'!$D$5,IF($A2206&lt;1800,'BM011'!$D$5,IF($A2206&lt;2000,'BM011'!$D$5,$A2206))),'BM011'!$D$5:$U$607,'BM011'!T$609,0)="BRUG KOM",VLOOKUP($C2206,'BM010'!$C$5:$T$102,'BM010'!S$104,0),VLOOKUP(IF($A2206&lt;1500,'BM011'!$D$5,IF($A2206&lt;1800,'BM011'!$D$5,IF($A2206&lt;2000,'BM011'!$D$5,$A2206))),'BM011'!$D$5:$U$607,'BM011'!T$609,0))</f>
        <v>7588</v>
      </c>
      <c r="G2206">
        <f>SUMIFS(Baggrundsvariable!D$3:D$296,Baggrundsvariable!$A$3:$A$296,Samlet!$C2206,Baggrundsvariable!$C$3:$C$296,Samlet!$E2206)</f>
        <v>210156</v>
      </c>
      <c r="H2206" s="8">
        <f>SUMIFS(Baggrundsvariable!E$3:E$296,Baggrundsvariable!$A$3:$A$296,Samlet!$C2206,Baggrundsvariable!$C$3:$C$296,Samlet!$E2206)</f>
        <v>1.1666666666666663</v>
      </c>
      <c r="I2206" s="8">
        <f>SUMIFS(Baggrundsvariable!F$3:F$296,Baggrundsvariable!$A$3:$A$296,Samlet!$C2206,Baggrundsvariable!$C$3:$C$296,Samlet!$E2206)</f>
        <v>3.3</v>
      </c>
      <c r="J2206" s="8">
        <f>SUMIFS(Baggrundsvariable!G$3:G$296,Baggrundsvariable!$A$3:$A$296,Samlet!$C2206,Baggrundsvariable!$C$3:$C$296,Samlet!$E2206)</f>
        <v>17.399999999999999</v>
      </c>
      <c r="K2206" s="8">
        <f>SUMIFS(Baggrundsvariable!H$3:H$296,Baggrundsvariable!$A$3:$A$296,Samlet!$C2206,Baggrundsvariable!$C$3:$C$296,Samlet!$E2206)</f>
        <v>17.399999999999999</v>
      </c>
      <c r="L2206" s="8">
        <f>SUMIFS(Baggrundsvariable!I$3:I$296,Baggrundsvariable!$A$3:$A$296,Samlet!$C2206,Baggrundsvariable!$C$3:$C$296,Samlet!$E2206)</f>
        <v>5.4968739315195618</v>
      </c>
    </row>
    <row r="2207" spans="1:12">
      <c r="A2207">
        <v>4652</v>
      </c>
      <c r="B2207" t="s">
        <v>782</v>
      </c>
      <c r="C2207">
        <v>320</v>
      </c>
      <c r="D2207" t="s">
        <v>1268</v>
      </c>
      <c r="E2207">
        <v>2015</v>
      </c>
      <c r="F2207" s="15">
        <f>IF(VLOOKUP(IF($A2207&lt;1500,'BM011'!$D$5,IF($A2207&lt;1800,'BM011'!$D$5,IF($A2207&lt;2000,'BM011'!$D$5,$A2207))),'BM011'!$D$5:$U$607,'BM011'!T$609,0)="BRUG KOM",VLOOKUP($C2207,'BM010'!$C$5:$T$102,'BM010'!S$104,0),VLOOKUP(IF($A2207&lt;1500,'BM011'!$D$5,IF($A2207&lt;1800,'BM011'!$D$5,IF($A2207&lt;2000,'BM011'!$D$5,$A2207))),'BM011'!$D$5:$U$607,'BM011'!T$609,0))</f>
        <v>8256</v>
      </c>
      <c r="G2207">
        <f>SUMIFS(Baggrundsvariable!D$3:D$296,Baggrundsvariable!$A$3:$A$296,Samlet!$C2207,Baggrundsvariable!$C$3:$C$296,Samlet!$E2207)</f>
        <v>207107</v>
      </c>
      <c r="H2207" s="8">
        <f>SUMIFS(Baggrundsvariable!E$3:E$296,Baggrundsvariable!$A$3:$A$296,Samlet!$C2207,Baggrundsvariable!$C$3:$C$296,Samlet!$E2207)</f>
        <v>0.82500000000000007</v>
      </c>
      <c r="I2207" s="8">
        <f>SUMIFS(Baggrundsvariable!F$3:F$296,Baggrundsvariable!$A$3:$A$296,Samlet!$C2207,Baggrundsvariable!$C$3:$C$296,Samlet!$E2207)</f>
        <v>4</v>
      </c>
      <c r="J2207" s="8">
        <f>SUMIFS(Baggrundsvariable!G$3:G$296,Baggrundsvariable!$A$3:$A$296,Samlet!$C2207,Baggrundsvariable!$C$3:$C$296,Samlet!$E2207)</f>
        <v>16.600000000000001</v>
      </c>
      <c r="K2207" s="8">
        <f>SUMIFS(Baggrundsvariable!H$3:H$296,Baggrundsvariable!$A$3:$A$296,Samlet!$C2207,Baggrundsvariable!$C$3:$C$296,Samlet!$E2207)</f>
        <v>17.600000000000001</v>
      </c>
      <c r="L2207" s="8">
        <f>SUMIFS(Baggrundsvariable!I$3:I$296,Baggrundsvariable!$A$3:$A$296,Samlet!$C2207,Baggrundsvariable!$C$3:$C$296,Samlet!$E2207)</f>
        <v>3.3055806852877985</v>
      </c>
    </row>
    <row r="2208" spans="1:12">
      <c r="A2208">
        <v>4652</v>
      </c>
      <c r="B2208" t="s">
        <v>782</v>
      </c>
      <c r="C2208">
        <v>336</v>
      </c>
      <c r="D2208" t="s">
        <v>1275</v>
      </c>
      <c r="E2208">
        <v>2015</v>
      </c>
      <c r="F2208" s="15">
        <f>IF(VLOOKUP(IF($A2208&lt;1500,'BM011'!$D$5,IF($A2208&lt;1800,'BM011'!$D$5,IF($A2208&lt;2000,'BM011'!$D$5,$A2208))),'BM011'!$D$5:$U$607,'BM011'!T$609,0)="BRUG KOM",VLOOKUP($C2208,'BM010'!$C$5:$T$102,'BM010'!S$104,0),VLOOKUP(IF($A2208&lt;1500,'BM011'!$D$5,IF($A2208&lt;1800,'BM011'!$D$5,IF($A2208&lt;2000,'BM011'!$D$5,$A2208))),'BM011'!$D$5:$U$607,'BM011'!T$609,0))</f>
        <v>8256</v>
      </c>
      <c r="G2208">
        <f>SUMIFS(Baggrundsvariable!D$3:D$296,Baggrundsvariable!$A$3:$A$296,Samlet!$C2208,Baggrundsvariable!$C$3:$C$296,Samlet!$E2208)</f>
        <v>217194</v>
      </c>
      <c r="H2208" s="8">
        <f>SUMIFS(Baggrundsvariable!E$3:E$296,Baggrundsvariable!$A$3:$A$296,Samlet!$C2208,Baggrundsvariable!$C$3:$C$296,Samlet!$E2208)</f>
        <v>0.95833333333333359</v>
      </c>
      <c r="I2208" s="8">
        <f>SUMIFS(Baggrundsvariable!F$3:F$296,Baggrundsvariable!$A$3:$A$296,Samlet!$C2208,Baggrundsvariable!$C$3:$C$296,Samlet!$E2208)</f>
        <v>1.9</v>
      </c>
      <c r="J2208" s="8">
        <f>SUMIFS(Baggrundsvariable!G$3:G$296,Baggrundsvariable!$A$3:$A$296,Samlet!$C2208,Baggrundsvariable!$C$3:$C$296,Samlet!$E2208)</f>
        <v>12.6</v>
      </c>
      <c r="K2208" s="8">
        <f>SUMIFS(Baggrundsvariable!H$3:H$296,Baggrundsvariable!$A$3:$A$296,Samlet!$C2208,Baggrundsvariable!$C$3:$C$296,Samlet!$E2208)</f>
        <v>17.100000000000001</v>
      </c>
      <c r="L2208" s="8">
        <f>SUMIFS(Baggrundsvariable!I$3:I$296,Baggrundsvariable!$A$3:$A$296,Samlet!$C2208,Baggrundsvariable!$C$3:$C$296,Samlet!$E2208)</f>
        <v>2.9210282381135402</v>
      </c>
    </row>
    <row r="2209" spans="1:12">
      <c r="A2209">
        <v>4653</v>
      </c>
      <c r="B2209" t="s">
        <v>783</v>
      </c>
      <c r="C2209">
        <v>320</v>
      </c>
      <c r="D2209" t="s">
        <v>1268</v>
      </c>
      <c r="E2209">
        <v>2015</v>
      </c>
      <c r="F2209" s="15">
        <f>IF(VLOOKUP(IF($A2209&lt;1500,'BM011'!$D$5,IF($A2209&lt;1800,'BM011'!$D$5,IF($A2209&lt;2000,'BM011'!$D$5,$A2209))),'BM011'!$D$5:$U$607,'BM011'!T$609,0)="BRUG KOM",VLOOKUP($C2209,'BM010'!$C$5:$T$102,'BM010'!S$104,0),VLOOKUP(IF($A2209&lt;1500,'BM011'!$D$5,IF($A2209&lt;1800,'BM011'!$D$5,IF($A2209&lt;2000,'BM011'!$D$5,$A2209))),'BM011'!$D$5:$U$607,'BM011'!T$609,0))</f>
        <v>8651</v>
      </c>
      <c r="G2209">
        <f>SUMIFS(Baggrundsvariable!D$3:D$296,Baggrundsvariable!$A$3:$A$296,Samlet!$C2209,Baggrundsvariable!$C$3:$C$296,Samlet!$E2209)</f>
        <v>207107</v>
      </c>
      <c r="H2209" s="8">
        <f>SUMIFS(Baggrundsvariable!E$3:E$296,Baggrundsvariable!$A$3:$A$296,Samlet!$C2209,Baggrundsvariable!$C$3:$C$296,Samlet!$E2209)</f>
        <v>0.82500000000000007</v>
      </c>
      <c r="I2209" s="8">
        <f>SUMIFS(Baggrundsvariable!F$3:F$296,Baggrundsvariable!$A$3:$A$296,Samlet!$C2209,Baggrundsvariable!$C$3:$C$296,Samlet!$E2209)</f>
        <v>4</v>
      </c>
      <c r="J2209" s="8">
        <f>SUMIFS(Baggrundsvariable!G$3:G$296,Baggrundsvariable!$A$3:$A$296,Samlet!$C2209,Baggrundsvariable!$C$3:$C$296,Samlet!$E2209)</f>
        <v>16.600000000000001</v>
      </c>
      <c r="K2209" s="8">
        <f>SUMIFS(Baggrundsvariable!H$3:H$296,Baggrundsvariable!$A$3:$A$296,Samlet!$C2209,Baggrundsvariable!$C$3:$C$296,Samlet!$E2209)</f>
        <v>17.600000000000001</v>
      </c>
      <c r="L2209" s="8">
        <f>SUMIFS(Baggrundsvariable!I$3:I$296,Baggrundsvariable!$A$3:$A$296,Samlet!$C2209,Baggrundsvariable!$C$3:$C$296,Samlet!$E2209)</f>
        <v>3.3055806852877985</v>
      </c>
    </row>
    <row r="2210" spans="1:12">
      <c r="A2210">
        <v>4653</v>
      </c>
      <c r="B2210" t="s">
        <v>783</v>
      </c>
      <c r="C2210">
        <v>336</v>
      </c>
      <c r="D2210" t="s">
        <v>1275</v>
      </c>
      <c r="E2210">
        <v>2015</v>
      </c>
      <c r="F2210" s="15">
        <f>IF(VLOOKUP(IF($A2210&lt;1500,'BM011'!$D$5,IF($A2210&lt;1800,'BM011'!$D$5,IF($A2210&lt;2000,'BM011'!$D$5,$A2210))),'BM011'!$D$5:$U$607,'BM011'!T$609,0)="BRUG KOM",VLOOKUP($C2210,'BM010'!$C$5:$T$102,'BM010'!S$104,0),VLOOKUP(IF($A2210&lt;1500,'BM011'!$D$5,IF($A2210&lt;1800,'BM011'!$D$5,IF($A2210&lt;2000,'BM011'!$D$5,$A2210))),'BM011'!$D$5:$U$607,'BM011'!T$609,0))</f>
        <v>8651</v>
      </c>
      <c r="G2210">
        <f>SUMIFS(Baggrundsvariable!D$3:D$296,Baggrundsvariable!$A$3:$A$296,Samlet!$C2210,Baggrundsvariable!$C$3:$C$296,Samlet!$E2210)</f>
        <v>217194</v>
      </c>
      <c r="H2210" s="8">
        <f>SUMIFS(Baggrundsvariable!E$3:E$296,Baggrundsvariable!$A$3:$A$296,Samlet!$C2210,Baggrundsvariable!$C$3:$C$296,Samlet!$E2210)</f>
        <v>0.95833333333333359</v>
      </c>
      <c r="I2210" s="8">
        <f>SUMIFS(Baggrundsvariable!F$3:F$296,Baggrundsvariable!$A$3:$A$296,Samlet!$C2210,Baggrundsvariable!$C$3:$C$296,Samlet!$E2210)</f>
        <v>1.9</v>
      </c>
      <c r="J2210" s="8">
        <f>SUMIFS(Baggrundsvariable!G$3:G$296,Baggrundsvariable!$A$3:$A$296,Samlet!$C2210,Baggrundsvariable!$C$3:$C$296,Samlet!$E2210)</f>
        <v>12.6</v>
      </c>
      <c r="K2210" s="8">
        <f>SUMIFS(Baggrundsvariable!H$3:H$296,Baggrundsvariable!$A$3:$A$296,Samlet!$C2210,Baggrundsvariable!$C$3:$C$296,Samlet!$E2210)</f>
        <v>17.100000000000001</v>
      </c>
      <c r="L2210" s="8">
        <f>SUMIFS(Baggrundsvariable!I$3:I$296,Baggrundsvariable!$A$3:$A$296,Samlet!$C2210,Baggrundsvariable!$C$3:$C$296,Samlet!$E2210)</f>
        <v>2.9210282381135402</v>
      </c>
    </row>
    <row r="2211" spans="1:12">
      <c r="A2211">
        <v>4654</v>
      </c>
      <c r="B2211" t="s">
        <v>784</v>
      </c>
      <c r="C2211">
        <v>320</v>
      </c>
      <c r="D2211" t="s">
        <v>1268</v>
      </c>
      <c r="E2211">
        <v>2015</v>
      </c>
      <c r="F2211" s="15">
        <f>IF(VLOOKUP(IF($A2211&lt;1500,'BM011'!$D$5,IF($A2211&lt;1800,'BM011'!$D$5,IF($A2211&lt;2000,'BM011'!$D$5,$A2211))),'BM011'!$D$5:$U$607,'BM011'!T$609,0)="BRUG KOM",VLOOKUP($C2211,'BM010'!$C$5:$T$102,'BM010'!S$104,0),VLOOKUP(IF($A2211&lt;1500,'BM011'!$D$5,IF($A2211&lt;1800,'BM011'!$D$5,IF($A2211&lt;2000,'BM011'!$D$5,$A2211))),'BM011'!$D$5:$U$607,'BM011'!T$609,0))</f>
        <v>9340.75</v>
      </c>
      <c r="G2211">
        <f>SUMIFS(Baggrundsvariable!D$3:D$296,Baggrundsvariable!$A$3:$A$296,Samlet!$C2211,Baggrundsvariable!$C$3:$C$296,Samlet!$E2211)</f>
        <v>207107</v>
      </c>
      <c r="H2211" s="8">
        <f>SUMIFS(Baggrundsvariable!E$3:E$296,Baggrundsvariable!$A$3:$A$296,Samlet!$C2211,Baggrundsvariable!$C$3:$C$296,Samlet!$E2211)</f>
        <v>0.82500000000000007</v>
      </c>
      <c r="I2211" s="8">
        <f>SUMIFS(Baggrundsvariable!F$3:F$296,Baggrundsvariable!$A$3:$A$296,Samlet!$C2211,Baggrundsvariable!$C$3:$C$296,Samlet!$E2211)</f>
        <v>4</v>
      </c>
      <c r="J2211" s="8">
        <f>SUMIFS(Baggrundsvariable!G$3:G$296,Baggrundsvariable!$A$3:$A$296,Samlet!$C2211,Baggrundsvariable!$C$3:$C$296,Samlet!$E2211)</f>
        <v>16.600000000000001</v>
      </c>
      <c r="K2211" s="8">
        <f>SUMIFS(Baggrundsvariable!H$3:H$296,Baggrundsvariable!$A$3:$A$296,Samlet!$C2211,Baggrundsvariable!$C$3:$C$296,Samlet!$E2211)</f>
        <v>17.600000000000001</v>
      </c>
      <c r="L2211" s="8">
        <f>SUMIFS(Baggrundsvariable!I$3:I$296,Baggrundsvariable!$A$3:$A$296,Samlet!$C2211,Baggrundsvariable!$C$3:$C$296,Samlet!$E2211)</f>
        <v>3.3055806852877985</v>
      </c>
    </row>
    <row r="2212" spans="1:12">
      <c r="A2212">
        <v>4660</v>
      </c>
      <c r="B2212" t="s">
        <v>785</v>
      </c>
      <c r="C2212">
        <v>336</v>
      </c>
      <c r="D2212" t="s">
        <v>1275</v>
      </c>
      <c r="E2212">
        <v>2015</v>
      </c>
      <c r="F2212" s="15">
        <f>IF(VLOOKUP(IF($A2212&lt;1500,'BM011'!$D$5,IF($A2212&lt;1800,'BM011'!$D$5,IF($A2212&lt;2000,'BM011'!$D$5,$A2212))),'BM011'!$D$5:$U$607,'BM011'!T$609,0)="BRUG KOM",VLOOKUP($C2212,'BM010'!$C$5:$T$102,'BM010'!S$104,0),VLOOKUP(IF($A2212&lt;1500,'BM011'!$D$5,IF($A2212&lt;1800,'BM011'!$D$5,IF($A2212&lt;2000,'BM011'!$D$5,$A2212))),'BM011'!$D$5:$U$607,'BM011'!T$609,0))</f>
        <v>7812.75</v>
      </c>
      <c r="G2212">
        <f>SUMIFS(Baggrundsvariable!D$3:D$296,Baggrundsvariable!$A$3:$A$296,Samlet!$C2212,Baggrundsvariable!$C$3:$C$296,Samlet!$E2212)</f>
        <v>217194</v>
      </c>
      <c r="H2212" s="8">
        <f>SUMIFS(Baggrundsvariable!E$3:E$296,Baggrundsvariable!$A$3:$A$296,Samlet!$C2212,Baggrundsvariable!$C$3:$C$296,Samlet!$E2212)</f>
        <v>0.95833333333333359</v>
      </c>
      <c r="I2212" s="8">
        <f>SUMIFS(Baggrundsvariable!F$3:F$296,Baggrundsvariable!$A$3:$A$296,Samlet!$C2212,Baggrundsvariable!$C$3:$C$296,Samlet!$E2212)</f>
        <v>1.9</v>
      </c>
      <c r="J2212" s="8">
        <f>SUMIFS(Baggrundsvariable!G$3:G$296,Baggrundsvariable!$A$3:$A$296,Samlet!$C2212,Baggrundsvariable!$C$3:$C$296,Samlet!$E2212)</f>
        <v>12.6</v>
      </c>
      <c r="K2212" s="8">
        <f>SUMIFS(Baggrundsvariable!H$3:H$296,Baggrundsvariable!$A$3:$A$296,Samlet!$C2212,Baggrundsvariable!$C$3:$C$296,Samlet!$E2212)</f>
        <v>17.100000000000001</v>
      </c>
      <c r="L2212" s="8">
        <f>SUMIFS(Baggrundsvariable!I$3:I$296,Baggrundsvariable!$A$3:$A$296,Samlet!$C2212,Baggrundsvariable!$C$3:$C$296,Samlet!$E2212)</f>
        <v>2.9210282381135402</v>
      </c>
    </row>
    <row r="2213" spans="1:12">
      <c r="A2213">
        <v>4671</v>
      </c>
      <c r="B2213" t="s">
        <v>786</v>
      </c>
      <c r="C2213">
        <v>336</v>
      </c>
      <c r="D2213" t="s">
        <v>1275</v>
      </c>
      <c r="E2213">
        <v>2015</v>
      </c>
      <c r="F2213" s="15">
        <f>IF(VLOOKUP(IF($A2213&lt;1500,'BM011'!$D$5,IF($A2213&lt;1800,'BM011'!$D$5,IF($A2213&lt;2000,'BM011'!$D$5,$A2213))),'BM011'!$D$5:$U$607,'BM011'!T$609,0)="BRUG KOM",VLOOKUP($C2213,'BM010'!$C$5:$T$102,'BM010'!S$104,0),VLOOKUP(IF($A2213&lt;1500,'BM011'!$D$5,IF($A2213&lt;1800,'BM011'!$D$5,IF($A2213&lt;2000,'BM011'!$D$5,$A2213))),'BM011'!$D$5:$U$607,'BM011'!T$609,0))</f>
        <v>9884.75</v>
      </c>
      <c r="G2213">
        <f>SUMIFS(Baggrundsvariable!D$3:D$296,Baggrundsvariable!$A$3:$A$296,Samlet!$C2213,Baggrundsvariable!$C$3:$C$296,Samlet!$E2213)</f>
        <v>217194</v>
      </c>
      <c r="H2213" s="8">
        <f>SUMIFS(Baggrundsvariable!E$3:E$296,Baggrundsvariable!$A$3:$A$296,Samlet!$C2213,Baggrundsvariable!$C$3:$C$296,Samlet!$E2213)</f>
        <v>0.95833333333333359</v>
      </c>
      <c r="I2213" s="8">
        <f>SUMIFS(Baggrundsvariable!F$3:F$296,Baggrundsvariable!$A$3:$A$296,Samlet!$C2213,Baggrundsvariable!$C$3:$C$296,Samlet!$E2213)</f>
        <v>1.9</v>
      </c>
      <c r="J2213" s="8">
        <f>SUMIFS(Baggrundsvariable!G$3:G$296,Baggrundsvariable!$A$3:$A$296,Samlet!$C2213,Baggrundsvariable!$C$3:$C$296,Samlet!$E2213)</f>
        <v>12.6</v>
      </c>
      <c r="K2213" s="8">
        <f>SUMIFS(Baggrundsvariable!H$3:H$296,Baggrundsvariable!$A$3:$A$296,Samlet!$C2213,Baggrundsvariable!$C$3:$C$296,Samlet!$E2213)</f>
        <v>17.100000000000001</v>
      </c>
      <c r="L2213" s="8">
        <f>SUMIFS(Baggrundsvariable!I$3:I$296,Baggrundsvariable!$A$3:$A$296,Samlet!$C2213,Baggrundsvariable!$C$3:$C$296,Samlet!$E2213)</f>
        <v>2.9210282381135402</v>
      </c>
    </row>
    <row r="2214" spans="1:12">
      <c r="A2214">
        <v>4672</v>
      </c>
      <c r="B2214" t="s">
        <v>787</v>
      </c>
      <c r="C2214">
        <v>336</v>
      </c>
      <c r="D2214" t="s">
        <v>1275</v>
      </c>
      <c r="E2214">
        <v>2015</v>
      </c>
      <c r="F2214" s="15">
        <f>IF(VLOOKUP(IF($A2214&lt;1500,'BM011'!$D$5,IF($A2214&lt;1800,'BM011'!$D$5,IF($A2214&lt;2000,'BM011'!$D$5,$A2214))),'BM011'!$D$5:$U$607,'BM011'!T$609,0)="BRUG KOM",VLOOKUP($C2214,'BM010'!$C$5:$T$102,'BM010'!S$104,0),VLOOKUP(IF($A2214&lt;1500,'BM011'!$D$5,IF($A2214&lt;1800,'BM011'!$D$5,IF($A2214&lt;2000,'BM011'!$D$5,$A2214))),'BM011'!$D$5:$U$607,'BM011'!T$609,0))</f>
        <v>9884.75</v>
      </c>
      <c r="G2214">
        <f>SUMIFS(Baggrundsvariable!D$3:D$296,Baggrundsvariable!$A$3:$A$296,Samlet!$C2214,Baggrundsvariable!$C$3:$C$296,Samlet!$E2214)</f>
        <v>217194</v>
      </c>
      <c r="H2214" s="8">
        <f>SUMIFS(Baggrundsvariable!E$3:E$296,Baggrundsvariable!$A$3:$A$296,Samlet!$C2214,Baggrundsvariable!$C$3:$C$296,Samlet!$E2214)</f>
        <v>0.95833333333333359</v>
      </c>
      <c r="I2214" s="8">
        <f>SUMIFS(Baggrundsvariable!F$3:F$296,Baggrundsvariable!$A$3:$A$296,Samlet!$C2214,Baggrundsvariable!$C$3:$C$296,Samlet!$E2214)</f>
        <v>1.9</v>
      </c>
      <c r="J2214" s="8">
        <f>SUMIFS(Baggrundsvariable!G$3:G$296,Baggrundsvariable!$A$3:$A$296,Samlet!$C2214,Baggrundsvariable!$C$3:$C$296,Samlet!$E2214)</f>
        <v>12.6</v>
      </c>
      <c r="K2214" s="8">
        <f>SUMIFS(Baggrundsvariable!H$3:H$296,Baggrundsvariable!$A$3:$A$296,Samlet!$C2214,Baggrundsvariable!$C$3:$C$296,Samlet!$E2214)</f>
        <v>17.100000000000001</v>
      </c>
      <c r="L2214" s="8">
        <f>SUMIFS(Baggrundsvariable!I$3:I$296,Baggrundsvariable!$A$3:$A$296,Samlet!$C2214,Baggrundsvariable!$C$3:$C$296,Samlet!$E2214)</f>
        <v>2.9210282381135402</v>
      </c>
    </row>
    <row r="2215" spans="1:12">
      <c r="A2215">
        <v>4673</v>
      </c>
      <c r="B2215" t="s">
        <v>788</v>
      </c>
      <c r="C2215">
        <v>336</v>
      </c>
      <c r="D2215" t="s">
        <v>1275</v>
      </c>
      <c r="E2215">
        <v>2015</v>
      </c>
      <c r="F2215" s="15">
        <f>IF(VLOOKUP(IF($A2215&lt;1500,'BM011'!$D$5,IF($A2215&lt;1800,'BM011'!$D$5,IF($A2215&lt;2000,'BM011'!$D$5,$A2215))),'BM011'!$D$5:$U$607,'BM011'!T$609,0)="BRUG KOM",VLOOKUP($C2215,'BM010'!$C$5:$T$102,'BM010'!S$104,0),VLOOKUP(IF($A2215&lt;1500,'BM011'!$D$5,IF($A2215&lt;1800,'BM011'!$D$5,IF($A2215&lt;2000,'BM011'!$D$5,$A2215))),'BM011'!$D$5:$U$607,'BM011'!T$609,0))</f>
        <v>7518</v>
      </c>
      <c r="G2215">
        <f>SUMIFS(Baggrundsvariable!D$3:D$296,Baggrundsvariable!$A$3:$A$296,Samlet!$C2215,Baggrundsvariable!$C$3:$C$296,Samlet!$E2215)</f>
        <v>217194</v>
      </c>
      <c r="H2215" s="8">
        <f>SUMIFS(Baggrundsvariable!E$3:E$296,Baggrundsvariable!$A$3:$A$296,Samlet!$C2215,Baggrundsvariable!$C$3:$C$296,Samlet!$E2215)</f>
        <v>0.95833333333333359</v>
      </c>
      <c r="I2215" s="8">
        <f>SUMIFS(Baggrundsvariable!F$3:F$296,Baggrundsvariable!$A$3:$A$296,Samlet!$C2215,Baggrundsvariable!$C$3:$C$296,Samlet!$E2215)</f>
        <v>1.9</v>
      </c>
      <c r="J2215" s="8">
        <f>SUMIFS(Baggrundsvariable!G$3:G$296,Baggrundsvariable!$A$3:$A$296,Samlet!$C2215,Baggrundsvariable!$C$3:$C$296,Samlet!$E2215)</f>
        <v>12.6</v>
      </c>
      <c r="K2215" s="8">
        <f>SUMIFS(Baggrundsvariable!H$3:H$296,Baggrundsvariable!$A$3:$A$296,Samlet!$C2215,Baggrundsvariable!$C$3:$C$296,Samlet!$E2215)</f>
        <v>17.100000000000001</v>
      </c>
      <c r="L2215" s="8">
        <f>SUMIFS(Baggrundsvariable!I$3:I$296,Baggrundsvariable!$A$3:$A$296,Samlet!$C2215,Baggrundsvariable!$C$3:$C$296,Samlet!$E2215)</f>
        <v>2.9210282381135402</v>
      </c>
    </row>
    <row r="2216" spans="1:12">
      <c r="A2216">
        <v>4681</v>
      </c>
      <c r="B2216" t="s">
        <v>789</v>
      </c>
      <c r="C2216">
        <v>259</v>
      </c>
      <c r="D2216" t="s">
        <v>1266</v>
      </c>
      <c r="E2216">
        <v>2015</v>
      </c>
      <c r="F2216" s="15">
        <f>IF(VLOOKUP(IF($A2216&lt;1500,'BM011'!$D$5,IF($A2216&lt;1800,'BM011'!$D$5,IF($A2216&lt;2000,'BM011'!$D$5,$A2216))),'BM011'!$D$5:$U$607,'BM011'!T$609,0)="BRUG KOM",VLOOKUP($C2216,'BM010'!$C$5:$T$102,'BM010'!S$104,0),VLOOKUP(IF($A2216&lt;1500,'BM011'!$D$5,IF($A2216&lt;1800,'BM011'!$D$5,IF($A2216&lt;2000,'BM011'!$D$5,$A2216))),'BM011'!$D$5:$U$607,'BM011'!T$609,0))</f>
        <v>14270</v>
      </c>
      <c r="G2216">
        <f>SUMIFS(Baggrundsvariable!D$3:D$296,Baggrundsvariable!$A$3:$A$296,Samlet!$C2216,Baggrundsvariable!$C$3:$C$296,Samlet!$E2216)</f>
        <v>221728</v>
      </c>
      <c r="H2216" s="8">
        <f>SUMIFS(Baggrundsvariable!E$3:E$296,Baggrundsvariable!$A$3:$A$296,Samlet!$C2216,Baggrundsvariable!$C$3:$C$296,Samlet!$E2216)</f>
        <v>0.95833333333333359</v>
      </c>
      <c r="I2216" s="8">
        <f>SUMIFS(Baggrundsvariable!F$3:F$296,Baggrundsvariable!$A$3:$A$296,Samlet!$C2216,Baggrundsvariable!$C$3:$C$296,Samlet!$E2216)</f>
        <v>2.8</v>
      </c>
      <c r="J2216" s="8">
        <f>SUMIFS(Baggrundsvariable!G$3:G$296,Baggrundsvariable!$A$3:$A$296,Samlet!$C2216,Baggrundsvariable!$C$3:$C$296,Samlet!$E2216)</f>
        <v>14.8</v>
      </c>
      <c r="K2216" s="8">
        <f>SUMIFS(Baggrundsvariable!H$3:H$296,Baggrundsvariable!$A$3:$A$296,Samlet!$C2216,Baggrundsvariable!$C$3:$C$296,Samlet!$E2216)</f>
        <v>17.399999999999999</v>
      </c>
      <c r="L2216" s="8">
        <f>SUMIFS(Baggrundsvariable!I$3:I$296,Baggrundsvariable!$A$3:$A$296,Samlet!$C2216,Baggrundsvariable!$C$3:$C$296,Samlet!$E2216)</f>
        <v>7.3628092363061501</v>
      </c>
    </row>
    <row r="2217" spans="1:12">
      <c r="A2217">
        <v>4682</v>
      </c>
      <c r="B2217" t="s">
        <v>790</v>
      </c>
      <c r="C2217">
        <v>259</v>
      </c>
      <c r="D2217" t="s">
        <v>1266</v>
      </c>
      <c r="E2217">
        <v>2015</v>
      </c>
      <c r="F2217" s="15">
        <f>IF(VLOOKUP(IF($A2217&lt;1500,'BM011'!$D$5,IF($A2217&lt;1800,'BM011'!$D$5,IF($A2217&lt;2000,'BM011'!$D$5,$A2217))),'BM011'!$D$5:$U$607,'BM011'!T$609,0)="BRUG KOM",VLOOKUP($C2217,'BM010'!$C$5:$T$102,'BM010'!S$104,0),VLOOKUP(IF($A2217&lt;1500,'BM011'!$D$5,IF($A2217&lt;1800,'BM011'!$D$5,IF($A2217&lt;2000,'BM011'!$D$5,$A2217))),'BM011'!$D$5:$U$607,'BM011'!T$609,0))</f>
        <v>11876</v>
      </c>
      <c r="G2217">
        <f>SUMIFS(Baggrundsvariable!D$3:D$296,Baggrundsvariable!$A$3:$A$296,Samlet!$C2217,Baggrundsvariable!$C$3:$C$296,Samlet!$E2217)</f>
        <v>221728</v>
      </c>
      <c r="H2217" s="8">
        <f>SUMIFS(Baggrundsvariable!E$3:E$296,Baggrundsvariable!$A$3:$A$296,Samlet!$C2217,Baggrundsvariable!$C$3:$C$296,Samlet!$E2217)</f>
        <v>0.95833333333333359</v>
      </c>
      <c r="I2217" s="8">
        <f>SUMIFS(Baggrundsvariable!F$3:F$296,Baggrundsvariable!$A$3:$A$296,Samlet!$C2217,Baggrundsvariable!$C$3:$C$296,Samlet!$E2217)</f>
        <v>2.8</v>
      </c>
      <c r="J2217" s="8">
        <f>SUMIFS(Baggrundsvariable!G$3:G$296,Baggrundsvariable!$A$3:$A$296,Samlet!$C2217,Baggrundsvariable!$C$3:$C$296,Samlet!$E2217)</f>
        <v>14.8</v>
      </c>
      <c r="K2217" s="8">
        <f>SUMIFS(Baggrundsvariable!H$3:H$296,Baggrundsvariable!$A$3:$A$296,Samlet!$C2217,Baggrundsvariable!$C$3:$C$296,Samlet!$E2217)</f>
        <v>17.399999999999999</v>
      </c>
      <c r="L2217" s="8">
        <f>SUMIFS(Baggrundsvariable!I$3:I$296,Baggrundsvariable!$A$3:$A$296,Samlet!$C2217,Baggrundsvariable!$C$3:$C$296,Samlet!$E2217)</f>
        <v>7.3628092363061501</v>
      </c>
    </row>
    <row r="2218" spans="1:12">
      <c r="A2218">
        <v>4682</v>
      </c>
      <c r="B2218" t="s">
        <v>790</v>
      </c>
      <c r="C2218">
        <v>320</v>
      </c>
      <c r="D2218" t="s">
        <v>1268</v>
      </c>
      <c r="E2218">
        <v>2015</v>
      </c>
      <c r="F2218" s="15">
        <f>IF(VLOOKUP(IF($A2218&lt;1500,'BM011'!$D$5,IF($A2218&lt;1800,'BM011'!$D$5,IF($A2218&lt;2000,'BM011'!$D$5,$A2218))),'BM011'!$D$5:$U$607,'BM011'!T$609,0)="BRUG KOM",VLOOKUP($C2218,'BM010'!$C$5:$T$102,'BM010'!S$104,0),VLOOKUP(IF($A2218&lt;1500,'BM011'!$D$5,IF($A2218&lt;1800,'BM011'!$D$5,IF($A2218&lt;2000,'BM011'!$D$5,$A2218))),'BM011'!$D$5:$U$607,'BM011'!T$609,0))</f>
        <v>11876</v>
      </c>
      <c r="G2218">
        <f>SUMIFS(Baggrundsvariable!D$3:D$296,Baggrundsvariable!$A$3:$A$296,Samlet!$C2218,Baggrundsvariable!$C$3:$C$296,Samlet!$E2218)</f>
        <v>207107</v>
      </c>
      <c r="H2218" s="8">
        <f>SUMIFS(Baggrundsvariable!E$3:E$296,Baggrundsvariable!$A$3:$A$296,Samlet!$C2218,Baggrundsvariable!$C$3:$C$296,Samlet!$E2218)</f>
        <v>0.82500000000000007</v>
      </c>
      <c r="I2218" s="8">
        <f>SUMIFS(Baggrundsvariable!F$3:F$296,Baggrundsvariable!$A$3:$A$296,Samlet!$C2218,Baggrundsvariable!$C$3:$C$296,Samlet!$E2218)</f>
        <v>4</v>
      </c>
      <c r="J2218" s="8">
        <f>SUMIFS(Baggrundsvariable!G$3:G$296,Baggrundsvariable!$A$3:$A$296,Samlet!$C2218,Baggrundsvariable!$C$3:$C$296,Samlet!$E2218)</f>
        <v>16.600000000000001</v>
      </c>
      <c r="K2218" s="8">
        <f>SUMIFS(Baggrundsvariable!H$3:H$296,Baggrundsvariable!$A$3:$A$296,Samlet!$C2218,Baggrundsvariable!$C$3:$C$296,Samlet!$E2218)</f>
        <v>17.600000000000001</v>
      </c>
      <c r="L2218" s="8">
        <f>SUMIFS(Baggrundsvariable!I$3:I$296,Baggrundsvariable!$A$3:$A$296,Samlet!$C2218,Baggrundsvariable!$C$3:$C$296,Samlet!$E2218)</f>
        <v>3.3055806852877985</v>
      </c>
    </row>
    <row r="2219" spans="1:12">
      <c r="A2219">
        <v>4682</v>
      </c>
      <c r="B2219" t="s">
        <v>790</v>
      </c>
      <c r="C2219">
        <v>336</v>
      </c>
      <c r="D2219" t="s">
        <v>1275</v>
      </c>
      <c r="E2219">
        <v>2015</v>
      </c>
      <c r="F2219" s="15">
        <f>IF(VLOOKUP(IF($A2219&lt;1500,'BM011'!$D$5,IF($A2219&lt;1800,'BM011'!$D$5,IF($A2219&lt;2000,'BM011'!$D$5,$A2219))),'BM011'!$D$5:$U$607,'BM011'!T$609,0)="BRUG KOM",VLOOKUP($C2219,'BM010'!$C$5:$T$102,'BM010'!S$104,0),VLOOKUP(IF($A2219&lt;1500,'BM011'!$D$5,IF($A2219&lt;1800,'BM011'!$D$5,IF($A2219&lt;2000,'BM011'!$D$5,$A2219))),'BM011'!$D$5:$U$607,'BM011'!T$609,0))</f>
        <v>11876</v>
      </c>
      <c r="G2219">
        <f>SUMIFS(Baggrundsvariable!D$3:D$296,Baggrundsvariable!$A$3:$A$296,Samlet!$C2219,Baggrundsvariable!$C$3:$C$296,Samlet!$E2219)</f>
        <v>217194</v>
      </c>
      <c r="H2219" s="8">
        <f>SUMIFS(Baggrundsvariable!E$3:E$296,Baggrundsvariable!$A$3:$A$296,Samlet!$C2219,Baggrundsvariable!$C$3:$C$296,Samlet!$E2219)</f>
        <v>0.95833333333333359</v>
      </c>
      <c r="I2219" s="8">
        <f>SUMIFS(Baggrundsvariable!F$3:F$296,Baggrundsvariable!$A$3:$A$296,Samlet!$C2219,Baggrundsvariable!$C$3:$C$296,Samlet!$E2219)</f>
        <v>1.9</v>
      </c>
      <c r="J2219" s="8">
        <f>SUMIFS(Baggrundsvariable!G$3:G$296,Baggrundsvariable!$A$3:$A$296,Samlet!$C2219,Baggrundsvariable!$C$3:$C$296,Samlet!$E2219)</f>
        <v>12.6</v>
      </c>
      <c r="K2219" s="8">
        <f>SUMIFS(Baggrundsvariable!H$3:H$296,Baggrundsvariable!$A$3:$A$296,Samlet!$C2219,Baggrundsvariable!$C$3:$C$296,Samlet!$E2219)</f>
        <v>17.100000000000001</v>
      </c>
      <c r="L2219" s="8">
        <f>SUMIFS(Baggrundsvariable!I$3:I$296,Baggrundsvariable!$A$3:$A$296,Samlet!$C2219,Baggrundsvariable!$C$3:$C$296,Samlet!$E2219)</f>
        <v>2.9210282381135402</v>
      </c>
    </row>
    <row r="2220" spans="1:12">
      <c r="A2220">
        <v>4683</v>
      </c>
      <c r="B2220" t="s">
        <v>791</v>
      </c>
      <c r="C2220">
        <v>320</v>
      </c>
      <c r="D2220" t="s">
        <v>1268</v>
      </c>
      <c r="E2220">
        <v>2015</v>
      </c>
      <c r="F2220" s="15">
        <f>IF(VLOOKUP(IF($A2220&lt;1500,'BM011'!$D$5,IF($A2220&lt;1800,'BM011'!$D$5,IF($A2220&lt;2000,'BM011'!$D$5,$A2220))),'BM011'!$D$5:$U$607,'BM011'!T$609,0)="BRUG KOM",VLOOKUP($C2220,'BM010'!$C$5:$T$102,'BM010'!S$104,0),VLOOKUP(IF($A2220&lt;1500,'BM011'!$D$5,IF($A2220&lt;1800,'BM011'!$D$5,IF($A2220&lt;2000,'BM011'!$D$5,$A2220))),'BM011'!$D$5:$U$607,'BM011'!T$609,0))</f>
        <v>7084.25</v>
      </c>
      <c r="G2220">
        <f>SUMIFS(Baggrundsvariable!D$3:D$296,Baggrundsvariable!$A$3:$A$296,Samlet!$C2220,Baggrundsvariable!$C$3:$C$296,Samlet!$E2220)</f>
        <v>207107</v>
      </c>
      <c r="H2220" s="8">
        <f>SUMIFS(Baggrundsvariable!E$3:E$296,Baggrundsvariable!$A$3:$A$296,Samlet!$C2220,Baggrundsvariable!$C$3:$C$296,Samlet!$E2220)</f>
        <v>0.82500000000000007</v>
      </c>
      <c r="I2220" s="8">
        <f>SUMIFS(Baggrundsvariable!F$3:F$296,Baggrundsvariable!$A$3:$A$296,Samlet!$C2220,Baggrundsvariable!$C$3:$C$296,Samlet!$E2220)</f>
        <v>4</v>
      </c>
      <c r="J2220" s="8">
        <f>SUMIFS(Baggrundsvariable!G$3:G$296,Baggrundsvariable!$A$3:$A$296,Samlet!$C2220,Baggrundsvariable!$C$3:$C$296,Samlet!$E2220)</f>
        <v>16.600000000000001</v>
      </c>
      <c r="K2220" s="8">
        <f>SUMIFS(Baggrundsvariable!H$3:H$296,Baggrundsvariable!$A$3:$A$296,Samlet!$C2220,Baggrundsvariable!$C$3:$C$296,Samlet!$E2220)</f>
        <v>17.600000000000001</v>
      </c>
      <c r="L2220" s="8">
        <f>SUMIFS(Baggrundsvariable!I$3:I$296,Baggrundsvariable!$A$3:$A$296,Samlet!$C2220,Baggrundsvariable!$C$3:$C$296,Samlet!$E2220)</f>
        <v>3.3055806852877985</v>
      </c>
    </row>
    <row r="2221" spans="1:12">
      <c r="A2221">
        <v>4683</v>
      </c>
      <c r="B2221" t="s">
        <v>791</v>
      </c>
      <c r="C2221">
        <v>370</v>
      </c>
      <c r="D2221" t="s">
        <v>1271</v>
      </c>
      <c r="E2221">
        <v>2015</v>
      </c>
      <c r="F2221" s="15">
        <f>IF(VLOOKUP(IF($A2221&lt;1500,'BM011'!$D$5,IF($A2221&lt;1800,'BM011'!$D$5,IF($A2221&lt;2000,'BM011'!$D$5,$A2221))),'BM011'!$D$5:$U$607,'BM011'!T$609,0)="BRUG KOM",VLOOKUP($C2221,'BM010'!$C$5:$T$102,'BM010'!S$104,0),VLOOKUP(IF($A2221&lt;1500,'BM011'!$D$5,IF($A2221&lt;1800,'BM011'!$D$5,IF($A2221&lt;2000,'BM011'!$D$5,$A2221))),'BM011'!$D$5:$U$607,'BM011'!T$609,0))</f>
        <v>7084.25</v>
      </c>
      <c r="G2221">
        <f>SUMIFS(Baggrundsvariable!D$3:D$296,Baggrundsvariable!$A$3:$A$296,Samlet!$C2221,Baggrundsvariable!$C$3:$C$296,Samlet!$E2221)</f>
        <v>210156</v>
      </c>
      <c r="H2221" s="8">
        <f>SUMIFS(Baggrundsvariable!E$3:E$296,Baggrundsvariable!$A$3:$A$296,Samlet!$C2221,Baggrundsvariable!$C$3:$C$296,Samlet!$E2221)</f>
        <v>1.1666666666666663</v>
      </c>
      <c r="I2221" s="8">
        <f>SUMIFS(Baggrundsvariable!F$3:F$296,Baggrundsvariable!$A$3:$A$296,Samlet!$C2221,Baggrundsvariable!$C$3:$C$296,Samlet!$E2221)</f>
        <v>3.3</v>
      </c>
      <c r="J2221" s="8">
        <f>SUMIFS(Baggrundsvariable!G$3:G$296,Baggrundsvariable!$A$3:$A$296,Samlet!$C2221,Baggrundsvariable!$C$3:$C$296,Samlet!$E2221)</f>
        <v>17.399999999999999</v>
      </c>
      <c r="K2221" s="8">
        <f>SUMIFS(Baggrundsvariable!H$3:H$296,Baggrundsvariable!$A$3:$A$296,Samlet!$C2221,Baggrundsvariable!$C$3:$C$296,Samlet!$E2221)</f>
        <v>17.399999999999999</v>
      </c>
      <c r="L2221" s="8">
        <f>SUMIFS(Baggrundsvariable!I$3:I$296,Baggrundsvariable!$A$3:$A$296,Samlet!$C2221,Baggrundsvariable!$C$3:$C$296,Samlet!$E2221)</f>
        <v>5.4968739315195618</v>
      </c>
    </row>
    <row r="2222" spans="1:12">
      <c r="A2222">
        <v>4684</v>
      </c>
      <c r="B2222" t="s">
        <v>792</v>
      </c>
      <c r="C2222">
        <v>320</v>
      </c>
      <c r="D2222" t="s">
        <v>1268</v>
      </c>
      <c r="E2222">
        <v>2015</v>
      </c>
      <c r="F2222" s="15">
        <f>IF(VLOOKUP(IF($A2222&lt;1500,'BM011'!$D$5,IF($A2222&lt;1800,'BM011'!$D$5,IF($A2222&lt;2000,'BM011'!$D$5,$A2222))),'BM011'!$D$5:$U$607,'BM011'!T$609,0)="BRUG KOM",VLOOKUP($C2222,'BM010'!$C$5:$T$102,'BM010'!S$104,0),VLOOKUP(IF($A2222&lt;1500,'BM011'!$D$5,IF($A2222&lt;1800,'BM011'!$D$5,IF($A2222&lt;2000,'BM011'!$D$5,$A2222))),'BM011'!$D$5:$U$607,'BM011'!T$609,0))</f>
        <v>9978.5</v>
      </c>
      <c r="G2222">
        <f>SUMIFS(Baggrundsvariable!D$3:D$296,Baggrundsvariable!$A$3:$A$296,Samlet!$C2222,Baggrundsvariable!$C$3:$C$296,Samlet!$E2222)</f>
        <v>207107</v>
      </c>
      <c r="H2222" s="8">
        <f>SUMIFS(Baggrundsvariable!E$3:E$296,Baggrundsvariable!$A$3:$A$296,Samlet!$C2222,Baggrundsvariable!$C$3:$C$296,Samlet!$E2222)</f>
        <v>0.82500000000000007</v>
      </c>
      <c r="I2222" s="8">
        <f>SUMIFS(Baggrundsvariable!F$3:F$296,Baggrundsvariable!$A$3:$A$296,Samlet!$C2222,Baggrundsvariable!$C$3:$C$296,Samlet!$E2222)</f>
        <v>4</v>
      </c>
      <c r="J2222" s="8">
        <f>SUMIFS(Baggrundsvariable!G$3:G$296,Baggrundsvariable!$A$3:$A$296,Samlet!$C2222,Baggrundsvariable!$C$3:$C$296,Samlet!$E2222)</f>
        <v>16.600000000000001</v>
      </c>
      <c r="K2222" s="8">
        <f>SUMIFS(Baggrundsvariable!H$3:H$296,Baggrundsvariable!$A$3:$A$296,Samlet!$C2222,Baggrundsvariable!$C$3:$C$296,Samlet!$E2222)</f>
        <v>17.600000000000001</v>
      </c>
      <c r="L2222" s="8">
        <f>SUMIFS(Baggrundsvariable!I$3:I$296,Baggrundsvariable!$A$3:$A$296,Samlet!$C2222,Baggrundsvariable!$C$3:$C$296,Samlet!$E2222)</f>
        <v>3.3055806852877985</v>
      </c>
    </row>
    <row r="2223" spans="1:12">
      <c r="A2223">
        <v>4684</v>
      </c>
      <c r="B2223" t="s">
        <v>792</v>
      </c>
      <c r="C2223">
        <v>370</v>
      </c>
      <c r="D2223" t="s">
        <v>1271</v>
      </c>
      <c r="E2223">
        <v>2015</v>
      </c>
      <c r="F2223" s="15">
        <f>IF(VLOOKUP(IF($A2223&lt;1500,'BM011'!$D$5,IF($A2223&lt;1800,'BM011'!$D$5,IF($A2223&lt;2000,'BM011'!$D$5,$A2223))),'BM011'!$D$5:$U$607,'BM011'!T$609,0)="BRUG KOM",VLOOKUP($C2223,'BM010'!$C$5:$T$102,'BM010'!S$104,0),VLOOKUP(IF($A2223&lt;1500,'BM011'!$D$5,IF($A2223&lt;1800,'BM011'!$D$5,IF($A2223&lt;2000,'BM011'!$D$5,$A2223))),'BM011'!$D$5:$U$607,'BM011'!T$609,0))</f>
        <v>9978.5</v>
      </c>
      <c r="G2223">
        <f>SUMIFS(Baggrundsvariable!D$3:D$296,Baggrundsvariable!$A$3:$A$296,Samlet!$C2223,Baggrundsvariable!$C$3:$C$296,Samlet!$E2223)</f>
        <v>210156</v>
      </c>
      <c r="H2223" s="8">
        <f>SUMIFS(Baggrundsvariable!E$3:E$296,Baggrundsvariable!$A$3:$A$296,Samlet!$C2223,Baggrundsvariable!$C$3:$C$296,Samlet!$E2223)</f>
        <v>1.1666666666666663</v>
      </c>
      <c r="I2223" s="8">
        <f>SUMIFS(Baggrundsvariable!F$3:F$296,Baggrundsvariable!$A$3:$A$296,Samlet!$C2223,Baggrundsvariable!$C$3:$C$296,Samlet!$E2223)</f>
        <v>3.3</v>
      </c>
      <c r="J2223" s="8">
        <f>SUMIFS(Baggrundsvariable!G$3:G$296,Baggrundsvariable!$A$3:$A$296,Samlet!$C2223,Baggrundsvariable!$C$3:$C$296,Samlet!$E2223)</f>
        <v>17.399999999999999</v>
      </c>
      <c r="K2223" s="8">
        <f>SUMIFS(Baggrundsvariable!H$3:H$296,Baggrundsvariable!$A$3:$A$296,Samlet!$C2223,Baggrundsvariable!$C$3:$C$296,Samlet!$E2223)</f>
        <v>17.399999999999999</v>
      </c>
      <c r="L2223" s="8">
        <f>SUMIFS(Baggrundsvariable!I$3:I$296,Baggrundsvariable!$A$3:$A$296,Samlet!$C2223,Baggrundsvariable!$C$3:$C$296,Samlet!$E2223)</f>
        <v>5.4968739315195618</v>
      </c>
    </row>
    <row r="2224" spans="1:12">
      <c r="A2224">
        <v>4690</v>
      </c>
      <c r="B2224" t="s">
        <v>793</v>
      </c>
      <c r="C2224">
        <v>320</v>
      </c>
      <c r="D2224" t="s">
        <v>1268</v>
      </c>
      <c r="E2224">
        <v>2015</v>
      </c>
      <c r="F2224" s="15">
        <f>IF(VLOOKUP(IF($A2224&lt;1500,'BM011'!$D$5,IF($A2224&lt;1800,'BM011'!$D$5,IF($A2224&lt;2000,'BM011'!$D$5,$A2224))),'BM011'!$D$5:$U$607,'BM011'!T$609,0)="BRUG KOM",VLOOKUP($C2224,'BM010'!$C$5:$T$102,'BM010'!S$104,0),VLOOKUP(IF($A2224&lt;1500,'BM011'!$D$5,IF($A2224&lt;1800,'BM011'!$D$5,IF($A2224&lt;2000,'BM011'!$D$5,$A2224))),'BM011'!$D$5:$U$607,'BM011'!T$609,0))</f>
        <v>9583.5</v>
      </c>
      <c r="G2224">
        <f>SUMIFS(Baggrundsvariable!D$3:D$296,Baggrundsvariable!$A$3:$A$296,Samlet!$C2224,Baggrundsvariable!$C$3:$C$296,Samlet!$E2224)</f>
        <v>207107</v>
      </c>
      <c r="H2224" s="8">
        <f>SUMIFS(Baggrundsvariable!E$3:E$296,Baggrundsvariable!$A$3:$A$296,Samlet!$C2224,Baggrundsvariable!$C$3:$C$296,Samlet!$E2224)</f>
        <v>0.82500000000000007</v>
      </c>
      <c r="I2224" s="8">
        <f>SUMIFS(Baggrundsvariable!F$3:F$296,Baggrundsvariable!$A$3:$A$296,Samlet!$C2224,Baggrundsvariable!$C$3:$C$296,Samlet!$E2224)</f>
        <v>4</v>
      </c>
      <c r="J2224" s="8">
        <f>SUMIFS(Baggrundsvariable!G$3:G$296,Baggrundsvariable!$A$3:$A$296,Samlet!$C2224,Baggrundsvariable!$C$3:$C$296,Samlet!$E2224)</f>
        <v>16.600000000000001</v>
      </c>
      <c r="K2224" s="8">
        <f>SUMIFS(Baggrundsvariable!H$3:H$296,Baggrundsvariable!$A$3:$A$296,Samlet!$C2224,Baggrundsvariable!$C$3:$C$296,Samlet!$E2224)</f>
        <v>17.600000000000001</v>
      </c>
      <c r="L2224" s="8">
        <f>SUMIFS(Baggrundsvariable!I$3:I$296,Baggrundsvariable!$A$3:$A$296,Samlet!$C2224,Baggrundsvariable!$C$3:$C$296,Samlet!$E2224)</f>
        <v>3.3055806852877985</v>
      </c>
    </row>
    <row r="2225" spans="1:12">
      <c r="A2225">
        <v>4690</v>
      </c>
      <c r="B2225" t="s">
        <v>793</v>
      </c>
      <c r="C2225">
        <v>329</v>
      </c>
      <c r="D2225" t="s">
        <v>1269</v>
      </c>
      <c r="E2225">
        <v>2015</v>
      </c>
      <c r="F2225" s="15">
        <f>IF(VLOOKUP(IF($A2225&lt;1500,'BM011'!$D$5,IF($A2225&lt;1800,'BM011'!$D$5,IF($A2225&lt;2000,'BM011'!$D$5,$A2225))),'BM011'!$D$5:$U$607,'BM011'!T$609,0)="BRUG KOM",VLOOKUP($C2225,'BM010'!$C$5:$T$102,'BM010'!S$104,0),VLOOKUP(IF($A2225&lt;1500,'BM011'!$D$5,IF($A2225&lt;1800,'BM011'!$D$5,IF($A2225&lt;2000,'BM011'!$D$5,$A2225))),'BM011'!$D$5:$U$607,'BM011'!T$609,0))</f>
        <v>9583.5</v>
      </c>
      <c r="G2225">
        <f>SUMIFS(Baggrundsvariable!D$3:D$296,Baggrundsvariable!$A$3:$A$296,Samlet!$C2225,Baggrundsvariable!$C$3:$C$296,Samlet!$E2225)</f>
        <v>214485</v>
      </c>
      <c r="H2225" s="8">
        <f>SUMIFS(Baggrundsvariable!E$3:E$296,Baggrundsvariable!$A$3:$A$296,Samlet!$C2225,Baggrundsvariable!$C$3:$C$296,Samlet!$E2225)</f>
        <v>0.71666666666666667</v>
      </c>
      <c r="I2225" s="8">
        <f>SUMIFS(Baggrundsvariable!F$3:F$296,Baggrundsvariable!$A$3:$A$296,Samlet!$C2225,Baggrundsvariable!$C$3:$C$296,Samlet!$E2225)</f>
        <v>3.6</v>
      </c>
      <c r="J2225" s="8">
        <f>SUMIFS(Baggrundsvariable!G$3:G$296,Baggrundsvariable!$A$3:$A$296,Samlet!$C2225,Baggrundsvariable!$C$3:$C$296,Samlet!$E2225)</f>
        <v>16.100000000000001</v>
      </c>
      <c r="K2225" s="8">
        <f>SUMIFS(Baggrundsvariable!H$3:H$296,Baggrundsvariable!$A$3:$A$296,Samlet!$C2225,Baggrundsvariable!$C$3:$C$296,Samlet!$E2225)</f>
        <v>15.1</v>
      </c>
      <c r="L2225" s="8">
        <f>SUMIFS(Baggrundsvariable!I$3:I$296,Baggrundsvariable!$A$3:$A$296,Samlet!$C2225,Baggrundsvariable!$C$3:$C$296,Samlet!$E2225)</f>
        <v>8.3808847147287153</v>
      </c>
    </row>
    <row r="2226" spans="1:12">
      <c r="A2226">
        <v>4690</v>
      </c>
      <c r="B2226" t="s">
        <v>793</v>
      </c>
      <c r="C2226">
        <v>370</v>
      </c>
      <c r="D2226" t="s">
        <v>1271</v>
      </c>
      <c r="E2226">
        <v>2015</v>
      </c>
      <c r="F2226" s="15">
        <f>IF(VLOOKUP(IF($A2226&lt;1500,'BM011'!$D$5,IF($A2226&lt;1800,'BM011'!$D$5,IF($A2226&lt;2000,'BM011'!$D$5,$A2226))),'BM011'!$D$5:$U$607,'BM011'!T$609,0)="BRUG KOM",VLOOKUP($C2226,'BM010'!$C$5:$T$102,'BM010'!S$104,0),VLOOKUP(IF($A2226&lt;1500,'BM011'!$D$5,IF($A2226&lt;1800,'BM011'!$D$5,IF($A2226&lt;2000,'BM011'!$D$5,$A2226))),'BM011'!$D$5:$U$607,'BM011'!T$609,0))</f>
        <v>9583.5</v>
      </c>
      <c r="G2226">
        <f>SUMIFS(Baggrundsvariable!D$3:D$296,Baggrundsvariable!$A$3:$A$296,Samlet!$C2226,Baggrundsvariable!$C$3:$C$296,Samlet!$E2226)</f>
        <v>210156</v>
      </c>
      <c r="H2226" s="8">
        <f>SUMIFS(Baggrundsvariable!E$3:E$296,Baggrundsvariable!$A$3:$A$296,Samlet!$C2226,Baggrundsvariable!$C$3:$C$296,Samlet!$E2226)</f>
        <v>1.1666666666666663</v>
      </c>
      <c r="I2226" s="8">
        <f>SUMIFS(Baggrundsvariable!F$3:F$296,Baggrundsvariable!$A$3:$A$296,Samlet!$C2226,Baggrundsvariable!$C$3:$C$296,Samlet!$E2226)</f>
        <v>3.3</v>
      </c>
      <c r="J2226" s="8">
        <f>SUMIFS(Baggrundsvariable!G$3:G$296,Baggrundsvariable!$A$3:$A$296,Samlet!$C2226,Baggrundsvariable!$C$3:$C$296,Samlet!$E2226)</f>
        <v>17.399999999999999</v>
      </c>
      <c r="K2226" s="8">
        <f>SUMIFS(Baggrundsvariable!H$3:H$296,Baggrundsvariable!$A$3:$A$296,Samlet!$C2226,Baggrundsvariable!$C$3:$C$296,Samlet!$E2226)</f>
        <v>17.399999999999999</v>
      </c>
      <c r="L2226" s="8">
        <f>SUMIFS(Baggrundsvariable!I$3:I$296,Baggrundsvariable!$A$3:$A$296,Samlet!$C2226,Baggrundsvariable!$C$3:$C$296,Samlet!$E2226)</f>
        <v>5.4968739315195618</v>
      </c>
    </row>
    <row r="2227" spans="1:12">
      <c r="A2227">
        <v>4700</v>
      </c>
      <c r="B2227" t="s">
        <v>794</v>
      </c>
      <c r="C2227">
        <v>370</v>
      </c>
      <c r="D2227" t="s">
        <v>1271</v>
      </c>
      <c r="E2227">
        <v>2015</v>
      </c>
      <c r="F2227" s="15">
        <f>IF(VLOOKUP(IF($A2227&lt;1500,'BM011'!$D$5,IF($A2227&lt;1800,'BM011'!$D$5,IF($A2227&lt;2000,'BM011'!$D$5,$A2227))),'BM011'!$D$5:$U$607,'BM011'!T$609,0)="BRUG KOM",VLOOKUP($C2227,'BM010'!$C$5:$T$102,'BM010'!S$104,0),VLOOKUP(IF($A2227&lt;1500,'BM011'!$D$5,IF($A2227&lt;1800,'BM011'!$D$5,IF($A2227&lt;2000,'BM011'!$D$5,$A2227))),'BM011'!$D$5:$U$607,'BM011'!T$609,0))</f>
        <v>10341</v>
      </c>
      <c r="G2227">
        <f>SUMIFS(Baggrundsvariable!D$3:D$296,Baggrundsvariable!$A$3:$A$296,Samlet!$C2227,Baggrundsvariable!$C$3:$C$296,Samlet!$E2227)</f>
        <v>210156</v>
      </c>
      <c r="H2227" s="8">
        <f>SUMIFS(Baggrundsvariable!E$3:E$296,Baggrundsvariable!$A$3:$A$296,Samlet!$C2227,Baggrundsvariable!$C$3:$C$296,Samlet!$E2227)</f>
        <v>1.1666666666666663</v>
      </c>
      <c r="I2227" s="8">
        <f>SUMIFS(Baggrundsvariable!F$3:F$296,Baggrundsvariable!$A$3:$A$296,Samlet!$C2227,Baggrundsvariable!$C$3:$C$296,Samlet!$E2227)</f>
        <v>3.3</v>
      </c>
      <c r="J2227" s="8">
        <f>SUMIFS(Baggrundsvariable!G$3:G$296,Baggrundsvariable!$A$3:$A$296,Samlet!$C2227,Baggrundsvariable!$C$3:$C$296,Samlet!$E2227)</f>
        <v>17.399999999999999</v>
      </c>
      <c r="K2227" s="8">
        <f>SUMIFS(Baggrundsvariable!H$3:H$296,Baggrundsvariable!$A$3:$A$296,Samlet!$C2227,Baggrundsvariable!$C$3:$C$296,Samlet!$E2227)</f>
        <v>17.399999999999999</v>
      </c>
      <c r="L2227" s="8">
        <f>SUMIFS(Baggrundsvariable!I$3:I$296,Baggrundsvariable!$A$3:$A$296,Samlet!$C2227,Baggrundsvariable!$C$3:$C$296,Samlet!$E2227)</f>
        <v>5.4968739315195618</v>
      </c>
    </row>
    <row r="2228" spans="1:12">
      <c r="A2228">
        <v>4720</v>
      </c>
      <c r="B2228" t="s">
        <v>795</v>
      </c>
      <c r="C2228">
        <v>390</v>
      </c>
      <c r="D2228" t="s">
        <v>1276</v>
      </c>
      <c r="E2228">
        <v>2015</v>
      </c>
      <c r="F2228" s="15">
        <f>IF(VLOOKUP(IF($A2228&lt;1500,'BM011'!$D$5,IF($A2228&lt;1800,'BM011'!$D$5,IF($A2228&lt;2000,'BM011'!$D$5,$A2228))),'BM011'!$D$5:$U$607,'BM011'!T$609,0)="BRUG KOM",VLOOKUP($C2228,'BM010'!$C$5:$T$102,'BM010'!S$104,0),VLOOKUP(IF($A2228&lt;1500,'BM011'!$D$5,IF($A2228&lt;1800,'BM011'!$D$5,IF($A2228&lt;2000,'BM011'!$D$5,$A2228))),'BM011'!$D$5:$U$607,'BM011'!T$609,0))</f>
        <v>8113.25</v>
      </c>
      <c r="G2228">
        <f>SUMIFS(Baggrundsvariable!D$3:D$296,Baggrundsvariable!$A$3:$A$296,Samlet!$C2228,Baggrundsvariable!$C$3:$C$296,Samlet!$E2228)</f>
        <v>200998</v>
      </c>
      <c r="H2228" s="8">
        <f>SUMIFS(Baggrundsvariable!E$3:E$296,Baggrundsvariable!$A$3:$A$296,Samlet!$C2228,Baggrundsvariable!$C$3:$C$296,Samlet!$E2228)</f>
        <v>0.90833333333333355</v>
      </c>
      <c r="I2228" s="8">
        <f>SUMIFS(Baggrundsvariable!F$3:F$296,Baggrundsvariable!$A$3:$A$296,Samlet!$C2228,Baggrundsvariable!$C$3:$C$296,Samlet!$E2228)</f>
        <v>4.4000000000000004</v>
      </c>
      <c r="J2228" s="8">
        <f>SUMIFS(Baggrundsvariable!G$3:G$296,Baggrundsvariable!$A$3:$A$296,Samlet!$C2228,Baggrundsvariable!$C$3:$C$296,Samlet!$E2228)</f>
        <v>19.2</v>
      </c>
      <c r="K2228" s="8">
        <f>SUMIFS(Baggrundsvariable!H$3:H$296,Baggrundsvariable!$A$3:$A$296,Samlet!$C2228,Baggrundsvariable!$C$3:$C$296,Samlet!$E2228)</f>
        <v>15.2</v>
      </c>
      <c r="L2228" s="8">
        <f>SUMIFS(Baggrundsvariable!I$3:I$296,Baggrundsvariable!$A$3:$A$296,Samlet!$C2228,Baggrundsvariable!$C$3:$C$296,Samlet!$E2228)</f>
        <v>3.1921834820131263</v>
      </c>
    </row>
    <row r="2229" spans="1:12">
      <c r="A2229">
        <v>4733</v>
      </c>
      <c r="B2229" t="s">
        <v>796</v>
      </c>
      <c r="C2229">
        <v>320</v>
      </c>
      <c r="D2229" t="s">
        <v>1268</v>
      </c>
      <c r="E2229">
        <v>2015</v>
      </c>
      <c r="F2229" s="15">
        <f>IF(VLOOKUP(IF($A2229&lt;1500,'BM011'!$D$5,IF($A2229&lt;1800,'BM011'!$D$5,IF($A2229&lt;2000,'BM011'!$D$5,$A2229))),'BM011'!$D$5:$U$607,'BM011'!T$609,0)="BRUG KOM",VLOOKUP($C2229,'BM010'!$C$5:$T$102,'BM010'!S$104,0),VLOOKUP(IF($A2229&lt;1500,'BM011'!$D$5,IF($A2229&lt;1800,'BM011'!$D$5,IF($A2229&lt;2000,'BM011'!$D$5,$A2229))),'BM011'!$D$5:$U$607,'BM011'!T$609,0))</f>
        <v>6628.75</v>
      </c>
      <c r="G2229">
        <f>SUMIFS(Baggrundsvariable!D$3:D$296,Baggrundsvariable!$A$3:$A$296,Samlet!$C2229,Baggrundsvariable!$C$3:$C$296,Samlet!$E2229)</f>
        <v>207107</v>
      </c>
      <c r="H2229" s="8">
        <f>SUMIFS(Baggrundsvariable!E$3:E$296,Baggrundsvariable!$A$3:$A$296,Samlet!$C2229,Baggrundsvariable!$C$3:$C$296,Samlet!$E2229)</f>
        <v>0.82500000000000007</v>
      </c>
      <c r="I2229" s="8">
        <f>SUMIFS(Baggrundsvariable!F$3:F$296,Baggrundsvariable!$A$3:$A$296,Samlet!$C2229,Baggrundsvariable!$C$3:$C$296,Samlet!$E2229)</f>
        <v>4</v>
      </c>
      <c r="J2229" s="8">
        <f>SUMIFS(Baggrundsvariable!G$3:G$296,Baggrundsvariable!$A$3:$A$296,Samlet!$C2229,Baggrundsvariable!$C$3:$C$296,Samlet!$E2229)</f>
        <v>16.600000000000001</v>
      </c>
      <c r="K2229" s="8">
        <f>SUMIFS(Baggrundsvariable!H$3:H$296,Baggrundsvariable!$A$3:$A$296,Samlet!$C2229,Baggrundsvariable!$C$3:$C$296,Samlet!$E2229)</f>
        <v>17.600000000000001</v>
      </c>
      <c r="L2229" s="8">
        <f>SUMIFS(Baggrundsvariable!I$3:I$296,Baggrundsvariable!$A$3:$A$296,Samlet!$C2229,Baggrundsvariable!$C$3:$C$296,Samlet!$E2229)</f>
        <v>3.3055806852877985</v>
      </c>
    </row>
    <row r="2230" spans="1:12">
      <c r="A2230">
        <v>4733</v>
      </c>
      <c r="B2230" t="s">
        <v>796</v>
      </c>
      <c r="C2230">
        <v>370</v>
      </c>
      <c r="D2230" t="s">
        <v>1271</v>
      </c>
      <c r="E2230">
        <v>2015</v>
      </c>
      <c r="F2230" s="15">
        <f>IF(VLOOKUP(IF($A2230&lt;1500,'BM011'!$D$5,IF($A2230&lt;1800,'BM011'!$D$5,IF($A2230&lt;2000,'BM011'!$D$5,$A2230))),'BM011'!$D$5:$U$607,'BM011'!T$609,0)="BRUG KOM",VLOOKUP($C2230,'BM010'!$C$5:$T$102,'BM010'!S$104,0),VLOOKUP(IF($A2230&lt;1500,'BM011'!$D$5,IF($A2230&lt;1800,'BM011'!$D$5,IF($A2230&lt;2000,'BM011'!$D$5,$A2230))),'BM011'!$D$5:$U$607,'BM011'!T$609,0))</f>
        <v>6628.75</v>
      </c>
      <c r="G2230">
        <f>SUMIFS(Baggrundsvariable!D$3:D$296,Baggrundsvariable!$A$3:$A$296,Samlet!$C2230,Baggrundsvariable!$C$3:$C$296,Samlet!$E2230)</f>
        <v>210156</v>
      </c>
      <c r="H2230" s="8">
        <f>SUMIFS(Baggrundsvariable!E$3:E$296,Baggrundsvariable!$A$3:$A$296,Samlet!$C2230,Baggrundsvariable!$C$3:$C$296,Samlet!$E2230)</f>
        <v>1.1666666666666663</v>
      </c>
      <c r="I2230" s="8">
        <f>SUMIFS(Baggrundsvariable!F$3:F$296,Baggrundsvariable!$A$3:$A$296,Samlet!$C2230,Baggrundsvariable!$C$3:$C$296,Samlet!$E2230)</f>
        <v>3.3</v>
      </c>
      <c r="J2230" s="8">
        <f>SUMIFS(Baggrundsvariable!G$3:G$296,Baggrundsvariable!$A$3:$A$296,Samlet!$C2230,Baggrundsvariable!$C$3:$C$296,Samlet!$E2230)</f>
        <v>17.399999999999999</v>
      </c>
      <c r="K2230" s="8">
        <f>SUMIFS(Baggrundsvariable!H$3:H$296,Baggrundsvariable!$A$3:$A$296,Samlet!$C2230,Baggrundsvariable!$C$3:$C$296,Samlet!$E2230)</f>
        <v>17.399999999999999</v>
      </c>
      <c r="L2230" s="8">
        <f>SUMIFS(Baggrundsvariable!I$3:I$296,Baggrundsvariable!$A$3:$A$296,Samlet!$C2230,Baggrundsvariable!$C$3:$C$296,Samlet!$E2230)</f>
        <v>5.4968739315195618</v>
      </c>
    </row>
    <row r="2231" spans="1:12">
      <c r="A2231">
        <v>4733</v>
      </c>
      <c r="B2231" t="s">
        <v>796</v>
      </c>
      <c r="C2231">
        <v>390</v>
      </c>
      <c r="D2231" t="s">
        <v>1276</v>
      </c>
      <c r="E2231">
        <v>2015</v>
      </c>
      <c r="F2231" s="15">
        <f>IF(VLOOKUP(IF($A2231&lt;1500,'BM011'!$D$5,IF($A2231&lt;1800,'BM011'!$D$5,IF($A2231&lt;2000,'BM011'!$D$5,$A2231))),'BM011'!$D$5:$U$607,'BM011'!T$609,0)="BRUG KOM",VLOOKUP($C2231,'BM010'!$C$5:$T$102,'BM010'!S$104,0),VLOOKUP(IF($A2231&lt;1500,'BM011'!$D$5,IF($A2231&lt;1800,'BM011'!$D$5,IF($A2231&lt;2000,'BM011'!$D$5,$A2231))),'BM011'!$D$5:$U$607,'BM011'!T$609,0))</f>
        <v>6628.75</v>
      </c>
      <c r="G2231">
        <f>SUMIFS(Baggrundsvariable!D$3:D$296,Baggrundsvariable!$A$3:$A$296,Samlet!$C2231,Baggrundsvariable!$C$3:$C$296,Samlet!$E2231)</f>
        <v>200998</v>
      </c>
      <c r="H2231" s="8">
        <f>SUMIFS(Baggrundsvariable!E$3:E$296,Baggrundsvariable!$A$3:$A$296,Samlet!$C2231,Baggrundsvariable!$C$3:$C$296,Samlet!$E2231)</f>
        <v>0.90833333333333355</v>
      </c>
      <c r="I2231" s="8">
        <f>SUMIFS(Baggrundsvariable!F$3:F$296,Baggrundsvariable!$A$3:$A$296,Samlet!$C2231,Baggrundsvariable!$C$3:$C$296,Samlet!$E2231)</f>
        <v>4.4000000000000004</v>
      </c>
      <c r="J2231" s="8">
        <f>SUMIFS(Baggrundsvariable!G$3:G$296,Baggrundsvariable!$A$3:$A$296,Samlet!$C2231,Baggrundsvariable!$C$3:$C$296,Samlet!$E2231)</f>
        <v>19.2</v>
      </c>
      <c r="K2231" s="8">
        <f>SUMIFS(Baggrundsvariable!H$3:H$296,Baggrundsvariable!$A$3:$A$296,Samlet!$C2231,Baggrundsvariable!$C$3:$C$296,Samlet!$E2231)</f>
        <v>15.2</v>
      </c>
      <c r="L2231" s="8">
        <f>SUMIFS(Baggrundsvariable!I$3:I$296,Baggrundsvariable!$A$3:$A$296,Samlet!$C2231,Baggrundsvariable!$C$3:$C$296,Samlet!$E2231)</f>
        <v>3.1921834820131263</v>
      </c>
    </row>
    <row r="2232" spans="1:12">
      <c r="A2232">
        <v>4735</v>
      </c>
      <c r="B2232" t="s">
        <v>797</v>
      </c>
      <c r="C2232">
        <v>390</v>
      </c>
      <c r="D2232" t="s">
        <v>1276</v>
      </c>
      <c r="E2232">
        <v>2015</v>
      </c>
      <c r="F2232" s="15">
        <f>IF(VLOOKUP(IF($A2232&lt;1500,'BM011'!$D$5,IF($A2232&lt;1800,'BM011'!$D$5,IF($A2232&lt;2000,'BM011'!$D$5,$A2232))),'BM011'!$D$5:$U$607,'BM011'!T$609,0)="BRUG KOM",VLOOKUP($C2232,'BM010'!$C$5:$T$102,'BM010'!S$104,0),VLOOKUP(IF($A2232&lt;1500,'BM011'!$D$5,IF($A2232&lt;1800,'BM011'!$D$5,IF($A2232&lt;2000,'BM011'!$D$5,$A2232))),'BM011'!$D$5:$U$607,'BM011'!T$609,0))</f>
        <v>4571</v>
      </c>
      <c r="G2232">
        <f>SUMIFS(Baggrundsvariable!D$3:D$296,Baggrundsvariable!$A$3:$A$296,Samlet!$C2232,Baggrundsvariable!$C$3:$C$296,Samlet!$E2232)</f>
        <v>200998</v>
      </c>
      <c r="H2232" s="8">
        <f>SUMIFS(Baggrundsvariable!E$3:E$296,Baggrundsvariable!$A$3:$A$296,Samlet!$C2232,Baggrundsvariable!$C$3:$C$296,Samlet!$E2232)</f>
        <v>0.90833333333333355</v>
      </c>
      <c r="I2232" s="8">
        <f>SUMIFS(Baggrundsvariable!F$3:F$296,Baggrundsvariable!$A$3:$A$296,Samlet!$C2232,Baggrundsvariable!$C$3:$C$296,Samlet!$E2232)</f>
        <v>4.4000000000000004</v>
      </c>
      <c r="J2232" s="8">
        <f>SUMIFS(Baggrundsvariable!G$3:G$296,Baggrundsvariable!$A$3:$A$296,Samlet!$C2232,Baggrundsvariable!$C$3:$C$296,Samlet!$E2232)</f>
        <v>19.2</v>
      </c>
      <c r="K2232" s="8">
        <f>SUMIFS(Baggrundsvariable!H$3:H$296,Baggrundsvariable!$A$3:$A$296,Samlet!$C2232,Baggrundsvariable!$C$3:$C$296,Samlet!$E2232)</f>
        <v>15.2</v>
      </c>
      <c r="L2232" s="8">
        <f>SUMIFS(Baggrundsvariable!I$3:I$296,Baggrundsvariable!$A$3:$A$296,Samlet!$C2232,Baggrundsvariable!$C$3:$C$296,Samlet!$E2232)</f>
        <v>3.1921834820131263</v>
      </c>
    </row>
    <row r="2233" spans="1:12">
      <c r="A2233">
        <v>4736</v>
      </c>
      <c r="B2233" t="s">
        <v>798</v>
      </c>
      <c r="C2233">
        <v>370</v>
      </c>
      <c r="D2233" t="s">
        <v>1271</v>
      </c>
      <c r="E2233">
        <v>2015</v>
      </c>
      <c r="F2233" s="15">
        <f>IF(VLOOKUP(IF($A2233&lt;1500,'BM011'!$D$5,IF($A2233&lt;1800,'BM011'!$D$5,IF($A2233&lt;2000,'BM011'!$D$5,$A2233))),'BM011'!$D$5:$U$607,'BM011'!T$609,0)="BRUG KOM",VLOOKUP($C2233,'BM010'!$C$5:$T$102,'BM010'!S$104,0),VLOOKUP(IF($A2233&lt;1500,'BM011'!$D$5,IF($A2233&lt;1800,'BM011'!$D$5,IF($A2233&lt;2000,'BM011'!$D$5,$A2233))),'BM011'!$D$5:$U$607,'BM011'!T$609,0))</f>
        <v>9536.75</v>
      </c>
      <c r="G2233">
        <f>SUMIFS(Baggrundsvariable!D$3:D$296,Baggrundsvariable!$A$3:$A$296,Samlet!$C2233,Baggrundsvariable!$C$3:$C$296,Samlet!$E2233)</f>
        <v>210156</v>
      </c>
      <c r="H2233" s="8">
        <f>SUMIFS(Baggrundsvariable!E$3:E$296,Baggrundsvariable!$A$3:$A$296,Samlet!$C2233,Baggrundsvariable!$C$3:$C$296,Samlet!$E2233)</f>
        <v>1.1666666666666663</v>
      </c>
      <c r="I2233" s="8">
        <f>SUMIFS(Baggrundsvariable!F$3:F$296,Baggrundsvariable!$A$3:$A$296,Samlet!$C2233,Baggrundsvariable!$C$3:$C$296,Samlet!$E2233)</f>
        <v>3.3</v>
      </c>
      <c r="J2233" s="8">
        <f>SUMIFS(Baggrundsvariable!G$3:G$296,Baggrundsvariable!$A$3:$A$296,Samlet!$C2233,Baggrundsvariable!$C$3:$C$296,Samlet!$E2233)</f>
        <v>17.399999999999999</v>
      </c>
      <c r="K2233" s="8">
        <f>SUMIFS(Baggrundsvariable!H$3:H$296,Baggrundsvariable!$A$3:$A$296,Samlet!$C2233,Baggrundsvariable!$C$3:$C$296,Samlet!$E2233)</f>
        <v>17.399999999999999</v>
      </c>
      <c r="L2233" s="8">
        <f>SUMIFS(Baggrundsvariable!I$3:I$296,Baggrundsvariable!$A$3:$A$296,Samlet!$C2233,Baggrundsvariable!$C$3:$C$296,Samlet!$E2233)</f>
        <v>5.4968739315195618</v>
      </c>
    </row>
    <row r="2234" spans="1:12">
      <c r="A2234">
        <v>4750</v>
      </c>
      <c r="B2234" t="s">
        <v>799</v>
      </c>
      <c r="C2234">
        <v>370</v>
      </c>
      <c r="D2234" t="s">
        <v>1271</v>
      </c>
      <c r="E2234">
        <v>2015</v>
      </c>
      <c r="F2234" s="15">
        <f>IF(VLOOKUP(IF($A2234&lt;1500,'BM011'!$D$5,IF($A2234&lt;1800,'BM011'!$D$5,IF($A2234&lt;2000,'BM011'!$D$5,$A2234))),'BM011'!$D$5:$U$607,'BM011'!T$609,0)="BRUG KOM",VLOOKUP($C2234,'BM010'!$C$5:$T$102,'BM010'!S$104,0),VLOOKUP(IF($A2234&lt;1500,'BM011'!$D$5,IF($A2234&lt;1800,'BM011'!$D$5,IF($A2234&lt;2000,'BM011'!$D$5,$A2234))),'BM011'!$D$5:$U$607,'BM011'!T$609,0))</f>
        <v>5113.666666666667</v>
      </c>
      <c r="G2234">
        <f>SUMIFS(Baggrundsvariable!D$3:D$296,Baggrundsvariable!$A$3:$A$296,Samlet!$C2234,Baggrundsvariable!$C$3:$C$296,Samlet!$E2234)</f>
        <v>210156</v>
      </c>
      <c r="H2234" s="8">
        <f>SUMIFS(Baggrundsvariable!E$3:E$296,Baggrundsvariable!$A$3:$A$296,Samlet!$C2234,Baggrundsvariable!$C$3:$C$296,Samlet!$E2234)</f>
        <v>1.1666666666666663</v>
      </c>
      <c r="I2234" s="8">
        <f>SUMIFS(Baggrundsvariable!F$3:F$296,Baggrundsvariable!$A$3:$A$296,Samlet!$C2234,Baggrundsvariable!$C$3:$C$296,Samlet!$E2234)</f>
        <v>3.3</v>
      </c>
      <c r="J2234" s="8">
        <f>SUMIFS(Baggrundsvariable!G$3:G$296,Baggrundsvariable!$A$3:$A$296,Samlet!$C2234,Baggrundsvariable!$C$3:$C$296,Samlet!$E2234)</f>
        <v>17.399999999999999</v>
      </c>
      <c r="K2234" s="8">
        <f>SUMIFS(Baggrundsvariable!H$3:H$296,Baggrundsvariable!$A$3:$A$296,Samlet!$C2234,Baggrundsvariable!$C$3:$C$296,Samlet!$E2234)</f>
        <v>17.399999999999999</v>
      </c>
      <c r="L2234" s="8">
        <f>SUMIFS(Baggrundsvariable!I$3:I$296,Baggrundsvariable!$A$3:$A$296,Samlet!$C2234,Baggrundsvariable!$C$3:$C$296,Samlet!$E2234)</f>
        <v>5.4968739315195618</v>
      </c>
    </row>
    <row r="2235" spans="1:12">
      <c r="A2235">
        <v>4750</v>
      </c>
      <c r="B2235" t="s">
        <v>799</v>
      </c>
      <c r="C2235">
        <v>390</v>
      </c>
      <c r="D2235" t="s">
        <v>1276</v>
      </c>
      <c r="E2235">
        <v>2015</v>
      </c>
      <c r="F2235" s="15">
        <f>IF(VLOOKUP(IF($A2235&lt;1500,'BM011'!$D$5,IF($A2235&lt;1800,'BM011'!$D$5,IF($A2235&lt;2000,'BM011'!$D$5,$A2235))),'BM011'!$D$5:$U$607,'BM011'!T$609,0)="BRUG KOM",VLOOKUP($C2235,'BM010'!$C$5:$T$102,'BM010'!S$104,0),VLOOKUP(IF($A2235&lt;1500,'BM011'!$D$5,IF($A2235&lt;1800,'BM011'!$D$5,IF($A2235&lt;2000,'BM011'!$D$5,$A2235))),'BM011'!$D$5:$U$607,'BM011'!T$609,0))</f>
        <v>5113.666666666667</v>
      </c>
      <c r="G2235">
        <f>SUMIFS(Baggrundsvariable!D$3:D$296,Baggrundsvariable!$A$3:$A$296,Samlet!$C2235,Baggrundsvariable!$C$3:$C$296,Samlet!$E2235)</f>
        <v>200998</v>
      </c>
      <c r="H2235" s="8">
        <f>SUMIFS(Baggrundsvariable!E$3:E$296,Baggrundsvariable!$A$3:$A$296,Samlet!$C2235,Baggrundsvariable!$C$3:$C$296,Samlet!$E2235)</f>
        <v>0.90833333333333355</v>
      </c>
      <c r="I2235" s="8">
        <f>SUMIFS(Baggrundsvariable!F$3:F$296,Baggrundsvariable!$A$3:$A$296,Samlet!$C2235,Baggrundsvariable!$C$3:$C$296,Samlet!$E2235)</f>
        <v>4.4000000000000004</v>
      </c>
      <c r="J2235" s="8">
        <f>SUMIFS(Baggrundsvariable!G$3:G$296,Baggrundsvariable!$A$3:$A$296,Samlet!$C2235,Baggrundsvariable!$C$3:$C$296,Samlet!$E2235)</f>
        <v>19.2</v>
      </c>
      <c r="K2235" s="8">
        <f>SUMIFS(Baggrundsvariable!H$3:H$296,Baggrundsvariable!$A$3:$A$296,Samlet!$C2235,Baggrundsvariable!$C$3:$C$296,Samlet!$E2235)</f>
        <v>15.2</v>
      </c>
      <c r="L2235" s="8">
        <f>SUMIFS(Baggrundsvariable!I$3:I$296,Baggrundsvariable!$A$3:$A$296,Samlet!$C2235,Baggrundsvariable!$C$3:$C$296,Samlet!$E2235)</f>
        <v>3.1921834820131263</v>
      </c>
    </row>
    <row r="2236" spans="1:12">
      <c r="A2236">
        <v>4760</v>
      </c>
      <c r="B2236" t="s">
        <v>800</v>
      </c>
      <c r="C2236">
        <v>390</v>
      </c>
      <c r="D2236" t="s">
        <v>1276</v>
      </c>
      <c r="E2236">
        <v>2015</v>
      </c>
      <c r="F2236" s="15">
        <f>IF(VLOOKUP(IF($A2236&lt;1500,'BM011'!$D$5,IF($A2236&lt;1800,'BM011'!$D$5,IF($A2236&lt;2000,'BM011'!$D$5,$A2236))),'BM011'!$D$5:$U$607,'BM011'!T$609,0)="BRUG KOM",VLOOKUP($C2236,'BM010'!$C$5:$T$102,'BM010'!S$104,0),VLOOKUP(IF($A2236&lt;1500,'BM011'!$D$5,IF($A2236&lt;1800,'BM011'!$D$5,IF($A2236&lt;2000,'BM011'!$D$5,$A2236))),'BM011'!$D$5:$U$607,'BM011'!T$609,0))</f>
        <v>7093.75</v>
      </c>
      <c r="G2236">
        <f>SUMIFS(Baggrundsvariable!D$3:D$296,Baggrundsvariable!$A$3:$A$296,Samlet!$C2236,Baggrundsvariable!$C$3:$C$296,Samlet!$E2236)</f>
        <v>200998</v>
      </c>
      <c r="H2236" s="8">
        <f>SUMIFS(Baggrundsvariable!E$3:E$296,Baggrundsvariable!$A$3:$A$296,Samlet!$C2236,Baggrundsvariable!$C$3:$C$296,Samlet!$E2236)</f>
        <v>0.90833333333333355</v>
      </c>
      <c r="I2236" s="8">
        <f>SUMIFS(Baggrundsvariable!F$3:F$296,Baggrundsvariable!$A$3:$A$296,Samlet!$C2236,Baggrundsvariable!$C$3:$C$296,Samlet!$E2236)</f>
        <v>4.4000000000000004</v>
      </c>
      <c r="J2236" s="8">
        <f>SUMIFS(Baggrundsvariable!G$3:G$296,Baggrundsvariable!$A$3:$A$296,Samlet!$C2236,Baggrundsvariable!$C$3:$C$296,Samlet!$E2236)</f>
        <v>19.2</v>
      </c>
      <c r="K2236" s="8">
        <f>SUMIFS(Baggrundsvariable!H$3:H$296,Baggrundsvariable!$A$3:$A$296,Samlet!$C2236,Baggrundsvariable!$C$3:$C$296,Samlet!$E2236)</f>
        <v>15.2</v>
      </c>
      <c r="L2236" s="8">
        <f>SUMIFS(Baggrundsvariable!I$3:I$296,Baggrundsvariable!$A$3:$A$296,Samlet!$C2236,Baggrundsvariable!$C$3:$C$296,Samlet!$E2236)</f>
        <v>3.1921834820131263</v>
      </c>
    </row>
    <row r="2237" spans="1:12">
      <c r="A2237">
        <v>4771</v>
      </c>
      <c r="B2237" t="s">
        <v>801</v>
      </c>
      <c r="C2237">
        <v>390</v>
      </c>
      <c r="D2237" t="s">
        <v>1276</v>
      </c>
      <c r="E2237">
        <v>2015</v>
      </c>
      <c r="F2237" s="15">
        <f>IF(VLOOKUP(IF($A2237&lt;1500,'BM011'!$D$5,IF($A2237&lt;1800,'BM011'!$D$5,IF($A2237&lt;2000,'BM011'!$D$5,$A2237))),'BM011'!$D$5:$U$607,'BM011'!T$609,0)="BRUG KOM",VLOOKUP($C2237,'BM010'!$C$5:$T$102,'BM010'!S$104,0),VLOOKUP(IF($A2237&lt;1500,'BM011'!$D$5,IF($A2237&lt;1800,'BM011'!$D$5,IF($A2237&lt;2000,'BM011'!$D$5,$A2237))),'BM011'!$D$5:$U$607,'BM011'!T$609,0))</f>
        <v>5968</v>
      </c>
      <c r="G2237">
        <f>SUMIFS(Baggrundsvariable!D$3:D$296,Baggrundsvariable!$A$3:$A$296,Samlet!$C2237,Baggrundsvariable!$C$3:$C$296,Samlet!$E2237)</f>
        <v>200998</v>
      </c>
      <c r="H2237" s="8">
        <f>SUMIFS(Baggrundsvariable!E$3:E$296,Baggrundsvariable!$A$3:$A$296,Samlet!$C2237,Baggrundsvariable!$C$3:$C$296,Samlet!$E2237)</f>
        <v>0.90833333333333355</v>
      </c>
      <c r="I2237" s="8">
        <f>SUMIFS(Baggrundsvariable!F$3:F$296,Baggrundsvariable!$A$3:$A$296,Samlet!$C2237,Baggrundsvariable!$C$3:$C$296,Samlet!$E2237)</f>
        <v>4.4000000000000004</v>
      </c>
      <c r="J2237" s="8">
        <f>SUMIFS(Baggrundsvariable!G$3:G$296,Baggrundsvariable!$A$3:$A$296,Samlet!$C2237,Baggrundsvariable!$C$3:$C$296,Samlet!$E2237)</f>
        <v>19.2</v>
      </c>
      <c r="K2237" s="8">
        <f>SUMIFS(Baggrundsvariable!H$3:H$296,Baggrundsvariable!$A$3:$A$296,Samlet!$C2237,Baggrundsvariable!$C$3:$C$296,Samlet!$E2237)</f>
        <v>15.2</v>
      </c>
      <c r="L2237" s="8">
        <f>SUMIFS(Baggrundsvariable!I$3:I$296,Baggrundsvariable!$A$3:$A$296,Samlet!$C2237,Baggrundsvariable!$C$3:$C$296,Samlet!$E2237)</f>
        <v>3.1921834820131263</v>
      </c>
    </row>
    <row r="2238" spans="1:12">
      <c r="A2238">
        <v>4772</v>
      </c>
      <c r="B2238" t="s">
        <v>802</v>
      </c>
      <c r="C2238">
        <v>390</v>
      </c>
      <c r="D2238" t="s">
        <v>1276</v>
      </c>
      <c r="E2238">
        <v>2015</v>
      </c>
      <c r="F2238" s="15">
        <f>IF(VLOOKUP(IF($A2238&lt;1500,'BM011'!$D$5,IF($A2238&lt;1800,'BM011'!$D$5,IF($A2238&lt;2000,'BM011'!$D$5,$A2238))),'BM011'!$D$5:$U$607,'BM011'!T$609,0)="BRUG KOM",VLOOKUP($C2238,'BM010'!$C$5:$T$102,'BM010'!S$104,0),VLOOKUP(IF($A2238&lt;1500,'BM011'!$D$5,IF($A2238&lt;1800,'BM011'!$D$5,IF($A2238&lt;2000,'BM011'!$D$5,$A2238))),'BM011'!$D$5:$U$607,'BM011'!T$609,0))</f>
        <v>6478.5</v>
      </c>
      <c r="G2238">
        <f>SUMIFS(Baggrundsvariable!D$3:D$296,Baggrundsvariable!$A$3:$A$296,Samlet!$C2238,Baggrundsvariable!$C$3:$C$296,Samlet!$E2238)</f>
        <v>200998</v>
      </c>
      <c r="H2238" s="8">
        <f>SUMIFS(Baggrundsvariable!E$3:E$296,Baggrundsvariable!$A$3:$A$296,Samlet!$C2238,Baggrundsvariable!$C$3:$C$296,Samlet!$E2238)</f>
        <v>0.90833333333333355</v>
      </c>
      <c r="I2238" s="8">
        <f>SUMIFS(Baggrundsvariable!F$3:F$296,Baggrundsvariable!$A$3:$A$296,Samlet!$C2238,Baggrundsvariable!$C$3:$C$296,Samlet!$E2238)</f>
        <v>4.4000000000000004</v>
      </c>
      <c r="J2238" s="8">
        <f>SUMIFS(Baggrundsvariable!G$3:G$296,Baggrundsvariable!$A$3:$A$296,Samlet!$C2238,Baggrundsvariable!$C$3:$C$296,Samlet!$E2238)</f>
        <v>19.2</v>
      </c>
      <c r="K2238" s="8">
        <f>SUMIFS(Baggrundsvariable!H$3:H$296,Baggrundsvariable!$A$3:$A$296,Samlet!$C2238,Baggrundsvariable!$C$3:$C$296,Samlet!$E2238)</f>
        <v>15.2</v>
      </c>
      <c r="L2238" s="8">
        <f>SUMIFS(Baggrundsvariable!I$3:I$296,Baggrundsvariable!$A$3:$A$296,Samlet!$C2238,Baggrundsvariable!$C$3:$C$296,Samlet!$E2238)</f>
        <v>3.1921834820131263</v>
      </c>
    </row>
    <row r="2239" spans="1:12">
      <c r="A2239">
        <v>4773</v>
      </c>
      <c r="B2239" t="s">
        <v>803</v>
      </c>
      <c r="C2239">
        <v>390</v>
      </c>
      <c r="D2239" t="s">
        <v>1276</v>
      </c>
      <c r="E2239">
        <v>2015</v>
      </c>
      <c r="F2239" s="15">
        <f>IF(VLOOKUP(IF($A2239&lt;1500,'BM011'!$D$5,IF($A2239&lt;1800,'BM011'!$D$5,IF($A2239&lt;2000,'BM011'!$D$5,$A2239))),'BM011'!$D$5:$U$607,'BM011'!T$609,0)="BRUG KOM",VLOOKUP($C2239,'BM010'!$C$5:$T$102,'BM010'!S$104,0),VLOOKUP(IF($A2239&lt;1500,'BM011'!$D$5,IF($A2239&lt;1800,'BM011'!$D$5,IF($A2239&lt;2000,'BM011'!$D$5,$A2239))),'BM011'!$D$5:$U$607,'BM011'!T$609,0))</f>
        <v>5948</v>
      </c>
      <c r="G2239">
        <f>SUMIFS(Baggrundsvariable!D$3:D$296,Baggrundsvariable!$A$3:$A$296,Samlet!$C2239,Baggrundsvariable!$C$3:$C$296,Samlet!$E2239)</f>
        <v>200998</v>
      </c>
      <c r="H2239" s="8">
        <f>SUMIFS(Baggrundsvariable!E$3:E$296,Baggrundsvariable!$A$3:$A$296,Samlet!$C2239,Baggrundsvariable!$C$3:$C$296,Samlet!$E2239)</f>
        <v>0.90833333333333355</v>
      </c>
      <c r="I2239" s="8">
        <f>SUMIFS(Baggrundsvariable!F$3:F$296,Baggrundsvariable!$A$3:$A$296,Samlet!$C2239,Baggrundsvariable!$C$3:$C$296,Samlet!$E2239)</f>
        <v>4.4000000000000004</v>
      </c>
      <c r="J2239" s="8">
        <f>SUMIFS(Baggrundsvariable!G$3:G$296,Baggrundsvariable!$A$3:$A$296,Samlet!$C2239,Baggrundsvariable!$C$3:$C$296,Samlet!$E2239)</f>
        <v>19.2</v>
      </c>
      <c r="K2239" s="8">
        <f>SUMIFS(Baggrundsvariable!H$3:H$296,Baggrundsvariable!$A$3:$A$296,Samlet!$C2239,Baggrundsvariable!$C$3:$C$296,Samlet!$E2239)</f>
        <v>15.2</v>
      </c>
      <c r="L2239" s="8">
        <f>SUMIFS(Baggrundsvariable!I$3:I$296,Baggrundsvariable!$A$3:$A$296,Samlet!$C2239,Baggrundsvariable!$C$3:$C$296,Samlet!$E2239)</f>
        <v>3.1921834820131263</v>
      </c>
    </row>
    <row r="2240" spans="1:12">
      <c r="A2240">
        <v>4780</v>
      </c>
      <c r="B2240" t="s">
        <v>804</v>
      </c>
      <c r="C2240">
        <v>390</v>
      </c>
      <c r="D2240" t="s">
        <v>1276</v>
      </c>
      <c r="E2240">
        <v>2015</v>
      </c>
      <c r="F2240" s="15">
        <f>IF(VLOOKUP(IF($A2240&lt;1500,'BM011'!$D$5,IF($A2240&lt;1800,'BM011'!$D$5,IF($A2240&lt;2000,'BM011'!$D$5,$A2240))),'BM011'!$D$5:$U$607,'BM011'!T$609,0)="BRUG KOM",VLOOKUP($C2240,'BM010'!$C$5:$T$102,'BM010'!S$104,0),VLOOKUP(IF($A2240&lt;1500,'BM011'!$D$5,IF($A2240&lt;1800,'BM011'!$D$5,IF($A2240&lt;2000,'BM011'!$D$5,$A2240))),'BM011'!$D$5:$U$607,'BM011'!T$609,0))</f>
        <v>5890</v>
      </c>
      <c r="G2240">
        <f>SUMIFS(Baggrundsvariable!D$3:D$296,Baggrundsvariable!$A$3:$A$296,Samlet!$C2240,Baggrundsvariable!$C$3:$C$296,Samlet!$E2240)</f>
        <v>200998</v>
      </c>
      <c r="H2240" s="8">
        <f>SUMIFS(Baggrundsvariable!E$3:E$296,Baggrundsvariable!$A$3:$A$296,Samlet!$C2240,Baggrundsvariable!$C$3:$C$296,Samlet!$E2240)</f>
        <v>0.90833333333333355</v>
      </c>
      <c r="I2240" s="8">
        <f>SUMIFS(Baggrundsvariable!F$3:F$296,Baggrundsvariable!$A$3:$A$296,Samlet!$C2240,Baggrundsvariable!$C$3:$C$296,Samlet!$E2240)</f>
        <v>4.4000000000000004</v>
      </c>
      <c r="J2240" s="8">
        <f>SUMIFS(Baggrundsvariable!G$3:G$296,Baggrundsvariable!$A$3:$A$296,Samlet!$C2240,Baggrundsvariable!$C$3:$C$296,Samlet!$E2240)</f>
        <v>19.2</v>
      </c>
      <c r="K2240" s="8">
        <f>SUMIFS(Baggrundsvariable!H$3:H$296,Baggrundsvariable!$A$3:$A$296,Samlet!$C2240,Baggrundsvariable!$C$3:$C$296,Samlet!$E2240)</f>
        <v>15.2</v>
      </c>
      <c r="L2240" s="8">
        <f>SUMIFS(Baggrundsvariable!I$3:I$296,Baggrundsvariable!$A$3:$A$296,Samlet!$C2240,Baggrundsvariable!$C$3:$C$296,Samlet!$E2240)</f>
        <v>3.1921834820131263</v>
      </c>
    </row>
    <row r="2241" spans="1:12">
      <c r="A2241">
        <v>4791</v>
      </c>
      <c r="B2241" t="s">
        <v>805</v>
      </c>
      <c r="C2241">
        <v>390</v>
      </c>
      <c r="D2241" t="s">
        <v>1276</v>
      </c>
      <c r="E2241">
        <v>2015</v>
      </c>
      <c r="F2241" s="15">
        <f>IF(VLOOKUP(IF($A2241&lt;1500,'BM011'!$D$5,IF($A2241&lt;1800,'BM011'!$D$5,IF($A2241&lt;2000,'BM011'!$D$5,$A2241))),'BM011'!$D$5:$U$607,'BM011'!T$609,0)="BRUG KOM",VLOOKUP($C2241,'BM010'!$C$5:$T$102,'BM010'!S$104,0),VLOOKUP(IF($A2241&lt;1500,'BM011'!$D$5,IF($A2241&lt;1800,'BM011'!$D$5,IF($A2241&lt;2000,'BM011'!$D$5,$A2241))),'BM011'!$D$5:$U$607,'BM011'!T$609,0))</f>
        <v>6478.5</v>
      </c>
      <c r="G2241">
        <f>SUMIFS(Baggrundsvariable!D$3:D$296,Baggrundsvariable!$A$3:$A$296,Samlet!$C2241,Baggrundsvariable!$C$3:$C$296,Samlet!$E2241)</f>
        <v>200998</v>
      </c>
      <c r="H2241" s="8">
        <f>SUMIFS(Baggrundsvariable!E$3:E$296,Baggrundsvariable!$A$3:$A$296,Samlet!$C2241,Baggrundsvariable!$C$3:$C$296,Samlet!$E2241)</f>
        <v>0.90833333333333355</v>
      </c>
      <c r="I2241" s="8">
        <f>SUMIFS(Baggrundsvariable!F$3:F$296,Baggrundsvariable!$A$3:$A$296,Samlet!$C2241,Baggrundsvariable!$C$3:$C$296,Samlet!$E2241)</f>
        <v>4.4000000000000004</v>
      </c>
      <c r="J2241" s="8">
        <f>SUMIFS(Baggrundsvariable!G$3:G$296,Baggrundsvariable!$A$3:$A$296,Samlet!$C2241,Baggrundsvariable!$C$3:$C$296,Samlet!$E2241)</f>
        <v>19.2</v>
      </c>
      <c r="K2241" s="8">
        <f>SUMIFS(Baggrundsvariable!H$3:H$296,Baggrundsvariable!$A$3:$A$296,Samlet!$C2241,Baggrundsvariable!$C$3:$C$296,Samlet!$E2241)</f>
        <v>15.2</v>
      </c>
      <c r="L2241" s="8">
        <f>SUMIFS(Baggrundsvariable!I$3:I$296,Baggrundsvariable!$A$3:$A$296,Samlet!$C2241,Baggrundsvariable!$C$3:$C$296,Samlet!$E2241)</f>
        <v>3.1921834820131263</v>
      </c>
    </row>
    <row r="2242" spans="1:12">
      <c r="A2242">
        <v>4792</v>
      </c>
      <c r="B2242" t="s">
        <v>806</v>
      </c>
      <c r="C2242">
        <v>390</v>
      </c>
      <c r="D2242" t="s">
        <v>1276</v>
      </c>
      <c r="E2242">
        <v>2015</v>
      </c>
      <c r="F2242" s="15">
        <f>IF(VLOOKUP(IF($A2242&lt;1500,'BM011'!$D$5,IF($A2242&lt;1800,'BM011'!$D$5,IF($A2242&lt;2000,'BM011'!$D$5,$A2242))),'BM011'!$D$5:$U$607,'BM011'!T$609,0)="BRUG KOM",VLOOKUP($C2242,'BM010'!$C$5:$T$102,'BM010'!S$104,0),VLOOKUP(IF($A2242&lt;1500,'BM011'!$D$5,IF($A2242&lt;1800,'BM011'!$D$5,IF($A2242&lt;2000,'BM011'!$D$5,$A2242))),'BM011'!$D$5:$U$607,'BM011'!T$609,0))</f>
        <v>4345</v>
      </c>
      <c r="G2242">
        <f>SUMIFS(Baggrundsvariable!D$3:D$296,Baggrundsvariable!$A$3:$A$296,Samlet!$C2242,Baggrundsvariable!$C$3:$C$296,Samlet!$E2242)</f>
        <v>200998</v>
      </c>
      <c r="H2242" s="8">
        <f>SUMIFS(Baggrundsvariable!E$3:E$296,Baggrundsvariable!$A$3:$A$296,Samlet!$C2242,Baggrundsvariable!$C$3:$C$296,Samlet!$E2242)</f>
        <v>0.90833333333333355</v>
      </c>
      <c r="I2242" s="8">
        <f>SUMIFS(Baggrundsvariable!F$3:F$296,Baggrundsvariable!$A$3:$A$296,Samlet!$C2242,Baggrundsvariable!$C$3:$C$296,Samlet!$E2242)</f>
        <v>4.4000000000000004</v>
      </c>
      <c r="J2242" s="8">
        <f>SUMIFS(Baggrundsvariable!G$3:G$296,Baggrundsvariable!$A$3:$A$296,Samlet!$C2242,Baggrundsvariable!$C$3:$C$296,Samlet!$E2242)</f>
        <v>19.2</v>
      </c>
      <c r="K2242" s="8">
        <f>SUMIFS(Baggrundsvariable!H$3:H$296,Baggrundsvariable!$A$3:$A$296,Samlet!$C2242,Baggrundsvariable!$C$3:$C$296,Samlet!$E2242)</f>
        <v>15.2</v>
      </c>
      <c r="L2242" s="8">
        <f>SUMIFS(Baggrundsvariable!I$3:I$296,Baggrundsvariable!$A$3:$A$296,Samlet!$C2242,Baggrundsvariable!$C$3:$C$296,Samlet!$E2242)</f>
        <v>3.1921834820131263</v>
      </c>
    </row>
    <row r="2243" spans="1:12">
      <c r="A2243">
        <v>4793</v>
      </c>
      <c r="B2243" t="s">
        <v>807</v>
      </c>
      <c r="C2243">
        <v>390</v>
      </c>
      <c r="D2243" t="s">
        <v>1276</v>
      </c>
      <c r="E2243">
        <v>2015</v>
      </c>
      <c r="F2243" s="15">
        <f>IF(VLOOKUP(IF($A2243&lt;1500,'BM011'!$D$5,IF($A2243&lt;1800,'BM011'!$D$5,IF($A2243&lt;2000,'BM011'!$D$5,$A2243))),'BM011'!$D$5:$U$607,'BM011'!T$609,0)="BRUG KOM",VLOOKUP($C2243,'BM010'!$C$5:$T$102,'BM010'!S$104,0),VLOOKUP(IF($A2243&lt;1500,'BM011'!$D$5,IF($A2243&lt;1800,'BM011'!$D$5,IF($A2243&lt;2000,'BM011'!$D$5,$A2243))),'BM011'!$D$5:$U$607,'BM011'!T$609,0))</f>
        <v>6478.5</v>
      </c>
      <c r="G2243">
        <f>SUMIFS(Baggrundsvariable!D$3:D$296,Baggrundsvariable!$A$3:$A$296,Samlet!$C2243,Baggrundsvariable!$C$3:$C$296,Samlet!$E2243)</f>
        <v>200998</v>
      </c>
      <c r="H2243" s="8">
        <f>SUMIFS(Baggrundsvariable!E$3:E$296,Baggrundsvariable!$A$3:$A$296,Samlet!$C2243,Baggrundsvariable!$C$3:$C$296,Samlet!$E2243)</f>
        <v>0.90833333333333355</v>
      </c>
      <c r="I2243" s="8">
        <f>SUMIFS(Baggrundsvariable!F$3:F$296,Baggrundsvariable!$A$3:$A$296,Samlet!$C2243,Baggrundsvariable!$C$3:$C$296,Samlet!$E2243)</f>
        <v>4.4000000000000004</v>
      </c>
      <c r="J2243" s="8">
        <f>SUMIFS(Baggrundsvariable!G$3:G$296,Baggrundsvariable!$A$3:$A$296,Samlet!$C2243,Baggrundsvariable!$C$3:$C$296,Samlet!$E2243)</f>
        <v>19.2</v>
      </c>
      <c r="K2243" s="8">
        <f>SUMIFS(Baggrundsvariable!H$3:H$296,Baggrundsvariable!$A$3:$A$296,Samlet!$C2243,Baggrundsvariable!$C$3:$C$296,Samlet!$E2243)</f>
        <v>15.2</v>
      </c>
      <c r="L2243" s="8">
        <f>SUMIFS(Baggrundsvariable!I$3:I$296,Baggrundsvariable!$A$3:$A$296,Samlet!$C2243,Baggrundsvariable!$C$3:$C$296,Samlet!$E2243)</f>
        <v>3.1921834820131263</v>
      </c>
    </row>
    <row r="2244" spans="1:12">
      <c r="A2244">
        <v>4800</v>
      </c>
      <c r="B2244" t="s">
        <v>808</v>
      </c>
      <c r="C2244">
        <v>376</v>
      </c>
      <c r="D2244" t="s">
        <v>1277</v>
      </c>
      <c r="E2244">
        <v>2015</v>
      </c>
      <c r="F2244" s="15">
        <f>IF(VLOOKUP(IF($A2244&lt;1500,'BM011'!$D$5,IF($A2244&lt;1800,'BM011'!$D$5,IF($A2244&lt;2000,'BM011'!$D$5,$A2244))),'BM011'!$D$5:$U$607,'BM011'!T$609,0)="BRUG KOM",VLOOKUP($C2244,'BM010'!$C$5:$T$102,'BM010'!S$104,0),VLOOKUP(IF($A2244&lt;1500,'BM011'!$D$5,IF($A2244&lt;1800,'BM011'!$D$5,IF($A2244&lt;2000,'BM011'!$D$5,$A2244))),'BM011'!$D$5:$U$607,'BM011'!T$609,0))</f>
        <v>7856.75</v>
      </c>
      <c r="G2244">
        <f>SUMIFS(Baggrundsvariable!D$3:D$296,Baggrundsvariable!$A$3:$A$296,Samlet!$C2244,Baggrundsvariable!$C$3:$C$296,Samlet!$E2244)</f>
        <v>193790</v>
      </c>
      <c r="H2244" s="8">
        <f>SUMIFS(Baggrundsvariable!E$3:E$296,Baggrundsvariable!$A$3:$A$296,Samlet!$C2244,Baggrundsvariable!$C$3:$C$296,Samlet!$E2244)</f>
        <v>1.0416666666666667</v>
      </c>
      <c r="I2244" s="8">
        <f>SUMIFS(Baggrundsvariable!F$3:F$296,Baggrundsvariable!$A$3:$A$296,Samlet!$C2244,Baggrundsvariable!$C$3:$C$296,Samlet!$E2244)</f>
        <v>5.7</v>
      </c>
      <c r="J2244" s="8">
        <f>SUMIFS(Baggrundsvariable!G$3:G$296,Baggrundsvariable!$A$3:$A$296,Samlet!$C2244,Baggrundsvariable!$C$3:$C$296,Samlet!$E2244)</f>
        <v>23</v>
      </c>
      <c r="K2244" s="8">
        <f>SUMIFS(Baggrundsvariable!H$3:H$296,Baggrundsvariable!$A$3:$A$296,Samlet!$C2244,Baggrundsvariable!$C$3:$C$296,Samlet!$E2244)</f>
        <v>13</v>
      </c>
      <c r="L2244" s="8">
        <f>SUMIFS(Baggrundsvariable!I$3:I$296,Baggrundsvariable!$A$3:$A$296,Samlet!$C2244,Baggrundsvariable!$C$3:$C$296,Samlet!$E2244)</f>
        <v>4.2364875965171676</v>
      </c>
    </row>
    <row r="2245" spans="1:12">
      <c r="A2245">
        <v>4840</v>
      </c>
      <c r="B2245" t="s">
        <v>809</v>
      </c>
      <c r="C2245">
        <v>376</v>
      </c>
      <c r="D2245" t="s">
        <v>1277</v>
      </c>
      <c r="E2245">
        <v>2015</v>
      </c>
      <c r="F2245" s="15">
        <f>IF(VLOOKUP(IF($A2245&lt;1500,'BM011'!$D$5,IF($A2245&lt;1800,'BM011'!$D$5,IF($A2245&lt;2000,'BM011'!$D$5,$A2245))),'BM011'!$D$5:$U$607,'BM011'!T$609,0)="BRUG KOM",VLOOKUP($C2245,'BM010'!$C$5:$T$102,'BM010'!S$104,0),VLOOKUP(IF($A2245&lt;1500,'BM011'!$D$5,IF($A2245&lt;1800,'BM011'!$D$5,IF($A2245&lt;2000,'BM011'!$D$5,$A2245))),'BM011'!$D$5:$U$607,'BM011'!T$609,0))</f>
        <v>3880.25</v>
      </c>
      <c r="G2245">
        <f>SUMIFS(Baggrundsvariable!D$3:D$296,Baggrundsvariable!$A$3:$A$296,Samlet!$C2245,Baggrundsvariable!$C$3:$C$296,Samlet!$E2245)</f>
        <v>193790</v>
      </c>
      <c r="H2245" s="8">
        <f>SUMIFS(Baggrundsvariable!E$3:E$296,Baggrundsvariable!$A$3:$A$296,Samlet!$C2245,Baggrundsvariable!$C$3:$C$296,Samlet!$E2245)</f>
        <v>1.0416666666666667</v>
      </c>
      <c r="I2245" s="8">
        <f>SUMIFS(Baggrundsvariable!F$3:F$296,Baggrundsvariable!$A$3:$A$296,Samlet!$C2245,Baggrundsvariable!$C$3:$C$296,Samlet!$E2245)</f>
        <v>5.7</v>
      </c>
      <c r="J2245" s="8">
        <f>SUMIFS(Baggrundsvariable!G$3:G$296,Baggrundsvariable!$A$3:$A$296,Samlet!$C2245,Baggrundsvariable!$C$3:$C$296,Samlet!$E2245)</f>
        <v>23</v>
      </c>
      <c r="K2245" s="8">
        <f>SUMIFS(Baggrundsvariable!H$3:H$296,Baggrundsvariable!$A$3:$A$296,Samlet!$C2245,Baggrundsvariable!$C$3:$C$296,Samlet!$E2245)</f>
        <v>13</v>
      </c>
      <c r="L2245" s="8">
        <f>SUMIFS(Baggrundsvariable!I$3:I$296,Baggrundsvariable!$A$3:$A$296,Samlet!$C2245,Baggrundsvariable!$C$3:$C$296,Samlet!$E2245)</f>
        <v>4.2364875965171676</v>
      </c>
    </row>
    <row r="2246" spans="1:12">
      <c r="A2246">
        <v>4850</v>
      </c>
      <c r="B2246" t="s">
        <v>810</v>
      </c>
      <c r="C2246">
        <v>376</v>
      </c>
      <c r="D2246" t="s">
        <v>1277</v>
      </c>
      <c r="E2246">
        <v>2015</v>
      </c>
      <c r="F2246" s="15">
        <f>IF(VLOOKUP(IF($A2246&lt;1500,'BM011'!$D$5,IF($A2246&lt;1800,'BM011'!$D$5,IF($A2246&lt;2000,'BM011'!$D$5,$A2246))),'BM011'!$D$5:$U$607,'BM011'!T$609,0)="BRUG KOM",VLOOKUP($C2246,'BM010'!$C$5:$T$102,'BM010'!S$104,0),VLOOKUP(IF($A2246&lt;1500,'BM011'!$D$5,IF($A2246&lt;1800,'BM011'!$D$5,IF($A2246&lt;2000,'BM011'!$D$5,$A2246))),'BM011'!$D$5:$U$607,'BM011'!T$609,0))</f>
        <v>4314.25</v>
      </c>
      <c r="G2246">
        <f>SUMIFS(Baggrundsvariable!D$3:D$296,Baggrundsvariable!$A$3:$A$296,Samlet!$C2246,Baggrundsvariable!$C$3:$C$296,Samlet!$E2246)</f>
        <v>193790</v>
      </c>
      <c r="H2246" s="8">
        <f>SUMIFS(Baggrundsvariable!E$3:E$296,Baggrundsvariable!$A$3:$A$296,Samlet!$C2246,Baggrundsvariable!$C$3:$C$296,Samlet!$E2246)</f>
        <v>1.0416666666666667</v>
      </c>
      <c r="I2246" s="8">
        <f>SUMIFS(Baggrundsvariable!F$3:F$296,Baggrundsvariable!$A$3:$A$296,Samlet!$C2246,Baggrundsvariable!$C$3:$C$296,Samlet!$E2246)</f>
        <v>5.7</v>
      </c>
      <c r="J2246" s="8">
        <f>SUMIFS(Baggrundsvariable!G$3:G$296,Baggrundsvariable!$A$3:$A$296,Samlet!$C2246,Baggrundsvariable!$C$3:$C$296,Samlet!$E2246)</f>
        <v>23</v>
      </c>
      <c r="K2246" s="8">
        <f>SUMIFS(Baggrundsvariable!H$3:H$296,Baggrundsvariable!$A$3:$A$296,Samlet!$C2246,Baggrundsvariable!$C$3:$C$296,Samlet!$E2246)</f>
        <v>13</v>
      </c>
      <c r="L2246" s="8">
        <f>SUMIFS(Baggrundsvariable!I$3:I$296,Baggrundsvariable!$A$3:$A$296,Samlet!$C2246,Baggrundsvariable!$C$3:$C$296,Samlet!$E2246)</f>
        <v>4.2364875965171676</v>
      </c>
    </row>
    <row r="2247" spans="1:12">
      <c r="A2247">
        <v>4862</v>
      </c>
      <c r="B2247" t="s">
        <v>811</v>
      </c>
      <c r="C2247">
        <v>376</v>
      </c>
      <c r="D2247" t="s">
        <v>1277</v>
      </c>
      <c r="E2247">
        <v>2015</v>
      </c>
      <c r="F2247" s="15">
        <f>IF(VLOOKUP(IF($A2247&lt;1500,'BM011'!$D$5,IF($A2247&lt;1800,'BM011'!$D$5,IF($A2247&lt;2000,'BM011'!$D$5,$A2247))),'BM011'!$D$5:$U$607,'BM011'!T$609,0)="BRUG KOM",VLOOKUP($C2247,'BM010'!$C$5:$T$102,'BM010'!S$104,0),VLOOKUP(IF($A2247&lt;1500,'BM011'!$D$5,IF($A2247&lt;1800,'BM011'!$D$5,IF($A2247&lt;2000,'BM011'!$D$5,$A2247))),'BM011'!$D$5:$U$607,'BM011'!T$609,0))</f>
        <v>5353.25</v>
      </c>
      <c r="G2247">
        <f>SUMIFS(Baggrundsvariable!D$3:D$296,Baggrundsvariable!$A$3:$A$296,Samlet!$C2247,Baggrundsvariable!$C$3:$C$296,Samlet!$E2247)</f>
        <v>193790</v>
      </c>
      <c r="H2247" s="8">
        <f>SUMIFS(Baggrundsvariable!E$3:E$296,Baggrundsvariable!$A$3:$A$296,Samlet!$C2247,Baggrundsvariable!$C$3:$C$296,Samlet!$E2247)</f>
        <v>1.0416666666666667</v>
      </c>
      <c r="I2247" s="8">
        <f>SUMIFS(Baggrundsvariable!F$3:F$296,Baggrundsvariable!$A$3:$A$296,Samlet!$C2247,Baggrundsvariable!$C$3:$C$296,Samlet!$E2247)</f>
        <v>5.7</v>
      </c>
      <c r="J2247" s="8">
        <f>SUMIFS(Baggrundsvariable!G$3:G$296,Baggrundsvariable!$A$3:$A$296,Samlet!$C2247,Baggrundsvariable!$C$3:$C$296,Samlet!$E2247)</f>
        <v>23</v>
      </c>
      <c r="K2247" s="8">
        <f>SUMIFS(Baggrundsvariable!H$3:H$296,Baggrundsvariable!$A$3:$A$296,Samlet!$C2247,Baggrundsvariable!$C$3:$C$296,Samlet!$E2247)</f>
        <v>13</v>
      </c>
      <c r="L2247" s="8">
        <f>SUMIFS(Baggrundsvariable!I$3:I$296,Baggrundsvariable!$A$3:$A$296,Samlet!$C2247,Baggrundsvariable!$C$3:$C$296,Samlet!$E2247)</f>
        <v>4.2364875965171676</v>
      </c>
    </row>
    <row r="2248" spans="1:12">
      <c r="A2248">
        <v>4863</v>
      </c>
      <c r="B2248" t="s">
        <v>812</v>
      </c>
      <c r="C2248">
        <v>376</v>
      </c>
      <c r="D2248" t="s">
        <v>1277</v>
      </c>
      <c r="E2248">
        <v>2015</v>
      </c>
      <c r="F2248" s="15">
        <f>IF(VLOOKUP(IF($A2248&lt;1500,'BM011'!$D$5,IF($A2248&lt;1800,'BM011'!$D$5,IF($A2248&lt;2000,'BM011'!$D$5,$A2248))),'BM011'!$D$5:$U$607,'BM011'!T$609,0)="BRUG KOM",VLOOKUP($C2248,'BM010'!$C$5:$T$102,'BM010'!S$104,0),VLOOKUP(IF($A2248&lt;1500,'BM011'!$D$5,IF($A2248&lt;1800,'BM011'!$D$5,IF($A2248&lt;2000,'BM011'!$D$5,$A2248))),'BM011'!$D$5:$U$607,'BM011'!T$609,0))</f>
        <v>3869.6666666666665</v>
      </c>
      <c r="G2248">
        <f>SUMIFS(Baggrundsvariable!D$3:D$296,Baggrundsvariable!$A$3:$A$296,Samlet!$C2248,Baggrundsvariable!$C$3:$C$296,Samlet!$E2248)</f>
        <v>193790</v>
      </c>
      <c r="H2248" s="8">
        <f>SUMIFS(Baggrundsvariable!E$3:E$296,Baggrundsvariable!$A$3:$A$296,Samlet!$C2248,Baggrundsvariable!$C$3:$C$296,Samlet!$E2248)</f>
        <v>1.0416666666666667</v>
      </c>
      <c r="I2248" s="8">
        <f>SUMIFS(Baggrundsvariable!F$3:F$296,Baggrundsvariable!$A$3:$A$296,Samlet!$C2248,Baggrundsvariable!$C$3:$C$296,Samlet!$E2248)</f>
        <v>5.7</v>
      </c>
      <c r="J2248" s="8">
        <f>SUMIFS(Baggrundsvariable!G$3:G$296,Baggrundsvariable!$A$3:$A$296,Samlet!$C2248,Baggrundsvariable!$C$3:$C$296,Samlet!$E2248)</f>
        <v>23</v>
      </c>
      <c r="K2248" s="8">
        <f>SUMIFS(Baggrundsvariable!H$3:H$296,Baggrundsvariable!$A$3:$A$296,Samlet!$C2248,Baggrundsvariable!$C$3:$C$296,Samlet!$E2248)</f>
        <v>13</v>
      </c>
      <c r="L2248" s="8">
        <f>SUMIFS(Baggrundsvariable!I$3:I$296,Baggrundsvariable!$A$3:$A$296,Samlet!$C2248,Baggrundsvariable!$C$3:$C$296,Samlet!$E2248)</f>
        <v>4.2364875965171676</v>
      </c>
    </row>
    <row r="2249" spans="1:12">
      <c r="A2249">
        <v>4871</v>
      </c>
      <c r="B2249" t="s">
        <v>813</v>
      </c>
      <c r="C2249">
        <v>376</v>
      </c>
      <c r="D2249" t="s">
        <v>1277</v>
      </c>
      <c r="E2249">
        <v>2015</v>
      </c>
      <c r="F2249" s="15">
        <f>IF(VLOOKUP(IF($A2249&lt;1500,'BM011'!$D$5,IF($A2249&lt;1800,'BM011'!$D$5,IF($A2249&lt;2000,'BM011'!$D$5,$A2249))),'BM011'!$D$5:$U$607,'BM011'!T$609,0)="BRUG KOM",VLOOKUP($C2249,'BM010'!$C$5:$T$102,'BM010'!S$104,0),VLOOKUP(IF($A2249&lt;1500,'BM011'!$D$5,IF($A2249&lt;1800,'BM011'!$D$5,IF($A2249&lt;2000,'BM011'!$D$5,$A2249))),'BM011'!$D$5:$U$607,'BM011'!T$609,0))</f>
        <v>5353.25</v>
      </c>
      <c r="G2249">
        <f>SUMIFS(Baggrundsvariable!D$3:D$296,Baggrundsvariable!$A$3:$A$296,Samlet!$C2249,Baggrundsvariable!$C$3:$C$296,Samlet!$E2249)</f>
        <v>193790</v>
      </c>
      <c r="H2249" s="8">
        <f>SUMIFS(Baggrundsvariable!E$3:E$296,Baggrundsvariable!$A$3:$A$296,Samlet!$C2249,Baggrundsvariable!$C$3:$C$296,Samlet!$E2249)</f>
        <v>1.0416666666666667</v>
      </c>
      <c r="I2249" s="8">
        <f>SUMIFS(Baggrundsvariable!F$3:F$296,Baggrundsvariable!$A$3:$A$296,Samlet!$C2249,Baggrundsvariable!$C$3:$C$296,Samlet!$E2249)</f>
        <v>5.7</v>
      </c>
      <c r="J2249" s="8">
        <f>SUMIFS(Baggrundsvariable!G$3:G$296,Baggrundsvariable!$A$3:$A$296,Samlet!$C2249,Baggrundsvariable!$C$3:$C$296,Samlet!$E2249)</f>
        <v>23</v>
      </c>
      <c r="K2249" s="8">
        <f>SUMIFS(Baggrundsvariable!H$3:H$296,Baggrundsvariable!$A$3:$A$296,Samlet!$C2249,Baggrundsvariable!$C$3:$C$296,Samlet!$E2249)</f>
        <v>13</v>
      </c>
      <c r="L2249" s="8">
        <f>SUMIFS(Baggrundsvariable!I$3:I$296,Baggrundsvariable!$A$3:$A$296,Samlet!$C2249,Baggrundsvariable!$C$3:$C$296,Samlet!$E2249)</f>
        <v>4.2364875965171676</v>
      </c>
    </row>
    <row r="2250" spans="1:12">
      <c r="A2250">
        <v>4872</v>
      </c>
      <c r="B2250" t="s">
        <v>814</v>
      </c>
      <c r="C2250">
        <v>376</v>
      </c>
      <c r="D2250" t="s">
        <v>1277</v>
      </c>
      <c r="E2250">
        <v>2015</v>
      </c>
      <c r="F2250" s="15">
        <f>IF(VLOOKUP(IF($A2250&lt;1500,'BM011'!$D$5,IF($A2250&lt;1800,'BM011'!$D$5,IF($A2250&lt;2000,'BM011'!$D$5,$A2250))),'BM011'!$D$5:$U$607,'BM011'!T$609,0)="BRUG KOM",VLOOKUP($C2250,'BM010'!$C$5:$T$102,'BM010'!S$104,0),VLOOKUP(IF($A2250&lt;1500,'BM011'!$D$5,IF($A2250&lt;1800,'BM011'!$D$5,IF($A2250&lt;2000,'BM011'!$D$5,$A2250))),'BM011'!$D$5:$U$607,'BM011'!T$609,0))</f>
        <v>5904</v>
      </c>
      <c r="G2250">
        <f>SUMIFS(Baggrundsvariable!D$3:D$296,Baggrundsvariable!$A$3:$A$296,Samlet!$C2250,Baggrundsvariable!$C$3:$C$296,Samlet!$E2250)</f>
        <v>193790</v>
      </c>
      <c r="H2250" s="8">
        <f>SUMIFS(Baggrundsvariable!E$3:E$296,Baggrundsvariable!$A$3:$A$296,Samlet!$C2250,Baggrundsvariable!$C$3:$C$296,Samlet!$E2250)</f>
        <v>1.0416666666666667</v>
      </c>
      <c r="I2250" s="8">
        <f>SUMIFS(Baggrundsvariable!F$3:F$296,Baggrundsvariable!$A$3:$A$296,Samlet!$C2250,Baggrundsvariable!$C$3:$C$296,Samlet!$E2250)</f>
        <v>5.7</v>
      </c>
      <c r="J2250" s="8">
        <f>SUMIFS(Baggrundsvariable!G$3:G$296,Baggrundsvariable!$A$3:$A$296,Samlet!$C2250,Baggrundsvariable!$C$3:$C$296,Samlet!$E2250)</f>
        <v>23</v>
      </c>
      <c r="K2250" s="8">
        <f>SUMIFS(Baggrundsvariable!H$3:H$296,Baggrundsvariable!$A$3:$A$296,Samlet!$C2250,Baggrundsvariable!$C$3:$C$296,Samlet!$E2250)</f>
        <v>13</v>
      </c>
      <c r="L2250" s="8">
        <f>SUMIFS(Baggrundsvariable!I$3:I$296,Baggrundsvariable!$A$3:$A$296,Samlet!$C2250,Baggrundsvariable!$C$3:$C$296,Samlet!$E2250)</f>
        <v>4.2364875965171676</v>
      </c>
    </row>
    <row r="2251" spans="1:12">
      <c r="A2251">
        <v>4873</v>
      </c>
      <c r="B2251" t="s">
        <v>815</v>
      </c>
      <c r="C2251">
        <v>376</v>
      </c>
      <c r="D2251" t="s">
        <v>1277</v>
      </c>
      <c r="E2251">
        <v>2015</v>
      </c>
      <c r="F2251" s="15">
        <f>IF(VLOOKUP(IF($A2251&lt;1500,'BM011'!$D$5,IF($A2251&lt;1800,'BM011'!$D$5,IF($A2251&lt;2000,'BM011'!$D$5,$A2251))),'BM011'!$D$5:$U$607,'BM011'!T$609,0)="BRUG KOM",VLOOKUP($C2251,'BM010'!$C$5:$T$102,'BM010'!S$104,0),VLOOKUP(IF($A2251&lt;1500,'BM011'!$D$5,IF($A2251&lt;1800,'BM011'!$D$5,IF($A2251&lt;2000,'BM011'!$D$5,$A2251))),'BM011'!$D$5:$U$607,'BM011'!T$609,0))</f>
        <v>5910</v>
      </c>
      <c r="G2251">
        <f>SUMIFS(Baggrundsvariable!D$3:D$296,Baggrundsvariable!$A$3:$A$296,Samlet!$C2251,Baggrundsvariable!$C$3:$C$296,Samlet!$E2251)</f>
        <v>193790</v>
      </c>
      <c r="H2251" s="8">
        <f>SUMIFS(Baggrundsvariable!E$3:E$296,Baggrundsvariable!$A$3:$A$296,Samlet!$C2251,Baggrundsvariable!$C$3:$C$296,Samlet!$E2251)</f>
        <v>1.0416666666666667</v>
      </c>
      <c r="I2251" s="8">
        <f>SUMIFS(Baggrundsvariable!F$3:F$296,Baggrundsvariable!$A$3:$A$296,Samlet!$C2251,Baggrundsvariable!$C$3:$C$296,Samlet!$E2251)</f>
        <v>5.7</v>
      </c>
      <c r="J2251" s="8">
        <f>SUMIFS(Baggrundsvariable!G$3:G$296,Baggrundsvariable!$A$3:$A$296,Samlet!$C2251,Baggrundsvariable!$C$3:$C$296,Samlet!$E2251)</f>
        <v>23</v>
      </c>
      <c r="K2251" s="8">
        <f>SUMIFS(Baggrundsvariable!H$3:H$296,Baggrundsvariable!$A$3:$A$296,Samlet!$C2251,Baggrundsvariable!$C$3:$C$296,Samlet!$E2251)</f>
        <v>13</v>
      </c>
      <c r="L2251" s="8">
        <f>SUMIFS(Baggrundsvariable!I$3:I$296,Baggrundsvariable!$A$3:$A$296,Samlet!$C2251,Baggrundsvariable!$C$3:$C$296,Samlet!$E2251)</f>
        <v>4.2364875965171676</v>
      </c>
    </row>
    <row r="2252" spans="1:12">
      <c r="A2252">
        <v>4874</v>
      </c>
      <c r="B2252" t="s">
        <v>816</v>
      </c>
      <c r="C2252">
        <v>376</v>
      </c>
      <c r="D2252" t="s">
        <v>1277</v>
      </c>
      <c r="E2252">
        <v>2015</v>
      </c>
      <c r="F2252" s="15">
        <f>IF(VLOOKUP(IF($A2252&lt;1500,'BM011'!$D$5,IF($A2252&lt;1800,'BM011'!$D$5,IF($A2252&lt;2000,'BM011'!$D$5,$A2252))),'BM011'!$D$5:$U$607,'BM011'!T$609,0)="BRUG KOM",VLOOKUP($C2252,'BM010'!$C$5:$T$102,'BM010'!S$104,0),VLOOKUP(IF($A2252&lt;1500,'BM011'!$D$5,IF($A2252&lt;1800,'BM011'!$D$5,IF($A2252&lt;2000,'BM011'!$D$5,$A2252))),'BM011'!$D$5:$U$607,'BM011'!T$609,0))</f>
        <v>2677</v>
      </c>
      <c r="G2252">
        <f>SUMIFS(Baggrundsvariable!D$3:D$296,Baggrundsvariable!$A$3:$A$296,Samlet!$C2252,Baggrundsvariable!$C$3:$C$296,Samlet!$E2252)</f>
        <v>193790</v>
      </c>
      <c r="H2252" s="8">
        <f>SUMIFS(Baggrundsvariable!E$3:E$296,Baggrundsvariable!$A$3:$A$296,Samlet!$C2252,Baggrundsvariable!$C$3:$C$296,Samlet!$E2252)</f>
        <v>1.0416666666666667</v>
      </c>
      <c r="I2252" s="8">
        <f>SUMIFS(Baggrundsvariable!F$3:F$296,Baggrundsvariable!$A$3:$A$296,Samlet!$C2252,Baggrundsvariable!$C$3:$C$296,Samlet!$E2252)</f>
        <v>5.7</v>
      </c>
      <c r="J2252" s="8">
        <f>SUMIFS(Baggrundsvariable!G$3:G$296,Baggrundsvariable!$A$3:$A$296,Samlet!$C2252,Baggrundsvariable!$C$3:$C$296,Samlet!$E2252)</f>
        <v>23</v>
      </c>
      <c r="K2252" s="8">
        <f>SUMIFS(Baggrundsvariable!H$3:H$296,Baggrundsvariable!$A$3:$A$296,Samlet!$C2252,Baggrundsvariable!$C$3:$C$296,Samlet!$E2252)</f>
        <v>13</v>
      </c>
      <c r="L2252" s="8">
        <f>SUMIFS(Baggrundsvariable!I$3:I$296,Baggrundsvariable!$A$3:$A$296,Samlet!$C2252,Baggrundsvariable!$C$3:$C$296,Samlet!$E2252)</f>
        <v>4.2364875965171676</v>
      </c>
    </row>
    <row r="2253" spans="1:12">
      <c r="A2253">
        <v>4880</v>
      </c>
      <c r="B2253" t="s">
        <v>817</v>
      </c>
      <c r="C2253">
        <v>376</v>
      </c>
      <c r="D2253" t="s">
        <v>1277</v>
      </c>
      <c r="E2253">
        <v>2015</v>
      </c>
      <c r="F2253" s="15">
        <f>IF(VLOOKUP(IF($A2253&lt;1500,'BM011'!$D$5,IF($A2253&lt;1800,'BM011'!$D$5,IF($A2253&lt;2000,'BM011'!$D$5,$A2253))),'BM011'!$D$5:$U$607,'BM011'!T$609,0)="BRUG KOM",VLOOKUP($C2253,'BM010'!$C$5:$T$102,'BM010'!S$104,0),VLOOKUP(IF($A2253&lt;1500,'BM011'!$D$5,IF($A2253&lt;1800,'BM011'!$D$5,IF($A2253&lt;2000,'BM011'!$D$5,$A2253))),'BM011'!$D$5:$U$607,'BM011'!T$609,0))</f>
        <v>5443</v>
      </c>
      <c r="G2253">
        <f>SUMIFS(Baggrundsvariable!D$3:D$296,Baggrundsvariable!$A$3:$A$296,Samlet!$C2253,Baggrundsvariable!$C$3:$C$296,Samlet!$E2253)</f>
        <v>193790</v>
      </c>
      <c r="H2253" s="8">
        <f>SUMIFS(Baggrundsvariable!E$3:E$296,Baggrundsvariable!$A$3:$A$296,Samlet!$C2253,Baggrundsvariable!$C$3:$C$296,Samlet!$E2253)</f>
        <v>1.0416666666666667</v>
      </c>
      <c r="I2253" s="8">
        <f>SUMIFS(Baggrundsvariable!F$3:F$296,Baggrundsvariable!$A$3:$A$296,Samlet!$C2253,Baggrundsvariable!$C$3:$C$296,Samlet!$E2253)</f>
        <v>5.7</v>
      </c>
      <c r="J2253" s="8">
        <f>SUMIFS(Baggrundsvariable!G$3:G$296,Baggrundsvariable!$A$3:$A$296,Samlet!$C2253,Baggrundsvariable!$C$3:$C$296,Samlet!$E2253)</f>
        <v>23</v>
      </c>
      <c r="K2253" s="8">
        <f>SUMIFS(Baggrundsvariable!H$3:H$296,Baggrundsvariable!$A$3:$A$296,Samlet!$C2253,Baggrundsvariable!$C$3:$C$296,Samlet!$E2253)</f>
        <v>13</v>
      </c>
      <c r="L2253" s="8">
        <f>SUMIFS(Baggrundsvariable!I$3:I$296,Baggrundsvariable!$A$3:$A$296,Samlet!$C2253,Baggrundsvariable!$C$3:$C$296,Samlet!$E2253)</f>
        <v>4.2364875965171676</v>
      </c>
    </row>
    <row r="2254" spans="1:12">
      <c r="A2254">
        <v>4891</v>
      </c>
      <c r="B2254" t="s">
        <v>818</v>
      </c>
      <c r="C2254">
        <v>376</v>
      </c>
      <c r="D2254" t="s">
        <v>1277</v>
      </c>
      <c r="E2254">
        <v>2015</v>
      </c>
      <c r="F2254" s="15">
        <f>IF(VLOOKUP(IF($A2254&lt;1500,'BM011'!$D$5,IF($A2254&lt;1800,'BM011'!$D$5,IF($A2254&lt;2000,'BM011'!$D$5,$A2254))),'BM011'!$D$5:$U$607,'BM011'!T$609,0)="BRUG KOM",VLOOKUP($C2254,'BM010'!$C$5:$T$102,'BM010'!S$104,0),VLOOKUP(IF($A2254&lt;1500,'BM011'!$D$5,IF($A2254&lt;1800,'BM011'!$D$5,IF($A2254&lt;2000,'BM011'!$D$5,$A2254))),'BM011'!$D$5:$U$607,'BM011'!T$609,0))</f>
        <v>4246</v>
      </c>
      <c r="G2254">
        <f>SUMIFS(Baggrundsvariable!D$3:D$296,Baggrundsvariable!$A$3:$A$296,Samlet!$C2254,Baggrundsvariable!$C$3:$C$296,Samlet!$E2254)</f>
        <v>193790</v>
      </c>
      <c r="H2254" s="8">
        <f>SUMIFS(Baggrundsvariable!E$3:E$296,Baggrundsvariable!$A$3:$A$296,Samlet!$C2254,Baggrundsvariable!$C$3:$C$296,Samlet!$E2254)</f>
        <v>1.0416666666666667</v>
      </c>
      <c r="I2254" s="8">
        <f>SUMIFS(Baggrundsvariable!F$3:F$296,Baggrundsvariable!$A$3:$A$296,Samlet!$C2254,Baggrundsvariable!$C$3:$C$296,Samlet!$E2254)</f>
        <v>5.7</v>
      </c>
      <c r="J2254" s="8">
        <f>SUMIFS(Baggrundsvariable!G$3:G$296,Baggrundsvariable!$A$3:$A$296,Samlet!$C2254,Baggrundsvariable!$C$3:$C$296,Samlet!$E2254)</f>
        <v>23</v>
      </c>
      <c r="K2254" s="8">
        <f>SUMIFS(Baggrundsvariable!H$3:H$296,Baggrundsvariable!$A$3:$A$296,Samlet!$C2254,Baggrundsvariable!$C$3:$C$296,Samlet!$E2254)</f>
        <v>13</v>
      </c>
      <c r="L2254" s="8">
        <f>SUMIFS(Baggrundsvariable!I$3:I$296,Baggrundsvariable!$A$3:$A$296,Samlet!$C2254,Baggrundsvariable!$C$3:$C$296,Samlet!$E2254)</f>
        <v>4.2364875965171676</v>
      </c>
    </row>
    <row r="2255" spans="1:12">
      <c r="A2255">
        <v>4892</v>
      </c>
      <c r="B2255" t="s">
        <v>819</v>
      </c>
      <c r="C2255">
        <v>376</v>
      </c>
      <c r="D2255" t="s">
        <v>1277</v>
      </c>
      <c r="E2255">
        <v>2015</v>
      </c>
      <c r="F2255" s="15">
        <f>IF(VLOOKUP(IF($A2255&lt;1500,'BM011'!$D$5,IF($A2255&lt;1800,'BM011'!$D$5,IF($A2255&lt;2000,'BM011'!$D$5,$A2255))),'BM011'!$D$5:$U$607,'BM011'!T$609,0)="BRUG KOM",VLOOKUP($C2255,'BM010'!$C$5:$T$102,'BM010'!S$104,0),VLOOKUP(IF($A2255&lt;1500,'BM011'!$D$5,IF($A2255&lt;1800,'BM011'!$D$5,IF($A2255&lt;2000,'BM011'!$D$5,$A2255))),'BM011'!$D$5:$U$607,'BM011'!T$609,0))</f>
        <v>2592</v>
      </c>
      <c r="G2255">
        <f>SUMIFS(Baggrundsvariable!D$3:D$296,Baggrundsvariable!$A$3:$A$296,Samlet!$C2255,Baggrundsvariable!$C$3:$C$296,Samlet!$E2255)</f>
        <v>193790</v>
      </c>
      <c r="H2255" s="8">
        <f>SUMIFS(Baggrundsvariable!E$3:E$296,Baggrundsvariable!$A$3:$A$296,Samlet!$C2255,Baggrundsvariable!$C$3:$C$296,Samlet!$E2255)</f>
        <v>1.0416666666666667</v>
      </c>
      <c r="I2255" s="8">
        <f>SUMIFS(Baggrundsvariable!F$3:F$296,Baggrundsvariable!$A$3:$A$296,Samlet!$C2255,Baggrundsvariable!$C$3:$C$296,Samlet!$E2255)</f>
        <v>5.7</v>
      </c>
      <c r="J2255" s="8">
        <f>SUMIFS(Baggrundsvariable!G$3:G$296,Baggrundsvariable!$A$3:$A$296,Samlet!$C2255,Baggrundsvariable!$C$3:$C$296,Samlet!$E2255)</f>
        <v>23</v>
      </c>
      <c r="K2255" s="8">
        <f>SUMIFS(Baggrundsvariable!H$3:H$296,Baggrundsvariable!$A$3:$A$296,Samlet!$C2255,Baggrundsvariable!$C$3:$C$296,Samlet!$E2255)</f>
        <v>13</v>
      </c>
      <c r="L2255" s="8">
        <f>SUMIFS(Baggrundsvariable!I$3:I$296,Baggrundsvariable!$A$3:$A$296,Samlet!$C2255,Baggrundsvariable!$C$3:$C$296,Samlet!$E2255)</f>
        <v>4.2364875965171676</v>
      </c>
    </row>
    <row r="2256" spans="1:12">
      <c r="A2256">
        <v>4894</v>
      </c>
      <c r="B2256" t="s">
        <v>820</v>
      </c>
      <c r="C2256">
        <v>360</v>
      </c>
      <c r="D2256" t="s">
        <v>1278</v>
      </c>
      <c r="E2256">
        <v>2015</v>
      </c>
      <c r="F2256" s="15">
        <f>IF(VLOOKUP(IF($A2256&lt;1500,'BM011'!$D$5,IF($A2256&lt;1800,'BM011'!$D$5,IF($A2256&lt;2000,'BM011'!$D$5,$A2256))),'BM011'!$D$5:$U$607,'BM011'!T$609,0)="BRUG KOM",VLOOKUP($C2256,'BM010'!$C$5:$T$102,'BM010'!S$104,0),VLOOKUP(IF($A2256&lt;1500,'BM011'!$D$5,IF($A2256&lt;1800,'BM011'!$D$5,IF($A2256&lt;2000,'BM011'!$D$5,$A2256))),'BM011'!$D$5:$U$607,'BM011'!T$609,0))</f>
        <v>3489.25</v>
      </c>
      <c r="G2256">
        <f>SUMIFS(Baggrundsvariable!D$3:D$296,Baggrundsvariable!$A$3:$A$296,Samlet!$C2256,Baggrundsvariable!$C$3:$C$296,Samlet!$E2256)</f>
        <v>184575</v>
      </c>
      <c r="H2256" s="8">
        <f>SUMIFS(Baggrundsvariable!E$3:E$296,Baggrundsvariable!$A$3:$A$296,Samlet!$C2256,Baggrundsvariable!$C$3:$C$296,Samlet!$E2256)</f>
        <v>1.7</v>
      </c>
      <c r="I2256" s="8">
        <f>SUMIFS(Baggrundsvariable!F$3:F$296,Baggrundsvariable!$A$3:$A$296,Samlet!$C2256,Baggrundsvariable!$C$3:$C$296,Samlet!$E2256)</f>
        <v>6.7</v>
      </c>
      <c r="J2256" s="8">
        <f>SUMIFS(Baggrundsvariable!G$3:G$296,Baggrundsvariable!$A$3:$A$296,Samlet!$C2256,Baggrundsvariable!$C$3:$C$296,Samlet!$E2256)</f>
        <v>25.8</v>
      </c>
      <c r="K2256" s="8">
        <f>SUMIFS(Baggrundsvariable!H$3:H$296,Baggrundsvariable!$A$3:$A$296,Samlet!$C2256,Baggrundsvariable!$C$3:$C$296,Samlet!$E2256)</f>
        <v>15</v>
      </c>
      <c r="L2256" s="8">
        <f>SUMIFS(Baggrundsvariable!I$3:I$296,Baggrundsvariable!$A$3:$A$296,Samlet!$C2256,Baggrundsvariable!$C$3:$C$296,Samlet!$E2256)</f>
        <v>4.7729165817203238</v>
      </c>
    </row>
    <row r="2257" spans="1:12">
      <c r="A2257">
        <v>4894</v>
      </c>
      <c r="B2257" t="s">
        <v>820</v>
      </c>
      <c r="C2257">
        <v>376</v>
      </c>
      <c r="D2257" t="s">
        <v>1277</v>
      </c>
      <c r="E2257">
        <v>2015</v>
      </c>
      <c r="F2257" s="15">
        <f>IF(VLOOKUP(IF($A2257&lt;1500,'BM011'!$D$5,IF($A2257&lt;1800,'BM011'!$D$5,IF($A2257&lt;2000,'BM011'!$D$5,$A2257))),'BM011'!$D$5:$U$607,'BM011'!T$609,0)="BRUG KOM",VLOOKUP($C2257,'BM010'!$C$5:$T$102,'BM010'!S$104,0),VLOOKUP(IF($A2257&lt;1500,'BM011'!$D$5,IF($A2257&lt;1800,'BM011'!$D$5,IF($A2257&lt;2000,'BM011'!$D$5,$A2257))),'BM011'!$D$5:$U$607,'BM011'!T$609,0))</f>
        <v>5353.25</v>
      </c>
      <c r="G2257">
        <f>SUMIFS(Baggrundsvariable!D$3:D$296,Baggrundsvariable!$A$3:$A$296,Samlet!$C2257,Baggrundsvariable!$C$3:$C$296,Samlet!$E2257)</f>
        <v>193790</v>
      </c>
      <c r="H2257" s="8">
        <f>SUMIFS(Baggrundsvariable!E$3:E$296,Baggrundsvariable!$A$3:$A$296,Samlet!$C2257,Baggrundsvariable!$C$3:$C$296,Samlet!$E2257)</f>
        <v>1.0416666666666667</v>
      </c>
      <c r="I2257" s="8">
        <f>SUMIFS(Baggrundsvariable!F$3:F$296,Baggrundsvariable!$A$3:$A$296,Samlet!$C2257,Baggrundsvariable!$C$3:$C$296,Samlet!$E2257)</f>
        <v>5.7</v>
      </c>
      <c r="J2257" s="8">
        <f>SUMIFS(Baggrundsvariable!G$3:G$296,Baggrundsvariable!$A$3:$A$296,Samlet!$C2257,Baggrundsvariable!$C$3:$C$296,Samlet!$E2257)</f>
        <v>23</v>
      </c>
      <c r="K2257" s="8">
        <f>SUMIFS(Baggrundsvariable!H$3:H$296,Baggrundsvariable!$A$3:$A$296,Samlet!$C2257,Baggrundsvariable!$C$3:$C$296,Samlet!$E2257)</f>
        <v>13</v>
      </c>
      <c r="L2257" s="8">
        <f>SUMIFS(Baggrundsvariable!I$3:I$296,Baggrundsvariable!$A$3:$A$296,Samlet!$C2257,Baggrundsvariable!$C$3:$C$296,Samlet!$E2257)</f>
        <v>4.2364875965171676</v>
      </c>
    </row>
    <row r="2258" spans="1:12">
      <c r="A2258">
        <v>4895</v>
      </c>
      <c r="B2258" t="s">
        <v>821</v>
      </c>
      <c r="C2258">
        <v>360</v>
      </c>
      <c r="D2258" t="s">
        <v>1278</v>
      </c>
      <c r="E2258">
        <v>2015</v>
      </c>
      <c r="F2258" s="15">
        <f>IF(VLOOKUP(IF($A2258&lt;1500,'BM011'!$D$5,IF($A2258&lt;1800,'BM011'!$D$5,IF($A2258&lt;2000,'BM011'!$D$5,$A2258))),'BM011'!$D$5:$U$607,'BM011'!T$609,0)="BRUG KOM",VLOOKUP($C2258,'BM010'!$C$5:$T$102,'BM010'!S$104,0),VLOOKUP(IF($A2258&lt;1500,'BM011'!$D$5,IF($A2258&lt;1800,'BM011'!$D$5,IF($A2258&lt;2000,'BM011'!$D$5,$A2258))),'BM011'!$D$5:$U$607,'BM011'!T$609,0))</f>
        <v>3489.25</v>
      </c>
      <c r="G2258">
        <f>SUMIFS(Baggrundsvariable!D$3:D$296,Baggrundsvariable!$A$3:$A$296,Samlet!$C2258,Baggrundsvariable!$C$3:$C$296,Samlet!$E2258)</f>
        <v>184575</v>
      </c>
      <c r="H2258" s="8">
        <f>SUMIFS(Baggrundsvariable!E$3:E$296,Baggrundsvariable!$A$3:$A$296,Samlet!$C2258,Baggrundsvariable!$C$3:$C$296,Samlet!$E2258)</f>
        <v>1.7</v>
      </c>
      <c r="I2258" s="8">
        <f>SUMIFS(Baggrundsvariable!F$3:F$296,Baggrundsvariable!$A$3:$A$296,Samlet!$C2258,Baggrundsvariable!$C$3:$C$296,Samlet!$E2258)</f>
        <v>6.7</v>
      </c>
      <c r="J2258" s="8">
        <f>SUMIFS(Baggrundsvariable!G$3:G$296,Baggrundsvariable!$A$3:$A$296,Samlet!$C2258,Baggrundsvariable!$C$3:$C$296,Samlet!$E2258)</f>
        <v>25.8</v>
      </c>
      <c r="K2258" s="8">
        <f>SUMIFS(Baggrundsvariable!H$3:H$296,Baggrundsvariable!$A$3:$A$296,Samlet!$C2258,Baggrundsvariable!$C$3:$C$296,Samlet!$E2258)</f>
        <v>15</v>
      </c>
      <c r="L2258" s="8">
        <f>SUMIFS(Baggrundsvariable!I$3:I$296,Baggrundsvariable!$A$3:$A$296,Samlet!$C2258,Baggrundsvariable!$C$3:$C$296,Samlet!$E2258)</f>
        <v>4.7729165817203238</v>
      </c>
    </row>
    <row r="2259" spans="1:12">
      <c r="A2259">
        <v>4900</v>
      </c>
      <c r="B2259" t="s">
        <v>822</v>
      </c>
      <c r="C2259">
        <v>360</v>
      </c>
      <c r="D2259" t="s">
        <v>1278</v>
      </c>
      <c r="E2259">
        <v>2015</v>
      </c>
      <c r="F2259" s="15">
        <f>IF(VLOOKUP(IF($A2259&lt;1500,'BM011'!$D$5,IF($A2259&lt;1800,'BM011'!$D$5,IF($A2259&lt;2000,'BM011'!$D$5,$A2259))),'BM011'!$D$5:$U$607,'BM011'!T$609,0)="BRUG KOM",VLOOKUP($C2259,'BM010'!$C$5:$T$102,'BM010'!S$104,0),VLOOKUP(IF($A2259&lt;1500,'BM011'!$D$5,IF($A2259&lt;1800,'BM011'!$D$5,IF($A2259&lt;2000,'BM011'!$D$5,$A2259))),'BM011'!$D$5:$U$607,'BM011'!T$609,0))</f>
        <v>3923.5</v>
      </c>
      <c r="G2259">
        <f>SUMIFS(Baggrundsvariable!D$3:D$296,Baggrundsvariable!$A$3:$A$296,Samlet!$C2259,Baggrundsvariable!$C$3:$C$296,Samlet!$E2259)</f>
        <v>184575</v>
      </c>
      <c r="H2259" s="8">
        <f>SUMIFS(Baggrundsvariable!E$3:E$296,Baggrundsvariable!$A$3:$A$296,Samlet!$C2259,Baggrundsvariable!$C$3:$C$296,Samlet!$E2259)</f>
        <v>1.7</v>
      </c>
      <c r="I2259" s="8">
        <f>SUMIFS(Baggrundsvariable!F$3:F$296,Baggrundsvariable!$A$3:$A$296,Samlet!$C2259,Baggrundsvariable!$C$3:$C$296,Samlet!$E2259)</f>
        <v>6.7</v>
      </c>
      <c r="J2259" s="8">
        <f>SUMIFS(Baggrundsvariable!G$3:G$296,Baggrundsvariable!$A$3:$A$296,Samlet!$C2259,Baggrundsvariable!$C$3:$C$296,Samlet!$E2259)</f>
        <v>25.8</v>
      </c>
      <c r="K2259" s="8">
        <f>SUMIFS(Baggrundsvariable!H$3:H$296,Baggrundsvariable!$A$3:$A$296,Samlet!$C2259,Baggrundsvariable!$C$3:$C$296,Samlet!$E2259)</f>
        <v>15</v>
      </c>
      <c r="L2259" s="8">
        <f>SUMIFS(Baggrundsvariable!I$3:I$296,Baggrundsvariable!$A$3:$A$296,Samlet!$C2259,Baggrundsvariable!$C$3:$C$296,Samlet!$E2259)</f>
        <v>4.7729165817203238</v>
      </c>
    </row>
    <row r="2260" spans="1:12">
      <c r="A2260">
        <v>4912</v>
      </c>
      <c r="B2260" t="s">
        <v>823</v>
      </c>
      <c r="C2260">
        <v>360</v>
      </c>
      <c r="D2260" t="s">
        <v>1278</v>
      </c>
      <c r="E2260">
        <v>2015</v>
      </c>
      <c r="F2260" s="15">
        <f>IF(VLOOKUP(IF($A2260&lt;1500,'BM011'!$D$5,IF($A2260&lt;1800,'BM011'!$D$5,IF($A2260&lt;2000,'BM011'!$D$5,$A2260))),'BM011'!$D$5:$U$607,'BM011'!T$609,0)="BRUG KOM",VLOOKUP($C2260,'BM010'!$C$5:$T$102,'BM010'!S$104,0),VLOOKUP(IF($A2260&lt;1500,'BM011'!$D$5,IF($A2260&lt;1800,'BM011'!$D$5,IF($A2260&lt;2000,'BM011'!$D$5,$A2260))),'BM011'!$D$5:$U$607,'BM011'!T$609,0))</f>
        <v>3489.25</v>
      </c>
      <c r="G2260">
        <f>SUMIFS(Baggrundsvariable!D$3:D$296,Baggrundsvariable!$A$3:$A$296,Samlet!$C2260,Baggrundsvariable!$C$3:$C$296,Samlet!$E2260)</f>
        <v>184575</v>
      </c>
      <c r="H2260" s="8">
        <f>SUMIFS(Baggrundsvariable!E$3:E$296,Baggrundsvariable!$A$3:$A$296,Samlet!$C2260,Baggrundsvariable!$C$3:$C$296,Samlet!$E2260)</f>
        <v>1.7</v>
      </c>
      <c r="I2260" s="8">
        <f>SUMIFS(Baggrundsvariable!F$3:F$296,Baggrundsvariable!$A$3:$A$296,Samlet!$C2260,Baggrundsvariable!$C$3:$C$296,Samlet!$E2260)</f>
        <v>6.7</v>
      </c>
      <c r="J2260" s="8">
        <f>SUMIFS(Baggrundsvariable!G$3:G$296,Baggrundsvariable!$A$3:$A$296,Samlet!$C2260,Baggrundsvariable!$C$3:$C$296,Samlet!$E2260)</f>
        <v>25.8</v>
      </c>
      <c r="K2260" s="8">
        <f>SUMIFS(Baggrundsvariable!H$3:H$296,Baggrundsvariable!$A$3:$A$296,Samlet!$C2260,Baggrundsvariable!$C$3:$C$296,Samlet!$E2260)</f>
        <v>15</v>
      </c>
      <c r="L2260" s="8">
        <f>SUMIFS(Baggrundsvariable!I$3:I$296,Baggrundsvariable!$A$3:$A$296,Samlet!$C2260,Baggrundsvariable!$C$3:$C$296,Samlet!$E2260)</f>
        <v>4.7729165817203238</v>
      </c>
    </row>
    <row r="2261" spans="1:12">
      <c r="A2261">
        <v>4913</v>
      </c>
      <c r="B2261" t="s">
        <v>824</v>
      </c>
      <c r="C2261">
        <v>360</v>
      </c>
      <c r="D2261" t="s">
        <v>1278</v>
      </c>
      <c r="E2261">
        <v>2015</v>
      </c>
      <c r="F2261" s="15">
        <f>IF(VLOOKUP(IF($A2261&lt;1500,'BM011'!$D$5,IF($A2261&lt;1800,'BM011'!$D$5,IF($A2261&lt;2000,'BM011'!$D$5,$A2261))),'BM011'!$D$5:$U$607,'BM011'!T$609,0)="BRUG KOM",VLOOKUP($C2261,'BM010'!$C$5:$T$102,'BM010'!S$104,0),VLOOKUP(IF($A2261&lt;1500,'BM011'!$D$5,IF($A2261&lt;1800,'BM011'!$D$5,IF($A2261&lt;2000,'BM011'!$D$5,$A2261))),'BM011'!$D$5:$U$607,'BM011'!T$609,0))</f>
        <v>3313</v>
      </c>
      <c r="G2261">
        <f>SUMIFS(Baggrundsvariable!D$3:D$296,Baggrundsvariable!$A$3:$A$296,Samlet!$C2261,Baggrundsvariable!$C$3:$C$296,Samlet!$E2261)</f>
        <v>184575</v>
      </c>
      <c r="H2261" s="8">
        <f>SUMIFS(Baggrundsvariable!E$3:E$296,Baggrundsvariable!$A$3:$A$296,Samlet!$C2261,Baggrundsvariable!$C$3:$C$296,Samlet!$E2261)</f>
        <v>1.7</v>
      </c>
      <c r="I2261" s="8">
        <f>SUMIFS(Baggrundsvariable!F$3:F$296,Baggrundsvariable!$A$3:$A$296,Samlet!$C2261,Baggrundsvariable!$C$3:$C$296,Samlet!$E2261)</f>
        <v>6.7</v>
      </c>
      <c r="J2261" s="8">
        <f>SUMIFS(Baggrundsvariable!G$3:G$296,Baggrundsvariable!$A$3:$A$296,Samlet!$C2261,Baggrundsvariable!$C$3:$C$296,Samlet!$E2261)</f>
        <v>25.8</v>
      </c>
      <c r="K2261" s="8">
        <f>SUMIFS(Baggrundsvariable!H$3:H$296,Baggrundsvariable!$A$3:$A$296,Samlet!$C2261,Baggrundsvariable!$C$3:$C$296,Samlet!$E2261)</f>
        <v>15</v>
      </c>
      <c r="L2261" s="8">
        <f>SUMIFS(Baggrundsvariable!I$3:I$296,Baggrundsvariable!$A$3:$A$296,Samlet!$C2261,Baggrundsvariable!$C$3:$C$296,Samlet!$E2261)</f>
        <v>4.7729165817203238</v>
      </c>
    </row>
    <row r="2262" spans="1:12">
      <c r="A2262">
        <v>4920</v>
      </c>
      <c r="B2262" t="s">
        <v>825</v>
      </c>
      <c r="C2262">
        <v>360</v>
      </c>
      <c r="D2262" t="s">
        <v>1278</v>
      </c>
      <c r="E2262">
        <v>2015</v>
      </c>
      <c r="F2262" s="15">
        <f>IF(VLOOKUP(IF($A2262&lt;1500,'BM011'!$D$5,IF($A2262&lt;1800,'BM011'!$D$5,IF($A2262&lt;2000,'BM011'!$D$5,$A2262))),'BM011'!$D$5:$U$607,'BM011'!T$609,0)="BRUG KOM",VLOOKUP($C2262,'BM010'!$C$5:$T$102,'BM010'!S$104,0),VLOOKUP(IF($A2262&lt;1500,'BM011'!$D$5,IF($A2262&lt;1800,'BM011'!$D$5,IF($A2262&lt;2000,'BM011'!$D$5,$A2262))),'BM011'!$D$5:$U$607,'BM011'!T$609,0))</f>
        <v>2238.5</v>
      </c>
      <c r="G2262">
        <f>SUMIFS(Baggrundsvariable!D$3:D$296,Baggrundsvariable!$A$3:$A$296,Samlet!$C2262,Baggrundsvariable!$C$3:$C$296,Samlet!$E2262)</f>
        <v>184575</v>
      </c>
      <c r="H2262" s="8">
        <f>SUMIFS(Baggrundsvariable!E$3:E$296,Baggrundsvariable!$A$3:$A$296,Samlet!$C2262,Baggrundsvariable!$C$3:$C$296,Samlet!$E2262)</f>
        <v>1.7</v>
      </c>
      <c r="I2262" s="8">
        <f>SUMIFS(Baggrundsvariable!F$3:F$296,Baggrundsvariable!$A$3:$A$296,Samlet!$C2262,Baggrundsvariable!$C$3:$C$296,Samlet!$E2262)</f>
        <v>6.7</v>
      </c>
      <c r="J2262" s="8">
        <f>SUMIFS(Baggrundsvariable!G$3:G$296,Baggrundsvariable!$A$3:$A$296,Samlet!$C2262,Baggrundsvariable!$C$3:$C$296,Samlet!$E2262)</f>
        <v>25.8</v>
      </c>
      <c r="K2262" s="8">
        <f>SUMIFS(Baggrundsvariable!H$3:H$296,Baggrundsvariable!$A$3:$A$296,Samlet!$C2262,Baggrundsvariable!$C$3:$C$296,Samlet!$E2262)</f>
        <v>15</v>
      </c>
      <c r="L2262" s="8">
        <f>SUMIFS(Baggrundsvariable!I$3:I$296,Baggrundsvariable!$A$3:$A$296,Samlet!$C2262,Baggrundsvariable!$C$3:$C$296,Samlet!$E2262)</f>
        <v>4.7729165817203238</v>
      </c>
    </row>
    <row r="2263" spans="1:12">
      <c r="A2263">
        <v>4930</v>
      </c>
      <c r="B2263" t="s">
        <v>826</v>
      </c>
      <c r="C2263">
        <v>360</v>
      </c>
      <c r="D2263" t="s">
        <v>1278</v>
      </c>
      <c r="E2263">
        <v>2015</v>
      </c>
      <c r="F2263" s="15">
        <f>IF(VLOOKUP(IF($A2263&lt;1500,'BM011'!$D$5,IF($A2263&lt;1800,'BM011'!$D$5,IF($A2263&lt;2000,'BM011'!$D$5,$A2263))),'BM011'!$D$5:$U$607,'BM011'!T$609,0)="BRUG KOM",VLOOKUP($C2263,'BM010'!$C$5:$T$102,'BM010'!S$104,0),VLOOKUP(IF($A2263&lt;1500,'BM011'!$D$5,IF($A2263&lt;1800,'BM011'!$D$5,IF($A2263&lt;2000,'BM011'!$D$5,$A2263))),'BM011'!$D$5:$U$607,'BM011'!T$609,0))</f>
        <v>6228.25</v>
      </c>
      <c r="G2263">
        <f>SUMIFS(Baggrundsvariable!D$3:D$296,Baggrundsvariable!$A$3:$A$296,Samlet!$C2263,Baggrundsvariable!$C$3:$C$296,Samlet!$E2263)</f>
        <v>184575</v>
      </c>
      <c r="H2263" s="8">
        <f>SUMIFS(Baggrundsvariable!E$3:E$296,Baggrundsvariable!$A$3:$A$296,Samlet!$C2263,Baggrundsvariable!$C$3:$C$296,Samlet!$E2263)</f>
        <v>1.7</v>
      </c>
      <c r="I2263" s="8">
        <f>SUMIFS(Baggrundsvariable!F$3:F$296,Baggrundsvariable!$A$3:$A$296,Samlet!$C2263,Baggrundsvariable!$C$3:$C$296,Samlet!$E2263)</f>
        <v>6.7</v>
      </c>
      <c r="J2263" s="8">
        <f>SUMIFS(Baggrundsvariable!G$3:G$296,Baggrundsvariable!$A$3:$A$296,Samlet!$C2263,Baggrundsvariable!$C$3:$C$296,Samlet!$E2263)</f>
        <v>25.8</v>
      </c>
      <c r="K2263" s="8">
        <f>SUMIFS(Baggrundsvariable!H$3:H$296,Baggrundsvariable!$A$3:$A$296,Samlet!$C2263,Baggrundsvariable!$C$3:$C$296,Samlet!$E2263)</f>
        <v>15</v>
      </c>
      <c r="L2263" s="8">
        <f>SUMIFS(Baggrundsvariable!I$3:I$296,Baggrundsvariable!$A$3:$A$296,Samlet!$C2263,Baggrundsvariable!$C$3:$C$296,Samlet!$E2263)</f>
        <v>4.7729165817203238</v>
      </c>
    </row>
    <row r="2264" spans="1:12">
      <c r="A2264">
        <v>4930</v>
      </c>
      <c r="B2264" t="s">
        <v>826</v>
      </c>
      <c r="C2264">
        <v>376</v>
      </c>
      <c r="D2264" t="s">
        <v>1277</v>
      </c>
      <c r="E2264">
        <v>2015</v>
      </c>
      <c r="F2264" s="15">
        <f>IF(VLOOKUP(IF($A2264&lt;1500,'BM011'!$D$5,IF($A2264&lt;1800,'BM011'!$D$5,IF($A2264&lt;2000,'BM011'!$D$5,$A2264))),'BM011'!$D$5:$U$607,'BM011'!T$609,0)="BRUG KOM",VLOOKUP($C2264,'BM010'!$C$5:$T$102,'BM010'!S$104,0),VLOOKUP(IF($A2264&lt;1500,'BM011'!$D$5,IF($A2264&lt;1800,'BM011'!$D$5,IF($A2264&lt;2000,'BM011'!$D$5,$A2264))),'BM011'!$D$5:$U$607,'BM011'!T$609,0))</f>
        <v>6228.25</v>
      </c>
      <c r="G2264">
        <f>SUMIFS(Baggrundsvariable!D$3:D$296,Baggrundsvariable!$A$3:$A$296,Samlet!$C2264,Baggrundsvariable!$C$3:$C$296,Samlet!$E2264)</f>
        <v>193790</v>
      </c>
      <c r="H2264" s="8">
        <f>SUMIFS(Baggrundsvariable!E$3:E$296,Baggrundsvariable!$A$3:$A$296,Samlet!$C2264,Baggrundsvariable!$C$3:$C$296,Samlet!$E2264)</f>
        <v>1.0416666666666667</v>
      </c>
      <c r="I2264" s="8">
        <f>SUMIFS(Baggrundsvariable!F$3:F$296,Baggrundsvariable!$A$3:$A$296,Samlet!$C2264,Baggrundsvariable!$C$3:$C$296,Samlet!$E2264)</f>
        <v>5.7</v>
      </c>
      <c r="J2264" s="8">
        <f>SUMIFS(Baggrundsvariable!G$3:G$296,Baggrundsvariable!$A$3:$A$296,Samlet!$C2264,Baggrundsvariable!$C$3:$C$296,Samlet!$E2264)</f>
        <v>23</v>
      </c>
      <c r="K2264" s="8">
        <f>SUMIFS(Baggrundsvariable!H$3:H$296,Baggrundsvariable!$A$3:$A$296,Samlet!$C2264,Baggrundsvariable!$C$3:$C$296,Samlet!$E2264)</f>
        <v>13</v>
      </c>
      <c r="L2264" s="8">
        <f>SUMIFS(Baggrundsvariable!I$3:I$296,Baggrundsvariable!$A$3:$A$296,Samlet!$C2264,Baggrundsvariable!$C$3:$C$296,Samlet!$E2264)</f>
        <v>4.2364875965171676</v>
      </c>
    </row>
    <row r="2265" spans="1:12">
      <c r="A2265">
        <v>4941</v>
      </c>
      <c r="B2265" t="s">
        <v>827</v>
      </c>
      <c r="C2265">
        <v>360</v>
      </c>
      <c r="D2265" t="s">
        <v>1278</v>
      </c>
      <c r="E2265">
        <v>2015</v>
      </c>
      <c r="F2265" s="15">
        <f>IF(VLOOKUP(IF($A2265&lt;1500,'BM011'!$D$5,IF($A2265&lt;1800,'BM011'!$D$5,IF($A2265&lt;2000,'BM011'!$D$5,$A2265))),'BM011'!$D$5:$U$607,'BM011'!T$609,0)="BRUG KOM",VLOOKUP($C2265,'BM010'!$C$5:$T$102,'BM010'!S$104,0),VLOOKUP(IF($A2265&lt;1500,'BM011'!$D$5,IF($A2265&lt;1800,'BM011'!$D$5,IF($A2265&lt;2000,'BM011'!$D$5,$A2265))),'BM011'!$D$5:$U$607,'BM011'!T$609,0))</f>
        <v>3489.25</v>
      </c>
      <c r="G2265">
        <f>SUMIFS(Baggrundsvariable!D$3:D$296,Baggrundsvariable!$A$3:$A$296,Samlet!$C2265,Baggrundsvariable!$C$3:$C$296,Samlet!$E2265)</f>
        <v>184575</v>
      </c>
      <c r="H2265" s="8">
        <f>SUMIFS(Baggrundsvariable!E$3:E$296,Baggrundsvariable!$A$3:$A$296,Samlet!$C2265,Baggrundsvariable!$C$3:$C$296,Samlet!$E2265)</f>
        <v>1.7</v>
      </c>
      <c r="I2265" s="8">
        <f>SUMIFS(Baggrundsvariable!F$3:F$296,Baggrundsvariable!$A$3:$A$296,Samlet!$C2265,Baggrundsvariable!$C$3:$C$296,Samlet!$E2265)</f>
        <v>6.7</v>
      </c>
      <c r="J2265" s="8">
        <f>SUMIFS(Baggrundsvariable!G$3:G$296,Baggrundsvariable!$A$3:$A$296,Samlet!$C2265,Baggrundsvariable!$C$3:$C$296,Samlet!$E2265)</f>
        <v>25.8</v>
      </c>
      <c r="K2265" s="8">
        <f>SUMIFS(Baggrundsvariable!H$3:H$296,Baggrundsvariable!$A$3:$A$296,Samlet!$C2265,Baggrundsvariable!$C$3:$C$296,Samlet!$E2265)</f>
        <v>15</v>
      </c>
      <c r="L2265" s="8">
        <f>SUMIFS(Baggrundsvariable!I$3:I$296,Baggrundsvariable!$A$3:$A$296,Samlet!$C2265,Baggrundsvariable!$C$3:$C$296,Samlet!$E2265)</f>
        <v>4.7729165817203238</v>
      </c>
    </row>
    <row r="2266" spans="1:12">
      <c r="A2266">
        <v>4942</v>
      </c>
      <c r="B2266" t="s">
        <v>1279</v>
      </c>
      <c r="C2266">
        <v>360</v>
      </c>
      <c r="D2266" t="s">
        <v>1278</v>
      </c>
      <c r="E2266">
        <v>2015</v>
      </c>
      <c r="F2266" s="15">
        <f>IF(VLOOKUP(IF($A2266&lt;1500,'BM011'!$D$5,IF($A2266&lt;1800,'BM011'!$D$5,IF($A2266&lt;2000,'BM011'!$D$5,$A2266))),'BM011'!$D$5:$U$607,'BM011'!T$609,0)="BRUG KOM",VLOOKUP($C2266,'BM010'!$C$5:$T$102,'BM010'!S$104,0),VLOOKUP(IF($A2266&lt;1500,'BM011'!$D$5,IF($A2266&lt;1800,'BM011'!$D$5,IF($A2266&lt;2000,'BM011'!$D$5,$A2266))),'BM011'!$D$5:$U$607,'BM011'!T$609,0))</f>
        <v>3489.25</v>
      </c>
      <c r="G2266">
        <f>SUMIFS(Baggrundsvariable!D$3:D$296,Baggrundsvariable!$A$3:$A$296,Samlet!$C2266,Baggrundsvariable!$C$3:$C$296,Samlet!$E2266)</f>
        <v>184575</v>
      </c>
      <c r="H2266" s="8">
        <f>SUMIFS(Baggrundsvariable!E$3:E$296,Baggrundsvariable!$A$3:$A$296,Samlet!$C2266,Baggrundsvariable!$C$3:$C$296,Samlet!$E2266)</f>
        <v>1.7</v>
      </c>
      <c r="I2266" s="8">
        <f>SUMIFS(Baggrundsvariable!F$3:F$296,Baggrundsvariable!$A$3:$A$296,Samlet!$C2266,Baggrundsvariable!$C$3:$C$296,Samlet!$E2266)</f>
        <v>6.7</v>
      </c>
      <c r="J2266" s="8">
        <f>SUMIFS(Baggrundsvariable!G$3:G$296,Baggrundsvariable!$A$3:$A$296,Samlet!$C2266,Baggrundsvariable!$C$3:$C$296,Samlet!$E2266)</f>
        <v>25.8</v>
      </c>
      <c r="K2266" s="8">
        <f>SUMIFS(Baggrundsvariable!H$3:H$296,Baggrundsvariable!$A$3:$A$296,Samlet!$C2266,Baggrundsvariable!$C$3:$C$296,Samlet!$E2266)</f>
        <v>15</v>
      </c>
      <c r="L2266" s="8">
        <f>SUMIFS(Baggrundsvariable!I$3:I$296,Baggrundsvariable!$A$3:$A$296,Samlet!$C2266,Baggrundsvariable!$C$3:$C$296,Samlet!$E2266)</f>
        <v>4.7729165817203238</v>
      </c>
    </row>
    <row r="2267" spans="1:12">
      <c r="A2267">
        <v>4943</v>
      </c>
      <c r="B2267" t="s">
        <v>829</v>
      </c>
      <c r="C2267">
        <v>360</v>
      </c>
      <c r="D2267" t="s">
        <v>1278</v>
      </c>
      <c r="E2267">
        <v>2015</v>
      </c>
      <c r="F2267" s="15">
        <f>IF(VLOOKUP(IF($A2267&lt;1500,'BM011'!$D$5,IF($A2267&lt;1800,'BM011'!$D$5,IF($A2267&lt;2000,'BM011'!$D$5,$A2267))),'BM011'!$D$5:$U$607,'BM011'!T$609,0)="BRUG KOM",VLOOKUP($C2267,'BM010'!$C$5:$T$102,'BM010'!S$104,0),VLOOKUP(IF($A2267&lt;1500,'BM011'!$D$5,IF($A2267&lt;1800,'BM011'!$D$5,IF($A2267&lt;2000,'BM011'!$D$5,$A2267))),'BM011'!$D$5:$U$607,'BM011'!T$609,0))</f>
        <v>3489.25</v>
      </c>
      <c r="G2267">
        <f>SUMIFS(Baggrundsvariable!D$3:D$296,Baggrundsvariable!$A$3:$A$296,Samlet!$C2267,Baggrundsvariable!$C$3:$C$296,Samlet!$E2267)</f>
        <v>184575</v>
      </c>
      <c r="H2267" s="8">
        <f>SUMIFS(Baggrundsvariable!E$3:E$296,Baggrundsvariable!$A$3:$A$296,Samlet!$C2267,Baggrundsvariable!$C$3:$C$296,Samlet!$E2267)</f>
        <v>1.7</v>
      </c>
      <c r="I2267" s="8">
        <f>SUMIFS(Baggrundsvariable!F$3:F$296,Baggrundsvariable!$A$3:$A$296,Samlet!$C2267,Baggrundsvariable!$C$3:$C$296,Samlet!$E2267)</f>
        <v>6.7</v>
      </c>
      <c r="J2267" s="8">
        <f>SUMIFS(Baggrundsvariable!G$3:G$296,Baggrundsvariable!$A$3:$A$296,Samlet!$C2267,Baggrundsvariable!$C$3:$C$296,Samlet!$E2267)</f>
        <v>25.8</v>
      </c>
      <c r="K2267" s="8">
        <f>SUMIFS(Baggrundsvariable!H$3:H$296,Baggrundsvariable!$A$3:$A$296,Samlet!$C2267,Baggrundsvariable!$C$3:$C$296,Samlet!$E2267)</f>
        <v>15</v>
      </c>
      <c r="L2267" s="8">
        <f>SUMIFS(Baggrundsvariable!I$3:I$296,Baggrundsvariable!$A$3:$A$296,Samlet!$C2267,Baggrundsvariable!$C$3:$C$296,Samlet!$E2267)</f>
        <v>4.7729165817203238</v>
      </c>
    </row>
    <row r="2268" spans="1:12">
      <c r="A2268">
        <v>4944</v>
      </c>
      <c r="B2268" t="s">
        <v>830</v>
      </c>
      <c r="C2268">
        <v>360</v>
      </c>
      <c r="D2268" t="s">
        <v>1278</v>
      </c>
      <c r="E2268">
        <v>2015</v>
      </c>
      <c r="F2268" s="15">
        <f>IF(VLOOKUP(IF($A2268&lt;1500,'BM011'!$D$5,IF($A2268&lt;1800,'BM011'!$D$5,IF($A2268&lt;2000,'BM011'!$D$5,$A2268))),'BM011'!$D$5:$U$607,'BM011'!T$609,0)="BRUG KOM",VLOOKUP($C2268,'BM010'!$C$5:$T$102,'BM010'!S$104,0),VLOOKUP(IF($A2268&lt;1500,'BM011'!$D$5,IF($A2268&lt;1800,'BM011'!$D$5,IF($A2268&lt;2000,'BM011'!$D$5,$A2268))),'BM011'!$D$5:$U$607,'BM011'!T$609,0))</f>
        <v>3489.25</v>
      </c>
      <c r="G2268">
        <f>SUMIFS(Baggrundsvariable!D$3:D$296,Baggrundsvariable!$A$3:$A$296,Samlet!$C2268,Baggrundsvariable!$C$3:$C$296,Samlet!$E2268)</f>
        <v>184575</v>
      </c>
      <c r="H2268" s="8">
        <f>SUMIFS(Baggrundsvariable!E$3:E$296,Baggrundsvariable!$A$3:$A$296,Samlet!$C2268,Baggrundsvariable!$C$3:$C$296,Samlet!$E2268)</f>
        <v>1.7</v>
      </c>
      <c r="I2268" s="8">
        <f>SUMIFS(Baggrundsvariable!F$3:F$296,Baggrundsvariable!$A$3:$A$296,Samlet!$C2268,Baggrundsvariable!$C$3:$C$296,Samlet!$E2268)</f>
        <v>6.7</v>
      </c>
      <c r="J2268" s="8">
        <f>SUMIFS(Baggrundsvariable!G$3:G$296,Baggrundsvariable!$A$3:$A$296,Samlet!$C2268,Baggrundsvariable!$C$3:$C$296,Samlet!$E2268)</f>
        <v>25.8</v>
      </c>
      <c r="K2268" s="8">
        <f>SUMIFS(Baggrundsvariable!H$3:H$296,Baggrundsvariable!$A$3:$A$296,Samlet!$C2268,Baggrundsvariable!$C$3:$C$296,Samlet!$E2268)</f>
        <v>15</v>
      </c>
      <c r="L2268" s="8">
        <f>SUMIFS(Baggrundsvariable!I$3:I$296,Baggrundsvariable!$A$3:$A$296,Samlet!$C2268,Baggrundsvariable!$C$3:$C$296,Samlet!$E2268)</f>
        <v>4.7729165817203238</v>
      </c>
    </row>
    <row r="2269" spans="1:12">
      <c r="A2269">
        <v>4945</v>
      </c>
      <c r="B2269" t="s">
        <v>831</v>
      </c>
      <c r="C2269">
        <v>360</v>
      </c>
      <c r="D2269" t="s">
        <v>1278</v>
      </c>
      <c r="E2269">
        <v>2015</v>
      </c>
      <c r="F2269" s="15">
        <f>IF(VLOOKUP(IF($A2269&lt;1500,'BM011'!$D$5,IF($A2269&lt;1800,'BM011'!$D$5,IF($A2269&lt;2000,'BM011'!$D$5,$A2269))),'BM011'!$D$5:$U$607,'BM011'!T$609,0)="BRUG KOM",VLOOKUP($C2269,'BM010'!$C$5:$T$102,'BM010'!S$104,0),VLOOKUP(IF($A2269&lt;1500,'BM011'!$D$5,IF($A2269&lt;1800,'BM011'!$D$5,IF($A2269&lt;2000,'BM011'!$D$5,$A2269))),'BM011'!$D$5:$U$607,'BM011'!T$609,0))</f>
        <v>3489.25</v>
      </c>
      <c r="G2269">
        <f>SUMIFS(Baggrundsvariable!D$3:D$296,Baggrundsvariable!$A$3:$A$296,Samlet!$C2269,Baggrundsvariable!$C$3:$C$296,Samlet!$E2269)</f>
        <v>184575</v>
      </c>
      <c r="H2269" s="8">
        <f>SUMIFS(Baggrundsvariable!E$3:E$296,Baggrundsvariable!$A$3:$A$296,Samlet!$C2269,Baggrundsvariable!$C$3:$C$296,Samlet!$E2269)</f>
        <v>1.7</v>
      </c>
      <c r="I2269" s="8">
        <f>SUMIFS(Baggrundsvariable!F$3:F$296,Baggrundsvariable!$A$3:$A$296,Samlet!$C2269,Baggrundsvariable!$C$3:$C$296,Samlet!$E2269)</f>
        <v>6.7</v>
      </c>
      <c r="J2269" s="8">
        <f>SUMIFS(Baggrundsvariable!G$3:G$296,Baggrundsvariable!$A$3:$A$296,Samlet!$C2269,Baggrundsvariable!$C$3:$C$296,Samlet!$E2269)</f>
        <v>25.8</v>
      </c>
      <c r="K2269" s="8">
        <f>SUMIFS(Baggrundsvariable!H$3:H$296,Baggrundsvariable!$A$3:$A$296,Samlet!$C2269,Baggrundsvariable!$C$3:$C$296,Samlet!$E2269)</f>
        <v>15</v>
      </c>
      <c r="L2269" s="8">
        <f>SUMIFS(Baggrundsvariable!I$3:I$296,Baggrundsvariable!$A$3:$A$296,Samlet!$C2269,Baggrundsvariable!$C$3:$C$296,Samlet!$E2269)</f>
        <v>4.7729165817203238</v>
      </c>
    </row>
    <row r="2270" spans="1:12">
      <c r="A2270">
        <v>4951</v>
      </c>
      <c r="B2270" t="s">
        <v>832</v>
      </c>
      <c r="C2270">
        <v>360</v>
      </c>
      <c r="D2270" t="s">
        <v>1278</v>
      </c>
      <c r="E2270">
        <v>2015</v>
      </c>
      <c r="F2270" s="15">
        <f>IF(VLOOKUP(IF($A2270&lt;1500,'BM011'!$D$5,IF($A2270&lt;1800,'BM011'!$D$5,IF($A2270&lt;2000,'BM011'!$D$5,$A2270))),'BM011'!$D$5:$U$607,'BM011'!T$609,0)="BRUG KOM",VLOOKUP($C2270,'BM010'!$C$5:$T$102,'BM010'!S$104,0),VLOOKUP(IF($A2270&lt;1500,'BM011'!$D$5,IF($A2270&lt;1800,'BM011'!$D$5,IF($A2270&lt;2000,'BM011'!$D$5,$A2270))),'BM011'!$D$5:$U$607,'BM011'!T$609,0))</f>
        <v>3489.25</v>
      </c>
      <c r="G2270">
        <f>SUMIFS(Baggrundsvariable!D$3:D$296,Baggrundsvariable!$A$3:$A$296,Samlet!$C2270,Baggrundsvariable!$C$3:$C$296,Samlet!$E2270)</f>
        <v>184575</v>
      </c>
      <c r="H2270" s="8">
        <f>SUMIFS(Baggrundsvariable!E$3:E$296,Baggrundsvariable!$A$3:$A$296,Samlet!$C2270,Baggrundsvariable!$C$3:$C$296,Samlet!$E2270)</f>
        <v>1.7</v>
      </c>
      <c r="I2270" s="8">
        <f>SUMIFS(Baggrundsvariable!F$3:F$296,Baggrundsvariable!$A$3:$A$296,Samlet!$C2270,Baggrundsvariable!$C$3:$C$296,Samlet!$E2270)</f>
        <v>6.7</v>
      </c>
      <c r="J2270" s="8">
        <f>SUMIFS(Baggrundsvariable!G$3:G$296,Baggrundsvariable!$A$3:$A$296,Samlet!$C2270,Baggrundsvariable!$C$3:$C$296,Samlet!$E2270)</f>
        <v>25.8</v>
      </c>
      <c r="K2270" s="8">
        <f>SUMIFS(Baggrundsvariable!H$3:H$296,Baggrundsvariable!$A$3:$A$296,Samlet!$C2270,Baggrundsvariable!$C$3:$C$296,Samlet!$E2270)</f>
        <v>15</v>
      </c>
      <c r="L2270" s="8">
        <f>SUMIFS(Baggrundsvariable!I$3:I$296,Baggrundsvariable!$A$3:$A$296,Samlet!$C2270,Baggrundsvariable!$C$3:$C$296,Samlet!$E2270)</f>
        <v>4.7729165817203238</v>
      </c>
    </row>
    <row r="2271" spans="1:12">
      <c r="A2271">
        <v>4952</v>
      </c>
      <c r="B2271" t="s">
        <v>833</v>
      </c>
      <c r="C2271">
        <v>360</v>
      </c>
      <c r="D2271" t="s">
        <v>1278</v>
      </c>
      <c r="E2271">
        <v>2015</v>
      </c>
      <c r="F2271" s="15">
        <f>IF(VLOOKUP(IF($A2271&lt;1500,'BM011'!$D$5,IF($A2271&lt;1800,'BM011'!$D$5,IF($A2271&lt;2000,'BM011'!$D$5,$A2271))),'BM011'!$D$5:$U$607,'BM011'!T$609,0)="BRUG KOM",VLOOKUP($C2271,'BM010'!$C$5:$T$102,'BM010'!S$104,0),VLOOKUP(IF($A2271&lt;1500,'BM011'!$D$5,IF($A2271&lt;1800,'BM011'!$D$5,IF($A2271&lt;2000,'BM011'!$D$5,$A2271))),'BM011'!$D$5:$U$607,'BM011'!T$609,0))</f>
        <v>3489.25</v>
      </c>
      <c r="G2271">
        <f>SUMIFS(Baggrundsvariable!D$3:D$296,Baggrundsvariable!$A$3:$A$296,Samlet!$C2271,Baggrundsvariable!$C$3:$C$296,Samlet!$E2271)</f>
        <v>184575</v>
      </c>
      <c r="H2271" s="8">
        <f>SUMIFS(Baggrundsvariable!E$3:E$296,Baggrundsvariable!$A$3:$A$296,Samlet!$C2271,Baggrundsvariable!$C$3:$C$296,Samlet!$E2271)</f>
        <v>1.7</v>
      </c>
      <c r="I2271" s="8">
        <f>SUMIFS(Baggrundsvariable!F$3:F$296,Baggrundsvariable!$A$3:$A$296,Samlet!$C2271,Baggrundsvariable!$C$3:$C$296,Samlet!$E2271)</f>
        <v>6.7</v>
      </c>
      <c r="J2271" s="8">
        <f>SUMIFS(Baggrundsvariable!G$3:G$296,Baggrundsvariable!$A$3:$A$296,Samlet!$C2271,Baggrundsvariable!$C$3:$C$296,Samlet!$E2271)</f>
        <v>25.8</v>
      </c>
      <c r="K2271" s="8">
        <f>SUMIFS(Baggrundsvariable!H$3:H$296,Baggrundsvariable!$A$3:$A$296,Samlet!$C2271,Baggrundsvariable!$C$3:$C$296,Samlet!$E2271)</f>
        <v>15</v>
      </c>
      <c r="L2271" s="8">
        <f>SUMIFS(Baggrundsvariable!I$3:I$296,Baggrundsvariable!$A$3:$A$296,Samlet!$C2271,Baggrundsvariable!$C$3:$C$296,Samlet!$E2271)</f>
        <v>4.7729165817203238</v>
      </c>
    </row>
    <row r="2272" spans="1:12">
      <c r="A2272">
        <v>4953</v>
      </c>
      <c r="B2272" t="s">
        <v>834</v>
      </c>
      <c r="C2272">
        <v>360</v>
      </c>
      <c r="D2272" t="s">
        <v>1278</v>
      </c>
      <c r="E2272">
        <v>2015</v>
      </c>
      <c r="F2272" s="15">
        <f>IF(VLOOKUP(IF($A2272&lt;1500,'BM011'!$D$5,IF($A2272&lt;1800,'BM011'!$D$5,IF($A2272&lt;2000,'BM011'!$D$5,$A2272))),'BM011'!$D$5:$U$607,'BM011'!T$609,0)="BRUG KOM",VLOOKUP($C2272,'BM010'!$C$5:$T$102,'BM010'!S$104,0),VLOOKUP(IF($A2272&lt;1500,'BM011'!$D$5,IF($A2272&lt;1800,'BM011'!$D$5,IF($A2272&lt;2000,'BM011'!$D$5,$A2272))),'BM011'!$D$5:$U$607,'BM011'!T$609,0))</f>
        <v>3489.25</v>
      </c>
      <c r="G2272">
        <f>SUMIFS(Baggrundsvariable!D$3:D$296,Baggrundsvariable!$A$3:$A$296,Samlet!$C2272,Baggrundsvariable!$C$3:$C$296,Samlet!$E2272)</f>
        <v>184575</v>
      </c>
      <c r="H2272" s="8">
        <f>SUMIFS(Baggrundsvariable!E$3:E$296,Baggrundsvariable!$A$3:$A$296,Samlet!$C2272,Baggrundsvariable!$C$3:$C$296,Samlet!$E2272)</f>
        <v>1.7</v>
      </c>
      <c r="I2272" s="8">
        <f>SUMIFS(Baggrundsvariable!F$3:F$296,Baggrundsvariable!$A$3:$A$296,Samlet!$C2272,Baggrundsvariable!$C$3:$C$296,Samlet!$E2272)</f>
        <v>6.7</v>
      </c>
      <c r="J2272" s="8">
        <f>SUMIFS(Baggrundsvariable!G$3:G$296,Baggrundsvariable!$A$3:$A$296,Samlet!$C2272,Baggrundsvariable!$C$3:$C$296,Samlet!$E2272)</f>
        <v>25.8</v>
      </c>
      <c r="K2272" s="8">
        <f>SUMIFS(Baggrundsvariable!H$3:H$296,Baggrundsvariable!$A$3:$A$296,Samlet!$C2272,Baggrundsvariable!$C$3:$C$296,Samlet!$E2272)</f>
        <v>15</v>
      </c>
      <c r="L2272" s="8">
        <f>SUMIFS(Baggrundsvariable!I$3:I$296,Baggrundsvariable!$A$3:$A$296,Samlet!$C2272,Baggrundsvariable!$C$3:$C$296,Samlet!$E2272)</f>
        <v>4.7729165817203238</v>
      </c>
    </row>
    <row r="2273" spans="1:12">
      <c r="A2273">
        <v>4960</v>
      </c>
      <c r="B2273" t="s">
        <v>835</v>
      </c>
      <c r="C2273">
        <v>360</v>
      </c>
      <c r="D2273" t="s">
        <v>1278</v>
      </c>
      <c r="E2273">
        <v>2015</v>
      </c>
      <c r="F2273" s="15">
        <f>IF(VLOOKUP(IF($A2273&lt;1500,'BM011'!$D$5,IF($A2273&lt;1800,'BM011'!$D$5,IF($A2273&lt;2000,'BM011'!$D$5,$A2273))),'BM011'!$D$5:$U$607,'BM011'!T$609,0)="BRUG KOM",VLOOKUP($C2273,'BM010'!$C$5:$T$102,'BM010'!S$104,0),VLOOKUP(IF($A2273&lt;1500,'BM011'!$D$5,IF($A2273&lt;1800,'BM011'!$D$5,IF($A2273&lt;2000,'BM011'!$D$5,$A2273))),'BM011'!$D$5:$U$607,'BM011'!T$609,0))</f>
        <v>1895.5</v>
      </c>
      <c r="G2273">
        <f>SUMIFS(Baggrundsvariable!D$3:D$296,Baggrundsvariable!$A$3:$A$296,Samlet!$C2273,Baggrundsvariable!$C$3:$C$296,Samlet!$E2273)</f>
        <v>184575</v>
      </c>
      <c r="H2273" s="8">
        <f>SUMIFS(Baggrundsvariable!E$3:E$296,Baggrundsvariable!$A$3:$A$296,Samlet!$C2273,Baggrundsvariable!$C$3:$C$296,Samlet!$E2273)</f>
        <v>1.7</v>
      </c>
      <c r="I2273" s="8">
        <f>SUMIFS(Baggrundsvariable!F$3:F$296,Baggrundsvariable!$A$3:$A$296,Samlet!$C2273,Baggrundsvariable!$C$3:$C$296,Samlet!$E2273)</f>
        <v>6.7</v>
      </c>
      <c r="J2273" s="8">
        <f>SUMIFS(Baggrundsvariable!G$3:G$296,Baggrundsvariable!$A$3:$A$296,Samlet!$C2273,Baggrundsvariable!$C$3:$C$296,Samlet!$E2273)</f>
        <v>25.8</v>
      </c>
      <c r="K2273" s="8">
        <f>SUMIFS(Baggrundsvariable!H$3:H$296,Baggrundsvariable!$A$3:$A$296,Samlet!$C2273,Baggrundsvariable!$C$3:$C$296,Samlet!$E2273)</f>
        <v>15</v>
      </c>
      <c r="L2273" s="8">
        <f>SUMIFS(Baggrundsvariable!I$3:I$296,Baggrundsvariable!$A$3:$A$296,Samlet!$C2273,Baggrundsvariable!$C$3:$C$296,Samlet!$E2273)</f>
        <v>4.7729165817203238</v>
      </c>
    </row>
    <row r="2274" spans="1:12">
      <c r="A2274">
        <v>4970</v>
      </c>
      <c r="B2274" t="s">
        <v>836</v>
      </c>
      <c r="C2274">
        <v>360</v>
      </c>
      <c r="D2274" t="s">
        <v>1278</v>
      </c>
      <c r="E2274">
        <v>2015</v>
      </c>
      <c r="F2274" s="15">
        <f>IF(VLOOKUP(IF($A2274&lt;1500,'BM011'!$D$5,IF($A2274&lt;1800,'BM011'!$D$5,IF($A2274&lt;2000,'BM011'!$D$5,$A2274))),'BM011'!$D$5:$U$607,'BM011'!T$609,0)="BRUG KOM",VLOOKUP($C2274,'BM010'!$C$5:$T$102,'BM010'!S$104,0),VLOOKUP(IF($A2274&lt;1500,'BM011'!$D$5,IF($A2274&lt;1800,'BM011'!$D$5,IF($A2274&lt;2000,'BM011'!$D$5,$A2274))),'BM011'!$D$5:$U$607,'BM011'!T$609,0))</f>
        <v>2920.3333333333335</v>
      </c>
      <c r="G2274">
        <f>SUMIFS(Baggrundsvariable!D$3:D$296,Baggrundsvariable!$A$3:$A$296,Samlet!$C2274,Baggrundsvariable!$C$3:$C$296,Samlet!$E2274)</f>
        <v>184575</v>
      </c>
      <c r="H2274" s="8">
        <f>SUMIFS(Baggrundsvariable!E$3:E$296,Baggrundsvariable!$A$3:$A$296,Samlet!$C2274,Baggrundsvariable!$C$3:$C$296,Samlet!$E2274)</f>
        <v>1.7</v>
      </c>
      <c r="I2274" s="8">
        <f>SUMIFS(Baggrundsvariable!F$3:F$296,Baggrundsvariable!$A$3:$A$296,Samlet!$C2274,Baggrundsvariable!$C$3:$C$296,Samlet!$E2274)</f>
        <v>6.7</v>
      </c>
      <c r="J2274" s="8">
        <f>SUMIFS(Baggrundsvariable!G$3:G$296,Baggrundsvariable!$A$3:$A$296,Samlet!$C2274,Baggrundsvariable!$C$3:$C$296,Samlet!$E2274)</f>
        <v>25.8</v>
      </c>
      <c r="K2274" s="8">
        <f>SUMIFS(Baggrundsvariable!H$3:H$296,Baggrundsvariable!$A$3:$A$296,Samlet!$C2274,Baggrundsvariable!$C$3:$C$296,Samlet!$E2274)</f>
        <v>15</v>
      </c>
      <c r="L2274" s="8">
        <f>SUMIFS(Baggrundsvariable!I$3:I$296,Baggrundsvariable!$A$3:$A$296,Samlet!$C2274,Baggrundsvariable!$C$3:$C$296,Samlet!$E2274)</f>
        <v>4.7729165817203238</v>
      </c>
    </row>
    <row r="2275" spans="1:12">
      <c r="A2275">
        <v>4983</v>
      </c>
      <c r="B2275" t="s">
        <v>837</v>
      </c>
      <c r="C2275">
        <v>360</v>
      </c>
      <c r="D2275" t="s">
        <v>1278</v>
      </c>
      <c r="E2275">
        <v>2015</v>
      </c>
      <c r="F2275" s="15">
        <f>IF(VLOOKUP(IF($A2275&lt;1500,'BM011'!$D$5,IF($A2275&lt;1800,'BM011'!$D$5,IF($A2275&lt;2000,'BM011'!$D$5,$A2275))),'BM011'!$D$5:$U$607,'BM011'!T$609,0)="BRUG KOM",VLOOKUP($C2275,'BM010'!$C$5:$T$102,'BM010'!S$104,0),VLOOKUP(IF($A2275&lt;1500,'BM011'!$D$5,IF($A2275&lt;1800,'BM011'!$D$5,IF($A2275&lt;2000,'BM011'!$D$5,$A2275))),'BM011'!$D$5:$U$607,'BM011'!T$609,0))</f>
        <v>3489.25</v>
      </c>
      <c r="G2275">
        <f>SUMIFS(Baggrundsvariable!D$3:D$296,Baggrundsvariable!$A$3:$A$296,Samlet!$C2275,Baggrundsvariable!$C$3:$C$296,Samlet!$E2275)</f>
        <v>184575</v>
      </c>
      <c r="H2275" s="8">
        <f>SUMIFS(Baggrundsvariable!E$3:E$296,Baggrundsvariable!$A$3:$A$296,Samlet!$C2275,Baggrundsvariable!$C$3:$C$296,Samlet!$E2275)</f>
        <v>1.7</v>
      </c>
      <c r="I2275" s="8">
        <f>SUMIFS(Baggrundsvariable!F$3:F$296,Baggrundsvariable!$A$3:$A$296,Samlet!$C2275,Baggrundsvariable!$C$3:$C$296,Samlet!$E2275)</f>
        <v>6.7</v>
      </c>
      <c r="J2275" s="8">
        <f>SUMIFS(Baggrundsvariable!G$3:G$296,Baggrundsvariable!$A$3:$A$296,Samlet!$C2275,Baggrundsvariable!$C$3:$C$296,Samlet!$E2275)</f>
        <v>25.8</v>
      </c>
      <c r="K2275" s="8">
        <f>SUMIFS(Baggrundsvariable!H$3:H$296,Baggrundsvariable!$A$3:$A$296,Samlet!$C2275,Baggrundsvariable!$C$3:$C$296,Samlet!$E2275)</f>
        <v>15</v>
      </c>
      <c r="L2275" s="8">
        <f>SUMIFS(Baggrundsvariable!I$3:I$296,Baggrundsvariable!$A$3:$A$296,Samlet!$C2275,Baggrundsvariable!$C$3:$C$296,Samlet!$E2275)</f>
        <v>4.7729165817203238</v>
      </c>
    </row>
    <row r="2276" spans="1:12">
      <c r="A2276">
        <v>4990</v>
      </c>
      <c r="B2276" t="s">
        <v>838</v>
      </c>
      <c r="C2276">
        <v>376</v>
      </c>
      <c r="D2276" t="s">
        <v>1277</v>
      </c>
      <c r="E2276">
        <v>2015</v>
      </c>
      <c r="F2276" s="15">
        <f>IF(VLOOKUP(IF($A2276&lt;1500,'BM011'!$D$5,IF($A2276&lt;1800,'BM011'!$D$5,IF($A2276&lt;2000,'BM011'!$D$5,$A2276))),'BM011'!$D$5:$U$607,'BM011'!T$609,0)="BRUG KOM",VLOOKUP($C2276,'BM010'!$C$5:$T$102,'BM010'!S$104,0),VLOOKUP(IF($A2276&lt;1500,'BM011'!$D$5,IF($A2276&lt;1800,'BM011'!$D$5,IF($A2276&lt;2000,'BM011'!$D$5,$A2276))),'BM011'!$D$5:$U$607,'BM011'!T$609,0))</f>
        <v>4297</v>
      </c>
      <c r="G2276">
        <f>SUMIFS(Baggrundsvariable!D$3:D$296,Baggrundsvariable!$A$3:$A$296,Samlet!$C2276,Baggrundsvariable!$C$3:$C$296,Samlet!$E2276)</f>
        <v>193790</v>
      </c>
      <c r="H2276" s="8">
        <f>SUMIFS(Baggrundsvariable!E$3:E$296,Baggrundsvariable!$A$3:$A$296,Samlet!$C2276,Baggrundsvariable!$C$3:$C$296,Samlet!$E2276)</f>
        <v>1.0416666666666667</v>
      </c>
      <c r="I2276" s="8">
        <f>SUMIFS(Baggrundsvariable!F$3:F$296,Baggrundsvariable!$A$3:$A$296,Samlet!$C2276,Baggrundsvariable!$C$3:$C$296,Samlet!$E2276)</f>
        <v>5.7</v>
      </c>
      <c r="J2276" s="8">
        <f>SUMIFS(Baggrundsvariable!G$3:G$296,Baggrundsvariable!$A$3:$A$296,Samlet!$C2276,Baggrundsvariable!$C$3:$C$296,Samlet!$E2276)</f>
        <v>23</v>
      </c>
      <c r="K2276" s="8">
        <f>SUMIFS(Baggrundsvariable!H$3:H$296,Baggrundsvariable!$A$3:$A$296,Samlet!$C2276,Baggrundsvariable!$C$3:$C$296,Samlet!$E2276)</f>
        <v>13</v>
      </c>
      <c r="L2276" s="8">
        <f>SUMIFS(Baggrundsvariable!I$3:I$296,Baggrundsvariable!$A$3:$A$296,Samlet!$C2276,Baggrundsvariable!$C$3:$C$296,Samlet!$E2276)</f>
        <v>4.2364875965171676</v>
      </c>
    </row>
    <row r="2277" spans="1:12">
      <c r="A2277">
        <v>5000</v>
      </c>
      <c r="B2277" t="s">
        <v>839</v>
      </c>
      <c r="C2277">
        <v>461</v>
      </c>
      <c r="D2277" t="s">
        <v>1280</v>
      </c>
      <c r="E2277">
        <v>2015</v>
      </c>
      <c r="F2277" s="15">
        <f>IF(VLOOKUP(IF($A2277&lt;1500,'BM011'!$D$5,IF($A2277&lt;1800,'BM011'!$D$5,IF($A2277&lt;2000,'BM011'!$D$5,$A2277))),'BM011'!$D$5:$U$607,'BM011'!T$609,0)="BRUG KOM",VLOOKUP($C2277,'BM010'!$C$5:$T$102,'BM010'!S$104,0),VLOOKUP(IF($A2277&lt;1500,'BM011'!$D$5,IF($A2277&lt;1800,'BM011'!$D$5,IF($A2277&lt;2000,'BM011'!$D$5,$A2277))),'BM011'!$D$5:$U$607,'BM011'!T$609,0))</f>
        <v>15791.25</v>
      </c>
      <c r="G2277">
        <f>SUMIFS(Baggrundsvariable!D$3:D$296,Baggrundsvariable!$A$3:$A$296,Samlet!$C2277,Baggrundsvariable!$C$3:$C$296,Samlet!$E2277)</f>
        <v>201180</v>
      </c>
      <c r="H2277" s="8">
        <f>SUMIFS(Baggrundsvariable!E$3:E$296,Baggrundsvariable!$A$3:$A$296,Samlet!$C2277,Baggrundsvariable!$C$3:$C$296,Samlet!$E2277)</f>
        <v>1.45</v>
      </c>
      <c r="I2277" s="8">
        <f>SUMIFS(Baggrundsvariable!F$3:F$296,Baggrundsvariable!$A$3:$A$296,Samlet!$C2277,Baggrundsvariable!$C$3:$C$296,Samlet!$E2277)</f>
        <v>5.4</v>
      </c>
      <c r="J2277" s="8">
        <f>SUMIFS(Baggrundsvariable!G$3:G$296,Baggrundsvariable!$A$3:$A$296,Samlet!$C2277,Baggrundsvariable!$C$3:$C$296,Samlet!$E2277)</f>
        <v>25.3</v>
      </c>
      <c r="K2277" s="8">
        <f>SUMIFS(Baggrundsvariable!H$3:H$296,Baggrundsvariable!$A$3:$A$296,Samlet!$C2277,Baggrundsvariable!$C$3:$C$296,Samlet!$E2277)</f>
        <v>15.4</v>
      </c>
      <c r="L2277" s="8">
        <f>SUMIFS(Baggrundsvariable!I$3:I$296,Baggrundsvariable!$A$3:$A$296,Samlet!$C2277,Baggrundsvariable!$C$3:$C$296,Samlet!$E2277)</f>
        <v>10.902663186170333</v>
      </c>
    </row>
    <row r="2278" spans="1:12">
      <c r="A2278">
        <v>5200</v>
      </c>
      <c r="B2278" t="s">
        <v>840</v>
      </c>
      <c r="C2278">
        <v>461</v>
      </c>
      <c r="D2278" t="s">
        <v>1280</v>
      </c>
      <c r="E2278">
        <v>2015</v>
      </c>
      <c r="F2278" s="15">
        <f>IF(VLOOKUP(IF($A2278&lt;1500,'BM011'!$D$5,IF($A2278&lt;1800,'BM011'!$D$5,IF($A2278&lt;2000,'BM011'!$D$5,$A2278))),'BM011'!$D$5:$U$607,'BM011'!T$609,0)="BRUG KOM",VLOOKUP($C2278,'BM010'!$C$5:$T$102,'BM010'!S$104,0),VLOOKUP(IF($A2278&lt;1500,'BM011'!$D$5,IF($A2278&lt;1800,'BM011'!$D$5,IF($A2278&lt;2000,'BM011'!$D$5,$A2278))),'BM011'!$D$5:$U$607,'BM011'!T$609,0))</f>
        <v>10901.25</v>
      </c>
      <c r="G2278">
        <f>SUMIFS(Baggrundsvariable!D$3:D$296,Baggrundsvariable!$A$3:$A$296,Samlet!$C2278,Baggrundsvariable!$C$3:$C$296,Samlet!$E2278)</f>
        <v>201180</v>
      </c>
      <c r="H2278" s="8">
        <f>SUMIFS(Baggrundsvariable!E$3:E$296,Baggrundsvariable!$A$3:$A$296,Samlet!$C2278,Baggrundsvariable!$C$3:$C$296,Samlet!$E2278)</f>
        <v>1.45</v>
      </c>
      <c r="I2278" s="8">
        <f>SUMIFS(Baggrundsvariable!F$3:F$296,Baggrundsvariable!$A$3:$A$296,Samlet!$C2278,Baggrundsvariable!$C$3:$C$296,Samlet!$E2278)</f>
        <v>5.4</v>
      </c>
      <c r="J2278" s="8">
        <f>SUMIFS(Baggrundsvariable!G$3:G$296,Baggrundsvariable!$A$3:$A$296,Samlet!$C2278,Baggrundsvariable!$C$3:$C$296,Samlet!$E2278)</f>
        <v>25.3</v>
      </c>
      <c r="K2278" s="8">
        <f>SUMIFS(Baggrundsvariable!H$3:H$296,Baggrundsvariable!$A$3:$A$296,Samlet!$C2278,Baggrundsvariable!$C$3:$C$296,Samlet!$E2278)</f>
        <v>15.4</v>
      </c>
      <c r="L2278" s="8">
        <f>SUMIFS(Baggrundsvariable!I$3:I$296,Baggrundsvariable!$A$3:$A$296,Samlet!$C2278,Baggrundsvariable!$C$3:$C$296,Samlet!$E2278)</f>
        <v>10.902663186170333</v>
      </c>
    </row>
    <row r="2279" spans="1:12">
      <c r="A2279">
        <v>5210</v>
      </c>
      <c r="B2279" t="s">
        <v>841</v>
      </c>
      <c r="C2279">
        <v>461</v>
      </c>
      <c r="D2279" t="s">
        <v>1280</v>
      </c>
      <c r="E2279">
        <v>2015</v>
      </c>
      <c r="F2279" s="15">
        <f>IF(VLOOKUP(IF($A2279&lt;1500,'BM011'!$D$5,IF($A2279&lt;1800,'BM011'!$D$5,IF($A2279&lt;2000,'BM011'!$D$5,$A2279))),'BM011'!$D$5:$U$607,'BM011'!T$609,0)="BRUG KOM",VLOOKUP($C2279,'BM010'!$C$5:$T$102,'BM010'!S$104,0),VLOOKUP(IF($A2279&lt;1500,'BM011'!$D$5,IF($A2279&lt;1800,'BM011'!$D$5,IF($A2279&lt;2000,'BM011'!$D$5,$A2279))),'BM011'!$D$5:$U$607,'BM011'!T$609,0))</f>
        <v>12304.75</v>
      </c>
      <c r="G2279">
        <f>SUMIFS(Baggrundsvariable!D$3:D$296,Baggrundsvariable!$A$3:$A$296,Samlet!$C2279,Baggrundsvariable!$C$3:$C$296,Samlet!$E2279)</f>
        <v>201180</v>
      </c>
      <c r="H2279" s="8">
        <f>SUMIFS(Baggrundsvariable!E$3:E$296,Baggrundsvariable!$A$3:$A$296,Samlet!$C2279,Baggrundsvariable!$C$3:$C$296,Samlet!$E2279)</f>
        <v>1.45</v>
      </c>
      <c r="I2279" s="8">
        <f>SUMIFS(Baggrundsvariable!F$3:F$296,Baggrundsvariable!$A$3:$A$296,Samlet!$C2279,Baggrundsvariable!$C$3:$C$296,Samlet!$E2279)</f>
        <v>5.4</v>
      </c>
      <c r="J2279" s="8">
        <f>SUMIFS(Baggrundsvariable!G$3:G$296,Baggrundsvariable!$A$3:$A$296,Samlet!$C2279,Baggrundsvariable!$C$3:$C$296,Samlet!$E2279)</f>
        <v>25.3</v>
      </c>
      <c r="K2279" s="8">
        <f>SUMIFS(Baggrundsvariable!H$3:H$296,Baggrundsvariable!$A$3:$A$296,Samlet!$C2279,Baggrundsvariable!$C$3:$C$296,Samlet!$E2279)</f>
        <v>15.4</v>
      </c>
      <c r="L2279" s="8">
        <f>SUMIFS(Baggrundsvariable!I$3:I$296,Baggrundsvariable!$A$3:$A$296,Samlet!$C2279,Baggrundsvariable!$C$3:$C$296,Samlet!$E2279)</f>
        <v>10.902663186170333</v>
      </c>
    </row>
    <row r="2280" spans="1:12">
      <c r="A2280">
        <v>5220</v>
      </c>
      <c r="B2280" t="s">
        <v>842</v>
      </c>
      <c r="C2280">
        <v>461</v>
      </c>
      <c r="D2280" t="s">
        <v>1280</v>
      </c>
      <c r="E2280">
        <v>2015</v>
      </c>
      <c r="F2280" s="15">
        <f>IF(VLOOKUP(IF($A2280&lt;1500,'BM011'!$D$5,IF($A2280&lt;1800,'BM011'!$D$5,IF($A2280&lt;2000,'BM011'!$D$5,$A2280))),'BM011'!$D$5:$U$607,'BM011'!T$609,0)="BRUG KOM",VLOOKUP($C2280,'BM010'!$C$5:$T$102,'BM010'!S$104,0),VLOOKUP(IF($A2280&lt;1500,'BM011'!$D$5,IF($A2280&lt;1800,'BM011'!$D$5,IF($A2280&lt;2000,'BM011'!$D$5,$A2280))),'BM011'!$D$5:$U$607,'BM011'!T$609,0))</f>
        <v>13741.5</v>
      </c>
      <c r="G2280">
        <f>SUMIFS(Baggrundsvariable!D$3:D$296,Baggrundsvariable!$A$3:$A$296,Samlet!$C2280,Baggrundsvariable!$C$3:$C$296,Samlet!$E2280)</f>
        <v>201180</v>
      </c>
      <c r="H2280" s="8">
        <f>SUMIFS(Baggrundsvariable!E$3:E$296,Baggrundsvariable!$A$3:$A$296,Samlet!$C2280,Baggrundsvariable!$C$3:$C$296,Samlet!$E2280)</f>
        <v>1.45</v>
      </c>
      <c r="I2280" s="8">
        <f>SUMIFS(Baggrundsvariable!F$3:F$296,Baggrundsvariable!$A$3:$A$296,Samlet!$C2280,Baggrundsvariable!$C$3:$C$296,Samlet!$E2280)</f>
        <v>5.4</v>
      </c>
      <c r="J2280" s="8">
        <f>SUMIFS(Baggrundsvariable!G$3:G$296,Baggrundsvariable!$A$3:$A$296,Samlet!$C2280,Baggrundsvariable!$C$3:$C$296,Samlet!$E2280)</f>
        <v>25.3</v>
      </c>
      <c r="K2280" s="8">
        <f>SUMIFS(Baggrundsvariable!H$3:H$296,Baggrundsvariable!$A$3:$A$296,Samlet!$C2280,Baggrundsvariable!$C$3:$C$296,Samlet!$E2280)</f>
        <v>15.4</v>
      </c>
      <c r="L2280" s="8">
        <f>SUMIFS(Baggrundsvariable!I$3:I$296,Baggrundsvariable!$A$3:$A$296,Samlet!$C2280,Baggrundsvariable!$C$3:$C$296,Samlet!$E2280)</f>
        <v>10.902663186170333</v>
      </c>
    </row>
    <row r="2281" spans="1:12">
      <c r="A2281">
        <v>5230</v>
      </c>
      <c r="B2281" t="s">
        <v>843</v>
      </c>
      <c r="C2281">
        <v>461</v>
      </c>
      <c r="D2281" t="s">
        <v>1280</v>
      </c>
      <c r="E2281">
        <v>2015</v>
      </c>
      <c r="F2281" s="15">
        <f>IF(VLOOKUP(IF($A2281&lt;1500,'BM011'!$D$5,IF($A2281&lt;1800,'BM011'!$D$5,IF($A2281&lt;2000,'BM011'!$D$5,$A2281))),'BM011'!$D$5:$U$607,'BM011'!T$609,0)="BRUG KOM",VLOOKUP($C2281,'BM010'!$C$5:$T$102,'BM010'!S$104,0),VLOOKUP(IF($A2281&lt;1500,'BM011'!$D$5,IF($A2281&lt;1800,'BM011'!$D$5,IF($A2281&lt;2000,'BM011'!$D$5,$A2281))),'BM011'!$D$5:$U$607,'BM011'!T$609,0))</f>
        <v>17096.5</v>
      </c>
      <c r="G2281">
        <f>SUMIFS(Baggrundsvariable!D$3:D$296,Baggrundsvariable!$A$3:$A$296,Samlet!$C2281,Baggrundsvariable!$C$3:$C$296,Samlet!$E2281)</f>
        <v>201180</v>
      </c>
      <c r="H2281" s="8">
        <f>SUMIFS(Baggrundsvariable!E$3:E$296,Baggrundsvariable!$A$3:$A$296,Samlet!$C2281,Baggrundsvariable!$C$3:$C$296,Samlet!$E2281)</f>
        <v>1.45</v>
      </c>
      <c r="I2281" s="8">
        <f>SUMIFS(Baggrundsvariable!F$3:F$296,Baggrundsvariable!$A$3:$A$296,Samlet!$C2281,Baggrundsvariable!$C$3:$C$296,Samlet!$E2281)</f>
        <v>5.4</v>
      </c>
      <c r="J2281" s="8">
        <f>SUMIFS(Baggrundsvariable!G$3:G$296,Baggrundsvariable!$A$3:$A$296,Samlet!$C2281,Baggrundsvariable!$C$3:$C$296,Samlet!$E2281)</f>
        <v>25.3</v>
      </c>
      <c r="K2281" s="8">
        <f>SUMIFS(Baggrundsvariable!H$3:H$296,Baggrundsvariable!$A$3:$A$296,Samlet!$C2281,Baggrundsvariable!$C$3:$C$296,Samlet!$E2281)</f>
        <v>15.4</v>
      </c>
      <c r="L2281" s="8">
        <f>SUMIFS(Baggrundsvariable!I$3:I$296,Baggrundsvariable!$A$3:$A$296,Samlet!$C2281,Baggrundsvariable!$C$3:$C$296,Samlet!$E2281)</f>
        <v>10.902663186170333</v>
      </c>
    </row>
    <row r="2282" spans="1:12">
      <c r="A2282">
        <v>5240</v>
      </c>
      <c r="B2282" t="s">
        <v>844</v>
      </c>
      <c r="C2282">
        <v>461</v>
      </c>
      <c r="D2282" t="s">
        <v>1280</v>
      </c>
      <c r="E2282">
        <v>2015</v>
      </c>
      <c r="F2282" s="15">
        <f>IF(VLOOKUP(IF($A2282&lt;1500,'BM011'!$D$5,IF($A2282&lt;1800,'BM011'!$D$5,IF($A2282&lt;2000,'BM011'!$D$5,$A2282))),'BM011'!$D$5:$U$607,'BM011'!T$609,0)="BRUG KOM",VLOOKUP($C2282,'BM010'!$C$5:$T$102,'BM010'!S$104,0),VLOOKUP(IF($A2282&lt;1500,'BM011'!$D$5,IF($A2282&lt;1800,'BM011'!$D$5,IF($A2282&lt;2000,'BM011'!$D$5,$A2282))),'BM011'!$D$5:$U$607,'BM011'!T$609,0))</f>
        <v>10449</v>
      </c>
      <c r="G2282">
        <f>SUMIFS(Baggrundsvariable!D$3:D$296,Baggrundsvariable!$A$3:$A$296,Samlet!$C2282,Baggrundsvariable!$C$3:$C$296,Samlet!$E2282)</f>
        <v>201180</v>
      </c>
      <c r="H2282" s="8">
        <f>SUMIFS(Baggrundsvariable!E$3:E$296,Baggrundsvariable!$A$3:$A$296,Samlet!$C2282,Baggrundsvariable!$C$3:$C$296,Samlet!$E2282)</f>
        <v>1.45</v>
      </c>
      <c r="I2282" s="8">
        <f>SUMIFS(Baggrundsvariable!F$3:F$296,Baggrundsvariable!$A$3:$A$296,Samlet!$C2282,Baggrundsvariable!$C$3:$C$296,Samlet!$E2282)</f>
        <v>5.4</v>
      </c>
      <c r="J2282" s="8">
        <f>SUMIFS(Baggrundsvariable!G$3:G$296,Baggrundsvariable!$A$3:$A$296,Samlet!$C2282,Baggrundsvariable!$C$3:$C$296,Samlet!$E2282)</f>
        <v>25.3</v>
      </c>
      <c r="K2282" s="8">
        <f>SUMIFS(Baggrundsvariable!H$3:H$296,Baggrundsvariable!$A$3:$A$296,Samlet!$C2282,Baggrundsvariable!$C$3:$C$296,Samlet!$E2282)</f>
        <v>15.4</v>
      </c>
      <c r="L2282" s="8">
        <f>SUMIFS(Baggrundsvariable!I$3:I$296,Baggrundsvariable!$A$3:$A$296,Samlet!$C2282,Baggrundsvariable!$C$3:$C$296,Samlet!$E2282)</f>
        <v>10.902663186170333</v>
      </c>
    </row>
    <row r="2283" spans="1:12">
      <c r="A2283">
        <v>5250</v>
      </c>
      <c r="B2283" t="s">
        <v>845</v>
      </c>
      <c r="C2283">
        <v>461</v>
      </c>
      <c r="D2283" t="s">
        <v>1280</v>
      </c>
      <c r="E2283">
        <v>2015</v>
      </c>
      <c r="F2283" s="15">
        <f>IF(VLOOKUP(IF($A2283&lt;1500,'BM011'!$D$5,IF($A2283&lt;1800,'BM011'!$D$5,IF($A2283&lt;2000,'BM011'!$D$5,$A2283))),'BM011'!$D$5:$U$607,'BM011'!T$609,0)="BRUG KOM",VLOOKUP($C2283,'BM010'!$C$5:$T$102,'BM010'!S$104,0),VLOOKUP(IF($A2283&lt;1500,'BM011'!$D$5,IF($A2283&lt;1800,'BM011'!$D$5,IF($A2283&lt;2000,'BM011'!$D$5,$A2283))),'BM011'!$D$5:$U$607,'BM011'!T$609,0))</f>
        <v>13932.25</v>
      </c>
      <c r="G2283">
        <f>SUMIFS(Baggrundsvariable!D$3:D$296,Baggrundsvariable!$A$3:$A$296,Samlet!$C2283,Baggrundsvariable!$C$3:$C$296,Samlet!$E2283)</f>
        <v>201180</v>
      </c>
      <c r="H2283" s="8">
        <f>SUMIFS(Baggrundsvariable!E$3:E$296,Baggrundsvariable!$A$3:$A$296,Samlet!$C2283,Baggrundsvariable!$C$3:$C$296,Samlet!$E2283)</f>
        <v>1.45</v>
      </c>
      <c r="I2283" s="8">
        <f>SUMIFS(Baggrundsvariable!F$3:F$296,Baggrundsvariable!$A$3:$A$296,Samlet!$C2283,Baggrundsvariable!$C$3:$C$296,Samlet!$E2283)</f>
        <v>5.4</v>
      </c>
      <c r="J2283" s="8">
        <f>SUMIFS(Baggrundsvariable!G$3:G$296,Baggrundsvariable!$A$3:$A$296,Samlet!$C2283,Baggrundsvariable!$C$3:$C$296,Samlet!$E2283)</f>
        <v>25.3</v>
      </c>
      <c r="K2283" s="8">
        <f>SUMIFS(Baggrundsvariable!H$3:H$296,Baggrundsvariable!$A$3:$A$296,Samlet!$C2283,Baggrundsvariable!$C$3:$C$296,Samlet!$E2283)</f>
        <v>15.4</v>
      </c>
      <c r="L2283" s="8">
        <f>SUMIFS(Baggrundsvariable!I$3:I$296,Baggrundsvariable!$A$3:$A$296,Samlet!$C2283,Baggrundsvariable!$C$3:$C$296,Samlet!$E2283)</f>
        <v>10.902663186170333</v>
      </c>
    </row>
    <row r="2284" spans="1:12">
      <c r="A2284">
        <v>5260</v>
      </c>
      <c r="B2284" t="s">
        <v>846</v>
      </c>
      <c r="C2284">
        <v>461</v>
      </c>
      <c r="D2284" t="s">
        <v>1280</v>
      </c>
      <c r="E2284">
        <v>2015</v>
      </c>
      <c r="F2284" s="15">
        <f>IF(VLOOKUP(IF($A2284&lt;1500,'BM011'!$D$5,IF($A2284&lt;1800,'BM011'!$D$5,IF($A2284&lt;2000,'BM011'!$D$5,$A2284))),'BM011'!$D$5:$U$607,'BM011'!T$609,0)="BRUG KOM",VLOOKUP($C2284,'BM010'!$C$5:$T$102,'BM010'!S$104,0),VLOOKUP(IF($A2284&lt;1500,'BM011'!$D$5,IF($A2284&lt;1800,'BM011'!$D$5,IF($A2284&lt;2000,'BM011'!$D$5,$A2284))),'BM011'!$D$5:$U$607,'BM011'!T$609,0))</f>
        <v>12670</v>
      </c>
      <c r="G2284">
        <f>SUMIFS(Baggrundsvariable!D$3:D$296,Baggrundsvariable!$A$3:$A$296,Samlet!$C2284,Baggrundsvariable!$C$3:$C$296,Samlet!$E2284)</f>
        <v>201180</v>
      </c>
      <c r="H2284" s="8">
        <f>SUMIFS(Baggrundsvariable!E$3:E$296,Baggrundsvariable!$A$3:$A$296,Samlet!$C2284,Baggrundsvariable!$C$3:$C$296,Samlet!$E2284)</f>
        <v>1.45</v>
      </c>
      <c r="I2284" s="8">
        <f>SUMIFS(Baggrundsvariable!F$3:F$296,Baggrundsvariable!$A$3:$A$296,Samlet!$C2284,Baggrundsvariable!$C$3:$C$296,Samlet!$E2284)</f>
        <v>5.4</v>
      </c>
      <c r="J2284" s="8">
        <f>SUMIFS(Baggrundsvariable!G$3:G$296,Baggrundsvariable!$A$3:$A$296,Samlet!$C2284,Baggrundsvariable!$C$3:$C$296,Samlet!$E2284)</f>
        <v>25.3</v>
      </c>
      <c r="K2284" s="8">
        <f>SUMIFS(Baggrundsvariable!H$3:H$296,Baggrundsvariable!$A$3:$A$296,Samlet!$C2284,Baggrundsvariable!$C$3:$C$296,Samlet!$E2284)</f>
        <v>15.4</v>
      </c>
      <c r="L2284" s="8">
        <f>SUMIFS(Baggrundsvariable!I$3:I$296,Baggrundsvariable!$A$3:$A$296,Samlet!$C2284,Baggrundsvariable!$C$3:$C$296,Samlet!$E2284)</f>
        <v>10.902663186170333</v>
      </c>
    </row>
    <row r="2285" spans="1:12">
      <c r="A2285">
        <v>5270</v>
      </c>
      <c r="B2285" t="s">
        <v>847</v>
      </c>
      <c r="C2285">
        <v>461</v>
      </c>
      <c r="D2285" t="s">
        <v>1280</v>
      </c>
      <c r="E2285">
        <v>2015</v>
      </c>
      <c r="F2285" s="15">
        <f>IF(VLOOKUP(IF($A2285&lt;1500,'BM011'!$D$5,IF($A2285&lt;1800,'BM011'!$D$5,IF($A2285&lt;2000,'BM011'!$D$5,$A2285))),'BM011'!$D$5:$U$607,'BM011'!T$609,0)="BRUG KOM",VLOOKUP($C2285,'BM010'!$C$5:$T$102,'BM010'!S$104,0),VLOOKUP(IF($A2285&lt;1500,'BM011'!$D$5,IF($A2285&lt;1800,'BM011'!$D$5,IF($A2285&lt;2000,'BM011'!$D$5,$A2285))),'BM011'!$D$5:$U$607,'BM011'!T$609,0))</f>
        <v>12301.25</v>
      </c>
      <c r="G2285">
        <f>SUMIFS(Baggrundsvariable!D$3:D$296,Baggrundsvariable!$A$3:$A$296,Samlet!$C2285,Baggrundsvariable!$C$3:$C$296,Samlet!$E2285)</f>
        <v>201180</v>
      </c>
      <c r="H2285" s="8">
        <f>SUMIFS(Baggrundsvariable!E$3:E$296,Baggrundsvariable!$A$3:$A$296,Samlet!$C2285,Baggrundsvariable!$C$3:$C$296,Samlet!$E2285)</f>
        <v>1.45</v>
      </c>
      <c r="I2285" s="8">
        <f>SUMIFS(Baggrundsvariable!F$3:F$296,Baggrundsvariable!$A$3:$A$296,Samlet!$C2285,Baggrundsvariable!$C$3:$C$296,Samlet!$E2285)</f>
        <v>5.4</v>
      </c>
      <c r="J2285" s="8">
        <f>SUMIFS(Baggrundsvariable!G$3:G$296,Baggrundsvariable!$A$3:$A$296,Samlet!$C2285,Baggrundsvariable!$C$3:$C$296,Samlet!$E2285)</f>
        <v>25.3</v>
      </c>
      <c r="K2285" s="8">
        <f>SUMIFS(Baggrundsvariable!H$3:H$296,Baggrundsvariable!$A$3:$A$296,Samlet!$C2285,Baggrundsvariable!$C$3:$C$296,Samlet!$E2285)</f>
        <v>15.4</v>
      </c>
      <c r="L2285" s="8">
        <f>SUMIFS(Baggrundsvariable!I$3:I$296,Baggrundsvariable!$A$3:$A$296,Samlet!$C2285,Baggrundsvariable!$C$3:$C$296,Samlet!$E2285)</f>
        <v>10.902663186170333</v>
      </c>
    </row>
    <row r="2286" spans="1:12">
      <c r="A2286">
        <v>5270</v>
      </c>
      <c r="B2286" t="s">
        <v>847</v>
      </c>
      <c r="C2286">
        <v>480</v>
      </c>
      <c r="D2286" t="s">
        <v>1281</v>
      </c>
      <c r="E2286">
        <v>2015</v>
      </c>
      <c r="F2286" s="15">
        <f>IF(VLOOKUP(IF($A2286&lt;1500,'BM011'!$D$5,IF($A2286&lt;1800,'BM011'!$D$5,IF($A2286&lt;2000,'BM011'!$D$5,$A2286))),'BM011'!$D$5:$U$607,'BM011'!T$609,0)="BRUG KOM",VLOOKUP($C2286,'BM010'!$C$5:$T$102,'BM010'!S$104,0),VLOOKUP(IF($A2286&lt;1500,'BM011'!$D$5,IF($A2286&lt;1800,'BM011'!$D$5,IF($A2286&lt;2000,'BM011'!$D$5,$A2286))),'BM011'!$D$5:$U$607,'BM011'!T$609,0))</f>
        <v>12301.25</v>
      </c>
      <c r="G2286">
        <f>SUMIFS(Baggrundsvariable!D$3:D$296,Baggrundsvariable!$A$3:$A$296,Samlet!$C2286,Baggrundsvariable!$C$3:$C$296,Samlet!$E2286)</f>
        <v>199840</v>
      </c>
      <c r="H2286" s="8">
        <f>SUMIFS(Baggrundsvariable!E$3:E$296,Baggrundsvariable!$A$3:$A$296,Samlet!$C2286,Baggrundsvariable!$C$3:$C$296,Samlet!$E2286)</f>
        <v>0.80833333333333346</v>
      </c>
      <c r="I2286" s="8">
        <f>SUMIFS(Baggrundsvariable!F$3:F$296,Baggrundsvariable!$A$3:$A$296,Samlet!$C2286,Baggrundsvariable!$C$3:$C$296,Samlet!$E2286)</f>
        <v>2.6</v>
      </c>
      <c r="J2286" s="8">
        <f>SUMIFS(Baggrundsvariable!G$3:G$296,Baggrundsvariable!$A$3:$A$296,Samlet!$C2286,Baggrundsvariable!$C$3:$C$296,Samlet!$E2286)</f>
        <v>13.3</v>
      </c>
      <c r="K2286" s="8">
        <f>SUMIFS(Baggrundsvariable!H$3:H$296,Baggrundsvariable!$A$3:$A$296,Samlet!$C2286,Baggrundsvariable!$C$3:$C$296,Samlet!$E2286)</f>
        <v>16.899999999999999</v>
      </c>
      <c r="L2286" s="8">
        <f>SUMIFS(Baggrundsvariable!I$3:I$296,Baggrundsvariable!$A$3:$A$296,Samlet!$C2286,Baggrundsvariable!$C$3:$C$296,Samlet!$E2286)</f>
        <v>2.7970649248229869</v>
      </c>
    </row>
    <row r="2287" spans="1:12">
      <c r="A2287">
        <v>5290</v>
      </c>
      <c r="B2287" t="s">
        <v>848</v>
      </c>
      <c r="C2287">
        <v>440</v>
      </c>
      <c r="D2287" t="s">
        <v>1282</v>
      </c>
      <c r="E2287">
        <v>2015</v>
      </c>
      <c r="F2287" s="15">
        <f>IF(VLOOKUP(IF($A2287&lt;1500,'BM011'!$D$5,IF($A2287&lt;1800,'BM011'!$D$5,IF($A2287&lt;2000,'BM011'!$D$5,$A2287))),'BM011'!$D$5:$U$607,'BM011'!T$609,0)="BRUG KOM",VLOOKUP($C2287,'BM010'!$C$5:$T$102,'BM010'!S$104,0),VLOOKUP(IF($A2287&lt;1500,'BM011'!$D$5,IF($A2287&lt;1800,'BM011'!$D$5,IF($A2287&lt;2000,'BM011'!$D$5,$A2287))),'BM011'!$D$5:$U$607,'BM011'!T$609,0))</f>
        <v>9872</v>
      </c>
      <c r="G2287">
        <f>SUMIFS(Baggrundsvariable!D$3:D$296,Baggrundsvariable!$A$3:$A$296,Samlet!$C2287,Baggrundsvariable!$C$3:$C$296,Samlet!$E2287)</f>
        <v>208480</v>
      </c>
      <c r="H2287" s="8">
        <f>SUMIFS(Baggrundsvariable!E$3:E$296,Baggrundsvariable!$A$3:$A$296,Samlet!$C2287,Baggrundsvariable!$C$3:$C$296,Samlet!$E2287)</f>
        <v>0.83333333333333348</v>
      </c>
      <c r="I2287" s="8">
        <f>SUMIFS(Baggrundsvariable!F$3:F$296,Baggrundsvariable!$A$3:$A$296,Samlet!$C2287,Baggrundsvariable!$C$3:$C$296,Samlet!$E2287)</f>
        <v>2.4</v>
      </c>
      <c r="J2287" s="8">
        <f>SUMIFS(Baggrundsvariable!G$3:G$296,Baggrundsvariable!$A$3:$A$296,Samlet!$C2287,Baggrundsvariable!$C$3:$C$296,Samlet!$E2287)</f>
        <v>12.3</v>
      </c>
      <c r="K2287" s="8">
        <f>SUMIFS(Baggrundsvariable!H$3:H$296,Baggrundsvariable!$A$3:$A$296,Samlet!$C2287,Baggrundsvariable!$C$3:$C$296,Samlet!$E2287)</f>
        <v>13.7</v>
      </c>
      <c r="L2287" s="8">
        <f>SUMIFS(Baggrundsvariable!I$3:I$296,Baggrundsvariable!$A$3:$A$296,Samlet!$C2287,Baggrundsvariable!$C$3:$C$296,Samlet!$E2287)</f>
        <v>3.7138927097661623</v>
      </c>
    </row>
    <row r="2288" spans="1:12">
      <c r="A2288">
        <v>5300</v>
      </c>
      <c r="B2288" t="s">
        <v>849</v>
      </c>
      <c r="C2288">
        <v>440</v>
      </c>
      <c r="D2288" t="s">
        <v>1282</v>
      </c>
      <c r="E2288">
        <v>2015</v>
      </c>
      <c r="F2288" s="15">
        <f>IF(VLOOKUP(IF($A2288&lt;1500,'BM011'!$D$5,IF($A2288&lt;1800,'BM011'!$D$5,IF($A2288&lt;2000,'BM011'!$D$5,$A2288))),'BM011'!$D$5:$U$607,'BM011'!T$609,0)="BRUG KOM",VLOOKUP($C2288,'BM010'!$C$5:$T$102,'BM010'!S$104,0),VLOOKUP(IF($A2288&lt;1500,'BM011'!$D$5,IF($A2288&lt;1800,'BM011'!$D$5,IF($A2288&lt;2000,'BM011'!$D$5,$A2288))),'BM011'!$D$5:$U$607,'BM011'!T$609,0))</f>
        <v>13320</v>
      </c>
      <c r="G2288">
        <f>SUMIFS(Baggrundsvariable!D$3:D$296,Baggrundsvariable!$A$3:$A$296,Samlet!$C2288,Baggrundsvariable!$C$3:$C$296,Samlet!$E2288)</f>
        <v>208480</v>
      </c>
      <c r="H2288" s="8">
        <f>SUMIFS(Baggrundsvariable!E$3:E$296,Baggrundsvariable!$A$3:$A$296,Samlet!$C2288,Baggrundsvariable!$C$3:$C$296,Samlet!$E2288)</f>
        <v>0.83333333333333348</v>
      </c>
      <c r="I2288" s="8">
        <f>SUMIFS(Baggrundsvariable!F$3:F$296,Baggrundsvariable!$A$3:$A$296,Samlet!$C2288,Baggrundsvariable!$C$3:$C$296,Samlet!$E2288)</f>
        <v>2.4</v>
      </c>
      <c r="J2288" s="8">
        <f>SUMIFS(Baggrundsvariable!G$3:G$296,Baggrundsvariable!$A$3:$A$296,Samlet!$C2288,Baggrundsvariable!$C$3:$C$296,Samlet!$E2288)</f>
        <v>12.3</v>
      </c>
      <c r="K2288" s="8">
        <f>SUMIFS(Baggrundsvariable!H$3:H$296,Baggrundsvariable!$A$3:$A$296,Samlet!$C2288,Baggrundsvariable!$C$3:$C$296,Samlet!$E2288)</f>
        <v>13.7</v>
      </c>
      <c r="L2288" s="8">
        <f>SUMIFS(Baggrundsvariable!I$3:I$296,Baggrundsvariable!$A$3:$A$296,Samlet!$C2288,Baggrundsvariable!$C$3:$C$296,Samlet!$E2288)</f>
        <v>3.7138927097661623</v>
      </c>
    </row>
    <row r="2289" spans="1:12">
      <c r="A2289">
        <v>5320</v>
      </c>
      <c r="B2289" t="s">
        <v>850</v>
      </c>
      <c r="C2289">
        <v>461</v>
      </c>
      <c r="D2289" t="s">
        <v>1280</v>
      </c>
      <c r="E2289">
        <v>2015</v>
      </c>
      <c r="F2289" s="15">
        <f>IF(VLOOKUP(IF($A2289&lt;1500,'BM011'!$D$5,IF($A2289&lt;1800,'BM011'!$D$5,IF($A2289&lt;2000,'BM011'!$D$5,$A2289))),'BM011'!$D$5:$U$607,'BM011'!T$609,0)="BRUG KOM",VLOOKUP($C2289,'BM010'!$C$5:$T$102,'BM010'!S$104,0),VLOOKUP(IF($A2289&lt;1500,'BM011'!$D$5,IF($A2289&lt;1800,'BM011'!$D$5,IF($A2289&lt;2000,'BM011'!$D$5,$A2289))),'BM011'!$D$5:$U$607,'BM011'!T$609,0))</f>
        <v>10751</v>
      </c>
      <c r="G2289">
        <f>SUMIFS(Baggrundsvariable!D$3:D$296,Baggrundsvariable!$A$3:$A$296,Samlet!$C2289,Baggrundsvariable!$C$3:$C$296,Samlet!$E2289)</f>
        <v>201180</v>
      </c>
      <c r="H2289" s="8">
        <f>SUMIFS(Baggrundsvariable!E$3:E$296,Baggrundsvariable!$A$3:$A$296,Samlet!$C2289,Baggrundsvariable!$C$3:$C$296,Samlet!$E2289)</f>
        <v>1.45</v>
      </c>
      <c r="I2289" s="8">
        <f>SUMIFS(Baggrundsvariable!F$3:F$296,Baggrundsvariable!$A$3:$A$296,Samlet!$C2289,Baggrundsvariable!$C$3:$C$296,Samlet!$E2289)</f>
        <v>5.4</v>
      </c>
      <c r="J2289" s="8">
        <f>SUMIFS(Baggrundsvariable!G$3:G$296,Baggrundsvariable!$A$3:$A$296,Samlet!$C2289,Baggrundsvariable!$C$3:$C$296,Samlet!$E2289)</f>
        <v>25.3</v>
      </c>
      <c r="K2289" s="8">
        <f>SUMIFS(Baggrundsvariable!H$3:H$296,Baggrundsvariable!$A$3:$A$296,Samlet!$C2289,Baggrundsvariable!$C$3:$C$296,Samlet!$E2289)</f>
        <v>15.4</v>
      </c>
      <c r="L2289" s="8">
        <f>SUMIFS(Baggrundsvariable!I$3:I$296,Baggrundsvariable!$A$3:$A$296,Samlet!$C2289,Baggrundsvariable!$C$3:$C$296,Samlet!$E2289)</f>
        <v>10.902663186170333</v>
      </c>
    </row>
    <row r="2290" spans="1:12">
      <c r="A2290">
        <v>5330</v>
      </c>
      <c r="B2290" t="s">
        <v>851</v>
      </c>
      <c r="C2290">
        <v>440</v>
      </c>
      <c r="D2290" t="s">
        <v>1282</v>
      </c>
      <c r="E2290">
        <v>2015</v>
      </c>
      <c r="F2290" s="15">
        <f>IF(VLOOKUP(IF($A2290&lt;1500,'BM011'!$D$5,IF($A2290&lt;1800,'BM011'!$D$5,IF($A2290&lt;2000,'BM011'!$D$5,$A2290))),'BM011'!$D$5:$U$607,'BM011'!T$609,0)="BRUG KOM",VLOOKUP($C2290,'BM010'!$C$5:$T$102,'BM010'!S$104,0),VLOOKUP(IF($A2290&lt;1500,'BM011'!$D$5,IF($A2290&lt;1800,'BM011'!$D$5,IF($A2290&lt;2000,'BM011'!$D$5,$A2290))),'BM011'!$D$5:$U$607,'BM011'!T$609,0))</f>
        <v>9871</v>
      </c>
      <c r="G2290">
        <f>SUMIFS(Baggrundsvariable!D$3:D$296,Baggrundsvariable!$A$3:$A$296,Samlet!$C2290,Baggrundsvariable!$C$3:$C$296,Samlet!$E2290)</f>
        <v>208480</v>
      </c>
      <c r="H2290" s="8">
        <f>SUMIFS(Baggrundsvariable!E$3:E$296,Baggrundsvariable!$A$3:$A$296,Samlet!$C2290,Baggrundsvariable!$C$3:$C$296,Samlet!$E2290)</f>
        <v>0.83333333333333348</v>
      </c>
      <c r="I2290" s="8">
        <f>SUMIFS(Baggrundsvariable!F$3:F$296,Baggrundsvariable!$A$3:$A$296,Samlet!$C2290,Baggrundsvariable!$C$3:$C$296,Samlet!$E2290)</f>
        <v>2.4</v>
      </c>
      <c r="J2290" s="8">
        <f>SUMIFS(Baggrundsvariable!G$3:G$296,Baggrundsvariable!$A$3:$A$296,Samlet!$C2290,Baggrundsvariable!$C$3:$C$296,Samlet!$E2290)</f>
        <v>12.3</v>
      </c>
      <c r="K2290" s="8">
        <f>SUMIFS(Baggrundsvariable!H$3:H$296,Baggrundsvariable!$A$3:$A$296,Samlet!$C2290,Baggrundsvariable!$C$3:$C$296,Samlet!$E2290)</f>
        <v>13.7</v>
      </c>
      <c r="L2290" s="8">
        <f>SUMIFS(Baggrundsvariable!I$3:I$296,Baggrundsvariable!$A$3:$A$296,Samlet!$C2290,Baggrundsvariable!$C$3:$C$296,Samlet!$E2290)</f>
        <v>3.7138927097661623</v>
      </c>
    </row>
    <row r="2291" spans="1:12">
      <c r="A2291">
        <v>5330</v>
      </c>
      <c r="B2291" t="s">
        <v>851</v>
      </c>
      <c r="C2291">
        <v>461</v>
      </c>
      <c r="D2291" t="s">
        <v>1280</v>
      </c>
      <c r="E2291">
        <v>2015</v>
      </c>
      <c r="F2291" s="15">
        <f>IF(VLOOKUP(IF($A2291&lt;1500,'BM011'!$D$5,IF($A2291&lt;1800,'BM011'!$D$5,IF($A2291&lt;2000,'BM011'!$D$5,$A2291))),'BM011'!$D$5:$U$607,'BM011'!T$609,0)="BRUG KOM",VLOOKUP($C2291,'BM010'!$C$5:$T$102,'BM010'!S$104,0),VLOOKUP(IF($A2291&lt;1500,'BM011'!$D$5,IF($A2291&lt;1800,'BM011'!$D$5,IF($A2291&lt;2000,'BM011'!$D$5,$A2291))),'BM011'!$D$5:$U$607,'BM011'!T$609,0))</f>
        <v>9871</v>
      </c>
      <c r="G2291">
        <f>SUMIFS(Baggrundsvariable!D$3:D$296,Baggrundsvariable!$A$3:$A$296,Samlet!$C2291,Baggrundsvariable!$C$3:$C$296,Samlet!$E2291)</f>
        <v>201180</v>
      </c>
      <c r="H2291" s="8">
        <f>SUMIFS(Baggrundsvariable!E$3:E$296,Baggrundsvariable!$A$3:$A$296,Samlet!$C2291,Baggrundsvariable!$C$3:$C$296,Samlet!$E2291)</f>
        <v>1.45</v>
      </c>
      <c r="I2291" s="8">
        <f>SUMIFS(Baggrundsvariable!F$3:F$296,Baggrundsvariable!$A$3:$A$296,Samlet!$C2291,Baggrundsvariable!$C$3:$C$296,Samlet!$E2291)</f>
        <v>5.4</v>
      </c>
      <c r="J2291" s="8">
        <f>SUMIFS(Baggrundsvariable!G$3:G$296,Baggrundsvariable!$A$3:$A$296,Samlet!$C2291,Baggrundsvariable!$C$3:$C$296,Samlet!$E2291)</f>
        <v>25.3</v>
      </c>
      <c r="K2291" s="8">
        <f>SUMIFS(Baggrundsvariable!H$3:H$296,Baggrundsvariable!$A$3:$A$296,Samlet!$C2291,Baggrundsvariable!$C$3:$C$296,Samlet!$E2291)</f>
        <v>15.4</v>
      </c>
      <c r="L2291" s="8">
        <f>SUMIFS(Baggrundsvariable!I$3:I$296,Baggrundsvariable!$A$3:$A$296,Samlet!$C2291,Baggrundsvariable!$C$3:$C$296,Samlet!$E2291)</f>
        <v>10.902663186170333</v>
      </c>
    </row>
    <row r="2292" spans="1:12">
      <c r="A2292">
        <v>5350</v>
      </c>
      <c r="B2292" t="s">
        <v>852</v>
      </c>
      <c r="C2292">
        <v>440</v>
      </c>
      <c r="D2292" t="s">
        <v>1282</v>
      </c>
      <c r="E2292">
        <v>2015</v>
      </c>
      <c r="F2292" s="15">
        <f>IF(VLOOKUP(IF($A2292&lt;1500,'BM011'!$D$5,IF($A2292&lt;1800,'BM011'!$D$5,IF($A2292&lt;2000,'BM011'!$D$5,$A2292))),'BM011'!$D$5:$U$607,'BM011'!T$609,0)="BRUG KOM",VLOOKUP($C2292,'BM010'!$C$5:$T$102,'BM010'!S$104,0),VLOOKUP(IF($A2292&lt;1500,'BM011'!$D$5,IF($A2292&lt;1800,'BM011'!$D$5,IF($A2292&lt;2000,'BM011'!$D$5,$A2292))),'BM011'!$D$5:$U$607,'BM011'!T$609,0))</f>
        <v>9872</v>
      </c>
      <c r="G2292">
        <f>SUMIFS(Baggrundsvariable!D$3:D$296,Baggrundsvariable!$A$3:$A$296,Samlet!$C2292,Baggrundsvariable!$C$3:$C$296,Samlet!$E2292)</f>
        <v>208480</v>
      </c>
      <c r="H2292" s="8">
        <f>SUMIFS(Baggrundsvariable!E$3:E$296,Baggrundsvariable!$A$3:$A$296,Samlet!$C2292,Baggrundsvariable!$C$3:$C$296,Samlet!$E2292)</f>
        <v>0.83333333333333348</v>
      </c>
      <c r="I2292" s="8">
        <f>SUMIFS(Baggrundsvariable!F$3:F$296,Baggrundsvariable!$A$3:$A$296,Samlet!$C2292,Baggrundsvariable!$C$3:$C$296,Samlet!$E2292)</f>
        <v>2.4</v>
      </c>
      <c r="J2292" s="8">
        <f>SUMIFS(Baggrundsvariable!G$3:G$296,Baggrundsvariable!$A$3:$A$296,Samlet!$C2292,Baggrundsvariable!$C$3:$C$296,Samlet!$E2292)</f>
        <v>12.3</v>
      </c>
      <c r="K2292" s="8">
        <f>SUMIFS(Baggrundsvariable!H$3:H$296,Baggrundsvariable!$A$3:$A$296,Samlet!$C2292,Baggrundsvariable!$C$3:$C$296,Samlet!$E2292)</f>
        <v>13.7</v>
      </c>
      <c r="L2292" s="8">
        <f>SUMIFS(Baggrundsvariable!I$3:I$296,Baggrundsvariable!$A$3:$A$296,Samlet!$C2292,Baggrundsvariable!$C$3:$C$296,Samlet!$E2292)</f>
        <v>3.7138927097661623</v>
      </c>
    </row>
    <row r="2293" spans="1:12">
      <c r="A2293">
        <v>5370</v>
      </c>
      <c r="B2293" t="s">
        <v>853</v>
      </c>
      <c r="C2293">
        <v>440</v>
      </c>
      <c r="D2293" t="s">
        <v>1282</v>
      </c>
      <c r="E2293">
        <v>2015</v>
      </c>
      <c r="F2293" s="15">
        <f>IF(VLOOKUP(IF($A2293&lt;1500,'BM011'!$D$5,IF($A2293&lt;1800,'BM011'!$D$5,IF($A2293&lt;2000,'BM011'!$D$5,$A2293))),'BM011'!$D$5:$U$607,'BM011'!T$609,0)="BRUG KOM",VLOOKUP($C2293,'BM010'!$C$5:$T$102,'BM010'!S$104,0),VLOOKUP(IF($A2293&lt;1500,'BM011'!$D$5,IF($A2293&lt;1800,'BM011'!$D$5,IF($A2293&lt;2000,'BM011'!$D$5,$A2293))),'BM011'!$D$5:$U$607,'BM011'!T$609,0))</f>
        <v>9872</v>
      </c>
      <c r="G2293">
        <f>SUMIFS(Baggrundsvariable!D$3:D$296,Baggrundsvariable!$A$3:$A$296,Samlet!$C2293,Baggrundsvariable!$C$3:$C$296,Samlet!$E2293)</f>
        <v>208480</v>
      </c>
      <c r="H2293" s="8">
        <f>SUMIFS(Baggrundsvariable!E$3:E$296,Baggrundsvariable!$A$3:$A$296,Samlet!$C2293,Baggrundsvariable!$C$3:$C$296,Samlet!$E2293)</f>
        <v>0.83333333333333348</v>
      </c>
      <c r="I2293" s="8">
        <f>SUMIFS(Baggrundsvariable!F$3:F$296,Baggrundsvariable!$A$3:$A$296,Samlet!$C2293,Baggrundsvariable!$C$3:$C$296,Samlet!$E2293)</f>
        <v>2.4</v>
      </c>
      <c r="J2293" s="8">
        <f>SUMIFS(Baggrundsvariable!G$3:G$296,Baggrundsvariable!$A$3:$A$296,Samlet!$C2293,Baggrundsvariable!$C$3:$C$296,Samlet!$E2293)</f>
        <v>12.3</v>
      </c>
      <c r="K2293" s="8">
        <f>SUMIFS(Baggrundsvariable!H$3:H$296,Baggrundsvariable!$A$3:$A$296,Samlet!$C2293,Baggrundsvariable!$C$3:$C$296,Samlet!$E2293)</f>
        <v>13.7</v>
      </c>
      <c r="L2293" s="8">
        <f>SUMIFS(Baggrundsvariable!I$3:I$296,Baggrundsvariable!$A$3:$A$296,Samlet!$C2293,Baggrundsvariable!$C$3:$C$296,Samlet!$E2293)</f>
        <v>3.7138927097661623</v>
      </c>
    </row>
    <row r="2294" spans="1:12">
      <c r="A2294">
        <v>5380</v>
      </c>
      <c r="B2294" t="s">
        <v>854</v>
      </c>
      <c r="C2294">
        <v>440</v>
      </c>
      <c r="D2294" t="s">
        <v>1282</v>
      </c>
      <c r="E2294">
        <v>2015</v>
      </c>
      <c r="F2294" s="15">
        <f>IF(VLOOKUP(IF($A2294&lt;1500,'BM011'!$D$5,IF($A2294&lt;1800,'BM011'!$D$5,IF($A2294&lt;2000,'BM011'!$D$5,$A2294))),'BM011'!$D$5:$U$607,'BM011'!T$609,0)="BRUG KOM",VLOOKUP($C2294,'BM010'!$C$5:$T$102,'BM010'!S$104,0),VLOOKUP(IF($A2294&lt;1500,'BM011'!$D$5,IF($A2294&lt;1800,'BM011'!$D$5,IF($A2294&lt;2000,'BM011'!$D$5,$A2294))),'BM011'!$D$5:$U$607,'BM011'!T$609,0))</f>
        <v>9872</v>
      </c>
      <c r="G2294">
        <f>SUMIFS(Baggrundsvariable!D$3:D$296,Baggrundsvariable!$A$3:$A$296,Samlet!$C2294,Baggrundsvariable!$C$3:$C$296,Samlet!$E2294)</f>
        <v>208480</v>
      </c>
      <c r="H2294" s="8">
        <f>SUMIFS(Baggrundsvariable!E$3:E$296,Baggrundsvariable!$A$3:$A$296,Samlet!$C2294,Baggrundsvariable!$C$3:$C$296,Samlet!$E2294)</f>
        <v>0.83333333333333348</v>
      </c>
      <c r="I2294" s="8">
        <f>SUMIFS(Baggrundsvariable!F$3:F$296,Baggrundsvariable!$A$3:$A$296,Samlet!$C2294,Baggrundsvariable!$C$3:$C$296,Samlet!$E2294)</f>
        <v>2.4</v>
      </c>
      <c r="J2294" s="8">
        <f>SUMIFS(Baggrundsvariable!G$3:G$296,Baggrundsvariable!$A$3:$A$296,Samlet!$C2294,Baggrundsvariable!$C$3:$C$296,Samlet!$E2294)</f>
        <v>12.3</v>
      </c>
      <c r="K2294" s="8">
        <f>SUMIFS(Baggrundsvariable!H$3:H$296,Baggrundsvariable!$A$3:$A$296,Samlet!$C2294,Baggrundsvariable!$C$3:$C$296,Samlet!$E2294)</f>
        <v>13.7</v>
      </c>
      <c r="L2294" s="8">
        <f>SUMIFS(Baggrundsvariable!I$3:I$296,Baggrundsvariable!$A$3:$A$296,Samlet!$C2294,Baggrundsvariable!$C$3:$C$296,Samlet!$E2294)</f>
        <v>3.7138927097661623</v>
      </c>
    </row>
    <row r="2295" spans="1:12">
      <c r="A2295">
        <v>5390</v>
      </c>
      <c r="B2295" t="s">
        <v>855</v>
      </c>
      <c r="C2295">
        <v>440</v>
      </c>
      <c r="D2295" t="s">
        <v>1282</v>
      </c>
      <c r="E2295">
        <v>2015</v>
      </c>
      <c r="F2295" s="15">
        <f>IF(VLOOKUP(IF($A2295&lt;1500,'BM011'!$D$5,IF($A2295&lt;1800,'BM011'!$D$5,IF($A2295&lt;2000,'BM011'!$D$5,$A2295))),'BM011'!$D$5:$U$607,'BM011'!T$609,0)="BRUG KOM",VLOOKUP($C2295,'BM010'!$C$5:$T$102,'BM010'!S$104,0),VLOOKUP(IF($A2295&lt;1500,'BM011'!$D$5,IF($A2295&lt;1800,'BM011'!$D$5,IF($A2295&lt;2000,'BM011'!$D$5,$A2295))),'BM011'!$D$5:$U$607,'BM011'!T$609,0))</f>
        <v>9872</v>
      </c>
      <c r="G2295">
        <f>SUMIFS(Baggrundsvariable!D$3:D$296,Baggrundsvariable!$A$3:$A$296,Samlet!$C2295,Baggrundsvariable!$C$3:$C$296,Samlet!$E2295)</f>
        <v>208480</v>
      </c>
      <c r="H2295" s="8">
        <f>SUMIFS(Baggrundsvariable!E$3:E$296,Baggrundsvariable!$A$3:$A$296,Samlet!$C2295,Baggrundsvariable!$C$3:$C$296,Samlet!$E2295)</f>
        <v>0.83333333333333348</v>
      </c>
      <c r="I2295" s="8">
        <f>SUMIFS(Baggrundsvariable!F$3:F$296,Baggrundsvariable!$A$3:$A$296,Samlet!$C2295,Baggrundsvariable!$C$3:$C$296,Samlet!$E2295)</f>
        <v>2.4</v>
      </c>
      <c r="J2295" s="8">
        <f>SUMIFS(Baggrundsvariable!G$3:G$296,Baggrundsvariable!$A$3:$A$296,Samlet!$C2295,Baggrundsvariable!$C$3:$C$296,Samlet!$E2295)</f>
        <v>12.3</v>
      </c>
      <c r="K2295" s="8">
        <f>SUMIFS(Baggrundsvariable!H$3:H$296,Baggrundsvariable!$A$3:$A$296,Samlet!$C2295,Baggrundsvariable!$C$3:$C$296,Samlet!$E2295)</f>
        <v>13.7</v>
      </c>
      <c r="L2295" s="8">
        <f>SUMIFS(Baggrundsvariable!I$3:I$296,Baggrundsvariable!$A$3:$A$296,Samlet!$C2295,Baggrundsvariable!$C$3:$C$296,Samlet!$E2295)</f>
        <v>3.7138927097661623</v>
      </c>
    </row>
    <row r="2296" spans="1:12">
      <c r="A2296">
        <v>5400</v>
      </c>
      <c r="B2296" t="s">
        <v>856</v>
      </c>
      <c r="C2296">
        <v>480</v>
      </c>
      <c r="D2296" t="s">
        <v>1281</v>
      </c>
      <c r="E2296">
        <v>2015</v>
      </c>
      <c r="F2296" s="15">
        <f>IF(VLOOKUP(IF($A2296&lt;1500,'BM011'!$D$5,IF($A2296&lt;1800,'BM011'!$D$5,IF($A2296&lt;2000,'BM011'!$D$5,$A2296))),'BM011'!$D$5:$U$607,'BM011'!T$609,0)="BRUG KOM",VLOOKUP($C2296,'BM010'!$C$5:$T$102,'BM010'!S$104,0),VLOOKUP(IF($A2296&lt;1500,'BM011'!$D$5,IF($A2296&lt;1800,'BM011'!$D$5,IF($A2296&lt;2000,'BM011'!$D$5,$A2296))),'BM011'!$D$5:$U$607,'BM011'!T$609,0))</f>
        <v>7426.25</v>
      </c>
      <c r="G2296">
        <f>SUMIFS(Baggrundsvariable!D$3:D$296,Baggrundsvariable!$A$3:$A$296,Samlet!$C2296,Baggrundsvariable!$C$3:$C$296,Samlet!$E2296)</f>
        <v>199840</v>
      </c>
      <c r="H2296" s="8">
        <f>SUMIFS(Baggrundsvariable!E$3:E$296,Baggrundsvariable!$A$3:$A$296,Samlet!$C2296,Baggrundsvariable!$C$3:$C$296,Samlet!$E2296)</f>
        <v>0.80833333333333346</v>
      </c>
      <c r="I2296" s="8">
        <f>SUMIFS(Baggrundsvariable!F$3:F$296,Baggrundsvariable!$A$3:$A$296,Samlet!$C2296,Baggrundsvariable!$C$3:$C$296,Samlet!$E2296)</f>
        <v>2.6</v>
      </c>
      <c r="J2296" s="8">
        <f>SUMIFS(Baggrundsvariable!G$3:G$296,Baggrundsvariable!$A$3:$A$296,Samlet!$C2296,Baggrundsvariable!$C$3:$C$296,Samlet!$E2296)</f>
        <v>13.3</v>
      </c>
      <c r="K2296" s="8">
        <f>SUMIFS(Baggrundsvariable!H$3:H$296,Baggrundsvariable!$A$3:$A$296,Samlet!$C2296,Baggrundsvariable!$C$3:$C$296,Samlet!$E2296)</f>
        <v>16.899999999999999</v>
      </c>
      <c r="L2296" s="8">
        <f>SUMIFS(Baggrundsvariable!I$3:I$296,Baggrundsvariable!$A$3:$A$296,Samlet!$C2296,Baggrundsvariable!$C$3:$C$296,Samlet!$E2296)</f>
        <v>2.7970649248229869</v>
      </c>
    </row>
    <row r="2297" spans="1:12">
      <c r="A2297">
        <v>5450</v>
      </c>
      <c r="B2297" t="s">
        <v>857</v>
      </c>
      <c r="C2297">
        <v>480</v>
      </c>
      <c r="D2297" t="s">
        <v>1281</v>
      </c>
      <c r="E2297">
        <v>2015</v>
      </c>
      <c r="F2297" s="15">
        <f>IF(VLOOKUP(IF($A2297&lt;1500,'BM011'!$D$5,IF($A2297&lt;1800,'BM011'!$D$5,IF($A2297&lt;2000,'BM011'!$D$5,$A2297))),'BM011'!$D$5:$U$607,'BM011'!T$609,0)="BRUG KOM",VLOOKUP($C2297,'BM010'!$C$5:$T$102,'BM010'!S$104,0),VLOOKUP(IF($A2297&lt;1500,'BM011'!$D$5,IF($A2297&lt;1800,'BM011'!$D$5,IF($A2297&lt;2000,'BM011'!$D$5,$A2297))),'BM011'!$D$5:$U$607,'BM011'!T$609,0))</f>
        <v>6947.75</v>
      </c>
      <c r="G2297">
        <f>SUMIFS(Baggrundsvariable!D$3:D$296,Baggrundsvariable!$A$3:$A$296,Samlet!$C2297,Baggrundsvariable!$C$3:$C$296,Samlet!$E2297)</f>
        <v>199840</v>
      </c>
      <c r="H2297" s="8">
        <f>SUMIFS(Baggrundsvariable!E$3:E$296,Baggrundsvariable!$A$3:$A$296,Samlet!$C2297,Baggrundsvariable!$C$3:$C$296,Samlet!$E2297)</f>
        <v>0.80833333333333346</v>
      </c>
      <c r="I2297" s="8">
        <f>SUMIFS(Baggrundsvariable!F$3:F$296,Baggrundsvariable!$A$3:$A$296,Samlet!$C2297,Baggrundsvariable!$C$3:$C$296,Samlet!$E2297)</f>
        <v>2.6</v>
      </c>
      <c r="J2297" s="8">
        <f>SUMIFS(Baggrundsvariable!G$3:G$296,Baggrundsvariable!$A$3:$A$296,Samlet!$C2297,Baggrundsvariable!$C$3:$C$296,Samlet!$E2297)</f>
        <v>13.3</v>
      </c>
      <c r="K2297" s="8">
        <f>SUMIFS(Baggrundsvariable!H$3:H$296,Baggrundsvariable!$A$3:$A$296,Samlet!$C2297,Baggrundsvariable!$C$3:$C$296,Samlet!$E2297)</f>
        <v>16.899999999999999</v>
      </c>
      <c r="L2297" s="8">
        <f>SUMIFS(Baggrundsvariable!I$3:I$296,Baggrundsvariable!$A$3:$A$296,Samlet!$C2297,Baggrundsvariable!$C$3:$C$296,Samlet!$E2297)</f>
        <v>2.7970649248229869</v>
      </c>
    </row>
    <row r="2298" spans="1:12">
      <c r="A2298">
        <v>5462</v>
      </c>
      <c r="B2298" t="s">
        <v>858</v>
      </c>
      <c r="C2298">
        <v>480</v>
      </c>
      <c r="D2298" t="s">
        <v>1281</v>
      </c>
      <c r="E2298">
        <v>2015</v>
      </c>
      <c r="F2298" s="15">
        <f>IF(VLOOKUP(IF($A2298&lt;1500,'BM011'!$D$5,IF($A2298&lt;1800,'BM011'!$D$5,IF($A2298&lt;2000,'BM011'!$D$5,$A2298))),'BM011'!$D$5:$U$607,'BM011'!T$609,0)="BRUG KOM",VLOOKUP($C2298,'BM010'!$C$5:$T$102,'BM010'!S$104,0),VLOOKUP(IF($A2298&lt;1500,'BM011'!$D$5,IF($A2298&lt;1800,'BM011'!$D$5,IF($A2298&lt;2000,'BM011'!$D$5,$A2298))),'BM011'!$D$5:$U$607,'BM011'!T$609,0))</f>
        <v>6920.25</v>
      </c>
      <c r="G2298">
        <f>SUMIFS(Baggrundsvariable!D$3:D$296,Baggrundsvariable!$A$3:$A$296,Samlet!$C2298,Baggrundsvariable!$C$3:$C$296,Samlet!$E2298)</f>
        <v>199840</v>
      </c>
      <c r="H2298" s="8">
        <f>SUMIFS(Baggrundsvariable!E$3:E$296,Baggrundsvariable!$A$3:$A$296,Samlet!$C2298,Baggrundsvariable!$C$3:$C$296,Samlet!$E2298)</f>
        <v>0.80833333333333346</v>
      </c>
      <c r="I2298" s="8">
        <f>SUMIFS(Baggrundsvariable!F$3:F$296,Baggrundsvariable!$A$3:$A$296,Samlet!$C2298,Baggrundsvariable!$C$3:$C$296,Samlet!$E2298)</f>
        <v>2.6</v>
      </c>
      <c r="J2298" s="8">
        <f>SUMIFS(Baggrundsvariable!G$3:G$296,Baggrundsvariable!$A$3:$A$296,Samlet!$C2298,Baggrundsvariable!$C$3:$C$296,Samlet!$E2298)</f>
        <v>13.3</v>
      </c>
      <c r="K2298" s="8">
        <f>SUMIFS(Baggrundsvariable!H$3:H$296,Baggrundsvariable!$A$3:$A$296,Samlet!$C2298,Baggrundsvariable!$C$3:$C$296,Samlet!$E2298)</f>
        <v>16.899999999999999</v>
      </c>
      <c r="L2298" s="8">
        <f>SUMIFS(Baggrundsvariable!I$3:I$296,Baggrundsvariable!$A$3:$A$296,Samlet!$C2298,Baggrundsvariable!$C$3:$C$296,Samlet!$E2298)</f>
        <v>2.7970649248229869</v>
      </c>
    </row>
    <row r="2299" spans="1:12">
      <c r="A2299">
        <v>5463</v>
      </c>
      <c r="B2299" t="s">
        <v>859</v>
      </c>
      <c r="C2299">
        <v>410</v>
      </c>
      <c r="D2299" t="s">
        <v>1283</v>
      </c>
      <c r="E2299">
        <v>2015</v>
      </c>
      <c r="F2299" s="15">
        <f>IF(VLOOKUP(IF($A2299&lt;1500,'BM011'!$D$5,IF($A2299&lt;1800,'BM011'!$D$5,IF($A2299&lt;2000,'BM011'!$D$5,$A2299))),'BM011'!$D$5:$U$607,'BM011'!T$609,0)="BRUG KOM",VLOOKUP($C2299,'BM010'!$C$5:$T$102,'BM010'!S$104,0),VLOOKUP(IF($A2299&lt;1500,'BM011'!$D$5,IF($A2299&lt;1800,'BM011'!$D$5,IF($A2299&lt;2000,'BM011'!$D$5,$A2299))),'BM011'!$D$5:$U$607,'BM011'!T$609,0))</f>
        <v>4445</v>
      </c>
      <c r="G2299">
        <f>SUMIFS(Baggrundsvariable!D$3:D$296,Baggrundsvariable!$A$3:$A$296,Samlet!$C2299,Baggrundsvariable!$C$3:$C$296,Samlet!$E2299)</f>
        <v>221205</v>
      </c>
      <c r="H2299" s="8">
        <f>SUMIFS(Baggrundsvariable!E$3:E$296,Baggrundsvariable!$A$3:$A$296,Samlet!$C2299,Baggrundsvariable!$C$3:$C$296,Samlet!$E2299)</f>
        <v>0.36666666666666664</v>
      </c>
      <c r="I2299" s="8">
        <f>SUMIFS(Baggrundsvariable!F$3:F$296,Baggrundsvariable!$A$3:$A$296,Samlet!$C2299,Baggrundsvariable!$C$3:$C$296,Samlet!$E2299)</f>
        <v>2.8</v>
      </c>
      <c r="J2299" s="8">
        <f>SUMIFS(Baggrundsvariable!G$3:G$296,Baggrundsvariable!$A$3:$A$296,Samlet!$C2299,Baggrundsvariable!$C$3:$C$296,Samlet!$E2299)</f>
        <v>11.6</v>
      </c>
      <c r="K2299" s="8">
        <f>SUMIFS(Baggrundsvariable!H$3:H$296,Baggrundsvariable!$A$3:$A$296,Samlet!$C2299,Baggrundsvariable!$C$3:$C$296,Samlet!$E2299)</f>
        <v>14.2</v>
      </c>
      <c r="L2299" s="8">
        <f>SUMIFS(Baggrundsvariable!I$3:I$296,Baggrundsvariable!$A$3:$A$296,Samlet!$C2299,Baggrundsvariable!$C$3:$C$296,Samlet!$E2299)</f>
        <v>3.7305802025266352</v>
      </c>
    </row>
    <row r="2300" spans="1:12">
      <c r="A2300">
        <v>5464</v>
      </c>
      <c r="B2300" t="s">
        <v>860</v>
      </c>
      <c r="C2300">
        <v>410</v>
      </c>
      <c r="D2300" t="s">
        <v>1283</v>
      </c>
      <c r="E2300">
        <v>2015</v>
      </c>
      <c r="F2300" s="15">
        <f>IF(VLOOKUP(IF($A2300&lt;1500,'BM011'!$D$5,IF($A2300&lt;1800,'BM011'!$D$5,IF($A2300&lt;2000,'BM011'!$D$5,$A2300))),'BM011'!$D$5:$U$607,'BM011'!T$609,0)="BRUG KOM",VLOOKUP($C2300,'BM010'!$C$5:$T$102,'BM010'!S$104,0),VLOOKUP(IF($A2300&lt;1500,'BM011'!$D$5,IF($A2300&lt;1800,'BM011'!$D$5,IF($A2300&lt;2000,'BM011'!$D$5,$A2300))),'BM011'!$D$5:$U$607,'BM011'!T$609,0))</f>
        <v>6135</v>
      </c>
      <c r="G2300">
        <f>SUMIFS(Baggrundsvariable!D$3:D$296,Baggrundsvariable!$A$3:$A$296,Samlet!$C2300,Baggrundsvariable!$C$3:$C$296,Samlet!$E2300)</f>
        <v>221205</v>
      </c>
      <c r="H2300" s="8">
        <f>SUMIFS(Baggrundsvariable!E$3:E$296,Baggrundsvariable!$A$3:$A$296,Samlet!$C2300,Baggrundsvariable!$C$3:$C$296,Samlet!$E2300)</f>
        <v>0.36666666666666664</v>
      </c>
      <c r="I2300" s="8">
        <f>SUMIFS(Baggrundsvariable!F$3:F$296,Baggrundsvariable!$A$3:$A$296,Samlet!$C2300,Baggrundsvariable!$C$3:$C$296,Samlet!$E2300)</f>
        <v>2.8</v>
      </c>
      <c r="J2300" s="8">
        <f>SUMIFS(Baggrundsvariable!G$3:G$296,Baggrundsvariable!$A$3:$A$296,Samlet!$C2300,Baggrundsvariable!$C$3:$C$296,Samlet!$E2300)</f>
        <v>11.6</v>
      </c>
      <c r="K2300" s="8">
        <f>SUMIFS(Baggrundsvariable!H$3:H$296,Baggrundsvariable!$A$3:$A$296,Samlet!$C2300,Baggrundsvariable!$C$3:$C$296,Samlet!$E2300)</f>
        <v>14.2</v>
      </c>
      <c r="L2300" s="8">
        <f>SUMIFS(Baggrundsvariable!I$3:I$296,Baggrundsvariable!$A$3:$A$296,Samlet!$C2300,Baggrundsvariable!$C$3:$C$296,Samlet!$E2300)</f>
        <v>3.7305802025266352</v>
      </c>
    </row>
    <row r="2301" spans="1:12">
      <c r="A2301">
        <v>5466</v>
      </c>
      <c r="B2301" t="s">
        <v>861</v>
      </c>
      <c r="C2301">
        <v>410</v>
      </c>
      <c r="D2301" t="s">
        <v>1283</v>
      </c>
      <c r="E2301">
        <v>2015</v>
      </c>
      <c r="F2301" s="15">
        <f>IF(VLOOKUP(IF($A2301&lt;1500,'BM011'!$D$5,IF($A2301&lt;1800,'BM011'!$D$5,IF($A2301&lt;2000,'BM011'!$D$5,$A2301))),'BM011'!$D$5:$U$607,'BM011'!T$609,0)="BRUG KOM",VLOOKUP($C2301,'BM010'!$C$5:$T$102,'BM010'!S$104,0),VLOOKUP(IF($A2301&lt;1500,'BM011'!$D$5,IF($A2301&lt;1800,'BM011'!$D$5,IF($A2301&lt;2000,'BM011'!$D$5,$A2301))),'BM011'!$D$5:$U$607,'BM011'!T$609,0))</f>
        <v>8556</v>
      </c>
      <c r="G2301">
        <f>SUMIFS(Baggrundsvariable!D$3:D$296,Baggrundsvariable!$A$3:$A$296,Samlet!$C2301,Baggrundsvariable!$C$3:$C$296,Samlet!$E2301)</f>
        <v>221205</v>
      </c>
      <c r="H2301" s="8">
        <f>SUMIFS(Baggrundsvariable!E$3:E$296,Baggrundsvariable!$A$3:$A$296,Samlet!$C2301,Baggrundsvariable!$C$3:$C$296,Samlet!$E2301)</f>
        <v>0.36666666666666664</v>
      </c>
      <c r="I2301" s="8">
        <f>SUMIFS(Baggrundsvariable!F$3:F$296,Baggrundsvariable!$A$3:$A$296,Samlet!$C2301,Baggrundsvariable!$C$3:$C$296,Samlet!$E2301)</f>
        <v>2.8</v>
      </c>
      <c r="J2301" s="8">
        <f>SUMIFS(Baggrundsvariable!G$3:G$296,Baggrundsvariable!$A$3:$A$296,Samlet!$C2301,Baggrundsvariable!$C$3:$C$296,Samlet!$E2301)</f>
        <v>11.6</v>
      </c>
      <c r="K2301" s="8">
        <f>SUMIFS(Baggrundsvariable!H$3:H$296,Baggrundsvariable!$A$3:$A$296,Samlet!$C2301,Baggrundsvariable!$C$3:$C$296,Samlet!$E2301)</f>
        <v>14.2</v>
      </c>
      <c r="L2301" s="8">
        <f>SUMIFS(Baggrundsvariable!I$3:I$296,Baggrundsvariable!$A$3:$A$296,Samlet!$C2301,Baggrundsvariable!$C$3:$C$296,Samlet!$E2301)</f>
        <v>3.7305802025266352</v>
      </c>
    </row>
    <row r="2302" spans="1:12">
      <c r="A2302">
        <v>5471</v>
      </c>
      <c r="B2302" t="s">
        <v>862</v>
      </c>
      <c r="C2302">
        <v>480</v>
      </c>
      <c r="D2302" t="s">
        <v>1281</v>
      </c>
      <c r="E2302">
        <v>2015</v>
      </c>
      <c r="F2302" s="15">
        <f>IF(VLOOKUP(IF($A2302&lt;1500,'BM011'!$D$5,IF($A2302&lt;1800,'BM011'!$D$5,IF($A2302&lt;2000,'BM011'!$D$5,$A2302))),'BM011'!$D$5:$U$607,'BM011'!T$609,0)="BRUG KOM",VLOOKUP($C2302,'BM010'!$C$5:$T$102,'BM010'!S$104,0),VLOOKUP(IF($A2302&lt;1500,'BM011'!$D$5,IF($A2302&lt;1800,'BM011'!$D$5,IF($A2302&lt;2000,'BM011'!$D$5,$A2302))),'BM011'!$D$5:$U$607,'BM011'!T$609,0))</f>
        <v>6266.25</v>
      </c>
      <c r="G2302">
        <f>SUMIFS(Baggrundsvariable!D$3:D$296,Baggrundsvariable!$A$3:$A$296,Samlet!$C2302,Baggrundsvariable!$C$3:$C$296,Samlet!$E2302)</f>
        <v>199840</v>
      </c>
      <c r="H2302" s="8">
        <f>SUMIFS(Baggrundsvariable!E$3:E$296,Baggrundsvariable!$A$3:$A$296,Samlet!$C2302,Baggrundsvariable!$C$3:$C$296,Samlet!$E2302)</f>
        <v>0.80833333333333346</v>
      </c>
      <c r="I2302" s="8">
        <f>SUMIFS(Baggrundsvariable!F$3:F$296,Baggrundsvariable!$A$3:$A$296,Samlet!$C2302,Baggrundsvariable!$C$3:$C$296,Samlet!$E2302)</f>
        <v>2.6</v>
      </c>
      <c r="J2302" s="8">
        <f>SUMIFS(Baggrundsvariable!G$3:G$296,Baggrundsvariable!$A$3:$A$296,Samlet!$C2302,Baggrundsvariable!$C$3:$C$296,Samlet!$E2302)</f>
        <v>13.3</v>
      </c>
      <c r="K2302" s="8">
        <f>SUMIFS(Baggrundsvariable!H$3:H$296,Baggrundsvariable!$A$3:$A$296,Samlet!$C2302,Baggrundsvariable!$C$3:$C$296,Samlet!$E2302)</f>
        <v>16.899999999999999</v>
      </c>
      <c r="L2302" s="8">
        <f>SUMIFS(Baggrundsvariable!I$3:I$296,Baggrundsvariable!$A$3:$A$296,Samlet!$C2302,Baggrundsvariable!$C$3:$C$296,Samlet!$E2302)</f>
        <v>2.7970649248229869</v>
      </c>
    </row>
    <row r="2303" spans="1:12">
      <c r="A2303">
        <v>5474</v>
      </c>
      <c r="B2303" t="s">
        <v>863</v>
      </c>
      <c r="C2303">
        <v>480</v>
      </c>
      <c r="D2303" t="s">
        <v>1281</v>
      </c>
      <c r="E2303">
        <v>2015</v>
      </c>
      <c r="F2303" s="15">
        <f>IF(VLOOKUP(IF($A2303&lt;1500,'BM011'!$D$5,IF($A2303&lt;1800,'BM011'!$D$5,IF($A2303&lt;2000,'BM011'!$D$5,$A2303))),'BM011'!$D$5:$U$607,'BM011'!T$609,0)="BRUG KOM",VLOOKUP($C2303,'BM010'!$C$5:$T$102,'BM010'!S$104,0),VLOOKUP(IF($A2303&lt;1500,'BM011'!$D$5,IF($A2303&lt;1800,'BM011'!$D$5,IF($A2303&lt;2000,'BM011'!$D$5,$A2303))),'BM011'!$D$5:$U$607,'BM011'!T$609,0))</f>
        <v>6920.25</v>
      </c>
      <c r="G2303">
        <f>SUMIFS(Baggrundsvariable!D$3:D$296,Baggrundsvariable!$A$3:$A$296,Samlet!$C2303,Baggrundsvariable!$C$3:$C$296,Samlet!$E2303)</f>
        <v>199840</v>
      </c>
      <c r="H2303" s="8">
        <f>SUMIFS(Baggrundsvariable!E$3:E$296,Baggrundsvariable!$A$3:$A$296,Samlet!$C2303,Baggrundsvariable!$C$3:$C$296,Samlet!$E2303)</f>
        <v>0.80833333333333346</v>
      </c>
      <c r="I2303" s="8">
        <f>SUMIFS(Baggrundsvariable!F$3:F$296,Baggrundsvariable!$A$3:$A$296,Samlet!$C2303,Baggrundsvariable!$C$3:$C$296,Samlet!$E2303)</f>
        <v>2.6</v>
      </c>
      <c r="J2303" s="8">
        <f>SUMIFS(Baggrundsvariable!G$3:G$296,Baggrundsvariable!$A$3:$A$296,Samlet!$C2303,Baggrundsvariable!$C$3:$C$296,Samlet!$E2303)</f>
        <v>13.3</v>
      </c>
      <c r="K2303" s="8">
        <f>SUMIFS(Baggrundsvariable!H$3:H$296,Baggrundsvariable!$A$3:$A$296,Samlet!$C2303,Baggrundsvariable!$C$3:$C$296,Samlet!$E2303)</f>
        <v>16.899999999999999</v>
      </c>
      <c r="L2303" s="8">
        <f>SUMIFS(Baggrundsvariable!I$3:I$296,Baggrundsvariable!$A$3:$A$296,Samlet!$C2303,Baggrundsvariable!$C$3:$C$296,Samlet!$E2303)</f>
        <v>2.7970649248229869</v>
      </c>
    </row>
    <row r="2304" spans="1:12">
      <c r="A2304">
        <v>5485</v>
      </c>
      <c r="B2304" t="s">
        <v>864</v>
      </c>
      <c r="C2304">
        <v>480</v>
      </c>
      <c r="D2304" t="s">
        <v>1281</v>
      </c>
      <c r="E2304">
        <v>2015</v>
      </c>
      <c r="F2304" s="15">
        <f>IF(VLOOKUP(IF($A2304&lt;1500,'BM011'!$D$5,IF($A2304&lt;1800,'BM011'!$D$5,IF($A2304&lt;2000,'BM011'!$D$5,$A2304))),'BM011'!$D$5:$U$607,'BM011'!T$609,0)="BRUG KOM",VLOOKUP($C2304,'BM010'!$C$5:$T$102,'BM010'!S$104,0),VLOOKUP(IF($A2304&lt;1500,'BM011'!$D$5,IF($A2304&lt;1800,'BM011'!$D$5,IF($A2304&lt;2000,'BM011'!$D$5,$A2304))),'BM011'!$D$5:$U$607,'BM011'!T$609,0))</f>
        <v>6920.25</v>
      </c>
      <c r="G2304">
        <f>SUMIFS(Baggrundsvariable!D$3:D$296,Baggrundsvariable!$A$3:$A$296,Samlet!$C2304,Baggrundsvariable!$C$3:$C$296,Samlet!$E2304)</f>
        <v>199840</v>
      </c>
      <c r="H2304" s="8">
        <f>SUMIFS(Baggrundsvariable!E$3:E$296,Baggrundsvariable!$A$3:$A$296,Samlet!$C2304,Baggrundsvariable!$C$3:$C$296,Samlet!$E2304)</f>
        <v>0.80833333333333346</v>
      </c>
      <c r="I2304" s="8">
        <f>SUMIFS(Baggrundsvariable!F$3:F$296,Baggrundsvariable!$A$3:$A$296,Samlet!$C2304,Baggrundsvariable!$C$3:$C$296,Samlet!$E2304)</f>
        <v>2.6</v>
      </c>
      <c r="J2304" s="8">
        <f>SUMIFS(Baggrundsvariable!G$3:G$296,Baggrundsvariable!$A$3:$A$296,Samlet!$C2304,Baggrundsvariable!$C$3:$C$296,Samlet!$E2304)</f>
        <v>13.3</v>
      </c>
      <c r="K2304" s="8">
        <f>SUMIFS(Baggrundsvariable!H$3:H$296,Baggrundsvariable!$A$3:$A$296,Samlet!$C2304,Baggrundsvariable!$C$3:$C$296,Samlet!$E2304)</f>
        <v>16.899999999999999</v>
      </c>
      <c r="L2304" s="8">
        <f>SUMIFS(Baggrundsvariable!I$3:I$296,Baggrundsvariable!$A$3:$A$296,Samlet!$C2304,Baggrundsvariable!$C$3:$C$296,Samlet!$E2304)</f>
        <v>2.7970649248229869</v>
      </c>
    </row>
    <row r="2305" spans="1:12">
      <c r="A2305">
        <v>5491</v>
      </c>
      <c r="B2305" t="s">
        <v>865</v>
      </c>
      <c r="C2305">
        <v>461</v>
      </c>
      <c r="D2305" t="s">
        <v>1280</v>
      </c>
      <c r="E2305">
        <v>2015</v>
      </c>
      <c r="F2305" s="15">
        <f>IF(VLOOKUP(IF($A2305&lt;1500,'BM011'!$D$5,IF($A2305&lt;1800,'BM011'!$D$5,IF($A2305&lt;2000,'BM011'!$D$5,$A2305))),'BM011'!$D$5:$U$607,'BM011'!T$609,0)="BRUG KOM",VLOOKUP($C2305,'BM010'!$C$5:$T$102,'BM010'!S$104,0),VLOOKUP(IF($A2305&lt;1500,'BM011'!$D$5,IF($A2305&lt;1800,'BM011'!$D$5,IF($A2305&lt;2000,'BM011'!$D$5,$A2305))),'BM011'!$D$5:$U$607,'BM011'!T$609,0))</f>
        <v>13313.5</v>
      </c>
      <c r="G2305">
        <f>SUMIFS(Baggrundsvariable!D$3:D$296,Baggrundsvariable!$A$3:$A$296,Samlet!$C2305,Baggrundsvariable!$C$3:$C$296,Samlet!$E2305)</f>
        <v>201180</v>
      </c>
      <c r="H2305" s="8">
        <f>SUMIFS(Baggrundsvariable!E$3:E$296,Baggrundsvariable!$A$3:$A$296,Samlet!$C2305,Baggrundsvariable!$C$3:$C$296,Samlet!$E2305)</f>
        <v>1.45</v>
      </c>
      <c r="I2305" s="8">
        <f>SUMIFS(Baggrundsvariable!F$3:F$296,Baggrundsvariable!$A$3:$A$296,Samlet!$C2305,Baggrundsvariable!$C$3:$C$296,Samlet!$E2305)</f>
        <v>5.4</v>
      </c>
      <c r="J2305" s="8">
        <f>SUMIFS(Baggrundsvariable!G$3:G$296,Baggrundsvariable!$A$3:$A$296,Samlet!$C2305,Baggrundsvariable!$C$3:$C$296,Samlet!$E2305)</f>
        <v>25.3</v>
      </c>
      <c r="K2305" s="8">
        <f>SUMIFS(Baggrundsvariable!H$3:H$296,Baggrundsvariable!$A$3:$A$296,Samlet!$C2305,Baggrundsvariable!$C$3:$C$296,Samlet!$E2305)</f>
        <v>15.4</v>
      </c>
      <c r="L2305" s="8">
        <f>SUMIFS(Baggrundsvariable!I$3:I$296,Baggrundsvariable!$A$3:$A$296,Samlet!$C2305,Baggrundsvariable!$C$3:$C$296,Samlet!$E2305)</f>
        <v>10.902663186170333</v>
      </c>
    </row>
    <row r="2306" spans="1:12">
      <c r="A2306">
        <v>5491</v>
      </c>
      <c r="B2306" t="s">
        <v>865</v>
      </c>
      <c r="C2306">
        <v>480</v>
      </c>
      <c r="D2306" t="s">
        <v>1281</v>
      </c>
      <c r="E2306">
        <v>2015</v>
      </c>
      <c r="F2306" s="15">
        <f>IF(VLOOKUP(IF($A2306&lt;1500,'BM011'!$D$5,IF($A2306&lt;1800,'BM011'!$D$5,IF($A2306&lt;2000,'BM011'!$D$5,$A2306))),'BM011'!$D$5:$U$607,'BM011'!T$609,0)="BRUG KOM",VLOOKUP($C2306,'BM010'!$C$5:$T$102,'BM010'!S$104,0),VLOOKUP(IF($A2306&lt;1500,'BM011'!$D$5,IF($A2306&lt;1800,'BM011'!$D$5,IF($A2306&lt;2000,'BM011'!$D$5,$A2306))),'BM011'!$D$5:$U$607,'BM011'!T$609,0))</f>
        <v>6920.25</v>
      </c>
      <c r="G2306">
        <f>SUMIFS(Baggrundsvariable!D$3:D$296,Baggrundsvariable!$A$3:$A$296,Samlet!$C2306,Baggrundsvariable!$C$3:$C$296,Samlet!$E2306)</f>
        <v>199840</v>
      </c>
      <c r="H2306" s="8">
        <f>SUMIFS(Baggrundsvariable!E$3:E$296,Baggrundsvariable!$A$3:$A$296,Samlet!$C2306,Baggrundsvariable!$C$3:$C$296,Samlet!$E2306)</f>
        <v>0.80833333333333346</v>
      </c>
      <c r="I2306" s="8">
        <f>SUMIFS(Baggrundsvariable!F$3:F$296,Baggrundsvariable!$A$3:$A$296,Samlet!$C2306,Baggrundsvariable!$C$3:$C$296,Samlet!$E2306)</f>
        <v>2.6</v>
      </c>
      <c r="J2306" s="8">
        <f>SUMIFS(Baggrundsvariable!G$3:G$296,Baggrundsvariable!$A$3:$A$296,Samlet!$C2306,Baggrundsvariable!$C$3:$C$296,Samlet!$E2306)</f>
        <v>13.3</v>
      </c>
      <c r="K2306" s="8">
        <f>SUMIFS(Baggrundsvariable!H$3:H$296,Baggrundsvariable!$A$3:$A$296,Samlet!$C2306,Baggrundsvariable!$C$3:$C$296,Samlet!$E2306)</f>
        <v>16.899999999999999</v>
      </c>
      <c r="L2306" s="8">
        <f>SUMIFS(Baggrundsvariable!I$3:I$296,Baggrundsvariable!$A$3:$A$296,Samlet!$C2306,Baggrundsvariable!$C$3:$C$296,Samlet!$E2306)</f>
        <v>2.7970649248229869</v>
      </c>
    </row>
    <row r="2307" spans="1:12">
      <c r="A2307">
        <v>5492</v>
      </c>
      <c r="B2307" t="s">
        <v>866</v>
      </c>
      <c r="C2307">
        <v>420</v>
      </c>
      <c r="D2307" t="s">
        <v>1284</v>
      </c>
      <c r="E2307">
        <v>2015</v>
      </c>
      <c r="F2307" s="15">
        <f>IF(VLOOKUP(IF($A2307&lt;1500,'BM011'!$D$5,IF($A2307&lt;1800,'BM011'!$D$5,IF($A2307&lt;2000,'BM011'!$D$5,$A2307))),'BM011'!$D$5:$U$607,'BM011'!T$609,0)="BRUG KOM",VLOOKUP($C2307,'BM010'!$C$5:$T$102,'BM010'!S$104,0),VLOOKUP(IF($A2307&lt;1500,'BM011'!$D$5,IF($A2307&lt;1800,'BM011'!$D$5,IF($A2307&lt;2000,'BM011'!$D$5,$A2307))),'BM011'!$D$5:$U$607,'BM011'!T$609,0))</f>
        <v>7087.25</v>
      </c>
      <c r="G2307">
        <f>SUMIFS(Baggrundsvariable!D$3:D$296,Baggrundsvariable!$A$3:$A$296,Samlet!$C2307,Baggrundsvariable!$C$3:$C$296,Samlet!$E2307)</f>
        <v>199676</v>
      </c>
      <c r="H2307" s="8">
        <f>SUMIFS(Baggrundsvariable!E$3:E$296,Baggrundsvariable!$A$3:$A$296,Samlet!$C2307,Baggrundsvariable!$C$3:$C$296,Samlet!$E2307)</f>
        <v>0.96666666666666679</v>
      </c>
      <c r="I2307" s="8">
        <f>SUMIFS(Baggrundsvariable!F$3:F$296,Baggrundsvariable!$A$3:$A$296,Samlet!$C2307,Baggrundsvariable!$C$3:$C$296,Samlet!$E2307)</f>
        <v>2.5</v>
      </c>
      <c r="J2307" s="8">
        <f>SUMIFS(Baggrundsvariable!G$3:G$296,Baggrundsvariable!$A$3:$A$296,Samlet!$C2307,Baggrundsvariable!$C$3:$C$296,Samlet!$E2307)</f>
        <v>12.9</v>
      </c>
      <c r="K2307" s="8">
        <f>SUMIFS(Baggrundsvariable!H$3:H$296,Baggrundsvariable!$A$3:$A$296,Samlet!$C2307,Baggrundsvariable!$C$3:$C$296,Samlet!$E2307)</f>
        <v>14.3</v>
      </c>
      <c r="L2307" s="8">
        <f>SUMIFS(Baggrundsvariable!I$3:I$296,Baggrundsvariable!$A$3:$A$296,Samlet!$C2307,Baggrundsvariable!$C$3:$C$296,Samlet!$E2307)</f>
        <v>2.392108957645815</v>
      </c>
    </row>
    <row r="2308" spans="1:12">
      <c r="A2308">
        <v>5492</v>
      </c>
      <c r="B2308" t="s">
        <v>866</v>
      </c>
      <c r="C2308">
        <v>461</v>
      </c>
      <c r="D2308" t="s">
        <v>1280</v>
      </c>
      <c r="E2308">
        <v>2015</v>
      </c>
      <c r="F2308" s="15">
        <f>IF(VLOOKUP(IF($A2308&lt;1500,'BM011'!$D$5,IF($A2308&lt;1800,'BM011'!$D$5,IF($A2308&lt;2000,'BM011'!$D$5,$A2308))),'BM011'!$D$5:$U$607,'BM011'!T$609,0)="BRUG KOM",VLOOKUP($C2308,'BM010'!$C$5:$T$102,'BM010'!S$104,0),VLOOKUP(IF($A2308&lt;1500,'BM011'!$D$5,IF($A2308&lt;1800,'BM011'!$D$5,IF($A2308&lt;2000,'BM011'!$D$5,$A2308))),'BM011'!$D$5:$U$607,'BM011'!T$609,0))</f>
        <v>7087.25</v>
      </c>
      <c r="G2308">
        <f>SUMIFS(Baggrundsvariable!D$3:D$296,Baggrundsvariable!$A$3:$A$296,Samlet!$C2308,Baggrundsvariable!$C$3:$C$296,Samlet!$E2308)</f>
        <v>201180</v>
      </c>
      <c r="H2308" s="8">
        <f>SUMIFS(Baggrundsvariable!E$3:E$296,Baggrundsvariable!$A$3:$A$296,Samlet!$C2308,Baggrundsvariable!$C$3:$C$296,Samlet!$E2308)</f>
        <v>1.45</v>
      </c>
      <c r="I2308" s="8">
        <f>SUMIFS(Baggrundsvariable!F$3:F$296,Baggrundsvariable!$A$3:$A$296,Samlet!$C2308,Baggrundsvariable!$C$3:$C$296,Samlet!$E2308)</f>
        <v>5.4</v>
      </c>
      <c r="J2308" s="8">
        <f>SUMIFS(Baggrundsvariable!G$3:G$296,Baggrundsvariable!$A$3:$A$296,Samlet!$C2308,Baggrundsvariable!$C$3:$C$296,Samlet!$E2308)</f>
        <v>25.3</v>
      </c>
      <c r="K2308" s="8">
        <f>SUMIFS(Baggrundsvariable!H$3:H$296,Baggrundsvariable!$A$3:$A$296,Samlet!$C2308,Baggrundsvariable!$C$3:$C$296,Samlet!$E2308)</f>
        <v>15.4</v>
      </c>
      <c r="L2308" s="8">
        <f>SUMIFS(Baggrundsvariable!I$3:I$296,Baggrundsvariable!$A$3:$A$296,Samlet!$C2308,Baggrundsvariable!$C$3:$C$296,Samlet!$E2308)</f>
        <v>10.902663186170333</v>
      </c>
    </row>
    <row r="2309" spans="1:12">
      <c r="A2309">
        <v>5492</v>
      </c>
      <c r="B2309" t="s">
        <v>866</v>
      </c>
      <c r="C2309">
        <v>480</v>
      </c>
      <c r="D2309" t="s">
        <v>1281</v>
      </c>
      <c r="E2309">
        <v>2015</v>
      </c>
      <c r="F2309" s="15">
        <f>IF(VLOOKUP(IF($A2309&lt;1500,'BM011'!$D$5,IF($A2309&lt;1800,'BM011'!$D$5,IF($A2309&lt;2000,'BM011'!$D$5,$A2309))),'BM011'!$D$5:$U$607,'BM011'!T$609,0)="BRUG KOM",VLOOKUP($C2309,'BM010'!$C$5:$T$102,'BM010'!S$104,0),VLOOKUP(IF($A2309&lt;1500,'BM011'!$D$5,IF($A2309&lt;1800,'BM011'!$D$5,IF($A2309&lt;2000,'BM011'!$D$5,$A2309))),'BM011'!$D$5:$U$607,'BM011'!T$609,0))</f>
        <v>7087.25</v>
      </c>
      <c r="G2309">
        <f>SUMIFS(Baggrundsvariable!D$3:D$296,Baggrundsvariable!$A$3:$A$296,Samlet!$C2309,Baggrundsvariable!$C$3:$C$296,Samlet!$E2309)</f>
        <v>199840</v>
      </c>
      <c r="H2309" s="8">
        <f>SUMIFS(Baggrundsvariable!E$3:E$296,Baggrundsvariable!$A$3:$A$296,Samlet!$C2309,Baggrundsvariable!$C$3:$C$296,Samlet!$E2309)</f>
        <v>0.80833333333333346</v>
      </c>
      <c r="I2309" s="8">
        <f>SUMIFS(Baggrundsvariable!F$3:F$296,Baggrundsvariable!$A$3:$A$296,Samlet!$C2309,Baggrundsvariable!$C$3:$C$296,Samlet!$E2309)</f>
        <v>2.6</v>
      </c>
      <c r="J2309" s="8">
        <f>SUMIFS(Baggrundsvariable!G$3:G$296,Baggrundsvariable!$A$3:$A$296,Samlet!$C2309,Baggrundsvariable!$C$3:$C$296,Samlet!$E2309)</f>
        <v>13.3</v>
      </c>
      <c r="K2309" s="8">
        <f>SUMIFS(Baggrundsvariable!H$3:H$296,Baggrundsvariable!$A$3:$A$296,Samlet!$C2309,Baggrundsvariable!$C$3:$C$296,Samlet!$E2309)</f>
        <v>16.899999999999999</v>
      </c>
      <c r="L2309" s="8">
        <f>SUMIFS(Baggrundsvariable!I$3:I$296,Baggrundsvariable!$A$3:$A$296,Samlet!$C2309,Baggrundsvariable!$C$3:$C$296,Samlet!$E2309)</f>
        <v>2.7970649248229869</v>
      </c>
    </row>
    <row r="2310" spans="1:12">
      <c r="A2310">
        <v>5500</v>
      </c>
      <c r="B2310" t="s">
        <v>867</v>
      </c>
      <c r="C2310">
        <v>410</v>
      </c>
      <c r="D2310" t="s">
        <v>1283</v>
      </c>
      <c r="E2310">
        <v>2015</v>
      </c>
      <c r="F2310" s="15">
        <f>IF(VLOOKUP(IF($A2310&lt;1500,'BM011'!$D$5,IF($A2310&lt;1800,'BM011'!$D$5,IF($A2310&lt;2000,'BM011'!$D$5,$A2310))),'BM011'!$D$5:$U$607,'BM011'!T$609,0)="BRUG KOM",VLOOKUP($C2310,'BM010'!$C$5:$T$102,'BM010'!S$104,0),VLOOKUP(IF($A2310&lt;1500,'BM011'!$D$5,IF($A2310&lt;1800,'BM011'!$D$5,IF($A2310&lt;2000,'BM011'!$D$5,$A2310))),'BM011'!$D$5:$U$607,'BM011'!T$609,0))</f>
        <v>12406.5</v>
      </c>
      <c r="G2310">
        <f>SUMIFS(Baggrundsvariable!D$3:D$296,Baggrundsvariable!$A$3:$A$296,Samlet!$C2310,Baggrundsvariable!$C$3:$C$296,Samlet!$E2310)</f>
        <v>221205</v>
      </c>
      <c r="H2310" s="8">
        <f>SUMIFS(Baggrundsvariable!E$3:E$296,Baggrundsvariable!$A$3:$A$296,Samlet!$C2310,Baggrundsvariable!$C$3:$C$296,Samlet!$E2310)</f>
        <v>0.36666666666666664</v>
      </c>
      <c r="I2310" s="8">
        <f>SUMIFS(Baggrundsvariable!F$3:F$296,Baggrundsvariable!$A$3:$A$296,Samlet!$C2310,Baggrundsvariable!$C$3:$C$296,Samlet!$E2310)</f>
        <v>2.8</v>
      </c>
      <c r="J2310" s="8">
        <f>SUMIFS(Baggrundsvariable!G$3:G$296,Baggrundsvariable!$A$3:$A$296,Samlet!$C2310,Baggrundsvariable!$C$3:$C$296,Samlet!$E2310)</f>
        <v>11.6</v>
      </c>
      <c r="K2310" s="8">
        <f>SUMIFS(Baggrundsvariable!H$3:H$296,Baggrundsvariable!$A$3:$A$296,Samlet!$C2310,Baggrundsvariable!$C$3:$C$296,Samlet!$E2310)</f>
        <v>14.2</v>
      </c>
      <c r="L2310" s="8">
        <f>SUMIFS(Baggrundsvariable!I$3:I$296,Baggrundsvariable!$A$3:$A$296,Samlet!$C2310,Baggrundsvariable!$C$3:$C$296,Samlet!$E2310)</f>
        <v>3.7305802025266352</v>
      </c>
    </row>
    <row r="2311" spans="1:12">
      <c r="A2311">
        <v>5540</v>
      </c>
      <c r="B2311" t="s">
        <v>868</v>
      </c>
      <c r="C2311">
        <v>440</v>
      </c>
      <c r="D2311" t="s">
        <v>1282</v>
      </c>
      <c r="E2311">
        <v>2015</v>
      </c>
      <c r="F2311" s="15">
        <f>IF(VLOOKUP(IF($A2311&lt;1500,'BM011'!$D$5,IF($A2311&lt;1800,'BM011'!$D$5,IF($A2311&lt;2000,'BM011'!$D$5,$A2311))),'BM011'!$D$5:$U$607,'BM011'!T$609,0)="BRUG KOM",VLOOKUP($C2311,'BM010'!$C$5:$T$102,'BM010'!S$104,0),VLOOKUP(IF($A2311&lt;1500,'BM011'!$D$5,IF($A2311&lt;1800,'BM011'!$D$5,IF($A2311&lt;2000,'BM011'!$D$5,$A2311))),'BM011'!$D$5:$U$607,'BM011'!T$609,0))</f>
        <v>6167.75</v>
      </c>
      <c r="G2311">
        <f>SUMIFS(Baggrundsvariable!D$3:D$296,Baggrundsvariable!$A$3:$A$296,Samlet!$C2311,Baggrundsvariable!$C$3:$C$296,Samlet!$E2311)</f>
        <v>208480</v>
      </c>
      <c r="H2311" s="8">
        <f>SUMIFS(Baggrundsvariable!E$3:E$296,Baggrundsvariable!$A$3:$A$296,Samlet!$C2311,Baggrundsvariable!$C$3:$C$296,Samlet!$E2311)</f>
        <v>0.83333333333333348</v>
      </c>
      <c r="I2311" s="8">
        <f>SUMIFS(Baggrundsvariable!F$3:F$296,Baggrundsvariable!$A$3:$A$296,Samlet!$C2311,Baggrundsvariable!$C$3:$C$296,Samlet!$E2311)</f>
        <v>2.4</v>
      </c>
      <c r="J2311" s="8">
        <f>SUMIFS(Baggrundsvariable!G$3:G$296,Baggrundsvariable!$A$3:$A$296,Samlet!$C2311,Baggrundsvariable!$C$3:$C$296,Samlet!$E2311)</f>
        <v>12.3</v>
      </c>
      <c r="K2311" s="8">
        <f>SUMIFS(Baggrundsvariable!H$3:H$296,Baggrundsvariable!$A$3:$A$296,Samlet!$C2311,Baggrundsvariable!$C$3:$C$296,Samlet!$E2311)</f>
        <v>13.7</v>
      </c>
      <c r="L2311" s="8">
        <f>SUMIFS(Baggrundsvariable!I$3:I$296,Baggrundsvariable!$A$3:$A$296,Samlet!$C2311,Baggrundsvariable!$C$3:$C$296,Samlet!$E2311)</f>
        <v>3.7138927097661623</v>
      </c>
    </row>
    <row r="2312" spans="1:12">
      <c r="A2312">
        <v>5540</v>
      </c>
      <c r="B2312" t="s">
        <v>868</v>
      </c>
      <c r="C2312">
        <v>450</v>
      </c>
      <c r="D2312" t="s">
        <v>1285</v>
      </c>
      <c r="E2312">
        <v>2015</v>
      </c>
      <c r="F2312" s="15">
        <f>IF(VLOOKUP(IF($A2312&lt;1500,'BM011'!$D$5,IF($A2312&lt;1800,'BM011'!$D$5,IF($A2312&lt;2000,'BM011'!$D$5,$A2312))),'BM011'!$D$5:$U$607,'BM011'!T$609,0)="BRUG KOM",VLOOKUP($C2312,'BM010'!$C$5:$T$102,'BM010'!S$104,0),VLOOKUP(IF($A2312&lt;1500,'BM011'!$D$5,IF($A2312&lt;1800,'BM011'!$D$5,IF($A2312&lt;2000,'BM011'!$D$5,$A2312))),'BM011'!$D$5:$U$607,'BM011'!T$609,0))</f>
        <v>6167.75</v>
      </c>
      <c r="G2312">
        <f>SUMIFS(Baggrundsvariable!D$3:D$296,Baggrundsvariable!$A$3:$A$296,Samlet!$C2312,Baggrundsvariable!$C$3:$C$296,Samlet!$E2312)</f>
        <v>200214</v>
      </c>
      <c r="H2312" s="8">
        <f>SUMIFS(Baggrundsvariable!E$3:E$296,Baggrundsvariable!$A$3:$A$296,Samlet!$C2312,Baggrundsvariable!$C$3:$C$296,Samlet!$E2312)</f>
        <v>0.70000000000000007</v>
      </c>
      <c r="I2312" s="8">
        <f>SUMIFS(Baggrundsvariable!F$3:F$296,Baggrundsvariable!$A$3:$A$296,Samlet!$C2312,Baggrundsvariable!$C$3:$C$296,Samlet!$E2312)</f>
        <v>4.5999999999999996</v>
      </c>
      <c r="J2312" s="8">
        <f>SUMIFS(Baggrundsvariable!G$3:G$296,Baggrundsvariable!$A$3:$A$296,Samlet!$C2312,Baggrundsvariable!$C$3:$C$296,Samlet!$E2312)</f>
        <v>11.9</v>
      </c>
      <c r="K2312" s="8">
        <f>SUMIFS(Baggrundsvariable!H$3:H$296,Baggrundsvariable!$A$3:$A$296,Samlet!$C2312,Baggrundsvariable!$C$3:$C$296,Samlet!$E2312)</f>
        <v>14.1</v>
      </c>
      <c r="L2312" s="8">
        <f>SUMIFS(Baggrundsvariable!I$3:I$296,Baggrundsvariable!$A$3:$A$296,Samlet!$C2312,Baggrundsvariable!$C$3:$C$296,Samlet!$E2312)</f>
        <v>5.2459559955474502</v>
      </c>
    </row>
    <row r="2313" spans="1:12">
      <c r="A2313">
        <v>5550</v>
      </c>
      <c r="B2313" t="s">
        <v>869</v>
      </c>
      <c r="C2313">
        <v>430</v>
      </c>
      <c r="D2313" t="s">
        <v>1286</v>
      </c>
      <c r="E2313">
        <v>2015</v>
      </c>
      <c r="F2313" s="15">
        <f>IF(VLOOKUP(IF($A2313&lt;1500,'BM011'!$D$5,IF($A2313&lt;1800,'BM011'!$D$5,IF($A2313&lt;2000,'BM011'!$D$5,$A2313))),'BM011'!$D$5:$U$607,'BM011'!T$609,0)="BRUG KOM",VLOOKUP($C2313,'BM010'!$C$5:$T$102,'BM010'!S$104,0),VLOOKUP(IF($A2313&lt;1500,'BM011'!$D$5,IF($A2313&lt;1800,'BM011'!$D$5,IF($A2313&lt;2000,'BM011'!$D$5,$A2313))),'BM011'!$D$5:$U$607,'BM011'!T$609,0))</f>
        <v>8683</v>
      </c>
      <c r="G2313">
        <f>SUMIFS(Baggrundsvariable!D$3:D$296,Baggrundsvariable!$A$3:$A$296,Samlet!$C2313,Baggrundsvariable!$C$3:$C$296,Samlet!$E2313)</f>
        <v>201163</v>
      </c>
      <c r="H2313" s="8">
        <f>SUMIFS(Baggrundsvariable!E$3:E$296,Baggrundsvariable!$A$3:$A$296,Samlet!$C2313,Baggrundsvariable!$C$3:$C$296,Samlet!$E2313)</f>
        <v>0.82500000000000007</v>
      </c>
      <c r="I2313" s="8">
        <f>SUMIFS(Baggrundsvariable!F$3:F$296,Baggrundsvariable!$A$3:$A$296,Samlet!$C2313,Baggrundsvariable!$C$3:$C$296,Samlet!$E2313)</f>
        <v>1.7</v>
      </c>
      <c r="J2313" s="8">
        <f>SUMIFS(Baggrundsvariable!G$3:G$296,Baggrundsvariable!$A$3:$A$296,Samlet!$C2313,Baggrundsvariable!$C$3:$C$296,Samlet!$E2313)</f>
        <v>12.1</v>
      </c>
      <c r="K2313" s="8">
        <f>SUMIFS(Baggrundsvariable!H$3:H$296,Baggrundsvariable!$A$3:$A$296,Samlet!$C2313,Baggrundsvariable!$C$3:$C$296,Samlet!$E2313)</f>
        <v>14.3</v>
      </c>
      <c r="L2313" s="8">
        <f>SUMIFS(Baggrundsvariable!I$3:I$296,Baggrundsvariable!$A$3:$A$296,Samlet!$C2313,Baggrundsvariable!$C$3:$C$296,Samlet!$E2313)</f>
        <v>3.0824130639097747</v>
      </c>
    </row>
    <row r="2314" spans="1:12">
      <c r="A2314">
        <v>5550</v>
      </c>
      <c r="B2314" t="s">
        <v>869</v>
      </c>
      <c r="C2314">
        <v>440</v>
      </c>
      <c r="D2314" t="s">
        <v>1282</v>
      </c>
      <c r="E2314">
        <v>2015</v>
      </c>
      <c r="F2314" s="15">
        <f>IF(VLOOKUP(IF($A2314&lt;1500,'BM011'!$D$5,IF($A2314&lt;1800,'BM011'!$D$5,IF($A2314&lt;2000,'BM011'!$D$5,$A2314))),'BM011'!$D$5:$U$607,'BM011'!T$609,0)="BRUG KOM",VLOOKUP($C2314,'BM010'!$C$5:$T$102,'BM010'!S$104,0),VLOOKUP(IF($A2314&lt;1500,'BM011'!$D$5,IF($A2314&lt;1800,'BM011'!$D$5,IF($A2314&lt;2000,'BM011'!$D$5,$A2314))),'BM011'!$D$5:$U$607,'BM011'!T$609,0))</f>
        <v>8683</v>
      </c>
      <c r="G2314">
        <f>SUMIFS(Baggrundsvariable!D$3:D$296,Baggrundsvariable!$A$3:$A$296,Samlet!$C2314,Baggrundsvariable!$C$3:$C$296,Samlet!$E2314)</f>
        <v>208480</v>
      </c>
      <c r="H2314" s="8">
        <f>SUMIFS(Baggrundsvariable!E$3:E$296,Baggrundsvariable!$A$3:$A$296,Samlet!$C2314,Baggrundsvariable!$C$3:$C$296,Samlet!$E2314)</f>
        <v>0.83333333333333348</v>
      </c>
      <c r="I2314" s="8">
        <f>SUMIFS(Baggrundsvariable!F$3:F$296,Baggrundsvariable!$A$3:$A$296,Samlet!$C2314,Baggrundsvariable!$C$3:$C$296,Samlet!$E2314)</f>
        <v>2.4</v>
      </c>
      <c r="J2314" s="8">
        <f>SUMIFS(Baggrundsvariable!G$3:G$296,Baggrundsvariable!$A$3:$A$296,Samlet!$C2314,Baggrundsvariable!$C$3:$C$296,Samlet!$E2314)</f>
        <v>12.3</v>
      </c>
      <c r="K2314" s="8">
        <f>SUMIFS(Baggrundsvariable!H$3:H$296,Baggrundsvariable!$A$3:$A$296,Samlet!$C2314,Baggrundsvariable!$C$3:$C$296,Samlet!$E2314)</f>
        <v>13.7</v>
      </c>
      <c r="L2314" s="8">
        <f>SUMIFS(Baggrundsvariable!I$3:I$296,Baggrundsvariable!$A$3:$A$296,Samlet!$C2314,Baggrundsvariable!$C$3:$C$296,Samlet!$E2314)</f>
        <v>3.7138927097661623</v>
      </c>
    </row>
    <row r="2315" spans="1:12">
      <c r="A2315">
        <v>5550</v>
      </c>
      <c r="B2315" t="s">
        <v>869</v>
      </c>
      <c r="C2315">
        <v>450</v>
      </c>
      <c r="D2315" t="s">
        <v>1285</v>
      </c>
      <c r="E2315">
        <v>2015</v>
      </c>
      <c r="F2315" s="15">
        <f>IF(VLOOKUP(IF($A2315&lt;1500,'BM011'!$D$5,IF($A2315&lt;1800,'BM011'!$D$5,IF($A2315&lt;2000,'BM011'!$D$5,$A2315))),'BM011'!$D$5:$U$607,'BM011'!T$609,0)="BRUG KOM",VLOOKUP($C2315,'BM010'!$C$5:$T$102,'BM010'!S$104,0),VLOOKUP(IF($A2315&lt;1500,'BM011'!$D$5,IF($A2315&lt;1800,'BM011'!$D$5,IF($A2315&lt;2000,'BM011'!$D$5,$A2315))),'BM011'!$D$5:$U$607,'BM011'!T$609,0))</f>
        <v>8683</v>
      </c>
      <c r="G2315">
        <f>SUMIFS(Baggrundsvariable!D$3:D$296,Baggrundsvariable!$A$3:$A$296,Samlet!$C2315,Baggrundsvariable!$C$3:$C$296,Samlet!$E2315)</f>
        <v>200214</v>
      </c>
      <c r="H2315" s="8">
        <f>SUMIFS(Baggrundsvariable!E$3:E$296,Baggrundsvariable!$A$3:$A$296,Samlet!$C2315,Baggrundsvariable!$C$3:$C$296,Samlet!$E2315)</f>
        <v>0.70000000000000007</v>
      </c>
      <c r="I2315" s="8">
        <f>SUMIFS(Baggrundsvariable!F$3:F$296,Baggrundsvariable!$A$3:$A$296,Samlet!$C2315,Baggrundsvariable!$C$3:$C$296,Samlet!$E2315)</f>
        <v>4.5999999999999996</v>
      </c>
      <c r="J2315" s="8">
        <f>SUMIFS(Baggrundsvariable!G$3:G$296,Baggrundsvariable!$A$3:$A$296,Samlet!$C2315,Baggrundsvariable!$C$3:$C$296,Samlet!$E2315)</f>
        <v>11.9</v>
      </c>
      <c r="K2315" s="8">
        <f>SUMIFS(Baggrundsvariable!H$3:H$296,Baggrundsvariable!$A$3:$A$296,Samlet!$C2315,Baggrundsvariable!$C$3:$C$296,Samlet!$E2315)</f>
        <v>14.1</v>
      </c>
      <c r="L2315" s="8">
        <f>SUMIFS(Baggrundsvariable!I$3:I$296,Baggrundsvariable!$A$3:$A$296,Samlet!$C2315,Baggrundsvariable!$C$3:$C$296,Samlet!$E2315)</f>
        <v>5.2459559955474502</v>
      </c>
    </row>
    <row r="2316" spans="1:12">
      <c r="A2316">
        <v>5560</v>
      </c>
      <c r="B2316" t="s">
        <v>870</v>
      </c>
      <c r="C2316">
        <v>410</v>
      </c>
      <c r="D2316" t="s">
        <v>1283</v>
      </c>
      <c r="E2316">
        <v>2015</v>
      </c>
      <c r="F2316" s="15">
        <f>IF(VLOOKUP(IF($A2316&lt;1500,'BM011'!$D$5,IF($A2316&lt;1800,'BM011'!$D$5,IF($A2316&lt;2000,'BM011'!$D$5,$A2316))),'BM011'!$D$5:$U$607,'BM011'!T$609,0)="BRUG KOM",VLOOKUP($C2316,'BM010'!$C$5:$T$102,'BM010'!S$104,0),VLOOKUP(IF($A2316&lt;1500,'BM011'!$D$5,IF($A2316&lt;1800,'BM011'!$D$5,IF($A2316&lt;2000,'BM011'!$D$5,$A2316))),'BM011'!$D$5:$U$607,'BM011'!T$609,0))</f>
        <v>7093</v>
      </c>
      <c r="G2316">
        <f>SUMIFS(Baggrundsvariable!D$3:D$296,Baggrundsvariable!$A$3:$A$296,Samlet!$C2316,Baggrundsvariable!$C$3:$C$296,Samlet!$E2316)</f>
        <v>221205</v>
      </c>
      <c r="H2316" s="8">
        <f>SUMIFS(Baggrundsvariable!E$3:E$296,Baggrundsvariable!$A$3:$A$296,Samlet!$C2316,Baggrundsvariable!$C$3:$C$296,Samlet!$E2316)</f>
        <v>0.36666666666666664</v>
      </c>
      <c r="I2316" s="8">
        <f>SUMIFS(Baggrundsvariable!F$3:F$296,Baggrundsvariable!$A$3:$A$296,Samlet!$C2316,Baggrundsvariable!$C$3:$C$296,Samlet!$E2316)</f>
        <v>2.8</v>
      </c>
      <c r="J2316" s="8">
        <f>SUMIFS(Baggrundsvariable!G$3:G$296,Baggrundsvariable!$A$3:$A$296,Samlet!$C2316,Baggrundsvariable!$C$3:$C$296,Samlet!$E2316)</f>
        <v>11.6</v>
      </c>
      <c r="K2316" s="8">
        <f>SUMIFS(Baggrundsvariable!H$3:H$296,Baggrundsvariable!$A$3:$A$296,Samlet!$C2316,Baggrundsvariable!$C$3:$C$296,Samlet!$E2316)</f>
        <v>14.2</v>
      </c>
      <c r="L2316" s="8">
        <f>SUMIFS(Baggrundsvariable!I$3:I$296,Baggrundsvariable!$A$3:$A$296,Samlet!$C2316,Baggrundsvariable!$C$3:$C$296,Samlet!$E2316)</f>
        <v>3.7305802025266352</v>
      </c>
    </row>
    <row r="2317" spans="1:12">
      <c r="A2317">
        <v>5560</v>
      </c>
      <c r="B2317" t="s">
        <v>870</v>
      </c>
      <c r="C2317">
        <v>420</v>
      </c>
      <c r="D2317" t="s">
        <v>1284</v>
      </c>
      <c r="E2317">
        <v>2015</v>
      </c>
      <c r="F2317" s="15">
        <f>IF(VLOOKUP(IF($A2317&lt;1500,'BM011'!$D$5,IF($A2317&lt;1800,'BM011'!$D$5,IF($A2317&lt;2000,'BM011'!$D$5,$A2317))),'BM011'!$D$5:$U$607,'BM011'!T$609,0)="BRUG KOM",VLOOKUP($C2317,'BM010'!$C$5:$T$102,'BM010'!S$104,0),VLOOKUP(IF($A2317&lt;1500,'BM011'!$D$5,IF($A2317&lt;1800,'BM011'!$D$5,IF($A2317&lt;2000,'BM011'!$D$5,$A2317))),'BM011'!$D$5:$U$607,'BM011'!T$609,0))</f>
        <v>7093</v>
      </c>
      <c r="G2317">
        <f>SUMIFS(Baggrundsvariable!D$3:D$296,Baggrundsvariable!$A$3:$A$296,Samlet!$C2317,Baggrundsvariable!$C$3:$C$296,Samlet!$E2317)</f>
        <v>199676</v>
      </c>
      <c r="H2317" s="8">
        <f>SUMIFS(Baggrundsvariable!E$3:E$296,Baggrundsvariable!$A$3:$A$296,Samlet!$C2317,Baggrundsvariable!$C$3:$C$296,Samlet!$E2317)</f>
        <v>0.96666666666666679</v>
      </c>
      <c r="I2317" s="8">
        <f>SUMIFS(Baggrundsvariable!F$3:F$296,Baggrundsvariable!$A$3:$A$296,Samlet!$C2317,Baggrundsvariable!$C$3:$C$296,Samlet!$E2317)</f>
        <v>2.5</v>
      </c>
      <c r="J2317" s="8">
        <f>SUMIFS(Baggrundsvariable!G$3:G$296,Baggrundsvariable!$A$3:$A$296,Samlet!$C2317,Baggrundsvariable!$C$3:$C$296,Samlet!$E2317)</f>
        <v>12.9</v>
      </c>
      <c r="K2317" s="8">
        <f>SUMIFS(Baggrundsvariable!H$3:H$296,Baggrundsvariable!$A$3:$A$296,Samlet!$C2317,Baggrundsvariable!$C$3:$C$296,Samlet!$E2317)</f>
        <v>14.3</v>
      </c>
      <c r="L2317" s="8">
        <f>SUMIFS(Baggrundsvariable!I$3:I$296,Baggrundsvariable!$A$3:$A$296,Samlet!$C2317,Baggrundsvariable!$C$3:$C$296,Samlet!$E2317)</f>
        <v>2.392108957645815</v>
      </c>
    </row>
    <row r="2318" spans="1:12">
      <c r="A2318">
        <v>5560</v>
      </c>
      <c r="B2318" t="s">
        <v>870</v>
      </c>
      <c r="C2318">
        <v>480</v>
      </c>
      <c r="D2318" t="s">
        <v>1281</v>
      </c>
      <c r="E2318">
        <v>2015</v>
      </c>
      <c r="F2318" s="15">
        <f>IF(VLOOKUP(IF($A2318&lt;1500,'BM011'!$D$5,IF($A2318&lt;1800,'BM011'!$D$5,IF($A2318&lt;2000,'BM011'!$D$5,$A2318))),'BM011'!$D$5:$U$607,'BM011'!T$609,0)="BRUG KOM",VLOOKUP($C2318,'BM010'!$C$5:$T$102,'BM010'!S$104,0),VLOOKUP(IF($A2318&lt;1500,'BM011'!$D$5,IF($A2318&lt;1800,'BM011'!$D$5,IF($A2318&lt;2000,'BM011'!$D$5,$A2318))),'BM011'!$D$5:$U$607,'BM011'!T$609,0))</f>
        <v>7093</v>
      </c>
      <c r="G2318">
        <f>SUMIFS(Baggrundsvariable!D$3:D$296,Baggrundsvariable!$A$3:$A$296,Samlet!$C2318,Baggrundsvariable!$C$3:$C$296,Samlet!$E2318)</f>
        <v>199840</v>
      </c>
      <c r="H2318" s="8">
        <f>SUMIFS(Baggrundsvariable!E$3:E$296,Baggrundsvariable!$A$3:$A$296,Samlet!$C2318,Baggrundsvariable!$C$3:$C$296,Samlet!$E2318)</f>
        <v>0.80833333333333346</v>
      </c>
      <c r="I2318" s="8">
        <f>SUMIFS(Baggrundsvariable!F$3:F$296,Baggrundsvariable!$A$3:$A$296,Samlet!$C2318,Baggrundsvariable!$C$3:$C$296,Samlet!$E2318)</f>
        <v>2.6</v>
      </c>
      <c r="J2318" s="8">
        <f>SUMIFS(Baggrundsvariable!G$3:G$296,Baggrundsvariable!$A$3:$A$296,Samlet!$C2318,Baggrundsvariable!$C$3:$C$296,Samlet!$E2318)</f>
        <v>13.3</v>
      </c>
      <c r="K2318" s="8">
        <f>SUMIFS(Baggrundsvariable!H$3:H$296,Baggrundsvariable!$A$3:$A$296,Samlet!$C2318,Baggrundsvariable!$C$3:$C$296,Samlet!$E2318)</f>
        <v>16.899999999999999</v>
      </c>
      <c r="L2318" s="8">
        <f>SUMIFS(Baggrundsvariable!I$3:I$296,Baggrundsvariable!$A$3:$A$296,Samlet!$C2318,Baggrundsvariable!$C$3:$C$296,Samlet!$E2318)</f>
        <v>2.7970649248229869</v>
      </c>
    </row>
    <row r="2319" spans="1:12">
      <c r="A2319">
        <v>5580</v>
      </c>
      <c r="B2319" t="s">
        <v>871</v>
      </c>
      <c r="C2319">
        <v>410</v>
      </c>
      <c r="D2319" t="s">
        <v>1283</v>
      </c>
      <c r="E2319">
        <v>2015</v>
      </c>
      <c r="F2319" s="15">
        <f>IF(VLOOKUP(IF($A2319&lt;1500,'BM011'!$D$5,IF($A2319&lt;1800,'BM011'!$D$5,IF($A2319&lt;2000,'BM011'!$D$5,$A2319))),'BM011'!$D$5:$U$607,'BM011'!T$609,0)="BRUG KOM",VLOOKUP($C2319,'BM010'!$C$5:$T$102,'BM010'!S$104,0),VLOOKUP(IF($A2319&lt;1500,'BM011'!$D$5,IF($A2319&lt;1800,'BM011'!$D$5,IF($A2319&lt;2000,'BM011'!$D$5,$A2319))),'BM011'!$D$5:$U$607,'BM011'!T$609,0))</f>
        <v>8546</v>
      </c>
      <c r="G2319">
        <f>SUMIFS(Baggrundsvariable!D$3:D$296,Baggrundsvariable!$A$3:$A$296,Samlet!$C2319,Baggrundsvariable!$C$3:$C$296,Samlet!$E2319)</f>
        <v>221205</v>
      </c>
      <c r="H2319" s="8">
        <f>SUMIFS(Baggrundsvariable!E$3:E$296,Baggrundsvariable!$A$3:$A$296,Samlet!$C2319,Baggrundsvariable!$C$3:$C$296,Samlet!$E2319)</f>
        <v>0.36666666666666664</v>
      </c>
      <c r="I2319" s="8">
        <f>SUMIFS(Baggrundsvariable!F$3:F$296,Baggrundsvariable!$A$3:$A$296,Samlet!$C2319,Baggrundsvariable!$C$3:$C$296,Samlet!$E2319)</f>
        <v>2.8</v>
      </c>
      <c r="J2319" s="8">
        <f>SUMIFS(Baggrundsvariable!G$3:G$296,Baggrundsvariable!$A$3:$A$296,Samlet!$C2319,Baggrundsvariable!$C$3:$C$296,Samlet!$E2319)</f>
        <v>11.6</v>
      </c>
      <c r="K2319" s="8">
        <f>SUMIFS(Baggrundsvariable!H$3:H$296,Baggrundsvariable!$A$3:$A$296,Samlet!$C2319,Baggrundsvariable!$C$3:$C$296,Samlet!$E2319)</f>
        <v>14.2</v>
      </c>
      <c r="L2319" s="8">
        <f>SUMIFS(Baggrundsvariable!I$3:I$296,Baggrundsvariable!$A$3:$A$296,Samlet!$C2319,Baggrundsvariable!$C$3:$C$296,Samlet!$E2319)</f>
        <v>3.7305802025266352</v>
      </c>
    </row>
    <row r="2320" spans="1:12">
      <c r="A2320">
        <v>5591</v>
      </c>
      <c r="B2320" t="s">
        <v>872</v>
      </c>
      <c r="C2320">
        <v>410</v>
      </c>
      <c r="D2320" t="s">
        <v>1283</v>
      </c>
      <c r="E2320">
        <v>2015</v>
      </c>
      <c r="F2320" s="15">
        <f>IF(VLOOKUP(IF($A2320&lt;1500,'BM011'!$D$5,IF($A2320&lt;1800,'BM011'!$D$5,IF($A2320&lt;2000,'BM011'!$D$5,$A2320))),'BM011'!$D$5:$U$607,'BM011'!T$609,0)="BRUG KOM",VLOOKUP($C2320,'BM010'!$C$5:$T$102,'BM010'!S$104,0),VLOOKUP(IF($A2320&lt;1500,'BM011'!$D$5,IF($A2320&lt;1800,'BM011'!$D$5,IF($A2320&lt;2000,'BM011'!$D$5,$A2320))),'BM011'!$D$5:$U$607,'BM011'!T$609,0))</f>
        <v>5431</v>
      </c>
      <c r="G2320">
        <f>SUMIFS(Baggrundsvariable!D$3:D$296,Baggrundsvariable!$A$3:$A$296,Samlet!$C2320,Baggrundsvariable!$C$3:$C$296,Samlet!$E2320)</f>
        <v>221205</v>
      </c>
      <c r="H2320" s="8">
        <f>SUMIFS(Baggrundsvariable!E$3:E$296,Baggrundsvariable!$A$3:$A$296,Samlet!$C2320,Baggrundsvariable!$C$3:$C$296,Samlet!$E2320)</f>
        <v>0.36666666666666664</v>
      </c>
      <c r="I2320" s="8">
        <f>SUMIFS(Baggrundsvariable!F$3:F$296,Baggrundsvariable!$A$3:$A$296,Samlet!$C2320,Baggrundsvariable!$C$3:$C$296,Samlet!$E2320)</f>
        <v>2.8</v>
      </c>
      <c r="J2320" s="8">
        <f>SUMIFS(Baggrundsvariable!G$3:G$296,Baggrundsvariable!$A$3:$A$296,Samlet!$C2320,Baggrundsvariable!$C$3:$C$296,Samlet!$E2320)</f>
        <v>11.6</v>
      </c>
      <c r="K2320" s="8">
        <f>SUMIFS(Baggrundsvariable!H$3:H$296,Baggrundsvariable!$A$3:$A$296,Samlet!$C2320,Baggrundsvariable!$C$3:$C$296,Samlet!$E2320)</f>
        <v>14.2</v>
      </c>
      <c r="L2320" s="8">
        <f>SUMIFS(Baggrundsvariable!I$3:I$296,Baggrundsvariable!$A$3:$A$296,Samlet!$C2320,Baggrundsvariable!$C$3:$C$296,Samlet!$E2320)</f>
        <v>3.7305802025266352</v>
      </c>
    </row>
    <row r="2321" spans="1:12">
      <c r="A2321">
        <v>5592</v>
      </c>
      <c r="B2321" t="s">
        <v>873</v>
      </c>
      <c r="C2321">
        <v>410</v>
      </c>
      <c r="D2321" t="s">
        <v>1283</v>
      </c>
      <c r="E2321">
        <v>2015</v>
      </c>
      <c r="F2321" s="15">
        <f>IF(VLOOKUP(IF($A2321&lt;1500,'BM011'!$D$5,IF($A2321&lt;1800,'BM011'!$D$5,IF($A2321&lt;2000,'BM011'!$D$5,$A2321))),'BM011'!$D$5:$U$607,'BM011'!T$609,0)="BRUG KOM",VLOOKUP($C2321,'BM010'!$C$5:$T$102,'BM010'!S$104,0),VLOOKUP(IF($A2321&lt;1500,'BM011'!$D$5,IF($A2321&lt;1800,'BM011'!$D$5,IF($A2321&lt;2000,'BM011'!$D$5,$A2321))),'BM011'!$D$5:$U$607,'BM011'!T$609,0))</f>
        <v>4441.333333333333</v>
      </c>
      <c r="G2321">
        <f>SUMIFS(Baggrundsvariable!D$3:D$296,Baggrundsvariable!$A$3:$A$296,Samlet!$C2321,Baggrundsvariable!$C$3:$C$296,Samlet!$E2321)</f>
        <v>221205</v>
      </c>
      <c r="H2321" s="8">
        <f>SUMIFS(Baggrundsvariable!E$3:E$296,Baggrundsvariable!$A$3:$A$296,Samlet!$C2321,Baggrundsvariable!$C$3:$C$296,Samlet!$E2321)</f>
        <v>0.36666666666666664</v>
      </c>
      <c r="I2321" s="8">
        <f>SUMIFS(Baggrundsvariable!F$3:F$296,Baggrundsvariable!$A$3:$A$296,Samlet!$C2321,Baggrundsvariable!$C$3:$C$296,Samlet!$E2321)</f>
        <v>2.8</v>
      </c>
      <c r="J2321" s="8">
        <f>SUMIFS(Baggrundsvariable!G$3:G$296,Baggrundsvariable!$A$3:$A$296,Samlet!$C2321,Baggrundsvariable!$C$3:$C$296,Samlet!$E2321)</f>
        <v>11.6</v>
      </c>
      <c r="K2321" s="8">
        <f>SUMIFS(Baggrundsvariable!H$3:H$296,Baggrundsvariable!$A$3:$A$296,Samlet!$C2321,Baggrundsvariable!$C$3:$C$296,Samlet!$E2321)</f>
        <v>14.2</v>
      </c>
      <c r="L2321" s="8">
        <f>SUMIFS(Baggrundsvariable!I$3:I$296,Baggrundsvariable!$A$3:$A$296,Samlet!$C2321,Baggrundsvariable!$C$3:$C$296,Samlet!$E2321)</f>
        <v>3.7305802025266352</v>
      </c>
    </row>
    <row r="2322" spans="1:12">
      <c r="A2322">
        <v>5600</v>
      </c>
      <c r="B2322" t="s">
        <v>874</v>
      </c>
      <c r="C2322">
        <v>430</v>
      </c>
      <c r="D2322" t="s">
        <v>1286</v>
      </c>
      <c r="E2322">
        <v>2015</v>
      </c>
      <c r="F2322" s="15">
        <f>IF(VLOOKUP(IF($A2322&lt;1500,'BM011'!$D$5,IF($A2322&lt;1800,'BM011'!$D$5,IF($A2322&lt;2000,'BM011'!$D$5,$A2322))),'BM011'!$D$5:$U$607,'BM011'!T$609,0)="BRUG KOM",VLOOKUP($C2322,'BM010'!$C$5:$T$102,'BM010'!S$104,0),VLOOKUP(IF($A2322&lt;1500,'BM011'!$D$5,IF($A2322&lt;1800,'BM011'!$D$5,IF($A2322&lt;2000,'BM011'!$D$5,$A2322))),'BM011'!$D$5:$U$607,'BM011'!T$609,0))</f>
        <v>6608</v>
      </c>
      <c r="G2322">
        <f>SUMIFS(Baggrundsvariable!D$3:D$296,Baggrundsvariable!$A$3:$A$296,Samlet!$C2322,Baggrundsvariable!$C$3:$C$296,Samlet!$E2322)</f>
        <v>201163</v>
      </c>
      <c r="H2322" s="8">
        <f>SUMIFS(Baggrundsvariable!E$3:E$296,Baggrundsvariable!$A$3:$A$296,Samlet!$C2322,Baggrundsvariable!$C$3:$C$296,Samlet!$E2322)</f>
        <v>0.82500000000000007</v>
      </c>
      <c r="I2322" s="8">
        <f>SUMIFS(Baggrundsvariable!F$3:F$296,Baggrundsvariable!$A$3:$A$296,Samlet!$C2322,Baggrundsvariable!$C$3:$C$296,Samlet!$E2322)</f>
        <v>1.7</v>
      </c>
      <c r="J2322" s="8">
        <f>SUMIFS(Baggrundsvariable!G$3:G$296,Baggrundsvariable!$A$3:$A$296,Samlet!$C2322,Baggrundsvariable!$C$3:$C$296,Samlet!$E2322)</f>
        <v>12.1</v>
      </c>
      <c r="K2322" s="8">
        <f>SUMIFS(Baggrundsvariable!H$3:H$296,Baggrundsvariable!$A$3:$A$296,Samlet!$C2322,Baggrundsvariable!$C$3:$C$296,Samlet!$E2322)</f>
        <v>14.3</v>
      </c>
      <c r="L2322" s="8">
        <f>SUMIFS(Baggrundsvariable!I$3:I$296,Baggrundsvariable!$A$3:$A$296,Samlet!$C2322,Baggrundsvariable!$C$3:$C$296,Samlet!$E2322)</f>
        <v>3.0824130639097747</v>
      </c>
    </row>
    <row r="2323" spans="1:12">
      <c r="A2323">
        <v>5601</v>
      </c>
      <c r="B2323" t="s">
        <v>875</v>
      </c>
      <c r="C2323">
        <v>430</v>
      </c>
      <c r="D2323" t="s">
        <v>1286</v>
      </c>
      <c r="E2323">
        <v>2015</v>
      </c>
      <c r="F2323" s="15">
        <f>IF(VLOOKUP(IF($A2323&lt;1500,'BM011'!$D$5,IF($A2323&lt;1800,'BM011'!$D$5,IF($A2323&lt;2000,'BM011'!$D$5,$A2323))),'BM011'!$D$5:$U$607,'BM011'!T$609,0)="BRUG KOM",VLOOKUP($C2323,'BM010'!$C$5:$T$102,'BM010'!S$104,0),VLOOKUP(IF($A2323&lt;1500,'BM011'!$D$5,IF($A2323&lt;1800,'BM011'!$D$5,IF($A2323&lt;2000,'BM011'!$D$5,$A2323))),'BM011'!$D$5:$U$607,'BM011'!T$609,0))</f>
        <v>6862.25</v>
      </c>
      <c r="G2323">
        <f>SUMIFS(Baggrundsvariable!D$3:D$296,Baggrundsvariable!$A$3:$A$296,Samlet!$C2323,Baggrundsvariable!$C$3:$C$296,Samlet!$E2323)</f>
        <v>201163</v>
      </c>
      <c r="H2323" s="8">
        <f>SUMIFS(Baggrundsvariable!E$3:E$296,Baggrundsvariable!$A$3:$A$296,Samlet!$C2323,Baggrundsvariable!$C$3:$C$296,Samlet!$E2323)</f>
        <v>0.82500000000000007</v>
      </c>
      <c r="I2323" s="8">
        <f>SUMIFS(Baggrundsvariable!F$3:F$296,Baggrundsvariable!$A$3:$A$296,Samlet!$C2323,Baggrundsvariable!$C$3:$C$296,Samlet!$E2323)</f>
        <v>1.7</v>
      </c>
      <c r="J2323" s="8">
        <f>SUMIFS(Baggrundsvariable!G$3:G$296,Baggrundsvariable!$A$3:$A$296,Samlet!$C2323,Baggrundsvariable!$C$3:$C$296,Samlet!$E2323)</f>
        <v>12.1</v>
      </c>
      <c r="K2323" s="8">
        <f>SUMIFS(Baggrundsvariable!H$3:H$296,Baggrundsvariable!$A$3:$A$296,Samlet!$C2323,Baggrundsvariable!$C$3:$C$296,Samlet!$E2323)</f>
        <v>14.3</v>
      </c>
      <c r="L2323" s="8">
        <f>SUMIFS(Baggrundsvariable!I$3:I$296,Baggrundsvariable!$A$3:$A$296,Samlet!$C2323,Baggrundsvariable!$C$3:$C$296,Samlet!$E2323)</f>
        <v>3.0824130639097747</v>
      </c>
    </row>
    <row r="2324" spans="1:12">
      <c r="A2324">
        <v>5602</v>
      </c>
      <c r="B2324" t="s">
        <v>876</v>
      </c>
      <c r="C2324">
        <v>430</v>
      </c>
      <c r="D2324" t="s">
        <v>1286</v>
      </c>
      <c r="E2324">
        <v>2015</v>
      </c>
      <c r="F2324" s="15">
        <f>IF(VLOOKUP(IF($A2324&lt;1500,'BM011'!$D$5,IF($A2324&lt;1800,'BM011'!$D$5,IF($A2324&lt;2000,'BM011'!$D$5,$A2324))),'BM011'!$D$5:$U$607,'BM011'!T$609,0)="BRUG KOM",VLOOKUP($C2324,'BM010'!$C$5:$T$102,'BM010'!S$104,0),VLOOKUP(IF($A2324&lt;1500,'BM011'!$D$5,IF($A2324&lt;1800,'BM011'!$D$5,IF($A2324&lt;2000,'BM011'!$D$5,$A2324))),'BM011'!$D$5:$U$607,'BM011'!T$609,0))</f>
        <v>6862.25</v>
      </c>
      <c r="G2324">
        <f>SUMIFS(Baggrundsvariable!D$3:D$296,Baggrundsvariable!$A$3:$A$296,Samlet!$C2324,Baggrundsvariable!$C$3:$C$296,Samlet!$E2324)</f>
        <v>201163</v>
      </c>
      <c r="H2324" s="8">
        <f>SUMIFS(Baggrundsvariable!E$3:E$296,Baggrundsvariable!$A$3:$A$296,Samlet!$C2324,Baggrundsvariable!$C$3:$C$296,Samlet!$E2324)</f>
        <v>0.82500000000000007</v>
      </c>
      <c r="I2324" s="8">
        <f>SUMIFS(Baggrundsvariable!F$3:F$296,Baggrundsvariable!$A$3:$A$296,Samlet!$C2324,Baggrundsvariable!$C$3:$C$296,Samlet!$E2324)</f>
        <v>1.7</v>
      </c>
      <c r="J2324" s="8">
        <f>SUMIFS(Baggrundsvariable!G$3:G$296,Baggrundsvariable!$A$3:$A$296,Samlet!$C2324,Baggrundsvariable!$C$3:$C$296,Samlet!$E2324)</f>
        <v>12.1</v>
      </c>
      <c r="K2324" s="8">
        <f>SUMIFS(Baggrundsvariable!H$3:H$296,Baggrundsvariable!$A$3:$A$296,Samlet!$C2324,Baggrundsvariable!$C$3:$C$296,Samlet!$E2324)</f>
        <v>14.3</v>
      </c>
      <c r="L2324" s="8">
        <f>SUMIFS(Baggrundsvariable!I$3:I$296,Baggrundsvariable!$A$3:$A$296,Samlet!$C2324,Baggrundsvariable!$C$3:$C$296,Samlet!$E2324)</f>
        <v>3.0824130639097747</v>
      </c>
    </row>
    <row r="2325" spans="1:12">
      <c r="A2325">
        <v>5603</v>
      </c>
      <c r="B2325" t="s">
        <v>877</v>
      </c>
      <c r="C2325">
        <v>430</v>
      </c>
      <c r="D2325" t="s">
        <v>1286</v>
      </c>
      <c r="E2325">
        <v>2015</v>
      </c>
      <c r="F2325" s="15" t="e">
        <f>IF(VLOOKUP(IF($A2325&lt;1500,'BM011'!$D$5,IF($A2325&lt;1800,'BM011'!$D$5,IF($A2325&lt;2000,'BM011'!$D$5,$A2325))),'BM011'!$D$5:$U$607,'BM011'!T$609,0)="BRUG KOM",VLOOKUP($C2325,'BM010'!$C$5:$T$102,'BM010'!S$104,0),VLOOKUP(IF($A2325&lt;1500,'BM011'!$D$5,IF($A2325&lt;1800,'BM011'!$D$5,IF($A2325&lt;2000,'BM011'!$D$5,$A2325))),'BM011'!$D$5:$U$607,'BM011'!T$609,0))</f>
        <v>#N/A</v>
      </c>
      <c r="G2325">
        <f>SUMIFS(Baggrundsvariable!D$3:D$296,Baggrundsvariable!$A$3:$A$296,Samlet!$C2325,Baggrundsvariable!$C$3:$C$296,Samlet!$E2325)</f>
        <v>201163</v>
      </c>
      <c r="H2325" s="8">
        <f>SUMIFS(Baggrundsvariable!E$3:E$296,Baggrundsvariable!$A$3:$A$296,Samlet!$C2325,Baggrundsvariable!$C$3:$C$296,Samlet!$E2325)</f>
        <v>0.82500000000000007</v>
      </c>
      <c r="I2325" s="8">
        <f>SUMIFS(Baggrundsvariable!F$3:F$296,Baggrundsvariable!$A$3:$A$296,Samlet!$C2325,Baggrundsvariable!$C$3:$C$296,Samlet!$E2325)</f>
        <v>1.7</v>
      </c>
      <c r="J2325" s="8">
        <f>SUMIFS(Baggrundsvariable!G$3:G$296,Baggrundsvariable!$A$3:$A$296,Samlet!$C2325,Baggrundsvariable!$C$3:$C$296,Samlet!$E2325)</f>
        <v>12.1</v>
      </c>
      <c r="K2325" s="8">
        <f>SUMIFS(Baggrundsvariable!H$3:H$296,Baggrundsvariable!$A$3:$A$296,Samlet!$C2325,Baggrundsvariable!$C$3:$C$296,Samlet!$E2325)</f>
        <v>14.3</v>
      </c>
      <c r="L2325" s="8">
        <f>SUMIFS(Baggrundsvariable!I$3:I$296,Baggrundsvariable!$A$3:$A$296,Samlet!$C2325,Baggrundsvariable!$C$3:$C$296,Samlet!$E2325)</f>
        <v>3.0824130639097747</v>
      </c>
    </row>
    <row r="2326" spans="1:12">
      <c r="A2326">
        <v>5610</v>
      </c>
      <c r="B2326" t="s">
        <v>878</v>
      </c>
      <c r="C2326">
        <v>420</v>
      </c>
      <c r="D2326" t="s">
        <v>1284</v>
      </c>
      <c r="E2326">
        <v>2015</v>
      </c>
      <c r="F2326" s="15">
        <f>IF(VLOOKUP(IF($A2326&lt;1500,'BM011'!$D$5,IF($A2326&lt;1800,'BM011'!$D$5,IF($A2326&lt;2000,'BM011'!$D$5,$A2326))),'BM011'!$D$5:$U$607,'BM011'!T$609,0)="BRUG KOM",VLOOKUP($C2326,'BM010'!$C$5:$T$102,'BM010'!S$104,0),VLOOKUP(IF($A2326&lt;1500,'BM011'!$D$5,IF($A2326&lt;1800,'BM011'!$D$5,IF($A2326&lt;2000,'BM011'!$D$5,$A2326))),'BM011'!$D$5:$U$607,'BM011'!T$609,0))</f>
        <v>7390.5</v>
      </c>
      <c r="G2326">
        <f>SUMIFS(Baggrundsvariable!D$3:D$296,Baggrundsvariable!$A$3:$A$296,Samlet!$C2326,Baggrundsvariable!$C$3:$C$296,Samlet!$E2326)</f>
        <v>199676</v>
      </c>
      <c r="H2326" s="8">
        <f>SUMIFS(Baggrundsvariable!E$3:E$296,Baggrundsvariable!$A$3:$A$296,Samlet!$C2326,Baggrundsvariable!$C$3:$C$296,Samlet!$E2326)</f>
        <v>0.96666666666666679</v>
      </c>
      <c r="I2326" s="8">
        <f>SUMIFS(Baggrundsvariable!F$3:F$296,Baggrundsvariable!$A$3:$A$296,Samlet!$C2326,Baggrundsvariable!$C$3:$C$296,Samlet!$E2326)</f>
        <v>2.5</v>
      </c>
      <c r="J2326" s="8">
        <f>SUMIFS(Baggrundsvariable!G$3:G$296,Baggrundsvariable!$A$3:$A$296,Samlet!$C2326,Baggrundsvariable!$C$3:$C$296,Samlet!$E2326)</f>
        <v>12.9</v>
      </c>
      <c r="K2326" s="8">
        <f>SUMIFS(Baggrundsvariable!H$3:H$296,Baggrundsvariable!$A$3:$A$296,Samlet!$C2326,Baggrundsvariable!$C$3:$C$296,Samlet!$E2326)</f>
        <v>14.3</v>
      </c>
      <c r="L2326" s="8">
        <f>SUMIFS(Baggrundsvariable!I$3:I$296,Baggrundsvariable!$A$3:$A$296,Samlet!$C2326,Baggrundsvariable!$C$3:$C$296,Samlet!$E2326)</f>
        <v>2.392108957645815</v>
      </c>
    </row>
    <row r="2327" spans="1:12">
      <c r="A2327">
        <v>5620</v>
      </c>
      <c r="B2327" t="s">
        <v>879</v>
      </c>
      <c r="C2327">
        <v>420</v>
      </c>
      <c r="D2327" t="s">
        <v>1284</v>
      </c>
      <c r="E2327">
        <v>2015</v>
      </c>
      <c r="F2327" s="15">
        <f>IF(VLOOKUP(IF($A2327&lt;1500,'BM011'!$D$5,IF($A2327&lt;1800,'BM011'!$D$5,IF($A2327&lt;2000,'BM011'!$D$5,$A2327))),'BM011'!$D$5:$U$607,'BM011'!T$609,0)="BRUG KOM",VLOOKUP($C2327,'BM010'!$C$5:$T$102,'BM010'!S$104,0),VLOOKUP(IF($A2327&lt;1500,'BM011'!$D$5,IF($A2327&lt;1800,'BM011'!$D$5,IF($A2327&lt;2000,'BM011'!$D$5,$A2327))),'BM011'!$D$5:$U$607,'BM011'!T$609,0))</f>
        <v>6134.25</v>
      </c>
      <c r="G2327">
        <f>SUMIFS(Baggrundsvariable!D$3:D$296,Baggrundsvariable!$A$3:$A$296,Samlet!$C2327,Baggrundsvariable!$C$3:$C$296,Samlet!$E2327)</f>
        <v>199676</v>
      </c>
      <c r="H2327" s="8">
        <f>SUMIFS(Baggrundsvariable!E$3:E$296,Baggrundsvariable!$A$3:$A$296,Samlet!$C2327,Baggrundsvariable!$C$3:$C$296,Samlet!$E2327)</f>
        <v>0.96666666666666679</v>
      </c>
      <c r="I2327" s="8">
        <f>SUMIFS(Baggrundsvariable!F$3:F$296,Baggrundsvariable!$A$3:$A$296,Samlet!$C2327,Baggrundsvariable!$C$3:$C$296,Samlet!$E2327)</f>
        <v>2.5</v>
      </c>
      <c r="J2327" s="8">
        <f>SUMIFS(Baggrundsvariable!G$3:G$296,Baggrundsvariable!$A$3:$A$296,Samlet!$C2327,Baggrundsvariable!$C$3:$C$296,Samlet!$E2327)</f>
        <v>12.9</v>
      </c>
      <c r="K2327" s="8">
        <f>SUMIFS(Baggrundsvariable!H$3:H$296,Baggrundsvariable!$A$3:$A$296,Samlet!$C2327,Baggrundsvariable!$C$3:$C$296,Samlet!$E2327)</f>
        <v>14.3</v>
      </c>
      <c r="L2327" s="8">
        <f>SUMIFS(Baggrundsvariable!I$3:I$296,Baggrundsvariable!$A$3:$A$296,Samlet!$C2327,Baggrundsvariable!$C$3:$C$296,Samlet!$E2327)</f>
        <v>2.392108957645815</v>
      </c>
    </row>
    <row r="2328" spans="1:12">
      <c r="A2328">
        <v>5631</v>
      </c>
      <c r="B2328" t="s">
        <v>880</v>
      </c>
      <c r="C2328">
        <v>420</v>
      </c>
      <c r="D2328" t="s">
        <v>1284</v>
      </c>
      <c r="E2328">
        <v>2015</v>
      </c>
      <c r="F2328" s="15">
        <f>IF(VLOOKUP(IF($A2328&lt;1500,'BM011'!$D$5,IF($A2328&lt;1800,'BM011'!$D$5,IF($A2328&lt;2000,'BM011'!$D$5,$A2328))),'BM011'!$D$5:$U$607,'BM011'!T$609,0)="BRUG KOM",VLOOKUP($C2328,'BM010'!$C$5:$T$102,'BM010'!S$104,0),VLOOKUP(IF($A2328&lt;1500,'BM011'!$D$5,IF($A2328&lt;1800,'BM011'!$D$5,IF($A2328&lt;2000,'BM011'!$D$5,$A2328))),'BM011'!$D$5:$U$607,'BM011'!T$609,0))</f>
        <v>5151</v>
      </c>
      <c r="G2328">
        <f>SUMIFS(Baggrundsvariable!D$3:D$296,Baggrundsvariable!$A$3:$A$296,Samlet!$C2328,Baggrundsvariable!$C$3:$C$296,Samlet!$E2328)</f>
        <v>199676</v>
      </c>
      <c r="H2328" s="8">
        <f>SUMIFS(Baggrundsvariable!E$3:E$296,Baggrundsvariable!$A$3:$A$296,Samlet!$C2328,Baggrundsvariable!$C$3:$C$296,Samlet!$E2328)</f>
        <v>0.96666666666666679</v>
      </c>
      <c r="I2328" s="8">
        <f>SUMIFS(Baggrundsvariable!F$3:F$296,Baggrundsvariable!$A$3:$A$296,Samlet!$C2328,Baggrundsvariable!$C$3:$C$296,Samlet!$E2328)</f>
        <v>2.5</v>
      </c>
      <c r="J2328" s="8">
        <f>SUMIFS(Baggrundsvariable!G$3:G$296,Baggrundsvariable!$A$3:$A$296,Samlet!$C2328,Baggrundsvariable!$C$3:$C$296,Samlet!$E2328)</f>
        <v>12.9</v>
      </c>
      <c r="K2328" s="8">
        <f>SUMIFS(Baggrundsvariable!H$3:H$296,Baggrundsvariable!$A$3:$A$296,Samlet!$C2328,Baggrundsvariable!$C$3:$C$296,Samlet!$E2328)</f>
        <v>14.3</v>
      </c>
      <c r="L2328" s="8">
        <f>SUMIFS(Baggrundsvariable!I$3:I$296,Baggrundsvariable!$A$3:$A$296,Samlet!$C2328,Baggrundsvariable!$C$3:$C$296,Samlet!$E2328)</f>
        <v>2.392108957645815</v>
      </c>
    </row>
    <row r="2329" spans="1:12">
      <c r="A2329">
        <v>5642</v>
      </c>
      <c r="B2329" t="s">
        <v>881</v>
      </c>
      <c r="C2329">
        <v>420</v>
      </c>
      <c r="D2329" t="s">
        <v>1284</v>
      </c>
      <c r="E2329">
        <v>2015</v>
      </c>
      <c r="F2329" s="15">
        <f>IF(VLOOKUP(IF($A2329&lt;1500,'BM011'!$D$5,IF($A2329&lt;1800,'BM011'!$D$5,IF($A2329&lt;2000,'BM011'!$D$5,$A2329))),'BM011'!$D$5:$U$607,'BM011'!T$609,0)="BRUG KOM",VLOOKUP($C2329,'BM010'!$C$5:$T$102,'BM010'!S$104,0),VLOOKUP(IF($A2329&lt;1500,'BM011'!$D$5,IF($A2329&lt;1800,'BM011'!$D$5,IF($A2329&lt;2000,'BM011'!$D$5,$A2329))),'BM011'!$D$5:$U$607,'BM011'!T$609,0))</f>
        <v>6878.25</v>
      </c>
      <c r="G2329">
        <f>SUMIFS(Baggrundsvariable!D$3:D$296,Baggrundsvariable!$A$3:$A$296,Samlet!$C2329,Baggrundsvariable!$C$3:$C$296,Samlet!$E2329)</f>
        <v>199676</v>
      </c>
      <c r="H2329" s="8">
        <f>SUMIFS(Baggrundsvariable!E$3:E$296,Baggrundsvariable!$A$3:$A$296,Samlet!$C2329,Baggrundsvariable!$C$3:$C$296,Samlet!$E2329)</f>
        <v>0.96666666666666679</v>
      </c>
      <c r="I2329" s="8">
        <f>SUMIFS(Baggrundsvariable!F$3:F$296,Baggrundsvariable!$A$3:$A$296,Samlet!$C2329,Baggrundsvariable!$C$3:$C$296,Samlet!$E2329)</f>
        <v>2.5</v>
      </c>
      <c r="J2329" s="8">
        <f>SUMIFS(Baggrundsvariable!G$3:G$296,Baggrundsvariable!$A$3:$A$296,Samlet!$C2329,Baggrundsvariable!$C$3:$C$296,Samlet!$E2329)</f>
        <v>12.9</v>
      </c>
      <c r="K2329" s="8">
        <f>SUMIFS(Baggrundsvariable!H$3:H$296,Baggrundsvariable!$A$3:$A$296,Samlet!$C2329,Baggrundsvariable!$C$3:$C$296,Samlet!$E2329)</f>
        <v>14.3</v>
      </c>
      <c r="L2329" s="8">
        <f>SUMIFS(Baggrundsvariable!I$3:I$296,Baggrundsvariable!$A$3:$A$296,Samlet!$C2329,Baggrundsvariable!$C$3:$C$296,Samlet!$E2329)</f>
        <v>2.392108957645815</v>
      </c>
    </row>
    <row r="2330" spans="1:12">
      <c r="A2330">
        <v>5642</v>
      </c>
      <c r="B2330" t="s">
        <v>881</v>
      </c>
      <c r="C2330">
        <v>430</v>
      </c>
      <c r="D2330" t="s">
        <v>1286</v>
      </c>
      <c r="E2330">
        <v>2015</v>
      </c>
      <c r="F2330" s="15">
        <f>IF(VLOOKUP(IF($A2330&lt;1500,'BM011'!$D$5,IF($A2330&lt;1800,'BM011'!$D$5,IF($A2330&lt;2000,'BM011'!$D$5,$A2330))),'BM011'!$D$5:$U$607,'BM011'!T$609,0)="BRUG KOM",VLOOKUP($C2330,'BM010'!$C$5:$T$102,'BM010'!S$104,0),VLOOKUP(IF($A2330&lt;1500,'BM011'!$D$5,IF($A2330&lt;1800,'BM011'!$D$5,IF($A2330&lt;2000,'BM011'!$D$5,$A2330))),'BM011'!$D$5:$U$607,'BM011'!T$609,0))</f>
        <v>6862.25</v>
      </c>
      <c r="G2330">
        <f>SUMIFS(Baggrundsvariable!D$3:D$296,Baggrundsvariable!$A$3:$A$296,Samlet!$C2330,Baggrundsvariable!$C$3:$C$296,Samlet!$E2330)</f>
        <v>201163</v>
      </c>
      <c r="H2330" s="8">
        <f>SUMIFS(Baggrundsvariable!E$3:E$296,Baggrundsvariable!$A$3:$A$296,Samlet!$C2330,Baggrundsvariable!$C$3:$C$296,Samlet!$E2330)</f>
        <v>0.82500000000000007</v>
      </c>
      <c r="I2330" s="8">
        <f>SUMIFS(Baggrundsvariable!F$3:F$296,Baggrundsvariable!$A$3:$A$296,Samlet!$C2330,Baggrundsvariable!$C$3:$C$296,Samlet!$E2330)</f>
        <v>1.7</v>
      </c>
      <c r="J2330" s="8">
        <f>SUMIFS(Baggrundsvariable!G$3:G$296,Baggrundsvariable!$A$3:$A$296,Samlet!$C2330,Baggrundsvariable!$C$3:$C$296,Samlet!$E2330)</f>
        <v>12.1</v>
      </c>
      <c r="K2330" s="8">
        <f>SUMIFS(Baggrundsvariable!H$3:H$296,Baggrundsvariable!$A$3:$A$296,Samlet!$C2330,Baggrundsvariable!$C$3:$C$296,Samlet!$E2330)</f>
        <v>14.3</v>
      </c>
      <c r="L2330" s="8">
        <f>SUMIFS(Baggrundsvariable!I$3:I$296,Baggrundsvariable!$A$3:$A$296,Samlet!$C2330,Baggrundsvariable!$C$3:$C$296,Samlet!$E2330)</f>
        <v>3.0824130639097747</v>
      </c>
    </row>
    <row r="2331" spans="1:12">
      <c r="A2331">
        <v>5672</v>
      </c>
      <c r="B2331" t="s">
        <v>882</v>
      </c>
      <c r="C2331">
        <v>430</v>
      </c>
      <c r="D2331" t="s">
        <v>1286</v>
      </c>
      <c r="E2331">
        <v>2015</v>
      </c>
      <c r="F2331" s="15">
        <f>IF(VLOOKUP(IF($A2331&lt;1500,'BM011'!$D$5,IF($A2331&lt;1800,'BM011'!$D$5,IF($A2331&lt;2000,'BM011'!$D$5,$A2331))),'BM011'!$D$5:$U$607,'BM011'!T$609,0)="BRUG KOM",VLOOKUP($C2331,'BM010'!$C$5:$T$102,'BM010'!S$104,0),VLOOKUP(IF($A2331&lt;1500,'BM011'!$D$5,IF($A2331&lt;1800,'BM011'!$D$5,IF($A2331&lt;2000,'BM011'!$D$5,$A2331))),'BM011'!$D$5:$U$607,'BM011'!T$609,0))</f>
        <v>5560.25</v>
      </c>
      <c r="G2331">
        <f>SUMIFS(Baggrundsvariable!D$3:D$296,Baggrundsvariable!$A$3:$A$296,Samlet!$C2331,Baggrundsvariable!$C$3:$C$296,Samlet!$E2331)</f>
        <v>201163</v>
      </c>
      <c r="H2331" s="8">
        <f>SUMIFS(Baggrundsvariable!E$3:E$296,Baggrundsvariable!$A$3:$A$296,Samlet!$C2331,Baggrundsvariable!$C$3:$C$296,Samlet!$E2331)</f>
        <v>0.82500000000000007</v>
      </c>
      <c r="I2331" s="8">
        <f>SUMIFS(Baggrundsvariable!F$3:F$296,Baggrundsvariable!$A$3:$A$296,Samlet!$C2331,Baggrundsvariable!$C$3:$C$296,Samlet!$E2331)</f>
        <v>1.7</v>
      </c>
      <c r="J2331" s="8">
        <f>SUMIFS(Baggrundsvariable!G$3:G$296,Baggrundsvariable!$A$3:$A$296,Samlet!$C2331,Baggrundsvariable!$C$3:$C$296,Samlet!$E2331)</f>
        <v>12.1</v>
      </c>
      <c r="K2331" s="8">
        <f>SUMIFS(Baggrundsvariable!H$3:H$296,Baggrundsvariable!$A$3:$A$296,Samlet!$C2331,Baggrundsvariable!$C$3:$C$296,Samlet!$E2331)</f>
        <v>14.3</v>
      </c>
      <c r="L2331" s="8">
        <f>SUMIFS(Baggrundsvariable!I$3:I$296,Baggrundsvariable!$A$3:$A$296,Samlet!$C2331,Baggrundsvariable!$C$3:$C$296,Samlet!$E2331)</f>
        <v>3.0824130639097747</v>
      </c>
    </row>
    <row r="2332" spans="1:12">
      <c r="A2332">
        <v>5683</v>
      </c>
      <c r="B2332" t="s">
        <v>883</v>
      </c>
      <c r="C2332">
        <v>420</v>
      </c>
      <c r="D2332" t="s">
        <v>1284</v>
      </c>
      <c r="E2332">
        <v>2015</v>
      </c>
      <c r="F2332" s="15">
        <f>IF(VLOOKUP(IF($A2332&lt;1500,'BM011'!$D$5,IF($A2332&lt;1800,'BM011'!$D$5,IF($A2332&lt;2000,'BM011'!$D$5,$A2332))),'BM011'!$D$5:$U$607,'BM011'!T$609,0)="BRUG KOM",VLOOKUP($C2332,'BM010'!$C$5:$T$102,'BM010'!S$104,0),VLOOKUP(IF($A2332&lt;1500,'BM011'!$D$5,IF($A2332&lt;1800,'BM011'!$D$5,IF($A2332&lt;2000,'BM011'!$D$5,$A2332))),'BM011'!$D$5:$U$607,'BM011'!T$609,0))</f>
        <v>6298.5</v>
      </c>
      <c r="G2332">
        <f>SUMIFS(Baggrundsvariable!D$3:D$296,Baggrundsvariable!$A$3:$A$296,Samlet!$C2332,Baggrundsvariable!$C$3:$C$296,Samlet!$E2332)</f>
        <v>199676</v>
      </c>
      <c r="H2332" s="8">
        <f>SUMIFS(Baggrundsvariable!E$3:E$296,Baggrundsvariable!$A$3:$A$296,Samlet!$C2332,Baggrundsvariable!$C$3:$C$296,Samlet!$E2332)</f>
        <v>0.96666666666666679</v>
      </c>
      <c r="I2332" s="8">
        <f>SUMIFS(Baggrundsvariable!F$3:F$296,Baggrundsvariable!$A$3:$A$296,Samlet!$C2332,Baggrundsvariable!$C$3:$C$296,Samlet!$E2332)</f>
        <v>2.5</v>
      </c>
      <c r="J2332" s="8">
        <f>SUMIFS(Baggrundsvariable!G$3:G$296,Baggrundsvariable!$A$3:$A$296,Samlet!$C2332,Baggrundsvariable!$C$3:$C$296,Samlet!$E2332)</f>
        <v>12.9</v>
      </c>
      <c r="K2332" s="8">
        <f>SUMIFS(Baggrundsvariable!H$3:H$296,Baggrundsvariable!$A$3:$A$296,Samlet!$C2332,Baggrundsvariable!$C$3:$C$296,Samlet!$E2332)</f>
        <v>14.3</v>
      </c>
      <c r="L2332" s="8">
        <f>SUMIFS(Baggrundsvariable!I$3:I$296,Baggrundsvariable!$A$3:$A$296,Samlet!$C2332,Baggrundsvariable!$C$3:$C$296,Samlet!$E2332)</f>
        <v>2.392108957645815</v>
      </c>
    </row>
    <row r="2333" spans="1:12">
      <c r="A2333">
        <v>5690</v>
      </c>
      <c r="B2333" t="s">
        <v>884</v>
      </c>
      <c r="C2333">
        <v>420</v>
      </c>
      <c r="D2333" t="s">
        <v>1284</v>
      </c>
      <c r="E2333">
        <v>2015</v>
      </c>
      <c r="F2333" s="15">
        <f>IF(VLOOKUP(IF($A2333&lt;1500,'BM011'!$D$5,IF($A2333&lt;1800,'BM011'!$D$5,IF($A2333&lt;2000,'BM011'!$D$5,$A2333))),'BM011'!$D$5:$U$607,'BM011'!T$609,0)="BRUG KOM",VLOOKUP($C2333,'BM010'!$C$5:$T$102,'BM010'!S$104,0),VLOOKUP(IF($A2333&lt;1500,'BM011'!$D$5,IF($A2333&lt;1800,'BM011'!$D$5,IF($A2333&lt;2000,'BM011'!$D$5,$A2333))),'BM011'!$D$5:$U$607,'BM011'!T$609,0))</f>
        <v>7434.25</v>
      </c>
      <c r="G2333">
        <f>SUMIFS(Baggrundsvariable!D$3:D$296,Baggrundsvariable!$A$3:$A$296,Samlet!$C2333,Baggrundsvariable!$C$3:$C$296,Samlet!$E2333)</f>
        <v>199676</v>
      </c>
      <c r="H2333" s="8">
        <f>SUMIFS(Baggrundsvariable!E$3:E$296,Baggrundsvariable!$A$3:$A$296,Samlet!$C2333,Baggrundsvariable!$C$3:$C$296,Samlet!$E2333)</f>
        <v>0.96666666666666679</v>
      </c>
      <c r="I2333" s="8">
        <f>SUMIFS(Baggrundsvariable!F$3:F$296,Baggrundsvariable!$A$3:$A$296,Samlet!$C2333,Baggrundsvariable!$C$3:$C$296,Samlet!$E2333)</f>
        <v>2.5</v>
      </c>
      <c r="J2333" s="8">
        <f>SUMIFS(Baggrundsvariable!G$3:G$296,Baggrundsvariable!$A$3:$A$296,Samlet!$C2333,Baggrundsvariable!$C$3:$C$296,Samlet!$E2333)</f>
        <v>12.9</v>
      </c>
      <c r="K2333" s="8">
        <f>SUMIFS(Baggrundsvariable!H$3:H$296,Baggrundsvariable!$A$3:$A$296,Samlet!$C2333,Baggrundsvariable!$C$3:$C$296,Samlet!$E2333)</f>
        <v>14.3</v>
      </c>
      <c r="L2333" s="8">
        <f>SUMIFS(Baggrundsvariable!I$3:I$296,Baggrundsvariable!$A$3:$A$296,Samlet!$C2333,Baggrundsvariable!$C$3:$C$296,Samlet!$E2333)</f>
        <v>2.392108957645815</v>
      </c>
    </row>
    <row r="2334" spans="1:12">
      <c r="A2334">
        <v>5700</v>
      </c>
      <c r="B2334" t="s">
        <v>885</v>
      </c>
      <c r="C2334">
        <v>479</v>
      </c>
      <c r="D2334" t="s">
        <v>1287</v>
      </c>
      <c r="E2334">
        <v>2015</v>
      </c>
      <c r="F2334" s="15">
        <f>IF(VLOOKUP(IF($A2334&lt;1500,'BM011'!$D$5,IF($A2334&lt;1800,'BM011'!$D$5,IF($A2334&lt;2000,'BM011'!$D$5,$A2334))),'BM011'!$D$5:$U$607,'BM011'!T$609,0)="BRUG KOM",VLOOKUP($C2334,'BM010'!$C$5:$T$102,'BM010'!S$104,0),VLOOKUP(IF($A2334&lt;1500,'BM011'!$D$5,IF($A2334&lt;1800,'BM011'!$D$5,IF($A2334&lt;2000,'BM011'!$D$5,$A2334))),'BM011'!$D$5:$U$607,'BM011'!T$609,0))</f>
        <v>10677</v>
      </c>
      <c r="G2334">
        <f>SUMIFS(Baggrundsvariable!D$3:D$296,Baggrundsvariable!$A$3:$A$296,Samlet!$C2334,Baggrundsvariable!$C$3:$C$296,Samlet!$E2334)</f>
        <v>207099</v>
      </c>
      <c r="H2334" s="8">
        <f>SUMIFS(Baggrundsvariable!E$3:E$296,Baggrundsvariable!$A$3:$A$296,Samlet!$C2334,Baggrundsvariable!$C$3:$C$296,Samlet!$E2334)</f>
        <v>0.9833333333333335</v>
      </c>
      <c r="I2334" s="8">
        <f>SUMIFS(Baggrundsvariable!F$3:F$296,Baggrundsvariable!$A$3:$A$296,Samlet!$C2334,Baggrundsvariable!$C$3:$C$296,Samlet!$E2334)</f>
        <v>3.2</v>
      </c>
      <c r="J2334" s="8">
        <f>SUMIFS(Baggrundsvariable!G$3:G$296,Baggrundsvariable!$A$3:$A$296,Samlet!$C2334,Baggrundsvariable!$C$3:$C$296,Samlet!$E2334)</f>
        <v>18.2</v>
      </c>
      <c r="K2334" s="8">
        <f>SUMIFS(Baggrundsvariable!H$3:H$296,Baggrundsvariable!$A$3:$A$296,Samlet!$C2334,Baggrundsvariable!$C$3:$C$296,Samlet!$E2334)</f>
        <v>14.5</v>
      </c>
      <c r="L2334" s="8">
        <f>SUMIFS(Baggrundsvariable!I$3:I$296,Baggrundsvariable!$A$3:$A$296,Samlet!$C2334,Baggrundsvariable!$C$3:$C$296,Samlet!$E2334)</f>
        <v>5.0707861784069888</v>
      </c>
    </row>
    <row r="2335" spans="1:12">
      <c r="A2335">
        <v>5750</v>
      </c>
      <c r="B2335" t="s">
        <v>886</v>
      </c>
      <c r="C2335">
        <v>430</v>
      </c>
      <c r="D2335" t="s">
        <v>1286</v>
      </c>
      <c r="E2335">
        <v>2015</v>
      </c>
      <c r="F2335" s="15">
        <f>IF(VLOOKUP(IF($A2335&lt;1500,'BM011'!$D$5,IF($A2335&lt;1800,'BM011'!$D$5,IF($A2335&lt;2000,'BM011'!$D$5,$A2335))),'BM011'!$D$5:$U$607,'BM011'!T$609,0)="BRUG KOM",VLOOKUP($C2335,'BM010'!$C$5:$T$102,'BM010'!S$104,0),VLOOKUP(IF($A2335&lt;1500,'BM011'!$D$5,IF($A2335&lt;1800,'BM011'!$D$5,IF($A2335&lt;2000,'BM011'!$D$5,$A2335))),'BM011'!$D$5:$U$607,'BM011'!T$609,0))</f>
        <v>7177</v>
      </c>
      <c r="G2335">
        <f>SUMIFS(Baggrundsvariable!D$3:D$296,Baggrundsvariable!$A$3:$A$296,Samlet!$C2335,Baggrundsvariable!$C$3:$C$296,Samlet!$E2335)</f>
        <v>201163</v>
      </c>
      <c r="H2335" s="8">
        <f>SUMIFS(Baggrundsvariable!E$3:E$296,Baggrundsvariable!$A$3:$A$296,Samlet!$C2335,Baggrundsvariable!$C$3:$C$296,Samlet!$E2335)</f>
        <v>0.82500000000000007</v>
      </c>
      <c r="I2335" s="8">
        <f>SUMIFS(Baggrundsvariable!F$3:F$296,Baggrundsvariable!$A$3:$A$296,Samlet!$C2335,Baggrundsvariable!$C$3:$C$296,Samlet!$E2335)</f>
        <v>1.7</v>
      </c>
      <c r="J2335" s="8">
        <f>SUMIFS(Baggrundsvariable!G$3:G$296,Baggrundsvariable!$A$3:$A$296,Samlet!$C2335,Baggrundsvariable!$C$3:$C$296,Samlet!$E2335)</f>
        <v>12.1</v>
      </c>
      <c r="K2335" s="8">
        <f>SUMIFS(Baggrundsvariable!H$3:H$296,Baggrundsvariable!$A$3:$A$296,Samlet!$C2335,Baggrundsvariable!$C$3:$C$296,Samlet!$E2335)</f>
        <v>14.3</v>
      </c>
      <c r="L2335" s="8">
        <f>SUMIFS(Baggrundsvariable!I$3:I$296,Baggrundsvariable!$A$3:$A$296,Samlet!$C2335,Baggrundsvariable!$C$3:$C$296,Samlet!$E2335)</f>
        <v>3.0824130639097747</v>
      </c>
    </row>
    <row r="2336" spans="1:12">
      <c r="A2336">
        <v>5762</v>
      </c>
      <c r="B2336" t="s">
        <v>887</v>
      </c>
      <c r="C2336">
        <v>430</v>
      </c>
      <c r="D2336" t="s">
        <v>1286</v>
      </c>
      <c r="E2336">
        <v>2015</v>
      </c>
      <c r="F2336" s="15">
        <f>IF(VLOOKUP(IF($A2336&lt;1500,'BM011'!$D$5,IF($A2336&lt;1800,'BM011'!$D$5,IF($A2336&lt;2000,'BM011'!$D$5,$A2336))),'BM011'!$D$5:$U$607,'BM011'!T$609,0)="BRUG KOM",VLOOKUP($C2336,'BM010'!$C$5:$T$102,'BM010'!S$104,0),VLOOKUP(IF($A2336&lt;1500,'BM011'!$D$5,IF($A2336&lt;1800,'BM011'!$D$5,IF($A2336&lt;2000,'BM011'!$D$5,$A2336))),'BM011'!$D$5:$U$607,'BM011'!T$609,0))</f>
        <v>6768</v>
      </c>
      <c r="G2336">
        <f>SUMIFS(Baggrundsvariable!D$3:D$296,Baggrundsvariable!$A$3:$A$296,Samlet!$C2336,Baggrundsvariable!$C$3:$C$296,Samlet!$E2336)</f>
        <v>201163</v>
      </c>
      <c r="H2336" s="8">
        <f>SUMIFS(Baggrundsvariable!E$3:E$296,Baggrundsvariable!$A$3:$A$296,Samlet!$C2336,Baggrundsvariable!$C$3:$C$296,Samlet!$E2336)</f>
        <v>0.82500000000000007</v>
      </c>
      <c r="I2336" s="8">
        <f>SUMIFS(Baggrundsvariable!F$3:F$296,Baggrundsvariable!$A$3:$A$296,Samlet!$C2336,Baggrundsvariable!$C$3:$C$296,Samlet!$E2336)</f>
        <v>1.7</v>
      </c>
      <c r="J2336" s="8">
        <f>SUMIFS(Baggrundsvariable!G$3:G$296,Baggrundsvariable!$A$3:$A$296,Samlet!$C2336,Baggrundsvariable!$C$3:$C$296,Samlet!$E2336)</f>
        <v>12.1</v>
      </c>
      <c r="K2336" s="8">
        <f>SUMIFS(Baggrundsvariable!H$3:H$296,Baggrundsvariable!$A$3:$A$296,Samlet!$C2336,Baggrundsvariable!$C$3:$C$296,Samlet!$E2336)</f>
        <v>14.3</v>
      </c>
      <c r="L2336" s="8">
        <f>SUMIFS(Baggrundsvariable!I$3:I$296,Baggrundsvariable!$A$3:$A$296,Samlet!$C2336,Baggrundsvariable!$C$3:$C$296,Samlet!$E2336)</f>
        <v>3.0824130639097747</v>
      </c>
    </row>
    <row r="2337" spans="1:12">
      <c r="A2337">
        <v>5762</v>
      </c>
      <c r="B2337" t="s">
        <v>887</v>
      </c>
      <c r="C2337">
        <v>479</v>
      </c>
      <c r="D2337" t="s">
        <v>1287</v>
      </c>
      <c r="E2337">
        <v>2015</v>
      </c>
      <c r="F2337" s="15">
        <f>IF(VLOOKUP(IF($A2337&lt;1500,'BM011'!$D$5,IF($A2337&lt;1800,'BM011'!$D$5,IF($A2337&lt;2000,'BM011'!$D$5,$A2337))),'BM011'!$D$5:$U$607,'BM011'!T$609,0)="BRUG KOM",VLOOKUP($C2337,'BM010'!$C$5:$T$102,'BM010'!S$104,0),VLOOKUP(IF($A2337&lt;1500,'BM011'!$D$5,IF($A2337&lt;1800,'BM011'!$D$5,IF($A2337&lt;2000,'BM011'!$D$5,$A2337))),'BM011'!$D$5:$U$607,'BM011'!T$609,0))</f>
        <v>6768</v>
      </c>
      <c r="G2337">
        <f>SUMIFS(Baggrundsvariable!D$3:D$296,Baggrundsvariable!$A$3:$A$296,Samlet!$C2337,Baggrundsvariable!$C$3:$C$296,Samlet!$E2337)</f>
        <v>207099</v>
      </c>
      <c r="H2337" s="8">
        <f>SUMIFS(Baggrundsvariable!E$3:E$296,Baggrundsvariable!$A$3:$A$296,Samlet!$C2337,Baggrundsvariable!$C$3:$C$296,Samlet!$E2337)</f>
        <v>0.9833333333333335</v>
      </c>
      <c r="I2337" s="8">
        <f>SUMIFS(Baggrundsvariable!F$3:F$296,Baggrundsvariable!$A$3:$A$296,Samlet!$C2337,Baggrundsvariable!$C$3:$C$296,Samlet!$E2337)</f>
        <v>3.2</v>
      </c>
      <c r="J2337" s="8">
        <f>SUMIFS(Baggrundsvariable!G$3:G$296,Baggrundsvariable!$A$3:$A$296,Samlet!$C2337,Baggrundsvariable!$C$3:$C$296,Samlet!$E2337)</f>
        <v>18.2</v>
      </c>
      <c r="K2337" s="8">
        <f>SUMIFS(Baggrundsvariable!H$3:H$296,Baggrundsvariable!$A$3:$A$296,Samlet!$C2337,Baggrundsvariable!$C$3:$C$296,Samlet!$E2337)</f>
        <v>14.5</v>
      </c>
      <c r="L2337" s="8">
        <f>SUMIFS(Baggrundsvariable!I$3:I$296,Baggrundsvariable!$A$3:$A$296,Samlet!$C2337,Baggrundsvariable!$C$3:$C$296,Samlet!$E2337)</f>
        <v>5.0707861784069888</v>
      </c>
    </row>
    <row r="2338" spans="1:12">
      <c r="A2338">
        <v>5771</v>
      </c>
      <c r="B2338" t="s">
        <v>888</v>
      </c>
      <c r="C2338">
        <v>430</v>
      </c>
      <c r="D2338" t="s">
        <v>1286</v>
      </c>
      <c r="E2338">
        <v>2015</v>
      </c>
      <c r="F2338" s="15">
        <f>IF(VLOOKUP(IF($A2338&lt;1500,'BM011'!$D$5,IF($A2338&lt;1800,'BM011'!$D$5,IF($A2338&lt;2000,'BM011'!$D$5,$A2338))),'BM011'!$D$5:$U$607,'BM011'!T$609,0)="BRUG KOM",VLOOKUP($C2338,'BM010'!$C$5:$T$102,'BM010'!S$104,0),VLOOKUP(IF($A2338&lt;1500,'BM011'!$D$5,IF($A2338&lt;1800,'BM011'!$D$5,IF($A2338&lt;2000,'BM011'!$D$5,$A2338))),'BM011'!$D$5:$U$607,'BM011'!T$609,0))</f>
        <v>6810.666666666667</v>
      </c>
      <c r="G2338">
        <f>SUMIFS(Baggrundsvariable!D$3:D$296,Baggrundsvariable!$A$3:$A$296,Samlet!$C2338,Baggrundsvariable!$C$3:$C$296,Samlet!$E2338)</f>
        <v>201163</v>
      </c>
      <c r="H2338" s="8">
        <f>SUMIFS(Baggrundsvariable!E$3:E$296,Baggrundsvariable!$A$3:$A$296,Samlet!$C2338,Baggrundsvariable!$C$3:$C$296,Samlet!$E2338)</f>
        <v>0.82500000000000007</v>
      </c>
      <c r="I2338" s="8">
        <f>SUMIFS(Baggrundsvariable!F$3:F$296,Baggrundsvariable!$A$3:$A$296,Samlet!$C2338,Baggrundsvariable!$C$3:$C$296,Samlet!$E2338)</f>
        <v>1.7</v>
      </c>
      <c r="J2338" s="8">
        <f>SUMIFS(Baggrundsvariable!G$3:G$296,Baggrundsvariable!$A$3:$A$296,Samlet!$C2338,Baggrundsvariable!$C$3:$C$296,Samlet!$E2338)</f>
        <v>12.1</v>
      </c>
      <c r="K2338" s="8">
        <f>SUMIFS(Baggrundsvariable!H$3:H$296,Baggrundsvariable!$A$3:$A$296,Samlet!$C2338,Baggrundsvariable!$C$3:$C$296,Samlet!$E2338)</f>
        <v>14.3</v>
      </c>
      <c r="L2338" s="8">
        <f>SUMIFS(Baggrundsvariable!I$3:I$296,Baggrundsvariable!$A$3:$A$296,Samlet!$C2338,Baggrundsvariable!$C$3:$C$296,Samlet!$E2338)</f>
        <v>3.0824130639097747</v>
      </c>
    </row>
    <row r="2339" spans="1:12">
      <c r="A2339">
        <v>5771</v>
      </c>
      <c r="B2339" t="s">
        <v>888</v>
      </c>
      <c r="C2339">
        <v>479</v>
      </c>
      <c r="D2339" t="s">
        <v>1287</v>
      </c>
      <c r="E2339">
        <v>2015</v>
      </c>
      <c r="F2339" s="15">
        <f>IF(VLOOKUP(IF($A2339&lt;1500,'BM011'!$D$5,IF($A2339&lt;1800,'BM011'!$D$5,IF($A2339&lt;2000,'BM011'!$D$5,$A2339))),'BM011'!$D$5:$U$607,'BM011'!T$609,0)="BRUG KOM",VLOOKUP($C2339,'BM010'!$C$5:$T$102,'BM010'!S$104,0),VLOOKUP(IF($A2339&lt;1500,'BM011'!$D$5,IF($A2339&lt;1800,'BM011'!$D$5,IF($A2339&lt;2000,'BM011'!$D$5,$A2339))),'BM011'!$D$5:$U$607,'BM011'!T$609,0))</f>
        <v>6810.666666666667</v>
      </c>
      <c r="G2339">
        <f>SUMIFS(Baggrundsvariable!D$3:D$296,Baggrundsvariable!$A$3:$A$296,Samlet!$C2339,Baggrundsvariable!$C$3:$C$296,Samlet!$E2339)</f>
        <v>207099</v>
      </c>
      <c r="H2339" s="8">
        <f>SUMIFS(Baggrundsvariable!E$3:E$296,Baggrundsvariable!$A$3:$A$296,Samlet!$C2339,Baggrundsvariable!$C$3:$C$296,Samlet!$E2339)</f>
        <v>0.9833333333333335</v>
      </c>
      <c r="I2339" s="8">
        <f>SUMIFS(Baggrundsvariable!F$3:F$296,Baggrundsvariable!$A$3:$A$296,Samlet!$C2339,Baggrundsvariable!$C$3:$C$296,Samlet!$E2339)</f>
        <v>3.2</v>
      </c>
      <c r="J2339" s="8">
        <f>SUMIFS(Baggrundsvariable!G$3:G$296,Baggrundsvariable!$A$3:$A$296,Samlet!$C2339,Baggrundsvariable!$C$3:$C$296,Samlet!$E2339)</f>
        <v>18.2</v>
      </c>
      <c r="K2339" s="8">
        <f>SUMIFS(Baggrundsvariable!H$3:H$296,Baggrundsvariable!$A$3:$A$296,Samlet!$C2339,Baggrundsvariable!$C$3:$C$296,Samlet!$E2339)</f>
        <v>14.5</v>
      </c>
      <c r="L2339" s="8">
        <f>SUMIFS(Baggrundsvariable!I$3:I$296,Baggrundsvariable!$A$3:$A$296,Samlet!$C2339,Baggrundsvariable!$C$3:$C$296,Samlet!$E2339)</f>
        <v>5.0707861784069888</v>
      </c>
    </row>
    <row r="2340" spans="1:12">
      <c r="A2340">
        <v>5772</v>
      </c>
      <c r="B2340" t="s">
        <v>889</v>
      </c>
      <c r="C2340">
        <v>430</v>
      </c>
      <c r="D2340" t="s">
        <v>1286</v>
      </c>
      <c r="E2340">
        <v>2015</v>
      </c>
      <c r="F2340" s="15">
        <f>IF(VLOOKUP(IF($A2340&lt;1500,'BM011'!$D$5,IF($A2340&lt;1800,'BM011'!$D$5,IF($A2340&lt;2000,'BM011'!$D$5,$A2340))),'BM011'!$D$5:$U$607,'BM011'!T$609,0)="BRUG KOM",VLOOKUP($C2340,'BM010'!$C$5:$T$102,'BM010'!S$104,0),VLOOKUP(IF($A2340&lt;1500,'BM011'!$D$5,IF($A2340&lt;1800,'BM011'!$D$5,IF($A2340&lt;2000,'BM011'!$D$5,$A2340))),'BM011'!$D$5:$U$607,'BM011'!T$609,0))</f>
        <v>7090</v>
      </c>
      <c r="G2340">
        <f>SUMIFS(Baggrundsvariable!D$3:D$296,Baggrundsvariable!$A$3:$A$296,Samlet!$C2340,Baggrundsvariable!$C$3:$C$296,Samlet!$E2340)</f>
        <v>201163</v>
      </c>
      <c r="H2340" s="8">
        <f>SUMIFS(Baggrundsvariable!E$3:E$296,Baggrundsvariable!$A$3:$A$296,Samlet!$C2340,Baggrundsvariable!$C$3:$C$296,Samlet!$E2340)</f>
        <v>0.82500000000000007</v>
      </c>
      <c r="I2340" s="8">
        <f>SUMIFS(Baggrundsvariable!F$3:F$296,Baggrundsvariable!$A$3:$A$296,Samlet!$C2340,Baggrundsvariable!$C$3:$C$296,Samlet!$E2340)</f>
        <v>1.7</v>
      </c>
      <c r="J2340" s="8">
        <f>SUMIFS(Baggrundsvariable!G$3:G$296,Baggrundsvariable!$A$3:$A$296,Samlet!$C2340,Baggrundsvariable!$C$3:$C$296,Samlet!$E2340)</f>
        <v>12.1</v>
      </c>
      <c r="K2340" s="8">
        <f>SUMIFS(Baggrundsvariable!H$3:H$296,Baggrundsvariable!$A$3:$A$296,Samlet!$C2340,Baggrundsvariable!$C$3:$C$296,Samlet!$E2340)</f>
        <v>14.3</v>
      </c>
      <c r="L2340" s="8">
        <f>SUMIFS(Baggrundsvariable!I$3:I$296,Baggrundsvariable!$A$3:$A$296,Samlet!$C2340,Baggrundsvariable!$C$3:$C$296,Samlet!$E2340)</f>
        <v>3.0824130639097747</v>
      </c>
    </row>
    <row r="2341" spans="1:12">
      <c r="A2341">
        <v>5772</v>
      </c>
      <c r="B2341" t="s">
        <v>889</v>
      </c>
      <c r="C2341">
        <v>479</v>
      </c>
      <c r="D2341" t="s">
        <v>1287</v>
      </c>
      <c r="E2341">
        <v>2015</v>
      </c>
      <c r="F2341" s="15">
        <f>IF(VLOOKUP(IF($A2341&lt;1500,'BM011'!$D$5,IF($A2341&lt;1800,'BM011'!$D$5,IF($A2341&lt;2000,'BM011'!$D$5,$A2341))),'BM011'!$D$5:$U$607,'BM011'!T$609,0)="BRUG KOM",VLOOKUP($C2341,'BM010'!$C$5:$T$102,'BM010'!S$104,0),VLOOKUP(IF($A2341&lt;1500,'BM011'!$D$5,IF($A2341&lt;1800,'BM011'!$D$5,IF($A2341&lt;2000,'BM011'!$D$5,$A2341))),'BM011'!$D$5:$U$607,'BM011'!T$609,0))</f>
        <v>7090</v>
      </c>
      <c r="G2341">
        <f>SUMIFS(Baggrundsvariable!D$3:D$296,Baggrundsvariable!$A$3:$A$296,Samlet!$C2341,Baggrundsvariable!$C$3:$C$296,Samlet!$E2341)</f>
        <v>207099</v>
      </c>
      <c r="H2341" s="8">
        <f>SUMIFS(Baggrundsvariable!E$3:E$296,Baggrundsvariable!$A$3:$A$296,Samlet!$C2341,Baggrundsvariable!$C$3:$C$296,Samlet!$E2341)</f>
        <v>0.9833333333333335</v>
      </c>
      <c r="I2341" s="8">
        <f>SUMIFS(Baggrundsvariable!F$3:F$296,Baggrundsvariable!$A$3:$A$296,Samlet!$C2341,Baggrundsvariable!$C$3:$C$296,Samlet!$E2341)</f>
        <v>3.2</v>
      </c>
      <c r="J2341" s="8">
        <f>SUMIFS(Baggrundsvariable!G$3:G$296,Baggrundsvariable!$A$3:$A$296,Samlet!$C2341,Baggrundsvariable!$C$3:$C$296,Samlet!$E2341)</f>
        <v>18.2</v>
      </c>
      <c r="K2341" s="8">
        <f>SUMIFS(Baggrundsvariable!H$3:H$296,Baggrundsvariable!$A$3:$A$296,Samlet!$C2341,Baggrundsvariable!$C$3:$C$296,Samlet!$E2341)</f>
        <v>14.5</v>
      </c>
      <c r="L2341" s="8">
        <f>SUMIFS(Baggrundsvariable!I$3:I$296,Baggrundsvariable!$A$3:$A$296,Samlet!$C2341,Baggrundsvariable!$C$3:$C$296,Samlet!$E2341)</f>
        <v>5.0707861784069888</v>
      </c>
    </row>
    <row r="2342" spans="1:12">
      <c r="A2342">
        <v>5792</v>
      </c>
      <c r="B2342" t="s">
        <v>890</v>
      </c>
      <c r="C2342">
        <v>430</v>
      </c>
      <c r="D2342" t="s">
        <v>1286</v>
      </c>
      <c r="E2342">
        <v>2015</v>
      </c>
      <c r="F2342" s="15">
        <f>IF(VLOOKUP(IF($A2342&lt;1500,'BM011'!$D$5,IF($A2342&lt;1800,'BM011'!$D$5,IF($A2342&lt;2000,'BM011'!$D$5,$A2342))),'BM011'!$D$5:$U$607,'BM011'!T$609,0)="BRUG KOM",VLOOKUP($C2342,'BM010'!$C$5:$T$102,'BM010'!S$104,0),VLOOKUP(IF($A2342&lt;1500,'BM011'!$D$5,IF($A2342&lt;1800,'BM011'!$D$5,IF($A2342&lt;2000,'BM011'!$D$5,$A2342))),'BM011'!$D$5:$U$607,'BM011'!T$609,0))</f>
        <v>8702.25</v>
      </c>
      <c r="G2342">
        <f>SUMIFS(Baggrundsvariable!D$3:D$296,Baggrundsvariable!$A$3:$A$296,Samlet!$C2342,Baggrundsvariable!$C$3:$C$296,Samlet!$E2342)</f>
        <v>201163</v>
      </c>
      <c r="H2342" s="8">
        <f>SUMIFS(Baggrundsvariable!E$3:E$296,Baggrundsvariable!$A$3:$A$296,Samlet!$C2342,Baggrundsvariable!$C$3:$C$296,Samlet!$E2342)</f>
        <v>0.82500000000000007</v>
      </c>
      <c r="I2342" s="8">
        <f>SUMIFS(Baggrundsvariable!F$3:F$296,Baggrundsvariable!$A$3:$A$296,Samlet!$C2342,Baggrundsvariable!$C$3:$C$296,Samlet!$E2342)</f>
        <v>1.7</v>
      </c>
      <c r="J2342" s="8">
        <f>SUMIFS(Baggrundsvariable!G$3:G$296,Baggrundsvariable!$A$3:$A$296,Samlet!$C2342,Baggrundsvariable!$C$3:$C$296,Samlet!$E2342)</f>
        <v>12.1</v>
      </c>
      <c r="K2342" s="8">
        <f>SUMIFS(Baggrundsvariable!H$3:H$296,Baggrundsvariable!$A$3:$A$296,Samlet!$C2342,Baggrundsvariable!$C$3:$C$296,Samlet!$E2342)</f>
        <v>14.3</v>
      </c>
      <c r="L2342" s="8">
        <f>SUMIFS(Baggrundsvariable!I$3:I$296,Baggrundsvariable!$A$3:$A$296,Samlet!$C2342,Baggrundsvariable!$C$3:$C$296,Samlet!$E2342)</f>
        <v>3.0824130639097747</v>
      </c>
    </row>
    <row r="2343" spans="1:12">
      <c r="A2343">
        <v>5800</v>
      </c>
      <c r="B2343" t="s">
        <v>891</v>
      </c>
      <c r="C2343">
        <v>450</v>
      </c>
      <c r="D2343" t="s">
        <v>1285</v>
      </c>
      <c r="E2343">
        <v>2015</v>
      </c>
      <c r="F2343" s="15">
        <f>IF(VLOOKUP(IF($A2343&lt;1500,'BM011'!$D$5,IF($A2343&lt;1800,'BM011'!$D$5,IF($A2343&lt;2000,'BM011'!$D$5,$A2343))),'BM011'!$D$5:$U$607,'BM011'!T$609,0)="BRUG KOM",VLOOKUP($C2343,'BM010'!$C$5:$T$102,'BM010'!S$104,0),VLOOKUP(IF($A2343&lt;1500,'BM011'!$D$5,IF($A2343&lt;1800,'BM011'!$D$5,IF($A2343&lt;2000,'BM011'!$D$5,$A2343))),'BM011'!$D$5:$U$607,'BM011'!T$609,0))</f>
        <v>9724</v>
      </c>
      <c r="G2343">
        <f>SUMIFS(Baggrundsvariable!D$3:D$296,Baggrundsvariable!$A$3:$A$296,Samlet!$C2343,Baggrundsvariable!$C$3:$C$296,Samlet!$E2343)</f>
        <v>200214</v>
      </c>
      <c r="H2343" s="8">
        <f>SUMIFS(Baggrundsvariable!E$3:E$296,Baggrundsvariable!$A$3:$A$296,Samlet!$C2343,Baggrundsvariable!$C$3:$C$296,Samlet!$E2343)</f>
        <v>0.70000000000000007</v>
      </c>
      <c r="I2343" s="8">
        <f>SUMIFS(Baggrundsvariable!F$3:F$296,Baggrundsvariable!$A$3:$A$296,Samlet!$C2343,Baggrundsvariable!$C$3:$C$296,Samlet!$E2343)</f>
        <v>4.5999999999999996</v>
      </c>
      <c r="J2343" s="8">
        <f>SUMIFS(Baggrundsvariable!G$3:G$296,Baggrundsvariable!$A$3:$A$296,Samlet!$C2343,Baggrundsvariable!$C$3:$C$296,Samlet!$E2343)</f>
        <v>11.9</v>
      </c>
      <c r="K2343" s="8">
        <f>SUMIFS(Baggrundsvariable!H$3:H$296,Baggrundsvariable!$A$3:$A$296,Samlet!$C2343,Baggrundsvariable!$C$3:$C$296,Samlet!$E2343)</f>
        <v>14.1</v>
      </c>
      <c r="L2343" s="8">
        <f>SUMIFS(Baggrundsvariable!I$3:I$296,Baggrundsvariable!$A$3:$A$296,Samlet!$C2343,Baggrundsvariable!$C$3:$C$296,Samlet!$E2343)</f>
        <v>5.2459559955474502</v>
      </c>
    </row>
    <row r="2344" spans="1:12">
      <c r="A2344">
        <v>5853</v>
      </c>
      <c r="B2344" t="s">
        <v>892</v>
      </c>
      <c r="C2344">
        <v>430</v>
      </c>
      <c r="D2344" t="s">
        <v>1286</v>
      </c>
      <c r="E2344">
        <v>2015</v>
      </c>
      <c r="F2344" s="15">
        <f>IF(VLOOKUP(IF($A2344&lt;1500,'BM011'!$D$5,IF($A2344&lt;1800,'BM011'!$D$5,IF($A2344&lt;2000,'BM011'!$D$5,$A2344))),'BM011'!$D$5:$U$607,'BM011'!T$609,0)="BRUG KOM",VLOOKUP($C2344,'BM010'!$C$5:$T$102,'BM010'!S$104,0),VLOOKUP(IF($A2344&lt;1500,'BM011'!$D$5,IF($A2344&lt;1800,'BM011'!$D$5,IF($A2344&lt;2000,'BM011'!$D$5,$A2344))),'BM011'!$D$5:$U$607,'BM011'!T$609,0))</f>
        <v>5952.333333333333</v>
      </c>
      <c r="G2344">
        <f>SUMIFS(Baggrundsvariable!D$3:D$296,Baggrundsvariable!$A$3:$A$296,Samlet!$C2344,Baggrundsvariable!$C$3:$C$296,Samlet!$E2344)</f>
        <v>201163</v>
      </c>
      <c r="H2344" s="8">
        <f>SUMIFS(Baggrundsvariable!E$3:E$296,Baggrundsvariable!$A$3:$A$296,Samlet!$C2344,Baggrundsvariable!$C$3:$C$296,Samlet!$E2344)</f>
        <v>0.82500000000000007</v>
      </c>
      <c r="I2344" s="8">
        <f>SUMIFS(Baggrundsvariable!F$3:F$296,Baggrundsvariable!$A$3:$A$296,Samlet!$C2344,Baggrundsvariable!$C$3:$C$296,Samlet!$E2344)</f>
        <v>1.7</v>
      </c>
      <c r="J2344" s="8">
        <f>SUMIFS(Baggrundsvariable!G$3:G$296,Baggrundsvariable!$A$3:$A$296,Samlet!$C2344,Baggrundsvariable!$C$3:$C$296,Samlet!$E2344)</f>
        <v>12.1</v>
      </c>
      <c r="K2344" s="8">
        <f>SUMIFS(Baggrundsvariable!H$3:H$296,Baggrundsvariable!$A$3:$A$296,Samlet!$C2344,Baggrundsvariable!$C$3:$C$296,Samlet!$E2344)</f>
        <v>14.3</v>
      </c>
      <c r="L2344" s="8">
        <f>SUMIFS(Baggrundsvariable!I$3:I$296,Baggrundsvariable!$A$3:$A$296,Samlet!$C2344,Baggrundsvariable!$C$3:$C$296,Samlet!$E2344)</f>
        <v>3.0824130639097747</v>
      </c>
    </row>
    <row r="2345" spans="1:12">
      <c r="A2345">
        <v>5853</v>
      </c>
      <c r="B2345" t="s">
        <v>892</v>
      </c>
      <c r="C2345">
        <v>450</v>
      </c>
      <c r="D2345" t="s">
        <v>1285</v>
      </c>
      <c r="E2345">
        <v>2015</v>
      </c>
      <c r="F2345" s="15">
        <f>IF(VLOOKUP(IF($A2345&lt;1500,'BM011'!$D$5,IF($A2345&lt;1800,'BM011'!$D$5,IF($A2345&lt;2000,'BM011'!$D$5,$A2345))),'BM011'!$D$5:$U$607,'BM011'!T$609,0)="BRUG KOM",VLOOKUP($C2345,'BM010'!$C$5:$T$102,'BM010'!S$104,0),VLOOKUP(IF($A2345&lt;1500,'BM011'!$D$5,IF($A2345&lt;1800,'BM011'!$D$5,IF($A2345&lt;2000,'BM011'!$D$5,$A2345))),'BM011'!$D$5:$U$607,'BM011'!T$609,0))</f>
        <v>5952.333333333333</v>
      </c>
      <c r="G2345">
        <f>SUMIFS(Baggrundsvariable!D$3:D$296,Baggrundsvariable!$A$3:$A$296,Samlet!$C2345,Baggrundsvariable!$C$3:$C$296,Samlet!$E2345)</f>
        <v>200214</v>
      </c>
      <c r="H2345" s="8">
        <f>SUMIFS(Baggrundsvariable!E$3:E$296,Baggrundsvariable!$A$3:$A$296,Samlet!$C2345,Baggrundsvariable!$C$3:$C$296,Samlet!$E2345)</f>
        <v>0.70000000000000007</v>
      </c>
      <c r="I2345" s="8">
        <f>SUMIFS(Baggrundsvariable!F$3:F$296,Baggrundsvariable!$A$3:$A$296,Samlet!$C2345,Baggrundsvariable!$C$3:$C$296,Samlet!$E2345)</f>
        <v>4.5999999999999996</v>
      </c>
      <c r="J2345" s="8">
        <f>SUMIFS(Baggrundsvariable!G$3:G$296,Baggrundsvariable!$A$3:$A$296,Samlet!$C2345,Baggrundsvariable!$C$3:$C$296,Samlet!$E2345)</f>
        <v>11.9</v>
      </c>
      <c r="K2345" s="8">
        <f>SUMIFS(Baggrundsvariable!H$3:H$296,Baggrundsvariable!$A$3:$A$296,Samlet!$C2345,Baggrundsvariable!$C$3:$C$296,Samlet!$E2345)</f>
        <v>14.1</v>
      </c>
      <c r="L2345" s="8">
        <f>SUMIFS(Baggrundsvariable!I$3:I$296,Baggrundsvariable!$A$3:$A$296,Samlet!$C2345,Baggrundsvariable!$C$3:$C$296,Samlet!$E2345)</f>
        <v>5.2459559955474502</v>
      </c>
    </row>
    <row r="2346" spans="1:12">
      <c r="A2346">
        <v>5854</v>
      </c>
      <c r="B2346" t="s">
        <v>893</v>
      </c>
      <c r="C2346">
        <v>430</v>
      </c>
      <c r="D2346" t="s">
        <v>1286</v>
      </c>
      <c r="E2346">
        <v>2015</v>
      </c>
      <c r="F2346" s="15">
        <f>IF(VLOOKUP(IF($A2346&lt;1500,'BM011'!$D$5,IF($A2346&lt;1800,'BM011'!$D$5,IF($A2346&lt;2000,'BM011'!$D$5,$A2346))),'BM011'!$D$5:$U$607,'BM011'!T$609,0)="BRUG KOM",VLOOKUP($C2346,'BM010'!$C$5:$T$102,'BM010'!S$104,0),VLOOKUP(IF($A2346&lt;1500,'BM011'!$D$5,IF($A2346&lt;1800,'BM011'!$D$5,IF($A2346&lt;2000,'BM011'!$D$5,$A2346))),'BM011'!$D$5:$U$607,'BM011'!T$609,0))</f>
        <v>5122</v>
      </c>
      <c r="G2346">
        <f>SUMIFS(Baggrundsvariable!D$3:D$296,Baggrundsvariable!$A$3:$A$296,Samlet!$C2346,Baggrundsvariable!$C$3:$C$296,Samlet!$E2346)</f>
        <v>201163</v>
      </c>
      <c r="H2346" s="8">
        <f>SUMIFS(Baggrundsvariable!E$3:E$296,Baggrundsvariable!$A$3:$A$296,Samlet!$C2346,Baggrundsvariable!$C$3:$C$296,Samlet!$E2346)</f>
        <v>0.82500000000000007</v>
      </c>
      <c r="I2346" s="8">
        <f>SUMIFS(Baggrundsvariable!F$3:F$296,Baggrundsvariable!$A$3:$A$296,Samlet!$C2346,Baggrundsvariable!$C$3:$C$296,Samlet!$E2346)</f>
        <v>1.7</v>
      </c>
      <c r="J2346" s="8">
        <f>SUMIFS(Baggrundsvariable!G$3:G$296,Baggrundsvariable!$A$3:$A$296,Samlet!$C2346,Baggrundsvariable!$C$3:$C$296,Samlet!$E2346)</f>
        <v>12.1</v>
      </c>
      <c r="K2346" s="8">
        <f>SUMIFS(Baggrundsvariable!H$3:H$296,Baggrundsvariable!$A$3:$A$296,Samlet!$C2346,Baggrundsvariable!$C$3:$C$296,Samlet!$E2346)</f>
        <v>14.3</v>
      </c>
      <c r="L2346" s="8">
        <f>SUMIFS(Baggrundsvariable!I$3:I$296,Baggrundsvariable!$A$3:$A$296,Samlet!$C2346,Baggrundsvariable!$C$3:$C$296,Samlet!$E2346)</f>
        <v>3.0824130639097747</v>
      </c>
    </row>
    <row r="2347" spans="1:12">
      <c r="A2347">
        <v>5854</v>
      </c>
      <c r="B2347" t="s">
        <v>893</v>
      </c>
      <c r="C2347">
        <v>479</v>
      </c>
      <c r="D2347" t="s">
        <v>1287</v>
      </c>
      <c r="E2347">
        <v>2015</v>
      </c>
      <c r="F2347" s="15">
        <f>IF(VLOOKUP(IF($A2347&lt;1500,'BM011'!$D$5,IF($A2347&lt;1800,'BM011'!$D$5,IF($A2347&lt;2000,'BM011'!$D$5,$A2347))),'BM011'!$D$5:$U$607,'BM011'!T$609,0)="BRUG KOM",VLOOKUP($C2347,'BM010'!$C$5:$T$102,'BM010'!S$104,0),VLOOKUP(IF($A2347&lt;1500,'BM011'!$D$5,IF($A2347&lt;1800,'BM011'!$D$5,IF($A2347&lt;2000,'BM011'!$D$5,$A2347))),'BM011'!$D$5:$U$607,'BM011'!T$609,0))</f>
        <v>5122</v>
      </c>
      <c r="G2347">
        <f>SUMIFS(Baggrundsvariable!D$3:D$296,Baggrundsvariable!$A$3:$A$296,Samlet!$C2347,Baggrundsvariable!$C$3:$C$296,Samlet!$E2347)</f>
        <v>207099</v>
      </c>
      <c r="H2347" s="8">
        <f>SUMIFS(Baggrundsvariable!E$3:E$296,Baggrundsvariable!$A$3:$A$296,Samlet!$C2347,Baggrundsvariable!$C$3:$C$296,Samlet!$E2347)</f>
        <v>0.9833333333333335</v>
      </c>
      <c r="I2347" s="8">
        <f>SUMIFS(Baggrundsvariable!F$3:F$296,Baggrundsvariable!$A$3:$A$296,Samlet!$C2347,Baggrundsvariable!$C$3:$C$296,Samlet!$E2347)</f>
        <v>3.2</v>
      </c>
      <c r="J2347" s="8">
        <f>SUMIFS(Baggrundsvariable!G$3:G$296,Baggrundsvariable!$A$3:$A$296,Samlet!$C2347,Baggrundsvariable!$C$3:$C$296,Samlet!$E2347)</f>
        <v>18.2</v>
      </c>
      <c r="K2347" s="8">
        <f>SUMIFS(Baggrundsvariable!H$3:H$296,Baggrundsvariable!$A$3:$A$296,Samlet!$C2347,Baggrundsvariable!$C$3:$C$296,Samlet!$E2347)</f>
        <v>14.5</v>
      </c>
      <c r="L2347" s="8">
        <f>SUMIFS(Baggrundsvariable!I$3:I$296,Baggrundsvariable!$A$3:$A$296,Samlet!$C2347,Baggrundsvariable!$C$3:$C$296,Samlet!$E2347)</f>
        <v>5.0707861784069888</v>
      </c>
    </row>
    <row r="2348" spans="1:12">
      <c r="A2348">
        <v>5856</v>
      </c>
      <c r="B2348" t="s">
        <v>894</v>
      </c>
      <c r="C2348">
        <v>430</v>
      </c>
      <c r="D2348" t="s">
        <v>1286</v>
      </c>
      <c r="E2348">
        <v>2015</v>
      </c>
      <c r="F2348" s="15">
        <f>IF(VLOOKUP(IF($A2348&lt;1500,'BM011'!$D$5,IF($A2348&lt;1800,'BM011'!$D$5,IF($A2348&lt;2000,'BM011'!$D$5,$A2348))),'BM011'!$D$5:$U$607,'BM011'!T$609,0)="BRUG KOM",VLOOKUP($C2348,'BM010'!$C$5:$T$102,'BM010'!S$104,0),VLOOKUP(IF($A2348&lt;1500,'BM011'!$D$5,IF($A2348&lt;1800,'BM011'!$D$5,IF($A2348&lt;2000,'BM011'!$D$5,$A2348))),'BM011'!$D$5:$U$607,'BM011'!T$609,0))</f>
        <v>6862.25</v>
      </c>
      <c r="G2348">
        <f>SUMIFS(Baggrundsvariable!D$3:D$296,Baggrundsvariable!$A$3:$A$296,Samlet!$C2348,Baggrundsvariable!$C$3:$C$296,Samlet!$E2348)</f>
        <v>201163</v>
      </c>
      <c r="H2348" s="8">
        <f>SUMIFS(Baggrundsvariable!E$3:E$296,Baggrundsvariable!$A$3:$A$296,Samlet!$C2348,Baggrundsvariable!$C$3:$C$296,Samlet!$E2348)</f>
        <v>0.82500000000000007</v>
      </c>
      <c r="I2348" s="8">
        <f>SUMIFS(Baggrundsvariable!F$3:F$296,Baggrundsvariable!$A$3:$A$296,Samlet!$C2348,Baggrundsvariable!$C$3:$C$296,Samlet!$E2348)</f>
        <v>1.7</v>
      </c>
      <c r="J2348" s="8">
        <f>SUMIFS(Baggrundsvariable!G$3:G$296,Baggrundsvariable!$A$3:$A$296,Samlet!$C2348,Baggrundsvariable!$C$3:$C$296,Samlet!$E2348)</f>
        <v>12.1</v>
      </c>
      <c r="K2348" s="8">
        <f>SUMIFS(Baggrundsvariable!H$3:H$296,Baggrundsvariable!$A$3:$A$296,Samlet!$C2348,Baggrundsvariable!$C$3:$C$296,Samlet!$E2348)</f>
        <v>14.3</v>
      </c>
      <c r="L2348" s="8">
        <f>SUMIFS(Baggrundsvariable!I$3:I$296,Baggrundsvariable!$A$3:$A$296,Samlet!$C2348,Baggrundsvariable!$C$3:$C$296,Samlet!$E2348)</f>
        <v>3.0824130639097747</v>
      </c>
    </row>
    <row r="2349" spans="1:12">
      <c r="A2349">
        <v>5863</v>
      </c>
      <c r="B2349" t="s">
        <v>895</v>
      </c>
      <c r="C2349">
        <v>430</v>
      </c>
      <c r="D2349" t="s">
        <v>1286</v>
      </c>
      <c r="E2349">
        <v>2015</v>
      </c>
      <c r="F2349" s="15">
        <f>IF(VLOOKUP(IF($A2349&lt;1500,'BM011'!$D$5,IF($A2349&lt;1800,'BM011'!$D$5,IF($A2349&lt;2000,'BM011'!$D$5,$A2349))),'BM011'!$D$5:$U$607,'BM011'!T$609,0)="BRUG KOM",VLOOKUP($C2349,'BM010'!$C$5:$T$102,'BM010'!S$104,0),VLOOKUP(IF($A2349&lt;1500,'BM011'!$D$5,IF($A2349&lt;1800,'BM011'!$D$5,IF($A2349&lt;2000,'BM011'!$D$5,$A2349))),'BM011'!$D$5:$U$607,'BM011'!T$609,0))</f>
        <v>6862.25</v>
      </c>
      <c r="G2349">
        <f>SUMIFS(Baggrundsvariable!D$3:D$296,Baggrundsvariable!$A$3:$A$296,Samlet!$C2349,Baggrundsvariable!$C$3:$C$296,Samlet!$E2349)</f>
        <v>201163</v>
      </c>
      <c r="H2349" s="8">
        <f>SUMIFS(Baggrundsvariable!E$3:E$296,Baggrundsvariable!$A$3:$A$296,Samlet!$C2349,Baggrundsvariable!$C$3:$C$296,Samlet!$E2349)</f>
        <v>0.82500000000000007</v>
      </c>
      <c r="I2349" s="8">
        <f>SUMIFS(Baggrundsvariable!F$3:F$296,Baggrundsvariable!$A$3:$A$296,Samlet!$C2349,Baggrundsvariable!$C$3:$C$296,Samlet!$E2349)</f>
        <v>1.7</v>
      </c>
      <c r="J2349" s="8">
        <f>SUMIFS(Baggrundsvariable!G$3:G$296,Baggrundsvariable!$A$3:$A$296,Samlet!$C2349,Baggrundsvariable!$C$3:$C$296,Samlet!$E2349)</f>
        <v>12.1</v>
      </c>
      <c r="K2349" s="8">
        <f>SUMIFS(Baggrundsvariable!H$3:H$296,Baggrundsvariable!$A$3:$A$296,Samlet!$C2349,Baggrundsvariable!$C$3:$C$296,Samlet!$E2349)</f>
        <v>14.3</v>
      </c>
      <c r="L2349" s="8">
        <f>SUMIFS(Baggrundsvariable!I$3:I$296,Baggrundsvariable!$A$3:$A$296,Samlet!$C2349,Baggrundsvariable!$C$3:$C$296,Samlet!$E2349)</f>
        <v>3.0824130639097747</v>
      </c>
    </row>
    <row r="2350" spans="1:12">
      <c r="A2350">
        <v>5863</v>
      </c>
      <c r="B2350" t="s">
        <v>895</v>
      </c>
      <c r="C2350">
        <v>440</v>
      </c>
      <c r="D2350" t="s">
        <v>1282</v>
      </c>
      <c r="E2350">
        <v>2015</v>
      </c>
      <c r="F2350" s="15">
        <f>IF(VLOOKUP(IF($A2350&lt;1500,'BM011'!$D$5,IF($A2350&lt;1800,'BM011'!$D$5,IF($A2350&lt;2000,'BM011'!$D$5,$A2350))),'BM011'!$D$5:$U$607,'BM011'!T$609,0)="BRUG KOM",VLOOKUP($C2350,'BM010'!$C$5:$T$102,'BM010'!S$104,0),VLOOKUP(IF($A2350&lt;1500,'BM011'!$D$5,IF($A2350&lt;1800,'BM011'!$D$5,IF($A2350&lt;2000,'BM011'!$D$5,$A2350))),'BM011'!$D$5:$U$607,'BM011'!T$609,0))</f>
        <v>9872</v>
      </c>
      <c r="G2350">
        <f>SUMIFS(Baggrundsvariable!D$3:D$296,Baggrundsvariable!$A$3:$A$296,Samlet!$C2350,Baggrundsvariable!$C$3:$C$296,Samlet!$E2350)</f>
        <v>208480</v>
      </c>
      <c r="H2350" s="8">
        <f>SUMIFS(Baggrundsvariable!E$3:E$296,Baggrundsvariable!$A$3:$A$296,Samlet!$C2350,Baggrundsvariable!$C$3:$C$296,Samlet!$E2350)</f>
        <v>0.83333333333333348</v>
      </c>
      <c r="I2350" s="8">
        <f>SUMIFS(Baggrundsvariable!F$3:F$296,Baggrundsvariable!$A$3:$A$296,Samlet!$C2350,Baggrundsvariable!$C$3:$C$296,Samlet!$E2350)</f>
        <v>2.4</v>
      </c>
      <c r="J2350" s="8">
        <f>SUMIFS(Baggrundsvariable!G$3:G$296,Baggrundsvariable!$A$3:$A$296,Samlet!$C2350,Baggrundsvariable!$C$3:$C$296,Samlet!$E2350)</f>
        <v>12.3</v>
      </c>
      <c r="K2350" s="8">
        <f>SUMIFS(Baggrundsvariable!H$3:H$296,Baggrundsvariable!$A$3:$A$296,Samlet!$C2350,Baggrundsvariable!$C$3:$C$296,Samlet!$E2350)</f>
        <v>13.7</v>
      </c>
      <c r="L2350" s="8">
        <f>SUMIFS(Baggrundsvariable!I$3:I$296,Baggrundsvariable!$A$3:$A$296,Samlet!$C2350,Baggrundsvariable!$C$3:$C$296,Samlet!$E2350)</f>
        <v>3.7138927097661623</v>
      </c>
    </row>
    <row r="2351" spans="1:12">
      <c r="A2351">
        <v>5871</v>
      </c>
      <c r="B2351" t="s">
        <v>896</v>
      </c>
      <c r="C2351">
        <v>450</v>
      </c>
      <c r="D2351" t="s">
        <v>1285</v>
      </c>
      <c r="E2351">
        <v>2015</v>
      </c>
      <c r="F2351" s="15">
        <f>IF(VLOOKUP(IF($A2351&lt;1500,'BM011'!$D$5,IF($A2351&lt;1800,'BM011'!$D$5,IF($A2351&lt;2000,'BM011'!$D$5,$A2351))),'BM011'!$D$5:$U$607,'BM011'!T$609,0)="BRUG KOM",VLOOKUP($C2351,'BM010'!$C$5:$T$102,'BM010'!S$104,0),VLOOKUP(IF($A2351&lt;1500,'BM011'!$D$5,IF($A2351&lt;1800,'BM011'!$D$5,IF($A2351&lt;2000,'BM011'!$D$5,$A2351))),'BM011'!$D$5:$U$607,'BM011'!T$609,0))</f>
        <v>8111.75</v>
      </c>
      <c r="G2351">
        <f>SUMIFS(Baggrundsvariable!D$3:D$296,Baggrundsvariable!$A$3:$A$296,Samlet!$C2351,Baggrundsvariable!$C$3:$C$296,Samlet!$E2351)</f>
        <v>200214</v>
      </c>
      <c r="H2351" s="8">
        <f>SUMIFS(Baggrundsvariable!E$3:E$296,Baggrundsvariable!$A$3:$A$296,Samlet!$C2351,Baggrundsvariable!$C$3:$C$296,Samlet!$E2351)</f>
        <v>0.70000000000000007</v>
      </c>
      <c r="I2351" s="8">
        <f>SUMIFS(Baggrundsvariable!F$3:F$296,Baggrundsvariable!$A$3:$A$296,Samlet!$C2351,Baggrundsvariable!$C$3:$C$296,Samlet!$E2351)</f>
        <v>4.5999999999999996</v>
      </c>
      <c r="J2351" s="8">
        <f>SUMIFS(Baggrundsvariable!G$3:G$296,Baggrundsvariable!$A$3:$A$296,Samlet!$C2351,Baggrundsvariable!$C$3:$C$296,Samlet!$E2351)</f>
        <v>11.9</v>
      </c>
      <c r="K2351" s="8">
        <f>SUMIFS(Baggrundsvariable!H$3:H$296,Baggrundsvariable!$A$3:$A$296,Samlet!$C2351,Baggrundsvariable!$C$3:$C$296,Samlet!$E2351)</f>
        <v>14.1</v>
      </c>
      <c r="L2351" s="8">
        <f>SUMIFS(Baggrundsvariable!I$3:I$296,Baggrundsvariable!$A$3:$A$296,Samlet!$C2351,Baggrundsvariable!$C$3:$C$296,Samlet!$E2351)</f>
        <v>5.2459559955474502</v>
      </c>
    </row>
    <row r="2352" spans="1:12">
      <c r="A2352">
        <v>5874</v>
      </c>
      <c r="B2352" t="s">
        <v>897</v>
      </c>
      <c r="C2352">
        <v>450</v>
      </c>
      <c r="D2352" t="s">
        <v>1285</v>
      </c>
      <c r="E2352">
        <v>2015</v>
      </c>
      <c r="F2352" s="15">
        <f>IF(VLOOKUP(IF($A2352&lt;1500,'BM011'!$D$5,IF($A2352&lt;1800,'BM011'!$D$5,IF($A2352&lt;2000,'BM011'!$D$5,$A2352))),'BM011'!$D$5:$U$607,'BM011'!T$609,0)="BRUG KOM",VLOOKUP($C2352,'BM010'!$C$5:$T$102,'BM010'!S$104,0),VLOOKUP(IF($A2352&lt;1500,'BM011'!$D$5,IF($A2352&lt;1800,'BM011'!$D$5,IF($A2352&lt;2000,'BM011'!$D$5,$A2352))),'BM011'!$D$5:$U$607,'BM011'!T$609,0))</f>
        <v>6093</v>
      </c>
      <c r="G2352">
        <f>SUMIFS(Baggrundsvariable!D$3:D$296,Baggrundsvariable!$A$3:$A$296,Samlet!$C2352,Baggrundsvariable!$C$3:$C$296,Samlet!$E2352)</f>
        <v>200214</v>
      </c>
      <c r="H2352" s="8">
        <f>SUMIFS(Baggrundsvariable!E$3:E$296,Baggrundsvariable!$A$3:$A$296,Samlet!$C2352,Baggrundsvariable!$C$3:$C$296,Samlet!$E2352)</f>
        <v>0.70000000000000007</v>
      </c>
      <c r="I2352" s="8">
        <f>SUMIFS(Baggrundsvariable!F$3:F$296,Baggrundsvariable!$A$3:$A$296,Samlet!$C2352,Baggrundsvariable!$C$3:$C$296,Samlet!$E2352)</f>
        <v>4.5999999999999996</v>
      </c>
      <c r="J2352" s="8">
        <f>SUMIFS(Baggrundsvariable!G$3:G$296,Baggrundsvariable!$A$3:$A$296,Samlet!$C2352,Baggrundsvariable!$C$3:$C$296,Samlet!$E2352)</f>
        <v>11.9</v>
      </c>
      <c r="K2352" s="8">
        <f>SUMIFS(Baggrundsvariable!H$3:H$296,Baggrundsvariable!$A$3:$A$296,Samlet!$C2352,Baggrundsvariable!$C$3:$C$296,Samlet!$E2352)</f>
        <v>14.1</v>
      </c>
      <c r="L2352" s="8">
        <f>SUMIFS(Baggrundsvariable!I$3:I$296,Baggrundsvariable!$A$3:$A$296,Samlet!$C2352,Baggrundsvariable!$C$3:$C$296,Samlet!$E2352)</f>
        <v>5.2459559955474502</v>
      </c>
    </row>
    <row r="2353" spans="1:12">
      <c r="A2353">
        <v>5874</v>
      </c>
      <c r="B2353" t="s">
        <v>897</v>
      </c>
      <c r="C2353">
        <v>479</v>
      </c>
      <c r="D2353" t="s">
        <v>1287</v>
      </c>
      <c r="E2353">
        <v>2015</v>
      </c>
      <c r="F2353" s="15">
        <f>IF(VLOOKUP(IF($A2353&lt;1500,'BM011'!$D$5,IF($A2353&lt;1800,'BM011'!$D$5,IF($A2353&lt;2000,'BM011'!$D$5,$A2353))),'BM011'!$D$5:$U$607,'BM011'!T$609,0)="BRUG KOM",VLOOKUP($C2353,'BM010'!$C$5:$T$102,'BM010'!S$104,0),VLOOKUP(IF($A2353&lt;1500,'BM011'!$D$5,IF($A2353&lt;1800,'BM011'!$D$5,IF($A2353&lt;2000,'BM011'!$D$5,$A2353))),'BM011'!$D$5:$U$607,'BM011'!T$609,0))</f>
        <v>6093</v>
      </c>
      <c r="G2353">
        <f>SUMIFS(Baggrundsvariable!D$3:D$296,Baggrundsvariable!$A$3:$A$296,Samlet!$C2353,Baggrundsvariable!$C$3:$C$296,Samlet!$E2353)</f>
        <v>207099</v>
      </c>
      <c r="H2353" s="8">
        <f>SUMIFS(Baggrundsvariable!E$3:E$296,Baggrundsvariable!$A$3:$A$296,Samlet!$C2353,Baggrundsvariable!$C$3:$C$296,Samlet!$E2353)</f>
        <v>0.9833333333333335</v>
      </c>
      <c r="I2353" s="8">
        <f>SUMIFS(Baggrundsvariable!F$3:F$296,Baggrundsvariable!$A$3:$A$296,Samlet!$C2353,Baggrundsvariable!$C$3:$C$296,Samlet!$E2353)</f>
        <v>3.2</v>
      </c>
      <c r="J2353" s="8">
        <f>SUMIFS(Baggrundsvariable!G$3:G$296,Baggrundsvariable!$A$3:$A$296,Samlet!$C2353,Baggrundsvariable!$C$3:$C$296,Samlet!$E2353)</f>
        <v>18.2</v>
      </c>
      <c r="K2353" s="8">
        <f>SUMIFS(Baggrundsvariable!H$3:H$296,Baggrundsvariable!$A$3:$A$296,Samlet!$C2353,Baggrundsvariable!$C$3:$C$296,Samlet!$E2353)</f>
        <v>14.5</v>
      </c>
      <c r="L2353" s="8">
        <f>SUMIFS(Baggrundsvariable!I$3:I$296,Baggrundsvariable!$A$3:$A$296,Samlet!$C2353,Baggrundsvariable!$C$3:$C$296,Samlet!$E2353)</f>
        <v>5.0707861784069888</v>
      </c>
    </row>
    <row r="2354" spans="1:12">
      <c r="A2354">
        <v>5881</v>
      </c>
      <c r="B2354" t="s">
        <v>898</v>
      </c>
      <c r="C2354">
        <v>479</v>
      </c>
      <c r="D2354" t="s">
        <v>1287</v>
      </c>
      <c r="E2354">
        <v>2015</v>
      </c>
      <c r="F2354" s="15">
        <f>IF(VLOOKUP(IF($A2354&lt;1500,'BM011'!$D$5,IF($A2354&lt;1800,'BM011'!$D$5,IF($A2354&lt;2000,'BM011'!$D$5,$A2354))),'BM011'!$D$5:$U$607,'BM011'!T$609,0)="BRUG KOM",VLOOKUP($C2354,'BM010'!$C$5:$T$102,'BM010'!S$104,0),VLOOKUP(IF($A2354&lt;1500,'BM011'!$D$5,IF($A2354&lt;1800,'BM011'!$D$5,IF($A2354&lt;2000,'BM011'!$D$5,$A2354))),'BM011'!$D$5:$U$607,'BM011'!T$609,0))</f>
        <v>8186.5</v>
      </c>
      <c r="G2354">
        <f>SUMIFS(Baggrundsvariable!D$3:D$296,Baggrundsvariable!$A$3:$A$296,Samlet!$C2354,Baggrundsvariable!$C$3:$C$296,Samlet!$E2354)</f>
        <v>207099</v>
      </c>
      <c r="H2354" s="8">
        <f>SUMIFS(Baggrundsvariable!E$3:E$296,Baggrundsvariable!$A$3:$A$296,Samlet!$C2354,Baggrundsvariable!$C$3:$C$296,Samlet!$E2354)</f>
        <v>0.9833333333333335</v>
      </c>
      <c r="I2354" s="8">
        <f>SUMIFS(Baggrundsvariable!F$3:F$296,Baggrundsvariable!$A$3:$A$296,Samlet!$C2354,Baggrundsvariable!$C$3:$C$296,Samlet!$E2354)</f>
        <v>3.2</v>
      </c>
      <c r="J2354" s="8">
        <f>SUMIFS(Baggrundsvariable!G$3:G$296,Baggrundsvariable!$A$3:$A$296,Samlet!$C2354,Baggrundsvariable!$C$3:$C$296,Samlet!$E2354)</f>
        <v>18.2</v>
      </c>
      <c r="K2354" s="8">
        <f>SUMIFS(Baggrundsvariable!H$3:H$296,Baggrundsvariable!$A$3:$A$296,Samlet!$C2354,Baggrundsvariable!$C$3:$C$296,Samlet!$E2354)</f>
        <v>14.5</v>
      </c>
      <c r="L2354" s="8">
        <f>SUMIFS(Baggrundsvariable!I$3:I$296,Baggrundsvariable!$A$3:$A$296,Samlet!$C2354,Baggrundsvariable!$C$3:$C$296,Samlet!$E2354)</f>
        <v>5.0707861784069888</v>
      </c>
    </row>
    <row r="2355" spans="1:12">
      <c r="A2355">
        <v>5882</v>
      </c>
      <c r="B2355" t="s">
        <v>899</v>
      </c>
      <c r="C2355">
        <v>479</v>
      </c>
      <c r="D2355" t="s">
        <v>1287</v>
      </c>
      <c r="E2355">
        <v>2015</v>
      </c>
      <c r="F2355" s="15">
        <f>IF(VLOOKUP(IF($A2355&lt;1500,'BM011'!$D$5,IF($A2355&lt;1800,'BM011'!$D$5,IF($A2355&lt;2000,'BM011'!$D$5,$A2355))),'BM011'!$D$5:$U$607,'BM011'!T$609,0)="BRUG KOM",VLOOKUP($C2355,'BM010'!$C$5:$T$102,'BM010'!S$104,0),VLOOKUP(IF($A2355&lt;1500,'BM011'!$D$5,IF($A2355&lt;1800,'BM011'!$D$5,IF($A2355&lt;2000,'BM011'!$D$5,$A2355))),'BM011'!$D$5:$U$607,'BM011'!T$609,0))</f>
        <v>9729.5</v>
      </c>
      <c r="G2355">
        <f>SUMIFS(Baggrundsvariable!D$3:D$296,Baggrundsvariable!$A$3:$A$296,Samlet!$C2355,Baggrundsvariable!$C$3:$C$296,Samlet!$E2355)</f>
        <v>207099</v>
      </c>
      <c r="H2355" s="8">
        <f>SUMIFS(Baggrundsvariable!E$3:E$296,Baggrundsvariable!$A$3:$A$296,Samlet!$C2355,Baggrundsvariable!$C$3:$C$296,Samlet!$E2355)</f>
        <v>0.9833333333333335</v>
      </c>
      <c r="I2355" s="8">
        <f>SUMIFS(Baggrundsvariable!F$3:F$296,Baggrundsvariable!$A$3:$A$296,Samlet!$C2355,Baggrundsvariable!$C$3:$C$296,Samlet!$E2355)</f>
        <v>3.2</v>
      </c>
      <c r="J2355" s="8">
        <f>SUMIFS(Baggrundsvariable!G$3:G$296,Baggrundsvariable!$A$3:$A$296,Samlet!$C2355,Baggrundsvariable!$C$3:$C$296,Samlet!$E2355)</f>
        <v>18.2</v>
      </c>
      <c r="K2355" s="8">
        <f>SUMIFS(Baggrundsvariable!H$3:H$296,Baggrundsvariable!$A$3:$A$296,Samlet!$C2355,Baggrundsvariable!$C$3:$C$296,Samlet!$E2355)</f>
        <v>14.5</v>
      </c>
      <c r="L2355" s="8">
        <f>SUMIFS(Baggrundsvariable!I$3:I$296,Baggrundsvariable!$A$3:$A$296,Samlet!$C2355,Baggrundsvariable!$C$3:$C$296,Samlet!$E2355)</f>
        <v>5.0707861784069888</v>
      </c>
    </row>
    <row r="2356" spans="1:12">
      <c r="A2356">
        <v>5883</v>
      </c>
      <c r="B2356" t="s">
        <v>900</v>
      </c>
      <c r="C2356">
        <v>479</v>
      </c>
      <c r="D2356" t="s">
        <v>1287</v>
      </c>
      <c r="E2356">
        <v>2015</v>
      </c>
      <c r="F2356" s="15">
        <f>IF(VLOOKUP(IF($A2356&lt;1500,'BM011'!$D$5,IF($A2356&lt;1800,'BM011'!$D$5,IF($A2356&lt;2000,'BM011'!$D$5,$A2356))),'BM011'!$D$5:$U$607,'BM011'!T$609,0)="BRUG KOM",VLOOKUP($C2356,'BM010'!$C$5:$T$102,'BM010'!S$104,0),VLOOKUP(IF($A2356&lt;1500,'BM011'!$D$5,IF($A2356&lt;1800,'BM011'!$D$5,IF($A2356&lt;2000,'BM011'!$D$5,$A2356))),'BM011'!$D$5:$U$607,'BM011'!T$609,0))</f>
        <v>9729.5</v>
      </c>
      <c r="G2356">
        <f>SUMIFS(Baggrundsvariable!D$3:D$296,Baggrundsvariable!$A$3:$A$296,Samlet!$C2356,Baggrundsvariable!$C$3:$C$296,Samlet!$E2356)</f>
        <v>207099</v>
      </c>
      <c r="H2356" s="8">
        <f>SUMIFS(Baggrundsvariable!E$3:E$296,Baggrundsvariable!$A$3:$A$296,Samlet!$C2356,Baggrundsvariable!$C$3:$C$296,Samlet!$E2356)</f>
        <v>0.9833333333333335</v>
      </c>
      <c r="I2356" s="8">
        <f>SUMIFS(Baggrundsvariable!F$3:F$296,Baggrundsvariable!$A$3:$A$296,Samlet!$C2356,Baggrundsvariable!$C$3:$C$296,Samlet!$E2356)</f>
        <v>3.2</v>
      </c>
      <c r="J2356" s="8">
        <f>SUMIFS(Baggrundsvariable!G$3:G$296,Baggrundsvariable!$A$3:$A$296,Samlet!$C2356,Baggrundsvariable!$C$3:$C$296,Samlet!$E2356)</f>
        <v>18.2</v>
      </c>
      <c r="K2356" s="8">
        <f>SUMIFS(Baggrundsvariable!H$3:H$296,Baggrundsvariable!$A$3:$A$296,Samlet!$C2356,Baggrundsvariable!$C$3:$C$296,Samlet!$E2356)</f>
        <v>14.5</v>
      </c>
      <c r="L2356" s="8">
        <f>SUMIFS(Baggrundsvariable!I$3:I$296,Baggrundsvariable!$A$3:$A$296,Samlet!$C2356,Baggrundsvariable!$C$3:$C$296,Samlet!$E2356)</f>
        <v>5.0707861784069888</v>
      </c>
    </row>
    <row r="2357" spans="1:12">
      <c r="A2357">
        <v>5884</v>
      </c>
      <c r="B2357" t="s">
        <v>901</v>
      </c>
      <c r="C2357">
        <v>479</v>
      </c>
      <c r="D2357" t="s">
        <v>1287</v>
      </c>
      <c r="E2357">
        <v>2015</v>
      </c>
      <c r="F2357" s="15">
        <f>IF(VLOOKUP(IF($A2357&lt;1500,'BM011'!$D$5,IF($A2357&lt;1800,'BM011'!$D$5,IF($A2357&lt;2000,'BM011'!$D$5,$A2357))),'BM011'!$D$5:$U$607,'BM011'!T$609,0)="BRUG KOM",VLOOKUP($C2357,'BM010'!$C$5:$T$102,'BM010'!S$104,0),VLOOKUP(IF($A2357&lt;1500,'BM011'!$D$5,IF($A2357&lt;1800,'BM011'!$D$5,IF($A2357&lt;2000,'BM011'!$D$5,$A2357))),'BM011'!$D$5:$U$607,'BM011'!T$609,0))</f>
        <v>9729.5</v>
      </c>
      <c r="G2357">
        <f>SUMIFS(Baggrundsvariable!D$3:D$296,Baggrundsvariable!$A$3:$A$296,Samlet!$C2357,Baggrundsvariable!$C$3:$C$296,Samlet!$E2357)</f>
        <v>207099</v>
      </c>
      <c r="H2357" s="8">
        <f>SUMIFS(Baggrundsvariable!E$3:E$296,Baggrundsvariable!$A$3:$A$296,Samlet!$C2357,Baggrundsvariable!$C$3:$C$296,Samlet!$E2357)</f>
        <v>0.9833333333333335</v>
      </c>
      <c r="I2357" s="8">
        <f>SUMIFS(Baggrundsvariable!F$3:F$296,Baggrundsvariable!$A$3:$A$296,Samlet!$C2357,Baggrundsvariable!$C$3:$C$296,Samlet!$E2357)</f>
        <v>3.2</v>
      </c>
      <c r="J2357" s="8">
        <f>SUMIFS(Baggrundsvariable!G$3:G$296,Baggrundsvariable!$A$3:$A$296,Samlet!$C2357,Baggrundsvariable!$C$3:$C$296,Samlet!$E2357)</f>
        <v>18.2</v>
      </c>
      <c r="K2357" s="8">
        <f>SUMIFS(Baggrundsvariable!H$3:H$296,Baggrundsvariable!$A$3:$A$296,Samlet!$C2357,Baggrundsvariable!$C$3:$C$296,Samlet!$E2357)</f>
        <v>14.5</v>
      </c>
      <c r="L2357" s="8">
        <f>SUMIFS(Baggrundsvariable!I$3:I$296,Baggrundsvariable!$A$3:$A$296,Samlet!$C2357,Baggrundsvariable!$C$3:$C$296,Samlet!$E2357)</f>
        <v>5.0707861784069888</v>
      </c>
    </row>
    <row r="2358" spans="1:12">
      <c r="A2358">
        <v>5892</v>
      </c>
      <c r="B2358" t="s">
        <v>902</v>
      </c>
      <c r="C2358">
        <v>479</v>
      </c>
      <c r="D2358" t="s">
        <v>1287</v>
      </c>
      <c r="E2358">
        <v>2015</v>
      </c>
      <c r="F2358" s="15">
        <f>IF(VLOOKUP(IF($A2358&lt;1500,'BM011'!$D$5,IF($A2358&lt;1800,'BM011'!$D$5,IF($A2358&lt;2000,'BM011'!$D$5,$A2358))),'BM011'!$D$5:$U$607,'BM011'!T$609,0)="BRUG KOM",VLOOKUP($C2358,'BM010'!$C$5:$T$102,'BM010'!S$104,0),VLOOKUP(IF($A2358&lt;1500,'BM011'!$D$5,IF($A2358&lt;1800,'BM011'!$D$5,IF($A2358&lt;2000,'BM011'!$D$5,$A2358))),'BM011'!$D$5:$U$607,'BM011'!T$609,0))</f>
        <v>9729.5</v>
      </c>
      <c r="G2358">
        <f>SUMIFS(Baggrundsvariable!D$3:D$296,Baggrundsvariable!$A$3:$A$296,Samlet!$C2358,Baggrundsvariable!$C$3:$C$296,Samlet!$E2358)</f>
        <v>207099</v>
      </c>
      <c r="H2358" s="8">
        <f>SUMIFS(Baggrundsvariable!E$3:E$296,Baggrundsvariable!$A$3:$A$296,Samlet!$C2358,Baggrundsvariable!$C$3:$C$296,Samlet!$E2358)</f>
        <v>0.9833333333333335</v>
      </c>
      <c r="I2358" s="8">
        <f>SUMIFS(Baggrundsvariable!F$3:F$296,Baggrundsvariable!$A$3:$A$296,Samlet!$C2358,Baggrundsvariable!$C$3:$C$296,Samlet!$E2358)</f>
        <v>3.2</v>
      </c>
      <c r="J2358" s="8">
        <f>SUMIFS(Baggrundsvariable!G$3:G$296,Baggrundsvariable!$A$3:$A$296,Samlet!$C2358,Baggrundsvariable!$C$3:$C$296,Samlet!$E2358)</f>
        <v>18.2</v>
      </c>
      <c r="K2358" s="8">
        <f>SUMIFS(Baggrundsvariable!H$3:H$296,Baggrundsvariable!$A$3:$A$296,Samlet!$C2358,Baggrundsvariable!$C$3:$C$296,Samlet!$E2358)</f>
        <v>14.5</v>
      </c>
      <c r="L2358" s="8">
        <f>SUMIFS(Baggrundsvariable!I$3:I$296,Baggrundsvariable!$A$3:$A$296,Samlet!$C2358,Baggrundsvariable!$C$3:$C$296,Samlet!$E2358)</f>
        <v>5.0707861784069888</v>
      </c>
    </row>
    <row r="2359" spans="1:12">
      <c r="A2359">
        <v>5900</v>
      </c>
      <c r="B2359" t="s">
        <v>903</v>
      </c>
      <c r="C2359">
        <v>482</v>
      </c>
      <c r="D2359" t="s">
        <v>1288</v>
      </c>
      <c r="E2359">
        <v>2015</v>
      </c>
      <c r="F2359" s="15">
        <f>IF(VLOOKUP(IF($A2359&lt;1500,'BM011'!$D$5,IF($A2359&lt;1800,'BM011'!$D$5,IF($A2359&lt;2000,'BM011'!$D$5,$A2359))),'BM011'!$D$5:$U$607,'BM011'!T$609,0)="BRUG KOM",VLOOKUP($C2359,'BM010'!$C$5:$T$102,'BM010'!S$104,0),VLOOKUP(IF($A2359&lt;1500,'BM011'!$D$5,IF($A2359&lt;1800,'BM011'!$D$5,IF($A2359&lt;2000,'BM011'!$D$5,$A2359))),'BM011'!$D$5:$U$607,'BM011'!T$609,0))</f>
        <v>5756.75</v>
      </c>
      <c r="G2359">
        <f>SUMIFS(Baggrundsvariable!D$3:D$296,Baggrundsvariable!$A$3:$A$296,Samlet!$C2359,Baggrundsvariable!$C$3:$C$296,Samlet!$E2359)</f>
        <v>179988</v>
      </c>
      <c r="H2359" s="8">
        <f>SUMIFS(Baggrundsvariable!E$3:E$296,Baggrundsvariable!$A$3:$A$296,Samlet!$C2359,Baggrundsvariable!$C$3:$C$296,Samlet!$E2359)</f>
        <v>0.97500000000000009</v>
      </c>
      <c r="I2359" s="8">
        <f>SUMIFS(Baggrundsvariable!F$3:F$296,Baggrundsvariable!$A$3:$A$296,Samlet!$C2359,Baggrundsvariable!$C$3:$C$296,Samlet!$E2359)</f>
        <v>2.8</v>
      </c>
      <c r="J2359" s="8">
        <f>SUMIFS(Baggrundsvariable!G$3:G$296,Baggrundsvariable!$A$3:$A$296,Samlet!$C2359,Baggrundsvariable!$C$3:$C$296,Samlet!$E2359)</f>
        <v>23.1</v>
      </c>
      <c r="K2359" s="8">
        <f>SUMIFS(Baggrundsvariable!H$3:H$296,Baggrundsvariable!$A$3:$A$296,Samlet!$C2359,Baggrundsvariable!$C$3:$C$296,Samlet!$E2359)</f>
        <v>14.4</v>
      </c>
      <c r="L2359" s="8">
        <f>SUMIFS(Baggrundsvariable!I$3:I$296,Baggrundsvariable!$A$3:$A$296,Samlet!$C2359,Baggrundsvariable!$C$3:$C$296,Samlet!$E2359)</f>
        <v>2.7475911393662464</v>
      </c>
    </row>
    <row r="2360" spans="1:12">
      <c r="A2360">
        <v>5932</v>
      </c>
      <c r="B2360" t="s">
        <v>904</v>
      </c>
      <c r="C2360">
        <v>482</v>
      </c>
      <c r="D2360" t="s">
        <v>1288</v>
      </c>
      <c r="E2360">
        <v>2015</v>
      </c>
      <c r="F2360" s="15">
        <f>IF(VLOOKUP(IF($A2360&lt;1500,'BM011'!$D$5,IF($A2360&lt;1800,'BM011'!$D$5,IF($A2360&lt;2000,'BM011'!$D$5,$A2360))),'BM011'!$D$5:$U$607,'BM011'!T$609,0)="BRUG KOM",VLOOKUP($C2360,'BM010'!$C$5:$T$102,'BM010'!S$104,0),VLOOKUP(IF($A2360&lt;1500,'BM011'!$D$5,IF($A2360&lt;1800,'BM011'!$D$5,IF($A2360&lt;2000,'BM011'!$D$5,$A2360))),'BM011'!$D$5:$U$607,'BM011'!T$609,0))</f>
        <v>3104.5</v>
      </c>
      <c r="G2360">
        <f>SUMIFS(Baggrundsvariable!D$3:D$296,Baggrundsvariable!$A$3:$A$296,Samlet!$C2360,Baggrundsvariable!$C$3:$C$296,Samlet!$E2360)</f>
        <v>179988</v>
      </c>
      <c r="H2360" s="8">
        <f>SUMIFS(Baggrundsvariable!E$3:E$296,Baggrundsvariable!$A$3:$A$296,Samlet!$C2360,Baggrundsvariable!$C$3:$C$296,Samlet!$E2360)</f>
        <v>0.97500000000000009</v>
      </c>
      <c r="I2360" s="8">
        <f>SUMIFS(Baggrundsvariable!F$3:F$296,Baggrundsvariable!$A$3:$A$296,Samlet!$C2360,Baggrundsvariable!$C$3:$C$296,Samlet!$E2360)</f>
        <v>2.8</v>
      </c>
      <c r="J2360" s="8">
        <f>SUMIFS(Baggrundsvariable!G$3:G$296,Baggrundsvariable!$A$3:$A$296,Samlet!$C2360,Baggrundsvariable!$C$3:$C$296,Samlet!$E2360)</f>
        <v>23.1</v>
      </c>
      <c r="K2360" s="8">
        <f>SUMIFS(Baggrundsvariable!H$3:H$296,Baggrundsvariable!$A$3:$A$296,Samlet!$C2360,Baggrundsvariable!$C$3:$C$296,Samlet!$E2360)</f>
        <v>14.4</v>
      </c>
      <c r="L2360" s="8">
        <f>SUMIFS(Baggrundsvariable!I$3:I$296,Baggrundsvariable!$A$3:$A$296,Samlet!$C2360,Baggrundsvariable!$C$3:$C$296,Samlet!$E2360)</f>
        <v>2.7475911393662464</v>
      </c>
    </row>
    <row r="2361" spans="1:12">
      <c r="A2361">
        <v>5935</v>
      </c>
      <c r="B2361" t="s">
        <v>905</v>
      </c>
      <c r="C2361">
        <v>482</v>
      </c>
      <c r="D2361" t="s">
        <v>1288</v>
      </c>
      <c r="E2361">
        <v>2015</v>
      </c>
      <c r="F2361" s="15">
        <f>IF(VLOOKUP(IF($A2361&lt;1500,'BM011'!$D$5,IF($A2361&lt;1800,'BM011'!$D$5,IF($A2361&lt;2000,'BM011'!$D$5,$A2361))),'BM011'!$D$5:$U$607,'BM011'!T$609,0)="BRUG KOM",VLOOKUP($C2361,'BM010'!$C$5:$T$102,'BM010'!S$104,0),VLOOKUP(IF($A2361&lt;1500,'BM011'!$D$5,IF($A2361&lt;1800,'BM011'!$D$5,IF($A2361&lt;2000,'BM011'!$D$5,$A2361))),'BM011'!$D$5:$U$607,'BM011'!T$609,0))</f>
        <v>4343.25</v>
      </c>
      <c r="G2361">
        <f>SUMIFS(Baggrundsvariable!D$3:D$296,Baggrundsvariable!$A$3:$A$296,Samlet!$C2361,Baggrundsvariable!$C$3:$C$296,Samlet!$E2361)</f>
        <v>179988</v>
      </c>
      <c r="H2361" s="8">
        <f>SUMIFS(Baggrundsvariable!E$3:E$296,Baggrundsvariable!$A$3:$A$296,Samlet!$C2361,Baggrundsvariable!$C$3:$C$296,Samlet!$E2361)</f>
        <v>0.97500000000000009</v>
      </c>
      <c r="I2361" s="8">
        <f>SUMIFS(Baggrundsvariable!F$3:F$296,Baggrundsvariable!$A$3:$A$296,Samlet!$C2361,Baggrundsvariable!$C$3:$C$296,Samlet!$E2361)</f>
        <v>2.8</v>
      </c>
      <c r="J2361" s="8">
        <f>SUMIFS(Baggrundsvariable!G$3:G$296,Baggrundsvariable!$A$3:$A$296,Samlet!$C2361,Baggrundsvariable!$C$3:$C$296,Samlet!$E2361)</f>
        <v>23.1</v>
      </c>
      <c r="K2361" s="8">
        <f>SUMIFS(Baggrundsvariable!H$3:H$296,Baggrundsvariable!$A$3:$A$296,Samlet!$C2361,Baggrundsvariable!$C$3:$C$296,Samlet!$E2361)</f>
        <v>14.4</v>
      </c>
      <c r="L2361" s="8">
        <f>SUMIFS(Baggrundsvariable!I$3:I$296,Baggrundsvariable!$A$3:$A$296,Samlet!$C2361,Baggrundsvariable!$C$3:$C$296,Samlet!$E2361)</f>
        <v>2.7475911393662464</v>
      </c>
    </row>
    <row r="2362" spans="1:12">
      <c r="A2362">
        <v>5943</v>
      </c>
      <c r="B2362" t="s">
        <v>906</v>
      </c>
      <c r="C2362">
        <v>482</v>
      </c>
      <c r="D2362" t="s">
        <v>1288</v>
      </c>
      <c r="E2362">
        <v>2015</v>
      </c>
      <c r="F2362" s="15">
        <f>IF(VLOOKUP(IF($A2362&lt;1500,'BM011'!$D$5,IF($A2362&lt;1800,'BM011'!$D$5,IF($A2362&lt;2000,'BM011'!$D$5,$A2362))),'BM011'!$D$5:$U$607,'BM011'!T$609,0)="BRUG KOM",VLOOKUP($C2362,'BM010'!$C$5:$T$102,'BM010'!S$104,0),VLOOKUP(IF($A2362&lt;1500,'BM011'!$D$5,IF($A2362&lt;1800,'BM011'!$D$5,IF($A2362&lt;2000,'BM011'!$D$5,$A2362))),'BM011'!$D$5:$U$607,'BM011'!T$609,0))</f>
        <v>4343.25</v>
      </c>
      <c r="G2362">
        <f>SUMIFS(Baggrundsvariable!D$3:D$296,Baggrundsvariable!$A$3:$A$296,Samlet!$C2362,Baggrundsvariable!$C$3:$C$296,Samlet!$E2362)</f>
        <v>179988</v>
      </c>
      <c r="H2362" s="8">
        <f>SUMIFS(Baggrundsvariable!E$3:E$296,Baggrundsvariable!$A$3:$A$296,Samlet!$C2362,Baggrundsvariable!$C$3:$C$296,Samlet!$E2362)</f>
        <v>0.97500000000000009</v>
      </c>
      <c r="I2362" s="8">
        <f>SUMIFS(Baggrundsvariable!F$3:F$296,Baggrundsvariable!$A$3:$A$296,Samlet!$C2362,Baggrundsvariable!$C$3:$C$296,Samlet!$E2362)</f>
        <v>2.8</v>
      </c>
      <c r="J2362" s="8">
        <f>SUMIFS(Baggrundsvariable!G$3:G$296,Baggrundsvariable!$A$3:$A$296,Samlet!$C2362,Baggrundsvariable!$C$3:$C$296,Samlet!$E2362)</f>
        <v>23.1</v>
      </c>
      <c r="K2362" s="8">
        <f>SUMIFS(Baggrundsvariable!H$3:H$296,Baggrundsvariable!$A$3:$A$296,Samlet!$C2362,Baggrundsvariable!$C$3:$C$296,Samlet!$E2362)</f>
        <v>14.4</v>
      </c>
      <c r="L2362" s="8">
        <f>SUMIFS(Baggrundsvariable!I$3:I$296,Baggrundsvariable!$A$3:$A$296,Samlet!$C2362,Baggrundsvariable!$C$3:$C$296,Samlet!$E2362)</f>
        <v>2.7475911393662464</v>
      </c>
    </row>
    <row r="2363" spans="1:12">
      <c r="A2363">
        <v>5953</v>
      </c>
      <c r="B2363" t="s">
        <v>907</v>
      </c>
      <c r="C2363">
        <v>482</v>
      </c>
      <c r="D2363" t="s">
        <v>1288</v>
      </c>
      <c r="E2363">
        <v>2015</v>
      </c>
      <c r="F2363" s="15">
        <f>IF(VLOOKUP(IF($A2363&lt;1500,'BM011'!$D$5,IF($A2363&lt;1800,'BM011'!$D$5,IF($A2363&lt;2000,'BM011'!$D$5,$A2363))),'BM011'!$D$5:$U$607,'BM011'!T$609,0)="BRUG KOM",VLOOKUP($C2363,'BM010'!$C$5:$T$102,'BM010'!S$104,0),VLOOKUP(IF($A2363&lt;1500,'BM011'!$D$5,IF($A2363&lt;1800,'BM011'!$D$5,IF($A2363&lt;2000,'BM011'!$D$5,$A2363))),'BM011'!$D$5:$U$607,'BM011'!T$609,0))</f>
        <v>3609.6666666666665</v>
      </c>
      <c r="G2363">
        <f>SUMIFS(Baggrundsvariable!D$3:D$296,Baggrundsvariable!$A$3:$A$296,Samlet!$C2363,Baggrundsvariable!$C$3:$C$296,Samlet!$E2363)</f>
        <v>179988</v>
      </c>
      <c r="H2363" s="8">
        <f>SUMIFS(Baggrundsvariable!E$3:E$296,Baggrundsvariable!$A$3:$A$296,Samlet!$C2363,Baggrundsvariable!$C$3:$C$296,Samlet!$E2363)</f>
        <v>0.97500000000000009</v>
      </c>
      <c r="I2363" s="8">
        <f>SUMIFS(Baggrundsvariable!F$3:F$296,Baggrundsvariable!$A$3:$A$296,Samlet!$C2363,Baggrundsvariable!$C$3:$C$296,Samlet!$E2363)</f>
        <v>2.8</v>
      </c>
      <c r="J2363" s="8">
        <f>SUMIFS(Baggrundsvariable!G$3:G$296,Baggrundsvariable!$A$3:$A$296,Samlet!$C2363,Baggrundsvariable!$C$3:$C$296,Samlet!$E2363)</f>
        <v>23.1</v>
      </c>
      <c r="K2363" s="8">
        <f>SUMIFS(Baggrundsvariable!H$3:H$296,Baggrundsvariable!$A$3:$A$296,Samlet!$C2363,Baggrundsvariable!$C$3:$C$296,Samlet!$E2363)</f>
        <v>14.4</v>
      </c>
      <c r="L2363" s="8">
        <f>SUMIFS(Baggrundsvariable!I$3:I$296,Baggrundsvariable!$A$3:$A$296,Samlet!$C2363,Baggrundsvariable!$C$3:$C$296,Samlet!$E2363)</f>
        <v>2.7475911393662464</v>
      </c>
    </row>
    <row r="2364" spans="1:12">
      <c r="A2364">
        <v>5960</v>
      </c>
      <c r="B2364" t="s">
        <v>908</v>
      </c>
      <c r="C2364">
        <v>492</v>
      </c>
      <c r="D2364" t="s">
        <v>1289</v>
      </c>
      <c r="E2364">
        <v>2015</v>
      </c>
      <c r="F2364" s="15">
        <f>IF(VLOOKUP(IF($A2364&lt;1500,'BM011'!$D$5,IF($A2364&lt;1800,'BM011'!$D$5,IF($A2364&lt;2000,'BM011'!$D$5,$A2364))),'BM011'!$D$5:$U$607,'BM011'!T$609,0)="BRUG KOM",VLOOKUP($C2364,'BM010'!$C$5:$T$102,'BM010'!S$104,0),VLOOKUP(IF($A2364&lt;1500,'BM011'!$D$5,IF($A2364&lt;1800,'BM011'!$D$5,IF($A2364&lt;2000,'BM011'!$D$5,$A2364))),'BM011'!$D$5:$U$607,'BM011'!T$609,0))</f>
        <v>4148</v>
      </c>
      <c r="G2364">
        <f>SUMIFS(Baggrundsvariable!D$3:D$296,Baggrundsvariable!$A$3:$A$296,Samlet!$C2364,Baggrundsvariable!$C$3:$C$296,Samlet!$E2364)</f>
        <v>188887</v>
      </c>
      <c r="H2364" s="8">
        <f>SUMIFS(Baggrundsvariable!E$3:E$296,Baggrundsvariable!$A$3:$A$296,Samlet!$C2364,Baggrundsvariable!$C$3:$C$296,Samlet!$E2364)</f>
        <v>0.59166666666666667</v>
      </c>
      <c r="I2364" s="8">
        <f>SUMIFS(Baggrundsvariable!F$3:F$296,Baggrundsvariable!$A$3:$A$296,Samlet!$C2364,Baggrundsvariable!$C$3:$C$296,Samlet!$E2364)</f>
        <v>0.6</v>
      </c>
      <c r="J2364" s="8">
        <f>SUMIFS(Baggrundsvariable!G$3:G$296,Baggrundsvariable!$A$3:$A$296,Samlet!$C2364,Baggrundsvariable!$C$3:$C$296,Samlet!$E2364)</f>
        <v>18.899999999999999</v>
      </c>
      <c r="K2364" s="8">
        <f>SUMIFS(Baggrundsvariable!H$3:H$296,Baggrundsvariable!$A$3:$A$296,Samlet!$C2364,Baggrundsvariable!$C$3:$C$296,Samlet!$E2364)</f>
        <v>10.199999999999999</v>
      </c>
      <c r="L2364" s="8">
        <f>SUMIFS(Baggrundsvariable!I$3:I$296,Baggrundsvariable!$A$3:$A$296,Samlet!$C2364,Baggrundsvariable!$C$3:$C$296,Samlet!$E2364)</f>
        <v>2.0873167622689608</v>
      </c>
    </row>
    <row r="2365" spans="1:12">
      <c r="A2365">
        <v>5965</v>
      </c>
      <c r="B2365" t="s">
        <v>909</v>
      </c>
      <c r="C2365">
        <v>492</v>
      </c>
      <c r="D2365" t="s">
        <v>1289</v>
      </c>
      <c r="E2365">
        <v>2015</v>
      </c>
      <c r="F2365" s="15" t="e">
        <f>IF(VLOOKUP(IF($A2365&lt;1500,'BM011'!$D$5,IF($A2365&lt;1800,'BM011'!$D$5,IF($A2365&lt;2000,'BM011'!$D$5,$A2365))),'BM011'!$D$5:$U$607,'BM011'!T$609,0)="BRUG KOM",VLOOKUP($C2365,'BM010'!$C$5:$T$102,'BM010'!S$104,0),VLOOKUP(IF($A2365&lt;1500,'BM011'!$D$5,IF($A2365&lt;1800,'BM011'!$D$5,IF($A2365&lt;2000,'BM011'!$D$5,$A2365))),'BM011'!$D$5:$U$607,'BM011'!T$609,0))</f>
        <v>#N/A</v>
      </c>
      <c r="G2365">
        <f>SUMIFS(Baggrundsvariable!D$3:D$296,Baggrundsvariable!$A$3:$A$296,Samlet!$C2365,Baggrundsvariable!$C$3:$C$296,Samlet!$E2365)</f>
        <v>188887</v>
      </c>
      <c r="H2365" s="8">
        <f>SUMIFS(Baggrundsvariable!E$3:E$296,Baggrundsvariable!$A$3:$A$296,Samlet!$C2365,Baggrundsvariable!$C$3:$C$296,Samlet!$E2365)</f>
        <v>0.59166666666666667</v>
      </c>
      <c r="I2365" s="8">
        <f>SUMIFS(Baggrundsvariable!F$3:F$296,Baggrundsvariable!$A$3:$A$296,Samlet!$C2365,Baggrundsvariable!$C$3:$C$296,Samlet!$E2365)</f>
        <v>0.6</v>
      </c>
      <c r="J2365" s="8">
        <f>SUMIFS(Baggrundsvariable!G$3:G$296,Baggrundsvariable!$A$3:$A$296,Samlet!$C2365,Baggrundsvariable!$C$3:$C$296,Samlet!$E2365)</f>
        <v>18.899999999999999</v>
      </c>
      <c r="K2365" s="8">
        <f>SUMIFS(Baggrundsvariable!H$3:H$296,Baggrundsvariable!$A$3:$A$296,Samlet!$C2365,Baggrundsvariable!$C$3:$C$296,Samlet!$E2365)</f>
        <v>10.199999999999999</v>
      </c>
      <c r="L2365" s="8">
        <f>SUMIFS(Baggrundsvariable!I$3:I$296,Baggrundsvariable!$A$3:$A$296,Samlet!$C2365,Baggrundsvariable!$C$3:$C$296,Samlet!$E2365)</f>
        <v>2.0873167622689608</v>
      </c>
    </row>
    <row r="2366" spans="1:12">
      <c r="A2366">
        <v>5970</v>
      </c>
      <c r="B2366" t="s">
        <v>910</v>
      </c>
      <c r="C2366">
        <v>492</v>
      </c>
      <c r="D2366" t="s">
        <v>1289</v>
      </c>
      <c r="E2366">
        <v>2015</v>
      </c>
      <c r="F2366" s="15">
        <f>IF(VLOOKUP(IF($A2366&lt;1500,'BM011'!$D$5,IF($A2366&lt;1800,'BM011'!$D$5,IF($A2366&lt;2000,'BM011'!$D$5,$A2366))),'BM011'!$D$5:$U$607,'BM011'!T$609,0)="BRUG KOM",VLOOKUP($C2366,'BM010'!$C$5:$T$102,'BM010'!S$104,0),VLOOKUP(IF($A2366&lt;1500,'BM011'!$D$5,IF($A2366&lt;1800,'BM011'!$D$5,IF($A2366&lt;2000,'BM011'!$D$5,$A2366))),'BM011'!$D$5:$U$607,'BM011'!T$609,0))</f>
        <v>6120</v>
      </c>
      <c r="G2366">
        <f>SUMIFS(Baggrundsvariable!D$3:D$296,Baggrundsvariable!$A$3:$A$296,Samlet!$C2366,Baggrundsvariable!$C$3:$C$296,Samlet!$E2366)</f>
        <v>188887</v>
      </c>
      <c r="H2366" s="8">
        <f>SUMIFS(Baggrundsvariable!E$3:E$296,Baggrundsvariable!$A$3:$A$296,Samlet!$C2366,Baggrundsvariable!$C$3:$C$296,Samlet!$E2366)</f>
        <v>0.59166666666666667</v>
      </c>
      <c r="I2366" s="8">
        <f>SUMIFS(Baggrundsvariable!F$3:F$296,Baggrundsvariable!$A$3:$A$296,Samlet!$C2366,Baggrundsvariable!$C$3:$C$296,Samlet!$E2366)</f>
        <v>0.6</v>
      </c>
      <c r="J2366" s="8">
        <f>SUMIFS(Baggrundsvariable!G$3:G$296,Baggrundsvariable!$A$3:$A$296,Samlet!$C2366,Baggrundsvariable!$C$3:$C$296,Samlet!$E2366)</f>
        <v>18.899999999999999</v>
      </c>
      <c r="K2366" s="8">
        <f>SUMIFS(Baggrundsvariable!H$3:H$296,Baggrundsvariable!$A$3:$A$296,Samlet!$C2366,Baggrundsvariable!$C$3:$C$296,Samlet!$E2366)</f>
        <v>10.199999999999999</v>
      </c>
      <c r="L2366" s="8">
        <f>SUMIFS(Baggrundsvariable!I$3:I$296,Baggrundsvariable!$A$3:$A$296,Samlet!$C2366,Baggrundsvariable!$C$3:$C$296,Samlet!$E2366)</f>
        <v>2.0873167622689608</v>
      </c>
    </row>
    <row r="2367" spans="1:12">
      <c r="A2367">
        <v>5985</v>
      </c>
      <c r="B2367" t="s">
        <v>911</v>
      </c>
      <c r="C2367">
        <v>492</v>
      </c>
      <c r="D2367" t="s">
        <v>1289</v>
      </c>
      <c r="E2367">
        <v>2015</v>
      </c>
      <c r="F2367" s="15">
        <f>IF(VLOOKUP(IF($A2367&lt;1500,'BM011'!$D$5,IF($A2367&lt;1800,'BM011'!$D$5,IF($A2367&lt;2000,'BM011'!$D$5,$A2367))),'BM011'!$D$5:$U$607,'BM011'!T$609,0)="BRUG KOM",VLOOKUP($C2367,'BM010'!$C$5:$T$102,'BM010'!S$104,0),VLOOKUP(IF($A2367&lt;1500,'BM011'!$D$5,IF($A2367&lt;1800,'BM011'!$D$5,IF($A2367&lt;2000,'BM011'!$D$5,$A2367))),'BM011'!$D$5:$U$607,'BM011'!T$609,0))</f>
        <v>4270.5</v>
      </c>
      <c r="G2367">
        <f>SUMIFS(Baggrundsvariable!D$3:D$296,Baggrundsvariable!$A$3:$A$296,Samlet!$C2367,Baggrundsvariable!$C$3:$C$296,Samlet!$E2367)</f>
        <v>188887</v>
      </c>
      <c r="H2367" s="8">
        <f>SUMIFS(Baggrundsvariable!E$3:E$296,Baggrundsvariable!$A$3:$A$296,Samlet!$C2367,Baggrundsvariable!$C$3:$C$296,Samlet!$E2367)</f>
        <v>0.59166666666666667</v>
      </c>
      <c r="I2367" s="8">
        <f>SUMIFS(Baggrundsvariable!F$3:F$296,Baggrundsvariable!$A$3:$A$296,Samlet!$C2367,Baggrundsvariable!$C$3:$C$296,Samlet!$E2367)</f>
        <v>0.6</v>
      </c>
      <c r="J2367" s="8">
        <f>SUMIFS(Baggrundsvariable!G$3:G$296,Baggrundsvariable!$A$3:$A$296,Samlet!$C2367,Baggrundsvariable!$C$3:$C$296,Samlet!$E2367)</f>
        <v>18.899999999999999</v>
      </c>
      <c r="K2367" s="8">
        <f>SUMIFS(Baggrundsvariable!H$3:H$296,Baggrundsvariable!$A$3:$A$296,Samlet!$C2367,Baggrundsvariable!$C$3:$C$296,Samlet!$E2367)</f>
        <v>10.199999999999999</v>
      </c>
      <c r="L2367" s="8">
        <f>SUMIFS(Baggrundsvariable!I$3:I$296,Baggrundsvariable!$A$3:$A$296,Samlet!$C2367,Baggrundsvariable!$C$3:$C$296,Samlet!$E2367)</f>
        <v>2.0873167622689608</v>
      </c>
    </row>
    <row r="2368" spans="1:12">
      <c r="A2368">
        <v>6000</v>
      </c>
      <c r="B2368" t="s">
        <v>912</v>
      </c>
      <c r="C2368">
        <v>621</v>
      </c>
      <c r="D2368" t="s">
        <v>1290</v>
      </c>
      <c r="E2368">
        <v>2015</v>
      </c>
      <c r="F2368" s="15">
        <f>IF(VLOOKUP(IF($A2368&lt;1500,'BM011'!$D$5,IF($A2368&lt;1800,'BM011'!$D$5,IF($A2368&lt;2000,'BM011'!$D$5,$A2368))),'BM011'!$D$5:$U$607,'BM011'!T$609,0)="BRUG KOM",VLOOKUP($C2368,'BM010'!$C$5:$T$102,'BM010'!S$104,0),VLOOKUP(IF($A2368&lt;1500,'BM011'!$D$5,IF($A2368&lt;1800,'BM011'!$D$5,IF($A2368&lt;2000,'BM011'!$D$5,$A2368))),'BM011'!$D$5:$U$607,'BM011'!T$609,0))</f>
        <v>12532.75</v>
      </c>
      <c r="G2368">
        <f>SUMIFS(Baggrundsvariable!D$3:D$296,Baggrundsvariable!$A$3:$A$296,Samlet!$C2368,Baggrundsvariable!$C$3:$C$296,Samlet!$E2368)</f>
        <v>216806</v>
      </c>
      <c r="H2368" s="8">
        <f>SUMIFS(Baggrundsvariable!E$3:E$296,Baggrundsvariable!$A$3:$A$296,Samlet!$C2368,Baggrundsvariable!$C$3:$C$296,Samlet!$E2368)</f>
        <v>0.75</v>
      </c>
      <c r="I2368" s="8">
        <f>SUMIFS(Baggrundsvariable!F$3:F$296,Baggrundsvariable!$A$3:$A$296,Samlet!$C2368,Baggrundsvariable!$C$3:$C$296,Samlet!$E2368)</f>
        <v>4.2</v>
      </c>
      <c r="J2368" s="8">
        <f>SUMIFS(Baggrundsvariable!G$3:G$296,Baggrundsvariable!$A$3:$A$296,Samlet!$C2368,Baggrundsvariable!$C$3:$C$296,Samlet!$E2368)</f>
        <v>17.600000000000001</v>
      </c>
      <c r="K2368" s="8">
        <f>SUMIFS(Baggrundsvariable!H$3:H$296,Baggrundsvariable!$A$3:$A$296,Samlet!$C2368,Baggrundsvariable!$C$3:$C$296,Samlet!$E2368)</f>
        <v>14.7</v>
      </c>
      <c r="L2368" s="8">
        <f>SUMIFS(Baggrundsvariable!I$3:I$296,Baggrundsvariable!$A$3:$A$296,Samlet!$C2368,Baggrundsvariable!$C$3:$C$296,Samlet!$E2368)</f>
        <v>7.1487198350759975</v>
      </c>
    </row>
    <row r="2369" spans="1:12">
      <c r="A2369">
        <v>6040</v>
      </c>
      <c r="B2369" t="s">
        <v>913</v>
      </c>
      <c r="C2369">
        <v>621</v>
      </c>
      <c r="D2369" t="s">
        <v>1290</v>
      </c>
      <c r="E2369">
        <v>2015</v>
      </c>
      <c r="F2369" s="15">
        <f>IF(VLOOKUP(IF($A2369&lt;1500,'BM011'!$D$5,IF($A2369&lt;1800,'BM011'!$D$5,IF($A2369&lt;2000,'BM011'!$D$5,$A2369))),'BM011'!$D$5:$U$607,'BM011'!T$609,0)="BRUG KOM",VLOOKUP($C2369,'BM010'!$C$5:$T$102,'BM010'!S$104,0),VLOOKUP(IF($A2369&lt;1500,'BM011'!$D$5,IF($A2369&lt;1800,'BM011'!$D$5,IF($A2369&lt;2000,'BM011'!$D$5,$A2369))),'BM011'!$D$5:$U$607,'BM011'!T$609,0))</f>
        <v>9060.25</v>
      </c>
      <c r="G2369">
        <f>SUMIFS(Baggrundsvariable!D$3:D$296,Baggrundsvariable!$A$3:$A$296,Samlet!$C2369,Baggrundsvariable!$C$3:$C$296,Samlet!$E2369)</f>
        <v>216806</v>
      </c>
      <c r="H2369" s="8">
        <f>SUMIFS(Baggrundsvariable!E$3:E$296,Baggrundsvariable!$A$3:$A$296,Samlet!$C2369,Baggrundsvariable!$C$3:$C$296,Samlet!$E2369)</f>
        <v>0.75</v>
      </c>
      <c r="I2369" s="8">
        <f>SUMIFS(Baggrundsvariable!F$3:F$296,Baggrundsvariable!$A$3:$A$296,Samlet!$C2369,Baggrundsvariable!$C$3:$C$296,Samlet!$E2369)</f>
        <v>4.2</v>
      </c>
      <c r="J2369" s="8">
        <f>SUMIFS(Baggrundsvariable!G$3:G$296,Baggrundsvariable!$A$3:$A$296,Samlet!$C2369,Baggrundsvariable!$C$3:$C$296,Samlet!$E2369)</f>
        <v>17.600000000000001</v>
      </c>
      <c r="K2369" s="8">
        <f>SUMIFS(Baggrundsvariable!H$3:H$296,Baggrundsvariable!$A$3:$A$296,Samlet!$C2369,Baggrundsvariable!$C$3:$C$296,Samlet!$E2369)</f>
        <v>14.7</v>
      </c>
      <c r="L2369" s="8">
        <f>SUMIFS(Baggrundsvariable!I$3:I$296,Baggrundsvariable!$A$3:$A$296,Samlet!$C2369,Baggrundsvariable!$C$3:$C$296,Samlet!$E2369)</f>
        <v>7.1487198350759975</v>
      </c>
    </row>
    <row r="2370" spans="1:12">
      <c r="A2370">
        <v>6040</v>
      </c>
      <c r="B2370" t="s">
        <v>913</v>
      </c>
      <c r="C2370">
        <v>630</v>
      </c>
      <c r="D2370" t="s">
        <v>1291</v>
      </c>
      <c r="E2370">
        <v>2015</v>
      </c>
      <c r="F2370" s="15">
        <f>IF(VLOOKUP(IF($A2370&lt;1500,'BM011'!$D$5,IF($A2370&lt;1800,'BM011'!$D$5,IF($A2370&lt;2000,'BM011'!$D$5,$A2370))),'BM011'!$D$5:$U$607,'BM011'!T$609,0)="BRUG KOM",VLOOKUP($C2370,'BM010'!$C$5:$T$102,'BM010'!S$104,0),VLOOKUP(IF($A2370&lt;1500,'BM011'!$D$5,IF($A2370&lt;1800,'BM011'!$D$5,IF($A2370&lt;2000,'BM011'!$D$5,$A2370))),'BM011'!$D$5:$U$607,'BM011'!T$609,0))</f>
        <v>9060.25</v>
      </c>
      <c r="G2370">
        <f>SUMIFS(Baggrundsvariable!D$3:D$296,Baggrundsvariable!$A$3:$A$296,Samlet!$C2370,Baggrundsvariable!$C$3:$C$296,Samlet!$E2370)</f>
        <v>223679</v>
      </c>
      <c r="H2370" s="8">
        <f>SUMIFS(Baggrundsvariable!E$3:E$296,Baggrundsvariable!$A$3:$A$296,Samlet!$C2370,Baggrundsvariable!$C$3:$C$296,Samlet!$E2370)</f>
        <v>0.6416666666666665</v>
      </c>
      <c r="I2370" s="8">
        <f>SUMIFS(Baggrundsvariable!F$3:F$296,Baggrundsvariable!$A$3:$A$296,Samlet!$C2370,Baggrundsvariable!$C$3:$C$296,Samlet!$E2370)</f>
        <v>3.7</v>
      </c>
      <c r="J2370" s="8">
        <f>SUMIFS(Baggrundsvariable!G$3:G$296,Baggrundsvariable!$A$3:$A$296,Samlet!$C2370,Baggrundsvariable!$C$3:$C$296,Samlet!$E2370)</f>
        <v>15.1</v>
      </c>
      <c r="K2370" s="8">
        <f>SUMIFS(Baggrundsvariable!H$3:H$296,Baggrundsvariable!$A$3:$A$296,Samlet!$C2370,Baggrundsvariable!$C$3:$C$296,Samlet!$E2370)</f>
        <v>14</v>
      </c>
      <c r="L2370" s="8">
        <f>SUMIFS(Baggrundsvariable!I$3:I$296,Baggrundsvariable!$A$3:$A$296,Samlet!$C2370,Baggrundsvariable!$C$3:$C$296,Samlet!$E2370)</f>
        <v>6.9081756584714054</v>
      </c>
    </row>
    <row r="2371" spans="1:12">
      <c r="A2371">
        <v>6051</v>
      </c>
      <c r="B2371" t="s">
        <v>914</v>
      </c>
      <c r="C2371">
        <v>621</v>
      </c>
      <c r="D2371" t="s">
        <v>1290</v>
      </c>
      <c r="E2371">
        <v>2015</v>
      </c>
      <c r="F2371" s="15">
        <f>IF(VLOOKUP(IF($A2371&lt;1500,'BM011'!$D$5,IF($A2371&lt;1800,'BM011'!$D$5,IF($A2371&lt;2000,'BM011'!$D$5,$A2371))),'BM011'!$D$5:$U$607,'BM011'!T$609,0)="BRUG KOM",VLOOKUP($C2371,'BM010'!$C$5:$T$102,'BM010'!S$104,0),VLOOKUP(IF($A2371&lt;1500,'BM011'!$D$5,IF($A2371&lt;1800,'BM011'!$D$5,IF($A2371&lt;2000,'BM011'!$D$5,$A2371))),'BM011'!$D$5:$U$607,'BM011'!T$609,0))</f>
        <v>11371.666666666666</v>
      </c>
      <c r="G2371">
        <f>SUMIFS(Baggrundsvariable!D$3:D$296,Baggrundsvariable!$A$3:$A$296,Samlet!$C2371,Baggrundsvariable!$C$3:$C$296,Samlet!$E2371)</f>
        <v>216806</v>
      </c>
      <c r="H2371" s="8">
        <f>SUMIFS(Baggrundsvariable!E$3:E$296,Baggrundsvariable!$A$3:$A$296,Samlet!$C2371,Baggrundsvariable!$C$3:$C$296,Samlet!$E2371)</f>
        <v>0.75</v>
      </c>
      <c r="I2371" s="8">
        <f>SUMIFS(Baggrundsvariable!F$3:F$296,Baggrundsvariable!$A$3:$A$296,Samlet!$C2371,Baggrundsvariable!$C$3:$C$296,Samlet!$E2371)</f>
        <v>4.2</v>
      </c>
      <c r="J2371" s="8">
        <f>SUMIFS(Baggrundsvariable!G$3:G$296,Baggrundsvariable!$A$3:$A$296,Samlet!$C2371,Baggrundsvariable!$C$3:$C$296,Samlet!$E2371)</f>
        <v>17.600000000000001</v>
      </c>
      <c r="K2371" s="8">
        <f>SUMIFS(Baggrundsvariable!H$3:H$296,Baggrundsvariable!$A$3:$A$296,Samlet!$C2371,Baggrundsvariable!$C$3:$C$296,Samlet!$E2371)</f>
        <v>14.7</v>
      </c>
      <c r="L2371" s="8">
        <f>SUMIFS(Baggrundsvariable!I$3:I$296,Baggrundsvariable!$A$3:$A$296,Samlet!$C2371,Baggrundsvariable!$C$3:$C$296,Samlet!$E2371)</f>
        <v>7.1487198350759975</v>
      </c>
    </row>
    <row r="2372" spans="1:12">
      <c r="A2372">
        <v>6052</v>
      </c>
      <c r="B2372" t="s">
        <v>915</v>
      </c>
      <c r="C2372">
        <v>621</v>
      </c>
      <c r="D2372" t="s">
        <v>1290</v>
      </c>
      <c r="E2372">
        <v>2015</v>
      </c>
      <c r="F2372" s="15">
        <f>IF(VLOOKUP(IF($A2372&lt;1500,'BM011'!$D$5,IF($A2372&lt;1800,'BM011'!$D$5,IF($A2372&lt;2000,'BM011'!$D$5,$A2372))),'BM011'!$D$5:$U$607,'BM011'!T$609,0)="BRUG KOM",VLOOKUP($C2372,'BM010'!$C$5:$T$102,'BM010'!S$104,0),VLOOKUP(IF($A2372&lt;1500,'BM011'!$D$5,IF($A2372&lt;1800,'BM011'!$D$5,IF($A2372&lt;2000,'BM011'!$D$5,$A2372))),'BM011'!$D$5:$U$607,'BM011'!T$609,0))</f>
        <v>11405.25</v>
      </c>
      <c r="G2372">
        <f>SUMIFS(Baggrundsvariable!D$3:D$296,Baggrundsvariable!$A$3:$A$296,Samlet!$C2372,Baggrundsvariable!$C$3:$C$296,Samlet!$E2372)</f>
        <v>216806</v>
      </c>
      <c r="H2372" s="8">
        <f>SUMIFS(Baggrundsvariable!E$3:E$296,Baggrundsvariable!$A$3:$A$296,Samlet!$C2372,Baggrundsvariable!$C$3:$C$296,Samlet!$E2372)</f>
        <v>0.75</v>
      </c>
      <c r="I2372" s="8">
        <f>SUMIFS(Baggrundsvariable!F$3:F$296,Baggrundsvariable!$A$3:$A$296,Samlet!$C2372,Baggrundsvariable!$C$3:$C$296,Samlet!$E2372)</f>
        <v>4.2</v>
      </c>
      <c r="J2372" s="8">
        <f>SUMIFS(Baggrundsvariable!G$3:G$296,Baggrundsvariable!$A$3:$A$296,Samlet!$C2372,Baggrundsvariable!$C$3:$C$296,Samlet!$E2372)</f>
        <v>17.600000000000001</v>
      </c>
      <c r="K2372" s="8">
        <f>SUMIFS(Baggrundsvariable!H$3:H$296,Baggrundsvariable!$A$3:$A$296,Samlet!$C2372,Baggrundsvariable!$C$3:$C$296,Samlet!$E2372)</f>
        <v>14.7</v>
      </c>
      <c r="L2372" s="8">
        <f>SUMIFS(Baggrundsvariable!I$3:I$296,Baggrundsvariable!$A$3:$A$296,Samlet!$C2372,Baggrundsvariable!$C$3:$C$296,Samlet!$E2372)</f>
        <v>7.1487198350759975</v>
      </c>
    </row>
    <row r="2373" spans="1:12">
      <c r="A2373">
        <v>6052</v>
      </c>
      <c r="B2373" t="s">
        <v>915</v>
      </c>
      <c r="C2373">
        <v>630</v>
      </c>
      <c r="D2373" t="s">
        <v>1291</v>
      </c>
      <c r="E2373">
        <v>2015</v>
      </c>
      <c r="F2373" s="15">
        <f>IF(VLOOKUP(IF($A2373&lt;1500,'BM011'!$D$5,IF($A2373&lt;1800,'BM011'!$D$5,IF($A2373&lt;2000,'BM011'!$D$5,$A2373))),'BM011'!$D$5:$U$607,'BM011'!T$609,0)="BRUG KOM",VLOOKUP($C2373,'BM010'!$C$5:$T$102,'BM010'!S$104,0),VLOOKUP(IF($A2373&lt;1500,'BM011'!$D$5,IF($A2373&lt;1800,'BM011'!$D$5,IF($A2373&lt;2000,'BM011'!$D$5,$A2373))),'BM011'!$D$5:$U$607,'BM011'!T$609,0))</f>
        <v>10629.75</v>
      </c>
      <c r="G2373">
        <f>SUMIFS(Baggrundsvariable!D$3:D$296,Baggrundsvariable!$A$3:$A$296,Samlet!$C2373,Baggrundsvariable!$C$3:$C$296,Samlet!$E2373)</f>
        <v>223679</v>
      </c>
      <c r="H2373" s="8">
        <f>SUMIFS(Baggrundsvariable!E$3:E$296,Baggrundsvariable!$A$3:$A$296,Samlet!$C2373,Baggrundsvariable!$C$3:$C$296,Samlet!$E2373)</f>
        <v>0.6416666666666665</v>
      </c>
      <c r="I2373" s="8">
        <f>SUMIFS(Baggrundsvariable!F$3:F$296,Baggrundsvariable!$A$3:$A$296,Samlet!$C2373,Baggrundsvariable!$C$3:$C$296,Samlet!$E2373)</f>
        <v>3.7</v>
      </c>
      <c r="J2373" s="8">
        <f>SUMIFS(Baggrundsvariable!G$3:G$296,Baggrundsvariable!$A$3:$A$296,Samlet!$C2373,Baggrundsvariable!$C$3:$C$296,Samlet!$E2373)</f>
        <v>15.1</v>
      </c>
      <c r="K2373" s="8">
        <f>SUMIFS(Baggrundsvariable!H$3:H$296,Baggrundsvariable!$A$3:$A$296,Samlet!$C2373,Baggrundsvariable!$C$3:$C$296,Samlet!$E2373)</f>
        <v>14</v>
      </c>
      <c r="L2373" s="8">
        <f>SUMIFS(Baggrundsvariable!I$3:I$296,Baggrundsvariable!$A$3:$A$296,Samlet!$C2373,Baggrundsvariable!$C$3:$C$296,Samlet!$E2373)</f>
        <v>6.9081756584714054</v>
      </c>
    </row>
    <row r="2374" spans="1:12">
      <c r="A2374">
        <v>6064</v>
      </c>
      <c r="B2374" t="s">
        <v>916</v>
      </c>
      <c r="C2374">
        <v>621</v>
      </c>
      <c r="D2374" t="s">
        <v>1290</v>
      </c>
      <c r="E2374">
        <v>2015</v>
      </c>
      <c r="F2374" s="15">
        <f>IF(VLOOKUP(IF($A2374&lt;1500,'BM011'!$D$5,IF($A2374&lt;1800,'BM011'!$D$5,IF($A2374&lt;2000,'BM011'!$D$5,$A2374))),'BM011'!$D$5:$U$607,'BM011'!T$609,0)="BRUG KOM",VLOOKUP($C2374,'BM010'!$C$5:$T$102,'BM010'!S$104,0),VLOOKUP(IF($A2374&lt;1500,'BM011'!$D$5,IF($A2374&lt;1800,'BM011'!$D$5,IF($A2374&lt;2000,'BM011'!$D$5,$A2374))),'BM011'!$D$5:$U$607,'BM011'!T$609,0))</f>
        <v>11405.25</v>
      </c>
      <c r="G2374">
        <f>SUMIFS(Baggrundsvariable!D$3:D$296,Baggrundsvariable!$A$3:$A$296,Samlet!$C2374,Baggrundsvariable!$C$3:$C$296,Samlet!$E2374)</f>
        <v>216806</v>
      </c>
      <c r="H2374" s="8">
        <f>SUMIFS(Baggrundsvariable!E$3:E$296,Baggrundsvariable!$A$3:$A$296,Samlet!$C2374,Baggrundsvariable!$C$3:$C$296,Samlet!$E2374)</f>
        <v>0.75</v>
      </c>
      <c r="I2374" s="8">
        <f>SUMIFS(Baggrundsvariable!F$3:F$296,Baggrundsvariable!$A$3:$A$296,Samlet!$C2374,Baggrundsvariable!$C$3:$C$296,Samlet!$E2374)</f>
        <v>4.2</v>
      </c>
      <c r="J2374" s="8">
        <f>SUMIFS(Baggrundsvariable!G$3:G$296,Baggrundsvariable!$A$3:$A$296,Samlet!$C2374,Baggrundsvariable!$C$3:$C$296,Samlet!$E2374)</f>
        <v>17.600000000000001</v>
      </c>
      <c r="K2374" s="8">
        <f>SUMIFS(Baggrundsvariable!H$3:H$296,Baggrundsvariable!$A$3:$A$296,Samlet!$C2374,Baggrundsvariable!$C$3:$C$296,Samlet!$E2374)</f>
        <v>14.7</v>
      </c>
      <c r="L2374" s="8">
        <f>SUMIFS(Baggrundsvariable!I$3:I$296,Baggrundsvariable!$A$3:$A$296,Samlet!$C2374,Baggrundsvariable!$C$3:$C$296,Samlet!$E2374)</f>
        <v>7.1487198350759975</v>
      </c>
    </row>
    <row r="2375" spans="1:12">
      <c r="A2375">
        <v>6070</v>
      </c>
      <c r="B2375" t="s">
        <v>917</v>
      </c>
      <c r="C2375">
        <v>510</v>
      </c>
      <c r="D2375" t="s">
        <v>1292</v>
      </c>
      <c r="E2375">
        <v>2015</v>
      </c>
      <c r="F2375" s="15">
        <f>IF(VLOOKUP(IF($A2375&lt;1500,'BM011'!$D$5,IF($A2375&lt;1800,'BM011'!$D$5,IF($A2375&lt;2000,'BM011'!$D$5,$A2375))),'BM011'!$D$5:$U$607,'BM011'!T$609,0)="BRUG KOM",VLOOKUP($C2375,'BM010'!$C$5:$T$102,'BM010'!S$104,0),VLOOKUP(IF($A2375&lt;1500,'BM011'!$D$5,IF($A2375&lt;1800,'BM011'!$D$5,IF($A2375&lt;2000,'BM011'!$D$5,$A2375))),'BM011'!$D$5:$U$607,'BM011'!T$609,0))</f>
        <v>6924.333333333333</v>
      </c>
      <c r="G2375">
        <f>SUMIFS(Baggrundsvariable!D$3:D$296,Baggrundsvariable!$A$3:$A$296,Samlet!$C2375,Baggrundsvariable!$C$3:$C$296,Samlet!$E2375)</f>
        <v>198173</v>
      </c>
      <c r="H2375" s="8">
        <f>SUMIFS(Baggrundsvariable!E$3:E$296,Baggrundsvariable!$A$3:$A$296,Samlet!$C2375,Baggrundsvariable!$C$3:$C$296,Samlet!$E2375)</f>
        <v>0.7583333333333333</v>
      </c>
      <c r="I2375" s="8">
        <f>SUMIFS(Baggrundsvariable!F$3:F$296,Baggrundsvariable!$A$3:$A$296,Samlet!$C2375,Baggrundsvariable!$C$3:$C$296,Samlet!$E2375)</f>
        <v>2.9</v>
      </c>
      <c r="J2375" s="8">
        <f>SUMIFS(Baggrundsvariable!G$3:G$296,Baggrundsvariable!$A$3:$A$296,Samlet!$C2375,Baggrundsvariable!$C$3:$C$296,Samlet!$E2375)</f>
        <v>19.600000000000001</v>
      </c>
      <c r="K2375" s="8">
        <f>SUMIFS(Baggrundsvariable!H$3:H$296,Baggrundsvariable!$A$3:$A$296,Samlet!$C2375,Baggrundsvariable!$C$3:$C$296,Samlet!$E2375)</f>
        <v>14.9</v>
      </c>
      <c r="L2375" s="8">
        <f>SUMIFS(Baggrundsvariable!I$3:I$296,Baggrundsvariable!$A$3:$A$296,Samlet!$C2375,Baggrundsvariable!$C$3:$C$296,Samlet!$E2375)</f>
        <v>4.8593304684219465</v>
      </c>
    </row>
    <row r="2376" spans="1:12">
      <c r="A2376">
        <v>6070</v>
      </c>
      <c r="B2376" t="s">
        <v>917</v>
      </c>
      <c r="C2376">
        <v>621</v>
      </c>
      <c r="D2376" t="s">
        <v>1290</v>
      </c>
      <c r="E2376">
        <v>2015</v>
      </c>
      <c r="F2376" s="15">
        <f>IF(VLOOKUP(IF($A2376&lt;1500,'BM011'!$D$5,IF($A2376&lt;1800,'BM011'!$D$5,IF($A2376&lt;2000,'BM011'!$D$5,$A2376))),'BM011'!$D$5:$U$607,'BM011'!T$609,0)="BRUG KOM",VLOOKUP($C2376,'BM010'!$C$5:$T$102,'BM010'!S$104,0),VLOOKUP(IF($A2376&lt;1500,'BM011'!$D$5,IF($A2376&lt;1800,'BM011'!$D$5,IF($A2376&lt;2000,'BM011'!$D$5,$A2376))),'BM011'!$D$5:$U$607,'BM011'!T$609,0))</f>
        <v>6924.333333333333</v>
      </c>
      <c r="G2376">
        <f>SUMIFS(Baggrundsvariable!D$3:D$296,Baggrundsvariable!$A$3:$A$296,Samlet!$C2376,Baggrundsvariable!$C$3:$C$296,Samlet!$E2376)</f>
        <v>216806</v>
      </c>
      <c r="H2376" s="8">
        <f>SUMIFS(Baggrundsvariable!E$3:E$296,Baggrundsvariable!$A$3:$A$296,Samlet!$C2376,Baggrundsvariable!$C$3:$C$296,Samlet!$E2376)</f>
        <v>0.75</v>
      </c>
      <c r="I2376" s="8">
        <f>SUMIFS(Baggrundsvariable!F$3:F$296,Baggrundsvariable!$A$3:$A$296,Samlet!$C2376,Baggrundsvariable!$C$3:$C$296,Samlet!$E2376)</f>
        <v>4.2</v>
      </c>
      <c r="J2376" s="8">
        <f>SUMIFS(Baggrundsvariable!G$3:G$296,Baggrundsvariable!$A$3:$A$296,Samlet!$C2376,Baggrundsvariable!$C$3:$C$296,Samlet!$E2376)</f>
        <v>17.600000000000001</v>
      </c>
      <c r="K2376" s="8">
        <f>SUMIFS(Baggrundsvariable!H$3:H$296,Baggrundsvariable!$A$3:$A$296,Samlet!$C2376,Baggrundsvariable!$C$3:$C$296,Samlet!$E2376)</f>
        <v>14.7</v>
      </c>
      <c r="L2376" s="8">
        <f>SUMIFS(Baggrundsvariable!I$3:I$296,Baggrundsvariable!$A$3:$A$296,Samlet!$C2376,Baggrundsvariable!$C$3:$C$296,Samlet!$E2376)</f>
        <v>7.1487198350759975</v>
      </c>
    </row>
    <row r="2377" spans="1:12">
      <c r="A2377">
        <v>6091</v>
      </c>
      <c r="B2377" t="s">
        <v>918</v>
      </c>
      <c r="C2377">
        <v>621</v>
      </c>
      <c r="D2377" t="s">
        <v>1290</v>
      </c>
      <c r="E2377">
        <v>2015</v>
      </c>
      <c r="F2377" s="15">
        <f>IF(VLOOKUP(IF($A2377&lt;1500,'BM011'!$D$5,IF($A2377&lt;1800,'BM011'!$D$5,IF($A2377&lt;2000,'BM011'!$D$5,$A2377))),'BM011'!$D$5:$U$607,'BM011'!T$609,0)="BRUG KOM",VLOOKUP($C2377,'BM010'!$C$5:$T$102,'BM010'!S$104,0),VLOOKUP(IF($A2377&lt;1500,'BM011'!$D$5,IF($A2377&lt;1800,'BM011'!$D$5,IF($A2377&lt;2000,'BM011'!$D$5,$A2377))),'BM011'!$D$5:$U$607,'BM011'!T$609,0))</f>
        <v>10589</v>
      </c>
      <c r="G2377">
        <f>SUMIFS(Baggrundsvariable!D$3:D$296,Baggrundsvariable!$A$3:$A$296,Samlet!$C2377,Baggrundsvariable!$C$3:$C$296,Samlet!$E2377)</f>
        <v>216806</v>
      </c>
      <c r="H2377" s="8">
        <f>SUMIFS(Baggrundsvariable!E$3:E$296,Baggrundsvariable!$A$3:$A$296,Samlet!$C2377,Baggrundsvariable!$C$3:$C$296,Samlet!$E2377)</f>
        <v>0.75</v>
      </c>
      <c r="I2377" s="8">
        <f>SUMIFS(Baggrundsvariable!F$3:F$296,Baggrundsvariable!$A$3:$A$296,Samlet!$C2377,Baggrundsvariable!$C$3:$C$296,Samlet!$E2377)</f>
        <v>4.2</v>
      </c>
      <c r="J2377" s="8">
        <f>SUMIFS(Baggrundsvariable!G$3:G$296,Baggrundsvariable!$A$3:$A$296,Samlet!$C2377,Baggrundsvariable!$C$3:$C$296,Samlet!$E2377)</f>
        <v>17.600000000000001</v>
      </c>
      <c r="K2377" s="8">
        <f>SUMIFS(Baggrundsvariable!H$3:H$296,Baggrundsvariable!$A$3:$A$296,Samlet!$C2377,Baggrundsvariable!$C$3:$C$296,Samlet!$E2377)</f>
        <v>14.7</v>
      </c>
      <c r="L2377" s="8">
        <f>SUMIFS(Baggrundsvariable!I$3:I$296,Baggrundsvariable!$A$3:$A$296,Samlet!$C2377,Baggrundsvariable!$C$3:$C$296,Samlet!$E2377)</f>
        <v>7.1487198350759975</v>
      </c>
    </row>
    <row r="2378" spans="1:12">
      <c r="A2378">
        <v>6092</v>
      </c>
      <c r="B2378" t="s">
        <v>919</v>
      </c>
      <c r="C2378">
        <v>621</v>
      </c>
      <c r="D2378" t="s">
        <v>1290</v>
      </c>
      <c r="E2378">
        <v>2015</v>
      </c>
      <c r="F2378" s="15">
        <f>IF(VLOOKUP(IF($A2378&lt;1500,'BM011'!$D$5,IF($A2378&lt;1800,'BM011'!$D$5,IF($A2378&lt;2000,'BM011'!$D$5,$A2378))),'BM011'!$D$5:$U$607,'BM011'!T$609,0)="BRUG KOM",VLOOKUP($C2378,'BM010'!$C$5:$T$102,'BM010'!S$104,0),VLOOKUP(IF($A2378&lt;1500,'BM011'!$D$5,IF($A2378&lt;1800,'BM011'!$D$5,IF($A2378&lt;2000,'BM011'!$D$5,$A2378))),'BM011'!$D$5:$U$607,'BM011'!T$609,0))</f>
        <v>11405.25</v>
      </c>
      <c r="G2378">
        <f>SUMIFS(Baggrundsvariable!D$3:D$296,Baggrundsvariable!$A$3:$A$296,Samlet!$C2378,Baggrundsvariable!$C$3:$C$296,Samlet!$E2378)</f>
        <v>216806</v>
      </c>
      <c r="H2378" s="8">
        <f>SUMIFS(Baggrundsvariable!E$3:E$296,Baggrundsvariable!$A$3:$A$296,Samlet!$C2378,Baggrundsvariable!$C$3:$C$296,Samlet!$E2378)</f>
        <v>0.75</v>
      </c>
      <c r="I2378" s="8">
        <f>SUMIFS(Baggrundsvariable!F$3:F$296,Baggrundsvariable!$A$3:$A$296,Samlet!$C2378,Baggrundsvariable!$C$3:$C$296,Samlet!$E2378)</f>
        <v>4.2</v>
      </c>
      <c r="J2378" s="8">
        <f>SUMIFS(Baggrundsvariable!G$3:G$296,Baggrundsvariable!$A$3:$A$296,Samlet!$C2378,Baggrundsvariable!$C$3:$C$296,Samlet!$E2378)</f>
        <v>17.600000000000001</v>
      </c>
      <c r="K2378" s="8">
        <f>SUMIFS(Baggrundsvariable!H$3:H$296,Baggrundsvariable!$A$3:$A$296,Samlet!$C2378,Baggrundsvariable!$C$3:$C$296,Samlet!$E2378)</f>
        <v>14.7</v>
      </c>
      <c r="L2378" s="8">
        <f>SUMIFS(Baggrundsvariable!I$3:I$296,Baggrundsvariable!$A$3:$A$296,Samlet!$C2378,Baggrundsvariable!$C$3:$C$296,Samlet!$E2378)</f>
        <v>7.1487198350759975</v>
      </c>
    </row>
    <row r="2379" spans="1:12">
      <c r="A2379">
        <v>6093</v>
      </c>
      <c r="B2379" t="s">
        <v>920</v>
      </c>
      <c r="C2379">
        <v>621</v>
      </c>
      <c r="D2379" t="s">
        <v>1290</v>
      </c>
      <c r="E2379">
        <v>2015</v>
      </c>
      <c r="F2379" s="15">
        <f>IF(VLOOKUP(IF($A2379&lt;1500,'BM011'!$D$5,IF($A2379&lt;1800,'BM011'!$D$5,IF($A2379&lt;2000,'BM011'!$D$5,$A2379))),'BM011'!$D$5:$U$607,'BM011'!T$609,0)="BRUG KOM",VLOOKUP($C2379,'BM010'!$C$5:$T$102,'BM010'!S$104,0),VLOOKUP(IF($A2379&lt;1500,'BM011'!$D$5,IF($A2379&lt;1800,'BM011'!$D$5,IF($A2379&lt;2000,'BM011'!$D$5,$A2379))),'BM011'!$D$5:$U$607,'BM011'!T$609,0))</f>
        <v>11405.25</v>
      </c>
      <c r="G2379">
        <f>SUMIFS(Baggrundsvariable!D$3:D$296,Baggrundsvariable!$A$3:$A$296,Samlet!$C2379,Baggrundsvariable!$C$3:$C$296,Samlet!$E2379)</f>
        <v>216806</v>
      </c>
      <c r="H2379" s="8">
        <f>SUMIFS(Baggrundsvariable!E$3:E$296,Baggrundsvariable!$A$3:$A$296,Samlet!$C2379,Baggrundsvariable!$C$3:$C$296,Samlet!$E2379)</f>
        <v>0.75</v>
      </c>
      <c r="I2379" s="8">
        <f>SUMIFS(Baggrundsvariable!F$3:F$296,Baggrundsvariable!$A$3:$A$296,Samlet!$C2379,Baggrundsvariable!$C$3:$C$296,Samlet!$E2379)</f>
        <v>4.2</v>
      </c>
      <c r="J2379" s="8">
        <f>SUMIFS(Baggrundsvariable!G$3:G$296,Baggrundsvariable!$A$3:$A$296,Samlet!$C2379,Baggrundsvariable!$C$3:$C$296,Samlet!$E2379)</f>
        <v>17.600000000000001</v>
      </c>
      <c r="K2379" s="8">
        <f>SUMIFS(Baggrundsvariable!H$3:H$296,Baggrundsvariable!$A$3:$A$296,Samlet!$C2379,Baggrundsvariable!$C$3:$C$296,Samlet!$E2379)</f>
        <v>14.7</v>
      </c>
      <c r="L2379" s="8">
        <f>SUMIFS(Baggrundsvariable!I$3:I$296,Baggrundsvariable!$A$3:$A$296,Samlet!$C2379,Baggrundsvariable!$C$3:$C$296,Samlet!$E2379)</f>
        <v>7.1487198350759975</v>
      </c>
    </row>
    <row r="2380" spans="1:12">
      <c r="A2380">
        <v>6094</v>
      </c>
      <c r="B2380" t="s">
        <v>921</v>
      </c>
      <c r="C2380">
        <v>510</v>
      </c>
      <c r="D2380" t="s">
        <v>1292</v>
      </c>
      <c r="E2380">
        <v>2015</v>
      </c>
      <c r="F2380" s="15">
        <f>IF(VLOOKUP(IF($A2380&lt;1500,'BM011'!$D$5,IF($A2380&lt;1800,'BM011'!$D$5,IF($A2380&lt;2000,'BM011'!$D$5,$A2380))),'BM011'!$D$5:$U$607,'BM011'!T$609,0)="BRUG KOM",VLOOKUP($C2380,'BM010'!$C$5:$T$102,'BM010'!S$104,0),VLOOKUP(IF($A2380&lt;1500,'BM011'!$D$5,IF($A2380&lt;1800,'BM011'!$D$5,IF($A2380&lt;2000,'BM011'!$D$5,$A2380))),'BM011'!$D$5:$U$607,'BM011'!T$609,0))</f>
        <v>7177.25</v>
      </c>
      <c r="G2380">
        <f>SUMIFS(Baggrundsvariable!D$3:D$296,Baggrundsvariable!$A$3:$A$296,Samlet!$C2380,Baggrundsvariable!$C$3:$C$296,Samlet!$E2380)</f>
        <v>198173</v>
      </c>
      <c r="H2380" s="8">
        <f>SUMIFS(Baggrundsvariable!E$3:E$296,Baggrundsvariable!$A$3:$A$296,Samlet!$C2380,Baggrundsvariable!$C$3:$C$296,Samlet!$E2380)</f>
        <v>0.7583333333333333</v>
      </c>
      <c r="I2380" s="8">
        <f>SUMIFS(Baggrundsvariable!F$3:F$296,Baggrundsvariable!$A$3:$A$296,Samlet!$C2380,Baggrundsvariable!$C$3:$C$296,Samlet!$E2380)</f>
        <v>2.9</v>
      </c>
      <c r="J2380" s="8">
        <f>SUMIFS(Baggrundsvariable!G$3:G$296,Baggrundsvariable!$A$3:$A$296,Samlet!$C2380,Baggrundsvariable!$C$3:$C$296,Samlet!$E2380)</f>
        <v>19.600000000000001</v>
      </c>
      <c r="K2380" s="8">
        <f>SUMIFS(Baggrundsvariable!H$3:H$296,Baggrundsvariable!$A$3:$A$296,Samlet!$C2380,Baggrundsvariable!$C$3:$C$296,Samlet!$E2380)</f>
        <v>14.9</v>
      </c>
      <c r="L2380" s="8">
        <f>SUMIFS(Baggrundsvariable!I$3:I$296,Baggrundsvariable!$A$3:$A$296,Samlet!$C2380,Baggrundsvariable!$C$3:$C$296,Samlet!$E2380)</f>
        <v>4.8593304684219465</v>
      </c>
    </row>
    <row r="2381" spans="1:12">
      <c r="A2381">
        <v>6094</v>
      </c>
      <c r="B2381" t="s">
        <v>921</v>
      </c>
      <c r="C2381">
        <v>621</v>
      </c>
      <c r="D2381" t="s">
        <v>1290</v>
      </c>
      <c r="E2381">
        <v>2015</v>
      </c>
      <c r="F2381" s="15">
        <f>IF(VLOOKUP(IF($A2381&lt;1500,'BM011'!$D$5,IF($A2381&lt;1800,'BM011'!$D$5,IF($A2381&lt;2000,'BM011'!$D$5,$A2381))),'BM011'!$D$5:$U$607,'BM011'!T$609,0)="BRUG KOM",VLOOKUP($C2381,'BM010'!$C$5:$T$102,'BM010'!S$104,0),VLOOKUP(IF($A2381&lt;1500,'BM011'!$D$5,IF($A2381&lt;1800,'BM011'!$D$5,IF($A2381&lt;2000,'BM011'!$D$5,$A2381))),'BM011'!$D$5:$U$607,'BM011'!T$609,0))</f>
        <v>11405.25</v>
      </c>
      <c r="G2381">
        <f>SUMIFS(Baggrundsvariable!D$3:D$296,Baggrundsvariable!$A$3:$A$296,Samlet!$C2381,Baggrundsvariable!$C$3:$C$296,Samlet!$E2381)</f>
        <v>216806</v>
      </c>
      <c r="H2381" s="8">
        <f>SUMIFS(Baggrundsvariable!E$3:E$296,Baggrundsvariable!$A$3:$A$296,Samlet!$C2381,Baggrundsvariable!$C$3:$C$296,Samlet!$E2381)</f>
        <v>0.75</v>
      </c>
      <c r="I2381" s="8">
        <f>SUMIFS(Baggrundsvariable!F$3:F$296,Baggrundsvariable!$A$3:$A$296,Samlet!$C2381,Baggrundsvariable!$C$3:$C$296,Samlet!$E2381)</f>
        <v>4.2</v>
      </c>
      <c r="J2381" s="8">
        <f>SUMIFS(Baggrundsvariable!G$3:G$296,Baggrundsvariable!$A$3:$A$296,Samlet!$C2381,Baggrundsvariable!$C$3:$C$296,Samlet!$E2381)</f>
        <v>17.600000000000001</v>
      </c>
      <c r="K2381" s="8">
        <f>SUMIFS(Baggrundsvariable!H$3:H$296,Baggrundsvariable!$A$3:$A$296,Samlet!$C2381,Baggrundsvariable!$C$3:$C$296,Samlet!$E2381)</f>
        <v>14.7</v>
      </c>
      <c r="L2381" s="8">
        <f>SUMIFS(Baggrundsvariable!I$3:I$296,Baggrundsvariable!$A$3:$A$296,Samlet!$C2381,Baggrundsvariable!$C$3:$C$296,Samlet!$E2381)</f>
        <v>7.1487198350759975</v>
      </c>
    </row>
    <row r="2382" spans="1:12">
      <c r="A2382">
        <v>6100</v>
      </c>
      <c r="B2382" t="s">
        <v>922</v>
      </c>
      <c r="C2382">
        <v>510</v>
      </c>
      <c r="D2382" t="s">
        <v>1292</v>
      </c>
      <c r="E2382">
        <v>2015</v>
      </c>
      <c r="F2382" s="15">
        <f>IF(VLOOKUP(IF($A2382&lt;1500,'BM011'!$D$5,IF($A2382&lt;1800,'BM011'!$D$5,IF($A2382&lt;2000,'BM011'!$D$5,$A2382))),'BM011'!$D$5:$U$607,'BM011'!T$609,0)="BRUG KOM",VLOOKUP($C2382,'BM010'!$C$5:$T$102,'BM010'!S$104,0),VLOOKUP(IF($A2382&lt;1500,'BM011'!$D$5,IF($A2382&lt;1800,'BM011'!$D$5,IF($A2382&lt;2000,'BM011'!$D$5,$A2382))),'BM011'!$D$5:$U$607,'BM011'!T$609,0))</f>
        <v>8555.25</v>
      </c>
      <c r="G2382">
        <f>SUMIFS(Baggrundsvariable!D$3:D$296,Baggrundsvariable!$A$3:$A$296,Samlet!$C2382,Baggrundsvariable!$C$3:$C$296,Samlet!$E2382)</f>
        <v>198173</v>
      </c>
      <c r="H2382" s="8">
        <f>SUMIFS(Baggrundsvariable!E$3:E$296,Baggrundsvariable!$A$3:$A$296,Samlet!$C2382,Baggrundsvariable!$C$3:$C$296,Samlet!$E2382)</f>
        <v>0.7583333333333333</v>
      </c>
      <c r="I2382" s="8">
        <f>SUMIFS(Baggrundsvariable!F$3:F$296,Baggrundsvariable!$A$3:$A$296,Samlet!$C2382,Baggrundsvariable!$C$3:$C$296,Samlet!$E2382)</f>
        <v>2.9</v>
      </c>
      <c r="J2382" s="8">
        <f>SUMIFS(Baggrundsvariable!G$3:G$296,Baggrundsvariable!$A$3:$A$296,Samlet!$C2382,Baggrundsvariable!$C$3:$C$296,Samlet!$E2382)</f>
        <v>19.600000000000001</v>
      </c>
      <c r="K2382" s="8">
        <f>SUMIFS(Baggrundsvariable!H$3:H$296,Baggrundsvariable!$A$3:$A$296,Samlet!$C2382,Baggrundsvariable!$C$3:$C$296,Samlet!$E2382)</f>
        <v>14.9</v>
      </c>
      <c r="L2382" s="8">
        <f>SUMIFS(Baggrundsvariable!I$3:I$296,Baggrundsvariable!$A$3:$A$296,Samlet!$C2382,Baggrundsvariable!$C$3:$C$296,Samlet!$E2382)</f>
        <v>4.8593304684219465</v>
      </c>
    </row>
    <row r="2383" spans="1:12">
      <c r="A2383">
        <v>6100</v>
      </c>
      <c r="B2383" t="s">
        <v>922</v>
      </c>
      <c r="C2383">
        <v>621</v>
      </c>
      <c r="D2383" t="s">
        <v>1290</v>
      </c>
      <c r="E2383">
        <v>2015</v>
      </c>
      <c r="F2383" s="15">
        <f>IF(VLOOKUP(IF($A2383&lt;1500,'BM011'!$D$5,IF($A2383&lt;1800,'BM011'!$D$5,IF($A2383&lt;2000,'BM011'!$D$5,$A2383))),'BM011'!$D$5:$U$607,'BM011'!T$609,0)="BRUG KOM",VLOOKUP($C2383,'BM010'!$C$5:$T$102,'BM010'!S$104,0),VLOOKUP(IF($A2383&lt;1500,'BM011'!$D$5,IF($A2383&lt;1800,'BM011'!$D$5,IF($A2383&lt;2000,'BM011'!$D$5,$A2383))),'BM011'!$D$5:$U$607,'BM011'!T$609,0))</f>
        <v>8555.25</v>
      </c>
      <c r="G2383">
        <f>SUMIFS(Baggrundsvariable!D$3:D$296,Baggrundsvariable!$A$3:$A$296,Samlet!$C2383,Baggrundsvariable!$C$3:$C$296,Samlet!$E2383)</f>
        <v>216806</v>
      </c>
      <c r="H2383" s="8">
        <f>SUMIFS(Baggrundsvariable!E$3:E$296,Baggrundsvariable!$A$3:$A$296,Samlet!$C2383,Baggrundsvariable!$C$3:$C$296,Samlet!$E2383)</f>
        <v>0.75</v>
      </c>
      <c r="I2383" s="8">
        <f>SUMIFS(Baggrundsvariable!F$3:F$296,Baggrundsvariable!$A$3:$A$296,Samlet!$C2383,Baggrundsvariable!$C$3:$C$296,Samlet!$E2383)</f>
        <v>4.2</v>
      </c>
      <c r="J2383" s="8">
        <f>SUMIFS(Baggrundsvariable!G$3:G$296,Baggrundsvariable!$A$3:$A$296,Samlet!$C2383,Baggrundsvariable!$C$3:$C$296,Samlet!$E2383)</f>
        <v>17.600000000000001</v>
      </c>
      <c r="K2383" s="8">
        <f>SUMIFS(Baggrundsvariable!H$3:H$296,Baggrundsvariable!$A$3:$A$296,Samlet!$C2383,Baggrundsvariable!$C$3:$C$296,Samlet!$E2383)</f>
        <v>14.7</v>
      </c>
      <c r="L2383" s="8">
        <f>SUMIFS(Baggrundsvariable!I$3:I$296,Baggrundsvariable!$A$3:$A$296,Samlet!$C2383,Baggrundsvariable!$C$3:$C$296,Samlet!$E2383)</f>
        <v>7.1487198350759975</v>
      </c>
    </row>
    <row r="2384" spans="1:12">
      <c r="A2384">
        <v>6200</v>
      </c>
      <c r="B2384" t="s">
        <v>923</v>
      </c>
      <c r="C2384">
        <v>580</v>
      </c>
      <c r="D2384" t="s">
        <v>1293</v>
      </c>
      <c r="E2384">
        <v>2015</v>
      </c>
      <c r="F2384" s="15">
        <f>IF(VLOOKUP(IF($A2384&lt;1500,'BM011'!$D$5,IF($A2384&lt;1800,'BM011'!$D$5,IF($A2384&lt;2000,'BM011'!$D$5,$A2384))),'BM011'!$D$5:$U$607,'BM011'!T$609,0)="BRUG KOM",VLOOKUP($C2384,'BM010'!$C$5:$T$102,'BM010'!S$104,0),VLOOKUP(IF($A2384&lt;1500,'BM011'!$D$5,IF($A2384&lt;1800,'BM011'!$D$5,IF($A2384&lt;2000,'BM011'!$D$5,$A2384))),'BM011'!$D$5:$U$607,'BM011'!T$609,0))</f>
        <v>7587.75</v>
      </c>
      <c r="G2384">
        <f>SUMIFS(Baggrundsvariable!D$3:D$296,Baggrundsvariable!$A$3:$A$296,Samlet!$C2384,Baggrundsvariable!$C$3:$C$296,Samlet!$E2384)</f>
        <v>198437</v>
      </c>
      <c r="H2384" s="8">
        <f>SUMIFS(Baggrundsvariable!E$3:E$296,Baggrundsvariable!$A$3:$A$296,Samlet!$C2384,Baggrundsvariable!$C$3:$C$296,Samlet!$E2384)</f>
        <v>1.05</v>
      </c>
      <c r="I2384" s="8">
        <f>SUMIFS(Baggrundsvariable!F$3:F$296,Baggrundsvariable!$A$3:$A$296,Samlet!$C2384,Baggrundsvariable!$C$3:$C$296,Samlet!$E2384)</f>
        <v>4.8</v>
      </c>
      <c r="J2384" s="8">
        <f>SUMIFS(Baggrundsvariable!G$3:G$296,Baggrundsvariable!$A$3:$A$296,Samlet!$C2384,Baggrundsvariable!$C$3:$C$296,Samlet!$E2384)</f>
        <v>19.7</v>
      </c>
      <c r="K2384" s="8">
        <f>SUMIFS(Baggrundsvariable!H$3:H$296,Baggrundsvariable!$A$3:$A$296,Samlet!$C2384,Baggrundsvariable!$C$3:$C$296,Samlet!$E2384)</f>
        <v>13.8</v>
      </c>
      <c r="L2384" s="8">
        <f>SUMIFS(Baggrundsvariable!I$3:I$296,Baggrundsvariable!$A$3:$A$296,Samlet!$C2384,Baggrundsvariable!$C$3:$C$296,Samlet!$E2384)</f>
        <v>5.1206122674088093</v>
      </c>
    </row>
    <row r="2385" spans="1:12">
      <c r="A2385">
        <v>6210</v>
      </c>
      <c r="B2385" t="s">
        <v>924</v>
      </c>
      <c r="C2385">
        <v>580</v>
      </c>
      <c r="D2385" t="s">
        <v>1293</v>
      </c>
      <c r="E2385">
        <v>2015</v>
      </c>
      <c r="F2385" s="15">
        <f>IF(VLOOKUP(IF($A2385&lt;1500,'BM011'!$D$5,IF($A2385&lt;1800,'BM011'!$D$5,IF($A2385&lt;2000,'BM011'!$D$5,$A2385))),'BM011'!$D$5:$U$607,'BM011'!T$609,0)="BRUG KOM",VLOOKUP($C2385,'BM010'!$C$5:$T$102,'BM010'!S$104,0),VLOOKUP(IF($A2385&lt;1500,'BM011'!$D$5,IF($A2385&lt;1800,'BM011'!$D$5,IF($A2385&lt;2000,'BM011'!$D$5,$A2385))),'BM011'!$D$5:$U$607,'BM011'!T$609,0))</f>
        <v>6581.5</v>
      </c>
      <c r="G2385">
        <f>SUMIFS(Baggrundsvariable!D$3:D$296,Baggrundsvariable!$A$3:$A$296,Samlet!$C2385,Baggrundsvariable!$C$3:$C$296,Samlet!$E2385)</f>
        <v>198437</v>
      </c>
      <c r="H2385" s="8">
        <f>SUMIFS(Baggrundsvariable!E$3:E$296,Baggrundsvariable!$A$3:$A$296,Samlet!$C2385,Baggrundsvariable!$C$3:$C$296,Samlet!$E2385)</f>
        <v>1.05</v>
      </c>
      <c r="I2385" s="8">
        <f>SUMIFS(Baggrundsvariable!F$3:F$296,Baggrundsvariable!$A$3:$A$296,Samlet!$C2385,Baggrundsvariable!$C$3:$C$296,Samlet!$E2385)</f>
        <v>4.8</v>
      </c>
      <c r="J2385" s="8">
        <f>SUMIFS(Baggrundsvariable!G$3:G$296,Baggrundsvariable!$A$3:$A$296,Samlet!$C2385,Baggrundsvariable!$C$3:$C$296,Samlet!$E2385)</f>
        <v>19.7</v>
      </c>
      <c r="K2385" s="8">
        <f>SUMIFS(Baggrundsvariable!H$3:H$296,Baggrundsvariable!$A$3:$A$296,Samlet!$C2385,Baggrundsvariable!$C$3:$C$296,Samlet!$E2385)</f>
        <v>13.8</v>
      </c>
      <c r="L2385" s="8">
        <f>SUMIFS(Baggrundsvariable!I$3:I$296,Baggrundsvariable!$A$3:$A$296,Samlet!$C2385,Baggrundsvariable!$C$3:$C$296,Samlet!$E2385)</f>
        <v>5.1206122674088093</v>
      </c>
    </row>
    <row r="2386" spans="1:12">
      <c r="A2386">
        <v>6230</v>
      </c>
      <c r="B2386" t="s">
        <v>925</v>
      </c>
      <c r="C2386">
        <v>580</v>
      </c>
      <c r="D2386" t="s">
        <v>1293</v>
      </c>
      <c r="E2386">
        <v>2015</v>
      </c>
      <c r="F2386" s="15">
        <f>IF(VLOOKUP(IF($A2386&lt;1500,'BM011'!$D$5,IF($A2386&lt;1800,'BM011'!$D$5,IF($A2386&lt;2000,'BM011'!$D$5,$A2386))),'BM011'!$D$5:$U$607,'BM011'!T$609,0)="BRUG KOM",VLOOKUP($C2386,'BM010'!$C$5:$T$102,'BM010'!S$104,0),VLOOKUP(IF($A2386&lt;1500,'BM011'!$D$5,IF($A2386&lt;1800,'BM011'!$D$5,IF($A2386&lt;2000,'BM011'!$D$5,$A2386))),'BM011'!$D$5:$U$607,'BM011'!T$609,0))</f>
        <v>6566.25</v>
      </c>
      <c r="G2386">
        <f>SUMIFS(Baggrundsvariable!D$3:D$296,Baggrundsvariable!$A$3:$A$296,Samlet!$C2386,Baggrundsvariable!$C$3:$C$296,Samlet!$E2386)</f>
        <v>198437</v>
      </c>
      <c r="H2386" s="8">
        <f>SUMIFS(Baggrundsvariable!E$3:E$296,Baggrundsvariable!$A$3:$A$296,Samlet!$C2386,Baggrundsvariable!$C$3:$C$296,Samlet!$E2386)</f>
        <v>1.05</v>
      </c>
      <c r="I2386" s="8">
        <f>SUMIFS(Baggrundsvariable!F$3:F$296,Baggrundsvariable!$A$3:$A$296,Samlet!$C2386,Baggrundsvariable!$C$3:$C$296,Samlet!$E2386)</f>
        <v>4.8</v>
      </c>
      <c r="J2386" s="8">
        <f>SUMIFS(Baggrundsvariable!G$3:G$296,Baggrundsvariable!$A$3:$A$296,Samlet!$C2386,Baggrundsvariable!$C$3:$C$296,Samlet!$E2386)</f>
        <v>19.7</v>
      </c>
      <c r="K2386" s="8">
        <f>SUMIFS(Baggrundsvariable!H$3:H$296,Baggrundsvariable!$A$3:$A$296,Samlet!$C2386,Baggrundsvariable!$C$3:$C$296,Samlet!$E2386)</f>
        <v>13.8</v>
      </c>
      <c r="L2386" s="8">
        <f>SUMIFS(Baggrundsvariable!I$3:I$296,Baggrundsvariable!$A$3:$A$296,Samlet!$C2386,Baggrundsvariable!$C$3:$C$296,Samlet!$E2386)</f>
        <v>5.1206122674088093</v>
      </c>
    </row>
    <row r="2387" spans="1:12">
      <c r="A2387">
        <v>6240</v>
      </c>
      <c r="B2387" t="s">
        <v>926</v>
      </c>
      <c r="C2387">
        <v>550</v>
      </c>
      <c r="D2387" t="s">
        <v>1294</v>
      </c>
      <c r="E2387">
        <v>2015</v>
      </c>
      <c r="F2387" s="15">
        <f>IF(VLOOKUP(IF($A2387&lt;1500,'BM011'!$D$5,IF($A2387&lt;1800,'BM011'!$D$5,IF($A2387&lt;2000,'BM011'!$D$5,$A2387))),'BM011'!$D$5:$U$607,'BM011'!T$609,0)="BRUG KOM",VLOOKUP($C2387,'BM010'!$C$5:$T$102,'BM010'!S$104,0),VLOOKUP(IF($A2387&lt;1500,'BM011'!$D$5,IF($A2387&lt;1800,'BM011'!$D$5,IF($A2387&lt;2000,'BM011'!$D$5,$A2387))),'BM011'!$D$5:$U$607,'BM011'!T$609,0))</f>
        <v>4134.666666666667</v>
      </c>
      <c r="G2387">
        <f>SUMIFS(Baggrundsvariable!D$3:D$296,Baggrundsvariable!$A$3:$A$296,Samlet!$C2387,Baggrundsvariable!$C$3:$C$296,Samlet!$E2387)</f>
        <v>189550</v>
      </c>
      <c r="H2387" s="8">
        <f>SUMIFS(Baggrundsvariable!E$3:E$296,Baggrundsvariable!$A$3:$A$296,Samlet!$C2387,Baggrundsvariable!$C$3:$C$296,Samlet!$E2387)</f>
        <v>0.69999999999999984</v>
      </c>
      <c r="I2387" s="8">
        <f>SUMIFS(Baggrundsvariable!F$3:F$296,Baggrundsvariable!$A$3:$A$296,Samlet!$C2387,Baggrundsvariable!$C$3:$C$296,Samlet!$E2387)</f>
        <v>3.6</v>
      </c>
      <c r="J2387" s="8">
        <f>SUMIFS(Baggrundsvariable!G$3:G$296,Baggrundsvariable!$A$3:$A$296,Samlet!$C2387,Baggrundsvariable!$C$3:$C$296,Samlet!$E2387)</f>
        <v>20.100000000000001</v>
      </c>
      <c r="K2387" s="8">
        <f>SUMIFS(Baggrundsvariable!H$3:H$296,Baggrundsvariable!$A$3:$A$296,Samlet!$C2387,Baggrundsvariable!$C$3:$C$296,Samlet!$E2387)</f>
        <v>12.7</v>
      </c>
      <c r="L2387" s="8">
        <f>SUMIFS(Baggrundsvariable!I$3:I$296,Baggrundsvariable!$A$3:$A$296,Samlet!$C2387,Baggrundsvariable!$C$3:$C$296,Samlet!$E2387)</f>
        <v>3.3503373375020566</v>
      </c>
    </row>
    <row r="2388" spans="1:12">
      <c r="A2388">
        <v>6261</v>
      </c>
      <c r="B2388" t="s">
        <v>927</v>
      </c>
      <c r="C2388">
        <v>550</v>
      </c>
      <c r="D2388" t="s">
        <v>1294</v>
      </c>
      <c r="E2388">
        <v>2015</v>
      </c>
      <c r="F2388" s="15">
        <f>IF(VLOOKUP(IF($A2388&lt;1500,'BM011'!$D$5,IF($A2388&lt;1800,'BM011'!$D$5,IF($A2388&lt;2000,'BM011'!$D$5,$A2388))),'BM011'!$D$5:$U$607,'BM011'!T$609,0)="BRUG KOM",VLOOKUP($C2388,'BM010'!$C$5:$T$102,'BM010'!S$104,0),VLOOKUP(IF($A2388&lt;1500,'BM011'!$D$5,IF($A2388&lt;1800,'BM011'!$D$5,IF($A2388&lt;2000,'BM011'!$D$5,$A2388))),'BM011'!$D$5:$U$607,'BM011'!T$609,0))</f>
        <v>4198</v>
      </c>
      <c r="G2388">
        <f>SUMIFS(Baggrundsvariable!D$3:D$296,Baggrundsvariable!$A$3:$A$296,Samlet!$C2388,Baggrundsvariable!$C$3:$C$296,Samlet!$E2388)</f>
        <v>189550</v>
      </c>
      <c r="H2388" s="8">
        <f>SUMIFS(Baggrundsvariable!E$3:E$296,Baggrundsvariable!$A$3:$A$296,Samlet!$C2388,Baggrundsvariable!$C$3:$C$296,Samlet!$E2388)</f>
        <v>0.69999999999999984</v>
      </c>
      <c r="I2388" s="8">
        <f>SUMIFS(Baggrundsvariable!F$3:F$296,Baggrundsvariable!$A$3:$A$296,Samlet!$C2388,Baggrundsvariable!$C$3:$C$296,Samlet!$E2388)</f>
        <v>3.6</v>
      </c>
      <c r="J2388" s="8">
        <f>SUMIFS(Baggrundsvariable!G$3:G$296,Baggrundsvariable!$A$3:$A$296,Samlet!$C2388,Baggrundsvariable!$C$3:$C$296,Samlet!$E2388)</f>
        <v>20.100000000000001</v>
      </c>
      <c r="K2388" s="8">
        <f>SUMIFS(Baggrundsvariable!H$3:H$296,Baggrundsvariable!$A$3:$A$296,Samlet!$C2388,Baggrundsvariable!$C$3:$C$296,Samlet!$E2388)</f>
        <v>12.7</v>
      </c>
      <c r="L2388" s="8">
        <f>SUMIFS(Baggrundsvariable!I$3:I$296,Baggrundsvariable!$A$3:$A$296,Samlet!$C2388,Baggrundsvariable!$C$3:$C$296,Samlet!$E2388)</f>
        <v>3.3503373375020566</v>
      </c>
    </row>
    <row r="2389" spans="1:12">
      <c r="A2389">
        <v>6270</v>
      </c>
      <c r="B2389" t="s">
        <v>928</v>
      </c>
      <c r="C2389">
        <v>550</v>
      </c>
      <c r="D2389" t="s">
        <v>1294</v>
      </c>
      <c r="E2389">
        <v>2015</v>
      </c>
      <c r="F2389" s="15">
        <f>IF(VLOOKUP(IF($A2389&lt;1500,'BM011'!$D$5,IF($A2389&lt;1800,'BM011'!$D$5,IF($A2389&lt;2000,'BM011'!$D$5,$A2389))),'BM011'!$D$5:$U$607,'BM011'!T$609,0)="BRUG KOM",VLOOKUP($C2389,'BM010'!$C$5:$T$102,'BM010'!S$104,0),VLOOKUP(IF($A2389&lt;1500,'BM011'!$D$5,IF($A2389&lt;1800,'BM011'!$D$5,IF($A2389&lt;2000,'BM011'!$D$5,$A2389))),'BM011'!$D$5:$U$607,'BM011'!T$609,0))</f>
        <v>5856</v>
      </c>
      <c r="G2389">
        <f>SUMIFS(Baggrundsvariable!D$3:D$296,Baggrundsvariable!$A$3:$A$296,Samlet!$C2389,Baggrundsvariable!$C$3:$C$296,Samlet!$E2389)</f>
        <v>189550</v>
      </c>
      <c r="H2389" s="8">
        <f>SUMIFS(Baggrundsvariable!E$3:E$296,Baggrundsvariable!$A$3:$A$296,Samlet!$C2389,Baggrundsvariable!$C$3:$C$296,Samlet!$E2389)</f>
        <v>0.69999999999999984</v>
      </c>
      <c r="I2389" s="8">
        <f>SUMIFS(Baggrundsvariable!F$3:F$296,Baggrundsvariable!$A$3:$A$296,Samlet!$C2389,Baggrundsvariable!$C$3:$C$296,Samlet!$E2389)</f>
        <v>3.6</v>
      </c>
      <c r="J2389" s="8">
        <f>SUMIFS(Baggrundsvariable!G$3:G$296,Baggrundsvariable!$A$3:$A$296,Samlet!$C2389,Baggrundsvariable!$C$3:$C$296,Samlet!$E2389)</f>
        <v>20.100000000000001</v>
      </c>
      <c r="K2389" s="8">
        <f>SUMIFS(Baggrundsvariable!H$3:H$296,Baggrundsvariable!$A$3:$A$296,Samlet!$C2389,Baggrundsvariable!$C$3:$C$296,Samlet!$E2389)</f>
        <v>12.7</v>
      </c>
      <c r="L2389" s="8">
        <f>SUMIFS(Baggrundsvariable!I$3:I$296,Baggrundsvariable!$A$3:$A$296,Samlet!$C2389,Baggrundsvariable!$C$3:$C$296,Samlet!$E2389)</f>
        <v>3.3503373375020566</v>
      </c>
    </row>
    <row r="2390" spans="1:12">
      <c r="A2390">
        <v>6280</v>
      </c>
      <c r="B2390" t="s">
        <v>929</v>
      </c>
      <c r="C2390">
        <v>550</v>
      </c>
      <c r="D2390" t="s">
        <v>1294</v>
      </c>
      <c r="E2390">
        <v>2015</v>
      </c>
      <c r="F2390" s="15">
        <f>IF(VLOOKUP(IF($A2390&lt;1500,'BM011'!$D$5,IF($A2390&lt;1800,'BM011'!$D$5,IF($A2390&lt;2000,'BM011'!$D$5,$A2390))),'BM011'!$D$5:$U$607,'BM011'!T$609,0)="BRUG KOM",VLOOKUP($C2390,'BM010'!$C$5:$T$102,'BM010'!S$104,0),VLOOKUP(IF($A2390&lt;1500,'BM011'!$D$5,IF($A2390&lt;1800,'BM011'!$D$5,IF($A2390&lt;2000,'BM011'!$D$5,$A2390))),'BM011'!$D$5:$U$607,'BM011'!T$609,0))</f>
        <v>4764.5</v>
      </c>
      <c r="G2390">
        <f>SUMIFS(Baggrundsvariable!D$3:D$296,Baggrundsvariable!$A$3:$A$296,Samlet!$C2390,Baggrundsvariable!$C$3:$C$296,Samlet!$E2390)</f>
        <v>189550</v>
      </c>
      <c r="H2390" s="8">
        <f>SUMIFS(Baggrundsvariable!E$3:E$296,Baggrundsvariable!$A$3:$A$296,Samlet!$C2390,Baggrundsvariable!$C$3:$C$296,Samlet!$E2390)</f>
        <v>0.69999999999999984</v>
      </c>
      <c r="I2390" s="8">
        <f>SUMIFS(Baggrundsvariable!F$3:F$296,Baggrundsvariable!$A$3:$A$296,Samlet!$C2390,Baggrundsvariable!$C$3:$C$296,Samlet!$E2390)</f>
        <v>3.6</v>
      </c>
      <c r="J2390" s="8">
        <f>SUMIFS(Baggrundsvariable!G$3:G$296,Baggrundsvariable!$A$3:$A$296,Samlet!$C2390,Baggrundsvariable!$C$3:$C$296,Samlet!$E2390)</f>
        <v>20.100000000000001</v>
      </c>
      <c r="K2390" s="8">
        <f>SUMIFS(Baggrundsvariable!H$3:H$296,Baggrundsvariable!$A$3:$A$296,Samlet!$C2390,Baggrundsvariable!$C$3:$C$296,Samlet!$E2390)</f>
        <v>12.7</v>
      </c>
      <c r="L2390" s="8">
        <f>SUMIFS(Baggrundsvariable!I$3:I$296,Baggrundsvariable!$A$3:$A$296,Samlet!$C2390,Baggrundsvariable!$C$3:$C$296,Samlet!$E2390)</f>
        <v>3.3503373375020566</v>
      </c>
    </row>
    <row r="2391" spans="1:12">
      <c r="A2391">
        <v>6300</v>
      </c>
      <c r="B2391" t="s">
        <v>930</v>
      </c>
      <c r="C2391">
        <v>540</v>
      </c>
      <c r="D2391" t="s">
        <v>1295</v>
      </c>
      <c r="E2391">
        <v>2015</v>
      </c>
      <c r="F2391" s="15">
        <f>IF(VLOOKUP(IF($A2391&lt;1500,'BM011'!$D$5,IF($A2391&lt;1800,'BM011'!$D$5,IF($A2391&lt;2000,'BM011'!$D$5,$A2391))),'BM011'!$D$5:$U$607,'BM011'!T$609,0)="BRUG KOM",VLOOKUP($C2391,'BM010'!$C$5:$T$102,'BM010'!S$104,0),VLOOKUP(IF($A2391&lt;1500,'BM011'!$D$5,IF($A2391&lt;1800,'BM011'!$D$5,IF($A2391&lt;2000,'BM011'!$D$5,$A2391))),'BM011'!$D$5:$U$607,'BM011'!T$609,0))</f>
        <v>6359.75</v>
      </c>
      <c r="G2391">
        <f>SUMIFS(Baggrundsvariable!D$3:D$296,Baggrundsvariable!$A$3:$A$296,Samlet!$C2391,Baggrundsvariable!$C$3:$C$296,Samlet!$E2391)</f>
        <v>199900</v>
      </c>
      <c r="H2391" s="8">
        <f>SUMIFS(Baggrundsvariable!E$3:E$296,Baggrundsvariable!$A$3:$A$296,Samlet!$C2391,Baggrundsvariable!$C$3:$C$296,Samlet!$E2391)</f>
        <v>0.82500000000000007</v>
      </c>
      <c r="I2391" s="8">
        <f>SUMIFS(Baggrundsvariable!F$3:F$296,Baggrundsvariable!$A$3:$A$296,Samlet!$C2391,Baggrundsvariable!$C$3:$C$296,Samlet!$E2391)</f>
        <v>3</v>
      </c>
      <c r="J2391" s="8">
        <f>SUMIFS(Baggrundsvariable!G$3:G$296,Baggrundsvariable!$A$3:$A$296,Samlet!$C2391,Baggrundsvariable!$C$3:$C$296,Samlet!$E2391)</f>
        <v>17.2</v>
      </c>
      <c r="K2391" s="8">
        <f>SUMIFS(Baggrundsvariable!H$3:H$296,Baggrundsvariable!$A$3:$A$296,Samlet!$C2391,Baggrundsvariable!$C$3:$C$296,Samlet!$E2391)</f>
        <v>13.7</v>
      </c>
      <c r="L2391" s="8">
        <f>SUMIFS(Baggrundsvariable!I$3:I$296,Baggrundsvariable!$A$3:$A$296,Samlet!$C2391,Baggrundsvariable!$C$3:$C$296,Samlet!$E2391)</f>
        <v>6.402066195780737</v>
      </c>
    </row>
    <row r="2392" spans="1:12">
      <c r="A2392">
        <v>6310</v>
      </c>
      <c r="B2392" t="s">
        <v>931</v>
      </c>
      <c r="C2392">
        <v>540</v>
      </c>
      <c r="D2392" t="s">
        <v>1295</v>
      </c>
      <c r="E2392">
        <v>2015</v>
      </c>
      <c r="F2392" s="15">
        <f>IF(VLOOKUP(IF($A2392&lt;1500,'BM011'!$D$5,IF($A2392&lt;1800,'BM011'!$D$5,IF($A2392&lt;2000,'BM011'!$D$5,$A2392))),'BM011'!$D$5:$U$607,'BM011'!T$609,0)="BRUG KOM",VLOOKUP($C2392,'BM010'!$C$5:$T$102,'BM010'!S$104,0),VLOOKUP(IF($A2392&lt;1500,'BM011'!$D$5,IF($A2392&lt;1800,'BM011'!$D$5,IF($A2392&lt;2000,'BM011'!$D$5,$A2392))),'BM011'!$D$5:$U$607,'BM011'!T$609,0))</f>
        <v>7152.5</v>
      </c>
      <c r="G2392">
        <f>SUMIFS(Baggrundsvariable!D$3:D$296,Baggrundsvariable!$A$3:$A$296,Samlet!$C2392,Baggrundsvariable!$C$3:$C$296,Samlet!$E2392)</f>
        <v>199900</v>
      </c>
      <c r="H2392" s="8">
        <f>SUMIFS(Baggrundsvariable!E$3:E$296,Baggrundsvariable!$A$3:$A$296,Samlet!$C2392,Baggrundsvariable!$C$3:$C$296,Samlet!$E2392)</f>
        <v>0.82500000000000007</v>
      </c>
      <c r="I2392" s="8">
        <f>SUMIFS(Baggrundsvariable!F$3:F$296,Baggrundsvariable!$A$3:$A$296,Samlet!$C2392,Baggrundsvariable!$C$3:$C$296,Samlet!$E2392)</f>
        <v>3</v>
      </c>
      <c r="J2392" s="8">
        <f>SUMIFS(Baggrundsvariable!G$3:G$296,Baggrundsvariable!$A$3:$A$296,Samlet!$C2392,Baggrundsvariable!$C$3:$C$296,Samlet!$E2392)</f>
        <v>17.2</v>
      </c>
      <c r="K2392" s="8">
        <f>SUMIFS(Baggrundsvariable!H$3:H$296,Baggrundsvariable!$A$3:$A$296,Samlet!$C2392,Baggrundsvariable!$C$3:$C$296,Samlet!$E2392)</f>
        <v>13.7</v>
      </c>
      <c r="L2392" s="8">
        <f>SUMIFS(Baggrundsvariable!I$3:I$296,Baggrundsvariable!$A$3:$A$296,Samlet!$C2392,Baggrundsvariable!$C$3:$C$296,Samlet!$E2392)</f>
        <v>6.402066195780737</v>
      </c>
    </row>
    <row r="2393" spans="1:12">
      <c r="A2393">
        <v>6320</v>
      </c>
      <c r="B2393" t="s">
        <v>932</v>
      </c>
      <c r="C2393">
        <v>540</v>
      </c>
      <c r="D2393" t="s">
        <v>1295</v>
      </c>
      <c r="E2393">
        <v>2015</v>
      </c>
      <c r="F2393" s="15">
        <f>IF(VLOOKUP(IF($A2393&lt;1500,'BM011'!$D$5,IF($A2393&lt;1800,'BM011'!$D$5,IF($A2393&lt;2000,'BM011'!$D$5,$A2393))),'BM011'!$D$5:$U$607,'BM011'!T$609,0)="BRUG KOM",VLOOKUP($C2393,'BM010'!$C$5:$T$102,'BM010'!S$104,0),VLOOKUP(IF($A2393&lt;1500,'BM011'!$D$5,IF($A2393&lt;1800,'BM011'!$D$5,IF($A2393&lt;2000,'BM011'!$D$5,$A2393))),'BM011'!$D$5:$U$607,'BM011'!T$609,0))</f>
        <v>7374.75</v>
      </c>
      <c r="G2393">
        <f>SUMIFS(Baggrundsvariable!D$3:D$296,Baggrundsvariable!$A$3:$A$296,Samlet!$C2393,Baggrundsvariable!$C$3:$C$296,Samlet!$E2393)</f>
        <v>199900</v>
      </c>
      <c r="H2393" s="8">
        <f>SUMIFS(Baggrundsvariable!E$3:E$296,Baggrundsvariable!$A$3:$A$296,Samlet!$C2393,Baggrundsvariable!$C$3:$C$296,Samlet!$E2393)</f>
        <v>0.82500000000000007</v>
      </c>
      <c r="I2393" s="8">
        <f>SUMIFS(Baggrundsvariable!F$3:F$296,Baggrundsvariable!$A$3:$A$296,Samlet!$C2393,Baggrundsvariable!$C$3:$C$296,Samlet!$E2393)</f>
        <v>3</v>
      </c>
      <c r="J2393" s="8">
        <f>SUMIFS(Baggrundsvariable!G$3:G$296,Baggrundsvariable!$A$3:$A$296,Samlet!$C2393,Baggrundsvariable!$C$3:$C$296,Samlet!$E2393)</f>
        <v>17.2</v>
      </c>
      <c r="K2393" s="8">
        <f>SUMIFS(Baggrundsvariable!H$3:H$296,Baggrundsvariable!$A$3:$A$296,Samlet!$C2393,Baggrundsvariable!$C$3:$C$296,Samlet!$E2393)</f>
        <v>13.7</v>
      </c>
      <c r="L2393" s="8">
        <f>SUMIFS(Baggrundsvariable!I$3:I$296,Baggrundsvariable!$A$3:$A$296,Samlet!$C2393,Baggrundsvariable!$C$3:$C$296,Samlet!$E2393)</f>
        <v>6.402066195780737</v>
      </c>
    </row>
    <row r="2394" spans="1:12">
      <c r="A2394">
        <v>6330</v>
      </c>
      <c r="B2394" t="s">
        <v>933</v>
      </c>
      <c r="C2394">
        <v>580</v>
      </c>
      <c r="D2394" t="s">
        <v>1293</v>
      </c>
      <c r="E2394">
        <v>2015</v>
      </c>
      <c r="F2394" s="15">
        <f>IF(VLOOKUP(IF($A2394&lt;1500,'BM011'!$D$5,IF($A2394&lt;1800,'BM011'!$D$5,IF($A2394&lt;2000,'BM011'!$D$5,$A2394))),'BM011'!$D$5:$U$607,'BM011'!T$609,0)="BRUG KOM",VLOOKUP($C2394,'BM010'!$C$5:$T$102,'BM010'!S$104,0),VLOOKUP(IF($A2394&lt;1500,'BM011'!$D$5,IF($A2394&lt;1800,'BM011'!$D$5,IF($A2394&lt;2000,'BM011'!$D$5,$A2394))),'BM011'!$D$5:$U$607,'BM011'!T$609,0))</f>
        <v>5598.333333333333</v>
      </c>
      <c r="G2394">
        <f>SUMIFS(Baggrundsvariable!D$3:D$296,Baggrundsvariable!$A$3:$A$296,Samlet!$C2394,Baggrundsvariable!$C$3:$C$296,Samlet!$E2394)</f>
        <v>198437</v>
      </c>
      <c r="H2394" s="8">
        <f>SUMIFS(Baggrundsvariable!E$3:E$296,Baggrundsvariable!$A$3:$A$296,Samlet!$C2394,Baggrundsvariable!$C$3:$C$296,Samlet!$E2394)</f>
        <v>1.05</v>
      </c>
      <c r="I2394" s="8">
        <f>SUMIFS(Baggrundsvariable!F$3:F$296,Baggrundsvariable!$A$3:$A$296,Samlet!$C2394,Baggrundsvariable!$C$3:$C$296,Samlet!$E2394)</f>
        <v>4.8</v>
      </c>
      <c r="J2394" s="8">
        <f>SUMIFS(Baggrundsvariable!G$3:G$296,Baggrundsvariable!$A$3:$A$296,Samlet!$C2394,Baggrundsvariable!$C$3:$C$296,Samlet!$E2394)</f>
        <v>19.7</v>
      </c>
      <c r="K2394" s="8">
        <f>SUMIFS(Baggrundsvariable!H$3:H$296,Baggrundsvariable!$A$3:$A$296,Samlet!$C2394,Baggrundsvariable!$C$3:$C$296,Samlet!$E2394)</f>
        <v>13.8</v>
      </c>
      <c r="L2394" s="8">
        <f>SUMIFS(Baggrundsvariable!I$3:I$296,Baggrundsvariable!$A$3:$A$296,Samlet!$C2394,Baggrundsvariable!$C$3:$C$296,Samlet!$E2394)</f>
        <v>5.1206122674088093</v>
      </c>
    </row>
    <row r="2395" spans="1:12">
      <c r="A2395">
        <v>6340</v>
      </c>
      <c r="B2395" t="s">
        <v>934</v>
      </c>
      <c r="C2395">
        <v>580</v>
      </c>
      <c r="D2395" t="s">
        <v>1293</v>
      </c>
      <c r="E2395">
        <v>2015</v>
      </c>
      <c r="F2395" s="15">
        <f>IF(VLOOKUP(IF($A2395&lt;1500,'BM011'!$D$5,IF($A2395&lt;1800,'BM011'!$D$5,IF($A2395&lt;2000,'BM011'!$D$5,$A2395))),'BM011'!$D$5:$U$607,'BM011'!T$609,0)="BRUG KOM",VLOOKUP($C2395,'BM010'!$C$5:$T$102,'BM010'!S$104,0),VLOOKUP(IF($A2395&lt;1500,'BM011'!$D$5,IF($A2395&lt;1800,'BM011'!$D$5,IF($A2395&lt;2000,'BM011'!$D$5,$A2395))),'BM011'!$D$5:$U$607,'BM011'!T$609,0))</f>
        <v>7275.666666666667</v>
      </c>
      <c r="G2395">
        <f>SUMIFS(Baggrundsvariable!D$3:D$296,Baggrundsvariable!$A$3:$A$296,Samlet!$C2395,Baggrundsvariable!$C$3:$C$296,Samlet!$E2395)</f>
        <v>198437</v>
      </c>
      <c r="H2395" s="8">
        <f>SUMIFS(Baggrundsvariable!E$3:E$296,Baggrundsvariable!$A$3:$A$296,Samlet!$C2395,Baggrundsvariable!$C$3:$C$296,Samlet!$E2395)</f>
        <v>1.05</v>
      </c>
      <c r="I2395" s="8">
        <f>SUMIFS(Baggrundsvariable!F$3:F$296,Baggrundsvariable!$A$3:$A$296,Samlet!$C2395,Baggrundsvariable!$C$3:$C$296,Samlet!$E2395)</f>
        <v>4.8</v>
      </c>
      <c r="J2395" s="8">
        <f>SUMIFS(Baggrundsvariable!G$3:G$296,Baggrundsvariable!$A$3:$A$296,Samlet!$C2395,Baggrundsvariable!$C$3:$C$296,Samlet!$E2395)</f>
        <v>19.7</v>
      </c>
      <c r="K2395" s="8">
        <f>SUMIFS(Baggrundsvariable!H$3:H$296,Baggrundsvariable!$A$3:$A$296,Samlet!$C2395,Baggrundsvariable!$C$3:$C$296,Samlet!$E2395)</f>
        <v>13.8</v>
      </c>
      <c r="L2395" s="8">
        <f>SUMIFS(Baggrundsvariable!I$3:I$296,Baggrundsvariable!$A$3:$A$296,Samlet!$C2395,Baggrundsvariable!$C$3:$C$296,Samlet!$E2395)</f>
        <v>5.1206122674088093</v>
      </c>
    </row>
    <row r="2396" spans="1:12">
      <c r="A2396">
        <v>6360</v>
      </c>
      <c r="B2396" t="s">
        <v>935</v>
      </c>
      <c r="C2396">
        <v>580</v>
      </c>
      <c r="D2396" t="s">
        <v>1293</v>
      </c>
      <c r="E2396">
        <v>2015</v>
      </c>
      <c r="F2396" s="15">
        <f>IF(VLOOKUP(IF($A2396&lt;1500,'BM011'!$D$5,IF($A2396&lt;1800,'BM011'!$D$5,IF($A2396&lt;2000,'BM011'!$D$5,$A2396))),'BM011'!$D$5:$U$607,'BM011'!T$609,0)="BRUG KOM",VLOOKUP($C2396,'BM010'!$C$5:$T$102,'BM010'!S$104,0),VLOOKUP(IF($A2396&lt;1500,'BM011'!$D$5,IF($A2396&lt;1800,'BM011'!$D$5,IF($A2396&lt;2000,'BM011'!$D$5,$A2396))),'BM011'!$D$5:$U$607,'BM011'!T$609,0))</f>
        <v>5334.5</v>
      </c>
      <c r="G2396">
        <f>SUMIFS(Baggrundsvariable!D$3:D$296,Baggrundsvariable!$A$3:$A$296,Samlet!$C2396,Baggrundsvariable!$C$3:$C$296,Samlet!$E2396)</f>
        <v>198437</v>
      </c>
      <c r="H2396" s="8">
        <f>SUMIFS(Baggrundsvariable!E$3:E$296,Baggrundsvariable!$A$3:$A$296,Samlet!$C2396,Baggrundsvariable!$C$3:$C$296,Samlet!$E2396)</f>
        <v>1.05</v>
      </c>
      <c r="I2396" s="8">
        <f>SUMIFS(Baggrundsvariable!F$3:F$296,Baggrundsvariable!$A$3:$A$296,Samlet!$C2396,Baggrundsvariable!$C$3:$C$296,Samlet!$E2396)</f>
        <v>4.8</v>
      </c>
      <c r="J2396" s="8">
        <f>SUMIFS(Baggrundsvariable!G$3:G$296,Baggrundsvariable!$A$3:$A$296,Samlet!$C2396,Baggrundsvariable!$C$3:$C$296,Samlet!$E2396)</f>
        <v>19.7</v>
      </c>
      <c r="K2396" s="8">
        <f>SUMIFS(Baggrundsvariable!H$3:H$296,Baggrundsvariable!$A$3:$A$296,Samlet!$C2396,Baggrundsvariable!$C$3:$C$296,Samlet!$E2396)</f>
        <v>13.8</v>
      </c>
      <c r="L2396" s="8">
        <f>SUMIFS(Baggrundsvariable!I$3:I$296,Baggrundsvariable!$A$3:$A$296,Samlet!$C2396,Baggrundsvariable!$C$3:$C$296,Samlet!$E2396)</f>
        <v>5.1206122674088093</v>
      </c>
    </row>
    <row r="2397" spans="1:12">
      <c r="A2397">
        <v>6372</v>
      </c>
      <c r="B2397" t="s">
        <v>936</v>
      </c>
      <c r="C2397">
        <v>580</v>
      </c>
      <c r="D2397" t="s">
        <v>1293</v>
      </c>
      <c r="E2397">
        <v>2015</v>
      </c>
      <c r="F2397" s="15">
        <f>IF(VLOOKUP(IF($A2397&lt;1500,'BM011'!$D$5,IF($A2397&lt;1800,'BM011'!$D$5,IF($A2397&lt;2000,'BM011'!$D$5,$A2397))),'BM011'!$D$5:$U$607,'BM011'!T$609,0)="BRUG KOM",VLOOKUP($C2397,'BM010'!$C$5:$T$102,'BM010'!S$104,0),VLOOKUP(IF($A2397&lt;1500,'BM011'!$D$5,IF($A2397&lt;1800,'BM011'!$D$5,IF($A2397&lt;2000,'BM011'!$D$5,$A2397))),'BM011'!$D$5:$U$607,'BM011'!T$609,0))</f>
        <v>3571</v>
      </c>
      <c r="G2397">
        <f>SUMIFS(Baggrundsvariable!D$3:D$296,Baggrundsvariable!$A$3:$A$296,Samlet!$C2397,Baggrundsvariable!$C$3:$C$296,Samlet!$E2397)</f>
        <v>198437</v>
      </c>
      <c r="H2397" s="8">
        <f>SUMIFS(Baggrundsvariable!E$3:E$296,Baggrundsvariable!$A$3:$A$296,Samlet!$C2397,Baggrundsvariable!$C$3:$C$296,Samlet!$E2397)</f>
        <v>1.05</v>
      </c>
      <c r="I2397" s="8">
        <f>SUMIFS(Baggrundsvariable!F$3:F$296,Baggrundsvariable!$A$3:$A$296,Samlet!$C2397,Baggrundsvariable!$C$3:$C$296,Samlet!$E2397)</f>
        <v>4.8</v>
      </c>
      <c r="J2397" s="8">
        <f>SUMIFS(Baggrundsvariable!G$3:G$296,Baggrundsvariable!$A$3:$A$296,Samlet!$C2397,Baggrundsvariable!$C$3:$C$296,Samlet!$E2397)</f>
        <v>19.7</v>
      </c>
      <c r="K2397" s="8">
        <f>SUMIFS(Baggrundsvariable!H$3:H$296,Baggrundsvariable!$A$3:$A$296,Samlet!$C2397,Baggrundsvariable!$C$3:$C$296,Samlet!$E2397)</f>
        <v>13.8</v>
      </c>
      <c r="L2397" s="8">
        <f>SUMIFS(Baggrundsvariable!I$3:I$296,Baggrundsvariable!$A$3:$A$296,Samlet!$C2397,Baggrundsvariable!$C$3:$C$296,Samlet!$E2397)</f>
        <v>5.1206122674088093</v>
      </c>
    </row>
    <row r="2398" spans="1:12">
      <c r="A2398">
        <v>6392</v>
      </c>
      <c r="B2398" t="s">
        <v>937</v>
      </c>
      <c r="C2398">
        <v>580</v>
      </c>
      <c r="D2398" t="s">
        <v>1293</v>
      </c>
      <c r="E2398">
        <v>2015</v>
      </c>
      <c r="F2398" s="15">
        <f>IF(VLOOKUP(IF($A2398&lt;1500,'BM011'!$D$5,IF($A2398&lt;1800,'BM011'!$D$5,IF($A2398&lt;2000,'BM011'!$D$5,$A2398))),'BM011'!$D$5:$U$607,'BM011'!T$609,0)="BRUG KOM",VLOOKUP($C2398,'BM010'!$C$5:$T$102,'BM010'!S$104,0),VLOOKUP(IF($A2398&lt;1500,'BM011'!$D$5,IF($A2398&lt;1800,'BM011'!$D$5,IF($A2398&lt;2000,'BM011'!$D$5,$A2398))),'BM011'!$D$5:$U$607,'BM011'!T$609,0))</f>
        <v>4321</v>
      </c>
      <c r="G2398">
        <f>SUMIFS(Baggrundsvariable!D$3:D$296,Baggrundsvariable!$A$3:$A$296,Samlet!$C2398,Baggrundsvariable!$C$3:$C$296,Samlet!$E2398)</f>
        <v>198437</v>
      </c>
      <c r="H2398" s="8">
        <f>SUMIFS(Baggrundsvariable!E$3:E$296,Baggrundsvariable!$A$3:$A$296,Samlet!$C2398,Baggrundsvariable!$C$3:$C$296,Samlet!$E2398)</f>
        <v>1.05</v>
      </c>
      <c r="I2398" s="8">
        <f>SUMIFS(Baggrundsvariable!F$3:F$296,Baggrundsvariable!$A$3:$A$296,Samlet!$C2398,Baggrundsvariable!$C$3:$C$296,Samlet!$E2398)</f>
        <v>4.8</v>
      </c>
      <c r="J2398" s="8">
        <f>SUMIFS(Baggrundsvariable!G$3:G$296,Baggrundsvariable!$A$3:$A$296,Samlet!$C2398,Baggrundsvariable!$C$3:$C$296,Samlet!$E2398)</f>
        <v>19.7</v>
      </c>
      <c r="K2398" s="8">
        <f>SUMIFS(Baggrundsvariable!H$3:H$296,Baggrundsvariable!$A$3:$A$296,Samlet!$C2398,Baggrundsvariable!$C$3:$C$296,Samlet!$E2398)</f>
        <v>13.8</v>
      </c>
      <c r="L2398" s="8">
        <f>SUMIFS(Baggrundsvariable!I$3:I$296,Baggrundsvariable!$A$3:$A$296,Samlet!$C2398,Baggrundsvariable!$C$3:$C$296,Samlet!$E2398)</f>
        <v>5.1206122674088093</v>
      </c>
    </row>
    <row r="2399" spans="1:12">
      <c r="A2399">
        <v>6400</v>
      </c>
      <c r="B2399" t="s">
        <v>938</v>
      </c>
      <c r="C2399">
        <v>540</v>
      </c>
      <c r="D2399" t="s">
        <v>1295</v>
      </c>
      <c r="E2399">
        <v>2015</v>
      </c>
      <c r="F2399" s="15">
        <f>IF(VLOOKUP(IF($A2399&lt;1500,'BM011'!$D$5,IF($A2399&lt;1800,'BM011'!$D$5,IF($A2399&lt;2000,'BM011'!$D$5,$A2399))),'BM011'!$D$5:$U$607,'BM011'!T$609,0)="BRUG KOM",VLOOKUP($C2399,'BM010'!$C$5:$T$102,'BM010'!S$104,0),VLOOKUP(IF($A2399&lt;1500,'BM011'!$D$5,IF($A2399&lt;1800,'BM011'!$D$5,IF($A2399&lt;2000,'BM011'!$D$5,$A2399))),'BM011'!$D$5:$U$607,'BM011'!T$609,0))</f>
        <v>9370.75</v>
      </c>
      <c r="G2399">
        <f>SUMIFS(Baggrundsvariable!D$3:D$296,Baggrundsvariable!$A$3:$A$296,Samlet!$C2399,Baggrundsvariable!$C$3:$C$296,Samlet!$E2399)</f>
        <v>199900</v>
      </c>
      <c r="H2399" s="8">
        <f>SUMIFS(Baggrundsvariable!E$3:E$296,Baggrundsvariable!$A$3:$A$296,Samlet!$C2399,Baggrundsvariable!$C$3:$C$296,Samlet!$E2399)</f>
        <v>0.82500000000000007</v>
      </c>
      <c r="I2399" s="8">
        <f>SUMIFS(Baggrundsvariable!F$3:F$296,Baggrundsvariable!$A$3:$A$296,Samlet!$C2399,Baggrundsvariable!$C$3:$C$296,Samlet!$E2399)</f>
        <v>3</v>
      </c>
      <c r="J2399" s="8">
        <f>SUMIFS(Baggrundsvariable!G$3:G$296,Baggrundsvariable!$A$3:$A$296,Samlet!$C2399,Baggrundsvariable!$C$3:$C$296,Samlet!$E2399)</f>
        <v>17.2</v>
      </c>
      <c r="K2399" s="8">
        <f>SUMIFS(Baggrundsvariable!H$3:H$296,Baggrundsvariable!$A$3:$A$296,Samlet!$C2399,Baggrundsvariable!$C$3:$C$296,Samlet!$E2399)</f>
        <v>13.7</v>
      </c>
      <c r="L2399" s="8">
        <f>SUMIFS(Baggrundsvariable!I$3:I$296,Baggrundsvariable!$A$3:$A$296,Samlet!$C2399,Baggrundsvariable!$C$3:$C$296,Samlet!$E2399)</f>
        <v>6.402066195780737</v>
      </c>
    </row>
    <row r="2400" spans="1:12">
      <c r="A2400">
        <v>6430</v>
      </c>
      <c r="B2400" t="s">
        <v>939</v>
      </c>
      <c r="C2400">
        <v>540</v>
      </c>
      <c r="D2400" t="s">
        <v>1295</v>
      </c>
      <c r="E2400">
        <v>2015</v>
      </c>
      <c r="F2400" s="15">
        <f>IF(VLOOKUP(IF($A2400&lt;1500,'BM011'!$D$5,IF($A2400&lt;1800,'BM011'!$D$5,IF($A2400&lt;2000,'BM011'!$D$5,$A2400))),'BM011'!$D$5:$U$607,'BM011'!T$609,0)="BRUG KOM",VLOOKUP($C2400,'BM010'!$C$5:$T$102,'BM010'!S$104,0),VLOOKUP(IF($A2400&lt;1500,'BM011'!$D$5,IF($A2400&lt;1800,'BM011'!$D$5,IF($A2400&lt;2000,'BM011'!$D$5,$A2400))),'BM011'!$D$5:$U$607,'BM011'!T$609,0))</f>
        <v>3762.25</v>
      </c>
      <c r="G2400">
        <f>SUMIFS(Baggrundsvariable!D$3:D$296,Baggrundsvariable!$A$3:$A$296,Samlet!$C2400,Baggrundsvariable!$C$3:$C$296,Samlet!$E2400)</f>
        <v>199900</v>
      </c>
      <c r="H2400" s="8">
        <f>SUMIFS(Baggrundsvariable!E$3:E$296,Baggrundsvariable!$A$3:$A$296,Samlet!$C2400,Baggrundsvariable!$C$3:$C$296,Samlet!$E2400)</f>
        <v>0.82500000000000007</v>
      </c>
      <c r="I2400" s="8">
        <f>SUMIFS(Baggrundsvariable!F$3:F$296,Baggrundsvariable!$A$3:$A$296,Samlet!$C2400,Baggrundsvariable!$C$3:$C$296,Samlet!$E2400)</f>
        <v>3</v>
      </c>
      <c r="J2400" s="8">
        <f>SUMIFS(Baggrundsvariable!G$3:G$296,Baggrundsvariable!$A$3:$A$296,Samlet!$C2400,Baggrundsvariable!$C$3:$C$296,Samlet!$E2400)</f>
        <v>17.2</v>
      </c>
      <c r="K2400" s="8">
        <f>SUMIFS(Baggrundsvariable!H$3:H$296,Baggrundsvariable!$A$3:$A$296,Samlet!$C2400,Baggrundsvariable!$C$3:$C$296,Samlet!$E2400)</f>
        <v>13.7</v>
      </c>
      <c r="L2400" s="8">
        <f>SUMIFS(Baggrundsvariable!I$3:I$296,Baggrundsvariable!$A$3:$A$296,Samlet!$C2400,Baggrundsvariable!$C$3:$C$296,Samlet!$E2400)</f>
        <v>6.402066195780737</v>
      </c>
    </row>
    <row r="2401" spans="1:12">
      <c r="A2401">
        <v>6430</v>
      </c>
      <c r="B2401" t="s">
        <v>939</v>
      </c>
      <c r="C2401">
        <v>621</v>
      </c>
      <c r="D2401" t="s">
        <v>1290</v>
      </c>
      <c r="E2401">
        <v>2015</v>
      </c>
      <c r="F2401" s="15">
        <f>IF(VLOOKUP(IF($A2401&lt;1500,'BM011'!$D$5,IF($A2401&lt;1800,'BM011'!$D$5,IF($A2401&lt;2000,'BM011'!$D$5,$A2401))),'BM011'!$D$5:$U$607,'BM011'!T$609,0)="BRUG KOM",VLOOKUP($C2401,'BM010'!$C$5:$T$102,'BM010'!S$104,0),VLOOKUP(IF($A2401&lt;1500,'BM011'!$D$5,IF($A2401&lt;1800,'BM011'!$D$5,IF($A2401&lt;2000,'BM011'!$D$5,$A2401))),'BM011'!$D$5:$U$607,'BM011'!T$609,0))</f>
        <v>3762.25</v>
      </c>
      <c r="G2401">
        <f>SUMIFS(Baggrundsvariable!D$3:D$296,Baggrundsvariable!$A$3:$A$296,Samlet!$C2401,Baggrundsvariable!$C$3:$C$296,Samlet!$E2401)</f>
        <v>216806</v>
      </c>
      <c r="H2401" s="8">
        <f>SUMIFS(Baggrundsvariable!E$3:E$296,Baggrundsvariable!$A$3:$A$296,Samlet!$C2401,Baggrundsvariable!$C$3:$C$296,Samlet!$E2401)</f>
        <v>0.75</v>
      </c>
      <c r="I2401" s="8">
        <f>SUMIFS(Baggrundsvariable!F$3:F$296,Baggrundsvariable!$A$3:$A$296,Samlet!$C2401,Baggrundsvariable!$C$3:$C$296,Samlet!$E2401)</f>
        <v>4.2</v>
      </c>
      <c r="J2401" s="8">
        <f>SUMIFS(Baggrundsvariable!G$3:G$296,Baggrundsvariable!$A$3:$A$296,Samlet!$C2401,Baggrundsvariable!$C$3:$C$296,Samlet!$E2401)</f>
        <v>17.600000000000001</v>
      </c>
      <c r="K2401" s="8">
        <f>SUMIFS(Baggrundsvariable!H$3:H$296,Baggrundsvariable!$A$3:$A$296,Samlet!$C2401,Baggrundsvariable!$C$3:$C$296,Samlet!$E2401)</f>
        <v>14.7</v>
      </c>
      <c r="L2401" s="8">
        <f>SUMIFS(Baggrundsvariable!I$3:I$296,Baggrundsvariable!$A$3:$A$296,Samlet!$C2401,Baggrundsvariable!$C$3:$C$296,Samlet!$E2401)</f>
        <v>7.1487198350759975</v>
      </c>
    </row>
    <row r="2402" spans="1:12">
      <c r="A2402">
        <v>6440</v>
      </c>
      <c r="B2402" t="s">
        <v>940</v>
      </c>
      <c r="C2402">
        <v>540</v>
      </c>
      <c r="D2402" t="s">
        <v>1295</v>
      </c>
      <c r="E2402">
        <v>2015</v>
      </c>
      <c r="F2402" s="15">
        <f>IF(VLOOKUP(IF($A2402&lt;1500,'BM011'!$D$5,IF($A2402&lt;1800,'BM011'!$D$5,IF($A2402&lt;2000,'BM011'!$D$5,$A2402))),'BM011'!$D$5:$U$607,'BM011'!T$609,0)="BRUG KOM",VLOOKUP($C2402,'BM010'!$C$5:$T$102,'BM010'!S$104,0),VLOOKUP(IF($A2402&lt;1500,'BM011'!$D$5,IF($A2402&lt;1800,'BM011'!$D$5,IF($A2402&lt;2000,'BM011'!$D$5,$A2402))),'BM011'!$D$5:$U$607,'BM011'!T$609,0))</f>
        <v>5800.25</v>
      </c>
      <c r="G2402">
        <f>SUMIFS(Baggrundsvariable!D$3:D$296,Baggrundsvariable!$A$3:$A$296,Samlet!$C2402,Baggrundsvariable!$C$3:$C$296,Samlet!$E2402)</f>
        <v>199900</v>
      </c>
      <c r="H2402" s="8">
        <f>SUMIFS(Baggrundsvariable!E$3:E$296,Baggrundsvariable!$A$3:$A$296,Samlet!$C2402,Baggrundsvariable!$C$3:$C$296,Samlet!$E2402)</f>
        <v>0.82500000000000007</v>
      </c>
      <c r="I2402" s="8">
        <f>SUMIFS(Baggrundsvariable!F$3:F$296,Baggrundsvariable!$A$3:$A$296,Samlet!$C2402,Baggrundsvariable!$C$3:$C$296,Samlet!$E2402)</f>
        <v>3</v>
      </c>
      <c r="J2402" s="8">
        <f>SUMIFS(Baggrundsvariable!G$3:G$296,Baggrundsvariable!$A$3:$A$296,Samlet!$C2402,Baggrundsvariable!$C$3:$C$296,Samlet!$E2402)</f>
        <v>17.2</v>
      </c>
      <c r="K2402" s="8">
        <f>SUMIFS(Baggrundsvariable!H$3:H$296,Baggrundsvariable!$A$3:$A$296,Samlet!$C2402,Baggrundsvariable!$C$3:$C$296,Samlet!$E2402)</f>
        <v>13.7</v>
      </c>
      <c r="L2402" s="8">
        <f>SUMIFS(Baggrundsvariable!I$3:I$296,Baggrundsvariable!$A$3:$A$296,Samlet!$C2402,Baggrundsvariable!$C$3:$C$296,Samlet!$E2402)</f>
        <v>6.402066195780737</v>
      </c>
    </row>
    <row r="2403" spans="1:12">
      <c r="A2403">
        <v>6470</v>
      </c>
      <c r="B2403" t="s">
        <v>941</v>
      </c>
      <c r="C2403">
        <v>540</v>
      </c>
      <c r="D2403" t="s">
        <v>1295</v>
      </c>
      <c r="E2403">
        <v>2015</v>
      </c>
      <c r="F2403" s="15">
        <f>IF(VLOOKUP(IF($A2403&lt;1500,'BM011'!$D$5,IF($A2403&lt;1800,'BM011'!$D$5,IF($A2403&lt;2000,'BM011'!$D$5,$A2403))),'BM011'!$D$5:$U$607,'BM011'!T$609,0)="BRUG KOM",VLOOKUP($C2403,'BM010'!$C$5:$T$102,'BM010'!S$104,0),VLOOKUP(IF($A2403&lt;1500,'BM011'!$D$5,IF($A2403&lt;1800,'BM011'!$D$5,IF($A2403&lt;2000,'BM011'!$D$5,$A2403))),'BM011'!$D$5:$U$607,'BM011'!T$609,0))</f>
        <v>7425.75</v>
      </c>
      <c r="G2403">
        <f>SUMIFS(Baggrundsvariable!D$3:D$296,Baggrundsvariable!$A$3:$A$296,Samlet!$C2403,Baggrundsvariable!$C$3:$C$296,Samlet!$E2403)</f>
        <v>199900</v>
      </c>
      <c r="H2403" s="8">
        <f>SUMIFS(Baggrundsvariable!E$3:E$296,Baggrundsvariable!$A$3:$A$296,Samlet!$C2403,Baggrundsvariable!$C$3:$C$296,Samlet!$E2403)</f>
        <v>0.82500000000000007</v>
      </c>
      <c r="I2403" s="8">
        <f>SUMIFS(Baggrundsvariable!F$3:F$296,Baggrundsvariable!$A$3:$A$296,Samlet!$C2403,Baggrundsvariable!$C$3:$C$296,Samlet!$E2403)</f>
        <v>3</v>
      </c>
      <c r="J2403" s="8">
        <f>SUMIFS(Baggrundsvariable!G$3:G$296,Baggrundsvariable!$A$3:$A$296,Samlet!$C2403,Baggrundsvariable!$C$3:$C$296,Samlet!$E2403)</f>
        <v>17.2</v>
      </c>
      <c r="K2403" s="8">
        <f>SUMIFS(Baggrundsvariable!H$3:H$296,Baggrundsvariable!$A$3:$A$296,Samlet!$C2403,Baggrundsvariable!$C$3:$C$296,Samlet!$E2403)</f>
        <v>13.7</v>
      </c>
      <c r="L2403" s="8">
        <f>SUMIFS(Baggrundsvariable!I$3:I$296,Baggrundsvariable!$A$3:$A$296,Samlet!$C2403,Baggrundsvariable!$C$3:$C$296,Samlet!$E2403)</f>
        <v>6.402066195780737</v>
      </c>
    </row>
    <row r="2404" spans="1:12">
      <c r="A2404">
        <v>6500</v>
      </c>
      <c r="B2404" t="s">
        <v>942</v>
      </c>
      <c r="C2404">
        <v>510</v>
      </c>
      <c r="D2404" t="s">
        <v>1292</v>
      </c>
      <c r="E2404">
        <v>2015</v>
      </c>
      <c r="F2404" s="15">
        <f>IF(VLOOKUP(IF($A2404&lt;1500,'BM011'!$D$5,IF($A2404&lt;1800,'BM011'!$D$5,IF($A2404&lt;2000,'BM011'!$D$5,$A2404))),'BM011'!$D$5:$U$607,'BM011'!T$609,0)="BRUG KOM",VLOOKUP($C2404,'BM010'!$C$5:$T$102,'BM010'!S$104,0),VLOOKUP(IF($A2404&lt;1500,'BM011'!$D$5,IF($A2404&lt;1800,'BM011'!$D$5,IF($A2404&lt;2000,'BM011'!$D$5,$A2404))),'BM011'!$D$5:$U$607,'BM011'!T$609,0))</f>
        <v>5985</v>
      </c>
      <c r="G2404">
        <f>SUMIFS(Baggrundsvariable!D$3:D$296,Baggrundsvariable!$A$3:$A$296,Samlet!$C2404,Baggrundsvariable!$C$3:$C$296,Samlet!$E2404)</f>
        <v>198173</v>
      </c>
      <c r="H2404" s="8">
        <f>SUMIFS(Baggrundsvariable!E$3:E$296,Baggrundsvariable!$A$3:$A$296,Samlet!$C2404,Baggrundsvariable!$C$3:$C$296,Samlet!$E2404)</f>
        <v>0.7583333333333333</v>
      </c>
      <c r="I2404" s="8">
        <f>SUMIFS(Baggrundsvariable!F$3:F$296,Baggrundsvariable!$A$3:$A$296,Samlet!$C2404,Baggrundsvariable!$C$3:$C$296,Samlet!$E2404)</f>
        <v>2.9</v>
      </c>
      <c r="J2404" s="8">
        <f>SUMIFS(Baggrundsvariable!G$3:G$296,Baggrundsvariable!$A$3:$A$296,Samlet!$C2404,Baggrundsvariable!$C$3:$C$296,Samlet!$E2404)</f>
        <v>19.600000000000001</v>
      </c>
      <c r="K2404" s="8">
        <f>SUMIFS(Baggrundsvariable!H$3:H$296,Baggrundsvariable!$A$3:$A$296,Samlet!$C2404,Baggrundsvariable!$C$3:$C$296,Samlet!$E2404)</f>
        <v>14.9</v>
      </c>
      <c r="L2404" s="8">
        <f>SUMIFS(Baggrundsvariable!I$3:I$296,Baggrundsvariable!$A$3:$A$296,Samlet!$C2404,Baggrundsvariable!$C$3:$C$296,Samlet!$E2404)</f>
        <v>4.8593304684219465</v>
      </c>
    </row>
    <row r="2405" spans="1:12">
      <c r="A2405">
        <v>6510</v>
      </c>
      <c r="B2405" t="s">
        <v>943</v>
      </c>
      <c r="C2405">
        <v>510</v>
      </c>
      <c r="D2405" t="s">
        <v>1292</v>
      </c>
      <c r="E2405">
        <v>2015</v>
      </c>
      <c r="F2405" s="15">
        <f>IF(VLOOKUP(IF($A2405&lt;1500,'BM011'!$D$5,IF($A2405&lt;1800,'BM011'!$D$5,IF($A2405&lt;2000,'BM011'!$D$5,$A2405))),'BM011'!$D$5:$U$607,'BM011'!T$609,0)="BRUG KOM",VLOOKUP($C2405,'BM010'!$C$5:$T$102,'BM010'!S$104,0),VLOOKUP(IF($A2405&lt;1500,'BM011'!$D$5,IF($A2405&lt;1800,'BM011'!$D$5,IF($A2405&lt;2000,'BM011'!$D$5,$A2405))),'BM011'!$D$5:$U$607,'BM011'!T$609,0))</f>
        <v>3947.6666666666665</v>
      </c>
      <c r="G2405">
        <f>SUMIFS(Baggrundsvariable!D$3:D$296,Baggrundsvariable!$A$3:$A$296,Samlet!$C2405,Baggrundsvariable!$C$3:$C$296,Samlet!$E2405)</f>
        <v>198173</v>
      </c>
      <c r="H2405" s="8">
        <f>SUMIFS(Baggrundsvariable!E$3:E$296,Baggrundsvariable!$A$3:$A$296,Samlet!$C2405,Baggrundsvariable!$C$3:$C$296,Samlet!$E2405)</f>
        <v>0.7583333333333333</v>
      </c>
      <c r="I2405" s="8">
        <f>SUMIFS(Baggrundsvariable!F$3:F$296,Baggrundsvariable!$A$3:$A$296,Samlet!$C2405,Baggrundsvariable!$C$3:$C$296,Samlet!$E2405)</f>
        <v>2.9</v>
      </c>
      <c r="J2405" s="8">
        <f>SUMIFS(Baggrundsvariable!G$3:G$296,Baggrundsvariable!$A$3:$A$296,Samlet!$C2405,Baggrundsvariable!$C$3:$C$296,Samlet!$E2405)</f>
        <v>19.600000000000001</v>
      </c>
      <c r="K2405" s="8">
        <f>SUMIFS(Baggrundsvariable!H$3:H$296,Baggrundsvariable!$A$3:$A$296,Samlet!$C2405,Baggrundsvariable!$C$3:$C$296,Samlet!$E2405)</f>
        <v>14.9</v>
      </c>
      <c r="L2405" s="8">
        <f>SUMIFS(Baggrundsvariable!I$3:I$296,Baggrundsvariable!$A$3:$A$296,Samlet!$C2405,Baggrundsvariable!$C$3:$C$296,Samlet!$E2405)</f>
        <v>4.8593304684219465</v>
      </c>
    </row>
    <row r="2406" spans="1:12">
      <c r="A2406">
        <v>6520</v>
      </c>
      <c r="B2406" t="s">
        <v>944</v>
      </c>
      <c r="C2406">
        <v>510</v>
      </c>
      <c r="D2406" t="s">
        <v>1292</v>
      </c>
      <c r="E2406">
        <v>2015</v>
      </c>
      <c r="F2406" s="15">
        <f>IF(VLOOKUP(IF($A2406&lt;1500,'BM011'!$D$5,IF($A2406&lt;1800,'BM011'!$D$5,IF($A2406&lt;2000,'BM011'!$D$5,$A2406))),'BM011'!$D$5:$U$607,'BM011'!T$609,0)="BRUG KOM",VLOOKUP($C2406,'BM010'!$C$5:$T$102,'BM010'!S$104,0),VLOOKUP(IF($A2406&lt;1500,'BM011'!$D$5,IF($A2406&lt;1800,'BM011'!$D$5,IF($A2406&lt;2000,'BM011'!$D$5,$A2406))),'BM011'!$D$5:$U$607,'BM011'!T$609,0))</f>
        <v>5079</v>
      </c>
      <c r="G2406">
        <f>SUMIFS(Baggrundsvariable!D$3:D$296,Baggrundsvariable!$A$3:$A$296,Samlet!$C2406,Baggrundsvariable!$C$3:$C$296,Samlet!$E2406)</f>
        <v>198173</v>
      </c>
      <c r="H2406" s="8">
        <f>SUMIFS(Baggrundsvariable!E$3:E$296,Baggrundsvariable!$A$3:$A$296,Samlet!$C2406,Baggrundsvariable!$C$3:$C$296,Samlet!$E2406)</f>
        <v>0.7583333333333333</v>
      </c>
      <c r="I2406" s="8">
        <f>SUMIFS(Baggrundsvariable!F$3:F$296,Baggrundsvariable!$A$3:$A$296,Samlet!$C2406,Baggrundsvariable!$C$3:$C$296,Samlet!$E2406)</f>
        <v>2.9</v>
      </c>
      <c r="J2406" s="8">
        <f>SUMIFS(Baggrundsvariable!G$3:G$296,Baggrundsvariable!$A$3:$A$296,Samlet!$C2406,Baggrundsvariable!$C$3:$C$296,Samlet!$E2406)</f>
        <v>19.600000000000001</v>
      </c>
      <c r="K2406" s="8">
        <f>SUMIFS(Baggrundsvariable!H$3:H$296,Baggrundsvariable!$A$3:$A$296,Samlet!$C2406,Baggrundsvariable!$C$3:$C$296,Samlet!$E2406)</f>
        <v>14.9</v>
      </c>
      <c r="L2406" s="8">
        <f>SUMIFS(Baggrundsvariable!I$3:I$296,Baggrundsvariable!$A$3:$A$296,Samlet!$C2406,Baggrundsvariable!$C$3:$C$296,Samlet!$E2406)</f>
        <v>4.8593304684219465</v>
      </c>
    </row>
    <row r="2407" spans="1:12">
      <c r="A2407">
        <v>6520</v>
      </c>
      <c r="B2407" t="s">
        <v>944</v>
      </c>
      <c r="C2407">
        <v>550</v>
      </c>
      <c r="D2407" t="s">
        <v>1294</v>
      </c>
      <c r="E2407">
        <v>2015</v>
      </c>
      <c r="F2407" s="15">
        <f>IF(VLOOKUP(IF($A2407&lt;1500,'BM011'!$D$5,IF($A2407&lt;1800,'BM011'!$D$5,IF($A2407&lt;2000,'BM011'!$D$5,$A2407))),'BM011'!$D$5:$U$607,'BM011'!T$609,0)="BRUG KOM",VLOOKUP($C2407,'BM010'!$C$5:$T$102,'BM010'!S$104,0),VLOOKUP(IF($A2407&lt;1500,'BM011'!$D$5,IF($A2407&lt;1800,'BM011'!$D$5,IF($A2407&lt;2000,'BM011'!$D$5,$A2407))),'BM011'!$D$5:$U$607,'BM011'!T$609,0))</f>
        <v>5079</v>
      </c>
      <c r="G2407">
        <f>SUMIFS(Baggrundsvariable!D$3:D$296,Baggrundsvariable!$A$3:$A$296,Samlet!$C2407,Baggrundsvariable!$C$3:$C$296,Samlet!$E2407)</f>
        <v>189550</v>
      </c>
      <c r="H2407" s="8">
        <f>SUMIFS(Baggrundsvariable!E$3:E$296,Baggrundsvariable!$A$3:$A$296,Samlet!$C2407,Baggrundsvariable!$C$3:$C$296,Samlet!$E2407)</f>
        <v>0.69999999999999984</v>
      </c>
      <c r="I2407" s="8">
        <f>SUMIFS(Baggrundsvariable!F$3:F$296,Baggrundsvariable!$A$3:$A$296,Samlet!$C2407,Baggrundsvariable!$C$3:$C$296,Samlet!$E2407)</f>
        <v>3.6</v>
      </c>
      <c r="J2407" s="8">
        <f>SUMIFS(Baggrundsvariable!G$3:G$296,Baggrundsvariable!$A$3:$A$296,Samlet!$C2407,Baggrundsvariable!$C$3:$C$296,Samlet!$E2407)</f>
        <v>20.100000000000001</v>
      </c>
      <c r="K2407" s="8">
        <f>SUMIFS(Baggrundsvariable!H$3:H$296,Baggrundsvariable!$A$3:$A$296,Samlet!$C2407,Baggrundsvariable!$C$3:$C$296,Samlet!$E2407)</f>
        <v>12.7</v>
      </c>
      <c r="L2407" s="8">
        <f>SUMIFS(Baggrundsvariable!I$3:I$296,Baggrundsvariable!$A$3:$A$296,Samlet!$C2407,Baggrundsvariable!$C$3:$C$296,Samlet!$E2407)</f>
        <v>3.3503373375020566</v>
      </c>
    </row>
    <row r="2408" spans="1:12">
      <c r="A2408">
        <v>6534</v>
      </c>
      <c r="B2408" t="s">
        <v>945</v>
      </c>
      <c r="C2408">
        <v>510</v>
      </c>
      <c r="D2408" t="s">
        <v>1292</v>
      </c>
      <c r="E2408">
        <v>2015</v>
      </c>
      <c r="F2408" s="15">
        <f>IF(VLOOKUP(IF($A2408&lt;1500,'BM011'!$D$5,IF($A2408&lt;1800,'BM011'!$D$5,IF($A2408&lt;2000,'BM011'!$D$5,$A2408))),'BM011'!$D$5:$U$607,'BM011'!T$609,0)="BRUG KOM",VLOOKUP($C2408,'BM010'!$C$5:$T$102,'BM010'!S$104,0),VLOOKUP(IF($A2408&lt;1500,'BM011'!$D$5,IF($A2408&lt;1800,'BM011'!$D$5,IF($A2408&lt;2000,'BM011'!$D$5,$A2408))),'BM011'!$D$5:$U$607,'BM011'!T$609,0))</f>
        <v>7177.25</v>
      </c>
      <c r="G2408">
        <f>SUMIFS(Baggrundsvariable!D$3:D$296,Baggrundsvariable!$A$3:$A$296,Samlet!$C2408,Baggrundsvariable!$C$3:$C$296,Samlet!$E2408)</f>
        <v>198173</v>
      </c>
      <c r="H2408" s="8">
        <f>SUMIFS(Baggrundsvariable!E$3:E$296,Baggrundsvariable!$A$3:$A$296,Samlet!$C2408,Baggrundsvariable!$C$3:$C$296,Samlet!$E2408)</f>
        <v>0.7583333333333333</v>
      </c>
      <c r="I2408" s="8">
        <f>SUMIFS(Baggrundsvariable!F$3:F$296,Baggrundsvariable!$A$3:$A$296,Samlet!$C2408,Baggrundsvariable!$C$3:$C$296,Samlet!$E2408)</f>
        <v>2.9</v>
      </c>
      <c r="J2408" s="8">
        <f>SUMIFS(Baggrundsvariable!G$3:G$296,Baggrundsvariable!$A$3:$A$296,Samlet!$C2408,Baggrundsvariable!$C$3:$C$296,Samlet!$E2408)</f>
        <v>19.600000000000001</v>
      </c>
      <c r="K2408" s="8">
        <f>SUMIFS(Baggrundsvariable!H$3:H$296,Baggrundsvariable!$A$3:$A$296,Samlet!$C2408,Baggrundsvariable!$C$3:$C$296,Samlet!$E2408)</f>
        <v>14.9</v>
      </c>
      <c r="L2408" s="8">
        <f>SUMIFS(Baggrundsvariable!I$3:I$296,Baggrundsvariable!$A$3:$A$296,Samlet!$C2408,Baggrundsvariable!$C$3:$C$296,Samlet!$E2408)</f>
        <v>4.8593304684219465</v>
      </c>
    </row>
    <row r="2409" spans="1:12">
      <c r="A2409">
        <v>6534</v>
      </c>
      <c r="B2409" t="s">
        <v>945</v>
      </c>
      <c r="C2409">
        <v>550</v>
      </c>
      <c r="D2409" t="s">
        <v>1294</v>
      </c>
      <c r="E2409">
        <v>2015</v>
      </c>
      <c r="F2409" s="15">
        <f>IF(VLOOKUP(IF($A2409&lt;1500,'BM011'!$D$5,IF($A2409&lt;1800,'BM011'!$D$5,IF($A2409&lt;2000,'BM011'!$D$5,$A2409))),'BM011'!$D$5:$U$607,'BM011'!T$609,0)="BRUG KOM",VLOOKUP($C2409,'BM010'!$C$5:$T$102,'BM010'!S$104,0),VLOOKUP(IF($A2409&lt;1500,'BM011'!$D$5,IF($A2409&lt;1800,'BM011'!$D$5,IF($A2409&lt;2000,'BM011'!$D$5,$A2409))),'BM011'!$D$5:$U$607,'BM011'!T$609,0))</f>
        <v>4764.5</v>
      </c>
      <c r="G2409">
        <f>SUMIFS(Baggrundsvariable!D$3:D$296,Baggrundsvariable!$A$3:$A$296,Samlet!$C2409,Baggrundsvariable!$C$3:$C$296,Samlet!$E2409)</f>
        <v>189550</v>
      </c>
      <c r="H2409" s="8">
        <f>SUMIFS(Baggrundsvariable!E$3:E$296,Baggrundsvariable!$A$3:$A$296,Samlet!$C2409,Baggrundsvariable!$C$3:$C$296,Samlet!$E2409)</f>
        <v>0.69999999999999984</v>
      </c>
      <c r="I2409" s="8">
        <f>SUMIFS(Baggrundsvariable!F$3:F$296,Baggrundsvariable!$A$3:$A$296,Samlet!$C2409,Baggrundsvariable!$C$3:$C$296,Samlet!$E2409)</f>
        <v>3.6</v>
      </c>
      <c r="J2409" s="8">
        <f>SUMIFS(Baggrundsvariable!G$3:G$296,Baggrundsvariable!$A$3:$A$296,Samlet!$C2409,Baggrundsvariable!$C$3:$C$296,Samlet!$E2409)</f>
        <v>20.100000000000001</v>
      </c>
      <c r="K2409" s="8">
        <f>SUMIFS(Baggrundsvariable!H$3:H$296,Baggrundsvariable!$A$3:$A$296,Samlet!$C2409,Baggrundsvariable!$C$3:$C$296,Samlet!$E2409)</f>
        <v>12.7</v>
      </c>
      <c r="L2409" s="8">
        <f>SUMIFS(Baggrundsvariable!I$3:I$296,Baggrundsvariable!$A$3:$A$296,Samlet!$C2409,Baggrundsvariable!$C$3:$C$296,Samlet!$E2409)</f>
        <v>3.3503373375020566</v>
      </c>
    </row>
    <row r="2410" spans="1:12">
      <c r="A2410">
        <v>6534</v>
      </c>
      <c r="B2410" t="s">
        <v>945</v>
      </c>
      <c r="C2410">
        <v>580</v>
      </c>
      <c r="D2410" t="s">
        <v>1293</v>
      </c>
      <c r="E2410">
        <v>2015</v>
      </c>
      <c r="F2410" s="15">
        <f>IF(VLOOKUP(IF($A2410&lt;1500,'BM011'!$D$5,IF($A2410&lt;1800,'BM011'!$D$5,IF($A2410&lt;2000,'BM011'!$D$5,$A2410))),'BM011'!$D$5:$U$607,'BM011'!T$609,0)="BRUG KOM",VLOOKUP($C2410,'BM010'!$C$5:$T$102,'BM010'!S$104,0),VLOOKUP(IF($A2410&lt;1500,'BM011'!$D$5,IF($A2410&lt;1800,'BM011'!$D$5,IF($A2410&lt;2000,'BM011'!$D$5,$A2410))),'BM011'!$D$5:$U$607,'BM011'!T$609,0))</f>
        <v>6581.5</v>
      </c>
      <c r="G2410">
        <f>SUMIFS(Baggrundsvariable!D$3:D$296,Baggrundsvariable!$A$3:$A$296,Samlet!$C2410,Baggrundsvariable!$C$3:$C$296,Samlet!$E2410)</f>
        <v>198437</v>
      </c>
      <c r="H2410" s="8">
        <f>SUMIFS(Baggrundsvariable!E$3:E$296,Baggrundsvariable!$A$3:$A$296,Samlet!$C2410,Baggrundsvariable!$C$3:$C$296,Samlet!$E2410)</f>
        <v>1.05</v>
      </c>
      <c r="I2410" s="8">
        <f>SUMIFS(Baggrundsvariable!F$3:F$296,Baggrundsvariable!$A$3:$A$296,Samlet!$C2410,Baggrundsvariable!$C$3:$C$296,Samlet!$E2410)</f>
        <v>4.8</v>
      </c>
      <c r="J2410" s="8">
        <f>SUMIFS(Baggrundsvariable!G$3:G$296,Baggrundsvariable!$A$3:$A$296,Samlet!$C2410,Baggrundsvariable!$C$3:$C$296,Samlet!$E2410)</f>
        <v>19.7</v>
      </c>
      <c r="K2410" s="8">
        <f>SUMIFS(Baggrundsvariable!H$3:H$296,Baggrundsvariable!$A$3:$A$296,Samlet!$C2410,Baggrundsvariable!$C$3:$C$296,Samlet!$E2410)</f>
        <v>13.8</v>
      </c>
      <c r="L2410" s="8">
        <f>SUMIFS(Baggrundsvariable!I$3:I$296,Baggrundsvariable!$A$3:$A$296,Samlet!$C2410,Baggrundsvariable!$C$3:$C$296,Samlet!$E2410)</f>
        <v>5.1206122674088093</v>
      </c>
    </row>
    <row r="2411" spans="1:12">
      <c r="A2411">
        <v>6535</v>
      </c>
      <c r="B2411" t="s">
        <v>946</v>
      </c>
      <c r="C2411">
        <v>550</v>
      </c>
      <c r="D2411" t="s">
        <v>1294</v>
      </c>
      <c r="E2411">
        <v>2015</v>
      </c>
      <c r="F2411" s="15">
        <f>IF(VLOOKUP(IF($A2411&lt;1500,'BM011'!$D$5,IF($A2411&lt;1800,'BM011'!$D$5,IF($A2411&lt;2000,'BM011'!$D$5,$A2411))),'BM011'!$D$5:$U$607,'BM011'!T$609,0)="BRUG KOM",VLOOKUP($C2411,'BM010'!$C$5:$T$102,'BM010'!S$104,0),VLOOKUP(IF($A2411&lt;1500,'BM011'!$D$5,IF($A2411&lt;1800,'BM011'!$D$5,IF($A2411&lt;2000,'BM011'!$D$5,$A2411))),'BM011'!$D$5:$U$607,'BM011'!T$609,0))</f>
        <v>4764.5</v>
      </c>
      <c r="G2411">
        <f>SUMIFS(Baggrundsvariable!D$3:D$296,Baggrundsvariable!$A$3:$A$296,Samlet!$C2411,Baggrundsvariable!$C$3:$C$296,Samlet!$E2411)</f>
        <v>189550</v>
      </c>
      <c r="H2411" s="8">
        <f>SUMIFS(Baggrundsvariable!E$3:E$296,Baggrundsvariable!$A$3:$A$296,Samlet!$C2411,Baggrundsvariable!$C$3:$C$296,Samlet!$E2411)</f>
        <v>0.69999999999999984</v>
      </c>
      <c r="I2411" s="8">
        <f>SUMIFS(Baggrundsvariable!F$3:F$296,Baggrundsvariable!$A$3:$A$296,Samlet!$C2411,Baggrundsvariable!$C$3:$C$296,Samlet!$E2411)</f>
        <v>3.6</v>
      </c>
      <c r="J2411" s="8">
        <f>SUMIFS(Baggrundsvariable!G$3:G$296,Baggrundsvariable!$A$3:$A$296,Samlet!$C2411,Baggrundsvariable!$C$3:$C$296,Samlet!$E2411)</f>
        <v>20.100000000000001</v>
      </c>
      <c r="K2411" s="8">
        <f>SUMIFS(Baggrundsvariable!H$3:H$296,Baggrundsvariable!$A$3:$A$296,Samlet!$C2411,Baggrundsvariable!$C$3:$C$296,Samlet!$E2411)</f>
        <v>12.7</v>
      </c>
      <c r="L2411" s="8">
        <f>SUMIFS(Baggrundsvariable!I$3:I$296,Baggrundsvariable!$A$3:$A$296,Samlet!$C2411,Baggrundsvariable!$C$3:$C$296,Samlet!$E2411)</f>
        <v>3.3503373375020566</v>
      </c>
    </row>
    <row r="2412" spans="1:12">
      <c r="A2412">
        <v>6541</v>
      </c>
      <c r="B2412" t="s">
        <v>947</v>
      </c>
      <c r="C2412">
        <v>510</v>
      </c>
      <c r="D2412" t="s">
        <v>1292</v>
      </c>
      <c r="E2412">
        <v>2015</v>
      </c>
      <c r="F2412" s="15">
        <f>IF(VLOOKUP(IF($A2412&lt;1500,'BM011'!$D$5,IF($A2412&lt;1800,'BM011'!$D$5,IF($A2412&lt;2000,'BM011'!$D$5,$A2412))),'BM011'!$D$5:$U$607,'BM011'!T$609,0)="BRUG KOM",VLOOKUP($C2412,'BM010'!$C$5:$T$102,'BM010'!S$104,0),VLOOKUP(IF($A2412&lt;1500,'BM011'!$D$5,IF($A2412&lt;1800,'BM011'!$D$5,IF($A2412&lt;2000,'BM011'!$D$5,$A2412))),'BM011'!$D$5:$U$607,'BM011'!T$609,0))</f>
        <v>7177.25</v>
      </c>
      <c r="G2412">
        <f>SUMIFS(Baggrundsvariable!D$3:D$296,Baggrundsvariable!$A$3:$A$296,Samlet!$C2412,Baggrundsvariable!$C$3:$C$296,Samlet!$E2412)</f>
        <v>198173</v>
      </c>
      <c r="H2412" s="8">
        <f>SUMIFS(Baggrundsvariable!E$3:E$296,Baggrundsvariable!$A$3:$A$296,Samlet!$C2412,Baggrundsvariable!$C$3:$C$296,Samlet!$E2412)</f>
        <v>0.7583333333333333</v>
      </c>
      <c r="I2412" s="8">
        <f>SUMIFS(Baggrundsvariable!F$3:F$296,Baggrundsvariable!$A$3:$A$296,Samlet!$C2412,Baggrundsvariable!$C$3:$C$296,Samlet!$E2412)</f>
        <v>2.9</v>
      </c>
      <c r="J2412" s="8">
        <f>SUMIFS(Baggrundsvariable!G$3:G$296,Baggrundsvariable!$A$3:$A$296,Samlet!$C2412,Baggrundsvariable!$C$3:$C$296,Samlet!$E2412)</f>
        <v>19.600000000000001</v>
      </c>
      <c r="K2412" s="8">
        <f>SUMIFS(Baggrundsvariable!H$3:H$296,Baggrundsvariable!$A$3:$A$296,Samlet!$C2412,Baggrundsvariable!$C$3:$C$296,Samlet!$E2412)</f>
        <v>14.9</v>
      </c>
      <c r="L2412" s="8">
        <f>SUMIFS(Baggrundsvariable!I$3:I$296,Baggrundsvariable!$A$3:$A$296,Samlet!$C2412,Baggrundsvariable!$C$3:$C$296,Samlet!$E2412)</f>
        <v>4.8593304684219465</v>
      </c>
    </row>
    <row r="2413" spans="1:12">
      <c r="A2413">
        <v>6541</v>
      </c>
      <c r="B2413" t="s">
        <v>947</v>
      </c>
      <c r="C2413">
        <v>550</v>
      </c>
      <c r="D2413" t="s">
        <v>1294</v>
      </c>
      <c r="E2413">
        <v>2015</v>
      </c>
      <c r="F2413" s="15">
        <f>IF(VLOOKUP(IF($A2413&lt;1500,'BM011'!$D$5,IF($A2413&lt;1800,'BM011'!$D$5,IF($A2413&lt;2000,'BM011'!$D$5,$A2413))),'BM011'!$D$5:$U$607,'BM011'!T$609,0)="BRUG KOM",VLOOKUP($C2413,'BM010'!$C$5:$T$102,'BM010'!S$104,0),VLOOKUP(IF($A2413&lt;1500,'BM011'!$D$5,IF($A2413&lt;1800,'BM011'!$D$5,IF($A2413&lt;2000,'BM011'!$D$5,$A2413))),'BM011'!$D$5:$U$607,'BM011'!T$609,0))</f>
        <v>4764.5</v>
      </c>
      <c r="G2413">
        <f>SUMIFS(Baggrundsvariable!D$3:D$296,Baggrundsvariable!$A$3:$A$296,Samlet!$C2413,Baggrundsvariable!$C$3:$C$296,Samlet!$E2413)</f>
        <v>189550</v>
      </c>
      <c r="H2413" s="8">
        <f>SUMIFS(Baggrundsvariable!E$3:E$296,Baggrundsvariable!$A$3:$A$296,Samlet!$C2413,Baggrundsvariable!$C$3:$C$296,Samlet!$E2413)</f>
        <v>0.69999999999999984</v>
      </c>
      <c r="I2413" s="8">
        <f>SUMIFS(Baggrundsvariable!F$3:F$296,Baggrundsvariable!$A$3:$A$296,Samlet!$C2413,Baggrundsvariable!$C$3:$C$296,Samlet!$E2413)</f>
        <v>3.6</v>
      </c>
      <c r="J2413" s="8">
        <f>SUMIFS(Baggrundsvariable!G$3:G$296,Baggrundsvariable!$A$3:$A$296,Samlet!$C2413,Baggrundsvariable!$C$3:$C$296,Samlet!$E2413)</f>
        <v>20.100000000000001</v>
      </c>
      <c r="K2413" s="8">
        <f>SUMIFS(Baggrundsvariable!H$3:H$296,Baggrundsvariable!$A$3:$A$296,Samlet!$C2413,Baggrundsvariable!$C$3:$C$296,Samlet!$E2413)</f>
        <v>12.7</v>
      </c>
      <c r="L2413" s="8">
        <f>SUMIFS(Baggrundsvariable!I$3:I$296,Baggrundsvariable!$A$3:$A$296,Samlet!$C2413,Baggrundsvariable!$C$3:$C$296,Samlet!$E2413)</f>
        <v>3.3503373375020566</v>
      </c>
    </row>
    <row r="2414" spans="1:12">
      <c r="A2414">
        <v>6560</v>
      </c>
      <c r="B2414" t="s">
        <v>948</v>
      </c>
      <c r="C2414">
        <v>510</v>
      </c>
      <c r="D2414" t="s">
        <v>1292</v>
      </c>
      <c r="E2414">
        <v>2015</v>
      </c>
      <c r="F2414" s="15">
        <f>IF(VLOOKUP(IF($A2414&lt;1500,'BM011'!$D$5,IF($A2414&lt;1800,'BM011'!$D$5,IF($A2414&lt;2000,'BM011'!$D$5,$A2414))),'BM011'!$D$5:$U$607,'BM011'!T$609,0)="BRUG KOM",VLOOKUP($C2414,'BM010'!$C$5:$T$102,'BM010'!S$104,0),VLOOKUP(IF($A2414&lt;1500,'BM011'!$D$5,IF($A2414&lt;1800,'BM011'!$D$5,IF($A2414&lt;2000,'BM011'!$D$5,$A2414))),'BM011'!$D$5:$U$607,'BM011'!T$609,0))</f>
        <v>7177.25</v>
      </c>
      <c r="G2414">
        <f>SUMIFS(Baggrundsvariable!D$3:D$296,Baggrundsvariable!$A$3:$A$296,Samlet!$C2414,Baggrundsvariable!$C$3:$C$296,Samlet!$E2414)</f>
        <v>198173</v>
      </c>
      <c r="H2414" s="8">
        <f>SUMIFS(Baggrundsvariable!E$3:E$296,Baggrundsvariable!$A$3:$A$296,Samlet!$C2414,Baggrundsvariable!$C$3:$C$296,Samlet!$E2414)</f>
        <v>0.7583333333333333</v>
      </c>
      <c r="I2414" s="8">
        <f>SUMIFS(Baggrundsvariable!F$3:F$296,Baggrundsvariable!$A$3:$A$296,Samlet!$C2414,Baggrundsvariable!$C$3:$C$296,Samlet!$E2414)</f>
        <v>2.9</v>
      </c>
      <c r="J2414" s="8">
        <f>SUMIFS(Baggrundsvariable!G$3:G$296,Baggrundsvariable!$A$3:$A$296,Samlet!$C2414,Baggrundsvariable!$C$3:$C$296,Samlet!$E2414)</f>
        <v>19.600000000000001</v>
      </c>
      <c r="K2414" s="8">
        <f>SUMIFS(Baggrundsvariable!H$3:H$296,Baggrundsvariable!$A$3:$A$296,Samlet!$C2414,Baggrundsvariable!$C$3:$C$296,Samlet!$E2414)</f>
        <v>14.9</v>
      </c>
      <c r="L2414" s="8">
        <f>SUMIFS(Baggrundsvariable!I$3:I$296,Baggrundsvariable!$A$3:$A$296,Samlet!$C2414,Baggrundsvariable!$C$3:$C$296,Samlet!$E2414)</f>
        <v>4.8593304684219465</v>
      </c>
    </row>
    <row r="2415" spans="1:12">
      <c r="A2415">
        <v>6560</v>
      </c>
      <c r="B2415" t="s">
        <v>948</v>
      </c>
      <c r="C2415">
        <v>621</v>
      </c>
      <c r="D2415" t="s">
        <v>1290</v>
      </c>
      <c r="E2415">
        <v>2015</v>
      </c>
      <c r="F2415" s="15">
        <f>IF(VLOOKUP(IF($A2415&lt;1500,'BM011'!$D$5,IF($A2415&lt;1800,'BM011'!$D$5,IF($A2415&lt;2000,'BM011'!$D$5,$A2415))),'BM011'!$D$5:$U$607,'BM011'!T$609,0)="BRUG KOM",VLOOKUP($C2415,'BM010'!$C$5:$T$102,'BM010'!S$104,0),VLOOKUP(IF($A2415&lt;1500,'BM011'!$D$5,IF($A2415&lt;1800,'BM011'!$D$5,IF($A2415&lt;2000,'BM011'!$D$5,$A2415))),'BM011'!$D$5:$U$607,'BM011'!T$609,0))</f>
        <v>11405.25</v>
      </c>
      <c r="G2415">
        <f>SUMIFS(Baggrundsvariable!D$3:D$296,Baggrundsvariable!$A$3:$A$296,Samlet!$C2415,Baggrundsvariable!$C$3:$C$296,Samlet!$E2415)</f>
        <v>216806</v>
      </c>
      <c r="H2415" s="8">
        <f>SUMIFS(Baggrundsvariable!E$3:E$296,Baggrundsvariable!$A$3:$A$296,Samlet!$C2415,Baggrundsvariable!$C$3:$C$296,Samlet!$E2415)</f>
        <v>0.75</v>
      </c>
      <c r="I2415" s="8">
        <f>SUMIFS(Baggrundsvariable!F$3:F$296,Baggrundsvariable!$A$3:$A$296,Samlet!$C2415,Baggrundsvariable!$C$3:$C$296,Samlet!$E2415)</f>
        <v>4.2</v>
      </c>
      <c r="J2415" s="8">
        <f>SUMIFS(Baggrundsvariable!G$3:G$296,Baggrundsvariable!$A$3:$A$296,Samlet!$C2415,Baggrundsvariable!$C$3:$C$296,Samlet!$E2415)</f>
        <v>17.600000000000001</v>
      </c>
      <c r="K2415" s="8">
        <f>SUMIFS(Baggrundsvariable!H$3:H$296,Baggrundsvariable!$A$3:$A$296,Samlet!$C2415,Baggrundsvariable!$C$3:$C$296,Samlet!$E2415)</f>
        <v>14.7</v>
      </c>
      <c r="L2415" s="8">
        <f>SUMIFS(Baggrundsvariable!I$3:I$296,Baggrundsvariable!$A$3:$A$296,Samlet!$C2415,Baggrundsvariable!$C$3:$C$296,Samlet!$E2415)</f>
        <v>7.1487198350759975</v>
      </c>
    </row>
    <row r="2416" spans="1:12">
      <c r="A2416">
        <v>6580</v>
      </c>
      <c r="B2416" t="s">
        <v>949</v>
      </c>
      <c r="C2416">
        <v>621</v>
      </c>
      <c r="D2416" t="s">
        <v>1290</v>
      </c>
      <c r="E2416">
        <v>2015</v>
      </c>
      <c r="F2416" s="15">
        <f>IF(VLOOKUP(IF($A2416&lt;1500,'BM011'!$D$5,IF($A2416&lt;1800,'BM011'!$D$5,IF($A2416&lt;2000,'BM011'!$D$5,$A2416))),'BM011'!$D$5:$U$607,'BM011'!T$609,0)="BRUG KOM",VLOOKUP($C2416,'BM010'!$C$5:$T$102,'BM010'!S$104,0),VLOOKUP(IF($A2416&lt;1500,'BM011'!$D$5,IF($A2416&lt;1800,'BM011'!$D$5,IF($A2416&lt;2000,'BM011'!$D$5,$A2416))),'BM011'!$D$5:$U$607,'BM011'!T$609,0))</f>
        <v>7461</v>
      </c>
      <c r="G2416">
        <f>SUMIFS(Baggrundsvariable!D$3:D$296,Baggrundsvariable!$A$3:$A$296,Samlet!$C2416,Baggrundsvariable!$C$3:$C$296,Samlet!$E2416)</f>
        <v>216806</v>
      </c>
      <c r="H2416" s="8">
        <f>SUMIFS(Baggrundsvariable!E$3:E$296,Baggrundsvariable!$A$3:$A$296,Samlet!$C2416,Baggrundsvariable!$C$3:$C$296,Samlet!$E2416)</f>
        <v>0.75</v>
      </c>
      <c r="I2416" s="8">
        <f>SUMIFS(Baggrundsvariable!F$3:F$296,Baggrundsvariable!$A$3:$A$296,Samlet!$C2416,Baggrundsvariable!$C$3:$C$296,Samlet!$E2416)</f>
        <v>4.2</v>
      </c>
      <c r="J2416" s="8">
        <f>SUMIFS(Baggrundsvariable!G$3:G$296,Baggrundsvariable!$A$3:$A$296,Samlet!$C2416,Baggrundsvariable!$C$3:$C$296,Samlet!$E2416)</f>
        <v>17.600000000000001</v>
      </c>
      <c r="K2416" s="8">
        <f>SUMIFS(Baggrundsvariable!H$3:H$296,Baggrundsvariable!$A$3:$A$296,Samlet!$C2416,Baggrundsvariable!$C$3:$C$296,Samlet!$E2416)</f>
        <v>14.7</v>
      </c>
      <c r="L2416" s="8">
        <f>SUMIFS(Baggrundsvariable!I$3:I$296,Baggrundsvariable!$A$3:$A$296,Samlet!$C2416,Baggrundsvariable!$C$3:$C$296,Samlet!$E2416)</f>
        <v>7.1487198350759975</v>
      </c>
    </row>
    <row r="2417" spans="1:12">
      <c r="A2417">
        <v>6600</v>
      </c>
      <c r="B2417" t="s">
        <v>950</v>
      </c>
      <c r="C2417">
        <v>575</v>
      </c>
      <c r="D2417" t="s">
        <v>1296</v>
      </c>
      <c r="E2417">
        <v>2015</v>
      </c>
      <c r="F2417" s="15">
        <f>IF(VLOOKUP(IF($A2417&lt;1500,'BM011'!$D$5,IF($A2417&lt;1800,'BM011'!$D$5,IF($A2417&lt;2000,'BM011'!$D$5,$A2417))),'BM011'!$D$5:$U$607,'BM011'!T$609,0)="BRUG KOM",VLOOKUP($C2417,'BM010'!$C$5:$T$102,'BM010'!S$104,0),VLOOKUP(IF($A2417&lt;1500,'BM011'!$D$5,IF($A2417&lt;1800,'BM011'!$D$5,IF($A2417&lt;2000,'BM011'!$D$5,$A2417))),'BM011'!$D$5:$U$607,'BM011'!T$609,0))</f>
        <v>8462</v>
      </c>
      <c r="G2417">
        <f>SUMIFS(Baggrundsvariable!D$3:D$296,Baggrundsvariable!$A$3:$A$296,Samlet!$C2417,Baggrundsvariable!$C$3:$C$296,Samlet!$E2417)</f>
        <v>203630</v>
      </c>
      <c r="H2417" s="8">
        <f>SUMIFS(Baggrundsvariable!E$3:E$296,Baggrundsvariable!$A$3:$A$296,Samlet!$C2417,Baggrundsvariable!$C$3:$C$296,Samlet!$E2417)</f>
        <v>0.54999999999999993</v>
      </c>
      <c r="I2417" s="8">
        <f>SUMIFS(Baggrundsvariable!F$3:F$296,Baggrundsvariable!$A$3:$A$296,Samlet!$C2417,Baggrundsvariable!$C$3:$C$296,Samlet!$E2417)</f>
        <v>2.9</v>
      </c>
      <c r="J2417" s="8">
        <f>SUMIFS(Baggrundsvariable!G$3:G$296,Baggrundsvariable!$A$3:$A$296,Samlet!$C2417,Baggrundsvariable!$C$3:$C$296,Samlet!$E2417)</f>
        <v>13.6</v>
      </c>
      <c r="K2417" s="8">
        <f>SUMIFS(Baggrundsvariable!H$3:H$296,Baggrundsvariable!$A$3:$A$296,Samlet!$C2417,Baggrundsvariable!$C$3:$C$296,Samlet!$E2417)</f>
        <v>13.2</v>
      </c>
      <c r="L2417" s="8">
        <f>SUMIFS(Baggrundsvariable!I$3:I$296,Baggrundsvariable!$A$3:$A$296,Samlet!$C2417,Baggrundsvariable!$C$3:$C$296,Samlet!$E2417)</f>
        <v>4.1025160693587477</v>
      </c>
    </row>
    <row r="2418" spans="1:12">
      <c r="A2418">
        <v>6621</v>
      </c>
      <c r="B2418" t="s">
        <v>951</v>
      </c>
      <c r="C2418">
        <v>575</v>
      </c>
      <c r="D2418" t="s">
        <v>1296</v>
      </c>
      <c r="E2418">
        <v>2015</v>
      </c>
      <c r="F2418" s="15">
        <f>IF(VLOOKUP(IF($A2418&lt;1500,'BM011'!$D$5,IF($A2418&lt;1800,'BM011'!$D$5,IF($A2418&lt;2000,'BM011'!$D$5,$A2418))),'BM011'!$D$5:$U$607,'BM011'!T$609,0)="BRUG KOM",VLOOKUP($C2418,'BM010'!$C$5:$T$102,'BM010'!S$104,0),VLOOKUP(IF($A2418&lt;1500,'BM011'!$D$5,IF($A2418&lt;1800,'BM011'!$D$5,IF($A2418&lt;2000,'BM011'!$D$5,$A2418))),'BM011'!$D$5:$U$607,'BM011'!T$609,0))</f>
        <v>5311</v>
      </c>
      <c r="G2418">
        <f>SUMIFS(Baggrundsvariable!D$3:D$296,Baggrundsvariable!$A$3:$A$296,Samlet!$C2418,Baggrundsvariable!$C$3:$C$296,Samlet!$E2418)</f>
        <v>203630</v>
      </c>
      <c r="H2418" s="8">
        <f>SUMIFS(Baggrundsvariable!E$3:E$296,Baggrundsvariable!$A$3:$A$296,Samlet!$C2418,Baggrundsvariable!$C$3:$C$296,Samlet!$E2418)</f>
        <v>0.54999999999999993</v>
      </c>
      <c r="I2418" s="8">
        <f>SUMIFS(Baggrundsvariable!F$3:F$296,Baggrundsvariable!$A$3:$A$296,Samlet!$C2418,Baggrundsvariable!$C$3:$C$296,Samlet!$E2418)</f>
        <v>2.9</v>
      </c>
      <c r="J2418" s="8">
        <f>SUMIFS(Baggrundsvariable!G$3:G$296,Baggrundsvariable!$A$3:$A$296,Samlet!$C2418,Baggrundsvariable!$C$3:$C$296,Samlet!$E2418)</f>
        <v>13.6</v>
      </c>
      <c r="K2418" s="8">
        <f>SUMIFS(Baggrundsvariable!H$3:H$296,Baggrundsvariable!$A$3:$A$296,Samlet!$C2418,Baggrundsvariable!$C$3:$C$296,Samlet!$E2418)</f>
        <v>13.2</v>
      </c>
      <c r="L2418" s="8">
        <f>SUMIFS(Baggrundsvariable!I$3:I$296,Baggrundsvariable!$A$3:$A$296,Samlet!$C2418,Baggrundsvariable!$C$3:$C$296,Samlet!$E2418)</f>
        <v>4.1025160693587477</v>
      </c>
    </row>
    <row r="2419" spans="1:12">
      <c r="A2419">
        <v>6622</v>
      </c>
      <c r="B2419" t="s">
        <v>952</v>
      </c>
      <c r="C2419">
        <v>575</v>
      </c>
      <c r="D2419" t="s">
        <v>1296</v>
      </c>
      <c r="E2419">
        <v>2015</v>
      </c>
      <c r="F2419" s="15">
        <f>IF(VLOOKUP(IF($A2419&lt;1500,'BM011'!$D$5,IF($A2419&lt;1800,'BM011'!$D$5,IF($A2419&lt;2000,'BM011'!$D$5,$A2419))),'BM011'!$D$5:$U$607,'BM011'!T$609,0)="BRUG KOM",VLOOKUP($C2419,'BM010'!$C$5:$T$102,'BM010'!S$104,0),VLOOKUP(IF($A2419&lt;1500,'BM011'!$D$5,IF($A2419&lt;1800,'BM011'!$D$5,IF($A2419&lt;2000,'BM011'!$D$5,$A2419))),'BM011'!$D$5:$U$607,'BM011'!T$609,0))</f>
        <v>5138</v>
      </c>
      <c r="G2419">
        <f>SUMIFS(Baggrundsvariable!D$3:D$296,Baggrundsvariable!$A$3:$A$296,Samlet!$C2419,Baggrundsvariable!$C$3:$C$296,Samlet!$E2419)</f>
        <v>203630</v>
      </c>
      <c r="H2419" s="8">
        <f>SUMIFS(Baggrundsvariable!E$3:E$296,Baggrundsvariable!$A$3:$A$296,Samlet!$C2419,Baggrundsvariable!$C$3:$C$296,Samlet!$E2419)</f>
        <v>0.54999999999999993</v>
      </c>
      <c r="I2419" s="8">
        <f>SUMIFS(Baggrundsvariable!F$3:F$296,Baggrundsvariable!$A$3:$A$296,Samlet!$C2419,Baggrundsvariable!$C$3:$C$296,Samlet!$E2419)</f>
        <v>2.9</v>
      </c>
      <c r="J2419" s="8">
        <f>SUMIFS(Baggrundsvariable!G$3:G$296,Baggrundsvariable!$A$3:$A$296,Samlet!$C2419,Baggrundsvariable!$C$3:$C$296,Samlet!$E2419)</f>
        <v>13.6</v>
      </c>
      <c r="K2419" s="8">
        <f>SUMIFS(Baggrundsvariable!H$3:H$296,Baggrundsvariable!$A$3:$A$296,Samlet!$C2419,Baggrundsvariable!$C$3:$C$296,Samlet!$E2419)</f>
        <v>13.2</v>
      </c>
      <c r="L2419" s="8">
        <f>SUMIFS(Baggrundsvariable!I$3:I$296,Baggrundsvariable!$A$3:$A$296,Samlet!$C2419,Baggrundsvariable!$C$3:$C$296,Samlet!$E2419)</f>
        <v>4.1025160693587477</v>
      </c>
    </row>
    <row r="2420" spans="1:12">
      <c r="A2420">
        <v>6623</v>
      </c>
      <c r="B2420" t="s">
        <v>953</v>
      </c>
      <c r="C2420">
        <v>530</v>
      </c>
      <c r="D2420" t="s">
        <v>1297</v>
      </c>
      <c r="E2420">
        <v>2015</v>
      </c>
      <c r="F2420" s="15">
        <f>IF(VLOOKUP(IF($A2420&lt;1500,'BM011'!$D$5,IF($A2420&lt;1800,'BM011'!$D$5,IF($A2420&lt;2000,'BM011'!$D$5,$A2420))),'BM011'!$D$5:$U$607,'BM011'!T$609,0)="BRUG KOM",VLOOKUP($C2420,'BM010'!$C$5:$T$102,'BM010'!S$104,0),VLOOKUP(IF($A2420&lt;1500,'BM011'!$D$5,IF($A2420&lt;1800,'BM011'!$D$5,IF($A2420&lt;2000,'BM011'!$D$5,$A2420))),'BM011'!$D$5:$U$607,'BM011'!T$609,0))</f>
        <v>8539.25</v>
      </c>
      <c r="G2420">
        <f>SUMIFS(Baggrundsvariable!D$3:D$296,Baggrundsvariable!$A$3:$A$296,Samlet!$C2420,Baggrundsvariable!$C$3:$C$296,Samlet!$E2420)</f>
        <v>212304</v>
      </c>
      <c r="H2420" s="8">
        <f>SUMIFS(Baggrundsvariable!E$3:E$296,Baggrundsvariable!$A$3:$A$296,Samlet!$C2420,Baggrundsvariable!$C$3:$C$296,Samlet!$E2420)</f>
        <v>0.44166666666666671</v>
      </c>
      <c r="I2420" s="8">
        <f>SUMIFS(Baggrundsvariable!F$3:F$296,Baggrundsvariable!$A$3:$A$296,Samlet!$C2420,Baggrundsvariable!$C$3:$C$296,Samlet!$E2420)</f>
        <v>2.7</v>
      </c>
      <c r="J2420" s="8">
        <f>SUMIFS(Baggrundsvariable!G$3:G$296,Baggrundsvariable!$A$3:$A$296,Samlet!$C2420,Baggrundsvariable!$C$3:$C$296,Samlet!$E2420)</f>
        <v>11.6</v>
      </c>
      <c r="K2420" s="8">
        <f>SUMIFS(Baggrundsvariable!H$3:H$296,Baggrundsvariable!$A$3:$A$296,Samlet!$C2420,Baggrundsvariable!$C$3:$C$296,Samlet!$E2420)</f>
        <v>13.8</v>
      </c>
      <c r="L2420" s="8">
        <f>SUMIFS(Baggrundsvariable!I$3:I$296,Baggrundsvariable!$A$3:$A$296,Samlet!$C2420,Baggrundsvariable!$C$3:$C$296,Samlet!$E2420)</f>
        <v>4.792147257900683</v>
      </c>
    </row>
    <row r="2421" spans="1:12">
      <c r="A2421">
        <v>6623</v>
      </c>
      <c r="B2421" t="s">
        <v>953</v>
      </c>
      <c r="C2421">
        <v>575</v>
      </c>
      <c r="D2421" t="s">
        <v>1296</v>
      </c>
      <c r="E2421">
        <v>2015</v>
      </c>
      <c r="F2421" s="15">
        <f>IF(VLOOKUP(IF($A2421&lt;1500,'BM011'!$D$5,IF($A2421&lt;1800,'BM011'!$D$5,IF($A2421&lt;2000,'BM011'!$D$5,$A2421))),'BM011'!$D$5:$U$607,'BM011'!T$609,0)="BRUG KOM",VLOOKUP($C2421,'BM010'!$C$5:$T$102,'BM010'!S$104,0),VLOOKUP(IF($A2421&lt;1500,'BM011'!$D$5,IF($A2421&lt;1800,'BM011'!$D$5,IF($A2421&lt;2000,'BM011'!$D$5,$A2421))),'BM011'!$D$5:$U$607,'BM011'!T$609,0))</f>
        <v>6523</v>
      </c>
      <c r="G2421">
        <f>SUMIFS(Baggrundsvariable!D$3:D$296,Baggrundsvariable!$A$3:$A$296,Samlet!$C2421,Baggrundsvariable!$C$3:$C$296,Samlet!$E2421)</f>
        <v>203630</v>
      </c>
      <c r="H2421" s="8">
        <f>SUMIFS(Baggrundsvariable!E$3:E$296,Baggrundsvariable!$A$3:$A$296,Samlet!$C2421,Baggrundsvariable!$C$3:$C$296,Samlet!$E2421)</f>
        <v>0.54999999999999993</v>
      </c>
      <c r="I2421" s="8">
        <f>SUMIFS(Baggrundsvariable!F$3:F$296,Baggrundsvariable!$A$3:$A$296,Samlet!$C2421,Baggrundsvariable!$C$3:$C$296,Samlet!$E2421)</f>
        <v>2.9</v>
      </c>
      <c r="J2421" s="8">
        <f>SUMIFS(Baggrundsvariable!G$3:G$296,Baggrundsvariable!$A$3:$A$296,Samlet!$C2421,Baggrundsvariable!$C$3:$C$296,Samlet!$E2421)</f>
        <v>13.6</v>
      </c>
      <c r="K2421" s="8">
        <f>SUMIFS(Baggrundsvariable!H$3:H$296,Baggrundsvariable!$A$3:$A$296,Samlet!$C2421,Baggrundsvariable!$C$3:$C$296,Samlet!$E2421)</f>
        <v>13.2</v>
      </c>
      <c r="L2421" s="8">
        <f>SUMIFS(Baggrundsvariable!I$3:I$296,Baggrundsvariable!$A$3:$A$296,Samlet!$C2421,Baggrundsvariable!$C$3:$C$296,Samlet!$E2421)</f>
        <v>4.1025160693587477</v>
      </c>
    </row>
    <row r="2422" spans="1:12">
      <c r="A2422">
        <v>6623</v>
      </c>
      <c r="B2422" t="s">
        <v>953</v>
      </c>
      <c r="C2422">
        <v>630</v>
      </c>
      <c r="D2422" t="s">
        <v>1291</v>
      </c>
      <c r="E2422">
        <v>2015</v>
      </c>
      <c r="F2422" s="15">
        <f>IF(VLOOKUP(IF($A2422&lt;1500,'BM011'!$D$5,IF($A2422&lt;1800,'BM011'!$D$5,IF($A2422&lt;2000,'BM011'!$D$5,$A2422))),'BM011'!$D$5:$U$607,'BM011'!T$609,0)="BRUG KOM",VLOOKUP($C2422,'BM010'!$C$5:$T$102,'BM010'!S$104,0),VLOOKUP(IF($A2422&lt;1500,'BM011'!$D$5,IF($A2422&lt;1800,'BM011'!$D$5,IF($A2422&lt;2000,'BM011'!$D$5,$A2422))),'BM011'!$D$5:$U$607,'BM011'!T$609,0))</f>
        <v>10629.75</v>
      </c>
      <c r="G2422">
        <f>SUMIFS(Baggrundsvariable!D$3:D$296,Baggrundsvariable!$A$3:$A$296,Samlet!$C2422,Baggrundsvariable!$C$3:$C$296,Samlet!$E2422)</f>
        <v>223679</v>
      </c>
      <c r="H2422" s="8">
        <f>SUMIFS(Baggrundsvariable!E$3:E$296,Baggrundsvariable!$A$3:$A$296,Samlet!$C2422,Baggrundsvariable!$C$3:$C$296,Samlet!$E2422)</f>
        <v>0.6416666666666665</v>
      </c>
      <c r="I2422" s="8">
        <f>SUMIFS(Baggrundsvariable!F$3:F$296,Baggrundsvariable!$A$3:$A$296,Samlet!$C2422,Baggrundsvariable!$C$3:$C$296,Samlet!$E2422)</f>
        <v>3.7</v>
      </c>
      <c r="J2422" s="8">
        <f>SUMIFS(Baggrundsvariable!G$3:G$296,Baggrundsvariable!$A$3:$A$296,Samlet!$C2422,Baggrundsvariable!$C$3:$C$296,Samlet!$E2422)</f>
        <v>15.1</v>
      </c>
      <c r="K2422" s="8">
        <f>SUMIFS(Baggrundsvariable!H$3:H$296,Baggrundsvariable!$A$3:$A$296,Samlet!$C2422,Baggrundsvariable!$C$3:$C$296,Samlet!$E2422)</f>
        <v>14</v>
      </c>
      <c r="L2422" s="8">
        <f>SUMIFS(Baggrundsvariable!I$3:I$296,Baggrundsvariable!$A$3:$A$296,Samlet!$C2422,Baggrundsvariable!$C$3:$C$296,Samlet!$E2422)</f>
        <v>6.9081756584714054</v>
      </c>
    </row>
    <row r="2423" spans="1:12">
      <c r="A2423">
        <v>6630</v>
      </c>
      <c r="B2423" t="s">
        <v>954</v>
      </c>
      <c r="C2423">
        <v>510</v>
      </c>
      <c r="D2423" t="s">
        <v>1292</v>
      </c>
      <c r="E2423">
        <v>2015</v>
      </c>
      <c r="F2423" s="15">
        <f>IF(VLOOKUP(IF($A2423&lt;1500,'BM011'!$D$5,IF($A2423&lt;1800,'BM011'!$D$5,IF($A2423&lt;2000,'BM011'!$D$5,$A2423))),'BM011'!$D$5:$U$607,'BM011'!T$609,0)="BRUG KOM",VLOOKUP($C2423,'BM010'!$C$5:$T$102,'BM010'!S$104,0),VLOOKUP(IF($A2423&lt;1500,'BM011'!$D$5,IF($A2423&lt;1800,'BM011'!$D$5,IF($A2423&lt;2000,'BM011'!$D$5,$A2423))),'BM011'!$D$5:$U$607,'BM011'!T$609,0))</f>
        <v>4965.5</v>
      </c>
      <c r="G2423">
        <f>SUMIFS(Baggrundsvariable!D$3:D$296,Baggrundsvariable!$A$3:$A$296,Samlet!$C2423,Baggrundsvariable!$C$3:$C$296,Samlet!$E2423)</f>
        <v>198173</v>
      </c>
      <c r="H2423" s="8">
        <f>SUMIFS(Baggrundsvariable!E$3:E$296,Baggrundsvariable!$A$3:$A$296,Samlet!$C2423,Baggrundsvariable!$C$3:$C$296,Samlet!$E2423)</f>
        <v>0.7583333333333333</v>
      </c>
      <c r="I2423" s="8">
        <f>SUMIFS(Baggrundsvariable!F$3:F$296,Baggrundsvariable!$A$3:$A$296,Samlet!$C2423,Baggrundsvariable!$C$3:$C$296,Samlet!$E2423)</f>
        <v>2.9</v>
      </c>
      <c r="J2423" s="8">
        <f>SUMIFS(Baggrundsvariable!G$3:G$296,Baggrundsvariable!$A$3:$A$296,Samlet!$C2423,Baggrundsvariable!$C$3:$C$296,Samlet!$E2423)</f>
        <v>19.600000000000001</v>
      </c>
      <c r="K2423" s="8">
        <f>SUMIFS(Baggrundsvariable!H$3:H$296,Baggrundsvariable!$A$3:$A$296,Samlet!$C2423,Baggrundsvariable!$C$3:$C$296,Samlet!$E2423)</f>
        <v>14.9</v>
      </c>
      <c r="L2423" s="8">
        <f>SUMIFS(Baggrundsvariable!I$3:I$296,Baggrundsvariable!$A$3:$A$296,Samlet!$C2423,Baggrundsvariable!$C$3:$C$296,Samlet!$E2423)</f>
        <v>4.8593304684219465</v>
      </c>
    </row>
    <row r="2424" spans="1:12">
      <c r="A2424">
        <v>6630</v>
      </c>
      <c r="B2424" t="s">
        <v>954</v>
      </c>
      <c r="C2424">
        <v>575</v>
      </c>
      <c r="D2424" t="s">
        <v>1296</v>
      </c>
      <c r="E2424">
        <v>2015</v>
      </c>
      <c r="F2424" s="15">
        <f>IF(VLOOKUP(IF($A2424&lt;1500,'BM011'!$D$5,IF($A2424&lt;1800,'BM011'!$D$5,IF($A2424&lt;2000,'BM011'!$D$5,$A2424))),'BM011'!$D$5:$U$607,'BM011'!T$609,0)="BRUG KOM",VLOOKUP($C2424,'BM010'!$C$5:$T$102,'BM010'!S$104,0),VLOOKUP(IF($A2424&lt;1500,'BM011'!$D$5,IF($A2424&lt;1800,'BM011'!$D$5,IF($A2424&lt;2000,'BM011'!$D$5,$A2424))),'BM011'!$D$5:$U$607,'BM011'!T$609,0))</f>
        <v>4965.5</v>
      </c>
      <c r="G2424">
        <f>SUMIFS(Baggrundsvariable!D$3:D$296,Baggrundsvariable!$A$3:$A$296,Samlet!$C2424,Baggrundsvariable!$C$3:$C$296,Samlet!$E2424)</f>
        <v>203630</v>
      </c>
      <c r="H2424" s="8">
        <f>SUMIFS(Baggrundsvariable!E$3:E$296,Baggrundsvariable!$A$3:$A$296,Samlet!$C2424,Baggrundsvariable!$C$3:$C$296,Samlet!$E2424)</f>
        <v>0.54999999999999993</v>
      </c>
      <c r="I2424" s="8">
        <f>SUMIFS(Baggrundsvariable!F$3:F$296,Baggrundsvariable!$A$3:$A$296,Samlet!$C2424,Baggrundsvariable!$C$3:$C$296,Samlet!$E2424)</f>
        <v>2.9</v>
      </c>
      <c r="J2424" s="8">
        <f>SUMIFS(Baggrundsvariable!G$3:G$296,Baggrundsvariable!$A$3:$A$296,Samlet!$C2424,Baggrundsvariable!$C$3:$C$296,Samlet!$E2424)</f>
        <v>13.6</v>
      </c>
      <c r="K2424" s="8">
        <f>SUMIFS(Baggrundsvariable!H$3:H$296,Baggrundsvariable!$A$3:$A$296,Samlet!$C2424,Baggrundsvariable!$C$3:$C$296,Samlet!$E2424)</f>
        <v>13.2</v>
      </c>
      <c r="L2424" s="8">
        <f>SUMIFS(Baggrundsvariable!I$3:I$296,Baggrundsvariable!$A$3:$A$296,Samlet!$C2424,Baggrundsvariable!$C$3:$C$296,Samlet!$E2424)</f>
        <v>4.1025160693587477</v>
      </c>
    </row>
    <row r="2425" spans="1:12">
      <c r="A2425">
        <v>6640</v>
      </c>
      <c r="B2425" t="s">
        <v>955</v>
      </c>
      <c r="C2425">
        <v>621</v>
      </c>
      <c r="D2425" t="s">
        <v>1290</v>
      </c>
      <c r="E2425">
        <v>2015</v>
      </c>
      <c r="F2425" s="15">
        <f>IF(VLOOKUP(IF($A2425&lt;1500,'BM011'!$D$5,IF($A2425&lt;1800,'BM011'!$D$5,IF($A2425&lt;2000,'BM011'!$D$5,$A2425))),'BM011'!$D$5:$U$607,'BM011'!T$609,0)="BRUG KOM",VLOOKUP($C2425,'BM010'!$C$5:$T$102,'BM010'!S$104,0),VLOOKUP(IF($A2425&lt;1500,'BM011'!$D$5,IF($A2425&lt;1800,'BM011'!$D$5,IF($A2425&lt;2000,'BM011'!$D$5,$A2425))),'BM011'!$D$5:$U$607,'BM011'!T$609,0))</f>
        <v>7645.333333333333</v>
      </c>
      <c r="G2425">
        <f>SUMIFS(Baggrundsvariable!D$3:D$296,Baggrundsvariable!$A$3:$A$296,Samlet!$C2425,Baggrundsvariable!$C$3:$C$296,Samlet!$E2425)</f>
        <v>216806</v>
      </c>
      <c r="H2425" s="8">
        <f>SUMIFS(Baggrundsvariable!E$3:E$296,Baggrundsvariable!$A$3:$A$296,Samlet!$C2425,Baggrundsvariable!$C$3:$C$296,Samlet!$E2425)</f>
        <v>0.75</v>
      </c>
      <c r="I2425" s="8">
        <f>SUMIFS(Baggrundsvariable!F$3:F$296,Baggrundsvariable!$A$3:$A$296,Samlet!$C2425,Baggrundsvariable!$C$3:$C$296,Samlet!$E2425)</f>
        <v>4.2</v>
      </c>
      <c r="J2425" s="8">
        <f>SUMIFS(Baggrundsvariable!G$3:G$296,Baggrundsvariable!$A$3:$A$296,Samlet!$C2425,Baggrundsvariable!$C$3:$C$296,Samlet!$E2425)</f>
        <v>17.600000000000001</v>
      </c>
      <c r="K2425" s="8">
        <f>SUMIFS(Baggrundsvariable!H$3:H$296,Baggrundsvariable!$A$3:$A$296,Samlet!$C2425,Baggrundsvariable!$C$3:$C$296,Samlet!$E2425)</f>
        <v>14.7</v>
      </c>
      <c r="L2425" s="8">
        <f>SUMIFS(Baggrundsvariable!I$3:I$296,Baggrundsvariable!$A$3:$A$296,Samlet!$C2425,Baggrundsvariable!$C$3:$C$296,Samlet!$E2425)</f>
        <v>7.1487198350759975</v>
      </c>
    </row>
    <row r="2426" spans="1:12">
      <c r="A2426">
        <v>6650</v>
      </c>
      <c r="B2426" t="s">
        <v>956</v>
      </c>
      <c r="C2426">
        <v>575</v>
      </c>
      <c r="D2426" t="s">
        <v>1296</v>
      </c>
      <c r="E2426">
        <v>2015</v>
      </c>
      <c r="F2426" s="15">
        <f>IF(VLOOKUP(IF($A2426&lt;1500,'BM011'!$D$5,IF($A2426&lt;1800,'BM011'!$D$5,IF($A2426&lt;2000,'BM011'!$D$5,$A2426))),'BM011'!$D$5:$U$607,'BM011'!T$609,0)="BRUG KOM",VLOOKUP($C2426,'BM010'!$C$5:$T$102,'BM010'!S$104,0),VLOOKUP(IF($A2426&lt;1500,'BM011'!$D$5,IF($A2426&lt;1800,'BM011'!$D$5,IF($A2426&lt;2000,'BM011'!$D$5,$A2426))),'BM011'!$D$5:$U$607,'BM011'!T$609,0))</f>
        <v>6258</v>
      </c>
      <c r="G2426">
        <f>SUMIFS(Baggrundsvariable!D$3:D$296,Baggrundsvariable!$A$3:$A$296,Samlet!$C2426,Baggrundsvariable!$C$3:$C$296,Samlet!$E2426)</f>
        <v>203630</v>
      </c>
      <c r="H2426" s="8">
        <f>SUMIFS(Baggrundsvariable!E$3:E$296,Baggrundsvariable!$A$3:$A$296,Samlet!$C2426,Baggrundsvariable!$C$3:$C$296,Samlet!$E2426)</f>
        <v>0.54999999999999993</v>
      </c>
      <c r="I2426" s="8">
        <f>SUMIFS(Baggrundsvariable!F$3:F$296,Baggrundsvariable!$A$3:$A$296,Samlet!$C2426,Baggrundsvariable!$C$3:$C$296,Samlet!$E2426)</f>
        <v>2.9</v>
      </c>
      <c r="J2426" s="8">
        <f>SUMIFS(Baggrundsvariable!G$3:G$296,Baggrundsvariable!$A$3:$A$296,Samlet!$C2426,Baggrundsvariable!$C$3:$C$296,Samlet!$E2426)</f>
        <v>13.6</v>
      </c>
      <c r="K2426" s="8">
        <f>SUMIFS(Baggrundsvariable!H$3:H$296,Baggrundsvariable!$A$3:$A$296,Samlet!$C2426,Baggrundsvariable!$C$3:$C$296,Samlet!$E2426)</f>
        <v>13.2</v>
      </c>
      <c r="L2426" s="8">
        <f>SUMIFS(Baggrundsvariable!I$3:I$296,Baggrundsvariable!$A$3:$A$296,Samlet!$C2426,Baggrundsvariable!$C$3:$C$296,Samlet!$E2426)</f>
        <v>4.1025160693587477</v>
      </c>
    </row>
    <row r="2427" spans="1:12">
      <c r="A2427">
        <v>6660</v>
      </c>
      <c r="B2427" t="s">
        <v>957</v>
      </c>
      <c r="C2427">
        <v>575</v>
      </c>
      <c r="D2427" t="s">
        <v>1296</v>
      </c>
      <c r="E2427">
        <v>2015</v>
      </c>
      <c r="F2427" s="15">
        <f>IF(VLOOKUP(IF($A2427&lt;1500,'BM011'!$D$5,IF($A2427&lt;1800,'BM011'!$D$5,IF($A2427&lt;2000,'BM011'!$D$5,$A2427))),'BM011'!$D$5:$U$607,'BM011'!T$609,0)="BRUG KOM",VLOOKUP($C2427,'BM010'!$C$5:$T$102,'BM010'!S$104,0),VLOOKUP(IF($A2427&lt;1500,'BM011'!$D$5,IF($A2427&lt;1800,'BM011'!$D$5,IF($A2427&lt;2000,'BM011'!$D$5,$A2427))),'BM011'!$D$5:$U$607,'BM011'!T$609,0))</f>
        <v>6523</v>
      </c>
      <c r="G2427">
        <f>SUMIFS(Baggrundsvariable!D$3:D$296,Baggrundsvariable!$A$3:$A$296,Samlet!$C2427,Baggrundsvariable!$C$3:$C$296,Samlet!$E2427)</f>
        <v>203630</v>
      </c>
      <c r="H2427" s="8">
        <f>SUMIFS(Baggrundsvariable!E$3:E$296,Baggrundsvariable!$A$3:$A$296,Samlet!$C2427,Baggrundsvariable!$C$3:$C$296,Samlet!$E2427)</f>
        <v>0.54999999999999993</v>
      </c>
      <c r="I2427" s="8">
        <f>SUMIFS(Baggrundsvariable!F$3:F$296,Baggrundsvariable!$A$3:$A$296,Samlet!$C2427,Baggrundsvariable!$C$3:$C$296,Samlet!$E2427)</f>
        <v>2.9</v>
      </c>
      <c r="J2427" s="8">
        <f>SUMIFS(Baggrundsvariable!G$3:G$296,Baggrundsvariable!$A$3:$A$296,Samlet!$C2427,Baggrundsvariable!$C$3:$C$296,Samlet!$E2427)</f>
        <v>13.6</v>
      </c>
      <c r="K2427" s="8">
        <f>SUMIFS(Baggrundsvariable!H$3:H$296,Baggrundsvariable!$A$3:$A$296,Samlet!$C2427,Baggrundsvariable!$C$3:$C$296,Samlet!$E2427)</f>
        <v>13.2</v>
      </c>
      <c r="L2427" s="8">
        <f>SUMIFS(Baggrundsvariable!I$3:I$296,Baggrundsvariable!$A$3:$A$296,Samlet!$C2427,Baggrundsvariable!$C$3:$C$296,Samlet!$E2427)</f>
        <v>4.1025160693587477</v>
      </c>
    </row>
    <row r="2428" spans="1:12">
      <c r="A2428">
        <v>6670</v>
      </c>
      <c r="B2428" t="s">
        <v>958</v>
      </c>
      <c r="C2428">
        <v>561</v>
      </c>
      <c r="D2428" t="s">
        <v>1298</v>
      </c>
      <c r="E2428">
        <v>2015</v>
      </c>
      <c r="F2428" s="15">
        <f>IF(VLOOKUP(IF($A2428&lt;1500,'BM011'!$D$5,IF($A2428&lt;1800,'BM011'!$D$5,IF($A2428&lt;2000,'BM011'!$D$5,$A2428))),'BM011'!$D$5:$U$607,'BM011'!T$609,0)="BRUG KOM",VLOOKUP($C2428,'BM010'!$C$5:$T$102,'BM010'!S$104,0),VLOOKUP(IF($A2428&lt;1500,'BM011'!$D$5,IF($A2428&lt;1800,'BM011'!$D$5,IF($A2428&lt;2000,'BM011'!$D$5,$A2428))),'BM011'!$D$5:$U$607,'BM011'!T$609,0))</f>
        <v>5020</v>
      </c>
      <c r="G2428">
        <f>SUMIFS(Baggrundsvariable!D$3:D$296,Baggrundsvariable!$A$3:$A$296,Samlet!$C2428,Baggrundsvariable!$C$3:$C$296,Samlet!$E2428)</f>
        <v>210319</v>
      </c>
      <c r="H2428" s="8">
        <f>SUMIFS(Baggrundsvariable!E$3:E$296,Baggrundsvariable!$A$3:$A$296,Samlet!$C2428,Baggrundsvariable!$C$3:$C$296,Samlet!$E2428)</f>
        <v>0.81666666666666643</v>
      </c>
      <c r="I2428" s="8">
        <f>SUMIFS(Baggrundsvariable!F$3:F$296,Baggrundsvariable!$A$3:$A$296,Samlet!$C2428,Baggrundsvariable!$C$3:$C$296,Samlet!$E2428)</f>
        <v>6</v>
      </c>
      <c r="J2428" s="8">
        <f>SUMIFS(Baggrundsvariable!G$3:G$296,Baggrundsvariable!$A$3:$A$296,Samlet!$C2428,Baggrundsvariable!$C$3:$C$296,Samlet!$E2428)</f>
        <v>18.5</v>
      </c>
      <c r="K2428" s="8">
        <f>SUMIFS(Baggrundsvariable!H$3:H$296,Baggrundsvariable!$A$3:$A$296,Samlet!$C2428,Baggrundsvariable!$C$3:$C$296,Samlet!$E2428)</f>
        <v>15.5</v>
      </c>
      <c r="L2428" s="8">
        <f>SUMIFS(Baggrundsvariable!I$3:I$296,Baggrundsvariable!$A$3:$A$296,Samlet!$C2428,Baggrundsvariable!$C$3:$C$296,Samlet!$E2428)</f>
        <v>6.1324643457601153</v>
      </c>
    </row>
    <row r="2429" spans="1:12">
      <c r="A2429">
        <v>6670</v>
      </c>
      <c r="B2429" t="s">
        <v>958</v>
      </c>
      <c r="C2429">
        <v>575</v>
      </c>
      <c r="D2429" t="s">
        <v>1296</v>
      </c>
      <c r="E2429">
        <v>2015</v>
      </c>
      <c r="F2429" s="15">
        <f>IF(VLOOKUP(IF($A2429&lt;1500,'BM011'!$D$5,IF($A2429&lt;1800,'BM011'!$D$5,IF($A2429&lt;2000,'BM011'!$D$5,$A2429))),'BM011'!$D$5:$U$607,'BM011'!T$609,0)="BRUG KOM",VLOOKUP($C2429,'BM010'!$C$5:$T$102,'BM010'!S$104,0),VLOOKUP(IF($A2429&lt;1500,'BM011'!$D$5,IF($A2429&lt;1800,'BM011'!$D$5,IF($A2429&lt;2000,'BM011'!$D$5,$A2429))),'BM011'!$D$5:$U$607,'BM011'!T$609,0))</f>
        <v>5020</v>
      </c>
      <c r="G2429">
        <f>SUMIFS(Baggrundsvariable!D$3:D$296,Baggrundsvariable!$A$3:$A$296,Samlet!$C2429,Baggrundsvariable!$C$3:$C$296,Samlet!$E2429)</f>
        <v>203630</v>
      </c>
      <c r="H2429" s="8">
        <f>SUMIFS(Baggrundsvariable!E$3:E$296,Baggrundsvariable!$A$3:$A$296,Samlet!$C2429,Baggrundsvariable!$C$3:$C$296,Samlet!$E2429)</f>
        <v>0.54999999999999993</v>
      </c>
      <c r="I2429" s="8">
        <f>SUMIFS(Baggrundsvariable!F$3:F$296,Baggrundsvariable!$A$3:$A$296,Samlet!$C2429,Baggrundsvariable!$C$3:$C$296,Samlet!$E2429)</f>
        <v>2.9</v>
      </c>
      <c r="J2429" s="8">
        <f>SUMIFS(Baggrundsvariable!G$3:G$296,Baggrundsvariable!$A$3:$A$296,Samlet!$C2429,Baggrundsvariable!$C$3:$C$296,Samlet!$E2429)</f>
        <v>13.6</v>
      </c>
      <c r="K2429" s="8">
        <f>SUMIFS(Baggrundsvariable!H$3:H$296,Baggrundsvariable!$A$3:$A$296,Samlet!$C2429,Baggrundsvariable!$C$3:$C$296,Samlet!$E2429)</f>
        <v>13.2</v>
      </c>
      <c r="L2429" s="8">
        <f>SUMIFS(Baggrundsvariable!I$3:I$296,Baggrundsvariable!$A$3:$A$296,Samlet!$C2429,Baggrundsvariable!$C$3:$C$296,Samlet!$E2429)</f>
        <v>4.1025160693587477</v>
      </c>
    </row>
    <row r="2430" spans="1:12">
      <c r="A2430">
        <v>6682</v>
      </c>
      <c r="B2430" t="s">
        <v>959</v>
      </c>
      <c r="C2430">
        <v>530</v>
      </c>
      <c r="D2430" t="s">
        <v>1297</v>
      </c>
      <c r="E2430">
        <v>2015</v>
      </c>
      <c r="F2430" s="15">
        <f>IF(VLOOKUP(IF($A2430&lt;1500,'BM011'!$D$5,IF($A2430&lt;1800,'BM011'!$D$5,IF($A2430&lt;2000,'BM011'!$D$5,$A2430))),'BM011'!$D$5:$U$607,'BM011'!T$609,0)="BRUG KOM",VLOOKUP($C2430,'BM010'!$C$5:$T$102,'BM010'!S$104,0),VLOOKUP(IF($A2430&lt;1500,'BM011'!$D$5,IF($A2430&lt;1800,'BM011'!$D$5,IF($A2430&lt;2000,'BM011'!$D$5,$A2430))),'BM011'!$D$5:$U$607,'BM011'!T$609,0))</f>
        <v>8539.25</v>
      </c>
      <c r="G2430">
        <f>SUMIFS(Baggrundsvariable!D$3:D$296,Baggrundsvariable!$A$3:$A$296,Samlet!$C2430,Baggrundsvariable!$C$3:$C$296,Samlet!$E2430)</f>
        <v>212304</v>
      </c>
      <c r="H2430" s="8">
        <f>SUMIFS(Baggrundsvariable!E$3:E$296,Baggrundsvariable!$A$3:$A$296,Samlet!$C2430,Baggrundsvariable!$C$3:$C$296,Samlet!$E2430)</f>
        <v>0.44166666666666671</v>
      </c>
      <c r="I2430" s="8">
        <f>SUMIFS(Baggrundsvariable!F$3:F$296,Baggrundsvariable!$A$3:$A$296,Samlet!$C2430,Baggrundsvariable!$C$3:$C$296,Samlet!$E2430)</f>
        <v>2.7</v>
      </c>
      <c r="J2430" s="8">
        <f>SUMIFS(Baggrundsvariable!G$3:G$296,Baggrundsvariable!$A$3:$A$296,Samlet!$C2430,Baggrundsvariable!$C$3:$C$296,Samlet!$E2430)</f>
        <v>11.6</v>
      </c>
      <c r="K2430" s="8">
        <f>SUMIFS(Baggrundsvariable!H$3:H$296,Baggrundsvariable!$A$3:$A$296,Samlet!$C2430,Baggrundsvariable!$C$3:$C$296,Samlet!$E2430)</f>
        <v>13.8</v>
      </c>
      <c r="L2430" s="8">
        <f>SUMIFS(Baggrundsvariable!I$3:I$296,Baggrundsvariable!$A$3:$A$296,Samlet!$C2430,Baggrundsvariable!$C$3:$C$296,Samlet!$E2430)</f>
        <v>4.792147257900683</v>
      </c>
    </row>
    <row r="2431" spans="1:12">
      <c r="A2431">
        <v>6682</v>
      </c>
      <c r="B2431" t="s">
        <v>959</v>
      </c>
      <c r="C2431">
        <v>573</v>
      </c>
      <c r="D2431" t="s">
        <v>1299</v>
      </c>
      <c r="E2431">
        <v>2015</v>
      </c>
      <c r="F2431" s="15">
        <f>IF(VLOOKUP(IF($A2431&lt;1500,'BM011'!$D$5,IF($A2431&lt;1800,'BM011'!$D$5,IF($A2431&lt;2000,'BM011'!$D$5,$A2431))),'BM011'!$D$5:$U$607,'BM011'!T$609,0)="BRUG KOM",VLOOKUP($C2431,'BM010'!$C$5:$T$102,'BM010'!S$104,0),VLOOKUP(IF($A2431&lt;1500,'BM011'!$D$5,IF($A2431&lt;1800,'BM011'!$D$5,IF($A2431&lt;2000,'BM011'!$D$5,$A2431))),'BM011'!$D$5:$U$607,'BM011'!T$609,0))</f>
        <v>7136.25</v>
      </c>
      <c r="G2431">
        <f>SUMIFS(Baggrundsvariable!D$3:D$296,Baggrundsvariable!$A$3:$A$296,Samlet!$C2431,Baggrundsvariable!$C$3:$C$296,Samlet!$E2431)</f>
        <v>205141</v>
      </c>
      <c r="H2431" s="8">
        <f>SUMIFS(Baggrundsvariable!E$3:E$296,Baggrundsvariable!$A$3:$A$296,Samlet!$C2431,Baggrundsvariable!$C$3:$C$296,Samlet!$E2431)</f>
        <v>0.35833333333333334</v>
      </c>
      <c r="I2431" s="8">
        <f>SUMIFS(Baggrundsvariable!F$3:F$296,Baggrundsvariable!$A$3:$A$296,Samlet!$C2431,Baggrundsvariable!$C$3:$C$296,Samlet!$E2431)</f>
        <v>2.8</v>
      </c>
      <c r="J2431" s="8">
        <f>SUMIFS(Baggrundsvariable!G$3:G$296,Baggrundsvariable!$A$3:$A$296,Samlet!$C2431,Baggrundsvariable!$C$3:$C$296,Samlet!$E2431)</f>
        <v>13.7</v>
      </c>
      <c r="K2431" s="8">
        <f>SUMIFS(Baggrundsvariable!H$3:H$296,Baggrundsvariable!$A$3:$A$296,Samlet!$C2431,Baggrundsvariable!$C$3:$C$296,Samlet!$E2431)</f>
        <v>11.6</v>
      </c>
      <c r="L2431" s="8">
        <f>SUMIFS(Baggrundsvariable!I$3:I$296,Baggrundsvariable!$A$3:$A$296,Samlet!$C2431,Baggrundsvariable!$C$3:$C$296,Samlet!$E2431)</f>
        <v>3.7103819965033051</v>
      </c>
    </row>
    <row r="2432" spans="1:12">
      <c r="A2432">
        <v>6682</v>
      </c>
      <c r="B2432" t="s">
        <v>959</v>
      </c>
      <c r="C2432">
        <v>575</v>
      </c>
      <c r="D2432" t="s">
        <v>1296</v>
      </c>
      <c r="E2432">
        <v>2015</v>
      </c>
      <c r="F2432" s="15">
        <f>IF(VLOOKUP(IF($A2432&lt;1500,'BM011'!$D$5,IF($A2432&lt;1800,'BM011'!$D$5,IF($A2432&lt;2000,'BM011'!$D$5,$A2432))),'BM011'!$D$5:$U$607,'BM011'!T$609,0)="BRUG KOM",VLOOKUP($C2432,'BM010'!$C$5:$T$102,'BM010'!S$104,0),VLOOKUP(IF($A2432&lt;1500,'BM011'!$D$5,IF($A2432&lt;1800,'BM011'!$D$5,IF($A2432&lt;2000,'BM011'!$D$5,$A2432))),'BM011'!$D$5:$U$607,'BM011'!T$609,0))</f>
        <v>6523</v>
      </c>
      <c r="G2432">
        <f>SUMIFS(Baggrundsvariable!D$3:D$296,Baggrundsvariable!$A$3:$A$296,Samlet!$C2432,Baggrundsvariable!$C$3:$C$296,Samlet!$E2432)</f>
        <v>203630</v>
      </c>
      <c r="H2432" s="8">
        <f>SUMIFS(Baggrundsvariable!E$3:E$296,Baggrundsvariable!$A$3:$A$296,Samlet!$C2432,Baggrundsvariable!$C$3:$C$296,Samlet!$E2432)</f>
        <v>0.54999999999999993</v>
      </c>
      <c r="I2432" s="8">
        <f>SUMIFS(Baggrundsvariable!F$3:F$296,Baggrundsvariable!$A$3:$A$296,Samlet!$C2432,Baggrundsvariable!$C$3:$C$296,Samlet!$E2432)</f>
        <v>2.9</v>
      </c>
      <c r="J2432" s="8">
        <f>SUMIFS(Baggrundsvariable!G$3:G$296,Baggrundsvariable!$A$3:$A$296,Samlet!$C2432,Baggrundsvariable!$C$3:$C$296,Samlet!$E2432)</f>
        <v>13.6</v>
      </c>
      <c r="K2432" s="8">
        <f>SUMIFS(Baggrundsvariable!H$3:H$296,Baggrundsvariable!$A$3:$A$296,Samlet!$C2432,Baggrundsvariable!$C$3:$C$296,Samlet!$E2432)</f>
        <v>13.2</v>
      </c>
      <c r="L2432" s="8">
        <f>SUMIFS(Baggrundsvariable!I$3:I$296,Baggrundsvariable!$A$3:$A$296,Samlet!$C2432,Baggrundsvariable!$C$3:$C$296,Samlet!$E2432)</f>
        <v>4.1025160693587477</v>
      </c>
    </row>
    <row r="2433" spans="1:12">
      <c r="A2433">
        <v>6683</v>
      </c>
      <c r="B2433" t="s">
        <v>960</v>
      </c>
      <c r="C2433">
        <v>561</v>
      </c>
      <c r="D2433" t="s">
        <v>1298</v>
      </c>
      <c r="E2433">
        <v>2015</v>
      </c>
      <c r="F2433" s="15">
        <f>IF(VLOOKUP(IF($A2433&lt;1500,'BM011'!$D$5,IF($A2433&lt;1800,'BM011'!$D$5,IF($A2433&lt;2000,'BM011'!$D$5,$A2433))),'BM011'!$D$5:$U$607,'BM011'!T$609,0)="BRUG KOM",VLOOKUP($C2433,'BM010'!$C$5:$T$102,'BM010'!S$104,0),VLOOKUP(IF($A2433&lt;1500,'BM011'!$D$5,IF($A2433&lt;1800,'BM011'!$D$5,IF($A2433&lt;2000,'BM011'!$D$5,$A2433))),'BM011'!$D$5:$U$607,'BM011'!T$609,0))</f>
        <v>10325.5</v>
      </c>
      <c r="G2433">
        <f>SUMIFS(Baggrundsvariable!D$3:D$296,Baggrundsvariable!$A$3:$A$296,Samlet!$C2433,Baggrundsvariable!$C$3:$C$296,Samlet!$E2433)</f>
        <v>210319</v>
      </c>
      <c r="H2433" s="8">
        <f>SUMIFS(Baggrundsvariable!E$3:E$296,Baggrundsvariable!$A$3:$A$296,Samlet!$C2433,Baggrundsvariable!$C$3:$C$296,Samlet!$E2433)</f>
        <v>0.81666666666666643</v>
      </c>
      <c r="I2433" s="8">
        <f>SUMIFS(Baggrundsvariable!F$3:F$296,Baggrundsvariable!$A$3:$A$296,Samlet!$C2433,Baggrundsvariable!$C$3:$C$296,Samlet!$E2433)</f>
        <v>6</v>
      </c>
      <c r="J2433" s="8">
        <f>SUMIFS(Baggrundsvariable!G$3:G$296,Baggrundsvariable!$A$3:$A$296,Samlet!$C2433,Baggrundsvariable!$C$3:$C$296,Samlet!$E2433)</f>
        <v>18.5</v>
      </c>
      <c r="K2433" s="8">
        <f>SUMIFS(Baggrundsvariable!H$3:H$296,Baggrundsvariable!$A$3:$A$296,Samlet!$C2433,Baggrundsvariable!$C$3:$C$296,Samlet!$E2433)</f>
        <v>15.5</v>
      </c>
      <c r="L2433" s="8">
        <f>SUMIFS(Baggrundsvariable!I$3:I$296,Baggrundsvariable!$A$3:$A$296,Samlet!$C2433,Baggrundsvariable!$C$3:$C$296,Samlet!$E2433)</f>
        <v>6.1324643457601153</v>
      </c>
    </row>
    <row r="2434" spans="1:12">
      <c r="A2434">
        <v>6683</v>
      </c>
      <c r="B2434" t="s">
        <v>960</v>
      </c>
      <c r="C2434">
        <v>575</v>
      </c>
      <c r="D2434" t="s">
        <v>1296</v>
      </c>
      <c r="E2434">
        <v>2015</v>
      </c>
      <c r="F2434" s="15">
        <f>IF(VLOOKUP(IF($A2434&lt;1500,'BM011'!$D$5,IF($A2434&lt;1800,'BM011'!$D$5,IF($A2434&lt;2000,'BM011'!$D$5,$A2434))),'BM011'!$D$5:$U$607,'BM011'!T$609,0)="BRUG KOM",VLOOKUP($C2434,'BM010'!$C$5:$T$102,'BM010'!S$104,0),VLOOKUP(IF($A2434&lt;1500,'BM011'!$D$5,IF($A2434&lt;1800,'BM011'!$D$5,IF($A2434&lt;2000,'BM011'!$D$5,$A2434))),'BM011'!$D$5:$U$607,'BM011'!T$609,0))</f>
        <v>6523</v>
      </c>
      <c r="G2434">
        <f>SUMIFS(Baggrundsvariable!D$3:D$296,Baggrundsvariable!$A$3:$A$296,Samlet!$C2434,Baggrundsvariable!$C$3:$C$296,Samlet!$E2434)</f>
        <v>203630</v>
      </c>
      <c r="H2434" s="8">
        <f>SUMIFS(Baggrundsvariable!E$3:E$296,Baggrundsvariable!$A$3:$A$296,Samlet!$C2434,Baggrundsvariable!$C$3:$C$296,Samlet!$E2434)</f>
        <v>0.54999999999999993</v>
      </c>
      <c r="I2434" s="8">
        <f>SUMIFS(Baggrundsvariable!F$3:F$296,Baggrundsvariable!$A$3:$A$296,Samlet!$C2434,Baggrundsvariable!$C$3:$C$296,Samlet!$E2434)</f>
        <v>2.9</v>
      </c>
      <c r="J2434" s="8">
        <f>SUMIFS(Baggrundsvariable!G$3:G$296,Baggrundsvariable!$A$3:$A$296,Samlet!$C2434,Baggrundsvariable!$C$3:$C$296,Samlet!$E2434)</f>
        <v>13.6</v>
      </c>
      <c r="K2434" s="8">
        <f>SUMIFS(Baggrundsvariable!H$3:H$296,Baggrundsvariable!$A$3:$A$296,Samlet!$C2434,Baggrundsvariable!$C$3:$C$296,Samlet!$E2434)</f>
        <v>13.2</v>
      </c>
      <c r="L2434" s="8">
        <f>SUMIFS(Baggrundsvariable!I$3:I$296,Baggrundsvariable!$A$3:$A$296,Samlet!$C2434,Baggrundsvariable!$C$3:$C$296,Samlet!$E2434)</f>
        <v>4.1025160693587477</v>
      </c>
    </row>
    <row r="2435" spans="1:12">
      <c r="A2435">
        <v>6690</v>
      </c>
      <c r="B2435" t="s">
        <v>961</v>
      </c>
      <c r="C2435">
        <v>561</v>
      </c>
      <c r="D2435" t="s">
        <v>1298</v>
      </c>
      <c r="E2435">
        <v>2015</v>
      </c>
      <c r="F2435" s="15">
        <f>IF(VLOOKUP(IF($A2435&lt;1500,'BM011'!$D$5,IF($A2435&lt;1800,'BM011'!$D$5,IF($A2435&lt;2000,'BM011'!$D$5,$A2435))),'BM011'!$D$5:$U$607,'BM011'!T$609,0)="BRUG KOM",VLOOKUP($C2435,'BM010'!$C$5:$T$102,'BM010'!S$104,0),VLOOKUP(IF($A2435&lt;1500,'BM011'!$D$5,IF($A2435&lt;1800,'BM011'!$D$5,IF($A2435&lt;2000,'BM011'!$D$5,$A2435))),'BM011'!$D$5:$U$607,'BM011'!T$609,0))</f>
        <v>5621</v>
      </c>
      <c r="G2435">
        <f>SUMIFS(Baggrundsvariable!D$3:D$296,Baggrundsvariable!$A$3:$A$296,Samlet!$C2435,Baggrundsvariable!$C$3:$C$296,Samlet!$E2435)</f>
        <v>210319</v>
      </c>
      <c r="H2435" s="8">
        <f>SUMIFS(Baggrundsvariable!E$3:E$296,Baggrundsvariable!$A$3:$A$296,Samlet!$C2435,Baggrundsvariable!$C$3:$C$296,Samlet!$E2435)</f>
        <v>0.81666666666666643</v>
      </c>
      <c r="I2435" s="8">
        <f>SUMIFS(Baggrundsvariable!F$3:F$296,Baggrundsvariable!$A$3:$A$296,Samlet!$C2435,Baggrundsvariable!$C$3:$C$296,Samlet!$E2435)</f>
        <v>6</v>
      </c>
      <c r="J2435" s="8">
        <f>SUMIFS(Baggrundsvariable!G$3:G$296,Baggrundsvariable!$A$3:$A$296,Samlet!$C2435,Baggrundsvariable!$C$3:$C$296,Samlet!$E2435)</f>
        <v>18.5</v>
      </c>
      <c r="K2435" s="8">
        <f>SUMIFS(Baggrundsvariable!H$3:H$296,Baggrundsvariable!$A$3:$A$296,Samlet!$C2435,Baggrundsvariable!$C$3:$C$296,Samlet!$E2435)</f>
        <v>15.5</v>
      </c>
      <c r="L2435" s="8">
        <f>SUMIFS(Baggrundsvariable!I$3:I$296,Baggrundsvariable!$A$3:$A$296,Samlet!$C2435,Baggrundsvariable!$C$3:$C$296,Samlet!$E2435)</f>
        <v>6.1324643457601153</v>
      </c>
    </row>
    <row r="2436" spans="1:12">
      <c r="A2436">
        <v>6690</v>
      </c>
      <c r="B2436" t="s">
        <v>961</v>
      </c>
      <c r="C2436">
        <v>575</v>
      </c>
      <c r="D2436" t="s">
        <v>1296</v>
      </c>
      <c r="E2436">
        <v>2015</v>
      </c>
      <c r="F2436" s="15">
        <f>IF(VLOOKUP(IF($A2436&lt;1500,'BM011'!$D$5,IF($A2436&lt;1800,'BM011'!$D$5,IF($A2436&lt;2000,'BM011'!$D$5,$A2436))),'BM011'!$D$5:$U$607,'BM011'!T$609,0)="BRUG KOM",VLOOKUP($C2436,'BM010'!$C$5:$T$102,'BM010'!S$104,0),VLOOKUP(IF($A2436&lt;1500,'BM011'!$D$5,IF($A2436&lt;1800,'BM011'!$D$5,IF($A2436&lt;2000,'BM011'!$D$5,$A2436))),'BM011'!$D$5:$U$607,'BM011'!T$609,0))</f>
        <v>5621</v>
      </c>
      <c r="G2436">
        <f>SUMIFS(Baggrundsvariable!D$3:D$296,Baggrundsvariable!$A$3:$A$296,Samlet!$C2436,Baggrundsvariable!$C$3:$C$296,Samlet!$E2436)</f>
        <v>203630</v>
      </c>
      <c r="H2436" s="8">
        <f>SUMIFS(Baggrundsvariable!E$3:E$296,Baggrundsvariable!$A$3:$A$296,Samlet!$C2436,Baggrundsvariable!$C$3:$C$296,Samlet!$E2436)</f>
        <v>0.54999999999999993</v>
      </c>
      <c r="I2436" s="8">
        <f>SUMIFS(Baggrundsvariable!F$3:F$296,Baggrundsvariable!$A$3:$A$296,Samlet!$C2436,Baggrundsvariable!$C$3:$C$296,Samlet!$E2436)</f>
        <v>2.9</v>
      </c>
      <c r="J2436" s="8">
        <f>SUMIFS(Baggrundsvariable!G$3:G$296,Baggrundsvariable!$A$3:$A$296,Samlet!$C2436,Baggrundsvariable!$C$3:$C$296,Samlet!$E2436)</f>
        <v>13.6</v>
      </c>
      <c r="K2436" s="8">
        <f>SUMIFS(Baggrundsvariable!H$3:H$296,Baggrundsvariable!$A$3:$A$296,Samlet!$C2436,Baggrundsvariable!$C$3:$C$296,Samlet!$E2436)</f>
        <v>13.2</v>
      </c>
      <c r="L2436" s="8">
        <f>SUMIFS(Baggrundsvariable!I$3:I$296,Baggrundsvariable!$A$3:$A$296,Samlet!$C2436,Baggrundsvariable!$C$3:$C$296,Samlet!$E2436)</f>
        <v>4.1025160693587477</v>
      </c>
    </row>
    <row r="2437" spans="1:12">
      <c r="A2437">
        <v>6700</v>
      </c>
      <c r="B2437" t="s">
        <v>962</v>
      </c>
      <c r="C2437">
        <v>561</v>
      </c>
      <c r="D2437" t="s">
        <v>1298</v>
      </c>
      <c r="E2437">
        <v>2015</v>
      </c>
      <c r="F2437" s="15">
        <f>IF(VLOOKUP(IF($A2437&lt;1500,'BM011'!$D$5,IF($A2437&lt;1800,'BM011'!$D$5,IF($A2437&lt;2000,'BM011'!$D$5,$A2437))),'BM011'!$D$5:$U$607,'BM011'!T$609,0)="BRUG KOM",VLOOKUP($C2437,'BM010'!$C$5:$T$102,'BM010'!S$104,0),VLOOKUP(IF($A2437&lt;1500,'BM011'!$D$5,IF($A2437&lt;1800,'BM011'!$D$5,IF($A2437&lt;2000,'BM011'!$D$5,$A2437))),'BM011'!$D$5:$U$607,'BM011'!T$609,0))</f>
        <v>11508</v>
      </c>
      <c r="G2437">
        <f>SUMIFS(Baggrundsvariable!D$3:D$296,Baggrundsvariable!$A$3:$A$296,Samlet!$C2437,Baggrundsvariable!$C$3:$C$296,Samlet!$E2437)</f>
        <v>210319</v>
      </c>
      <c r="H2437" s="8">
        <f>SUMIFS(Baggrundsvariable!E$3:E$296,Baggrundsvariable!$A$3:$A$296,Samlet!$C2437,Baggrundsvariable!$C$3:$C$296,Samlet!$E2437)</f>
        <v>0.81666666666666643</v>
      </c>
      <c r="I2437" s="8">
        <f>SUMIFS(Baggrundsvariable!F$3:F$296,Baggrundsvariable!$A$3:$A$296,Samlet!$C2437,Baggrundsvariable!$C$3:$C$296,Samlet!$E2437)</f>
        <v>6</v>
      </c>
      <c r="J2437" s="8">
        <f>SUMIFS(Baggrundsvariable!G$3:G$296,Baggrundsvariable!$A$3:$A$296,Samlet!$C2437,Baggrundsvariable!$C$3:$C$296,Samlet!$E2437)</f>
        <v>18.5</v>
      </c>
      <c r="K2437" s="8">
        <f>SUMIFS(Baggrundsvariable!H$3:H$296,Baggrundsvariable!$A$3:$A$296,Samlet!$C2437,Baggrundsvariable!$C$3:$C$296,Samlet!$E2437)</f>
        <v>15.5</v>
      </c>
      <c r="L2437" s="8">
        <f>SUMIFS(Baggrundsvariable!I$3:I$296,Baggrundsvariable!$A$3:$A$296,Samlet!$C2437,Baggrundsvariable!$C$3:$C$296,Samlet!$E2437)</f>
        <v>6.1324643457601153</v>
      </c>
    </row>
    <row r="2438" spans="1:12">
      <c r="A2438">
        <v>6705</v>
      </c>
      <c r="B2438" t="s">
        <v>963</v>
      </c>
      <c r="C2438">
        <v>561</v>
      </c>
      <c r="D2438" t="s">
        <v>1298</v>
      </c>
      <c r="E2438">
        <v>2015</v>
      </c>
      <c r="F2438" s="15">
        <f>IF(VLOOKUP(IF($A2438&lt;1500,'BM011'!$D$5,IF($A2438&lt;1800,'BM011'!$D$5,IF($A2438&lt;2000,'BM011'!$D$5,$A2438))),'BM011'!$D$5:$U$607,'BM011'!T$609,0)="BRUG KOM",VLOOKUP($C2438,'BM010'!$C$5:$T$102,'BM010'!S$104,0),VLOOKUP(IF($A2438&lt;1500,'BM011'!$D$5,IF($A2438&lt;1800,'BM011'!$D$5,IF($A2438&lt;2000,'BM011'!$D$5,$A2438))),'BM011'!$D$5:$U$607,'BM011'!T$609,0))</f>
        <v>10059.25</v>
      </c>
      <c r="G2438">
        <f>SUMIFS(Baggrundsvariable!D$3:D$296,Baggrundsvariable!$A$3:$A$296,Samlet!$C2438,Baggrundsvariable!$C$3:$C$296,Samlet!$E2438)</f>
        <v>210319</v>
      </c>
      <c r="H2438" s="8">
        <f>SUMIFS(Baggrundsvariable!E$3:E$296,Baggrundsvariable!$A$3:$A$296,Samlet!$C2438,Baggrundsvariable!$C$3:$C$296,Samlet!$E2438)</f>
        <v>0.81666666666666643</v>
      </c>
      <c r="I2438" s="8">
        <f>SUMIFS(Baggrundsvariable!F$3:F$296,Baggrundsvariable!$A$3:$A$296,Samlet!$C2438,Baggrundsvariable!$C$3:$C$296,Samlet!$E2438)</f>
        <v>6</v>
      </c>
      <c r="J2438" s="8">
        <f>SUMIFS(Baggrundsvariable!G$3:G$296,Baggrundsvariable!$A$3:$A$296,Samlet!$C2438,Baggrundsvariable!$C$3:$C$296,Samlet!$E2438)</f>
        <v>18.5</v>
      </c>
      <c r="K2438" s="8">
        <f>SUMIFS(Baggrundsvariable!H$3:H$296,Baggrundsvariable!$A$3:$A$296,Samlet!$C2438,Baggrundsvariable!$C$3:$C$296,Samlet!$E2438)</f>
        <v>15.5</v>
      </c>
      <c r="L2438" s="8">
        <f>SUMIFS(Baggrundsvariable!I$3:I$296,Baggrundsvariable!$A$3:$A$296,Samlet!$C2438,Baggrundsvariable!$C$3:$C$296,Samlet!$E2438)</f>
        <v>6.1324643457601153</v>
      </c>
    </row>
    <row r="2439" spans="1:12">
      <c r="A2439">
        <v>6710</v>
      </c>
      <c r="B2439" t="s">
        <v>964</v>
      </c>
      <c r="C2439">
        <v>561</v>
      </c>
      <c r="D2439" t="s">
        <v>1298</v>
      </c>
      <c r="E2439">
        <v>2015</v>
      </c>
      <c r="F2439" s="15">
        <f>IF(VLOOKUP(IF($A2439&lt;1500,'BM011'!$D$5,IF($A2439&lt;1800,'BM011'!$D$5,IF($A2439&lt;2000,'BM011'!$D$5,$A2439))),'BM011'!$D$5:$U$607,'BM011'!T$609,0)="BRUG KOM",VLOOKUP($C2439,'BM010'!$C$5:$T$102,'BM010'!S$104,0),VLOOKUP(IF($A2439&lt;1500,'BM011'!$D$5,IF($A2439&lt;1800,'BM011'!$D$5,IF($A2439&lt;2000,'BM011'!$D$5,$A2439))),'BM011'!$D$5:$U$607,'BM011'!T$609,0))</f>
        <v>12997</v>
      </c>
      <c r="G2439">
        <f>SUMIFS(Baggrundsvariable!D$3:D$296,Baggrundsvariable!$A$3:$A$296,Samlet!$C2439,Baggrundsvariable!$C$3:$C$296,Samlet!$E2439)</f>
        <v>210319</v>
      </c>
      <c r="H2439" s="8">
        <f>SUMIFS(Baggrundsvariable!E$3:E$296,Baggrundsvariable!$A$3:$A$296,Samlet!$C2439,Baggrundsvariable!$C$3:$C$296,Samlet!$E2439)</f>
        <v>0.81666666666666643</v>
      </c>
      <c r="I2439" s="8">
        <f>SUMIFS(Baggrundsvariable!F$3:F$296,Baggrundsvariable!$A$3:$A$296,Samlet!$C2439,Baggrundsvariable!$C$3:$C$296,Samlet!$E2439)</f>
        <v>6</v>
      </c>
      <c r="J2439" s="8">
        <f>SUMIFS(Baggrundsvariable!G$3:G$296,Baggrundsvariable!$A$3:$A$296,Samlet!$C2439,Baggrundsvariable!$C$3:$C$296,Samlet!$E2439)</f>
        <v>18.5</v>
      </c>
      <c r="K2439" s="8">
        <f>SUMIFS(Baggrundsvariable!H$3:H$296,Baggrundsvariable!$A$3:$A$296,Samlet!$C2439,Baggrundsvariable!$C$3:$C$296,Samlet!$E2439)</f>
        <v>15.5</v>
      </c>
      <c r="L2439" s="8">
        <f>SUMIFS(Baggrundsvariable!I$3:I$296,Baggrundsvariable!$A$3:$A$296,Samlet!$C2439,Baggrundsvariable!$C$3:$C$296,Samlet!$E2439)</f>
        <v>6.1324643457601153</v>
      </c>
    </row>
    <row r="2440" spans="1:12">
      <c r="A2440">
        <v>6715</v>
      </c>
      <c r="B2440" t="s">
        <v>965</v>
      </c>
      <c r="C2440">
        <v>561</v>
      </c>
      <c r="D2440" t="s">
        <v>1298</v>
      </c>
      <c r="E2440">
        <v>2015</v>
      </c>
      <c r="F2440" s="15">
        <f>IF(VLOOKUP(IF($A2440&lt;1500,'BM011'!$D$5,IF($A2440&lt;1800,'BM011'!$D$5,IF($A2440&lt;2000,'BM011'!$D$5,$A2440))),'BM011'!$D$5:$U$607,'BM011'!T$609,0)="BRUG KOM",VLOOKUP($C2440,'BM010'!$C$5:$T$102,'BM010'!S$104,0),VLOOKUP(IF($A2440&lt;1500,'BM011'!$D$5,IF($A2440&lt;1800,'BM011'!$D$5,IF($A2440&lt;2000,'BM011'!$D$5,$A2440))),'BM011'!$D$5:$U$607,'BM011'!T$609,0))</f>
        <v>10953</v>
      </c>
      <c r="G2440">
        <f>SUMIFS(Baggrundsvariable!D$3:D$296,Baggrundsvariable!$A$3:$A$296,Samlet!$C2440,Baggrundsvariable!$C$3:$C$296,Samlet!$E2440)</f>
        <v>210319</v>
      </c>
      <c r="H2440" s="8">
        <f>SUMIFS(Baggrundsvariable!E$3:E$296,Baggrundsvariable!$A$3:$A$296,Samlet!$C2440,Baggrundsvariable!$C$3:$C$296,Samlet!$E2440)</f>
        <v>0.81666666666666643</v>
      </c>
      <c r="I2440" s="8">
        <f>SUMIFS(Baggrundsvariable!F$3:F$296,Baggrundsvariable!$A$3:$A$296,Samlet!$C2440,Baggrundsvariable!$C$3:$C$296,Samlet!$E2440)</f>
        <v>6</v>
      </c>
      <c r="J2440" s="8">
        <f>SUMIFS(Baggrundsvariable!G$3:G$296,Baggrundsvariable!$A$3:$A$296,Samlet!$C2440,Baggrundsvariable!$C$3:$C$296,Samlet!$E2440)</f>
        <v>18.5</v>
      </c>
      <c r="K2440" s="8">
        <f>SUMIFS(Baggrundsvariable!H$3:H$296,Baggrundsvariable!$A$3:$A$296,Samlet!$C2440,Baggrundsvariable!$C$3:$C$296,Samlet!$E2440)</f>
        <v>15.5</v>
      </c>
      <c r="L2440" s="8">
        <f>SUMIFS(Baggrundsvariable!I$3:I$296,Baggrundsvariable!$A$3:$A$296,Samlet!$C2440,Baggrundsvariable!$C$3:$C$296,Samlet!$E2440)</f>
        <v>6.1324643457601153</v>
      </c>
    </row>
    <row r="2441" spans="1:12">
      <c r="A2441">
        <v>6720</v>
      </c>
      <c r="B2441" t="s">
        <v>966</v>
      </c>
      <c r="C2441">
        <v>563</v>
      </c>
      <c r="D2441" t="s">
        <v>1300</v>
      </c>
      <c r="E2441">
        <v>2015</v>
      </c>
      <c r="F2441" s="15">
        <f>IF(VLOOKUP(IF($A2441&lt;1500,'BM011'!$D$5,IF($A2441&lt;1800,'BM011'!$D$5,IF($A2441&lt;2000,'BM011'!$D$5,$A2441))),'BM011'!$D$5:$U$607,'BM011'!T$609,0)="BRUG KOM",VLOOKUP($C2441,'BM010'!$C$5:$T$102,'BM010'!S$104,0),VLOOKUP(IF($A2441&lt;1500,'BM011'!$D$5,IF($A2441&lt;1800,'BM011'!$D$5,IF($A2441&lt;2000,'BM011'!$D$5,$A2441))),'BM011'!$D$5:$U$607,'BM011'!T$609,0))</f>
        <v>9756.5</v>
      </c>
      <c r="G2441">
        <f>SUMIFS(Baggrundsvariable!D$3:D$296,Baggrundsvariable!$A$3:$A$296,Samlet!$C2441,Baggrundsvariable!$C$3:$C$296,Samlet!$E2441)</f>
        <v>233539</v>
      </c>
      <c r="H2441" s="8">
        <f>SUMIFS(Baggrundsvariable!E$3:E$296,Baggrundsvariable!$A$3:$A$296,Samlet!$C2441,Baggrundsvariable!$C$3:$C$296,Samlet!$E2441)</f>
        <v>0.70000000000000007</v>
      </c>
      <c r="I2441" s="8">
        <f>SUMIFS(Baggrundsvariable!F$3:F$296,Baggrundsvariable!$A$3:$A$296,Samlet!$C2441,Baggrundsvariable!$C$3:$C$296,Samlet!$E2441)</f>
        <v>2.6</v>
      </c>
      <c r="J2441" s="8">
        <f>SUMIFS(Baggrundsvariable!G$3:G$296,Baggrundsvariable!$A$3:$A$296,Samlet!$C2441,Baggrundsvariable!$C$3:$C$296,Samlet!$E2441)</f>
        <v>12.9</v>
      </c>
      <c r="K2441" s="8">
        <f>SUMIFS(Baggrundsvariable!H$3:H$296,Baggrundsvariable!$A$3:$A$296,Samlet!$C2441,Baggrundsvariable!$C$3:$C$296,Samlet!$E2441)</f>
        <v>11.7</v>
      </c>
      <c r="L2441" s="8">
        <f>SUMIFS(Baggrundsvariable!I$3:I$296,Baggrundsvariable!$A$3:$A$296,Samlet!$C2441,Baggrundsvariable!$C$3:$C$296,Samlet!$E2441)</f>
        <v>3.3906071019473081</v>
      </c>
    </row>
    <row r="2442" spans="1:12">
      <c r="A2442">
        <v>6731</v>
      </c>
      <c r="B2442" t="s">
        <v>967</v>
      </c>
      <c r="C2442">
        <v>561</v>
      </c>
      <c r="D2442" t="s">
        <v>1298</v>
      </c>
      <c r="E2442">
        <v>2015</v>
      </c>
      <c r="F2442" s="15">
        <f>IF(VLOOKUP(IF($A2442&lt;1500,'BM011'!$D$5,IF($A2442&lt;1800,'BM011'!$D$5,IF($A2442&lt;2000,'BM011'!$D$5,$A2442))),'BM011'!$D$5:$U$607,'BM011'!T$609,0)="BRUG KOM",VLOOKUP($C2442,'BM010'!$C$5:$T$102,'BM010'!S$104,0),VLOOKUP(IF($A2442&lt;1500,'BM011'!$D$5,IF($A2442&lt;1800,'BM011'!$D$5,IF($A2442&lt;2000,'BM011'!$D$5,$A2442))),'BM011'!$D$5:$U$607,'BM011'!T$609,0))</f>
        <v>9999.75</v>
      </c>
      <c r="G2442">
        <f>SUMIFS(Baggrundsvariable!D$3:D$296,Baggrundsvariable!$A$3:$A$296,Samlet!$C2442,Baggrundsvariable!$C$3:$C$296,Samlet!$E2442)</f>
        <v>210319</v>
      </c>
      <c r="H2442" s="8">
        <f>SUMIFS(Baggrundsvariable!E$3:E$296,Baggrundsvariable!$A$3:$A$296,Samlet!$C2442,Baggrundsvariable!$C$3:$C$296,Samlet!$E2442)</f>
        <v>0.81666666666666643</v>
      </c>
      <c r="I2442" s="8">
        <f>SUMIFS(Baggrundsvariable!F$3:F$296,Baggrundsvariable!$A$3:$A$296,Samlet!$C2442,Baggrundsvariable!$C$3:$C$296,Samlet!$E2442)</f>
        <v>6</v>
      </c>
      <c r="J2442" s="8">
        <f>SUMIFS(Baggrundsvariable!G$3:G$296,Baggrundsvariable!$A$3:$A$296,Samlet!$C2442,Baggrundsvariable!$C$3:$C$296,Samlet!$E2442)</f>
        <v>18.5</v>
      </c>
      <c r="K2442" s="8">
        <f>SUMIFS(Baggrundsvariable!H$3:H$296,Baggrundsvariable!$A$3:$A$296,Samlet!$C2442,Baggrundsvariable!$C$3:$C$296,Samlet!$E2442)</f>
        <v>15.5</v>
      </c>
      <c r="L2442" s="8">
        <f>SUMIFS(Baggrundsvariable!I$3:I$296,Baggrundsvariable!$A$3:$A$296,Samlet!$C2442,Baggrundsvariable!$C$3:$C$296,Samlet!$E2442)</f>
        <v>6.1324643457601153</v>
      </c>
    </row>
    <row r="2443" spans="1:12">
      <c r="A2443">
        <v>6740</v>
      </c>
      <c r="B2443" t="s">
        <v>968</v>
      </c>
      <c r="C2443">
        <v>561</v>
      </c>
      <c r="D2443" t="s">
        <v>1298</v>
      </c>
      <c r="E2443">
        <v>2015</v>
      </c>
      <c r="F2443" s="15">
        <f>IF(VLOOKUP(IF($A2443&lt;1500,'BM011'!$D$5,IF($A2443&lt;1800,'BM011'!$D$5,IF($A2443&lt;2000,'BM011'!$D$5,$A2443))),'BM011'!$D$5:$U$607,'BM011'!T$609,0)="BRUG KOM",VLOOKUP($C2443,'BM010'!$C$5:$T$102,'BM010'!S$104,0),VLOOKUP(IF($A2443&lt;1500,'BM011'!$D$5,IF($A2443&lt;1800,'BM011'!$D$5,IF($A2443&lt;2000,'BM011'!$D$5,$A2443))),'BM011'!$D$5:$U$607,'BM011'!T$609,0))</f>
        <v>7973</v>
      </c>
      <c r="G2443">
        <f>SUMIFS(Baggrundsvariable!D$3:D$296,Baggrundsvariable!$A$3:$A$296,Samlet!$C2443,Baggrundsvariable!$C$3:$C$296,Samlet!$E2443)</f>
        <v>210319</v>
      </c>
      <c r="H2443" s="8">
        <f>SUMIFS(Baggrundsvariable!E$3:E$296,Baggrundsvariable!$A$3:$A$296,Samlet!$C2443,Baggrundsvariable!$C$3:$C$296,Samlet!$E2443)</f>
        <v>0.81666666666666643</v>
      </c>
      <c r="I2443" s="8">
        <f>SUMIFS(Baggrundsvariable!F$3:F$296,Baggrundsvariable!$A$3:$A$296,Samlet!$C2443,Baggrundsvariable!$C$3:$C$296,Samlet!$E2443)</f>
        <v>6</v>
      </c>
      <c r="J2443" s="8">
        <f>SUMIFS(Baggrundsvariable!G$3:G$296,Baggrundsvariable!$A$3:$A$296,Samlet!$C2443,Baggrundsvariable!$C$3:$C$296,Samlet!$E2443)</f>
        <v>18.5</v>
      </c>
      <c r="K2443" s="8">
        <f>SUMIFS(Baggrundsvariable!H$3:H$296,Baggrundsvariable!$A$3:$A$296,Samlet!$C2443,Baggrundsvariable!$C$3:$C$296,Samlet!$E2443)</f>
        <v>15.5</v>
      </c>
      <c r="L2443" s="8">
        <f>SUMIFS(Baggrundsvariable!I$3:I$296,Baggrundsvariable!$A$3:$A$296,Samlet!$C2443,Baggrundsvariable!$C$3:$C$296,Samlet!$E2443)</f>
        <v>6.1324643457601153</v>
      </c>
    </row>
    <row r="2444" spans="1:12">
      <c r="A2444">
        <v>6752</v>
      </c>
      <c r="B2444" t="s">
        <v>969</v>
      </c>
      <c r="C2444">
        <v>575</v>
      </c>
      <c r="D2444" t="s">
        <v>1296</v>
      </c>
      <c r="E2444">
        <v>2015</v>
      </c>
      <c r="F2444" s="15">
        <f>IF(VLOOKUP(IF($A2444&lt;1500,'BM011'!$D$5,IF($A2444&lt;1800,'BM011'!$D$5,IF($A2444&lt;2000,'BM011'!$D$5,$A2444))),'BM011'!$D$5:$U$607,'BM011'!T$609,0)="BRUG KOM",VLOOKUP($C2444,'BM010'!$C$5:$T$102,'BM010'!S$104,0),VLOOKUP(IF($A2444&lt;1500,'BM011'!$D$5,IF($A2444&lt;1800,'BM011'!$D$5,IF($A2444&lt;2000,'BM011'!$D$5,$A2444))),'BM011'!$D$5:$U$607,'BM011'!T$609,0))</f>
        <v>6523</v>
      </c>
      <c r="G2444">
        <f>SUMIFS(Baggrundsvariable!D$3:D$296,Baggrundsvariable!$A$3:$A$296,Samlet!$C2444,Baggrundsvariable!$C$3:$C$296,Samlet!$E2444)</f>
        <v>203630</v>
      </c>
      <c r="H2444" s="8">
        <f>SUMIFS(Baggrundsvariable!E$3:E$296,Baggrundsvariable!$A$3:$A$296,Samlet!$C2444,Baggrundsvariable!$C$3:$C$296,Samlet!$E2444)</f>
        <v>0.54999999999999993</v>
      </c>
      <c r="I2444" s="8">
        <f>SUMIFS(Baggrundsvariable!F$3:F$296,Baggrundsvariable!$A$3:$A$296,Samlet!$C2444,Baggrundsvariable!$C$3:$C$296,Samlet!$E2444)</f>
        <v>2.9</v>
      </c>
      <c r="J2444" s="8">
        <f>SUMIFS(Baggrundsvariable!G$3:G$296,Baggrundsvariable!$A$3:$A$296,Samlet!$C2444,Baggrundsvariable!$C$3:$C$296,Samlet!$E2444)</f>
        <v>13.6</v>
      </c>
      <c r="K2444" s="8">
        <f>SUMIFS(Baggrundsvariable!H$3:H$296,Baggrundsvariable!$A$3:$A$296,Samlet!$C2444,Baggrundsvariable!$C$3:$C$296,Samlet!$E2444)</f>
        <v>13.2</v>
      </c>
      <c r="L2444" s="8">
        <f>SUMIFS(Baggrundsvariable!I$3:I$296,Baggrundsvariable!$A$3:$A$296,Samlet!$C2444,Baggrundsvariable!$C$3:$C$296,Samlet!$E2444)</f>
        <v>4.1025160693587477</v>
      </c>
    </row>
    <row r="2445" spans="1:12">
      <c r="A2445">
        <v>6753</v>
      </c>
      <c r="B2445" t="s">
        <v>970</v>
      </c>
      <c r="C2445">
        <v>573</v>
      </c>
      <c r="D2445" t="s">
        <v>1299</v>
      </c>
      <c r="E2445">
        <v>2015</v>
      </c>
      <c r="F2445" s="15">
        <f>IF(VLOOKUP(IF($A2445&lt;1500,'BM011'!$D$5,IF($A2445&lt;1800,'BM011'!$D$5,IF($A2445&lt;2000,'BM011'!$D$5,$A2445))),'BM011'!$D$5:$U$607,'BM011'!T$609,0)="BRUG KOM",VLOOKUP($C2445,'BM010'!$C$5:$T$102,'BM010'!S$104,0),VLOOKUP(IF($A2445&lt;1500,'BM011'!$D$5,IF($A2445&lt;1800,'BM011'!$D$5,IF($A2445&lt;2000,'BM011'!$D$5,$A2445))),'BM011'!$D$5:$U$607,'BM011'!T$609,0))</f>
        <v>7136.25</v>
      </c>
      <c r="G2445">
        <f>SUMIFS(Baggrundsvariable!D$3:D$296,Baggrundsvariable!$A$3:$A$296,Samlet!$C2445,Baggrundsvariable!$C$3:$C$296,Samlet!$E2445)</f>
        <v>205141</v>
      </c>
      <c r="H2445" s="8">
        <f>SUMIFS(Baggrundsvariable!E$3:E$296,Baggrundsvariable!$A$3:$A$296,Samlet!$C2445,Baggrundsvariable!$C$3:$C$296,Samlet!$E2445)</f>
        <v>0.35833333333333334</v>
      </c>
      <c r="I2445" s="8">
        <f>SUMIFS(Baggrundsvariable!F$3:F$296,Baggrundsvariable!$A$3:$A$296,Samlet!$C2445,Baggrundsvariable!$C$3:$C$296,Samlet!$E2445)</f>
        <v>2.8</v>
      </c>
      <c r="J2445" s="8">
        <f>SUMIFS(Baggrundsvariable!G$3:G$296,Baggrundsvariable!$A$3:$A$296,Samlet!$C2445,Baggrundsvariable!$C$3:$C$296,Samlet!$E2445)</f>
        <v>13.7</v>
      </c>
      <c r="K2445" s="8">
        <f>SUMIFS(Baggrundsvariable!H$3:H$296,Baggrundsvariable!$A$3:$A$296,Samlet!$C2445,Baggrundsvariable!$C$3:$C$296,Samlet!$E2445)</f>
        <v>11.6</v>
      </c>
      <c r="L2445" s="8">
        <f>SUMIFS(Baggrundsvariable!I$3:I$296,Baggrundsvariable!$A$3:$A$296,Samlet!$C2445,Baggrundsvariable!$C$3:$C$296,Samlet!$E2445)</f>
        <v>3.7103819965033051</v>
      </c>
    </row>
    <row r="2446" spans="1:12">
      <c r="A2446">
        <v>6753</v>
      </c>
      <c r="B2446" t="s">
        <v>970</v>
      </c>
      <c r="C2446">
        <v>575</v>
      </c>
      <c r="D2446" t="s">
        <v>1296</v>
      </c>
      <c r="E2446">
        <v>2015</v>
      </c>
      <c r="F2446" s="15">
        <f>IF(VLOOKUP(IF($A2446&lt;1500,'BM011'!$D$5,IF($A2446&lt;1800,'BM011'!$D$5,IF($A2446&lt;2000,'BM011'!$D$5,$A2446))),'BM011'!$D$5:$U$607,'BM011'!T$609,0)="BRUG KOM",VLOOKUP($C2446,'BM010'!$C$5:$T$102,'BM010'!S$104,0),VLOOKUP(IF($A2446&lt;1500,'BM011'!$D$5,IF($A2446&lt;1800,'BM011'!$D$5,IF($A2446&lt;2000,'BM011'!$D$5,$A2446))),'BM011'!$D$5:$U$607,'BM011'!T$609,0))</f>
        <v>6523</v>
      </c>
      <c r="G2446">
        <f>SUMIFS(Baggrundsvariable!D$3:D$296,Baggrundsvariable!$A$3:$A$296,Samlet!$C2446,Baggrundsvariable!$C$3:$C$296,Samlet!$E2446)</f>
        <v>203630</v>
      </c>
      <c r="H2446" s="8">
        <f>SUMIFS(Baggrundsvariable!E$3:E$296,Baggrundsvariable!$A$3:$A$296,Samlet!$C2446,Baggrundsvariable!$C$3:$C$296,Samlet!$E2446)</f>
        <v>0.54999999999999993</v>
      </c>
      <c r="I2446" s="8">
        <f>SUMIFS(Baggrundsvariable!F$3:F$296,Baggrundsvariable!$A$3:$A$296,Samlet!$C2446,Baggrundsvariable!$C$3:$C$296,Samlet!$E2446)</f>
        <v>2.9</v>
      </c>
      <c r="J2446" s="8">
        <f>SUMIFS(Baggrundsvariable!G$3:G$296,Baggrundsvariable!$A$3:$A$296,Samlet!$C2446,Baggrundsvariable!$C$3:$C$296,Samlet!$E2446)</f>
        <v>13.6</v>
      </c>
      <c r="K2446" s="8">
        <f>SUMIFS(Baggrundsvariable!H$3:H$296,Baggrundsvariable!$A$3:$A$296,Samlet!$C2446,Baggrundsvariable!$C$3:$C$296,Samlet!$E2446)</f>
        <v>13.2</v>
      </c>
      <c r="L2446" s="8">
        <f>SUMIFS(Baggrundsvariable!I$3:I$296,Baggrundsvariable!$A$3:$A$296,Samlet!$C2446,Baggrundsvariable!$C$3:$C$296,Samlet!$E2446)</f>
        <v>4.1025160693587477</v>
      </c>
    </row>
    <row r="2447" spans="1:12">
      <c r="A2447">
        <v>6760</v>
      </c>
      <c r="B2447" t="s">
        <v>971</v>
      </c>
      <c r="C2447">
        <v>561</v>
      </c>
      <c r="D2447" t="s">
        <v>1298</v>
      </c>
      <c r="E2447">
        <v>2015</v>
      </c>
      <c r="F2447" s="15">
        <f>IF(VLOOKUP(IF($A2447&lt;1500,'BM011'!$D$5,IF($A2447&lt;1800,'BM011'!$D$5,IF($A2447&lt;2000,'BM011'!$D$5,$A2447))),'BM011'!$D$5:$U$607,'BM011'!T$609,0)="BRUG KOM",VLOOKUP($C2447,'BM010'!$C$5:$T$102,'BM010'!S$104,0),VLOOKUP(IF($A2447&lt;1500,'BM011'!$D$5,IF($A2447&lt;1800,'BM011'!$D$5,IF($A2447&lt;2000,'BM011'!$D$5,$A2447))),'BM011'!$D$5:$U$607,'BM011'!T$609,0))</f>
        <v>8490.5</v>
      </c>
      <c r="G2447">
        <f>SUMIFS(Baggrundsvariable!D$3:D$296,Baggrundsvariable!$A$3:$A$296,Samlet!$C2447,Baggrundsvariable!$C$3:$C$296,Samlet!$E2447)</f>
        <v>210319</v>
      </c>
      <c r="H2447" s="8">
        <f>SUMIFS(Baggrundsvariable!E$3:E$296,Baggrundsvariable!$A$3:$A$296,Samlet!$C2447,Baggrundsvariable!$C$3:$C$296,Samlet!$E2447)</f>
        <v>0.81666666666666643</v>
      </c>
      <c r="I2447" s="8">
        <f>SUMIFS(Baggrundsvariable!F$3:F$296,Baggrundsvariable!$A$3:$A$296,Samlet!$C2447,Baggrundsvariable!$C$3:$C$296,Samlet!$E2447)</f>
        <v>6</v>
      </c>
      <c r="J2447" s="8">
        <f>SUMIFS(Baggrundsvariable!G$3:G$296,Baggrundsvariable!$A$3:$A$296,Samlet!$C2447,Baggrundsvariable!$C$3:$C$296,Samlet!$E2447)</f>
        <v>18.5</v>
      </c>
      <c r="K2447" s="8">
        <f>SUMIFS(Baggrundsvariable!H$3:H$296,Baggrundsvariable!$A$3:$A$296,Samlet!$C2447,Baggrundsvariable!$C$3:$C$296,Samlet!$E2447)</f>
        <v>15.5</v>
      </c>
      <c r="L2447" s="8">
        <f>SUMIFS(Baggrundsvariable!I$3:I$296,Baggrundsvariable!$A$3:$A$296,Samlet!$C2447,Baggrundsvariable!$C$3:$C$296,Samlet!$E2447)</f>
        <v>6.1324643457601153</v>
      </c>
    </row>
    <row r="2448" spans="1:12">
      <c r="A2448">
        <v>6771</v>
      </c>
      <c r="B2448" t="s">
        <v>972</v>
      </c>
      <c r="C2448">
        <v>561</v>
      </c>
      <c r="D2448" t="s">
        <v>1298</v>
      </c>
      <c r="E2448">
        <v>2015</v>
      </c>
      <c r="F2448" s="15">
        <f>IF(VLOOKUP(IF($A2448&lt;1500,'BM011'!$D$5,IF($A2448&lt;1800,'BM011'!$D$5,IF($A2448&lt;2000,'BM011'!$D$5,$A2448))),'BM011'!$D$5:$U$607,'BM011'!T$609,0)="BRUG KOM",VLOOKUP($C2448,'BM010'!$C$5:$T$102,'BM010'!S$104,0),VLOOKUP(IF($A2448&lt;1500,'BM011'!$D$5,IF($A2448&lt;1800,'BM011'!$D$5,IF($A2448&lt;2000,'BM011'!$D$5,$A2448))),'BM011'!$D$5:$U$607,'BM011'!T$609,0))</f>
        <v>5807.333333333333</v>
      </c>
      <c r="G2448">
        <f>SUMIFS(Baggrundsvariable!D$3:D$296,Baggrundsvariable!$A$3:$A$296,Samlet!$C2448,Baggrundsvariable!$C$3:$C$296,Samlet!$E2448)</f>
        <v>210319</v>
      </c>
      <c r="H2448" s="8">
        <f>SUMIFS(Baggrundsvariable!E$3:E$296,Baggrundsvariable!$A$3:$A$296,Samlet!$C2448,Baggrundsvariable!$C$3:$C$296,Samlet!$E2448)</f>
        <v>0.81666666666666643</v>
      </c>
      <c r="I2448" s="8">
        <f>SUMIFS(Baggrundsvariable!F$3:F$296,Baggrundsvariable!$A$3:$A$296,Samlet!$C2448,Baggrundsvariable!$C$3:$C$296,Samlet!$E2448)</f>
        <v>6</v>
      </c>
      <c r="J2448" s="8">
        <f>SUMIFS(Baggrundsvariable!G$3:G$296,Baggrundsvariable!$A$3:$A$296,Samlet!$C2448,Baggrundsvariable!$C$3:$C$296,Samlet!$E2448)</f>
        <v>18.5</v>
      </c>
      <c r="K2448" s="8">
        <f>SUMIFS(Baggrundsvariable!H$3:H$296,Baggrundsvariable!$A$3:$A$296,Samlet!$C2448,Baggrundsvariable!$C$3:$C$296,Samlet!$E2448)</f>
        <v>15.5</v>
      </c>
      <c r="L2448" s="8">
        <f>SUMIFS(Baggrundsvariable!I$3:I$296,Baggrundsvariable!$A$3:$A$296,Samlet!$C2448,Baggrundsvariable!$C$3:$C$296,Samlet!$E2448)</f>
        <v>6.1324643457601153</v>
      </c>
    </row>
    <row r="2449" spans="1:12">
      <c r="A2449">
        <v>6780</v>
      </c>
      <c r="B2449" t="s">
        <v>973</v>
      </c>
      <c r="C2449">
        <v>550</v>
      </c>
      <c r="D2449" t="s">
        <v>1294</v>
      </c>
      <c r="E2449">
        <v>2015</v>
      </c>
      <c r="F2449" s="15">
        <f>IF(VLOOKUP(IF($A2449&lt;1500,'BM011'!$D$5,IF($A2449&lt;1800,'BM011'!$D$5,IF($A2449&lt;2000,'BM011'!$D$5,$A2449))),'BM011'!$D$5:$U$607,'BM011'!T$609,0)="BRUG KOM",VLOOKUP($C2449,'BM010'!$C$5:$T$102,'BM010'!S$104,0),VLOOKUP(IF($A2449&lt;1500,'BM011'!$D$5,IF($A2449&lt;1800,'BM011'!$D$5,IF($A2449&lt;2000,'BM011'!$D$5,$A2449))),'BM011'!$D$5:$U$607,'BM011'!T$609,0))</f>
        <v>3971.75</v>
      </c>
      <c r="G2449">
        <f>SUMIFS(Baggrundsvariable!D$3:D$296,Baggrundsvariable!$A$3:$A$296,Samlet!$C2449,Baggrundsvariable!$C$3:$C$296,Samlet!$E2449)</f>
        <v>189550</v>
      </c>
      <c r="H2449" s="8">
        <f>SUMIFS(Baggrundsvariable!E$3:E$296,Baggrundsvariable!$A$3:$A$296,Samlet!$C2449,Baggrundsvariable!$C$3:$C$296,Samlet!$E2449)</f>
        <v>0.69999999999999984</v>
      </c>
      <c r="I2449" s="8">
        <f>SUMIFS(Baggrundsvariable!F$3:F$296,Baggrundsvariable!$A$3:$A$296,Samlet!$C2449,Baggrundsvariable!$C$3:$C$296,Samlet!$E2449)</f>
        <v>3.6</v>
      </c>
      <c r="J2449" s="8">
        <f>SUMIFS(Baggrundsvariable!G$3:G$296,Baggrundsvariable!$A$3:$A$296,Samlet!$C2449,Baggrundsvariable!$C$3:$C$296,Samlet!$E2449)</f>
        <v>20.100000000000001</v>
      </c>
      <c r="K2449" s="8">
        <f>SUMIFS(Baggrundsvariable!H$3:H$296,Baggrundsvariable!$A$3:$A$296,Samlet!$C2449,Baggrundsvariable!$C$3:$C$296,Samlet!$E2449)</f>
        <v>12.7</v>
      </c>
      <c r="L2449" s="8">
        <f>SUMIFS(Baggrundsvariable!I$3:I$296,Baggrundsvariable!$A$3:$A$296,Samlet!$C2449,Baggrundsvariable!$C$3:$C$296,Samlet!$E2449)</f>
        <v>3.3503373375020566</v>
      </c>
    </row>
    <row r="2450" spans="1:12">
      <c r="A2450">
        <v>6792</v>
      </c>
      <c r="B2450" t="s">
        <v>974</v>
      </c>
      <c r="C2450">
        <v>550</v>
      </c>
      <c r="D2450" t="s">
        <v>1294</v>
      </c>
      <c r="E2450">
        <v>2015</v>
      </c>
      <c r="F2450" s="15">
        <f>IF(VLOOKUP(IF($A2450&lt;1500,'BM011'!$D$5,IF($A2450&lt;1800,'BM011'!$D$5,IF($A2450&lt;2000,'BM011'!$D$5,$A2450))),'BM011'!$D$5:$U$607,'BM011'!T$609,0)="BRUG KOM",VLOOKUP($C2450,'BM010'!$C$5:$T$102,'BM010'!S$104,0),VLOOKUP(IF($A2450&lt;1500,'BM011'!$D$5,IF($A2450&lt;1800,'BM011'!$D$5,IF($A2450&lt;2000,'BM011'!$D$5,$A2450))),'BM011'!$D$5:$U$607,'BM011'!T$609,0))</f>
        <v>8386</v>
      </c>
      <c r="G2450">
        <f>SUMIFS(Baggrundsvariable!D$3:D$296,Baggrundsvariable!$A$3:$A$296,Samlet!$C2450,Baggrundsvariable!$C$3:$C$296,Samlet!$E2450)</f>
        <v>189550</v>
      </c>
      <c r="H2450" s="8">
        <f>SUMIFS(Baggrundsvariable!E$3:E$296,Baggrundsvariable!$A$3:$A$296,Samlet!$C2450,Baggrundsvariable!$C$3:$C$296,Samlet!$E2450)</f>
        <v>0.69999999999999984</v>
      </c>
      <c r="I2450" s="8">
        <f>SUMIFS(Baggrundsvariable!F$3:F$296,Baggrundsvariable!$A$3:$A$296,Samlet!$C2450,Baggrundsvariable!$C$3:$C$296,Samlet!$E2450)</f>
        <v>3.6</v>
      </c>
      <c r="J2450" s="8">
        <f>SUMIFS(Baggrundsvariable!G$3:G$296,Baggrundsvariable!$A$3:$A$296,Samlet!$C2450,Baggrundsvariable!$C$3:$C$296,Samlet!$E2450)</f>
        <v>20.100000000000001</v>
      </c>
      <c r="K2450" s="8">
        <f>SUMIFS(Baggrundsvariable!H$3:H$296,Baggrundsvariable!$A$3:$A$296,Samlet!$C2450,Baggrundsvariable!$C$3:$C$296,Samlet!$E2450)</f>
        <v>12.7</v>
      </c>
      <c r="L2450" s="8">
        <f>SUMIFS(Baggrundsvariable!I$3:I$296,Baggrundsvariable!$A$3:$A$296,Samlet!$C2450,Baggrundsvariable!$C$3:$C$296,Samlet!$E2450)</f>
        <v>3.3503373375020566</v>
      </c>
    </row>
    <row r="2451" spans="1:12">
      <c r="A2451">
        <v>6800</v>
      </c>
      <c r="B2451" t="s">
        <v>975</v>
      </c>
      <c r="C2451">
        <v>573</v>
      </c>
      <c r="D2451" t="s">
        <v>1299</v>
      </c>
      <c r="E2451">
        <v>2015</v>
      </c>
      <c r="F2451" s="15">
        <f>IF(VLOOKUP(IF($A2451&lt;1500,'BM011'!$D$5,IF($A2451&lt;1800,'BM011'!$D$5,IF($A2451&lt;2000,'BM011'!$D$5,$A2451))),'BM011'!$D$5:$U$607,'BM011'!T$609,0)="BRUG KOM",VLOOKUP($C2451,'BM010'!$C$5:$T$102,'BM010'!S$104,0),VLOOKUP(IF($A2451&lt;1500,'BM011'!$D$5,IF($A2451&lt;1800,'BM011'!$D$5,IF($A2451&lt;2000,'BM011'!$D$5,$A2451))),'BM011'!$D$5:$U$607,'BM011'!T$609,0))</f>
        <v>8441.75</v>
      </c>
      <c r="G2451">
        <f>SUMIFS(Baggrundsvariable!D$3:D$296,Baggrundsvariable!$A$3:$A$296,Samlet!$C2451,Baggrundsvariable!$C$3:$C$296,Samlet!$E2451)</f>
        <v>205141</v>
      </c>
      <c r="H2451" s="8">
        <f>SUMIFS(Baggrundsvariable!E$3:E$296,Baggrundsvariable!$A$3:$A$296,Samlet!$C2451,Baggrundsvariable!$C$3:$C$296,Samlet!$E2451)</f>
        <v>0.35833333333333334</v>
      </c>
      <c r="I2451" s="8">
        <f>SUMIFS(Baggrundsvariable!F$3:F$296,Baggrundsvariable!$A$3:$A$296,Samlet!$C2451,Baggrundsvariable!$C$3:$C$296,Samlet!$E2451)</f>
        <v>2.8</v>
      </c>
      <c r="J2451" s="8">
        <f>SUMIFS(Baggrundsvariable!G$3:G$296,Baggrundsvariable!$A$3:$A$296,Samlet!$C2451,Baggrundsvariable!$C$3:$C$296,Samlet!$E2451)</f>
        <v>13.7</v>
      </c>
      <c r="K2451" s="8">
        <f>SUMIFS(Baggrundsvariable!H$3:H$296,Baggrundsvariable!$A$3:$A$296,Samlet!$C2451,Baggrundsvariable!$C$3:$C$296,Samlet!$E2451)</f>
        <v>11.6</v>
      </c>
      <c r="L2451" s="8">
        <f>SUMIFS(Baggrundsvariable!I$3:I$296,Baggrundsvariable!$A$3:$A$296,Samlet!$C2451,Baggrundsvariable!$C$3:$C$296,Samlet!$E2451)</f>
        <v>3.7103819965033051</v>
      </c>
    </row>
    <row r="2452" spans="1:12">
      <c r="A2452">
        <v>6818</v>
      </c>
      <c r="B2452" t="s">
        <v>976</v>
      </c>
      <c r="C2452">
        <v>561</v>
      </c>
      <c r="D2452" t="s">
        <v>1298</v>
      </c>
      <c r="E2452">
        <v>2015</v>
      </c>
      <c r="F2452" s="15">
        <f>IF(VLOOKUP(IF($A2452&lt;1500,'BM011'!$D$5,IF($A2452&lt;1800,'BM011'!$D$5,IF($A2452&lt;2000,'BM011'!$D$5,$A2452))),'BM011'!$D$5:$U$607,'BM011'!T$609,0)="BRUG KOM",VLOOKUP($C2452,'BM010'!$C$5:$T$102,'BM010'!S$104,0),VLOOKUP(IF($A2452&lt;1500,'BM011'!$D$5,IF($A2452&lt;1800,'BM011'!$D$5,IF($A2452&lt;2000,'BM011'!$D$5,$A2452))),'BM011'!$D$5:$U$607,'BM011'!T$609,0))</f>
        <v>5418</v>
      </c>
      <c r="G2452">
        <f>SUMIFS(Baggrundsvariable!D$3:D$296,Baggrundsvariable!$A$3:$A$296,Samlet!$C2452,Baggrundsvariable!$C$3:$C$296,Samlet!$E2452)</f>
        <v>210319</v>
      </c>
      <c r="H2452" s="8">
        <f>SUMIFS(Baggrundsvariable!E$3:E$296,Baggrundsvariable!$A$3:$A$296,Samlet!$C2452,Baggrundsvariable!$C$3:$C$296,Samlet!$E2452)</f>
        <v>0.81666666666666643</v>
      </c>
      <c r="I2452" s="8">
        <f>SUMIFS(Baggrundsvariable!F$3:F$296,Baggrundsvariable!$A$3:$A$296,Samlet!$C2452,Baggrundsvariable!$C$3:$C$296,Samlet!$E2452)</f>
        <v>6</v>
      </c>
      <c r="J2452" s="8">
        <f>SUMIFS(Baggrundsvariable!G$3:G$296,Baggrundsvariable!$A$3:$A$296,Samlet!$C2452,Baggrundsvariable!$C$3:$C$296,Samlet!$E2452)</f>
        <v>18.5</v>
      </c>
      <c r="K2452" s="8">
        <f>SUMIFS(Baggrundsvariable!H$3:H$296,Baggrundsvariable!$A$3:$A$296,Samlet!$C2452,Baggrundsvariable!$C$3:$C$296,Samlet!$E2452)</f>
        <v>15.5</v>
      </c>
      <c r="L2452" s="8">
        <f>SUMIFS(Baggrundsvariable!I$3:I$296,Baggrundsvariable!$A$3:$A$296,Samlet!$C2452,Baggrundsvariable!$C$3:$C$296,Samlet!$E2452)</f>
        <v>6.1324643457601153</v>
      </c>
    </row>
    <row r="2453" spans="1:12">
      <c r="A2453">
        <v>6818</v>
      </c>
      <c r="B2453" t="s">
        <v>976</v>
      </c>
      <c r="C2453">
        <v>573</v>
      </c>
      <c r="D2453" t="s">
        <v>1299</v>
      </c>
      <c r="E2453">
        <v>2015</v>
      </c>
      <c r="F2453" s="15">
        <f>IF(VLOOKUP(IF($A2453&lt;1500,'BM011'!$D$5,IF($A2453&lt;1800,'BM011'!$D$5,IF($A2453&lt;2000,'BM011'!$D$5,$A2453))),'BM011'!$D$5:$U$607,'BM011'!T$609,0)="BRUG KOM",VLOOKUP($C2453,'BM010'!$C$5:$T$102,'BM010'!S$104,0),VLOOKUP(IF($A2453&lt;1500,'BM011'!$D$5,IF($A2453&lt;1800,'BM011'!$D$5,IF($A2453&lt;2000,'BM011'!$D$5,$A2453))),'BM011'!$D$5:$U$607,'BM011'!T$609,0))</f>
        <v>5418</v>
      </c>
      <c r="G2453">
        <f>SUMIFS(Baggrundsvariable!D$3:D$296,Baggrundsvariable!$A$3:$A$296,Samlet!$C2453,Baggrundsvariable!$C$3:$C$296,Samlet!$E2453)</f>
        <v>205141</v>
      </c>
      <c r="H2453" s="8">
        <f>SUMIFS(Baggrundsvariable!E$3:E$296,Baggrundsvariable!$A$3:$A$296,Samlet!$C2453,Baggrundsvariable!$C$3:$C$296,Samlet!$E2453)</f>
        <v>0.35833333333333334</v>
      </c>
      <c r="I2453" s="8">
        <f>SUMIFS(Baggrundsvariable!F$3:F$296,Baggrundsvariable!$A$3:$A$296,Samlet!$C2453,Baggrundsvariable!$C$3:$C$296,Samlet!$E2453)</f>
        <v>2.8</v>
      </c>
      <c r="J2453" s="8">
        <f>SUMIFS(Baggrundsvariable!G$3:G$296,Baggrundsvariable!$A$3:$A$296,Samlet!$C2453,Baggrundsvariable!$C$3:$C$296,Samlet!$E2453)</f>
        <v>13.7</v>
      </c>
      <c r="K2453" s="8">
        <f>SUMIFS(Baggrundsvariable!H$3:H$296,Baggrundsvariable!$A$3:$A$296,Samlet!$C2453,Baggrundsvariable!$C$3:$C$296,Samlet!$E2453)</f>
        <v>11.6</v>
      </c>
      <c r="L2453" s="8">
        <f>SUMIFS(Baggrundsvariable!I$3:I$296,Baggrundsvariable!$A$3:$A$296,Samlet!$C2453,Baggrundsvariable!$C$3:$C$296,Samlet!$E2453)</f>
        <v>3.7103819965033051</v>
      </c>
    </row>
    <row r="2454" spans="1:12">
      <c r="A2454">
        <v>6823</v>
      </c>
      <c r="B2454" t="s">
        <v>977</v>
      </c>
      <c r="C2454">
        <v>530</v>
      </c>
      <c r="D2454" t="s">
        <v>1297</v>
      </c>
      <c r="E2454">
        <v>2015</v>
      </c>
      <c r="F2454" s="15">
        <f>IF(VLOOKUP(IF($A2454&lt;1500,'BM011'!$D$5,IF($A2454&lt;1800,'BM011'!$D$5,IF($A2454&lt;2000,'BM011'!$D$5,$A2454))),'BM011'!$D$5:$U$607,'BM011'!T$609,0)="BRUG KOM",VLOOKUP($C2454,'BM010'!$C$5:$T$102,'BM010'!S$104,0),VLOOKUP(IF($A2454&lt;1500,'BM011'!$D$5,IF($A2454&lt;1800,'BM011'!$D$5,IF($A2454&lt;2000,'BM011'!$D$5,$A2454))),'BM011'!$D$5:$U$607,'BM011'!T$609,0))</f>
        <v>4604</v>
      </c>
      <c r="G2454">
        <f>SUMIFS(Baggrundsvariable!D$3:D$296,Baggrundsvariable!$A$3:$A$296,Samlet!$C2454,Baggrundsvariable!$C$3:$C$296,Samlet!$E2454)</f>
        <v>212304</v>
      </c>
      <c r="H2454" s="8">
        <f>SUMIFS(Baggrundsvariable!E$3:E$296,Baggrundsvariable!$A$3:$A$296,Samlet!$C2454,Baggrundsvariable!$C$3:$C$296,Samlet!$E2454)</f>
        <v>0.44166666666666671</v>
      </c>
      <c r="I2454" s="8">
        <f>SUMIFS(Baggrundsvariable!F$3:F$296,Baggrundsvariable!$A$3:$A$296,Samlet!$C2454,Baggrundsvariable!$C$3:$C$296,Samlet!$E2454)</f>
        <v>2.7</v>
      </c>
      <c r="J2454" s="8">
        <f>SUMIFS(Baggrundsvariable!G$3:G$296,Baggrundsvariable!$A$3:$A$296,Samlet!$C2454,Baggrundsvariable!$C$3:$C$296,Samlet!$E2454)</f>
        <v>11.6</v>
      </c>
      <c r="K2454" s="8">
        <f>SUMIFS(Baggrundsvariable!H$3:H$296,Baggrundsvariable!$A$3:$A$296,Samlet!$C2454,Baggrundsvariable!$C$3:$C$296,Samlet!$E2454)</f>
        <v>13.8</v>
      </c>
      <c r="L2454" s="8">
        <f>SUMIFS(Baggrundsvariable!I$3:I$296,Baggrundsvariable!$A$3:$A$296,Samlet!$C2454,Baggrundsvariable!$C$3:$C$296,Samlet!$E2454)</f>
        <v>4.792147257900683</v>
      </c>
    </row>
    <row r="2455" spans="1:12">
      <c r="A2455">
        <v>6823</v>
      </c>
      <c r="B2455" t="s">
        <v>977</v>
      </c>
      <c r="C2455">
        <v>573</v>
      </c>
      <c r="D2455" t="s">
        <v>1299</v>
      </c>
      <c r="E2455">
        <v>2015</v>
      </c>
      <c r="F2455" s="15">
        <f>IF(VLOOKUP(IF($A2455&lt;1500,'BM011'!$D$5,IF($A2455&lt;1800,'BM011'!$D$5,IF($A2455&lt;2000,'BM011'!$D$5,$A2455))),'BM011'!$D$5:$U$607,'BM011'!T$609,0)="BRUG KOM",VLOOKUP($C2455,'BM010'!$C$5:$T$102,'BM010'!S$104,0),VLOOKUP(IF($A2455&lt;1500,'BM011'!$D$5,IF($A2455&lt;1800,'BM011'!$D$5,IF($A2455&lt;2000,'BM011'!$D$5,$A2455))),'BM011'!$D$5:$U$607,'BM011'!T$609,0))</f>
        <v>4604</v>
      </c>
      <c r="G2455">
        <f>SUMIFS(Baggrundsvariable!D$3:D$296,Baggrundsvariable!$A$3:$A$296,Samlet!$C2455,Baggrundsvariable!$C$3:$C$296,Samlet!$E2455)</f>
        <v>205141</v>
      </c>
      <c r="H2455" s="8">
        <f>SUMIFS(Baggrundsvariable!E$3:E$296,Baggrundsvariable!$A$3:$A$296,Samlet!$C2455,Baggrundsvariable!$C$3:$C$296,Samlet!$E2455)</f>
        <v>0.35833333333333334</v>
      </c>
      <c r="I2455" s="8">
        <f>SUMIFS(Baggrundsvariable!F$3:F$296,Baggrundsvariable!$A$3:$A$296,Samlet!$C2455,Baggrundsvariable!$C$3:$C$296,Samlet!$E2455)</f>
        <v>2.8</v>
      </c>
      <c r="J2455" s="8">
        <f>SUMIFS(Baggrundsvariable!G$3:G$296,Baggrundsvariable!$A$3:$A$296,Samlet!$C2455,Baggrundsvariable!$C$3:$C$296,Samlet!$E2455)</f>
        <v>13.7</v>
      </c>
      <c r="K2455" s="8">
        <f>SUMIFS(Baggrundsvariable!H$3:H$296,Baggrundsvariable!$A$3:$A$296,Samlet!$C2455,Baggrundsvariable!$C$3:$C$296,Samlet!$E2455)</f>
        <v>11.6</v>
      </c>
      <c r="L2455" s="8">
        <f>SUMIFS(Baggrundsvariable!I$3:I$296,Baggrundsvariable!$A$3:$A$296,Samlet!$C2455,Baggrundsvariable!$C$3:$C$296,Samlet!$E2455)</f>
        <v>3.7103819965033051</v>
      </c>
    </row>
    <row r="2456" spans="1:12">
      <c r="A2456">
        <v>6830</v>
      </c>
      <c r="B2456" t="s">
        <v>978</v>
      </c>
      <c r="C2456">
        <v>760</v>
      </c>
      <c r="D2456" t="s">
        <v>1301</v>
      </c>
      <c r="E2456">
        <v>2015</v>
      </c>
      <c r="F2456" s="15">
        <f>IF(VLOOKUP(IF($A2456&lt;1500,'BM011'!$D$5,IF($A2456&lt;1800,'BM011'!$D$5,IF($A2456&lt;2000,'BM011'!$D$5,$A2456))),'BM011'!$D$5:$U$607,'BM011'!T$609,0)="BRUG KOM",VLOOKUP($C2456,'BM010'!$C$5:$T$102,'BM010'!S$104,0),VLOOKUP(IF($A2456&lt;1500,'BM011'!$D$5,IF($A2456&lt;1800,'BM011'!$D$5,IF($A2456&lt;2000,'BM011'!$D$5,$A2456))),'BM011'!$D$5:$U$607,'BM011'!T$609,0))</f>
        <v>6035</v>
      </c>
      <c r="G2456">
        <f>SUMIFS(Baggrundsvariable!D$3:D$296,Baggrundsvariable!$A$3:$A$296,Samlet!$C2456,Baggrundsvariable!$C$3:$C$296,Samlet!$E2456)</f>
        <v>207635</v>
      </c>
      <c r="H2456" s="8">
        <f>SUMIFS(Baggrundsvariable!E$3:E$296,Baggrundsvariable!$A$3:$A$296,Samlet!$C2456,Baggrundsvariable!$C$3:$C$296,Samlet!$E2456)</f>
        <v>0.51666666666666672</v>
      </c>
      <c r="I2456" s="8">
        <f>SUMIFS(Baggrundsvariable!F$3:F$296,Baggrundsvariable!$A$3:$A$296,Samlet!$C2456,Baggrundsvariable!$C$3:$C$296,Samlet!$E2456)</f>
        <v>1.6</v>
      </c>
      <c r="J2456" s="8">
        <f>SUMIFS(Baggrundsvariable!G$3:G$296,Baggrundsvariable!$A$3:$A$296,Samlet!$C2456,Baggrundsvariable!$C$3:$C$296,Samlet!$E2456)</f>
        <v>13.4</v>
      </c>
      <c r="K2456" s="8">
        <f>SUMIFS(Baggrundsvariable!H$3:H$296,Baggrundsvariable!$A$3:$A$296,Samlet!$C2456,Baggrundsvariable!$C$3:$C$296,Samlet!$E2456)</f>
        <v>12.5</v>
      </c>
      <c r="L2456" s="8">
        <f>SUMIFS(Baggrundsvariable!I$3:I$296,Baggrundsvariable!$A$3:$A$296,Samlet!$C2456,Baggrundsvariable!$C$3:$C$296,Samlet!$E2456)</f>
        <v>3.7438962972694827</v>
      </c>
    </row>
    <row r="2457" spans="1:12">
      <c r="A2457">
        <v>6830</v>
      </c>
      <c r="B2457" t="s">
        <v>978</v>
      </c>
      <c r="C2457">
        <v>573</v>
      </c>
      <c r="D2457" t="s">
        <v>1299</v>
      </c>
      <c r="E2457">
        <v>2015</v>
      </c>
      <c r="F2457" s="15">
        <f>IF(VLOOKUP(IF($A2457&lt;1500,'BM011'!$D$5,IF($A2457&lt;1800,'BM011'!$D$5,IF($A2457&lt;2000,'BM011'!$D$5,$A2457))),'BM011'!$D$5:$U$607,'BM011'!T$609,0)="BRUG KOM",VLOOKUP($C2457,'BM010'!$C$5:$T$102,'BM010'!S$104,0),VLOOKUP(IF($A2457&lt;1500,'BM011'!$D$5,IF($A2457&lt;1800,'BM011'!$D$5,IF($A2457&lt;2000,'BM011'!$D$5,$A2457))),'BM011'!$D$5:$U$607,'BM011'!T$609,0))</f>
        <v>6035</v>
      </c>
      <c r="G2457">
        <f>SUMIFS(Baggrundsvariable!D$3:D$296,Baggrundsvariable!$A$3:$A$296,Samlet!$C2457,Baggrundsvariable!$C$3:$C$296,Samlet!$E2457)</f>
        <v>205141</v>
      </c>
      <c r="H2457" s="8">
        <f>SUMIFS(Baggrundsvariable!E$3:E$296,Baggrundsvariable!$A$3:$A$296,Samlet!$C2457,Baggrundsvariable!$C$3:$C$296,Samlet!$E2457)</f>
        <v>0.35833333333333334</v>
      </c>
      <c r="I2457" s="8">
        <f>SUMIFS(Baggrundsvariable!F$3:F$296,Baggrundsvariable!$A$3:$A$296,Samlet!$C2457,Baggrundsvariable!$C$3:$C$296,Samlet!$E2457)</f>
        <v>2.8</v>
      </c>
      <c r="J2457" s="8">
        <f>SUMIFS(Baggrundsvariable!G$3:G$296,Baggrundsvariable!$A$3:$A$296,Samlet!$C2457,Baggrundsvariable!$C$3:$C$296,Samlet!$E2457)</f>
        <v>13.7</v>
      </c>
      <c r="K2457" s="8">
        <f>SUMIFS(Baggrundsvariable!H$3:H$296,Baggrundsvariable!$A$3:$A$296,Samlet!$C2457,Baggrundsvariable!$C$3:$C$296,Samlet!$E2457)</f>
        <v>11.6</v>
      </c>
      <c r="L2457" s="8">
        <f>SUMIFS(Baggrundsvariable!I$3:I$296,Baggrundsvariable!$A$3:$A$296,Samlet!$C2457,Baggrundsvariable!$C$3:$C$296,Samlet!$E2457)</f>
        <v>3.7103819965033051</v>
      </c>
    </row>
    <row r="2458" spans="1:12">
      <c r="A2458">
        <v>6840</v>
      </c>
      <c r="B2458" t="s">
        <v>979</v>
      </c>
      <c r="C2458">
        <v>573</v>
      </c>
      <c r="D2458" t="s">
        <v>1299</v>
      </c>
      <c r="E2458">
        <v>2015</v>
      </c>
      <c r="F2458" s="15">
        <f>IF(VLOOKUP(IF($A2458&lt;1500,'BM011'!$D$5,IF($A2458&lt;1800,'BM011'!$D$5,IF($A2458&lt;2000,'BM011'!$D$5,$A2458))),'BM011'!$D$5:$U$607,'BM011'!T$609,0)="BRUG KOM",VLOOKUP($C2458,'BM010'!$C$5:$T$102,'BM010'!S$104,0),VLOOKUP(IF($A2458&lt;1500,'BM011'!$D$5,IF($A2458&lt;1800,'BM011'!$D$5,IF($A2458&lt;2000,'BM011'!$D$5,$A2458))),'BM011'!$D$5:$U$607,'BM011'!T$609,0))</f>
        <v>6585</v>
      </c>
      <c r="G2458">
        <f>SUMIFS(Baggrundsvariable!D$3:D$296,Baggrundsvariable!$A$3:$A$296,Samlet!$C2458,Baggrundsvariable!$C$3:$C$296,Samlet!$E2458)</f>
        <v>205141</v>
      </c>
      <c r="H2458" s="8">
        <f>SUMIFS(Baggrundsvariable!E$3:E$296,Baggrundsvariable!$A$3:$A$296,Samlet!$C2458,Baggrundsvariable!$C$3:$C$296,Samlet!$E2458)</f>
        <v>0.35833333333333334</v>
      </c>
      <c r="I2458" s="8">
        <f>SUMIFS(Baggrundsvariable!F$3:F$296,Baggrundsvariable!$A$3:$A$296,Samlet!$C2458,Baggrundsvariable!$C$3:$C$296,Samlet!$E2458)</f>
        <v>2.8</v>
      </c>
      <c r="J2458" s="8">
        <f>SUMIFS(Baggrundsvariable!G$3:G$296,Baggrundsvariable!$A$3:$A$296,Samlet!$C2458,Baggrundsvariable!$C$3:$C$296,Samlet!$E2458)</f>
        <v>13.7</v>
      </c>
      <c r="K2458" s="8">
        <f>SUMIFS(Baggrundsvariable!H$3:H$296,Baggrundsvariable!$A$3:$A$296,Samlet!$C2458,Baggrundsvariable!$C$3:$C$296,Samlet!$E2458)</f>
        <v>11.6</v>
      </c>
      <c r="L2458" s="8">
        <f>SUMIFS(Baggrundsvariable!I$3:I$296,Baggrundsvariable!$A$3:$A$296,Samlet!$C2458,Baggrundsvariable!$C$3:$C$296,Samlet!$E2458)</f>
        <v>3.7103819965033051</v>
      </c>
    </row>
    <row r="2459" spans="1:12">
      <c r="A2459">
        <v>6851</v>
      </c>
      <c r="B2459" t="s">
        <v>980</v>
      </c>
      <c r="C2459">
        <v>573</v>
      </c>
      <c r="D2459" t="s">
        <v>1299</v>
      </c>
      <c r="E2459">
        <v>2015</v>
      </c>
      <c r="F2459" s="15">
        <f>IF(VLOOKUP(IF($A2459&lt;1500,'BM011'!$D$5,IF($A2459&lt;1800,'BM011'!$D$5,IF($A2459&lt;2000,'BM011'!$D$5,$A2459))),'BM011'!$D$5:$U$607,'BM011'!T$609,0)="BRUG KOM",VLOOKUP($C2459,'BM010'!$C$5:$T$102,'BM010'!S$104,0),VLOOKUP(IF($A2459&lt;1500,'BM011'!$D$5,IF($A2459&lt;1800,'BM011'!$D$5,IF($A2459&lt;2000,'BM011'!$D$5,$A2459))),'BM011'!$D$5:$U$607,'BM011'!T$609,0))</f>
        <v>7136.25</v>
      </c>
      <c r="G2459">
        <f>SUMIFS(Baggrundsvariable!D$3:D$296,Baggrundsvariable!$A$3:$A$296,Samlet!$C2459,Baggrundsvariable!$C$3:$C$296,Samlet!$E2459)</f>
        <v>205141</v>
      </c>
      <c r="H2459" s="8">
        <f>SUMIFS(Baggrundsvariable!E$3:E$296,Baggrundsvariable!$A$3:$A$296,Samlet!$C2459,Baggrundsvariable!$C$3:$C$296,Samlet!$E2459)</f>
        <v>0.35833333333333334</v>
      </c>
      <c r="I2459" s="8">
        <f>SUMIFS(Baggrundsvariable!F$3:F$296,Baggrundsvariable!$A$3:$A$296,Samlet!$C2459,Baggrundsvariable!$C$3:$C$296,Samlet!$E2459)</f>
        <v>2.8</v>
      </c>
      <c r="J2459" s="8">
        <f>SUMIFS(Baggrundsvariable!G$3:G$296,Baggrundsvariable!$A$3:$A$296,Samlet!$C2459,Baggrundsvariable!$C$3:$C$296,Samlet!$E2459)</f>
        <v>13.7</v>
      </c>
      <c r="K2459" s="8">
        <f>SUMIFS(Baggrundsvariable!H$3:H$296,Baggrundsvariable!$A$3:$A$296,Samlet!$C2459,Baggrundsvariable!$C$3:$C$296,Samlet!$E2459)</f>
        <v>11.6</v>
      </c>
      <c r="L2459" s="8">
        <f>SUMIFS(Baggrundsvariable!I$3:I$296,Baggrundsvariable!$A$3:$A$296,Samlet!$C2459,Baggrundsvariable!$C$3:$C$296,Samlet!$E2459)</f>
        <v>3.7103819965033051</v>
      </c>
    </row>
    <row r="2460" spans="1:12">
      <c r="A2460">
        <v>6852</v>
      </c>
      <c r="B2460" t="s">
        <v>981</v>
      </c>
      <c r="C2460">
        <v>573</v>
      </c>
      <c r="D2460" t="s">
        <v>1299</v>
      </c>
      <c r="E2460">
        <v>2015</v>
      </c>
      <c r="F2460" s="15">
        <f>IF(VLOOKUP(IF($A2460&lt;1500,'BM011'!$D$5,IF($A2460&lt;1800,'BM011'!$D$5,IF($A2460&lt;2000,'BM011'!$D$5,$A2460))),'BM011'!$D$5:$U$607,'BM011'!T$609,0)="BRUG KOM",VLOOKUP($C2460,'BM010'!$C$5:$T$102,'BM010'!S$104,0),VLOOKUP(IF($A2460&lt;1500,'BM011'!$D$5,IF($A2460&lt;1800,'BM011'!$D$5,IF($A2460&lt;2000,'BM011'!$D$5,$A2460))),'BM011'!$D$5:$U$607,'BM011'!T$609,0))</f>
        <v>7136.25</v>
      </c>
      <c r="G2460">
        <f>SUMIFS(Baggrundsvariable!D$3:D$296,Baggrundsvariable!$A$3:$A$296,Samlet!$C2460,Baggrundsvariable!$C$3:$C$296,Samlet!$E2460)</f>
        <v>205141</v>
      </c>
      <c r="H2460" s="8">
        <f>SUMIFS(Baggrundsvariable!E$3:E$296,Baggrundsvariable!$A$3:$A$296,Samlet!$C2460,Baggrundsvariable!$C$3:$C$296,Samlet!$E2460)</f>
        <v>0.35833333333333334</v>
      </c>
      <c r="I2460" s="8">
        <f>SUMIFS(Baggrundsvariable!F$3:F$296,Baggrundsvariable!$A$3:$A$296,Samlet!$C2460,Baggrundsvariable!$C$3:$C$296,Samlet!$E2460)</f>
        <v>2.8</v>
      </c>
      <c r="J2460" s="8">
        <f>SUMIFS(Baggrundsvariable!G$3:G$296,Baggrundsvariable!$A$3:$A$296,Samlet!$C2460,Baggrundsvariable!$C$3:$C$296,Samlet!$E2460)</f>
        <v>13.7</v>
      </c>
      <c r="K2460" s="8">
        <f>SUMIFS(Baggrundsvariable!H$3:H$296,Baggrundsvariable!$A$3:$A$296,Samlet!$C2460,Baggrundsvariable!$C$3:$C$296,Samlet!$E2460)</f>
        <v>11.6</v>
      </c>
      <c r="L2460" s="8">
        <f>SUMIFS(Baggrundsvariable!I$3:I$296,Baggrundsvariable!$A$3:$A$296,Samlet!$C2460,Baggrundsvariable!$C$3:$C$296,Samlet!$E2460)</f>
        <v>3.7103819965033051</v>
      </c>
    </row>
    <row r="2461" spans="1:12">
      <c r="A2461">
        <v>6853</v>
      </c>
      <c r="B2461" t="s">
        <v>982</v>
      </c>
      <c r="C2461">
        <v>573</v>
      </c>
      <c r="D2461" t="s">
        <v>1299</v>
      </c>
      <c r="E2461">
        <v>2015</v>
      </c>
      <c r="F2461" s="15">
        <f>IF(VLOOKUP(IF($A2461&lt;1500,'BM011'!$D$5,IF($A2461&lt;1800,'BM011'!$D$5,IF($A2461&lt;2000,'BM011'!$D$5,$A2461))),'BM011'!$D$5:$U$607,'BM011'!T$609,0)="BRUG KOM",VLOOKUP($C2461,'BM010'!$C$5:$T$102,'BM010'!S$104,0),VLOOKUP(IF($A2461&lt;1500,'BM011'!$D$5,IF($A2461&lt;1800,'BM011'!$D$5,IF($A2461&lt;2000,'BM011'!$D$5,$A2461))),'BM011'!$D$5:$U$607,'BM011'!T$609,0))</f>
        <v>7136.25</v>
      </c>
      <c r="G2461">
        <f>SUMIFS(Baggrundsvariable!D$3:D$296,Baggrundsvariable!$A$3:$A$296,Samlet!$C2461,Baggrundsvariable!$C$3:$C$296,Samlet!$E2461)</f>
        <v>205141</v>
      </c>
      <c r="H2461" s="8">
        <f>SUMIFS(Baggrundsvariable!E$3:E$296,Baggrundsvariable!$A$3:$A$296,Samlet!$C2461,Baggrundsvariable!$C$3:$C$296,Samlet!$E2461)</f>
        <v>0.35833333333333334</v>
      </c>
      <c r="I2461" s="8">
        <f>SUMIFS(Baggrundsvariable!F$3:F$296,Baggrundsvariable!$A$3:$A$296,Samlet!$C2461,Baggrundsvariable!$C$3:$C$296,Samlet!$E2461)</f>
        <v>2.8</v>
      </c>
      <c r="J2461" s="8">
        <f>SUMIFS(Baggrundsvariable!G$3:G$296,Baggrundsvariable!$A$3:$A$296,Samlet!$C2461,Baggrundsvariable!$C$3:$C$296,Samlet!$E2461)</f>
        <v>13.7</v>
      </c>
      <c r="K2461" s="8">
        <f>SUMIFS(Baggrundsvariable!H$3:H$296,Baggrundsvariable!$A$3:$A$296,Samlet!$C2461,Baggrundsvariable!$C$3:$C$296,Samlet!$E2461)</f>
        <v>11.6</v>
      </c>
      <c r="L2461" s="8">
        <f>SUMIFS(Baggrundsvariable!I$3:I$296,Baggrundsvariable!$A$3:$A$296,Samlet!$C2461,Baggrundsvariable!$C$3:$C$296,Samlet!$E2461)</f>
        <v>3.7103819965033051</v>
      </c>
    </row>
    <row r="2462" spans="1:12">
      <c r="A2462">
        <v>6854</v>
      </c>
      <c r="B2462" t="s">
        <v>983</v>
      </c>
      <c r="C2462">
        <v>573</v>
      </c>
      <c r="D2462" t="s">
        <v>1299</v>
      </c>
      <c r="E2462">
        <v>2015</v>
      </c>
      <c r="F2462" s="15">
        <f>IF(VLOOKUP(IF($A2462&lt;1500,'BM011'!$D$5,IF($A2462&lt;1800,'BM011'!$D$5,IF($A2462&lt;2000,'BM011'!$D$5,$A2462))),'BM011'!$D$5:$U$607,'BM011'!T$609,0)="BRUG KOM",VLOOKUP($C2462,'BM010'!$C$5:$T$102,'BM010'!S$104,0),VLOOKUP(IF($A2462&lt;1500,'BM011'!$D$5,IF($A2462&lt;1800,'BM011'!$D$5,IF($A2462&lt;2000,'BM011'!$D$5,$A2462))),'BM011'!$D$5:$U$607,'BM011'!T$609,0))</f>
        <v>7136.25</v>
      </c>
      <c r="G2462">
        <f>SUMIFS(Baggrundsvariable!D$3:D$296,Baggrundsvariable!$A$3:$A$296,Samlet!$C2462,Baggrundsvariable!$C$3:$C$296,Samlet!$E2462)</f>
        <v>205141</v>
      </c>
      <c r="H2462" s="8">
        <f>SUMIFS(Baggrundsvariable!E$3:E$296,Baggrundsvariable!$A$3:$A$296,Samlet!$C2462,Baggrundsvariable!$C$3:$C$296,Samlet!$E2462)</f>
        <v>0.35833333333333334</v>
      </c>
      <c r="I2462" s="8">
        <f>SUMIFS(Baggrundsvariable!F$3:F$296,Baggrundsvariable!$A$3:$A$296,Samlet!$C2462,Baggrundsvariable!$C$3:$C$296,Samlet!$E2462)</f>
        <v>2.8</v>
      </c>
      <c r="J2462" s="8">
        <f>SUMIFS(Baggrundsvariable!G$3:G$296,Baggrundsvariable!$A$3:$A$296,Samlet!$C2462,Baggrundsvariable!$C$3:$C$296,Samlet!$E2462)</f>
        <v>13.7</v>
      </c>
      <c r="K2462" s="8">
        <f>SUMIFS(Baggrundsvariable!H$3:H$296,Baggrundsvariable!$A$3:$A$296,Samlet!$C2462,Baggrundsvariable!$C$3:$C$296,Samlet!$E2462)</f>
        <v>11.6</v>
      </c>
      <c r="L2462" s="8">
        <f>SUMIFS(Baggrundsvariable!I$3:I$296,Baggrundsvariable!$A$3:$A$296,Samlet!$C2462,Baggrundsvariable!$C$3:$C$296,Samlet!$E2462)</f>
        <v>3.7103819965033051</v>
      </c>
    </row>
    <row r="2463" spans="1:12">
      <c r="A2463">
        <v>6855</v>
      </c>
      <c r="B2463" t="s">
        <v>984</v>
      </c>
      <c r="C2463">
        <v>573</v>
      </c>
      <c r="D2463" t="s">
        <v>1299</v>
      </c>
      <c r="E2463">
        <v>2015</v>
      </c>
      <c r="F2463" s="15">
        <f>IF(VLOOKUP(IF($A2463&lt;1500,'BM011'!$D$5,IF($A2463&lt;1800,'BM011'!$D$5,IF($A2463&lt;2000,'BM011'!$D$5,$A2463))),'BM011'!$D$5:$U$607,'BM011'!T$609,0)="BRUG KOM",VLOOKUP($C2463,'BM010'!$C$5:$T$102,'BM010'!S$104,0),VLOOKUP(IF($A2463&lt;1500,'BM011'!$D$5,IF($A2463&lt;1800,'BM011'!$D$5,IF($A2463&lt;2000,'BM011'!$D$5,$A2463))),'BM011'!$D$5:$U$607,'BM011'!T$609,0))</f>
        <v>7136.25</v>
      </c>
      <c r="G2463">
        <f>SUMIFS(Baggrundsvariable!D$3:D$296,Baggrundsvariable!$A$3:$A$296,Samlet!$C2463,Baggrundsvariable!$C$3:$C$296,Samlet!$E2463)</f>
        <v>205141</v>
      </c>
      <c r="H2463" s="8">
        <f>SUMIFS(Baggrundsvariable!E$3:E$296,Baggrundsvariable!$A$3:$A$296,Samlet!$C2463,Baggrundsvariable!$C$3:$C$296,Samlet!$E2463)</f>
        <v>0.35833333333333334</v>
      </c>
      <c r="I2463" s="8">
        <f>SUMIFS(Baggrundsvariable!F$3:F$296,Baggrundsvariable!$A$3:$A$296,Samlet!$C2463,Baggrundsvariable!$C$3:$C$296,Samlet!$E2463)</f>
        <v>2.8</v>
      </c>
      <c r="J2463" s="8">
        <f>SUMIFS(Baggrundsvariable!G$3:G$296,Baggrundsvariable!$A$3:$A$296,Samlet!$C2463,Baggrundsvariable!$C$3:$C$296,Samlet!$E2463)</f>
        <v>13.7</v>
      </c>
      <c r="K2463" s="8">
        <f>SUMIFS(Baggrundsvariable!H$3:H$296,Baggrundsvariable!$A$3:$A$296,Samlet!$C2463,Baggrundsvariable!$C$3:$C$296,Samlet!$E2463)</f>
        <v>11.6</v>
      </c>
      <c r="L2463" s="8">
        <f>SUMIFS(Baggrundsvariable!I$3:I$296,Baggrundsvariable!$A$3:$A$296,Samlet!$C2463,Baggrundsvariable!$C$3:$C$296,Samlet!$E2463)</f>
        <v>3.7103819965033051</v>
      </c>
    </row>
    <row r="2464" spans="1:12">
      <c r="A2464">
        <v>6857</v>
      </c>
      <c r="B2464" t="s">
        <v>985</v>
      </c>
      <c r="C2464">
        <v>573</v>
      </c>
      <c r="D2464" t="s">
        <v>1299</v>
      </c>
      <c r="E2464">
        <v>2015</v>
      </c>
      <c r="F2464" s="15">
        <f>IF(VLOOKUP(IF($A2464&lt;1500,'BM011'!$D$5,IF($A2464&lt;1800,'BM011'!$D$5,IF($A2464&lt;2000,'BM011'!$D$5,$A2464))),'BM011'!$D$5:$U$607,'BM011'!T$609,0)="BRUG KOM",VLOOKUP($C2464,'BM010'!$C$5:$T$102,'BM010'!S$104,0),VLOOKUP(IF($A2464&lt;1500,'BM011'!$D$5,IF($A2464&lt;1800,'BM011'!$D$5,IF($A2464&lt;2000,'BM011'!$D$5,$A2464))),'BM011'!$D$5:$U$607,'BM011'!T$609,0))</f>
        <v>7136.25</v>
      </c>
      <c r="G2464">
        <f>SUMIFS(Baggrundsvariable!D$3:D$296,Baggrundsvariable!$A$3:$A$296,Samlet!$C2464,Baggrundsvariable!$C$3:$C$296,Samlet!$E2464)</f>
        <v>205141</v>
      </c>
      <c r="H2464" s="8">
        <f>SUMIFS(Baggrundsvariable!E$3:E$296,Baggrundsvariable!$A$3:$A$296,Samlet!$C2464,Baggrundsvariable!$C$3:$C$296,Samlet!$E2464)</f>
        <v>0.35833333333333334</v>
      </c>
      <c r="I2464" s="8">
        <f>SUMIFS(Baggrundsvariable!F$3:F$296,Baggrundsvariable!$A$3:$A$296,Samlet!$C2464,Baggrundsvariable!$C$3:$C$296,Samlet!$E2464)</f>
        <v>2.8</v>
      </c>
      <c r="J2464" s="8">
        <f>SUMIFS(Baggrundsvariable!G$3:G$296,Baggrundsvariable!$A$3:$A$296,Samlet!$C2464,Baggrundsvariable!$C$3:$C$296,Samlet!$E2464)</f>
        <v>13.7</v>
      </c>
      <c r="K2464" s="8">
        <f>SUMIFS(Baggrundsvariable!H$3:H$296,Baggrundsvariable!$A$3:$A$296,Samlet!$C2464,Baggrundsvariable!$C$3:$C$296,Samlet!$E2464)</f>
        <v>11.6</v>
      </c>
      <c r="L2464" s="8">
        <f>SUMIFS(Baggrundsvariable!I$3:I$296,Baggrundsvariable!$A$3:$A$296,Samlet!$C2464,Baggrundsvariable!$C$3:$C$296,Samlet!$E2464)</f>
        <v>3.7103819965033051</v>
      </c>
    </row>
    <row r="2465" spans="1:12">
      <c r="A2465">
        <v>6862</v>
      </c>
      <c r="B2465" t="s">
        <v>986</v>
      </c>
      <c r="C2465">
        <v>573</v>
      </c>
      <c r="D2465" t="s">
        <v>1299</v>
      </c>
      <c r="E2465">
        <v>2015</v>
      </c>
      <c r="F2465" s="15">
        <f>IF(VLOOKUP(IF($A2465&lt;1500,'BM011'!$D$5,IF($A2465&lt;1800,'BM011'!$D$5,IF($A2465&lt;2000,'BM011'!$D$5,$A2465))),'BM011'!$D$5:$U$607,'BM011'!T$609,0)="BRUG KOM",VLOOKUP($C2465,'BM010'!$C$5:$T$102,'BM010'!S$104,0),VLOOKUP(IF($A2465&lt;1500,'BM011'!$D$5,IF($A2465&lt;1800,'BM011'!$D$5,IF($A2465&lt;2000,'BM011'!$D$5,$A2465))),'BM011'!$D$5:$U$607,'BM011'!T$609,0))</f>
        <v>5098</v>
      </c>
      <c r="G2465">
        <f>SUMIFS(Baggrundsvariable!D$3:D$296,Baggrundsvariable!$A$3:$A$296,Samlet!$C2465,Baggrundsvariable!$C$3:$C$296,Samlet!$E2465)</f>
        <v>205141</v>
      </c>
      <c r="H2465" s="8">
        <f>SUMIFS(Baggrundsvariable!E$3:E$296,Baggrundsvariable!$A$3:$A$296,Samlet!$C2465,Baggrundsvariable!$C$3:$C$296,Samlet!$E2465)</f>
        <v>0.35833333333333334</v>
      </c>
      <c r="I2465" s="8">
        <f>SUMIFS(Baggrundsvariable!F$3:F$296,Baggrundsvariable!$A$3:$A$296,Samlet!$C2465,Baggrundsvariable!$C$3:$C$296,Samlet!$E2465)</f>
        <v>2.8</v>
      </c>
      <c r="J2465" s="8">
        <f>SUMIFS(Baggrundsvariable!G$3:G$296,Baggrundsvariable!$A$3:$A$296,Samlet!$C2465,Baggrundsvariable!$C$3:$C$296,Samlet!$E2465)</f>
        <v>13.7</v>
      </c>
      <c r="K2465" s="8">
        <f>SUMIFS(Baggrundsvariable!H$3:H$296,Baggrundsvariable!$A$3:$A$296,Samlet!$C2465,Baggrundsvariable!$C$3:$C$296,Samlet!$E2465)</f>
        <v>11.6</v>
      </c>
      <c r="L2465" s="8">
        <f>SUMIFS(Baggrundsvariable!I$3:I$296,Baggrundsvariable!$A$3:$A$296,Samlet!$C2465,Baggrundsvariable!$C$3:$C$296,Samlet!$E2465)</f>
        <v>3.7103819965033051</v>
      </c>
    </row>
    <row r="2466" spans="1:12">
      <c r="A2466">
        <v>6870</v>
      </c>
      <c r="B2466" t="s">
        <v>987</v>
      </c>
      <c r="C2466">
        <v>760</v>
      </c>
      <c r="D2466" t="s">
        <v>1301</v>
      </c>
      <c r="E2466">
        <v>2015</v>
      </c>
      <c r="F2466" s="15">
        <f>IF(VLOOKUP(IF($A2466&lt;1500,'BM011'!$D$5,IF($A2466&lt;1800,'BM011'!$D$5,IF($A2466&lt;2000,'BM011'!$D$5,$A2466))),'BM011'!$D$5:$U$607,'BM011'!T$609,0)="BRUG KOM",VLOOKUP($C2466,'BM010'!$C$5:$T$102,'BM010'!S$104,0),VLOOKUP(IF($A2466&lt;1500,'BM011'!$D$5,IF($A2466&lt;1800,'BM011'!$D$5,IF($A2466&lt;2000,'BM011'!$D$5,$A2466))),'BM011'!$D$5:$U$607,'BM011'!T$609,0))</f>
        <v>6317.5</v>
      </c>
      <c r="G2466">
        <f>SUMIFS(Baggrundsvariable!D$3:D$296,Baggrundsvariable!$A$3:$A$296,Samlet!$C2466,Baggrundsvariable!$C$3:$C$296,Samlet!$E2466)</f>
        <v>207635</v>
      </c>
      <c r="H2466" s="8">
        <f>SUMIFS(Baggrundsvariable!E$3:E$296,Baggrundsvariable!$A$3:$A$296,Samlet!$C2466,Baggrundsvariable!$C$3:$C$296,Samlet!$E2466)</f>
        <v>0.51666666666666672</v>
      </c>
      <c r="I2466" s="8">
        <f>SUMIFS(Baggrundsvariable!F$3:F$296,Baggrundsvariable!$A$3:$A$296,Samlet!$C2466,Baggrundsvariable!$C$3:$C$296,Samlet!$E2466)</f>
        <v>1.6</v>
      </c>
      <c r="J2466" s="8">
        <f>SUMIFS(Baggrundsvariable!G$3:G$296,Baggrundsvariable!$A$3:$A$296,Samlet!$C2466,Baggrundsvariable!$C$3:$C$296,Samlet!$E2466)</f>
        <v>13.4</v>
      </c>
      <c r="K2466" s="8">
        <f>SUMIFS(Baggrundsvariable!H$3:H$296,Baggrundsvariable!$A$3:$A$296,Samlet!$C2466,Baggrundsvariable!$C$3:$C$296,Samlet!$E2466)</f>
        <v>12.5</v>
      </c>
      <c r="L2466" s="8">
        <f>SUMIFS(Baggrundsvariable!I$3:I$296,Baggrundsvariable!$A$3:$A$296,Samlet!$C2466,Baggrundsvariable!$C$3:$C$296,Samlet!$E2466)</f>
        <v>3.7438962972694827</v>
      </c>
    </row>
    <row r="2467" spans="1:12">
      <c r="A2467">
        <v>6870</v>
      </c>
      <c r="B2467" t="s">
        <v>987</v>
      </c>
      <c r="C2467">
        <v>573</v>
      </c>
      <c r="D2467" t="s">
        <v>1299</v>
      </c>
      <c r="E2467">
        <v>2015</v>
      </c>
      <c r="F2467" s="15">
        <f>IF(VLOOKUP(IF($A2467&lt;1500,'BM011'!$D$5,IF($A2467&lt;1800,'BM011'!$D$5,IF($A2467&lt;2000,'BM011'!$D$5,$A2467))),'BM011'!$D$5:$U$607,'BM011'!T$609,0)="BRUG KOM",VLOOKUP($C2467,'BM010'!$C$5:$T$102,'BM010'!S$104,0),VLOOKUP(IF($A2467&lt;1500,'BM011'!$D$5,IF($A2467&lt;1800,'BM011'!$D$5,IF($A2467&lt;2000,'BM011'!$D$5,$A2467))),'BM011'!$D$5:$U$607,'BM011'!T$609,0))</f>
        <v>6317.5</v>
      </c>
      <c r="G2467">
        <f>SUMIFS(Baggrundsvariable!D$3:D$296,Baggrundsvariable!$A$3:$A$296,Samlet!$C2467,Baggrundsvariable!$C$3:$C$296,Samlet!$E2467)</f>
        <v>205141</v>
      </c>
      <c r="H2467" s="8">
        <f>SUMIFS(Baggrundsvariable!E$3:E$296,Baggrundsvariable!$A$3:$A$296,Samlet!$C2467,Baggrundsvariable!$C$3:$C$296,Samlet!$E2467)</f>
        <v>0.35833333333333334</v>
      </c>
      <c r="I2467" s="8">
        <f>SUMIFS(Baggrundsvariable!F$3:F$296,Baggrundsvariable!$A$3:$A$296,Samlet!$C2467,Baggrundsvariable!$C$3:$C$296,Samlet!$E2467)</f>
        <v>2.8</v>
      </c>
      <c r="J2467" s="8">
        <f>SUMIFS(Baggrundsvariable!G$3:G$296,Baggrundsvariable!$A$3:$A$296,Samlet!$C2467,Baggrundsvariable!$C$3:$C$296,Samlet!$E2467)</f>
        <v>13.7</v>
      </c>
      <c r="K2467" s="8">
        <f>SUMIFS(Baggrundsvariable!H$3:H$296,Baggrundsvariable!$A$3:$A$296,Samlet!$C2467,Baggrundsvariable!$C$3:$C$296,Samlet!$E2467)</f>
        <v>11.6</v>
      </c>
      <c r="L2467" s="8">
        <f>SUMIFS(Baggrundsvariable!I$3:I$296,Baggrundsvariable!$A$3:$A$296,Samlet!$C2467,Baggrundsvariable!$C$3:$C$296,Samlet!$E2467)</f>
        <v>3.7103819965033051</v>
      </c>
    </row>
    <row r="2468" spans="1:12">
      <c r="A2468">
        <v>6880</v>
      </c>
      <c r="B2468" t="s">
        <v>988</v>
      </c>
      <c r="C2468">
        <v>760</v>
      </c>
      <c r="D2468" t="s">
        <v>1301</v>
      </c>
      <c r="E2468">
        <v>2015</v>
      </c>
      <c r="F2468" s="15">
        <f>IF(VLOOKUP(IF($A2468&lt;1500,'BM011'!$D$5,IF($A2468&lt;1800,'BM011'!$D$5,IF($A2468&lt;2000,'BM011'!$D$5,$A2468))),'BM011'!$D$5:$U$607,'BM011'!T$609,0)="BRUG KOM",VLOOKUP($C2468,'BM010'!$C$5:$T$102,'BM010'!S$104,0),VLOOKUP(IF($A2468&lt;1500,'BM011'!$D$5,IF($A2468&lt;1800,'BM011'!$D$5,IF($A2468&lt;2000,'BM011'!$D$5,$A2468))),'BM011'!$D$5:$U$607,'BM011'!T$609,0))</f>
        <v>4604</v>
      </c>
      <c r="G2468">
        <f>SUMIFS(Baggrundsvariable!D$3:D$296,Baggrundsvariable!$A$3:$A$296,Samlet!$C2468,Baggrundsvariable!$C$3:$C$296,Samlet!$E2468)</f>
        <v>207635</v>
      </c>
      <c r="H2468" s="8">
        <f>SUMIFS(Baggrundsvariable!E$3:E$296,Baggrundsvariable!$A$3:$A$296,Samlet!$C2468,Baggrundsvariable!$C$3:$C$296,Samlet!$E2468)</f>
        <v>0.51666666666666672</v>
      </c>
      <c r="I2468" s="8">
        <f>SUMIFS(Baggrundsvariable!F$3:F$296,Baggrundsvariable!$A$3:$A$296,Samlet!$C2468,Baggrundsvariable!$C$3:$C$296,Samlet!$E2468)</f>
        <v>1.6</v>
      </c>
      <c r="J2468" s="8">
        <f>SUMIFS(Baggrundsvariable!G$3:G$296,Baggrundsvariable!$A$3:$A$296,Samlet!$C2468,Baggrundsvariable!$C$3:$C$296,Samlet!$E2468)</f>
        <v>13.4</v>
      </c>
      <c r="K2468" s="8">
        <f>SUMIFS(Baggrundsvariable!H$3:H$296,Baggrundsvariable!$A$3:$A$296,Samlet!$C2468,Baggrundsvariable!$C$3:$C$296,Samlet!$E2468)</f>
        <v>12.5</v>
      </c>
      <c r="L2468" s="8">
        <f>SUMIFS(Baggrundsvariable!I$3:I$296,Baggrundsvariable!$A$3:$A$296,Samlet!$C2468,Baggrundsvariable!$C$3:$C$296,Samlet!$E2468)</f>
        <v>3.7438962972694827</v>
      </c>
    </row>
    <row r="2469" spans="1:12">
      <c r="A2469">
        <v>6880</v>
      </c>
      <c r="B2469" t="s">
        <v>988</v>
      </c>
      <c r="C2469">
        <v>573</v>
      </c>
      <c r="D2469" t="s">
        <v>1299</v>
      </c>
      <c r="E2469">
        <v>2015</v>
      </c>
      <c r="F2469" s="15">
        <f>IF(VLOOKUP(IF($A2469&lt;1500,'BM011'!$D$5,IF($A2469&lt;1800,'BM011'!$D$5,IF($A2469&lt;2000,'BM011'!$D$5,$A2469))),'BM011'!$D$5:$U$607,'BM011'!T$609,0)="BRUG KOM",VLOOKUP($C2469,'BM010'!$C$5:$T$102,'BM010'!S$104,0),VLOOKUP(IF($A2469&lt;1500,'BM011'!$D$5,IF($A2469&lt;1800,'BM011'!$D$5,IF($A2469&lt;2000,'BM011'!$D$5,$A2469))),'BM011'!$D$5:$U$607,'BM011'!T$609,0))</f>
        <v>4604</v>
      </c>
      <c r="G2469">
        <f>SUMIFS(Baggrundsvariable!D$3:D$296,Baggrundsvariable!$A$3:$A$296,Samlet!$C2469,Baggrundsvariable!$C$3:$C$296,Samlet!$E2469)</f>
        <v>205141</v>
      </c>
      <c r="H2469" s="8">
        <f>SUMIFS(Baggrundsvariable!E$3:E$296,Baggrundsvariable!$A$3:$A$296,Samlet!$C2469,Baggrundsvariable!$C$3:$C$296,Samlet!$E2469)</f>
        <v>0.35833333333333334</v>
      </c>
      <c r="I2469" s="8">
        <f>SUMIFS(Baggrundsvariable!F$3:F$296,Baggrundsvariable!$A$3:$A$296,Samlet!$C2469,Baggrundsvariable!$C$3:$C$296,Samlet!$E2469)</f>
        <v>2.8</v>
      </c>
      <c r="J2469" s="8">
        <f>SUMIFS(Baggrundsvariable!G$3:G$296,Baggrundsvariable!$A$3:$A$296,Samlet!$C2469,Baggrundsvariable!$C$3:$C$296,Samlet!$E2469)</f>
        <v>13.7</v>
      </c>
      <c r="K2469" s="8">
        <f>SUMIFS(Baggrundsvariable!H$3:H$296,Baggrundsvariable!$A$3:$A$296,Samlet!$C2469,Baggrundsvariable!$C$3:$C$296,Samlet!$E2469)</f>
        <v>11.6</v>
      </c>
      <c r="L2469" s="8">
        <f>SUMIFS(Baggrundsvariable!I$3:I$296,Baggrundsvariable!$A$3:$A$296,Samlet!$C2469,Baggrundsvariable!$C$3:$C$296,Samlet!$E2469)</f>
        <v>3.7103819965033051</v>
      </c>
    </row>
    <row r="2470" spans="1:12">
      <c r="A2470">
        <v>6893</v>
      </c>
      <c r="B2470" t="s">
        <v>989</v>
      </c>
      <c r="C2470">
        <v>760</v>
      </c>
      <c r="D2470" t="s">
        <v>1301</v>
      </c>
      <c r="E2470">
        <v>2015</v>
      </c>
      <c r="F2470" s="15">
        <f>IF(VLOOKUP(IF($A2470&lt;1500,'BM011'!$D$5,IF($A2470&lt;1800,'BM011'!$D$5,IF($A2470&lt;2000,'BM011'!$D$5,$A2470))),'BM011'!$D$5:$U$607,'BM011'!T$609,0)="BRUG KOM",VLOOKUP($C2470,'BM010'!$C$5:$T$102,'BM010'!S$104,0),VLOOKUP(IF($A2470&lt;1500,'BM011'!$D$5,IF($A2470&lt;1800,'BM011'!$D$5,IF($A2470&lt;2000,'BM011'!$D$5,$A2470))),'BM011'!$D$5:$U$607,'BM011'!T$609,0))</f>
        <v>6043</v>
      </c>
      <c r="G2470">
        <f>SUMIFS(Baggrundsvariable!D$3:D$296,Baggrundsvariable!$A$3:$A$296,Samlet!$C2470,Baggrundsvariable!$C$3:$C$296,Samlet!$E2470)</f>
        <v>207635</v>
      </c>
      <c r="H2470" s="8">
        <f>SUMIFS(Baggrundsvariable!E$3:E$296,Baggrundsvariable!$A$3:$A$296,Samlet!$C2470,Baggrundsvariable!$C$3:$C$296,Samlet!$E2470)</f>
        <v>0.51666666666666672</v>
      </c>
      <c r="I2470" s="8">
        <f>SUMIFS(Baggrundsvariable!F$3:F$296,Baggrundsvariable!$A$3:$A$296,Samlet!$C2470,Baggrundsvariable!$C$3:$C$296,Samlet!$E2470)</f>
        <v>1.6</v>
      </c>
      <c r="J2470" s="8">
        <f>SUMIFS(Baggrundsvariable!G$3:G$296,Baggrundsvariable!$A$3:$A$296,Samlet!$C2470,Baggrundsvariable!$C$3:$C$296,Samlet!$E2470)</f>
        <v>13.4</v>
      </c>
      <c r="K2470" s="8">
        <f>SUMIFS(Baggrundsvariable!H$3:H$296,Baggrundsvariable!$A$3:$A$296,Samlet!$C2470,Baggrundsvariable!$C$3:$C$296,Samlet!$E2470)</f>
        <v>12.5</v>
      </c>
      <c r="L2470" s="8">
        <f>SUMIFS(Baggrundsvariable!I$3:I$296,Baggrundsvariable!$A$3:$A$296,Samlet!$C2470,Baggrundsvariable!$C$3:$C$296,Samlet!$E2470)</f>
        <v>3.7438962972694827</v>
      </c>
    </row>
    <row r="2471" spans="1:12">
      <c r="A2471">
        <v>6900</v>
      </c>
      <c r="B2471" t="s">
        <v>990</v>
      </c>
      <c r="C2471">
        <v>760</v>
      </c>
      <c r="D2471" t="s">
        <v>1301</v>
      </c>
      <c r="E2471">
        <v>2015</v>
      </c>
      <c r="F2471" s="15">
        <f>IF(VLOOKUP(IF($A2471&lt;1500,'BM011'!$D$5,IF($A2471&lt;1800,'BM011'!$D$5,IF($A2471&lt;2000,'BM011'!$D$5,$A2471))),'BM011'!$D$5:$U$607,'BM011'!T$609,0)="BRUG KOM",VLOOKUP($C2471,'BM010'!$C$5:$T$102,'BM010'!S$104,0),VLOOKUP(IF($A2471&lt;1500,'BM011'!$D$5,IF($A2471&lt;1800,'BM011'!$D$5,IF($A2471&lt;2000,'BM011'!$D$5,$A2471))),'BM011'!$D$5:$U$607,'BM011'!T$609,0))</f>
        <v>6605.25</v>
      </c>
      <c r="G2471">
        <f>SUMIFS(Baggrundsvariable!D$3:D$296,Baggrundsvariable!$A$3:$A$296,Samlet!$C2471,Baggrundsvariable!$C$3:$C$296,Samlet!$E2471)</f>
        <v>207635</v>
      </c>
      <c r="H2471" s="8">
        <f>SUMIFS(Baggrundsvariable!E$3:E$296,Baggrundsvariable!$A$3:$A$296,Samlet!$C2471,Baggrundsvariable!$C$3:$C$296,Samlet!$E2471)</f>
        <v>0.51666666666666672</v>
      </c>
      <c r="I2471" s="8">
        <f>SUMIFS(Baggrundsvariable!F$3:F$296,Baggrundsvariable!$A$3:$A$296,Samlet!$C2471,Baggrundsvariable!$C$3:$C$296,Samlet!$E2471)</f>
        <v>1.6</v>
      </c>
      <c r="J2471" s="8">
        <f>SUMIFS(Baggrundsvariable!G$3:G$296,Baggrundsvariable!$A$3:$A$296,Samlet!$C2471,Baggrundsvariable!$C$3:$C$296,Samlet!$E2471)</f>
        <v>13.4</v>
      </c>
      <c r="K2471" s="8">
        <f>SUMIFS(Baggrundsvariable!H$3:H$296,Baggrundsvariable!$A$3:$A$296,Samlet!$C2471,Baggrundsvariable!$C$3:$C$296,Samlet!$E2471)</f>
        <v>12.5</v>
      </c>
      <c r="L2471" s="8">
        <f>SUMIFS(Baggrundsvariable!I$3:I$296,Baggrundsvariable!$A$3:$A$296,Samlet!$C2471,Baggrundsvariable!$C$3:$C$296,Samlet!$E2471)</f>
        <v>3.7438962972694827</v>
      </c>
    </row>
    <row r="2472" spans="1:12">
      <c r="A2472">
        <v>6920</v>
      </c>
      <c r="B2472" t="s">
        <v>991</v>
      </c>
      <c r="C2472">
        <v>760</v>
      </c>
      <c r="D2472" t="s">
        <v>1301</v>
      </c>
      <c r="E2472">
        <v>2015</v>
      </c>
      <c r="F2472" s="15">
        <f>IF(VLOOKUP(IF($A2472&lt;1500,'BM011'!$D$5,IF($A2472&lt;1800,'BM011'!$D$5,IF($A2472&lt;2000,'BM011'!$D$5,$A2472))),'BM011'!$D$5:$U$607,'BM011'!T$609,0)="BRUG KOM",VLOOKUP($C2472,'BM010'!$C$5:$T$102,'BM010'!S$104,0),VLOOKUP(IF($A2472&lt;1500,'BM011'!$D$5,IF($A2472&lt;1800,'BM011'!$D$5,IF($A2472&lt;2000,'BM011'!$D$5,$A2472))),'BM011'!$D$5:$U$607,'BM011'!T$609,0))</f>
        <v>5739</v>
      </c>
      <c r="G2472">
        <f>SUMIFS(Baggrundsvariable!D$3:D$296,Baggrundsvariable!$A$3:$A$296,Samlet!$C2472,Baggrundsvariable!$C$3:$C$296,Samlet!$E2472)</f>
        <v>207635</v>
      </c>
      <c r="H2472" s="8">
        <f>SUMIFS(Baggrundsvariable!E$3:E$296,Baggrundsvariable!$A$3:$A$296,Samlet!$C2472,Baggrundsvariable!$C$3:$C$296,Samlet!$E2472)</f>
        <v>0.51666666666666672</v>
      </c>
      <c r="I2472" s="8">
        <f>SUMIFS(Baggrundsvariable!F$3:F$296,Baggrundsvariable!$A$3:$A$296,Samlet!$C2472,Baggrundsvariable!$C$3:$C$296,Samlet!$E2472)</f>
        <v>1.6</v>
      </c>
      <c r="J2472" s="8">
        <f>SUMIFS(Baggrundsvariable!G$3:G$296,Baggrundsvariable!$A$3:$A$296,Samlet!$C2472,Baggrundsvariable!$C$3:$C$296,Samlet!$E2472)</f>
        <v>13.4</v>
      </c>
      <c r="K2472" s="8">
        <f>SUMIFS(Baggrundsvariable!H$3:H$296,Baggrundsvariable!$A$3:$A$296,Samlet!$C2472,Baggrundsvariable!$C$3:$C$296,Samlet!$E2472)</f>
        <v>12.5</v>
      </c>
      <c r="L2472" s="8">
        <f>SUMIFS(Baggrundsvariable!I$3:I$296,Baggrundsvariable!$A$3:$A$296,Samlet!$C2472,Baggrundsvariable!$C$3:$C$296,Samlet!$E2472)</f>
        <v>3.7438962972694827</v>
      </c>
    </row>
    <row r="2473" spans="1:12">
      <c r="A2473">
        <v>6933</v>
      </c>
      <c r="B2473" t="s">
        <v>992</v>
      </c>
      <c r="C2473">
        <v>657</v>
      </c>
      <c r="D2473" t="s">
        <v>1302</v>
      </c>
      <c r="E2473">
        <v>2015</v>
      </c>
      <c r="F2473" s="15">
        <f>IF(VLOOKUP(IF($A2473&lt;1500,'BM011'!$D$5,IF($A2473&lt;1800,'BM011'!$D$5,IF($A2473&lt;2000,'BM011'!$D$5,$A2473))),'BM011'!$D$5:$U$607,'BM011'!T$609,0)="BRUG KOM",VLOOKUP($C2473,'BM010'!$C$5:$T$102,'BM010'!S$104,0),VLOOKUP(IF($A2473&lt;1500,'BM011'!$D$5,IF($A2473&lt;1800,'BM011'!$D$5,IF($A2473&lt;2000,'BM011'!$D$5,$A2473))),'BM011'!$D$5:$U$607,'BM011'!T$609,0))</f>
        <v>6767</v>
      </c>
      <c r="G2473">
        <f>SUMIFS(Baggrundsvariable!D$3:D$296,Baggrundsvariable!$A$3:$A$296,Samlet!$C2473,Baggrundsvariable!$C$3:$C$296,Samlet!$E2473)</f>
        <v>211934</v>
      </c>
      <c r="H2473" s="8">
        <f>SUMIFS(Baggrundsvariable!E$3:E$296,Baggrundsvariable!$A$3:$A$296,Samlet!$C2473,Baggrundsvariable!$C$3:$C$296,Samlet!$E2473)</f>
        <v>0.63333333333333319</v>
      </c>
      <c r="I2473" s="8">
        <f>SUMIFS(Baggrundsvariable!F$3:F$296,Baggrundsvariable!$A$3:$A$296,Samlet!$C2473,Baggrundsvariable!$C$3:$C$296,Samlet!$E2473)</f>
        <v>4.0999999999999996</v>
      </c>
      <c r="J2473" s="8">
        <f>SUMIFS(Baggrundsvariable!G$3:G$296,Baggrundsvariable!$A$3:$A$296,Samlet!$C2473,Baggrundsvariable!$C$3:$C$296,Samlet!$E2473)</f>
        <v>15.8</v>
      </c>
      <c r="K2473" s="8">
        <f>SUMIFS(Baggrundsvariable!H$3:H$296,Baggrundsvariable!$A$3:$A$296,Samlet!$C2473,Baggrundsvariable!$C$3:$C$296,Samlet!$E2473)</f>
        <v>12.8</v>
      </c>
      <c r="L2473" s="8">
        <f>SUMIFS(Baggrundsvariable!I$3:I$296,Baggrundsvariable!$A$3:$A$296,Samlet!$C2473,Baggrundsvariable!$C$3:$C$296,Samlet!$E2473)</f>
        <v>5.7795872461173419</v>
      </c>
    </row>
    <row r="2474" spans="1:12">
      <c r="A2474">
        <v>6933</v>
      </c>
      <c r="B2474" t="s">
        <v>992</v>
      </c>
      <c r="C2474">
        <v>760</v>
      </c>
      <c r="D2474" t="s">
        <v>1301</v>
      </c>
      <c r="E2474">
        <v>2015</v>
      </c>
      <c r="F2474" s="15">
        <f>IF(VLOOKUP(IF($A2474&lt;1500,'BM011'!$D$5,IF($A2474&lt;1800,'BM011'!$D$5,IF($A2474&lt;2000,'BM011'!$D$5,$A2474))),'BM011'!$D$5:$U$607,'BM011'!T$609,0)="BRUG KOM",VLOOKUP($C2474,'BM010'!$C$5:$T$102,'BM010'!S$104,0),VLOOKUP(IF($A2474&lt;1500,'BM011'!$D$5,IF($A2474&lt;1800,'BM011'!$D$5,IF($A2474&lt;2000,'BM011'!$D$5,$A2474))),'BM011'!$D$5:$U$607,'BM011'!T$609,0))</f>
        <v>6767</v>
      </c>
      <c r="G2474">
        <f>SUMIFS(Baggrundsvariable!D$3:D$296,Baggrundsvariable!$A$3:$A$296,Samlet!$C2474,Baggrundsvariable!$C$3:$C$296,Samlet!$E2474)</f>
        <v>207635</v>
      </c>
      <c r="H2474" s="8">
        <f>SUMIFS(Baggrundsvariable!E$3:E$296,Baggrundsvariable!$A$3:$A$296,Samlet!$C2474,Baggrundsvariable!$C$3:$C$296,Samlet!$E2474)</f>
        <v>0.51666666666666672</v>
      </c>
      <c r="I2474" s="8">
        <f>SUMIFS(Baggrundsvariable!F$3:F$296,Baggrundsvariable!$A$3:$A$296,Samlet!$C2474,Baggrundsvariable!$C$3:$C$296,Samlet!$E2474)</f>
        <v>1.6</v>
      </c>
      <c r="J2474" s="8">
        <f>SUMIFS(Baggrundsvariable!G$3:G$296,Baggrundsvariable!$A$3:$A$296,Samlet!$C2474,Baggrundsvariable!$C$3:$C$296,Samlet!$E2474)</f>
        <v>13.4</v>
      </c>
      <c r="K2474" s="8">
        <f>SUMIFS(Baggrundsvariable!H$3:H$296,Baggrundsvariable!$A$3:$A$296,Samlet!$C2474,Baggrundsvariable!$C$3:$C$296,Samlet!$E2474)</f>
        <v>12.5</v>
      </c>
      <c r="L2474" s="8">
        <f>SUMIFS(Baggrundsvariable!I$3:I$296,Baggrundsvariable!$A$3:$A$296,Samlet!$C2474,Baggrundsvariable!$C$3:$C$296,Samlet!$E2474)</f>
        <v>3.7438962972694827</v>
      </c>
    </row>
    <row r="2475" spans="1:12">
      <c r="A2475">
        <v>6940</v>
      </c>
      <c r="B2475" t="s">
        <v>993</v>
      </c>
      <c r="C2475">
        <v>760</v>
      </c>
      <c r="D2475" t="s">
        <v>1301</v>
      </c>
      <c r="E2475">
        <v>2015</v>
      </c>
      <c r="F2475" s="15">
        <f>IF(VLOOKUP(IF($A2475&lt;1500,'BM011'!$D$5,IF($A2475&lt;1800,'BM011'!$D$5,IF($A2475&lt;2000,'BM011'!$D$5,$A2475))),'BM011'!$D$5:$U$607,'BM011'!T$609,0)="BRUG KOM",VLOOKUP($C2475,'BM010'!$C$5:$T$102,'BM010'!S$104,0),VLOOKUP(IF($A2475&lt;1500,'BM011'!$D$5,IF($A2475&lt;1800,'BM011'!$D$5,IF($A2475&lt;2000,'BM011'!$D$5,$A2475))),'BM011'!$D$5:$U$607,'BM011'!T$609,0))</f>
        <v>6043</v>
      </c>
      <c r="G2475">
        <f>SUMIFS(Baggrundsvariable!D$3:D$296,Baggrundsvariable!$A$3:$A$296,Samlet!$C2475,Baggrundsvariable!$C$3:$C$296,Samlet!$E2475)</f>
        <v>207635</v>
      </c>
      <c r="H2475" s="8">
        <f>SUMIFS(Baggrundsvariable!E$3:E$296,Baggrundsvariable!$A$3:$A$296,Samlet!$C2475,Baggrundsvariable!$C$3:$C$296,Samlet!$E2475)</f>
        <v>0.51666666666666672</v>
      </c>
      <c r="I2475" s="8">
        <f>SUMIFS(Baggrundsvariable!F$3:F$296,Baggrundsvariable!$A$3:$A$296,Samlet!$C2475,Baggrundsvariable!$C$3:$C$296,Samlet!$E2475)</f>
        <v>1.6</v>
      </c>
      <c r="J2475" s="8">
        <f>SUMIFS(Baggrundsvariable!G$3:G$296,Baggrundsvariable!$A$3:$A$296,Samlet!$C2475,Baggrundsvariable!$C$3:$C$296,Samlet!$E2475)</f>
        <v>13.4</v>
      </c>
      <c r="K2475" s="8">
        <f>SUMIFS(Baggrundsvariable!H$3:H$296,Baggrundsvariable!$A$3:$A$296,Samlet!$C2475,Baggrundsvariable!$C$3:$C$296,Samlet!$E2475)</f>
        <v>12.5</v>
      </c>
      <c r="L2475" s="8">
        <f>SUMIFS(Baggrundsvariable!I$3:I$296,Baggrundsvariable!$A$3:$A$296,Samlet!$C2475,Baggrundsvariable!$C$3:$C$296,Samlet!$E2475)</f>
        <v>3.7438962972694827</v>
      </c>
    </row>
    <row r="2476" spans="1:12">
      <c r="A2476">
        <v>6950</v>
      </c>
      <c r="B2476" t="s">
        <v>994</v>
      </c>
      <c r="C2476">
        <v>760</v>
      </c>
      <c r="D2476" t="s">
        <v>1301</v>
      </c>
      <c r="E2476">
        <v>2015</v>
      </c>
      <c r="F2476" s="15">
        <f>IF(VLOOKUP(IF($A2476&lt;1500,'BM011'!$D$5,IF($A2476&lt;1800,'BM011'!$D$5,IF($A2476&lt;2000,'BM011'!$D$5,$A2476))),'BM011'!$D$5:$U$607,'BM011'!T$609,0)="BRUG KOM",VLOOKUP($C2476,'BM010'!$C$5:$T$102,'BM010'!S$104,0),VLOOKUP(IF($A2476&lt;1500,'BM011'!$D$5,IF($A2476&lt;1800,'BM011'!$D$5,IF($A2476&lt;2000,'BM011'!$D$5,$A2476))),'BM011'!$D$5:$U$607,'BM011'!T$609,0))</f>
        <v>8005.75</v>
      </c>
      <c r="G2476">
        <f>SUMIFS(Baggrundsvariable!D$3:D$296,Baggrundsvariable!$A$3:$A$296,Samlet!$C2476,Baggrundsvariable!$C$3:$C$296,Samlet!$E2476)</f>
        <v>207635</v>
      </c>
      <c r="H2476" s="8">
        <f>SUMIFS(Baggrundsvariable!E$3:E$296,Baggrundsvariable!$A$3:$A$296,Samlet!$C2476,Baggrundsvariable!$C$3:$C$296,Samlet!$E2476)</f>
        <v>0.51666666666666672</v>
      </c>
      <c r="I2476" s="8">
        <f>SUMIFS(Baggrundsvariable!F$3:F$296,Baggrundsvariable!$A$3:$A$296,Samlet!$C2476,Baggrundsvariable!$C$3:$C$296,Samlet!$E2476)</f>
        <v>1.6</v>
      </c>
      <c r="J2476" s="8">
        <f>SUMIFS(Baggrundsvariable!G$3:G$296,Baggrundsvariable!$A$3:$A$296,Samlet!$C2476,Baggrundsvariable!$C$3:$C$296,Samlet!$E2476)</f>
        <v>13.4</v>
      </c>
      <c r="K2476" s="8">
        <f>SUMIFS(Baggrundsvariable!H$3:H$296,Baggrundsvariable!$A$3:$A$296,Samlet!$C2476,Baggrundsvariable!$C$3:$C$296,Samlet!$E2476)</f>
        <v>12.5</v>
      </c>
      <c r="L2476" s="8">
        <f>SUMIFS(Baggrundsvariable!I$3:I$296,Baggrundsvariable!$A$3:$A$296,Samlet!$C2476,Baggrundsvariable!$C$3:$C$296,Samlet!$E2476)</f>
        <v>3.7438962972694827</v>
      </c>
    </row>
    <row r="2477" spans="1:12">
      <c r="A2477">
        <v>6960</v>
      </c>
      <c r="B2477" t="s">
        <v>995</v>
      </c>
      <c r="C2477">
        <v>760</v>
      </c>
      <c r="D2477" t="s">
        <v>1301</v>
      </c>
      <c r="E2477">
        <v>2015</v>
      </c>
      <c r="F2477" s="15">
        <f>IF(VLOOKUP(IF($A2477&lt;1500,'BM011'!$D$5,IF($A2477&lt;1800,'BM011'!$D$5,IF($A2477&lt;2000,'BM011'!$D$5,$A2477))),'BM011'!$D$5:$U$607,'BM011'!T$609,0)="BRUG KOM",VLOOKUP($C2477,'BM010'!$C$5:$T$102,'BM010'!S$104,0),VLOOKUP(IF($A2477&lt;1500,'BM011'!$D$5,IF($A2477&lt;1800,'BM011'!$D$5,IF($A2477&lt;2000,'BM011'!$D$5,$A2477))),'BM011'!$D$5:$U$607,'BM011'!T$609,0))</f>
        <v>5550.333333333333</v>
      </c>
      <c r="G2477">
        <f>SUMIFS(Baggrundsvariable!D$3:D$296,Baggrundsvariable!$A$3:$A$296,Samlet!$C2477,Baggrundsvariable!$C$3:$C$296,Samlet!$E2477)</f>
        <v>207635</v>
      </c>
      <c r="H2477" s="8">
        <f>SUMIFS(Baggrundsvariable!E$3:E$296,Baggrundsvariable!$A$3:$A$296,Samlet!$C2477,Baggrundsvariable!$C$3:$C$296,Samlet!$E2477)</f>
        <v>0.51666666666666672</v>
      </c>
      <c r="I2477" s="8">
        <f>SUMIFS(Baggrundsvariable!F$3:F$296,Baggrundsvariable!$A$3:$A$296,Samlet!$C2477,Baggrundsvariable!$C$3:$C$296,Samlet!$E2477)</f>
        <v>1.6</v>
      </c>
      <c r="J2477" s="8">
        <f>SUMIFS(Baggrundsvariable!G$3:G$296,Baggrundsvariable!$A$3:$A$296,Samlet!$C2477,Baggrundsvariable!$C$3:$C$296,Samlet!$E2477)</f>
        <v>13.4</v>
      </c>
      <c r="K2477" s="8">
        <f>SUMIFS(Baggrundsvariable!H$3:H$296,Baggrundsvariable!$A$3:$A$296,Samlet!$C2477,Baggrundsvariable!$C$3:$C$296,Samlet!$E2477)</f>
        <v>12.5</v>
      </c>
      <c r="L2477" s="8">
        <f>SUMIFS(Baggrundsvariable!I$3:I$296,Baggrundsvariable!$A$3:$A$296,Samlet!$C2477,Baggrundsvariable!$C$3:$C$296,Samlet!$E2477)</f>
        <v>3.7438962972694827</v>
      </c>
    </row>
    <row r="2478" spans="1:12">
      <c r="A2478">
        <v>6971</v>
      </c>
      <c r="B2478" t="s">
        <v>996</v>
      </c>
      <c r="C2478">
        <v>760</v>
      </c>
      <c r="D2478" t="s">
        <v>1301</v>
      </c>
      <c r="E2478">
        <v>2015</v>
      </c>
      <c r="F2478" s="15">
        <f>IF(VLOOKUP(IF($A2478&lt;1500,'BM011'!$D$5,IF($A2478&lt;1800,'BM011'!$D$5,IF($A2478&lt;2000,'BM011'!$D$5,$A2478))),'BM011'!$D$5:$U$607,'BM011'!T$609,0)="BRUG KOM",VLOOKUP($C2478,'BM010'!$C$5:$T$102,'BM010'!S$104,0),VLOOKUP(IF($A2478&lt;1500,'BM011'!$D$5,IF($A2478&lt;1800,'BM011'!$D$5,IF($A2478&lt;2000,'BM011'!$D$5,$A2478))),'BM011'!$D$5:$U$607,'BM011'!T$609,0))</f>
        <v>6726</v>
      </c>
      <c r="G2478">
        <f>SUMIFS(Baggrundsvariable!D$3:D$296,Baggrundsvariable!$A$3:$A$296,Samlet!$C2478,Baggrundsvariable!$C$3:$C$296,Samlet!$E2478)</f>
        <v>207635</v>
      </c>
      <c r="H2478" s="8">
        <f>SUMIFS(Baggrundsvariable!E$3:E$296,Baggrundsvariable!$A$3:$A$296,Samlet!$C2478,Baggrundsvariable!$C$3:$C$296,Samlet!$E2478)</f>
        <v>0.51666666666666672</v>
      </c>
      <c r="I2478" s="8">
        <f>SUMIFS(Baggrundsvariable!F$3:F$296,Baggrundsvariable!$A$3:$A$296,Samlet!$C2478,Baggrundsvariable!$C$3:$C$296,Samlet!$E2478)</f>
        <v>1.6</v>
      </c>
      <c r="J2478" s="8">
        <f>SUMIFS(Baggrundsvariable!G$3:G$296,Baggrundsvariable!$A$3:$A$296,Samlet!$C2478,Baggrundsvariable!$C$3:$C$296,Samlet!$E2478)</f>
        <v>13.4</v>
      </c>
      <c r="K2478" s="8">
        <f>SUMIFS(Baggrundsvariable!H$3:H$296,Baggrundsvariable!$A$3:$A$296,Samlet!$C2478,Baggrundsvariable!$C$3:$C$296,Samlet!$E2478)</f>
        <v>12.5</v>
      </c>
      <c r="L2478" s="8">
        <f>SUMIFS(Baggrundsvariable!I$3:I$296,Baggrundsvariable!$A$3:$A$296,Samlet!$C2478,Baggrundsvariable!$C$3:$C$296,Samlet!$E2478)</f>
        <v>3.7438962972694827</v>
      </c>
    </row>
    <row r="2479" spans="1:12">
      <c r="A2479">
        <v>6973</v>
      </c>
      <c r="B2479" t="s">
        <v>997</v>
      </c>
      <c r="C2479">
        <v>657</v>
      </c>
      <c r="D2479" t="s">
        <v>1302</v>
      </c>
      <c r="E2479">
        <v>2015</v>
      </c>
      <c r="F2479" s="15">
        <f>IF(VLOOKUP(IF($A2479&lt;1500,'BM011'!$D$5,IF($A2479&lt;1800,'BM011'!$D$5,IF($A2479&lt;2000,'BM011'!$D$5,$A2479))),'BM011'!$D$5:$U$607,'BM011'!T$609,0)="BRUG KOM",VLOOKUP($C2479,'BM010'!$C$5:$T$102,'BM010'!S$104,0),VLOOKUP(IF($A2479&lt;1500,'BM011'!$D$5,IF($A2479&lt;1800,'BM011'!$D$5,IF($A2479&lt;2000,'BM011'!$D$5,$A2479))),'BM011'!$D$5:$U$607,'BM011'!T$609,0))</f>
        <v>9276</v>
      </c>
      <c r="G2479">
        <f>SUMIFS(Baggrundsvariable!D$3:D$296,Baggrundsvariable!$A$3:$A$296,Samlet!$C2479,Baggrundsvariable!$C$3:$C$296,Samlet!$E2479)</f>
        <v>211934</v>
      </c>
      <c r="H2479" s="8">
        <f>SUMIFS(Baggrundsvariable!E$3:E$296,Baggrundsvariable!$A$3:$A$296,Samlet!$C2479,Baggrundsvariable!$C$3:$C$296,Samlet!$E2479)</f>
        <v>0.63333333333333319</v>
      </c>
      <c r="I2479" s="8">
        <f>SUMIFS(Baggrundsvariable!F$3:F$296,Baggrundsvariable!$A$3:$A$296,Samlet!$C2479,Baggrundsvariable!$C$3:$C$296,Samlet!$E2479)</f>
        <v>4.0999999999999996</v>
      </c>
      <c r="J2479" s="8">
        <f>SUMIFS(Baggrundsvariable!G$3:G$296,Baggrundsvariable!$A$3:$A$296,Samlet!$C2479,Baggrundsvariable!$C$3:$C$296,Samlet!$E2479)</f>
        <v>15.8</v>
      </c>
      <c r="K2479" s="8">
        <f>SUMIFS(Baggrundsvariable!H$3:H$296,Baggrundsvariable!$A$3:$A$296,Samlet!$C2479,Baggrundsvariable!$C$3:$C$296,Samlet!$E2479)</f>
        <v>12.8</v>
      </c>
      <c r="L2479" s="8">
        <f>SUMIFS(Baggrundsvariable!I$3:I$296,Baggrundsvariable!$A$3:$A$296,Samlet!$C2479,Baggrundsvariable!$C$3:$C$296,Samlet!$E2479)</f>
        <v>5.7795872461173419</v>
      </c>
    </row>
    <row r="2480" spans="1:12">
      <c r="A2480">
        <v>6973</v>
      </c>
      <c r="B2480" t="s">
        <v>997</v>
      </c>
      <c r="C2480">
        <v>760</v>
      </c>
      <c r="D2480" t="s">
        <v>1301</v>
      </c>
      <c r="E2480">
        <v>2015</v>
      </c>
      <c r="F2480" s="15">
        <f>IF(VLOOKUP(IF($A2480&lt;1500,'BM011'!$D$5,IF($A2480&lt;1800,'BM011'!$D$5,IF($A2480&lt;2000,'BM011'!$D$5,$A2480))),'BM011'!$D$5:$U$607,'BM011'!T$609,0)="BRUG KOM",VLOOKUP($C2480,'BM010'!$C$5:$T$102,'BM010'!S$104,0),VLOOKUP(IF($A2480&lt;1500,'BM011'!$D$5,IF($A2480&lt;1800,'BM011'!$D$5,IF($A2480&lt;2000,'BM011'!$D$5,$A2480))),'BM011'!$D$5:$U$607,'BM011'!T$609,0))</f>
        <v>6043</v>
      </c>
      <c r="G2480">
        <f>SUMIFS(Baggrundsvariable!D$3:D$296,Baggrundsvariable!$A$3:$A$296,Samlet!$C2480,Baggrundsvariable!$C$3:$C$296,Samlet!$E2480)</f>
        <v>207635</v>
      </c>
      <c r="H2480" s="8">
        <f>SUMIFS(Baggrundsvariable!E$3:E$296,Baggrundsvariable!$A$3:$A$296,Samlet!$C2480,Baggrundsvariable!$C$3:$C$296,Samlet!$E2480)</f>
        <v>0.51666666666666672</v>
      </c>
      <c r="I2480" s="8">
        <f>SUMIFS(Baggrundsvariable!F$3:F$296,Baggrundsvariable!$A$3:$A$296,Samlet!$C2480,Baggrundsvariable!$C$3:$C$296,Samlet!$E2480)</f>
        <v>1.6</v>
      </c>
      <c r="J2480" s="8">
        <f>SUMIFS(Baggrundsvariable!G$3:G$296,Baggrundsvariable!$A$3:$A$296,Samlet!$C2480,Baggrundsvariable!$C$3:$C$296,Samlet!$E2480)</f>
        <v>13.4</v>
      </c>
      <c r="K2480" s="8">
        <f>SUMIFS(Baggrundsvariable!H$3:H$296,Baggrundsvariable!$A$3:$A$296,Samlet!$C2480,Baggrundsvariable!$C$3:$C$296,Samlet!$E2480)</f>
        <v>12.5</v>
      </c>
      <c r="L2480" s="8">
        <f>SUMIFS(Baggrundsvariable!I$3:I$296,Baggrundsvariable!$A$3:$A$296,Samlet!$C2480,Baggrundsvariable!$C$3:$C$296,Samlet!$E2480)</f>
        <v>3.7438962972694827</v>
      </c>
    </row>
    <row r="2481" spans="1:12">
      <c r="A2481">
        <v>6980</v>
      </c>
      <c r="B2481" t="s">
        <v>998</v>
      </c>
      <c r="C2481">
        <v>760</v>
      </c>
      <c r="D2481" t="s">
        <v>1301</v>
      </c>
      <c r="E2481">
        <v>2015</v>
      </c>
      <c r="F2481" s="15">
        <f>IF(VLOOKUP(IF($A2481&lt;1500,'BM011'!$D$5,IF($A2481&lt;1800,'BM011'!$D$5,IF($A2481&lt;2000,'BM011'!$D$5,$A2481))),'BM011'!$D$5:$U$607,'BM011'!T$609,0)="BRUG KOM",VLOOKUP($C2481,'BM010'!$C$5:$T$102,'BM010'!S$104,0),VLOOKUP(IF($A2481&lt;1500,'BM011'!$D$5,IF($A2481&lt;1800,'BM011'!$D$5,IF($A2481&lt;2000,'BM011'!$D$5,$A2481))),'BM011'!$D$5:$U$607,'BM011'!T$609,0))</f>
        <v>6043</v>
      </c>
      <c r="G2481">
        <f>SUMIFS(Baggrundsvariable!D$3:D$296,Baggrundsvariable!$A$3:$A$296,Samlet!$C2481,Baggrundsvariable!$C$3:$C$296,Samlet!$E2481)</f>
        <v>207635</v>
      </c>
      <c r="H2481" s="8">
        <f>SUMIFS(Baggrundsvariable!E$3:E$296,Baggrundsvariable!$A$3:$A$296,Samlet!$C2481,Baggrundsvariable!$C$3:$C$296,Samlet!$E2481)</f>
        <v>0.51666666666666672</v>
      </c>
      <c r="I2481" s="8">
        <f>SUMIFS(Baggrundsvariable!F$3:F$296,Baggrundsvariable!$A$3:$A$296,Samlet!$C2481,Baggrundsvariable!$C$3:$C$296,Samlet!$E2481)</f>
        <v>1.6</v>
      </c>
      <c r="J2481" s="8">
        <f>SUMIFS(Baggrundsvariable!G$3:G$296,Baggrundsvariable!$A$3:$A$296,Samlet!$C2481,Baggrundsvariable!$C$3:$C$296,Samlet!$E2481)</f>
        <v>13.4</v>
      </c>
      <c r="K2481" s="8">
        <f>SUMIFS(Baggrundsvariable!H$3:H$296,Baggrundsvariable!$A$3:$A$296,Samlet!$C2481,Baggrundsvariable!$C$3:$C$296,Samlet!$E2481)</f>
        <v>12.5</v>
      </c>
      <c r="L2481" s="8">
        <f>SUMIFS(Baggrundsvariable!I$3:I$296,Baggrundsvariable!$A$3:$A$296,Samlet!$C2481,Baggrundsvariable!$C$3:$C$296,Samlet!$E2481)</f>
        <v>3.7438962972694827</v>
      </c>
    </row>
    <row r="2482" spans="1:12">
      <c r="A2482">
        <v>6990</v>
      </c>
      <c r="B2482" t="s">
        <v>999</v>
      </c>
      <c r="C2482">
        <v>657</v>
      </c>
      <c r="D2482" t="s">
        <v>1302</v>
      </c>
      <c r="E2482">
        <v>2015</v>
      </c>
      <c r="F2482" s="15">
        <f>IF(VLOOKUP(IF($A2482&lt;1500,'BM011'!$D$5,IF($A2482&lt;1800,'BM011'!$D$5,IF($A2482&lt;2000,'BM011'!$D$5,$A2482))),'BM011'!$D$5:$U$607,'BM011'!T$609,0)="BRUG KOM",VLOOKUP($C2482,'BM010'!$C$5:$T$102,'BM010'!S$104,0),VLOOKUP(IF($A2482&lt;1500,'BM011'!$D$5,IF($A2482&lt;1800,'BM011'!$D$5,IF($A2482&lt;2000,'BM011'!$D$5,$A2482))),'BM011'!$D$5:$U$607,'BM011'!T$609,0))</f>
        <v>4584.5</v>
      </c>
      <c r="G2482">
        <f>SUMIFS(Baggrundsvariable!D$3:D$296,Baggrundsvariable!$A$3:$A$296,Samlet!$C2482,Baggrundsvariable!$C$3:$C$296,Samlet!$E2482)</f>
        <v>211934</v>
      </c>
      <c r="H2482" s="8">
        <f>SUMIFS(Baggrundsvariable!E$3:E$296,Baggrundsvariable!$A$3:$A$296,Samlet!$C2482,Baggrundsvariable!$C$3:$C$296,Samlet!$E2482)</f>
        <v>0.63333333333333319</v>
      </c>
      <c r="I2482" s="8">
        <f>SUMIFS(Baggrundsvariable!F$3:F$296,Baggrundsvariable!$A$3:$A$296,Samlet!$C2482,Baggrundsvariable!$C$3:$C$296,Samlet!$E2482)</f>
        <v>4.0999999999999996</v>
      </c>
      <c r="J2482" s="8">
        <f>SUMIFS(Baggrundsvariable!G$3:G$296,Baggrundsvariable!$A$3:$A$296,Samlet!$C2482,Baggrundsvariable!$C$3:$C$296,Samlet!$E2482)</f>
        <v>15.8</v>
      </c>
      <c r="K2482" s="8">
        <f>SUMIFS(Baggrundsvariable!H$3:H$296,Baggrundsvariable!$A$3:$A$296,Samlet!$C2482,Baggrundsvariable!$C$3:$C$296,Samlet!$E2482)</f>
        <v>12.8</v>
      </c>
      <c r="L2482" s="8">
        <f>SUMIFS(Baggrundsvariable!I$3:I$296,Baggrundsvariable!$A$3:$A$296,Samlet!$C2482,Baggrundsvariable!$C$3:$C$296,Samlet!$E2482)</f>
        <v>5.7795872461173419</v>
      </c>
    </row>
    <row r="2483" spans="1:12">
      <c r="A2483">
        <v>6990</v>
      </c>
      <c r="B2483" t="s">
        <v>999</v>
      </c>
      <c r="C2483">
        <v>661</v>
      </c>
      <c r="D2483" t="s">
        <v>1303</v>
      </c>
      <c r="E2483">
        <v>2015</v>
      </c>
      <c r="F2483" s="15">
        <f>IF(VLOOKUP(IF($A2483&lt;1500,'BM011'!$D$5,IF($A2483&lt;1800,'BM011'!$D$5,IF($A2483&lt;2000,'BM011'!$D$5,$A2483))),'BM011'!$D$5:$U$607,'BM011'!T$609,0)="BRUG KOM",VLOOKUP($C2483,'BM010'!$C$5:$T$102,'BM010'!S$104,0),VLOOKUP(IF($A2483&lt;1500,'BM011'!$D$5,IF($A2483&lt;1800,'BM011'!$D$5,IF($A2483&lt;2000,'BM011'!$D$5,$A2483))),'BM011'!$D$5:$U$607,'BM011'!T$609,0))</f>
        <v>4584.5</v>
      </c>
      <c r="G2483">
        <f>SUMIFS(Baggrundsvariable!D$3:D$296,Baggrundsvariable!$A$3:$A$296,Samlet!$C2483,Baggrundsvariable!$C$3:$C$296,Samlet!$E2483)</f>
        <v>212478</v>
      </c>
      <c r="H2483" s="8">
        <f>SUMIFS(Baggrundsvariable!E$3:E$296,Baggrundsvariable!$A$3:$A$296,Samlet!$C2483,Baggrundsvariable!$C$3:$C$296,Samlet!$E2483)</f>
        <v>0.39999999999999997</v>
      </c>
      <c r="I2483" s="8">
        <f>SUMIFS(Baggrundsvariable!F$3:F$296,Baggrundsvariable!$A$3:$A$296,Samlet!$C2483,Baggrundsvariable!$C$3:$C$296,Samlet!$E2483)</f>
        <v>4.4000000000000004</v>
      </c>
      <c r="J2483" s="8">
        <f>SUMIFS(Baggrundsvariable!G$3:G$296,Baggrundsvariable!$A$3:$A$296,Samlet!$C2483,Baggrundsvariable!$C$3:$C$296,Samlet!$E2483)</f>
        <v>14.8</v>
      </c>
      <c r="K2483" s="8">
        <f>SUMIFS(Baggrundsvariable!H$3:H$296,Baggrundsvariable!$A$3:$A$296,Samlet!$C2483,Baggrundsvariable!$C$3:$C$296,Samlet!$E2483)</f>
        <v>11.2</v>
      </c>
      <c r="L2483" s="8">
        <f>SUMIFS(Baggrundsvariable!I$3:I$296,Baggrundsvariable!$A$3:$A$296,Samlet!$C2483,Baggrundsvariable!$C$3:$C$296,Samlet!$E2483)</f>
        <v>4.7349224957665754</v>
      </c>
    </row>
    <row r="2484" spans="1:12">
      <c r="A2484">
        <v>6990</v>
      </c>
      <c r="B2484" t="s">
        <v>999</v>
      </c>
      <c r="C2484">
        <v>665</v>
      </c>
      <c r="D2484" t="s">
        <v>1304</v>
      </c>
      <c r="E2484">
        <v>2015</v>
      </c>
      <c r="F2484" s="15">
        <f>IF(VLOOKUP(IF($A2484&lt;1500,'BM011'!$D$5,IF($A2484&lt;1800,'BM011'!$D$5,IF($A2484&lt;2000,'BM011'!$D$5,$A2484))),'BM011'!$D$5:$U$607,'BM011'!T$609,0)="BRUG KOM",VLOOKUP($C2484,'BM010'!$C$5:$T$102,'BM010'!S$104,0),VLOOKUP(IF($A2484&lt;1500,'BM011'!$D$5,IF($A2484&lt;1800,'BM011'!$D$5,IF($A2484&lt;2000,'BM011'!$D$5,$A2484))),'BM011'!$D$5:$U$607,'BM011'!T$609,0))</f>
        <v>4584.5</v>
      </c>
      <c r="G2484">
        <f>SUMIFS(Baggrundsvariable!D$3:D$296,Baggrundsvariable!$A$3:$A$296,Samlet!$C2484,Baggrundsvariable!$C$3:$C$296,Samlet!$E2484)</f>
        <v>208170</v>
      </c>
      <c r="H2484" s="8">
        <f>SUMIFS(Baggrundsvariable!E$3:E$296,Baggrundsvariable!$A$3:$A$296,Samlet!$C2484,Baggrundsvariable!$C$3:$C$296,Samlet!$E2484)</f>
        <v>0.33333333333333331</v>
      </c>
      <c r="I2484" s="8">
        <f>SUMIFS(Baggrundsvariable!F$3:F$296,Baggrundsvariable!$A$3:$A$296,Samlet!$C2484,Baggrundsvariable!$C$3:$C$296,Samlet!$E2484)</f>
        <v>2.2999999999999998</v>
      </c>
      <c r="J2484" s="8">
        <f>SUMIFS(Baggrundsvariable!G$3:G$296,Baggrundsvariable!$A$3:$A$296,Samlet!$C2484,Baggrundsvariable!$C$3:$C$296,Samlet!$E2484)</f>
        <v>13.4</v>
      </c>
      <c r="K2484" s="8">
        <f>SUMIFS(Baggrundsvariable!H$3:H$296,Baggrundsvariable!$A$3:$A$296,Samlet!$C2484,Baggrundsvariable!$C$3:$C$296,Samlet!$E2484)</f>
        <v>9.1</v>
      </c>
      <c r="L2484" s="8">
        <f>SUMIFS(Baggrundsvariable!I$3:I$296,Baggrundsvariable!$A$3:$A$296,Samlet!$C2484,Baggrundsvariable!$C$3:$C$296,Samlet!$E2484)</f>
        <v>2.7471325816485224</v>
      </c>
    </row>
    <row r="2485" spans="1:12">
      <c r="A2485">
        <v>6990</v>
      </c>
      <c r="B2485" t="s">
        <v>999</v>
      </c>
      <c r="C2485">
        <v>760</v>
      </c>
      <c r="D2485" t="s">
        <v>1301</v>
      </c>
      <c r="E2485">
        <v>2015</v>
      </c>
      <c r="F2485" s="15">
        <f>IF(VLOOKUP(IF($A2485&lt;1500,'BM011'!$D$5,IF($A2485&lt;1800,'BM011'!$D$5,IF($A2485&lt;2000,'BM011'!$D$5,$A2485))),'BM011'!$D$5:$U$607,'BM011'!T$609,0)="BRUG KOM",VLOOKUP($C2485,'BM010'!$C$5:$T$102,'BM010'!S$104,0),VLOOKUP(IF($A2485&lt;1500,'BM011'!$D$5,IF($A2485&lt;1800,'BM011'!$D$5,IF($A2485&lt;2000,'BM011'!$D$5,$A2485))),'BM011'!$D$5:$U$607,'BM011'!T$609,0))</f>
        <v>4584.5</v>
      </c>
      <c r="G2485">
        <f>SUMIFS(Baggrundsvariable!D$3:D$296,Baggrundsvariable!$A$3:$A$296,Samlet!$C2485,Baggrundsvariable!$C$3:$C$296,Samlet!$E2485)</f>
        <v>207635</v>
      </c>
      <c r="H2485" s="8">
        <f>SUMIFS(Baggrundsvariable!E$3:E$296,Baggrundsvariable!$A$3:$A$296,Samlet!$C2485,Baggrundsvariable!$C$3:$C$296,Samlet!$E2485)</f>
        <v>0.51666666666666672</v>
      </c>
      <c r="I2485" s="8">
        <f>SUMIFS(Baggrundsvariable!F$3:F$296,Baggrundsvariable!$A$3:$A$296,Samlet!$C2485,Baggrundsvariable!$C$3:$C$296,Samlet!$E2485)</f>
        <v>1.6</v>
      </c>
      <c r="J2485" s="8">
        <f>SUMIFS(Baggrundsvariable!G$3:G$296,Baggrundsvariable!$A$3:$A$296,Samlet!$C2485,Baggrundsvariable!$C$3:$C$296,Samlet!$E2485)</f>
        <v>13.4</v>
      </c>
      <c r="K2485" s="8">
        <f>SUMIFS(Baggrundsvariable!H$3:H$296,Baggrundsvariable!$A$3:$A$296,Samlet!$C2485,Baggrundsvariable!$C$3:$C$296,Samlet!$E2485)</f>
        <v>12.5</v>
      </c>
      <c r="L2485" s="8">
        <f>SUMIFS(Baggrundsvariable!I$3:I$296,Baggrundsvariable!$A$3:$A$296,Samlet!$C2485,Baggrundsvariable!$C$3:$C$296,Samlet!$E2485)</f>
        <v>3.7438962972694827</v>
      </c>
    </row>
    <row r="2486" spans="1:12">
      <c r="A2486">
        <v>7000</v>
      </c>
      <c r="B2486" t="s">
        <v>1000</v>
      </c>
      <c r="C2486">
        <v>607</v>
      </c>
      <c r="D2486" t="s">
        <v>1305</v>
      </c>
      <c r="E2486">
        <v>2015</v>
      </c>
      <c r="F2486" s="15">
        <f>IF(VLOOKUP(IF($A2486&lt;1500,'BM011'!$D$5,IF($A2486&lt;1800,'BM011'!$D$5,IF($A2486&lt;2000,'BM011'!$D$5,$A2486))),'BM011'!$D$5:$U$607,'BM011'!T$609,0)="BRUG KOM",VLOOKUP($C2486,'BM010'!$C$5:$T$102,'BM010'!S$104,0),VLOOKUP(IF($A2486&lt;1500,'BM011'!$D$5,IF($A2486&lt;1800,'BM011'!$D$5,IF($A2486&lt;2000,'BM011'!$D$5,$A2486))),'BM011'!$D$5:$U$607,'BM011'!T$609,0))</f>
        <v>10291.75</v>
      </c>
      <c r="G2486">
        <f>SUMIFS(Baggrundsvariable!D$3:D$296,Baggrundsvariable!$A$3:$A$296,Samlet!$C2486,Baggrundsvariable!$C$3:$C$296,Samlet!$E2486)</f>
        <v>209082</v>
      </c>
      <c r="H2486" s="8">
        <f>SUMIFS(Baggrundsvariable!E$3:E$296,Baggrundsvariable!$A$3:$A$296,Samlet!$C2486,Baggrundsvariable!$C$3:$C$296,Samlet!$E2486)</f>
        <v>1.0000000000000002</v>
      </c>
      <c r="I2486" s="8">
        <f>SUMIFS(Baggrundsvariable!F$3:F$296,Baggrundsvariable!$A$3:$A$296,Samlet!$C2486,Baggrundsvariable!$C$3:$C$296,Samlet!$E2486)</f>
        <v>3.9</v>
      </c>
      <c r="J2486" s="8">
        <f>SUMIFS(Baggrundsvariable!G$3:G$296,Baggrundsvariable!$A$3:$A$296,Samlet!$C2486,Baggrundsvariable!$C$3:$C$296,Samlet!$E2486)</f>
        <v>20.7</v>
      </c>
      <c r="K2486" s="8">
        <f>SUMIFS(Baggrundsvariable!H$3:H$296,Baggrundsvariable!$A$3:$A$296,Samlet!$C2486,Baggrundsvariable!$C$3:$C$296,Samlet!$E2486)</f>
        <v>15.1</v>
      </c>
      <c r="L2486" s="8">
        <f>SUMIFS(Baggrundsvariable!I$3:I$296,Baggrundsvariable!$A$3:$A$296,Samlet!$C2486,Baggrundsvariable!$C$3:$C$296,Samlet!$E2486)</f>
        <v>7.382015858176656</v>
      </c>
    </row>
    <row r="2487" spans="1:12">
      <c r="A2487">
        <v>7000</v>
      </c>
      <c r="B2487" t="s">
        <v>1000</v>
      </c>
      <c r="C2487">
        <v>630</v>
      </c>
      <c r="D2487" t="s">
        <v>1291</v>
      </c>
      <c r="E2487">
        <v>2015</v>
      </c>
      <c r="F2487" s="15">
        <f>IF(VLOOKUP(IF($A2487&lt;1500,'BM011'!$D$5,IF($A2487&lt;1800,'BM011'!$D$5,IF($A2487&lt;2000,'BM011'!$D$5,$A2487))),'BM011'!$D$5:$U$607,'BM011'!T$609,0)="BRUG KOM",VLOOKUP($C2487,'BM010'!$C$5:$T$102,'BM010'!S$104,0),VLOOKUP(IF($A2487&lt;1500,'BM011'!$D$5,IF($A2487&lt;1800,'BM011'!$D$5,IF($A2487&lt;2000,'BM011'!$D$5,$A2487))),'BM011'!$D$5:$U$607,'BM011'!T$609,0))</f>
        <v>10291.75</v>
      </c>
      <c r="G2487">
        <f>SUMIFS(Baggrundsvariable!D$3:D$296,Baggrundsvariable!$A$3:$A$296,Samlet!$C2487,Baggrundsvariable!$C$3:$C$296,Samlet!$E2487)</f>
        <v>223679</v>
      </c>
      <c r="H2487" s="8">
        <f>SUMIFS(Baggrundsvariable!E$3:E$296,Baggrundsvariable!$A$3:$A$296,Samlet!$C2487,Baggrundsvariable!$C$3:$C$296,Samlet!$E2487)</f>
        <v>0.6416666666666665</v>
      </c>
      <c r="I2487" s="8">
        <f>SUMIFS(Baggrundsvariable!F$3:F$296,Baggrundsvariable!$A$3:$A$296,Samlet!$C2487,Baggrundsvariable!$C$3:$C$296,Samlet!$E2487)</f>
        <v>3.7</v>
      </c>
      <c r="J2487" s="8">
        <f>SUMIFS(Baggrundsvariable!G$3:G$296,Baggrundsvariable!$A$3:$A$296,Samlet!$C2487,Baggrundsvariable!$C$3:$C$296,Samlet!$E2487)</f>
        <v>15.1</v>
      </c>
      <c r="K2487" s="8">
        <f>SUMIFS(Baggrundsvariable!H$3:H$296,Baggrundsvariable!$A$3:$A$296,Samlet!$C2487,Baggrundsvariable!$C$3:$C$296,Samlet!$E2487)</f>
        <v>14</v>
      </c>
      <c r="L2487" s="8">
        <f>SUMIFS(Baggrundsvariable!I$3:I$296,Baggrundsvariable!$A$3:$A$296,Samlet!$C2487,Baggrundsvariable!$C$3:$C$296,Samlet!$E2487)</f>
        <v>6.9081756584714054</v>
      </c>
    </row>
    <row r="2488" spans="1:12">
      <c r="A2488">
        <v>7007</v>
      </c>
      <c r="B2488" t="s">
        <v>1000</v>
      </c>
      <c r="C2488">
        <v>607</v>
      </c>
      <c r="D2488" t="s">
        <v>1305</v>
      </c>
      <c r="E2488">
        <v>2015</v>
      </c>
      <c r="F2488" s="15" t="e">
        <f>IF(VLOOKUP(IF($A2488&lt;1500,'BM011'!$D$5,IF($A2488&lt;1800,'BM011'!$D$5,IF($A2488&lt;2000,'BM011'!$D$5,$A2488))),'BM011'!$D$5:$U$607,'BM011'!T$609,0)="BRUG KOM",VLOOKUP($C2488,'BM010'!$C$5:$T$102,'BM010'!S$104,0),VLOOKUP(IF($A2488&lt;1500,'BM011'!$D$5,IF($A2488&lt;1800,'BM011'!$D$5,IF($A2488&lt;2000,'BM011'!$D$5,$A2488))),'BM011'!$D$5:$U$607,'BM011'!T$609,0))</f>
        <v>#N/A</v>
      </c>
      <c r="G2488">
        <f>SUMIFS(Baggrundsvariable!D$3:D$296,Baggrundsvariable!$A$3:$A$296,Samlet!$C2488,Baggrundsvariable!$C$3:$C$296,Samlet!$E2488)</f>
        <v>209082</v>
      </c>
      <c r="H2488" s="8">
        <f>SUMIFS(Baggrundsvariable!E$3:E$296,Baggrundsvariable!$A$3:$A$296,Samlet!$C2488,Baggrundsvariable!$C$3:$C$296,Samlet!$E2488)</f>
        <v>1.0000000000000002</v>
      </c>
      <c r="I2488" s="8">
        <f>SUMIFS(Baggrundsvariable!F$3:F$296,Baggrundsvariable!$A$3:$A$296,Samlet!$C2488,Baggrundsvariable!$C$3:$C$296,Samlet!$E2488)</f>
        <v>3.9</v>
      </c>
      <c r="J2488" s="8">
        <f>SUMIFS(Baggrundsvariable!G$3:G$296,Baggrundsvariable!$A$3:$A$296,Samlet!$C2488,Baggrundsvariable!$C$3:$C$296,Samlet!$E2488)</f>
        <v>20.7</v>
      </c>
      <c r="K2488" s="8">
        <f>SUMIFS(Baggrundsvariable!H$3:H$296,Baggrundsvariable!$A$3:$A$296,Samlet!$C2488,Baggrundsvariable!$C$3:$C$296,Samlet!$E2488)</f>
        <v>15.1</v>
      </c>
      <c r="L2488" s="8">
        <f>SUMIFS(Baggrundsvariable!I$3:I$296,Baggrundsvariable!$A$3:$A$296,Samlet!$C2488,Baggrundsvariable!$C$3:$C$296,Samlet!$E2488)</f>
        <v>7.382015858176656</v>
      </c>
    </row>
    <row r="2489" spans="1:12">
      <c r="A2489">
        <v>7080</v>
      </c>
      <c r="B2489" t="s">
        <v>1001</v>
      </c>
      <c r="C2489">
        <v>630</v>
      </c>
      <c r="D2489" t="s">
        <v>1291</v>
      </c>
      <c r="E2489">
        <v>2015</v>
      </c>
      <c r="F2489" s="15">
        <f>IF(VLOOKUP(IF($A2489&lt;1500,'BM011'!$D$5,IF($A2489&lt;1800,'BM011'!$D$5,IF($A2489&lt;2000,'BM011'!$D$5,$A2489))),'BM011'!$D$5:$U$607,'BM011'!T$609,0)="BRUG KOM",VLOOKUP($C2489,'BM010'!$C$5:$T$102,'BM010'!S$104,0),VLOOKUP(IF($A2489&lt;1500,'BM011'!$D$5,IF($A2489&lt;1800,'BM011'!$D$5,IF($A2489&lt;2000,'BM011'!$D$5,$A2489))),'BM011'!$D$5:$U$607,'BM011'!T$609,0))</f>
        <v>9443</v>
      </c>
      <c r="G2489">
        <f>SUMIFS(Baggrundsvariable!D$3:D$296,Baggrundsvariable!$A$3:$A$296,Samlet!$C2489,Baggrundsvariable!$C$3:$C$296,Samlet!$E2489)</f>
        <v>223679</v>
      </c>
      <c r="H2489" s="8">
        <f>SUMIFS(Baggrundsvariable!E$3:E$296,Baggrundsvariable!$A$3:$A$296,Samlet!$C2489,Baggrundsvariable!$C$3:$C$296,Samlet!$E2489)</f>
        <v>0.6416666666666665</v>
      </c>
      <c r="I2489" s="8">
        <f>SUMIFS(Baggrundsvariable!F$3:F$296,Baggrundsvariable!$A$3:$A$296,Samlet!$C2489,Baggrundsvariable!$C$3:$C$296,Samlet!$E2489)</f>
        <v>3.7</v>
      </c>
      <c r="J2489" s="8">
        <f>SUMIFS(Baggrundsvariable!G$3:G$296,Baggrundsvariable!$A$3:$A$296,Samlet!$C2489,Baggrundsvariable!$C$3:$C$296,Samlet!$E2489)</f>
        <v>15.1</v>
      </c>
      <c r="K2489" s="8">
        <f>SUMIFS(Baggrundsvariable!H$3:H$296,Baggrundsvariable!$A$3:$A$296,Samlet!$C2489,Baggrundsvariable!$C$3:$C$296,Samlet!$E2489)</f>
        <v>14</v>
      </c>
      <c r="L2489" s="8">
        <f>SUMIFS(Baggrundsvariable!I$3:I$296,Baggrundsvariable!$A$3:$A$296,Samlet!$C2489,Baggrundsvariable!$C$3:$C$296,Samlet!$E2489)</f>
        <v>6.9081756584714054</v>
      </c>
    </row>
    <row r="2490" spans="1:12">
      <c r="A2490">
        <v>7100</v>
      </c>
      <c r="B2490" t="s">
        <v>1002</v>
      </c>
      <c r="C2490">
        <v>766</v>
      </c>
      <c r="D2490" t="s">
        <v>1306</v>
      </c>
      <c r="E2490">
        <v>2015</v>
      </c>
      <c r="F2490" s="15">
        <f>IF(VLOOKUP(IF($A2490&lt;1500,'BM011'!$D$5,IF($A2490&lt;1800,'BM011'!$D$5,IF($A2490&lt;2000,'BM011'!$D$5,$A2490))),'BM011'!$D$5:$U$607,'BM011'!T$609,0)="BRUG KOM",VLOOKUP($C2490,'BM010'!$C$5:$T$102,'BM010'!S$104,0),VLOOKUP(IF($A2490&lt;1500,'BM011'!$D$5,IF($A2490&lt;1800,'BM011'!$D$5,IF($A2490&lt;2000,'BM011'!$D$5,$A2490))),'BM011'!$D$5:$U$607,'BM011'!T$609,0))</f>
        <v>11865.75</v>
      </c>
      <c r="G2490">
        <f>SUMIFS(Baggrundsvariable!D$3:D$296,Baggrundsvariable!$A$3:$A$296,Samlet!$C2490,Baggrundsvariable!$C$3:$C$296,Samlet!$E2490)</f>
        <v>218083</v>
      </c>
      <c r="H2490" s="8">
        <f>SUMIFS(Baggrundsvariable!E$3:E$296,Baggrundsvariable!$A$3:$A$296,Samlet!$C2490,Baggrundsvariable!$C$3:$C$296,Samlet!$E2490)</f>
        <v>0.35833333333333323</v>
      </c>
      <c r="I2490" s="8">
        <f>SUMIFS(Baggrundsvariable!F$3:F$296,Baggrundsvariable!$A$3:$A$296,Samlet!$C2490,Baggrundsvariable!$C$3:$C$296,Samlet!$E2490)</f>
        <v>2.2000000000000002</v>
      </c>
      <c r="J2490" s="8">
        <f>SUMIFS(Baggrundsvariable!G$3:G$296,Baggrundsvariable!$A$3:$A$296,Samlet!$C2490,Baggrundsvariable!$C$3:$C$296,Samlet!$E2490)</f>
        <v>11.1</v>
      </c>
      <c r="K2490" s="8">
        <f>SUMIFS(Baggrundsvariable!H$3:H$296,Baggrundsvariable!$A$3:$A$296,Samlet!$C2490,Baggrundsvariable!$C$3:$C$296,Samlet!$E2490)</f>
        <v>12.7</v>
      </c>
      <c r="L2490" s="8">
        <f>SUMIFS(Baggrundsvariable!I$3:I$296,Baggrundsvariable!$A$3:$A$296,Samlet!$C2490,Baggrundsvariable!$C$3:$C$296,Samlet!$E2490)</f>
        <v>2.9913813159047993</v>
      </c>
    </row>
    <row r="2491" spans="1:12">
      <c r="A2491">
        <v>7100</v>
      </c>
      <c r="B2491" t="s">
        <v>1002</v>
      </c>
      <c r="C2491">
        <v>630</v>
      </c>
      <c r="D2491" t="s">
        <v>1291</v>
      </c>
      <c r="E2491">
        <v>2015</v>
      </c>
      <c r="F2491" s="15">
        <f>IF(VLOOKUP(IF($A2491&lt;1500,'BM011'!$D$5,IF($A2491&lt;1800,'BM011'!$D$5,IF($A2491&lt;2000,'BM011'!$D$5,$A2491))),'BM011'!$D$5:$U$607,'BM011'!T$609,0)="BRUG KOM",VLOOKUP($C2491,'BM010'!$C$5:$T$102,'BM010'!S$104,0),VLOOKUP(IF($A2491&lt;1500,'BM011'!$D$5,IF($A2491&lt;1800,'BM011'!$D$5,IF($A2491&lt;2000,'BM011'!$D$5,$A2491))),'BM011'!$D$5:$U$607,'BM011'!T$609,0))</f>
        <v>11865.75</v>
      </c>
      <c r="G2491">
        <f>SUMIFS(Baggrundsvariable!D$3:D$296,Baggrundsvariable!$A$3:$A$296,Samlet!$C2491,Baggrundsvariable!$C$3:$C$296,Samlet!$E2491)</f>
        <v>223679</v>
      </c>
      <c r="H2491" s="8">
        <f>SUMIFS(Baggrundsvariable!E$3:E$296,Baggrundsvariable!$A$3:$A$296,Samlet!$C2491,Baggrundsvariable!$C$3:$C$296,Samlet!$E2491)</f>
        <v>0.6416666666666665</v>
      </c>
      <c r="I2491" s="8">
        <f>SUMIFS(Baggrundsvariable!F$3:F$296,Baggrundsvariable!$A$3:$A$296,Samlet!$C2491,Baggrundsvariable!$C$3:$C$296,Samlet!$E2491)</f>
        <v>3.7</v>
      </c>
      <c r="J2491" s="8">
        <f>SUMIFS(Baggrundsvariable!G$3:G$296,Baggrundsvariable!$A$3:$A$296,Samlet!$C2491,Baggrundsvariable!$C$3:$C$296,Samlet!$E2491)</f>
        <v>15.1</v>
      </c>
      <c r="K2491" s="8">
        <f>SUMIFS(Baggrundsvariable!H$3:H$296,Baggrundsvariable!$A$3:$A$296,Samlet!$C2491,Baggrundsvariable!$C$3:$C$296,Samlet!$E2491)</f>
        <v>14</v>
      </c>
      <c r="L2491" s="8">
        <f>SUMIFS(Baggrundsvariable!I$3:I$296,Baggrundsvariable!$A$3:$A$296,Samlet!$C2491,Baggrundsvariable!$C$3:$C$296,Samlet!$E2491)</f>
        <v>6.9081756584714054</v>
      </c>
    </row>
    <row r="2492" spans="1:12">
      <c r="A2492">
        <v>7120</v>
      </c>
      <c r="B2492" t="s">
        <v>1003</v>
      </c>
      <c r="C2492">
        <v>766</v>
      </c>
      <c r="D2492" t="s">
        <v>1306</v>
      </c>
      <c r="E2492">
        <v>2015</v>
      </c>
      <c r="F2492" s="15">
        <f>IF(VLOOKUP(IF($A2492&lt;1500,'BM011'!$D$5,IF($A2492&lt;1800,'BM011'!$D$5,IF($A2492&lt;2000,'BM011'!$D$5,$A2492))),'BM011'!$D$5:$U$607,'BM011'!T$609,0)="BRUG KOM",VLOOKUP($C2492,'BM010'!$C$5:$T$102,'BM010'!S$104,0),VLOOKUP(IF($A2492&lt;1500,'BM011'!$D$5,IF($A2492&lt;1800,'BM011'!$D$5,IF($A2492&lt;2000,'BM011'!$D$5,$A2492))),'BM011'!$D$5:$U$607,'BM011'!T$609,0))</f>
        <v>15065.5</v>
      </c>
      <c r="G2492">
        <f>SUMIFS(Baggrundsvariable!D$3:D$296,Baggrundsvariable!$A$3:$A$296,Samlet!$C2492,Baggrundsvariable!$C$3:$C$296,Samlet!$E2492)</f>
        <v>218083</v>
      </c>
      <c r="H2492" s="8">
        <f>SUMIFS(Baggrundsvariable!E$3:E$296,Baggrundsvariable!$A$3:$A$296,Samlet!$C2492,Baggrundsvariable!$C$3:$C$296,Samlet!$E2492)</f>
        <v>0.35833333333333323</v>
      </c>
      <c r="I2492" s="8">
        <f>SUMIFS(Baggrundsvariable!F$3:F$296,Baggrundsvariable!$A$3:$A$296,Samlet!$C2492,Baggrundsvariable!$C$3:$C$296,Samlet!$E2492)</f>
        <v>2.2000000000000002</v>
      </c>
      <c r="J2492" s="8">
        <f>SUMIFS(Baggrundsvariable!G$3:G$296,Baggrundsvariable!$A$3:$A$296,Samlet!$C2492,Baggrundsvariable!$C$3:$C$296,Samlet!$E2492)</f>
        <v>11.1</v>
      </c>
      <c r="K2492" s="8">
        <f>SUMIFS(Baggrundsvariable!H$3:H$296,Baggrundsvariable!$A$3:$A$296,Samlet!$C2492,Baggrundsvariable!$C$3:$C$296,Samlet!$E2492)</f>
        <v>12.7</v>
      </c>
      <c r="L2492" s="8">
        <f>SUMIFS(Baggrundsvariable!I$3:I$296,Baggrundsvariable!$A$3:$A$296,Samlet!$C2492,Baggrundsvariable!$C$3:$C$296,Samlet!$E2492)</f>
        <v>2.9913813159047993</v>
      </c>
    </row>
    <row r="2493" spans="1:12">
      <c r="A2493">
        <v>7120</v>
      </c>
      <c r="B2493" t="s">
        <v>1003</v>
      </c>
      <c r="C2493">
        <v>630</v>
      </c>
      <c r="D2493" t="s">
        <v>1291</v>
      </c>
      <c r="E2493">
        <v>2015</v>
      </c>
      <c r="F2493" s="15">
        <f>IF(VLOOKUP(IF($A2493&lt;1500,'BM011'!$D$5,IF($A2493&lt;1800,'BM011'!$D$5,IF($A2493&lt;2000,'BM011'!$D$5,$A2493))),'BM011'!$D$5:$U$607,'BM011'!T$609,0)="BRUG KOM",VLOOKUP($C2493,'BM010'!$C$5:$T$102,'BM010'!S$104,0),VLOOKUP(IF($A2493&lt;1500,'BM011'!$D$5,IF($A2493&lt;1800,'BM011'!$D$5,IF($A2493&lt;2000,'BM011'!$D$5,$A2493))),'BM011'!$D$5:$U$607,'BM011'!T$609,0))</f>
        <v>15065.5</v>
      </c>
      <c r="G2493">
        <f>SUMIFS(Baggrundsvariable!D$3:D$296,Baggrundsvariable!$A$3:$A$296,Samlet!$C2493,Baggrundsvariable!$C$3:$C$296,Samlet!$E2493)</f>
        <v>223679</v>
      </c>
      <c r="H2493" s="8">
        <f>SUMIFS(Baggrundsvariable!E$3:E$296,Baggrundsvariable!$A$3:$A$296,Samlet!$C2493,Baggrundsvariable!$C$3:$C$296,Samlet!$E2493)</f>
        <v>0.6416666666666665</v>
      </c>
      <c r="I2493" s="8">
        <f>SUMIFS(Baggrundsvariable!F$3:F$296,Baggrundsvariable!$A$3:$A$296,Samlet!$C2493,Baggrundsvariable!$C$3:$C$296,Samlet!$E2493)</f>
        <v>3.7</v>
      </c>
      <c r="J2493" s="8">
        <f>SUMIFS(Baggrundsvariable!G$3:G$296,Baggrundsvariable!$A$3:$A$296,Samlet!$C2493,Baggrundsvariable!$C$3:$C$296,Samlet!$E2493)</f>
        <v>15.1</v>
      </c>
      <c r="K2493" s="8">
        <f>SUMIFS(Baggrundsvariable!H$3:H$296,Baggrundsvariable!$A$3:$A$296,Samlet!$C2493,Baggrundsvariable!$C$3:$C$296,Samlet!$E2493)</f>
        <v>14</v>
      </c>
      <c r="L2493" s="8">
        <f>SUMIFS(Baggrundsvariable!I$3:I$296,Baggrundsvariable!$A$3:$A$296,Samlet!$C2493,Baggrundsvariable!$C$3:$C$296,Samlet!$E2493)</f>
        <v>6.9081756584714054</v>
      </c>
    </row>
    <row r="2494" spans="1:12">
      <c r="A2494">
        <v>7130</v>
      </c>
      <c r="B2494" t="s">
        <v>1004</v>
      </c>
      <c r="C2494">
        <v>766</v>
      </c>
      <c r="D2494" t="s">
        <v>1306</v>
      </c>
      <c r="E2494">
        <v>2015</v>
      </c>
      <c r="F2494" s="15">
        <f>IF(VLOOKUP(IF($A2494&lt;1500,'BM011'!$D$5,IF($A2494&lt;1800,'BM011'!$D$5,IF($A2494&lt;2000,'BM011'!$D$5,$A2494))),'BM011'!$D$5:$U$607,'BM011'!T$609,0)="BRUG KOM",VLOOKUP($C2494,'BM010'!$C$5:$T$102,'BM010'!S$104,0),VLOOKUP(IF($A2494&lt;1500,'BM011'!$D$5,IF($A2494&lt;1800,'BM011'!$D$5,IF($A2494&lt;2000,'BM011'!$D$5,$A2494))),'BM011'!$D$5:$U$607,'BM011'!T$609,0))</f>
        <v>8560.25</v>
      </c>
      <c r="G2494">
        <f>SUMIFS(Baggrundsvariable!D$3:D$296,Baggrundsvariable!$A$3:$A$296,Samlet!$C2494,Baggrundsvariable!$C$3:$C$296,Samlet!$E2494)</f>
        <v>218083</v>
      </c>
      <c r="H2494" s="8">
        <f>SUMIFS(Baggrundsvariable!E$3:E$296,Baggrundsvariable!$A$3:$A$296,Samlet!$C2494,Baggrundsvariable!$C$3:$C$296,Samlet!$E2494)</f>
        <v>0.35833333333333323</v>
      </c>
      <c r="I2494" s="8">
        <f>SUMIFS(Baggrundsvariable!F$3:F$296,Baggrundsvariable!$A$3:$A$296,Samlet!$C2494,Baggrundsvariable!$C$3:$C$296,Samlet!$E2494)</f>
        <v>2.2000000000000002</v>
      </c>
      <c r="J2494" s="8">
        <f>SUMIFS(Baggrundsvariable!G$3:G$296,Baggrundsvariable!$A$3:$A$296,Samlet!$C2494,Baggrundsvariable!$C$3:$C$296,Samlet!$E2494)</f>
        <v>11.1</v>
      </c>
      <c r="K2494" s="8">
        <f>SUMIFS(Baggrundsvariable!H$3:H$296,Baggrundsvariable!$A$3:$A$296,Samlet!$C2494,Baggrundsvariable!$C$3:$C$296,Samlet!$E2494)</f>
        <v>12.7</v>
      </c>
      <c r="L2494" s="8">
        <f>SUMIFS(Baggrundsvariable!I$3:I$296,Baggrundsvariable!$A$3:$A$296,Samlet!$C2494,Baggrundsvariable!$C$3:$C$296,Samlet!$E2494)</f>
        <v>2.9913813159047993</v>
      </c>
    </row>
    <row r="2495" spans="1:12">
      <c r="A2495">
        <v>7140</v>
      </c>
      <c r="B2495" t="s">
        <v>1005</v>
      </c>
      <c r="C2495">
        <v>766</v>
      </c>
      <c r="D2495" t="s">
        <v>1306</v>
      </c>
      <c r="E2495">
        <v>2015</v>
      </c>
      <c r="F2495" s="15">
        <f>IF(VLOOKUP(IF($A2495&lt;1500,'BM011'!$D$5,IF($A2495&lt;1800,'BM011'!$D$5,IF($A2495&lt;2000,'BM011'!$D$5,$A2495))),'BM011'!$D$5:$U$607,'BM011'!T$609,0)="BRUG KOM",VLOOKUP($C2495,'BM010'!$C$5:$T$102,'BM010'!S$104,0),VLOOKUP(IF($A2495&lt;1500,'BM011'!$D$5,IF($A2495&lt;1800,'BM011'!$D$5,IF($A2495&lt;2000,'BM011'!$D$5,$A2495))),'BM011'!$D$5:$U$607,'BM011'!T$609,0))</f>
        <v>6487</v>
      </c>
      <c r="G2495">
        <f>SUMIFS(Baggrundsvariable!D$3:D$296,Baggrundsvariable!$A$3:$A$296,Samlet!$C2495,Baggrundsvariable!$C$3:$C$296,Samlet!$E2495)</f>
        <v>218083</v>
      </c>
      <c r="H2495" s="8">
        <f>SUMIFS(Baggrundsvariable!E$3:E$296,Baggrundsvariable!$A$3:$A$296,Samlet!$C2495,Baggrundsvariable!$C$3:$C$296,Samlet!$E2495)</f>
        <v>0.35833333333333323</v>
      </c>
      <c r="I2495" s="8">
        <f>SUMIFS(Baggrundsvariable!F$3:F$296,Baggrundsvariable!$A$3:$A$296,Samlet!$C2495,Baggrundsvariable!$C$3:$C$296,Samlet!$E2495)</f>
        <v>2.2000000000000002</v>
      </c>
      <c r="J2495" s="8">
        <f>SUMIFS(Baggrundsvariable!G$3:G$296,Baggrundsvariable!$A$3:$A$296,Samlet!$C2495,Baggrundsvariable!$C$3:$C$296,Samlet!$E2495)</f>
        <v>11.1</v>
      </c>
      <c r="K2495" s="8">
        <f>SUMIFS(Baggrundsvariable!H$3:H$296,Baggrundsvariable!$A$3:$A$296,Samlet!$C2495,Baggrundsvariable!$C$3:$C$296,Samlet!$E2495)</f>
        <v>12.7</v>
      </c>
      <c r="L2495" s="8">
        <f>SUMIFS(Baggrundsvariable!I$3:I$296,Baggrundsvariable!$A$3:$A$296,Samlet!$C2495,Baggrundsvariable!$C$3:$C$296,Samlet!$E2495)</f>
        <v>2.9913813159047993</v>
      </c>
    </row>
    <row r="2496" spans="1:12">
      <c r="A2496">
        <v>7150</v>
      </c>
      <c r="B2496" t="s">
        <v>1006</v>
      </c>
      <c r="C2496">
        <v>766</v>
      </c>
      <c r="D2496" t="s">
        <v>1306</v>
      </c>
      <c r="E2496">
        <v>2015</v>
      </c>
      <c r="F2496" s="15">
        <f>IF(VLOOKUP(IF($A2496&lt;1500,'BM011'!$D$5,IF($A2496&lt;1800,'BM011'!$D$5,IF($A2496&lt;2000,'BM011'!$D$5,$A2496))),'BM011'!$D$5:$U$607,'BM011'!T$609,0)="BRUG KOM",VLOOKUP($C2496,'BM010'!$C$5:$T$102,'BM010'!S$104,0),VLOOKUP(IF($A2496&lt;1500,'BM011'!$D$5,IF($A2496&lt;1800,'BM011'!$D$5,IF($A2496&lt;2000,'BM011'!$D$5,$A2496))),'BM011'!$D$5:$U$607,'BM011'!T$609,0))</f>
        <v>8005.75</v>
      </c>
      <c r="G2496">
        <f>SUMIFS(Baggrundsvariable!D$3:D$296,Baggrundsvariable!$A$3:$A$296,Samlet!$C2496,Baggrundsvariable!$C$3:$C$296,Samlet!$E2496)</f>
        <v>218083</v>
      </c>
      <c r="H2496" s="8">
        <f>SUMIFS(Baggrundsvariable!E$3:E$296,Baggrundsvariable!$A$3:$A$296,Samlet!$C2496,Baggrundsvariable!$C$3:$C$296,Samlet!$E2496)</f>
        <v>0.35833333333333323</v>
      </c>
      <c r="I2496" s="8">
        <f>SUMIFS(Baggrundsvariable!F$3:F$296,Baggrundsvariable!$A$3:$A$296,Samlet!$C2496,Baggrundsvariable!$C$3:$C$296,Samlet!$E2496)</f>
        <v>2.2000000000000002</v>
      </c>
      <c r="J2496" s="8">
        <f>SUMIFS(Baggrundsvariable!G$3:G$296,Baggrundsvariable!$A$3:$A$296,Samlet!$C2496,Baggrundsvariable!$C$3:$C$296,Samlet!$E2496)</f>
        <v>11.1</v>
      </c>
      <c r="K2496" s="8">
        <f>SUMIFS(Baggrundsvariable!H$3:H$296,Baggrundsvariable!$A$3:$A$296,Samlet!$C2496,Baggrundsvariable!$C$3:$C$296,Samlet!$E2496)</f>
        <v>12.7</v>
      </c>
      <c r="L2496" s="8">
        <f>SUMIFS(Baggrundsvariable!I$3:I$296,Baggrundsvariable!$A$3:$A$296,Samlet!$C2496,Baggrundsvariable!$C$3:$C$296,Samlet!$E2496)</f>
        <v>2.9913813159047993</v>
      </c>
    </row>
    <row r="2497" spans="1:12">
      <c r="A2497">
        <v>7160</v>
      </c>
      <c r="B2497" t="s">
        <v>1007</v>
      </c>
      <c r="C2497">
        <v>766</v>
      </c>
      <c r="D2497" t="s">
        <v>1306</v>
      </c>
      <c r="E2497">
        <v>2015</v>
      </c>
      <c r="F2497" s="15">
        <f>IF(VLOOKUP(IF($A2497&lt;1500,'BM011'!$D$5,IF($A2497&lt;1800,'BM011'!$D$5,IF($A2497&lt;2000,'BM011'!$D$5,$A2497))),'BM011'!$D$5:$U$607,'BM011'!T$609,0)="BRUG KOM",VLOOKUP($C2497,'BM010'!$C$5:$T$102,'BM010'!S$104,0),VLOOKUP(IF($A2497&lt;1500,'BM011'!$D$5,IF($A2497&lt;1800,'BM011'!$D$5,IF($A2497&lt;2000,'BM011'!$D$5,$A2497))),'BM011'!$D$5:$U$607,'BM011'!T$609,0))</f>
        <v>7391.25</v>
      </c>
      <c r="G2497">
        <f>SUMIFS(Baggrundsvariable!D$3:D$296,Baggrundsvariable!$A$3:$A$296,Samlet!$C2497,Baggrundsvariable!$C$3:$C$296,Samlet!$E2497)</f>
        <v>218083</v>
      </c>
      <c r="H2497" s="8">
        <f>SUMIFS(Baggrundsvariable!E$3:E$296,Baggrundsvariable!$A$3:$A$296,Samlet!$C2497,Baggrundsvariable!$C$3:$C$296,Samlet!$E2497)</f>
        <v>0.35833333333333323</v>
      </c>
      <c r="I2497" s="8">
        <f>SUMIFS(Baggrundsvariable!F$3:F$296,Baggrundsvariable!$A$3:$A$296,Samlet!$C2497,Baggrundsvariable!$C$3:$C$296,Samlet!$E2497)</f>
        <v>2.2000000000000002</v>
      </c>
      <c r="J2497" s="8">
        <f>SUMIFS(Baggrundsvariable!G$3:G$296,Baggrundsvariable!$A$3:$A$296,Samlet!$C2497,Baggrundsvariable!$C$3:$C$296,Samlet!$E2497)</f>
        <v>11.1</v>
      </c>
      <c r="K2497" s="8">
        <f>SUMIFS(Baggrundsvariable!H$3:H$296,Baggrundsvariable!$A$3:$A$296,Samlet!$C2497,Baggrundsvariable!$C$3:$C$296,Samlet!$E2497)</f>
        <v>12.7</v>
      </c>
      <c r="L2497" s="8">
        <f>SUMIFS(Baggrundsvariable!I$3:I$296,Baggrundsvariable!$A$3:$A$296,Samlet!$C2497,Baggrundsvariable!$C$3:$C$296,Samlet!$E2497)</f>
        <v>2.9913813159047993</v>
      </c>
    </row>
    <row r="2498" spans="1:12">
      <c r="A2498">
        <v>7160</v>
      </c>
      <c r="B2498" t="s">
        <v>1007</v>
      </c>
      <c r="C2498">
        <v>630</v>
      </c>
      <c r="D2498" t="s">
        <v>1291</v>
      </c>
      <c r="E2498">
        <v>2015</v>
      </c>
      <c r="F2498" s="15">
        <f>IF(VLOOKUP(IF($A2498&lt;1500,'BM011'!$D$5,IF($A2498&lt;1800,'BM011'!$D$5,IF($A2498&lt;2000,'BM011'!$D$5,$A2498))),'BM011'!$D$5:$U$607,'BM011'!T$609,0)="BRUG KOM",VLOOKUP($C2498,'BM010'!$C$5:$T$102,'BM010'!S$104,0),VLOOKUP(IF($A2498&lt;1500,'BM011'!$D$5,IF($A2498&lt;1800,'BM011'!$D$5,IF($A2498&lt;2000,'BM011'!$D$5,$A2498))),'BM011'!$D$5:$U$607,'BM011'!T$609,0))</f>
        <v>7391.25</v>
      </c>
      <c r="G2498">
        <f>SUMIFS(Baggrundsvariable!D$3:D$296,Baggrundsvariable!$A$3:$A$296,Samlet!$C2498,Baggrundsvariable!$C$3:$C$296,Samlet!$E2498)</f>
        <v>223679</v>
      </c>
      <c r="H2498" s="8">
        <f>SUMIFS(Baggrundsvariable!E$3:E$296,Baggrundsvariable!$A$3:$A$296,Samlet!$C2498,Baggrundsvariable!$C$3:$C$296,Samlet!$E2498)</f>
        <v>0.6416666666666665</v>
      </c>
      <c r="I2498" s="8">
        <f>SUMIFS(Baggrundsvariable!F$3:F$296,Baggrundsvariable!$A$3:$A$296,Samlet!$C2498,Baggrundsvariable!$C$3:$C$296,Samlet!$E2498)</f>
        <v>3.7</v>
      </c>
      <c r="J2498" s="8">
        <f>SUMIFS(Baggrundsvariable!G$3:G$296,Baggrundsvariable!$A$3:$A$296,Samlet!$C2498,Baggrundsvariable!$C$3:$C$296,Samlet!$E2498)</f>
        <v>15.1</v>
      </c>
      <c r="K2498" s="8">
        <f>SUMIFS(Baggrundsvariable!H$3:H$296,Baggrundsvariable!$A$3:$A$296,Samlet!$C2498,Baggrundsvariable!$C$3:$C$296,Samlet!$E2498)</f>
        <v>14</v>
      </c>
      <c r="L2498" s="8">
        <f>SUMIFS(Baggrundsvariable!I$3:I$296,Baggrundsvariable!$A$3:$A$296,Samlet!$C2498,Baggrundsvariable!$C$3:$C$296,Samlet!$E2498)</f>
        <v>6.9081756584714054</v>
      </c>
    </row>
    <row r="2499" spans="1:12">
      <c r="A2499">
        <v>7171</v>
      </c>
      <c r="B2499" t="s">
        <v>1008</v>
      </c>
      <c r="C2499">
        <v>766</v>
      </c>
      <c r="D2499" t="s">
        <v>1306</v>
      </c>
      <c r="E2499">
        <v>2015</v>
      </c>
      <c r="F2499" s="15">
        <f>IF(VLOOKUP(IF($A2499&lt;1500,'BM011'!$D$5,IF($A2499&lt;1800,'BM011'!$D$5,IF($A2499&lt;2000,'BM011'!$D$5,$A2499))),'BM011'!$D$5:$U$607,'BM011'!T$609,0)="BRUG KOM",VLOOKUP($C2499,'BM010'!$C$5:$T$102,'BM010'!S$104,0),VLOOKUP(IF($A2499&lt;1500,'BM011'!$D$5,IF($A2499&lt;1800,'BM011'!$D$5,IF($A2499&lt;2000,'BM011'!$D$5,$A2499))),'BM011'!$D$5:$U$607,'BM011'!T$609,0))</f>
        <v>7516</v>
      </c>
      <c r="G2499">
        <f>SUMIFS(Baggrundsvariable!D$3:D$296,Baggrundsvariable!$A$3:$A$296,Samlet!$C2499,Baggrundsvariable!$C$3:$C$296,Samlet!$E2499)</f>
        <v>218083</v>
      </c>
      <c r="H2499" s="8">
        <f>SUMIFS(Baggrundsvariable!E$3:E$296,Baggrundsvariable!$A$3:$A$296,Samlet!$C2499,Baggrundsvariable!$C$3:$C$296,Samlet!$E2499)</f>
        <v>0.35833333333333323</v>
      </c>
      <c r="I2499" s="8">
        <f>SUMIFS(Baggrundsvariable!F$3:F$296,Baggrundsvariable!$A$3:$A$296,Samlet!$C2499,Baggrundsvariable!$C$3:$C$296,Samlet!$E2499)</f>
        <v>2.2000000000000002</v>
      </c>
      <c r="J2499" s="8">
        <f>SUMIFS(Baggrundsvariable!G$3:G$296,Baggrundsvariable!$A$3:$A$296,Samlet!$C2499,Baggrundsvariable!$C$3:$C$296,Samlet!$E2499)</f>
        <v>11.1</v>
      </c>
      <c r="K2499" s="8">
        <f>SUMIFS(Baggrundsvariable!H$3:H$296,Baggrundsvariable!$A$3:$A$296,Samlet!$C2499,Baggrundsvariable!$C$3:$C$296,Samlet!$E2499)</f>
        <v>12.7</v>
      </c>
      <c r="L2499" s="8">
        <f>SUMIFS(Baggrundsvariable!I$3:I$296,Baggrundsvariable!$A$3:$A$296,Samlet!$C2499,Baggrundsvariable!$C$3:$C$296,Samlet!$E2499)</f>
        <v>2.9913813159047993</v>
      </c>
    </row>
    <row r="2500" spans="1:12">
      <c r="A2500">
        <v>7173</v>
      </c>
      <c r="B2500" t="s">
        <v>1009</v>
      </c>
      <c r="C2500">
        <v>630</v>
      </c>
      <c r="D2500" t="s">
        <v>1291</v>
      </c>
      <c r="E2500">
        <v>2015</v>
      </c>
      <c r="F2500" s="15">
        <f>IF(VLOOKUP(IF($A2500&lt;1500,'BM011'!$D$5,IF($A2500&lt;1800,'BM011'!$D$5,IF($A2500&lt;2000,'BM011'!$D$5,$A2500))),'BM011'!$D$5:$U$607,'BM011'!T$609,0)="BRUG KOM",VLOOKUP($C2500,'BM010'!$C$5:$T$102,'BM010'!S$104,0),VLOOKUP(IF($A2500&lt;1500,'BM011'!$D$5,IF($A2500&lt;1800,'BM011'!$D$5,IF($A2500&lt;2000,'BM011'!$D$5,$A2500))),'BM011'!$D$5:$U$607,'BM011'!T$609,0))</f>
        <v>10629.75</v>
      </c>
      <c r="G2500">
        <f>SUMIFS(Baggrundsvariable!D$3:D$296,Baggrundsvariable!$A$3:$A$296,Samlet!$C2500,Baggrundsvariable!$C$3:$C$296,Samlet!$E2500)</f>
        <v>223679</v>
      </c>
      <c r="H2500" s="8">
        <f>SUMIFS(Baggrundsvariable!E$3:E$296,Baggrundsvariable!$A$3:$A$296,Samlet!$C2500,Baggrundsvariable!$C$3:$C$296,Samlet!$E2500)</f>
        <v>0.6416666666666665</v>
      </c>
      <c r="I2500" s="8">
        <f>SUMIFS(Baggrundsvariable!F$3:F$296,Baggrundsvariable!$A$3:$A$296,Samlet!$C2500,Baggrundsvariable!$C$3:$C$296,Samlet!$E2500)</f>
        <v>3.7</v>
      </c>
      <c r="J2500" s="8">
        <f>SUMIFS(Baggrundsvariable!G$3:G$296,Baggrundsvariable!$A$3:$A$296,Samlet!$C2500,Baggrundsvariable!$C$3:$C$296,Samlet!$E2500)</f>
        <v>15.1</v>
      </c>
      <c r="K2500" s="8">
        <f>SUMIFS(Baggrundsvariable!H$3:H$296,Baggrundsvariable!$A$3:$A$296,Samlet!$C2500,Baggrundsvariable!$C$3:$C$296,Samlet!$E2500)</f>
        <v>14</v>
      </c>
      <c r="L2500" s="8">
        <f>SUMIFS(Baggrundsvariable!I$3:I$296,Baggrundsvariable!$A$3:$A$296,Samlet!$C2500,Baggrundsvariable!$C$3:$C$296,Samlet!$E2500)</f>
        <v>6.9081756584714054</v>
      </c>
    </row>
    <row r="2501" spans="1:12">
      <c r="A2501">
        <v>7182</v>
      </c>
      <c r="B2501" t="s">
        <v>1010</v>
      </c>
      <c r="C2501">
        <v>630</v>
      </c>
      <c r="D2501" t="s">
        <v>1291</v>
      </c>
      <c r="E2501">
        <v>2015</v>
      </c>
      <c r="F2501" s="15">
        <f>IF(VLOOKUP(IF($A2501&lt;1500,'BM011'!$D$5,IF($A2501&lt;1800,'BM011'!$D$5,IF($A2501&lt;2000,'BM011'!$D$5,$A2501))),'BM011'!$D$5:$U$607,'BM011'!T$609,0)="BRUG KOM",VLOOKUP($C2501,'BM010'!$C$5:$T$102,'BM010'!S$104,0),VLOOKUP(IF($A2501&lt;1500,'BM011'!$D$5,IF($A2501&lt;1800,'BM011'!$D$5,IF($A2501&lt;2000,'BM011'!$D$5,$A2501))),'BM011'!$D$5:$U$607,'BM011'!T$609,0))</f>
        <v>7361</v>
      </c>
      <c r="G2501">
        <f>SUMIFS(Baggrundsvariable!D$3:D$296,Baggrundsvariable!$A$3:$A$296,Samlet!$C2501,Baggrundsvariable!$C$3:$C$296,Samlet!$E2501)</f>
        <v>223679</v>
      </c>
      <c r="H2501" s="8">
        <f>SUMIFS(Baggrundsvariable!E$3:E$296,Baggrundsvariable!$A$3:$A$296,Samlet!$C2501,Baggrundsvariable!$C$3:$C$296,Samlet!$E2501)</f>
        <v>0.6416666666666665</v>
      </c>
      <c r="I2501" s="8">
        <f>SUMIFS(Baggrundsvariable!F$3:F$296,Baggrundsvariable!$A$3:$A$296,Samlet!$C2501,Baggrundsvariable!$C$3:$C$296,Samlet!$E2501)</f>
        <v>3.7</v>
      </c>
      <c r="J2501" s="8">
        <f>SUMIFS(Baggrundsvariable!G$3:G$296,Baggrundsvariable!$A$3:$A$296,Samlet!$C2501,Baggrundsvariable!$C$3:$C$296,Samlet!$E2501)</f>
        <v>15.1</v>
      </c>
      <c r="K2501" s="8">
        <f>SUMIFS(Baggrundsvariable!H$3:H$296,Baggrundsvariable!$A$3:$A$296,Samlet!$C2501,Baggrundsvariable!$C$3:$C$296,Samlet!$E2501)</f>
        <v>14</v>
      </c>
      <c r="L2501" s="8">
        <f>SUMIFS(Baggrundsvariable!I$3:I$296,Baggrundsvariable!$A$3:$A$296,Samlet!$C2501,Baggrundsvariable!$C$3:$C$296,Samlet!$E2501)</f>
        <v>6.9081756584714054</v>
      </c>
    </row>
    <row r="2502" spans="1:12">
      <c r="A2502">
        <v>7183</v>
      </c>
      <c r="B2502" t="s">
        <v>1011</v>
      </c>
      <c r="C2502">
        <v>630</v>
      </c>
      <c r="D2502" t="s">
        <v>1291</v>
      </c>
      <c r="E2502">
        <v>2015</v>
      </c>
      <c r="F2502" s="15">
        <f>IF(VLOOKUP(IF($A2502&lt;1500,'BM011'!$D$5,IF($A2502&lt;1800,'BM011'!$D$5,IF($A2502&lt;2000,'BM011'!$D$5,$A2502))),'BM011'!$D$5:$U$607,'BM011'!T$609,0)="BRUG KOM",VLOOKUP($C2502,'BM010'!$C$5:$T$102,'BM010'!S$104,0),VLOOKUP(IF($A2502&lt;1500,'BM011'!$D$5,IF($A2502&lt;1800,'BM011'!$D$5,IF($A2502&lt;2000,'BM011'!$D$5,$A2502))),'BM011'!$D$5:$U$607,'BM011'!T$609,0))</f>
        <v>10629.75</v>
      </c>
      <c r="G2502">
        <f>SUMIFS(Baggrundsvariable!D$3:D$296,Baggrundsvariable!$A$3:$A$296,Samlet!$C2502,Baggrundsvariable!$C$3:$C$296,Samlet!$E2502)</f>
        <v>223679</v>
      </c>
      <c r="H2502" s="8">
        <f>SUMIFS(Baggrundsvariable!E$3:E$296,Baggrundsvariable!$A$3:$A$296,Samlet!$C2502,Baggrundsvariable!$C$3:$C$296,Samlet!$E2502)</f>
        <v>0.6416666666666665</v>
      </c>
      <c r="I2502" s="8">
        <f>SUMIFS(Baggrundsvariable!F$3:F$296,Baggrundsvariable!$A$3:$A$296,Samlet!$C2502,Baggrundsvariable!$C$3:$C$296,Samlet!$E2502)</f>
        <v>3.7</v>
      </c>
      <c r="J2502" s="8">
        <f>SUMIFS(Baggrundsvariable!G$3:G$296,Baggrundsvariable!$A$3:$A$296,Samlet!$C2502,Baggrundsvariable!$C$3:$C$296,Samlet!$E2502)</f>
        <v>15.1</v>
      </c>
      <c r="K2502" s="8">
        <f>SUMIFS(Baggrundsvariable!H$3:H$296,Baggrundsvariable!$A$3:$A$296,Samlet!$C2502,Baggrundsvariable!$C$3:$C$296,Samlet!$E2502)</f>
        <v>14</v>
      </c>
      <c r="L2502" s="8">
        <f>SUMIFS(Baggrundsvariable!I$3:I$296,Baggrundsvariable!$A$3:$A$296,Samlet!$C2502,Baggrundsvariable!$C$3:$C$296,Samlet!$E2502)</f>
        <v>6.9081756584714054</v>
      </c>
    </row>
    <row r="2503" spans="1:12">
      <c r="A2503">
        <v>7184</v>
      </c>
      <c r="B2503" t="s">
        <v>1012</v>
      </c>
      <c r="C2503">
        <v>630</v>
      </c>
      <c r="D2503" t="s">
        <v>1291</v>
      </c>
      <c r="E2503">
        <v>2015</v>
      </c>
      <c r="F2503" s="15">
        <f>IF(VLOOKUP(IF($A2503&lt;1500,'BM011'!$D$5,IF($A2503&lt;1800,'BM011'!$D$5,IF($A2503&lt;2000,'BM011'!$D$5,$A2503))),'BM011'!$D$5:$U$607,'BM011'!T$609,0)="BRUG KOM",VLOOKUP($C2503,'BM010'!$C$5:$T$102,'BM010'!S$104,0),VLOOKUP(IF($A2503&lt;1500,'BM011'!$D$5,IF($A2503&lt;1800,'BM011'!$D$5,IF($A2503&lt;2000,'BM011'!$D$5,$A2503))),'BM011'!$D$5:$U$607,'BM011'!T$609,0))</f>
        <v>10629.75</v>
      </c>
      <c r="G2503">
        <f>SUMIFS(Baggrundsvariable!D$3:D$296,Baggrundsvariable!$A$3:$A$296,Samlet!$C2503,Baggrundsvariable!$C$3:$C$296,Samlet!$E2503)</f>
        <v>223679</v>
      </c>
      <c r="H2503" s="8">
        <f>SUMIFS(Baggrundsvariable!E$3:E$296,Baggrundsvariable!$A$3:$A$296,Samlet!$C2503,Baggrundsvariable!$C$3:$C$296,Samlet!$E2503)</f>
        <v>0.6416666666666665</v>
      </c>
      <c r="I2503" s="8">
        <f>SUMIFS(Baggrundsvariable!F$3:F$296,Baggrundsvariable!$A$3:$A$296,Samlet!$C2503,Baggrundsvariable!$C$3:$C$296,Samlet!$E2503)</f>
        <v>3.7</v>
      </c>
      <c r="J2503" s="8">
        <f>SUMIFS(Baggrundsvariable!G$3:G$296,Baggrundsvariable!$A$3:$A$296,Samlet!$C2503,Baggrundsvariable!$C$3:$C$296,Samlet!$E2503)</f>
        <v>15.1</v>
      </c>
      <c r="K2503" s="8">
        <f>SUMIFS(Baggrundsvariable!H$3:H$296,Baggrundsvariable!$A$3:$A$296,Samlet!$C2503,Baggrundsvariable!$C$3:$C$296,Samlet!$E2503)</f>
        <v>14</v>
      </c>
      <c r="L2503" s="8">
        <f>SUMIFS(Baggrundsvariable!I$3:I$296,Baggrundsvariable!$A$3:$A$296,Samlet!$C2503,Baggrundsvariable!$C$3:$C$296,Samlet!$E2503)</f>
        <v>6.9081756584714054</v>
      </c>
    </row>
    <row r="2504" spans="1:12">
      <c r="A2504">
        <v>7190</v>
      </c>
      <c r="B2504" t="s">
        <v>1013</v>
      </c>
      <c r="C2504">
        <v>530</v>
      </c>
      <c r="D2504" t="s">
        <v>1297</v>
      </c>
      <c r="E2504">
        <v>2015</v>
      </c>
      <c r="F2504" s="15">
        <f>IF(VLOOKUP(IF($A2504&lt;1500,'BM011'!$D$5,IF($A2504&lt;1800,'BM011'!$D$5,IF($A2504&lt;2000,'BM011'!$D$5,$A2504))),'BM011'!$D$5:$U$607,'BM011'!T$609,0)="BRUG KOM",VLOOKUP($C2504,'BM010'!$C$5:$T$102,'BM010'!S$104,0),VLOOKUP(IF($A2504&lt;1500,'BM011'!$D$5,IF($A2504&lt;1800,'BM011'!$D$5,IF($A2504&lt;2000,'BM011'!$D$5,$A2504))),'BM011'!$D$5:$U$607,'BM011'!T$609,0))</f>
        <v>10378.25</v>
      </c>
      <c r="G2504">
        <f>SUMIFS(Baggrundsvariable!D$3:D$296,Baggrundsvariable!$A$3:$A$296,Samlet!$C2504,Baggrundsvariable!$C$3:$C$296,Samlet!$E2504)</f>
        <v>212304</v>
      </c>
      <c r="H2504" s="8">
        <f>SUMIFS(Baggrundsvariable!E$3:E$296,Baggrundsvariable!$A$3:$A$296,Samlet!$C2504,Baggrundsvariable!$C$3:$C$296,Samlet!$E2504)</f>
        <v>0.44166666666666671</v>
      </c>
      <c r="I2504" s="8">
        <f>SUMIFS(Baggrundsvariable!F$3:F$296,Baggrundsvariable!$A$3:$A$296,Samlet!$C2504,Baggrundsvariable!$C$3:$C$296,Samlet!$E2504)</f>
        <v>2.7</v>
      </c>
      <c r="J2504" s="8">
        <f>SUMIFS(Baggrundsvariable!G$3:G$296,Baggrundsvariable!$A$3:$A$296,Samlet!$C2504,Baggrundsvariable!$C$3:$C$296,Samlet!$E2504)</f>
        <v>11.6</v>
      </c>
      <c r="K2504" s="8">
        <f>SUMIFS(Baggrundsvariable!H$3:H$296,Baggrundsvariable!$A$3:$A$296,Samlet!$C2504,Baggrundsvariable!$C$3:$C$296,Samlet!$E2504)</f>
        <v>13.8</v>
      </c>
      <c r="L2504" s="8">
        <f>SUMIFS(Baggrundsvariable!I$3:I$296,Baggrundsvariable!$A$3:$A$296,Samlet!$C2504,Baggrundsvariable!$C$3:$C$296,Samlet!$E2504)</f>
        <v>4.792147257900683</v>
      </c>
    </row>
    <row r="2505" spans="1:12">
      <c r="A2505">
        <v>7190</v>
      </c>
      <c r="B2505" t="s">
        <v>1013</v>
      </c>
      <c r="C2505">
        <v>630</v>
      </c>
      <c r="D2505" t="s">
        <v>1291</v>
      </c>
      <c r="E2505">
        <v>2015</v>
      </c>
      <c r="F2505" s="15">
        <f>IF(VLOOKUP(IF($A2505&lt;1500,'BM011'!$D$5,IF($A2505&lt;1800,'BM011'!$D$5,IF($A2505&lt;2000,'BM011'!$D$5,$A2505))),'BM011'!$D$5:$U$607,'BM011'!T$609,0)="BRUG KOM",VLOOKUP($C2505,'BM010'!$C$5:$T$102,'BM010'!S$104,0),VLOOKUP(IF($A2505&lt;1500,'BM011'!$D$5,IF($A2505&lt;1800,'BM011'!$D$5,IF($A2505&lt;2000,'BM011'!$D$5,$A2505))),'BM011'!$D$5:$U$607,'BM011'!T$609,0))</f>
        <v>10378.25</v>
      </c>
      <c r="G2505">
        <f>SUMIFS(Baggrundsvariable!D$3:D$296,Baggrundsvariable!$A$3:$A$296,Samlet!$C2505,Baggrundsvariable!$C$3:$C$296,Samlet!$E2505)</f>
        <v>223679</v>
      </c>
      <c r="H2505" s="8">
        <f>SUMIFS(Baggrundsvariable!E$3:E$296,Baggrundsvariable!$A$3:$A$296,Samlet!$C2505,Baggrundsvariable!$C$3:$C$296,Samlet!$E2505)</f>
        <v>0.6416666666666665</v>
      </c>
      <c r="I2505" s="8">
        <f>SUMIFS(Baggrundsvariable!F$3:F$296,Baggrundsvariable!$A$3:$A$296,Samlet!$C2505,Baggrundsvariable!$C$3:$C$296,Samlet!$E2505)</f>
        <v>3.7</v>
      </c>
      <c r="J2505" s="8">
        <f>SUMIFS(Baggrundsvariable!G$3:G$296,Baggrundsvariable!$A$3:$A$296,Samlet!$C2505,Baggrundsvariable!$C$3:$C$296,Samlet!$E2505)</f>
        <v>15.1</v>
      </c>
      <c r="K2505" s="8">
        <f>SUMIFS(Baggrundsvariable!H$3:H$296,Baggrundsvariable!$A$3:$A$296,Samlet!$C2505,Baggrundsvariable!$C$3:$C$296,Samlet!$E2505)</f>
        <v>14</v>
      </c>
      <c r="L2505" s="8">
        <f>SUMIFS(Baggrundsvariable!I$3:I$296,Baggrundsvariable!$A$3:$A$296,Samlet!$C2505,Baggrundsvariable!$C$3:$C$296,Samlet!$E2505)</f>
        <v>6.9081756584714054</v>
      </c>
    </row>
    <row r="2506" spans="1:12">
      <c r="A2506">
        <v>7200</v>
      </c>
      <c r="B2506" t="s">
        <v>1014</v>
      </c>
      <c r="C2506">
        <v>530</v>
      </c>
      <c r="D2506" t="s">
        <v>1297</v>
      </c>
      <c r="E2506">
        <v>2015</v>
      </c>
      <c r="F2506" s="15">
        <f>IF(VLOOKUP(IF($A2506&lt;1500,'BM011'!$D$5,IF($A2506&lt;1800,'BM011'!$D$5,IF($A2506&lt;2000,'BM011'!$D$5,$A2506))),'BM011'!$D$5:$U$607,'BM011'!T$609,0)="BRUG KOM",VLOOKUP($C2506,'BM010'!$C$5:$T$102,'BM010'!S$104,0),VLOOKUP(IF($A2506&lt;1500,'BM011'!$D$5,IF($A2506&lt;1800,'BM011'!$D$5,IF($A2506&lt;2000,'BM011'!$D$5,$A2506))),'BM011'!$D$5:$U$607,'BM011'!T$609,0))</f>
        <v>8498.25</v>
      </c>
      <c r="G2506">
        <f>SUMIFS(Baggrundsvariable!D$3:D$296,Baggrundsvariable!$A$3:$A$296,Samlet!$C2506,Baggrundsvariable!$C$3:$C$296,Samlet!$E2506)</f>
        <v>212304</v>
      </c>
      <c r="H2506" s="8">
        <f>SUMIFS(Baggrundsvariable!E$3:E$296,Baggrundsvariable!$A$3:$A$296,Samlet!$C2506,Baggrundsvariable!$C$3:$C$296,Samlet!$E2506)</f>
        <v>0.44166666666666671</v>
      </c>
      <c r="I2506" s="8">
        <f>SUMIFS(Baggrundsvariable!F$3:F$296,Baggrundsvariable!$A$3:$A$296,Samlet!$C2506,Baggrundsvariable!$C$3:$C$296,Samlet!$E2506)</f>
        <v>2.7</v>
      </c>
      <c r="J2506" s="8">
        <f>SUMIFS(Baggrundsvariable!G$3:G$296,Baggrundsvariable!$A$3:$A$296,Samlet!$C2506,Baggrundsvariable!$C$3:$C$296,Samlet!$E2506)</f>
        <v>11.6</v>
      </c>
      <c r="K2506" s="8">
        <f>SUMIFS(Baggrundsvariable!H$3:H$296,Baggrundsvariable!$A$3:$A$296,Samlet!$C2506,Baggrundsvariable!$C$3:$C$296,Samlet!$E2506)</f>
        <v>13.8</v>
      </c>
      <c r="L2506" s="8">
        <f>SUMIFS(Baggrundsvariable!I$3:I$296,Baggrundsvariable!$A$3:$A$296,Samlet!$C2506,Baggrundsvariable!$C$3:$C$296,Samlet!$E2506)</f>
        <v>4.792147257900683</v>
      </c>
    </row>
    <row r="2507" spans="1:12">
      <c r="A2507">
        <v>7200</v>
      </c>
      <c r="B2507" t="s">
        <v>1014</v>
      </c>
      <c r="C2507">
        <v>573</v>
      </c>
      <c r="D2507" t="s">
        <v>1299</v>
      </c>
      <c r="E2507">
        <v>2015</v>
      </c>
      <c r="F2507" s="15">
        <f>IF(VLOOKUP(IF($A2507&lt;1500,'BM011'!$D$5,IF($A2507&lt;1800,'BM011'!$D$5,IF($A2507&lt;2000,'BM011'!$D$5,$A2507))),'BM011'!$D$5:$U$607,'BM011'!T$609,0)="BRUG KOM",VLOOKUP($C2507,'BM010'!$C$5:$T$102,'BM010'!S$104,0),VLOOKUP(IF($A2507&lt;1500,'BM011'!$D$5,IF($A2507&lt;1800,'BM011'!$D$5,IF($A2507&lt;2000,'BM011'!$D$5,$A2507))),'BM011'!$D$5:$U$607,'BM011'!T$609,0))</f>
        <v>8498.25</v>
      </c>
      <c r="G2507">
        <f>SUMIFS(Baggrundsvariable!D$3:D$296,Baggrundsvariable!$A$3:$A$296,Samlet!$C2507,Baggrundsvariable!$C$3:$C$296,Samlet!$E2507)</f>
        <v>205141</v>
      </c>
      <c r="H2507" s="8">
        <f>SUMIFS(Baggrundsvariable!E$3:E$296,Baggrundsvariable!$A$3:$A$296,Samlet!$C2507,Baggrundsvariable!$C$3:$C$296,Samlet!$E2507)</f>
        <v>0.35833333333333334</v>
      </c>
      <c r="I2507" s="8">
        <f>SUMIFS(Baggrundsvariable!F$3:F$296,Baggrundsvariable!$A$3:$A$296,Samlet!$C2507,Baggrundsvariable!$C$3:$C$296,Samlet!$E2507)</f>
        <v>2.8</v>
      </c>
      <c r="J2507" s="8">
        <f>SUMIFS(Baggrundsvariable!G$3:G$296,Baggrundsvariable!$A$3:$A$296,Samlet!$C2507,Baggrundsvariable!$C$3:$C$296,Samlet!$E2507)</f>
        <v>13.7</v>
      </c>
      <c r="K2507" s="8">
        <f>SUMIFS(Baggrundsvariable!H$3:H$296,Baggrundsvariable!$A$3:$A$296,Samlet!$C2507,Baggrundsvariable!$C$3:$C$296,Samlet!$E2507)</f>
        <v>11.6</v>
      </c>
      <c r="L2507" s="8">
        <f>SUMIFS(Baggrundsvariable!I$3:I$296,Baggrundsvariable!$A$3:$A$296,Samlet!$C2507,Baggrundsvariable!$C$3:$C$296,Samlet!$E2507)</f>
        <v>3.7103819965033051</v>
      </c>
    </row>
    <row r="2508" spans="1:12">
      <c r="A2508">
        <v>7200</v>
      </c>
      <c r="B2508" t="s">
        <v>1014</v>
      </c>
      <c r="C2508">
        <v>630</v>
      </c>
      <c r="D2508" t="s">
        <v>1291</v>
      </c>
      <c r="E2508">
        <v>2015</v>
      </c>
      <c r="F2508" s="15">
        <f>IF(VLOOKUP(IF($A2508&lt;1500,'BM011'!$D$5,IF($A2508&lt;1800,'BM011'!$D$5,IF($A2508&lt;2000,'BM011'!$D$5,$A2508))),'BM011'!$D$5:$U$607,'BM011'!T$609,0)="BRUG KOM",VLOOKUP($C2508,'BM010'!$C$5:$T$102,'BM010'!S$104,0),VLOOKUP(IF($A2508&lt;1500,'BM011'!$D$5,IF($A2508&lt;1800,'BM011'!$D$5,IF($A2508&lt;2000,'BM011'!$D$5,$A2508))),'BM011'!$D$5:$U$607,'BM011'!T$609,0))</f>
        <v>8498.25</v>
      </c>
      <c r="G2508">
        <f>SUMIFS(Baggrundsvariable!D$3:D$296,Baggrundsvariable!$A$3:$A$296,Samlet!$C2508,Baggrundsvariable!$C$3:$C$296,Samlet!$E2508)</f>
        <v>223679</v>
      </c>
      <c r="H2508" s="8">
        <f>SUMIFS(Baggrundsvariable!E$3:E$296,Baggrundsvariable!$A$3:$A$296,Samlet!$C2508,Baggrundsvariable!$C$3:$C$296,Samlet!$E2508)</f>
        <v>0.6416666666666665</v>
      </c>
      <c r="I2508" s="8">
        <f>SUMIFS(Baggrundsvariable!F$3:F$296,Baggrundsvariable!$A$3:$A$296,Samlet!$C2508,Baggrundsvariable!$C$3:$C$296,Samlet!$E2508)</f>
        <v>3.7</v>
      </c>
      <c r="J2508" s="8">
        <f>SUMIFS(Baggrundsvariable!G$3:G$296,Baggrundsvariable!$A$3:$A$296,Samlet!$C2508,Baggrundsvariable!$C$3:$C$296,Samlet!$E2508)</f>
        <v>15.1</v>
      </c>
      <c r="K2508" s="8">
        <f>SUMIFS(Baggrundsvariable!H$3:H$296,Baggrundsvariable!$A$3:$A$296,Samlet!$C2508,Baggrundsvariable!$C$3:$C$296,Samlet!$E2508)</f>
        <v>14</v>
      </c>
      <c r="L2508" s="8">
        <f>SUMIFS(Baggrundsvariable!I$3:I$296,Baggrundsvariable!$A$3:$A$296,Samlet!$C2508,Baggrundsvariable!$C$3:$C$296,Samlet!$E2508)</f>
        <v>6.9081756584714054</v>
      </c>
    </row>
    <row r="2509" spans="1:12">
      <c r="A2509">
        <v>7250</v>
      </c>
      <c r="B2509" t="s">
        <v>1015</v>
      </c>
      <c r="C2509">
        <v>530</v>
      </c>
      <c r="D2509" t="s">
        <v>1297</v>
      </c>
      <c r="E2509">
        <v>2015</v>
      </c>
      <c r="F2509" s="15">
        <f>IF(VLOOKUP(IF($A2509&lt;1500,'BM011'!$D$5,IF($A2509&lt;1800,'BM011'!$D$5,IF($A2509&lt;2000,'BM011'!$D$5,$A2509))),'BM011'!$D$5:$U$607,'BM011'!T$609,0)="BRUG KOM",VLOOKUP($C2509,'BM010'!$C$5:$T$102,'BM010'!S$104,0),VLOOKUP(IF($A2509&lt;1500,'BM011'!$D$5,IF($A2509&lt;1800,'BM011'!$D$5,IF($A2509&lt;2000,'BM011'!$D$5,$A2509))),'BM011'!$D$5:$U$607,'BM011'!T$609,0))</f>
        <v>8539.25</v>
      </c>
      <c r="G2509">
        <f>SUMIFS(Baggrundsvariable!D$3:D$296,Baggrundsvariable!$A$3:$A$296,Samlet!$C2509,Baggrundsvariable!$C$3:$C$296,Samlet!$E2509)</f>
        <v>212304</v>
      </c>
      <c r="H2509" s="8">
        <f>SUMIFS(Baggrundsvariable!E$3:E$296,Baggrundsvariable!$A$3:$A$296,Samlet!$C2509,Baggrundsvariable!$C$3:$C$296,Samlet!$E2509)</f>
        <v>0.44166666666666671</v>
      </c>
      <c r="I2509" s="8">
        <f>SUMIFS(Baggrundsvariable!F$3:F$296,Baggrundsvariable!$A$3:$A$296,Samlet!$C2509,Baggrundsvariable!$C$3:$C$296,Samlet!$E2509)</f>
        <v>2.7</v>
      </c>
      <c r="J2509" s="8">
        <f>SUMIFS(Baggrundsvariable!G$3:G$296,Baggrundsvariable!$A$3:$A$296,Samlet!$C2509,Baggrundsvariable!$C$3:$C$296,Samlet!$E2509)</f>
        <v>11.6</v>
      </c>
      <c r="K2509" s="8">
        <f>SUMIFS(Baggrundsvariable!H$3:H$296,Baggrundsvariable!$A$3:$A$296,Samlet!$C2509,Baggrundsvariable!$C$3:$C$296,Samlet!$E2509)</f>
        <v>13.8</v>
      </c>
      <c r="L2509" s="8">
        <f>SUMIFS(Baggrundsvariable!I$3:I$296,Baggrundsvariable!$A$3:$A$296,Samlet!$C2509,Baggrundsvariable!$C$3:$C$296,Samlet!$E2509)</f>
        <v>4.792147257900683</v>
      </c>
    </row>
    <row r="2510" spans="1:12">
      <c r="A2510">
        <v>7260</v>
      </c>
      <c r="B2510" t="s">
        <v>1016</v>
      </c>
      <c r="C2510">
        <v>657</v>
      </c>
      <c r="D2510" t="s">
        <v>1302</v>
      </c>
      <c r="E2510">
        <v>2015</v>
      </c>
      <c r="F2510" s="15">
        <f>IF(VLOOKUP(IF($A2510&lt;1500,'BM011'!$D$5,IF($A2510&lt;1800,'BM011'!$D$5,IF($A2510&lt;2000,'BM011'!$D$5,$A2510))),'BM011'!$D$5:$U$607,'BM011'!T$609,0)="BRUG KOM",VLOOKUP($C2510,'BM010'!$C$5:$T$102,'BM010'!S$104,0),VLOOKUP(IF($A2510&lt;1500,'BM011'!$D$5,IF($A2510&lt;1800,'BM011'!$D$5,IF($A2510&lt;2000,'BM011'!$D$5,$A2510))),'BM011'!$D$5:$U$607,'BM011'!T$609,0))</f>
        <v>5653</v>
      </c>
      <c r="G2510">
        <f>SUMIFS(Baggrundsvariable!D$3:D$296,Baggrundsvariable!$A$3:$A$296,Samlet!$C2510,Baggrundsvariable!$C$3:$C$296,Samlet!$E2510)</f>
        <v>211934</v>
      </c>
      <c r="H2510" s="8">
        <f>SUMIFS(Baggrundsvariable!E$3:E$296,Baggrundsvariable!$A$3:$A$296,Samlet!$C2510,Baggrundsvariable!$C$3:$C$296,Samlet!$E2510)</f>
        <v>0.63333333333333319</v>
      </c>
      <c r="I2510" s="8">
        <f>SUMIFS(Baggrundsvariable!F$3:F$296,Baggrundsvariable!$A$3:$A$296,Samlet!$C2510,Baggrundsvariable!$C$3:$C$296,Samlet!$E2510)</f>
        <v>4.0999999999999996</v>
      </c>
      <c r="J2510" s="8">
        <f>SUMIFS(Baggrundsvariable!G$3:G$296,Baggrundsvariable!$A$3:$A$296,Samlet!$C2510,Baggrundsvariable!$C$3:$C$296,Samlet!$E2510)</f>
        <v>15.8</v>
      </c>
      <c r="K2510" s="8">
        <f>SUMIFS(Baggrundsvariable!H$3:H$296,Baggrundsvariable!$A$3:$A$296,Samlet!$C2510,Baggrundsvariable!$C$3:$C$296,Samlet!$E2510)</f>
        <v>12.8</v>
      </c>
      <c r="L2510" s="8">
        <f>SUMIFS(Baggrundsvariable!I$3:I$296,Baggrundsvariable!$A$3:$A$296,Samlet!$C2510,Baggrundsvariable!$C$3:$C$296,Samlet!$E2510)</f>
        <v>5.7795872461173419</v>
      </c>
    </row>
    <row r="2511" spans="1:12">
      <c r="A2511">
        <v>7260</v>
      </c>
      <c r="B2511" t="s">
        <v>1016</v>
      </c>
      <c r="C2511">
        <v>530</v>
      </c>
      <c r="D2511" t="s">
        <v>1297</v>
      </c>
      <c r="E2511">
        <v>2015</v>
      </c>
      <c r="F2511" s="15">
        <f>IF(VLOOKUP(IF($A2511&lt;1500,'BM011'!$D$5,IF($A2511&lt;1800,'BM011'!$D$5,IF($A2511&lt;2000,'BM011'!$D$5,$A2511))),'BM011'!$D$5:$U$607,'BM011'!T$609,0)="BRUG KOM",VLOOKUP($C2511,'BM010'!$C$5:$T$102,'BM010'!S$104,0),VLOOKUP(IF($A2511&lt;1500,'BM011'!$D$5,IF($A2511&lt;1800,'BM011'!$D$5,IF($A2511&lt;2000,'BM011'!$D$5,$A2511))),'BM011'!$D$5:$U$607,'BM011'!T$609,0))</f>
        <v>5653</v>
      </c>
      <c r="G2511">
        <f>SUMIFS(Baggrundsvariable!D$3:D$296,Baggrundsvariable!$A$3:$A$296,Samlet!$C2511,Baggrundsvariable!$C$3:$C$296,Samlet!$E2511)</f>
        <v>212304</v>
      </c>
      <c r="H2511" s="8">
        <f>SUMIFS(Baggrundsvariable!E$3:E$296,Baggrundsvariable!$A$3:$A$296,Samlet!$C2511,Baggrundsvariable!$C$3:$C$296,Samlet!$E2511)</f>
        <v>0.44166666666666671</v>
      </c>
      <c r="I2511" s="8">
        <f>SUMIFS(Baggrundsvariable!F$3:F$296,Baggrundsvariable!$A$3:$A$296,Samlet!$C2511,Baggrundsvariable!$C$3:$C$296,Samlet!$E2511)</f>
        <v>2.7</v>
      </c>
      <c r="J2511" s="8">
        <f>SUMIFS(Baggrundsvariable!G$3:G$296,Baggrundsvariable!$A$3:$A$296,Samlet!$C2511,Baggrundsvariable!$C$3:$C$296,Samlet!$E2511)</f>
        <v>11.6</v>
      </c>
      <c r="K2511" s="8">
        <f>SUMIFS(Baggrundsvariable!H$3:H$296,Baggrundsvariable!$A$3:$A$296,Samlet!$C2511,Baggrundsvariable!$C$3:$C$296,Samlet!$E2511)</f>
        <v>13.8</v>
      </c>
      <c r="L2511" s="8">
        <f>SUMIFS(Baggrundsvariable!I$3:I$296,Baggrundsvariable!$A$3:$A$296,Samlet!$C2511,Baggrundsvariable!$C$3:$C$296,Samlet!$E2511)</f>
        <v>4.792147257900683</v>
      </c>
    </row>
    <row r="2512" spans="1:12">
      <c r="A2512">
        <v>7270</v>
      </c>
      <c r="B2512" t="s">
        <v>1017</v>
      </c>
      <c r="C2512">
        <v>657</v>
      </c>
      <c r="D2512" t="s">
        <v>1302</v>
      </c>
      <c r="E2512">
        <v>2015</v>
      </c>
      <c r="F2512" s="15">
        <f>IF(VLOOKUP(IF($A2512&lt;1500,'BM011'!$D$5,IF($A2512&lt;1800,'BM011'!$D$5,IF($A2512&lt;2000,'BM011'!$D$5,$A2512))),'BM011'!$D$5:$U$607,'BM011'!T$609,0)="BRUG KOM",VLOOKUP($C2512,'BM010'!$C$5:$T$102,'BM010'!S$104,0),VLOOKUP(IF($A2512&lt;1500,'BM011'!$D$5,IF($A2512&lt;1800,'BM011'!$D$5,IF($A2512&lt;2000,'BM011'!$D$5,$A2512))),'BM011'!$D$5:$U$607,'BM011'!T$609,0))</f>
        <v>9276</v>
      </c>
      <c r="G2512">
        <f>SUMIFS(Baggrundsvariable!D$3:D$296,Baggrundsvariable!$A$3:$A$296,Samlet!$C2512,Baggrundsvariable!$C$3:$C$296,Samlet!$E2512)</f>
        <v>211934</v>
      </c>
      <c r="H2512" s="8">
        <f>SUMIFS(Baggrundsvariable!E$3:E$296,Baggrundsvariable!$A$3:$A$296,Samlet!$C2512,Baggrundsvariable!$C$3:$C$296,Samlet!$E2512)</f>
        <v>0.63333333333333319</v>
      </c>
      <c r="I2512" s="8">
        <f>SUMIFS(Baggrundsvariable!F$3:F$296,Baggrundsvariable!$A$3:$A$296,Samlet!$C2512,Baggrundsvariable!$C$3:$C$296,Samlet!$E2512)</f>
        <v>4.0999999999999996</v>
      </c>
      <c r="J2512" s="8">
        <f>SUMIFS(Baggrundsvariable!G$3:G$296,Baggrundsvariable!$A$3:$A$296,Samlet!$C2512,Baggrundsvariable!$C$3:$C$296,Samlet!$E2512)</f>
        <v>15.8</v>
      </c>
      <c r="K2512" s="8">
        <f>SUMIFS(Baggrundsvariable!H$3:H$296,Baggrundsvariable!$A$3:$A$296,Samlet!$C2512,Baggrundsvariable!$C$3:$C$296,Samlet!$E2512)</f>
        <v>12.8</v>
      </c>
      <c r="L2512" s="8">
        <f>SUMIFS(Baggrundsvariable!I$3:I$296,Baggrundsvariable!$A$3:$A$296,Samlet!$C2512,Baggrundsvariable!$C$3:$C$296,Samlet!$E2512)</f>
        <v>5.7795872461173419</v>
      </c>
    </row>
    <row r="2513" spans="1:12">
      <c r="A2513">
        <v>7270</v>
      </c>
      <c r="B2513" t="s">
        <v>1017</v>
      </c>
      <c r="C2513">
        <v>760</v>
      </c>
      <c r="D2513" t="s">
        <v>1301</v>
      </c>
      <c r="E2513">
        <v>2015</v>
      </c>
      <c r="F2513" s="15">
        <f>IF(VLOOKUP(IF($A2513&lt;1500,'BM011'!$D$5,IF($A2513&lt;1800,'BM011'!$D$5,IF($A2513&lt;2000,'BM011'!$D$5,$A2513))),'BM011'!$D$5:$U$607,'BM011'!T$609,0)="BRUG KOM",VLOOKUP($C2513,'BM010'!$C$5:$T$102,'BM010'!S$104,0),VLOOKUP(IF($A2513&lt;1500,'BM011'!$D$5,IF($A2513&lt;1800,'BM011'!$D$5,IF($A2513&lt;2000,'BM011'!$D$5,$A2513))),'BM011'!$D$5:$U$607,'BM011'!T$609,0))</f>
        <v>6043</v>
      </c>
      <c r="G2513">
        <f>SUMIFS(Baggrundsvariable!D$3:D$296,Baggrundsvariable!$A$3:$A$296,Samlet!$C2513,Baggrundsvariable!$C$3:$C$296,Samlet!$E2513)</f>
        <v>207635</v>
      </c>
      <c r="H2513" s="8">
        <f>SUMIFS(Baggrundsvariable!E$3:E$296,Baggrundsvariable!$A$3:$A$296,Samlet!$C2513,Baggrundsvariable!$C$3:$C$296,Samlet!$E2513)</f>
        <v>0.51666666666666672</v>
      </c>
      <c r="I2513" s="8">
        <f>SUMIFS(Baggrundsvariable!F$3:F$296,Baggrundsvariable!$A$3:$A$296,Samlet!$C2513,Baggrundsvariable!$C$3:$C$296,Samlet!$E2513)</f>
        <v>1.6</v>
      </c>
      <c r="J2513" s="8">
        <f>SUMIFS(Baggrundsvariable!G$3:G$296,Baggrundsvariable!$A$3:$A$296,Samlet!$C2513,Baggrundsvariable!$C$3:$C$296,Samlet!$E2513)</f>
        <v>13.4</v>
      </c>
      <c r="K2513" s="8">
        <f>SUMIFS(Baggrundsvariable!H$3:H$296,Baggrundsvariable!$A$3:$A$296,Samlet!$C2513,Baggrundsvariable!$C$3:$C$296,Samlet!$E2513)</f>
        <v>12.5</v>
      </c>
      <c r="L2513" s="8">
        <f>SUMIFS(Baggrundsvariable!I$3:I$296,Baggrundsvariable!$A$3:$A$296,Samlet!$C2513,Baggrundsvariable!$C$3:$C$296,Samlet!$E2513)</f>
        <v>3.7438962972694827</v>
      </c>
    </row>
    <row r="2514" spans="1:12">
      <c r="A2514">
        <v>7270</v>
      </c>
      <c r="B2514" t="s">
        <v>1017</v>
      </c>
      <c r="C2514">
        <v>530</v>
      </c>
      <c r="D2514" t="s">
        <v>1297</v>
      </c>
      <c r="E2514">
        <v>2015</v>
      </c>
      <c r="F2514" s="15">
        <f>IF(VLOOKUP(IF($A2514&lt;1500,'BM011'!$D$5,IF($A2514&lt;1800,'BM011'!$D$5,IF($A2514&lt;2000,'BM011'!$D$5,$A2514))),'BM011'!$D$5:$U$607,'BM011'!T$609,0)="BRUG KOM",VLOOKUP($C2514,'BM010'!$C$5:$T$102,'BM010'!S$104,0),VLOOKUP(IF($A2514&lt;1500,'BM011'!$D$5,IF($A2514&lt;1800,'BM011'!$D$5,IF($A2514&lt;2000,'BM011'!$D$5,$A2514))),'BM011'!$D$5:$U$607,'BM011'!T$609,0))</f>
        <v>8539.25</v>
      </c>
      <c r="G2514">
        <f>SUMIFS(Baggrundsvariable!D$3:D$296,Baggrundsvariable!$A$3:$A$296,Samlet!$C2514,Baggrundsvariable!$C$3:$C$296,Samlet!$E2514)</f>
        <v>212304</v>
      </c>
      <c r="H2514" s="8">
        <f>SUMIFS(Baggrundsvariable!E$3:E$296,Baggrundsvariable!$A$3:$A$296,Samlet!$C2514,Baggrundsvariable!$C$3:$C$296,Samlet!$E2514)</f>
        <v>0.44166666666666671</v>
      </c>
      <c r="I2514" s="8">
        <f>SUMIFS(Baggrundsvariable!F$3:F$296,Baggrundsvariable!$A$3:$A$296,Samlet!$C2514,Baggrundsvariable!$C$3:$C$296,Samlet!$E2514)</f>
        <v>2.7</v>
      </c>
      <c r="J2514" s="8">
        <f>SUMIFS(Baggrundsvariable!G$3:G$296,Baggrundsvariable!$A$3:$A$296,Samlet!$C2514,Baggrundsvariable!$C$3:$C$296,Samlet!$E2514)</f>
        <v>11.6</v>
      </c>
      <c r="K2514" s="8">
        <f>SUMIFS(Baggrundsvariable!H$3:H$296,Baggrundsvariable!$A$3:$A$296,Samlet!$C2514,Baggrundsvariable!$C$3:$C$296,Samlet!$E2514)</f>
        <v>13.8</v>
      </c>
      <c r="L2514" s="8">
        <f>SUMIFS(Baggrundsvariable!I$3:I$296,Baggrundsvariable!$A$3:$A$296,Samlet!$C2514,Baggrundsvariable!$C$3:$C$296,Samlet!$E2514)</f>
        <v>4.792147257900683</v>
      </c>
    </row>
    <row r="2515" spans="1:12">
      <c r="A2515">
        <v>7280</v>
      </c>
      <c r="B2515" t="s">
        <v>1018</v>
      </c>
      <c r="C2515">
        <v>657</v>
      </c>
      <c r="D2515" t="s">
        <v>1302</v>
      </c>
      <c r="E2515">
        <v>2015</v>
      </c>
      <c r="F2515" s="15">
        <f>IF(VLOOKUP(IF($A2515&lt;1500,'BM011'!$D$5,IF($A2515&lt;1800,'BM011'!$D$5,IF($A2515&lt;2000,'BM011'!$D$5,$A2515))),'BM011'!$D$5:$U$607,'BM011'!T$609,0)="BRUG KOM",VLOOKUP($C2515,'BM010'!$C$5:$T$102,'BM010'!S$104,0),VLOOKUP(IF($A2515&lt;1500,'BM011'!$D$5,IF($A2515&lt;1800,'BM011'!$D$5,IF($A2515&lt;2000,'BM011'!$D$5,$A2515))),'BM011'!$D$5:$U$607,'BM011'!T$609,0))</f>
        <v>9276</v>
      </c>
      <c r="G2515">
        <f>SUMIFS(Baggrundsvariable!D$3:D$296,Baggrundsvariable!$A$3:$A$296,Samlet!$C2515,Baggrundsvariable!$C$3:$C$296,Samlet!$E2515)</f>
        <v>211934</v>
      </c>
      <c r="H2515" s="8">
        <f>SUMIFS(Baggrundsvariable!E$3:E$296,Baggrundsvariable!$A$3:$A$296,Samlet!$C2515,Baggrundsvariable!$C$3:$C$296,Samlet!$E2515)</f>
        <v>0.63333333333333319</v>
      </c>
      <c r="I2515" s="8">
        <f>SUMIFS(Baggrundsvariable!F$3:F$296,Baggrundsvariable!$A$3:$A$296,Samlet!$C2515,Baggrundsvariable!$C$3:$C$296,Samlet!$E2515)</f>
        <v>4.0999999999999996</v>
      </c>
      <c r="J2515" s="8">
        <f>SUMIFS(Baggrundsvariable!G$3:G$296,Baggrundsvariable!$A$3:$A$296,Samlet!$C2515,Baggrundsvariable!$C$3:$C$296,Samlet!$E2515)</f>
        <v>15.8</v>
      </c>
      <c r="K2515" s="8">
        <f>SUMIFS(Baggrundsvariable!H$3:H$296,Baggrundsvariable!$A$3:$A$296,Samlet!$C2515,Baggrundsvariable!$C$3:$C$296,Samlet!$E2515)</f>
        <v>12.8</v>
      </c>
      <c r="L2515" s="8">
        <f>SUMIFS(Baggrundsvariable!I$3:I$296,Baggrundsvariable!$A$3:$A$296,Samlet!$C2515,Baggrundsvariable!$C$3:$C$296,Samlet!$E2515)</f>
        <v>5.7795872461173419</v>
      </c>
    </row>
    <row r="2516" spans="1:12">
      <c r="A2516">
        <v>7280</v>
      </c>
      <c r="B2516" t="s">
        <v>1018</v>
      </c>
      <c r="C2516">
        <v>760</v>
      </c>
      <c r="D2516" t="s">
        <v>1301</v>
      </c>
      <c r="E2516">
        <v>2015</v>
      </c>
      <c r="F2516" s="15">
        <f>IF(VLOOKUP(IF($A2516&lt;1500,'BM011'!$D$5,IF($A2516&lt;1800,'BM011'!$D$5,IF($A2516&lt;2000,'BM011'!$D$5,$A2516))),'BM011'!$D$5:$U$607,'BM011'!T$609,0)="BRUG KOM",VLOOKUP($C2516,'BM010'!$C$5:$T$102,'BM010'!S$104,0),VLOOKUP(IF($A2516&lt;1500,'BM011'!$D$5,IF($A2516&lt;1800,'BM011'!$D$5,IF($A2516&lt;2000,'BM011'!$D$5,$A2516))),'BM011'!$D$5:$U$607,'BM011'!T$609,0))</f>
        <v>6043</v>
      </c>
      <c r="G2516">
        <f>SUMIFS(Baggrundsvariable!D$3:D$296,Baggrundsvariable!$A$3:$A$296,Samlet!$C2516,Baggrundsvariable!$C$3:$C$296,Samlet!$E2516)</f>
        <v>207635</v>
      </c>
      <c r="H2516" s="8">
        <f>SUMIFS(Baggrundsvariable!E$3:E$296,Baggrundsvariable!$A$3:$A$296,Samlet!$C2516,Baggrundsvariable!$C$3:$C$296,Samlet!$E2516)</f>
        <v>0.51666666666666672</v>
      </c>
      <c r="I2516" s="8">
        <f>SUMIFS(Baggrundsvariable!F$3:F$296,Baggrundsvariable!$A$3:$A$296,Samlet!$C2516,Baggrundsvariable!$C$3:$C$296,Samlet!$E2516)</f>
        <v>1.6</v>
      </c>
      <c r="J2516" s="8">
        <f>SUMIFS(Baggrundsvariable!G$3:G$296,Baggrundsvariable!$A$3:$A$296,Samlet!$C2516,Baggrundsvariable!$C$3:$C$296,Samlet!$E2516)</f>
        <v>13.4</v>
      </c>
      <c r="K2516" s="8">
        <f>SUMIFS(Baggrundsvariable!H$3:H$296,Baggrundsvariable!$A$3:$A$296,Samlet!$C2516,Baggrundsvariable!$C$3:$C$296,Samlet!$E2516)</f>
        <v>12.5</v>
      </c>
      <c r="L2516" s="8">
        <f>SUMIFS(Baggrundsvariable!I$3:I$296,Baggrundsvariable!$A$3:$A$296,Samlet!$C2516,Baggrundsvariable!$C$3:$C$296,Samlet!$E2516)</f>
        <v>3.7438962972694827</v>
      </c>
    </row>
    <row r="2517" spans="1:12">
      <c r="A2517">
        <v>7300</v>
      </c>
      <c r="B2517" t="s">
        <v>1019</v>
      </c>
      <c r="C2517">
        <v>630</v>
      </c>
      <c r="D2517" t="s">
        <v>1291</v>
      </c>
      <c r="E2517">
        <v>2015</v>
      </c>
      <c r="F2517" s="15">
        <f>IF(VLOOKUP(IF($A2517&lt;1500,'BM011'!$D$5,IF($A2517&lt;1800,'BM011'!$D$5,IF($A2517&lt;2000,'BM011'!$D$5,$A2517))),'BM011'!$D$5:$U$607,'BM011'!T$609,0)="BRUG KOM",VLOOKUP($C2517,'BM010'!$C$5:$T$102,'BM010'!S$104,0),VLOOKUP(IF($A2517&lt;1500,'BM011'!$D$5,IF($A2517&lt;1800,'BM011'!$D$5,IF($A2517&lt;2000,'BM011'!$D$5,$A2517))),'BM011'!$D$5:$U$607,'BM011'!T$609,0))</f>
        <v>8460.25</v>
      </c>
      <c r="G2517">
        <f>SUMIFS(Baggrundsvariable!D$3:D$296,Baggrundsvariable!$A$3:$A$296,Samlet!$C2517,Baggrundsvariable!$C$3:$C$296,Samlet!$E2517)</f>
        <v>223679</v>
      </c>
      <c r="H2517" s="8">
        <f>SUMIFS(Baggrundsvariable!E$3:E$296,Baggrundsvariable!$A$3:$A$296,Samlet!$C2517,Baggrundsvariable!$C$3:$C$296,Samlet!$E2517)</f>
        <v>0.6416666666666665</v>
      </c>
      <c r="I2517" s="8">
        <f>SUMIFS(Baggrundsvariable!F$3:F$296,Baggrundsvariable!$A$3:$A$296,Samlet!$C2517,Baggrundsvariable!$C$3:$C$296,Samlet!$E2517)</f>
        <v>3.7</v>
      </c>
      <c r="J2517" s="8">
        <f>SUMIFS(Baggrundsvariable!G$3:G$296,Baggrundsvariable!$A$3:$A$296,Samlet!$C2517,Baggrundsvariable!$C$3:$C$296,Samlet!$E2517)</f>
        <v>15.1</v>
      </c>
      <c r="K2517" s="8">
        <f>SUMIFS(Baggrundsvariable!H$3:H$296,Baggrundsvariable!$A$3:$A$296,Samlet!$C2517,Baggrundsvariable!$C$3:$C$296,Samlet!$E2517)</f>
        <v>14</v>
      </c>
      <c r="L2517" s="8">
        <f>SUMIFS(Baggrundsvariable!I$3:I$296,Baggrundsvariable!$A$3:$A$296,Samlet!$C2517,Baggrundsvariable!$C$3:$C$296,Samlet!$E2517)</f>
        <v>6.9081756584714054</v>
      </c>
    </row>
    <row r="2518" spans="1:12">
      <c r="A2518">
        <v>7321</v>
      </c>
      <c r="B2518" t="s">
        <v>1020</v>
      </c>
      <c r="C2518">
        <v>630</v>
      </c>
      <c r="D2518" t="s">
        <v>1291</v>
      </c>
      <c r="E2518">
        <v>2015</v>
      </c>
      <c r="F2518" s="15">
        <f>IF(VLOOKUP(IF($A2518&lt;1500,'BM011'!$D$5,IF($A2518&lt;1800,'BM011'!$D$5,IF($A2518&lt;2000,'BM011'!$D$5,$A2518))),'BM011'!$D$5:$U$607,'BM011'!T$609,0)="BRUG KOM",VLOOKUP($C2518,'BM010'!$C$5:$T$102,'BM010'!S$104,0),VLOOKUP(IF($A2518&lt;1500,'BM011'!$D$5,IF($A2518&lt;1800,'BM011'!$D$5,IF($A2518&lt;2000,'BM011'!$D$5,$A2518))),'BM011'!$D$5:$U$607,'BM011'!T$609,0))</f>
        <v>10629.75</v>
      </c>
      <c r="G2518">
        <f>SUMIFS(Baggrundsvariable!D$3:D$296,Baggrundsvariable!$A$3:$A$296,Samlet!$C2518,Baggrundsvariable!$C$3:$C$296,Samlet!$E2518)</f>
        <v>223679</v>
      </c>
      <c r="H2518" s="8">
        <f>SUMIFS(Baggrundsvariable!E$3:E$296,Baggrundsvariable!$A$3:$A$296,Samlet!$C2518,Baggrundsvariable!$C$3:$C$296,Samlet!$E2518)</f>
        <v>0.6416666666666665</v>
      </c>
      <c r="I2518" s="8">
        <f>SUMIFS(Baggrundsvariable!F$3:F$296,Baggrundsvariable!$A$3:$A$296,Samlet!$C2518,Baggrundsvariable!$C$3:$C$296,Samlet!$E2518)</f>
        <v>3.7</v>
      </c>
      <c r="J2518" s="8">
        <f>SUMIFS(Baggrundsvariable!G$3:G$296,Baggrundsvariable!$A$3:$A$296,Samlet!$C2518,Baggrundsvariable!$C$3:$C$296,Samlet!$E2518)</f>
        <v>15.1</v>
      </c>
      <c r="K2518" s="8">
        <f>SUMIFS(Baggrundsvariable!H$3:H$296,Baggrundsvariable!$A$3:$A$296,Samlet!$C2518,Baggrundsvariable!$C$3:$C$296,Samlet!$E2518)</f>
        <v>14</v>
      </c>
      <c r="L2518" s="8">
        <f>SUMIFS(Baggrundsvariable!I$3:I$296,Baggrundsvariable!$A$3:$A$296,Samlet!$C2518,Baggrundsvariable!$C$3:$C$296,Samlet!$E2518)</f>
        <v>6.9081756584714054</v>
      </c>
    </row>
    <row r="2519" spans="1:12">
      <c r="A2519">
        <v>7323</v>
      </c>
      <c r="B2519" t="s">
        <v>1021</v>
      </c>
      <c r="C2519">
        <v>756</v>
      </c>
      <c r="D2519" t="s">
        <v>1307</v>
      </c>
      <c r="E2519">
        <v>2015</v>
      </c>
      <c r="F2519" s="15">
        <f>IF(VLOOKUP(IF($A2519&lt;1500,'BM011'!$D$5,IF($A2519&lt;1800,'BM011'!$D$5,IF($A2519&lt;2000,'BM011'!$D$5,$A2519))),'BM011'!$D$5:$U$607,'BM011'!T$609,0)="BRUG KOM",VLOOKUP($C2519,'BM010'!$C$5:$T$102,'BM010'!S$104,0),VLOOKUP(IF($A2519&lt;1500,'BM011'!$D$5,IF($A2519&lt;1800,'BM011'!$D$5,IF($A2519&lt;2000,'BM011'!$D$5,$A2519))),'BM011'!$D$5:$U$607,'BM011'!T$609,0))</f>
        <v>7481</v>
      </c>
      <c r="G2519">
        <f>SUMIFS(Baggrundsvariable!D$3:D$296,Baggrundsvariable!$A$3:$A$296,Samlet!$C2519,Baggrundsvariable!$C$3:$C$296,Samlet!$E2519)</f>
        <v>207661</v>
      </c>
      <c r="H2519" s="8">
        <f>SUMIFS(Baggrundsvariable!E$3:E$296,Baggrundsvariable!$A$3:$A$296,Samlet!$C2519,Baggrundsvariable!$C$3:$C$296,Samlet!$E2519)</f>
        <v>0.79999999999999982</v>
      </c>
      <c r="I2519" s="8">
        <f>SUMIFS(Baggrundsvariable!F$3:F$296,Baggrundsvariable!$A$3:$A$296,Samlet!$C2519,Baggrundsvariable!$C$3:$C$296,Samlet!$E2519)</f>
        <v>2.6</v>
      </c>
      <c r="J2519" s="8">
        <f>SUMIFS(Baggrundsvariable!G$3:G$296,Baggrundsvariable!$A$3:$A$296,Samlet!$C2519,Baggrundsvariable!$C$3:$C$296,Samlet!$E2519)</f>
        <v>15.3</v>
      </c>
      <c r="K2519" s="8">
        <f>SUMIFS(Baggrundsvariable!H$3:H$296,Baggrundsvariable!$A$3:$A$296,Samlet!$C2519,Baggrundsvariable!$C$3:$C$296,Samlet!$E2519)</f>
        <v>14.1</v>
      </c>
      <c r="L2519" s="8">
        <f>SUMIFS(Baggrundsvariable!I$3:I$296,Baggrundsvariable!$A$3:$A$296,Samlet!$C2519,Baggrundsvariable!$C$3:$C$296,Samlet!$E2519)</f>
        <v>6.2292185563721585</v>
      </c>
    </row>
    <row r="2520" spans="1:12">
      <c r="A2520">
        <v>7323</v>
      </c>
      <c r="B2520" t="s">
        <v>1021</v>
      </c>
      <c r="C2520">
        <v>630</v>
      </c>
      <c r="D2520" t="s">
        <v>1291</v>
      </c>
      <c r="E2520">
        <v>2015</v>
      </c>
      <c r="F2520" s="15">
        <f>IF(VLOOKUP(IF($A2520&lt;1500,'BM011'!$D$5,IF($A2520&lt;1800,'BM011'!$D$5,IF($A2520&lt;2000,'BM011'!$D$5,$A2520))),'BM011'!$D$5:$U$607,'BM011'!T$609,0)="BRUG KOM",VLOOKUP($C2520,'BM010'!$C$5:$T$102,'BM010'!S$104,0),VLOOKUP(IF($A2520&lt;1500,'BM011'!$D$5,IF($A2520&lt;1800,'BM011'!$D$5,IF($A2520&lt;2000,'BM011'!$D$5,$A2520))),'BM011'!$D$5:$U$607,'BM011'!T$609,0))</f>
        <v>7481</v>
      </c>
      <c r="G2520">
        <f>SUMIFS(Baggrundsvariable!D$3:D$296,Baggrundsvariable!$A$3:$A$296,Samlet!$C2520,Baggrundsvariable!$C$3:$C$296,Samlet!$E2520)</f>
        <v>223679</v>
      </c>
      <c r="H2520" s="8">
        <f>SUMIFS(Baggrundsvariable!E$3:E$296,Baggrundsvariable!$A$3:$A$296,Samlet!$C2520,Baggrundsvariable!$C$3:$C$296,Samlet!$E2520)</f>
        <v>0.6416666666666665</v>
      </c>
      <c r="I2520" s="8">
        <f>SUMIFS(Baggrundsvariable!F$3:F$296,Baggrundsvariable!$A$3:$A$296,Samlet!$C2520,Baggrundsvariable!$C$3:$C$296,Samlet!$E2520)</f>
        <v>3.7</v>
      </c>
      <c r="J2520" s="8">
        <f>SUMIFS(Baggrundsvariable!G$3:G$296,Baggrundsvariable!$A$3:$A$296,Samlet!$C2520,Baggrundsvariable!$C$3:$C$296,Samlet!$E2520)</f>
        <v>15.1</v>
      </c>
      <c r="K2520" s="8">
        <f>SUMIFS(Baggrundsvariable!H$3:H$296,Baggrundsvariable!$A$3:$A$296,Samlet!$C2520,Baggrundsvariable!$C$3:$C$296,Samlet!$E2520)</f>
        <v>14</v>
      </c>
      <c r="L2520" s="8">
        <f>SUMIFS(Baggrundsvariable!I$3:I$296,Baggrundsvariable!$A$3:$A$296,Samlet!$C2520,Baggrundsvariable!$C$3:$C$296,Samlet!$E2520)</f>
        <v>6.9081756584714054</v>
      </c>
    </row>
    <row r="2521" spans="1:12">
      <c r="A2521">
        <v>7330</v>
      </c>
      <c r="B2521" t="s">
        <v>1022</v>
      </c>
      <c r="C2521">
        <v>657</v>
      </c>
      <c r="D2521" t="s">
        <v>1302</v>
      </c>
      <c r="E2521">
        <v>2015</v>
      </c>
      <c r="F2521" s="15">
        <f>IF(VLOOKUP(IF($A2521&lt;1500,'BM011'!$D$5,IF($A2521&lt;1800,'BM011'!$D$5,IF($A2521&lt;2000,'BM011'!$D$5,$A2521))),'BM011'!$D$5:$U$607,'BM011'!T$609,0)="BRUG KOM",VLOOKUP($C2521,'BM010'!$C$5:$T$102,'BM010'!S$104,0),VLOOKUP(IF($A2521&lt;1500,'BM011'!$D$5,IF($A2521&lt;1800,'BM011'!$D$5,IF($A2521&lt;2000,'BM011'!$D$5,$A2521))),'BM011'!$D$5:$U$607,'BM011'!T$609,0))</f>
        <v>7494.25</v>
      </c>
      <c r="G2521">
        <f>SUMIFS(Baggrundsvariable!D$3:D$296,Baggrundsvariable!$A$3:$A$296,Samlet!$C2521,Baggrundsvariable!$C$3:$C$296,Samlet!$E2521)</f>
        <v>211934</v>
      </c>
      <c r="H2521" s="8">
        <f>SUMIFS(Baggrundsvariable!E$3:E$296,Baggrundsvariable!$A$3:$A$296,Samlet!$C2521,Baggrundsvariable!$C$3:$C$296,Samlet!$E2521)</f>
        <v>0.63333333333333319</v>
      </c>
      <c r="I2521" s="8">
        <f>SUMIFS(Baggrundsvariable!F$3:F$296,Baggrundsvariable!$A$3:$A$296,Samlet!$C2521,Baggrundsvariable!$C$3:$C$296,Samlet!$E2521)</f>
        <v>4.0999999999999996</v>
      </c>
      <c r="J2521" s="8">
        <f>SUMIFS(Baggrundsvariable!G$3:G$296,Baggrundsvariable!$A$3:$A$296,Samlet!$C2521,Baggrundsvariable!$C$3:$C$296,Samlet!$E2521)</f>
        <v>15.8</v>
      </c>
      <c r="K2521" s="8">
        <f>SUMIFS(Baggrundsvariable!H$3:H$296,Baggrundsvariable!$A$3:$A$296,Samlet!$C2521,Baggrundsvariable!$C$3:$C$296,Samlet!$E2521)</f>
        <v>12.8</v>
      </c>
      <c r="L2521" s="8">
        <f>SUMIFS(Baggrundsvariable!I$3:I$296,Baggrundsvariable!$A$3:$A$296,Samlet!$C2521,Baggrundsvariable!$C$3:$C$296,Samlet!$E2521)</f>
        <v>5.7795872461173419</v>
      </c>
    </row>
    <row r="2522" spans="1:12">
      <c r="A2522">
        <v>7330</v>
      </c>
      <c r="B2522" t="s">
        <v>1022</v>
      </c>
      <c r="C2522">
        <v>756</v>
      </c>
      <c r="D2522" t="s">
        <v>1307</v>
      </c>
      <c r="E2522">
        <v>2015</v>
      </c>
      <c r="F2522" s="15">
        <f>IF(VLOOKUP(IF($A2522&lt;1500,'BM011'!$D$5,IF($A2522&lt;1800,'BM011'!$D$5,IF($A2522&lt;2000,'BM011'!$D$5,$A2522))),'BM011'!$D$5:$U$607,'BM011'!T$609,0)="BRUG KOM",VLOOKUP($C2522,'BM010'!$C$5:$T$102,'BM010'!S$104,0),VLOOKUP(IF($A2522&lt;1500,'BM011'!$D$5,IF($A2522&lt;1800,'BM011'!$D$5,IF($A2522&lt;2000,'BM011'!$D$5,$A2522))),'BM011'!$D$5:$U$607,'BM011'!T$609,0))</f>
        <v>7494.25</v>
      </c>
      <c r="G2522">
        <f>SUMIFS(Baggrundsvariable!D$3:D$296,Baggrundsvariable!$A$3:$A$296,Samlet!$C2522,Baggrundsvariable!$C$3:$C$296,Samlet!$E2522)</f>
        <v>207661</v>
      </c>
      <c r="H2522" s="8">
        <f>SUMIFS(Baggrundsvariable!E$3:E$296,Baggrundsvariable!$A$3:$A$296,Samlet!$C2522,Baggrundsvariable!$C$3:$C$296,Samlet!$E2522)</f>
        <v>0.79999999999999982</v>
      </c>
      <c r="I2522" s="8">
        <f>SUMIFS(Baggrundsvariable!F$3:F$296,Baggrundsvariable!$A$3:$A$296,Samlet!$C2522,Baggrundsvariable!$C$3:$C$296,Samlet!$E2522)</f>
        <v>2.6</v>
      </c>
      <c r="J2522" s="8">
        <f>SUMIFS(Baggrundsvariable!G$3:G$296,Baggrundsvariable!$A$3:$A$296,Samlet!$C2522,Baggrundsvariable!$C$3:$C$296,Samlet!$E2522)</f>
        <v>15.3</v>
      </c>
      <c r="K2522" s="8">
        <f>SUMIFS(Baggrundsvariable!H$3:H$296,Baggrundsvariable!$A$3:$A$296,Samlet!$C2522,Baggrundsvariable!$C$3:$C$296,Samlet!$E2522)</f>
        <v>14.1</v>
      </c>
      <c r="L2522" s="8">
        <f>SUMIFS(Baggrundsvariable!I$3:I$296,Baggrundsvariable!$A$3:$A$296,Samlet!$C2522,Baggrundsvariable!$C$3:$C$296,Samlet!$E2522)</f>
        <v>6.2292185563721585</v>
      </c>
    </row>
    <row r="2523" spans="1:12">
      <c r="A2523">
        <v>7330</v>
      </c>
      <c r="B2523" t="s">
        <v>1022</v>
      </c>
      <c r="C2523">
        <v>630</v>
      </c>
      <c r="D2523" t="s">
        <v>1291</v>
      </c>
      <c r="E2523">
        <v>2015</v>
      </c>
      <c r="F2523" s="15">
        <f>IF(VLOOKUP(IF($A2523&lt;1500,'BM011'!$D$5,IF($A2523&lt;1800,'BM011'!$D$5,IF($A2523&lt;2000,'BM011'!$D$5,$A2523))),'BM011'!$D$5:$U$607,'BM011'!T$609,0)="BRUG KOM",VLOOKUP($C2523,'BM010'!$C$5:$T$102,'BM010'!S$104,0),VLOOKUP(IF($A2523&lt;1500,'BM011'!$D$5,IF($A2523&lt;1800,'BM011'!$D$5,IF($A2523&lt;2000,'BM011'!$D$5,$A2523))),'BM011'!$D$5:$U$607,'BM011'!T$609,0))</f>
        <v>7494.25</v>
      </c>
      <c r="G2523">
        <f>SUMIFS(Baggrundsvariable!D$3:D$296,Baggrundsvariable!$A$3:$A$296,Samlet!$C2523,Baggrundsvariable!$C$3:$C$296,Samlet!$E2523)</f>
        <v>223679</v>
      </c>
      <c r="H2523" s="8">
        <f>SUMIFS(Baggrundsvariable!E$3:E$296,Baggrundsvariable!$A$3:$A$296,Samlet!$C2523,Baggrundsvariable!$C$3:$C$296,Samlet!$E2523)</f>
        <v>0.6416666666666665</v>
      </c>
      <c r="I2523" s="8">
        <f>SUMIFS(Baggrundsvariable!F$3:F$296,Baggrundsvariable!$A$3:$A$296,Samlet!$C2523,Baggrundsvariable!$C$3:$C$296,Samlet!$E2523)</f>
        <v>3.7</v>
      </c>
      <c r="J2523" s="8">
        <f>SUMIFS(Baggrundsvariable!G$3:G$296,Baggrundsvariable!$A$3:$A$296,Samlet!$C2523,Baggrundsvariable!$C$3:$C$296,Samlet!$E2523)</f>
        <v>15.1</v>
      </c>
      <c r="K2523" s="8">
        <f>SUMIFS(Baggrundsvariable!H$3:H$296,Baggrundsvariable!$A$3:$A$296,Samlet!$C2523,Baggrundsvariable!$C$3:$C$296,Samlet!$E2523)</f>
        <v>14</v>
      </c>
      <c r="L2523" s="8">
        <f>SUMIFS(Baggrundsvariable!I$3:I$296,Baggrundsvariable!$A$3:$A$296,Samlet!$C2523,Baggrundsvariable!$C$3:$C$296,Samlet!$E2523)</f>
        <v>6.9081756584714054</v>
      </c>
    </row>
    <row r="2524" spans="1:12">
      <c r="A2524">
        <v>7361</v>
      </c>
      <c r="B2524" t="s">
        <v>1023</v>
      </c>
      <c r="C2524">
        <v>756</v>
      </c>
      <c r="D2524" t="s">
        <v>1307</v>
      </c>
      <c r="E2524">
        <v>2015</v>
      </c>
      <c r="F2524" s="15">
        <f>IF(VLOOKUP(IF($A2524&lt;1500,'BM011'!$D$5,IF($A2524&lt;1800,'BM011'!$D$5,IF($A2524&lt;2000,'BM011'!$D$5,$A2524))),'BM011'!$D$5:$U$607,'BM011'!T$609,0)="BRUG KOM",VLOOKUP($C2524,'BM010'!$C$5:$T$102,'BM010'!S$104,0),VLOOKUP(IF($A2524&lt;1500,'BM011'!$D$5,IF($A2524&lt;1800,'BM011'!$D$5,IF($A2524&lt;2000,'BM011'!$D$5,$A2524))),'BM011'!$D$5:$U$607,'BM011'!T$609,0))</f>
        <v>5732</v>
      </c>
      <c r="G2524">
        <f>SUMIFS(Baggrundsvariable!D$3:D$296,Baggrundsvariable!$A$3:$A$296,Samlet!$C2524,Baggrundsvariable!$C$3:$C$296,Samlet!$E2524)</f>
        <v>207661</v>
      </c>
      <c r="H2524" s="8">
        <f>SUMIFS(Baggrundsvariable!E$3:E$296,Baggrundsvariable!$A$3:$A$296,Samlet!$C2524,Baggrundsvariable!$C$3:$C$296,Samlet!$E2524)</f>
        <v>0.79999999999999982</v>
      </c>
      <c r="I2524" s="8">
        <f>SUMIFS(Baggrundsvariable!F$3:F$296,Baggrundsvariable!$A$3:$A$296,Samlet!$C2524,Baggrundsvariable!$C$3:$C$296,Samlet!$E2524)</f>
        <v>2.6</v>
      </c>
      <c r="J2524" s="8">
        <f>SUMIFS(Baggrundsvariable!G$3:G$296,Baggrundsvariable!$A$3:$A$296,Samlet!$C2524,Baggrundsvariable!$C$3:$C$296,Samlet!$E2524)</f>
        <v>15.3</v>
      </c>
      <c r="K2524" s="8">
        <f>SUMIFS(Baggrundsvariable!H$3:H$296,Baggrundsvariable!$A$3:$A$296,Samlet!$C2524,Baggrundsvariable!$C$3:$C$296,Samlet!$E2524)</f>
        <v>14.1</v>
      </c>
      <c r="L2524" s="8">
        <f>SUMIFS(Baggrundsvariable!I$3:I$296,Baggrundsvariable!$A$3:$A$296,Samlet!$C2524,Baggrundsvariable!$C$3:$C$296,Samlet!$E2524)</f>
        <v>6.2292185563721585</v>
      </c>
    </row>
    <row r="2525" spans="1:12">
      <c r="A2525">
        <v>7361</v>
      </c>
      <c r="B2525" t="s">
        <v>1023</v>
      </c>
      <c r="C2525">
        <v>630</v>
      </c>
      <c r="D2525" t="s">
        <v>1291</v>
      </c>
      <c r="E2525">
        <v>2015</v>
      </c>
      <c r="F2525" s="15">
        <f>IF(VLOOKUP(IF($A2525&lt;1500,'BM011'!$D$5,IF($A2525&lt;1800,'BM011'!$D$5,IF($A2525&lt;2000,'BM011'!$D$5,$A2525))),'BM011'!$D$5:$U$607,'BM011'!T$609,0)="BRUG KOM",VLOOKUP($C2525,'BM010'!$C$5:$T$102,'BM010'!S$104,0),VLOOKUP(IF($A2525&lt;1500,'BM011'!$D$5,IF($A2525&lt;1800,'BM011'!$D$5,IF($A2525&lt;2000,'BM011'!$D$5,$A2525))),'BM011'!$D$5:$U$607,'BM011'!T$609,0))</f>
        <v>5732</v>
      </c>
      <c r="G2525">
        <f>SUMIFS(Baggrundsvariable!D$3:D$296,Baggrundsvariable!$A$3:$A$296,Samlet!$C2525,Baggrundsvariable!$C$3:$C$296,Samlet!$E2525)</f>
        <v>223679</v>
      </c>
      <c r="H2525" s="8">
        <f>SUMIFS(Baggrundsvariable!E$3:E$296,Baggrundsvariable!$A$3:$A$296,Samlet!$C2525,Baggrundsvariable!$C$3:$C$296,Samlet!$E2525)</f>
        <v>0.6416666666666665</v>
      </c>
      <c r="I2525" s="8">
        <f>SUMIFS(Baggrundsvariable!F$3:F$296,Baggrundsvariable!$A$3:$A$296,Samlet!$C2525,Baggrundsvariable!$C$3:$C$296,Samlet!$E2525)</f>
        <v>3.7</v>
      </c>
      <c r="J2525" s="8">
        <f>SUMIFS(Baggrundsvariable!G$3:G$296,Baggrundsvariable!$A$3:$A$296,Samlet!$C2525,Baggrundsvariable!$C$3:$C$296,Samlet!$E2525)</f>
        <v>15.1</v>
      </c>
      <c r="K2525" s="8">
        <f>SUMIFS(Baggrundsvariable!H$3:H$296,Baggrundsvariable!$A$3:$A$296,Samlet!$C2525,Baggrundsvariable!$C$3:$C$296,Samlet!$E2525)</f>
        <v>14</v>
      </c>
      <c r="L2525" s="8">
        <f>SUMIFS(Baggrundsvariable!I$3:I$296,Baggrundsvariable!$A$3:$A$296,Samlet!$C2525,Baggrundsvariable!$C$3:$C$296,Samlet!$E2525)</f>
        <v>6.9081756584714054</v>
      </c>
    </row>
    <row r="2526" spans="1:12">
      <c r="A2526">
        <v>7362</v>
      </c>
      <c r="B2526" t="s">
        <v>1024</v>
      </c>
      <c r="C2526">
        <v>740</v>
      </c>
      <c r="D2526" t="s">
        <v>1308</v>
      </c>
      <c r="E2526">
        <v>2015</v>
      </c>
      <c r="F2526" s="15">
        <f>IF(VLOOKUP(IF($A2526&lt;1500,'BM011'!$D$5,IF($A2526&lt;1800,'BM011'!$D$5,IF($A2526&lt;2000,'BM011'!$D$5,$A2526))),'BM011'!$D$5:$U$607,'BM011'!T$609,0)="BRUG KOM",VLOOKUP($C2526,'BM010'!$C$5:$T$102,'BM010'!S$104,0),VLOOKUP(IF($A2526&lt;1500,'BM011'!$D$5,IF($A2526&lt;1800,'BM011'!$D$5,IF($A2526&lt;2000,'BM011'!$D$5,$A2526))),'BM011'!$D$5:$U$607,'BM011'!T$609,0))</f>
        <v>12145.25</v>
      </c>
      <c r="G2526">
        <f>SUMIFS(Baggrundsvariable!D$3:D$296,Baggrundsvariable!$A$3:$A$296,Samlet!$C2526,Baggrundsvariable!$C$3:$C$296,Samlet!$E2526)</f>
        <v>223506</v>
      </c>
      <c r="H2526" s="8">
        <f>SUMIFS(Baggrundsvariable!E$3:E$296,Baggrundsvariable!$A$3:$A$296,Samlet!$C2526,Baggrundsvariable!$C$3:$C$296,Samlet!$E2526)</f>
        <v>0.79166666666666663</v>
      </c>
      <c r="I2526" s="8">
        <f>SUMIFS(Baggrundsvariable!F$3:F$296,Baggrundsvariable!$A$3:$A$296,Samlet!$C2526,Baggrundsvariable!$C$3:$C$296,Samlet!$E2526)</f>
        <v>2.8</v>
      </c>
      <c r="J2526" s="8">
        <f>SUMIFS(Baggrundsvariable!G$3:G$296,Baggrundsvariable!$A$3:$A$296,Samlet!$C2526,Baggrundsvariable!$C$3:$C$296,Samlet!$E2526)</f>
        <v>13.7</v>
      </c>
      <c r="K2526" s="8">
        <f>SUMIFS(Baggrundsvariable!H$3:H$296,Baggrundsvariable!$A$3:$A$296,Samlet!$C2526,Baggrundsvariable!$C$3:$C$296,Samlet!$E2526)</f>
        <v>14.6</v>
      </c>
      <c r="L2526" s="8">
        <f>SUMIFS(Baggrundsvariable!I$3:I$296,Baggrundsvariable!$A$3:$A$296,Samlet!$C2526,Baggrundsvariable!$C$3:$C$296,Samlet!$E2526)</f>
        <v>4.1907426387080688</v>
      </c>
    </row>
    <row r="2527" spans="1:12">
      <c r="A2527">
        <v>7362</v>
      </c>
      <c r="B2527" t="s">
        <v>1024</v>
      </c>
      <c r="C2527">
        <v>756</v>
      </c>
      <c r="D2527" t="s">
        <v>1307</v>
      </c>
      <c r="E2527">
        <v>2015</v>
      </c>
      <c r="F2527" s="15">
        <f>IF(VLOOKUP(IF($A2527&lt;1500,'BM011'!$D$5,IF($A2527&lt;1800,'BM011'!$D$5,IF($A2527&lt;2000,'BM011'!$D$5,$A2527))),'BM011'!$D$5:$U$607,'BM011'!T$609,0)="BRUG KOM",VLOOKUP($C2527,'BM010'!$C$5:$T$102,'BM010'!S$104,0),VLOOKUP(IF($A2527&lt;1500,'BM011'!$D$5,IF($A2527&lt;1800,'BM011'!$D$5,IF($A2527&lt;2000,'BM011'!$D$5,$A2527))),'BM011'!$D$5:$U$607,'BM011'!T$609,0))</f>
        <v>7823</v>
      </c>
      <c r="G2527">
        <f>SUMIFS(Baggrundsvariable!D$3:D$296,Baggrundsvariable!$A$3:$A$296,Samlet!$C2527,Baggrundsvariable!$C$3:$C$296,Samlet!$E2527)</f>
        <v>207661</v>
      </c>
      <c r="H2527" s="8">
        <f>SUMIFS(Baggrundsvariable!E$3:E$296,Baggrundsvariable!$A$3:$A$296,Samlet!$C2527,Baggrundsvariable!$C$3:$C$296,Samlet!$E2527)</f>
        <v>0.79999999999999982</v>
      </c>
      <c r="I2527" s="8">
        <f>SUMIFS(Baggrundsvariable!F$3:F$296,Baggrundsvariable!$A$3:$A$296,Samlet!$C2527,Baggrundsvariable!$C$3:$C$296,Samlet!$E2527)</f>
        <v>2.6</v>
      </c>
      <c r="J2527" s="8">
        <f>SUMIFS(Baggrundsvariable!G$3:G$296,Baggrundsvariable!$A$3:$A$296,Samlet!$C2527,Baggrundsvariable!$C$3:$C$296,Samlet!$E2527)</f>
        <v>15.3</v>
      </c>
      <c r="K2527" s="8">
        <f>SUMIFS(Baggrundsvariable!H$3:H$296,Baggrundsvariable!$A$3:$A$296,Samlet!$C2527,Baggrundsvariable!$C$3:$C$296,Samlet!$E2527)</f>
        <v>14.1</v>
      </c>
      <c r="L2527" s="8">
        <f>SUMIFS(Baggrundsvariable!I$3:I$296,Baggrundsvariable!$A$3:$A$296,Samlet!$C2527,Baggrundsvariable!$C$3:$C$296,Samlet!$E2527)</f>
        <v>6.2292185563721585</v>
      </c>
    </row>
    <row r="2528" spans="1:12">
      <c r="A2528">
        <v>7400</v>
      </c>
      <c r="B2528" t="s">
        <v>1025</v>
      </c>
      <c r="C2528">
        <v>657</v>
      </c>
      <c r="D2528" t="s">
        <v>1302</v>
      </c>
      <c r="E2528">
        <v>2015</v>
      </c>
      <c r="F2528" s="15">
        <f>IF(VLOOKUP(IF($A2528&lt;1500,'BM011'!$D$5,IF($A2528&lt;1800,'BM011'!$D$5,IF($A2528&lt;2000,'BM011'!$D$5,$A2528))),'BM011'!$D$5:$U$607,'BM011'!T$609,0)="BRUG KOM",VLOOKUP($C2528,'BM010'!$C$5:$T$102,'BM010'!S$104,0),VLOOKUP(IF($A2528&lt;1500,'BM011'!$D$5,IF($A2528&lt;1800,'BM011'!$D$5,IF($A2528&lt;2000,'BM011'!$D$5,$A2528))),'BM011'!$D$5:$U$607,'BM011'!T$609,0))</f>
        <v>10645.75</v>
      </c>
      <c r="G2528">
        <f>SUMIFS(Baggrundsvariable!D$3:D$296,Baggrundsvariable!$A$3:$A$296,Samlet!$C2528,Baggrundsvariable!$C$3:$C$296,Samlet!$E2528)</f>
        <v>211934</v>
      </c>
      <c r="H2528" s="8">
        <f>SUMIFS(Baggrundsvariable!E$3:E$296,Baggrundsvariable!$A$3:$A$296,Samlet!$C2528,Baggrundsvariable!$C$3:$C$296,Samlet!$E2528)</f>
        <v>0.63333333333333319</v>
      </c>
      <c r="I2528" s="8">
        <f>SUMIFS(Baggrundsvariable!F$3:F$296,Baggrundsvariable!$A$3:$A$296,Samlet!$C2528,Baggrundsvariable!$C$3:$C$296,Samlet!$E2528)</f>
        <v>4.0999999999999996</v>
      </c>
      <c r="J2528" s="8">
        <f>SUMIFS(Baggrundsvariable!G$3:G$296,Baggrundsvariable!$A$3:$A$296,Samlet!$C2528,Baggrundsvariable!$C$3:$C$296,Samlet!$E2528)</f>
        <v>15.8</v>
      </c>
      <c r="K2528" s="8">
        <f>SUMIFS(Baggrundsvariable!H$3:H$296,Baggrundsvariable!$A$3:$A$296,Samlet!$C2528,Baggrundsvariable!$C$3:$C$296,Samlet!$E2528)</f>
        <v>12.8</v>
      </c>
      <c r="L2528" s="8">
        <f>SUMIFS(Baggrundsvariable!I$3:I$296,Baggrundsvariable!$A$3:$A$296,Samlet!$C2528,Baggrundsvariable!$C$3:$C$296,Samlet!$E2528)</f>
        <v>5.7795872461173419</v>
      </c>
    </row>
    <row r="2529" spans="1:12">
      <c r="A2529">
        <v>7400</v>
      </c>
      <c r="B2529" t="s">
        <v>1025</v>
      </c>
      <c r="C2529">
        <v>756</v>
      </c>
      <c r="D2529" t="s">
        <v>1307</v>
      </c>
      <c r="E2529">
        <v>2015</v>
      </c>
      <c r="F2529" s="15">
        <f>IF(VLOOKUP(IF($A2529&lt;1500,'BM011'!$D$5,IF($A2529&lt;1800,'BM011'!$D$5,IF($A2529&lt;2000,'BM011'!$D$5,$A2529))),'BM011'!$D$5:$U$607,'BM011'!T$609,0)="BRUG KOM",VLOOKUP($C2529,'BM010'!$C$5:$T$102,'BM010'!S$104,0),VLOOKUP(IF($A2529&lt;1500,'BM011'!$D$5,IF($A2529&lt;1800,'BM011'!$D$5,IF($A2529&lt;2000,'BM011'!$D$5,$A2529))),'BM011'!$D$5:$U$607,'BM011'!T$609,0))</f>
        <v>10645.75</v>
      </c>
      <c r="G2529">
        <f>SUMIFS(Baggrundsvariable!D$3:D$296,Baggrundsvariable!$A$3:$A$296,Samlet!$C2529,Baggrundsvariable!$C$3:$C$296,Samlet!$E2529)</f>
        <v>207661</v>
      </c>
      <c r="H2529" s="8">
        <f>SUMIFS(Baggrundsvariable!E$3:E$296,Baggrundsvariable!$A$3:$A$296,Samlet!$C2529,Baggrundsvariable!$C$3:$C$296,Samlet!$E2529)</f>
        <v>0.79999999999999982</v>
      </c>
      <c r="I2529" s="8">
        <f>SUMIFS(Baggrundsvariable!F$3:F$296,Baggrundsvariable!$A$3:$A$296,Samlet!$C2529,Baggrundsvariable!$C$3:$C$296,Samlet!$E2529)</f>
        <v>2.6</v>
      </c>
      <c r="J2529" s="8">
        <f>SUMIFS(Baggrundsvariable!G$3:G$296,Baggrundsvariable!$A$3:$A$296,Samlet!$C2529,Baggrundsvariable!$C$3:$C$296,Samlet!$E2529)</f>
        <v>15.3</v>
      </c>
      <c r="K2529" s="8">
        <f>SUMIFS(Baggrundsvariable!H$3:H$296,Baggrundsvariable!$A$3:$A$296,Samlet!$C2529,Baggrundsvariable!$C$3:$C$296,Samlet!$E2529)</f>
        <v>14.1</v>
      </c>
      <c r="L2529" s="8">
        <f>SUMIFS(Baggrundsvariable!I$3:I$296,Baggrundsvariable!$A$3:$A$296,Samlet!$C2529,Baggrundsvariable!$C$3:$C$296,Samlet!$E2529)</f>
        <v>6.2292185563721585</v>
      </c>
    </row>
    <row r="2530" spans="1:12">
      <c r="A2530">
        <v>7400</v>
      </c>
      <c r="B2530" t="s">
        <v>1025</v>
      </c>
      <c r="C2530">
        <v>760</v>
      </c>
      <c r="D2530" t="s">
        <v>1301</v>
      </c>
      <c r="E2530">
        <v>2015</v>
      </c>
      <c r="F2530" s="15">
        <f>IF(VLOOKUP(IF($A2530&lt;1500,'BM011'!$D$5,IF($A2530&lt;1800,'BM011'!$D$5,IF($A2530&lt;2000,'BM011'!$D$5,$A2530))),'BM011'!$D$5:$U$607,'BM011'!T$609,0)="BRUG KOM",VLOOKUP($C2530,'BM010'!$C$5:$T$102,'BM010'!S$104,0),VLOOKUP(IF($A2530&lt;1500,'BM011'!$D$5,IF($A2530&lt;1800,'BM011'!$D$5,IF($A2530&lt;2000,'BM011'!$D$5,$A2530))),'BM011'!$D$5:$U$607,'BM011'!T$609,0))</f>
        <v>10645.75</v>
      </c>
      <c r="G2530">
        <f>SUMIFS(Baggrundsvariable!D$3:D$296,Baggrundsvariable!$A$3:$A$296,Samlet!$C2530,Baggrundsvariable!$C$3:$C$296,Samlet!$E2530)</f>
        <v>207635</v>
      </c>
      <c r="H2530" s="8">
        <f>SUMIFS(Baggrundsvariable!E$3:E$296,Baggrundsvariable!$A$3:$A$296,Samlet!$C2530,Baggrundsvariable!$C$3:$C$296,Samlet!$E2530)</f>
        <v>0.51666666666666672</v>
      </c>
      <c r="I2530" s="8">
        <f>SUMIFS(Baggrundsvariable!F$3:F$296,Baggrundsvariable!$A$3:$A$296,Samlet!$C2530,Baggrundsvariable!$C$3:$C$296,Samlet!$E2530)</f>
        <v>1.6</v>
      </c>
      <c r="J2530" s="8">
        <f>SUMIFS(Baggrundsvariable!G$3:G$296,Baggrundsvariable!$A$3:$A$296,Samlet!$C2530,Baggrundsvariable!$C$3:$C$296,Samlet!$E2530)</f>
        <v>13.4</v>
      </c>
      <c r="K2530" s="8">
        <f>SUMIFS(Baggrundsvariable!H$3:H$296,Baggrundsvariable!$A$3:$A$296,Samlet!$C2530,Baggrundsvariable!$C$3:$C$296,Samlet!$E2530)</f>
        <v>12.5</v>
      </c>
      <c r="L2530" s="8">
        <f>SUMIFS(Baggrundsvariable!I$3:I$296,Baggrundsvariable!$A$3:$A$296,Samlet!$C2530,Baggrundsvariable!$C$3:$C$296,Samlet!$E2530)</f>
        <v>3.7438962972694827</v>
      </c>
    </row>
    <row r="2531" spans="1:12">
      <c r="A2531">
        <v>7430</v>
      </c>
      <c r="B2531" t="s">
        <v>1026</v>
      </c>
      <c r="C2531">
        <v>756</v>
      </c>
      <c r="D2531" t="s">
        <v>1307</v>
      </c>
      <c r="E2531">
        <v>2015</v>
      </c>
      <c r="F2531" s="15">
        <f>IF(VLOOKUP(IF($A2531&lt;1500,'BM011'!$D$5,IF($A2531&lt;1800,'BM011'!$D$5,IF($A2531&lt;2000,'BM011'!$D$5,$A2531))),'BM011'!$D$5:$U$607,'BM011'!T$609,0)="BRUG KOM",VLOOKUP($C2531,'BM010'!$C$5:$T$102,'BM010'!S$104,0),VLOOKUP(IF($A2531&lt;1500,'BM011'!$D$5,IF($A2531&lt;1800,'BM011'!$D$5,IF($A2531&lt;2000,'BM011'!$D$5,$A2531))),'BM011'!$D$5:$U$607,'BM011'!T$609,0))</f>
        <v>9032.25</v>
      </c>
      <c r="G2531">
        <f>SUMIFS(Baggrundsvariable!D$3:D$296,Baggrundsvariable!$A$3:$A$296,Samlet!$C2531,Baggrundsvariable!$C$3:$C$296,Samlet!$E2531)</f>
        <v>207661</v>
      </c>
      <c r="H2531" s="8">
        <f>SUMIFS(Baggrundsvariable!E$3:E$296,Baggrundsvariable!$A$3:$A$296,Samlet!$C2531,Baggrundsvariable!$C$3:$C$296,Samlet!$E2531)</f>
        <v>0.79999999999999982</v>
      </c>
      <c r="I2531" s="8">
        <f>SUMIFS(Baggrundsvariable!F$3:F$296,Baggrundsvariable!$A$3:$A$296,Samlet!$C2531,Baggrundsvariable!$C$3:$C$296,Samlet!$E2531)</f>
        <v>2.6</v>
      </c>
      <c r="J2531" s="8">
        <f>SUMIFS(Baggrundsvariable!G$3:G$296,Baggrundsvariable!$A$3:$A$296,Samlet!$C2531,Baggrundsvariable!$C$3:$C$296,Samlet!$E2531)</f>
        <v>15.3</v>
      </c>
      <c r="K2531" s="8">
        <f>SUMIFS(Baggrundsvariable!H$3:H$296,Baggrundsvariable!$A$3:$A$296,Samlet!$C2531,Baggrundsvariable!$C$3:$C$296,Samlet!$E2531)</f>
        <v>14.1</v>
      </c>
      <c r="L2531" s="8">
        <f>SUMIFS(Baggrundsvariable!I$3:I$296,Baggrundsvariable!$A$3:$A$296,Samlet!$C2531,Baggrundsvariable!$C$3:$C$296,Samlet!$E2531)</f>
        <v>6.2292185563721585</v>
      </c>
    </row>
    <row r="2532" spans="1:12">
      <c r="A2532">
        <v>7441</v>
      </c>
      <c r="B2532" t="s">
        <v>1027</v>
      </c>
      <c r="C2532">
        <v>740</v>
      </c>
      <c r="D2532" t="s">
        <v>1308</v>
      </c>
      <c r="E2532">
        <v>2015</v>
      </c>
      <c r="F2532" s="15">
        <f>IF(VLOOKUP(IF($A2532&lt;1500,'BM011'!$D$5,IF($A2532&lt;1800,'BM011'!$D$5,IF($A2532&lt;2000,'BM011'!$D$5,$A2532))),'BM011'!$D$5:$U$607,'BM011'!T$609,0)="BRUG KOM",VLOOKUP($C2532,'BM010'!$C$5:$T$102,'BM010'!S$104,0),VLOOKUP(IF($A2532&lt;1500,'BM011'!$D$5,IF($A2532&lt;1800,'BM011'!$D$5,IF($A2532&lt;2000,'BM011'!$D$5,$A2532))),'BM011'!$D$5:$U$607,'BM011'!T$609,0))</f>
        <v>7868.5</v>
      </c>
      <c r="G2532">
        <f>SUMIFS(Baggrundsvariable!D$3:D$296,Baggrundsvariable!$A$3:$A$296,Samlet!$C2532,Baggrundsvariable!$C$3:$C$296,Samlet!$E2532)</f>
        <v>223506</v>
      </c>
      <c r="H2532" s="8">
        <f>SUMIFS(Baggrundsvariable!E$3:E$296,Baggrundsvariable!$A$3:$A$296,Samlet!$C2532,Baggrundsvariable!$C$3:$C$296,Samlet!$E2532)</f>
        <v>0.79166666666666663</v>
      </c>
      <c r="I2532" s="8">
        <f>SUMIFS(Baggrundsvariable!F$3:F$296,Baggrundsvariable!$A$3:$A$296,Samlet!$C2532,Baggrundsvariable!$C$3:$C$296,Samlet!$E2532)</f>
        <v>2.8</v>
      </c>
      <c r="J2532" s="8">
        <f>SUMIFS(Baggrundsvariable!G$3:G$296,Baggrundsvariable!$A$3:$A$296,Samlet!$C2532,Baggrundsvariable!$C$3:$C$296,Samlet!$E2532)</f>
        <v>13.7</v>
      </c>
      <c r="K2532" s="8">
        <f>SUMIFS(Baggrundsvariable!H$3:H$296,Baggrundsvariable!$A$3:$A$296,Samlet!$C2532,Baggrundsvariable!$C$3:$C$296,Samlet!$E2532)</f>
        <v>14.6</v>
      </c>
      <c r="L2532" s="8">
        <f>SUMIFS(Baggrundsvariable!I$3:I$296,Baggrundsvariable!$A$3:$A$296,Samlet!$C2532,Baggrundsvariable!$C$3:$C$296,Samlet!$E2532)</f>
        <v>4.1907426387080688</v>
      </c>
    </row>
    <row r="2533" spans="1:12">
      <c r="A2533">
        <v>7441</v>
      </c>
      <c r="B2533" t="s">
        <v>1027</v>
      </c>
      <c r="C2533">
        <v>756</v>
      </c>
      <c r="D2533" t="s">
        <v>1307</v>
      </c>
      <c r="E2533">
        <v>2015</v>
      </c>
      <c r="F2533" s="15">
        <f>IF(VLOOKUP(IF($A2533&lt;1500,'BM011'!$D$5,IF($A2533&lt;1800,'BM011'!$D$5,IF($A2533&lt;2000,'BM011'!$D$5,$A2533))),'BM011'!$D$5:$U$607,'BM011'!T$609,0)="BRUG KOM",VLOOKUP($C2533,'BM010'!$C$5:$T$102,'BM010'!S$104,0),VLOOKUP(IF($A2533&lt;1500,'BM011'!$D$5,IF($A2533&lt;1800,'BM011'!$D$5,IF($A2533&lt;2000,'BM011'!$D$5,$A2533))),'BM011'!$D$5:$U$607,'BM011'!T$609,0))</f>
        <v>7868.5</v>
      </c>
      <c r="G2533">
        <f>SUMIFS(Baggrundsvariable!D$3:D$296,Baggrundsvariable!$A$3:$A$296,Samlet!$C2533,Baggrundsvariable!$C$3:$C$296,Samlet!$E2533)</f>
        <v>207661</v>
      </c>
      <c r="H2533" s="8">
        <f>SUMIFS(Baggrundsvariable!E$3:E$296,Baggrundsvariable!$A$3:$A$296,Samlet!$C2533,Baggrundsvariable!$C$3:$C$296,Samlet!$E2533)</f>
        <v>0.79999999999999982</v>
      </c>
      <c r="I2533" s="8">
        <f>SUMIFS(Baggrundsvariable!F$3:F$296,Baggrundsvariable!$A$3:$A$296,Samlet!$C2533,Baggrundsvariable!$C$3:$C$296,Samlet!$E2533)</f>
        <v>2.6</v>
      </c>
      <c r="J2533" s="8">
        <f>SUMIFS(Baggrundsvariable!G$3:G$296,Baggrundsvariable!$A$3:$A$296,Samlet!$C2533,Baggrundsvariable!$C$3:$C$296,Samlet!$E2533)</f>
        <v>15.3</v>
      </c>
      <c r="K2533" s="8">
        <f>SUMIFS(Baggrundsvariable!H$3:H$296,Baggrundsvariable!$A$3:$A$296,Samlet!$C2533,Baggrundsvariable!$C$3:$C$296,Samlet!$E2533)</f>
        <v>14.1</v>
      </c>
      <c r="L2533" s="8">
        <f>SUMIFS(Baggrundsvariable!I$3:I$296,Baggrundsvariable!$A$3:$A$296,Samlet!$C2533,Baggrundsvariable!$C$3:$C$296,Samlet!$E2533)</f>
        <v>6.2292185563721585</v>
      </c>
    </row>
    <row r="2534" spans="1:12">
      <c r="A2534">
        <v>7442</v>
      </c>
      <c r="B2534" t="s">
        <v>1028</v>
      </c>
      <c r="C2534">
        <v>740</v>
      </c>
      <c r="D2534" t="s">
        <v>1308</v>
      </c>
      <c r="E2534">
        <v>2015</v>
      </c>
      <c r="F2534" s="15">
        <f>IF(VLOOKUP(IF($A2534&lt;1500,'BM011'!$D$5,IF($A2534&lt;1800,'BM011'!$D$5,IF($A2534&lt;2000,'BM011'!$D$5,$A2534))),'BM011'!$D$5:$U$607,'BM011'!T$609,0)="BRUG KOM",VLOOKUP($C2534,'BM010'!$C$5:$T$102,'BM010'!S$104,0),VLOOKUP(IF($A2534&lt;1500,'BM011'!$D$5,IF($A2534&lt;1800,'BM011'!$D$5,IF($A2534&lt;2000,'BM011'!$D$5,$A2534))),'BM011'!$D$5:$U$607,'BM011'!T$609,0))</f>
        <v>5782</v>
      </c>
      <c r="G2534">
        <f>SUMIFS(Baggrundsvariable!D$3:D$296,Baggrundsvariable!$A$3:$A$296,Samlet!$C2534,Baggrundsvariable!$C$3:$C$296,Samlet!$E2534)</f>
        <v>223506</v>
      </c>
      <c r="H2534" s="8">
        <f>SUMIFS(Baggrundsvariable!E$3:E$296,Baggrundsvariable!$A$3:$A$296,Samlet!$C2534,Baggrundsvariable!$C$3:$C$296,Samlet!$E2534)</f>
        <v>0.79166666666666663</v>
      </c>
      <c r="I2534" s="8">
        <f>SUMIFS(Baggrundsvariable!F$3:F$296,Baggrundsvariable!$A$3:$A$296,Samlet!$C2534,Baggrundsvariable!$C$3:$C$296,Samlet!$E2534)</f>
        <v>2.8</v>
      </c>
      <c r="J2534" s="8">
        <f>SUMIFS(Baggrundsvariable!G$3:G$296,Baggrundsvariable!$A$3:$A$296,Samlet!$C2534,Baggrundsvariable!$C$3:$C$296,Samlet!$E2534)</f>
        <v>13.7</v>
      </c>
      <c r="K2534" s="8">
        <f>SUMIFS(Baggrundsvariable!H$3:H$296,Baggrundsvariable!$A$3:$A$296,Samlet!$C2534,Baggrundsvariable!$C$3:$C$296,Samlet!$E2534)</f>
        <v>14.6</v>
      </c>
      <c r="L2534" s="8">
        <f>SUMIFS(Baggrundsvariable!I$3:I$296,Baggrundsvariable!$A$3:$A$296,Samlet!$C2534,Baggrundsvariable!$C$3:$C$296,Samlet!$E2534)</f>
        <v>4.1907426387080688</v>
      </c>
    </row>
    <row r="2535" spans="1:12">
      <c r="A2535">
        <v>7442</v>
      </c>
      <c r="B2535" t="s">
        <v>1028</v>
      </c>
      <c r="C2535">
        <v>756</v>
      </c>
      <c r="D2535" t="s">
        <v>1307</v>
      </c>
      <c r="E2535">
        <v>2015</v>
      </c>
      <c r="F2535" s="15">
        <f>IF(VLOOKUP(IF($A2535&lt;1500,'BM011'!$D$5,IF($A2535&lt;1800,'BM011'!$D$5,IF($A2535&lt;2000,'BM011'!$D$5,$A2535))),'BM011'!$D$5:$U$607,'BM011'!T$609,0)="BRUG KOM",VLOOKUP($C2535,'BM010'!$C$5:$T$102,'BM010'!S$104,0),VLOOKUP(IF($A2535&lt;1500,'BM011'!$D$5,IF($A2535&lt;1800,'BM011'!$D$5,IF($A2535&lt;2000,'BM011'!$D$5,$A2535))),'BM011'!$D$5:$U$607,'BM011'!T$609,0))</f>
        <v>5782</v>
      </c>
      <c r="G2535">
        <f>SUMIFS(Baggrundsvariable!D$3:D$296,Baggrundsvariable!$A$3:$A$296,Samlet!$C2535,Baggrundsvariable!$C$3:$C$296,Samlet!$E2535)</f>
        <v>207661</v>
      </c>
      <c r="H2535" s="8">
        <f>SUMIFS(Baggrundsvariable!E$3:E$296,Baggrundsvariable!$A$3:$A$296,Samlet!$C2535,Baggrundsvariable!$C$3:$C$296,Samlet!$E2535)</f>
        <v>0.79999999999999982</v>
      </c>
      <c r="I2535" s="8">
        <f>SUMIFS(Baggrundsvariable!F$3:F$296,Baggrundsvariable!$A$3:$A$296,Samlet!$C2535,Baggrundsvariable!$C$3:$C$296,Samlet!$E2535)</f>
        <v>2.6</v>
      </c>
      <c r="J2535" s="8">
        <f>SUMIFS(Baggrundsvariable!G$3:G$296,Baggrundsvariable!$A$3:$A$296,Samlet!$C2535,Baggrundsvariable!$C$3:$C$296,Samlet!$E2535)</f>
        <v>15.3</v>
      </c>
      <c r="K2535" s="8">
        <f>SUMIFS(Baggrundsvariable!H$3:H$296,Baggrundsvariable!$A$3:$A$296,Samlet!$C2535,Baggrundsvariable!$C$3:$C$296,Samlet!$E2535)</f>
        <v>14.1</v>
      </c>
      <c r="L2535" s="8">
        <f>SUMIFS(Baggrundsvariable!I$3:I$296,Baggrundsvariable!$A$3:$A$296,Samlet!$C2535,Baggrundsvariable!$C$3:$C$296,Samlet!$E2535)</f>
        <v>6.2292185563721585</v>
      </c>
    </row>
    <row r="2536" spans="1:12">
      <c r="A2536">
        <v>7451</v>
      </c>
      <c r="B2536" t="s">
        <v>1029</v>
      </c>
      <c r="C2536">
        <v>657</v>
      </c>
      <c r="D2536" t="s">
        <v>1302</v>
      </c>
      <c r="E2536">
        <v>2015</v>
      </c>
      <c r="F2536" s="15">
        <f>IF(VLOOKUP(IF($A2536&lt;1500,'BM011'!$D$5,IF($A2536&lt;1800,'BM011'!$D$5,IF($A2536&lt;2000,'BM011'!$D$5,$A2536))),'BM011'!$D$5:$U$607,'BM011'!T$609,0)="BRUG KOM",VLOOKUP($C2536,'BM010'!$C$5:$T$102,'BM010'!S$104,0),VLOOKUP(IF($A2536&lt;1500,'BM011'!$D$5,IF($A2536&lt;1800,'BM011'!$D$5,IF($A2536&lt;2000,'BM011'!$D$5,$A2536))),'BM011'!$D$5:$U$607,'BM011'!T$609,0))</f>
        <v>8060</v>
      </c>
      <c r="G2536">
        <f>SUMIFS(Baggrundsvariable!D$3:D$296,Baggrundsvariable!$A$3:$A$296,Samlet!$C2536,Baggrundsvariable!$C$3:$C$296,Samlet!$E2536)</f>
        <v>211934</v>
      </c>
      <c r="H2536" s="8">
        <f>SUMIFS(Baggrundsvariable!E$3:E$296,Baggrundsvariable!$A$3:$A$296,Samlet!$C2536,Baggrundsvariable!$C$3:$C$296,Samlet!$E2536)</f>
        <v>0.63333333333333319</v>
      </c>
      <c r="I2536" s="8">
        <f>SUMIFS(Baggrundsvariable!F$3:F$296,Baggrundsvariable!$A$3:$A$296,Samlet!$C2536,Baggrundsvariable!$C$3:$C$296,Samlet!$E2536)</f>
        <v>4.0999999999999996</v>
      </c>
      <c r="J2536" s="8">
        <f>SUMIFS(Baggrundsvariable!G$3:G$296,Baggrundsvariable!$A$3:$A$296,Samlet!$C2536,Baggrundsvariable!$C$3:$C$296,Samlet!$E2536)</f>
        <v>15.8</v>
      </c>
      <c r="K2536" s="8">
        <f>SUMIFS(Baggrundsvariable!H$3:H$296,Baggrundsvariable!$A$3:$A$296,Samlet!$C2536,Baggrundsvariable!$C$3:$C$296,Samlet!$E2536)</f>
        <v>12.8</v>
      </c>
      <c r="L2536" s="8">
        <f>SUMIFS(Baggrundsvariable!I$3:I$296,Baggrundsvariable!$A$3:$A$296,Samlet!$C2536,Baggrundsvariable!$C$3:$C$296,Samlet!$E2536)</f>
        <v>5.7795872461173419</v>
      </c>
    </row>
    <row r="2537" spans="1:12">
      <c r="A2537">
        <v>7451</v>
      </c>
      <c r="B2537" t="s">
        <v>1029</v>
      </c>
      <c r="C2537">
        <v>756</v>
      </c>
      <c r="D2537" t="s">
        <v>1307</v>
      </c>
      <c r="E2537">
        <v>2015</v>
      </c>
      <c r="F2537" s="15">
        <f>IF(VLOOKUP(IF($A2537&lt;1500,'BM011'!$D$5,IF($A2537&lt;1800,'BM011'!$D$5,IF($A2537&lt;2000,'BM011'!$D$5,$A2537))),'BM011'!$D$5:$U$607,'BM011'!T$609,0)="BRUG KOM",VLOOKUP($C2537,'BM010'!$C$5:$T$102,'BM010'!S$104,0),VLOOKUP(IF($A2537&lt;1500,'BM011'!$D$5,IF($A2537&lt;1800,'BM011'!$D$5,IF($A2537&lt;2000,'BM011'!$D$5,$A2537))),'BM011'!$D$5:$U$607,'BM011'!T$609,0))</f>
        <v>8060</v>
      </c>
      <c r="G2537">
        <f>SUMIFS(Baggrundsvariable!D$3:D$296,Baggrundsvariable!$A$3:$A$296,Samlet!$C2537,Baggrundsvariable!$C$3:$C$296,Samlet!$E2537)</f>
        <v>207661</v>
      </c>
      <c r="H2537" s="8">
        <f>SUMIFS(Baggrundsvariable!E$3:E$296,Baggrundsvariable!$A$3:$A$296,Samlet!$C2537,Baggrundsvariable!$C$3:$C$296,Samlet!$E2537)</f>
        <v>0.79999999999999982</v>
      </c>
      <c r="I2537" s="8">
        <f>SUMIFS(Baggrundsvariable!F$3:F$296,Baggrundsvariable!$A$3:$A$296,Samlet!$C2537,Baggrundsvariable!$C$3:$C$296,Samlet!$E2537)</f>
        <v>2.6</v>
      </c>
      <c r="J2537" s="8">
        <f>SUMIFS(Baggrundsvariable!G$3:G$296,Baggrundsvariable!$A$3:$A$296,Samlet!$C2537,Baggrundsvariable!$C$3:$C$296,Samlet!$E2537)</f>
        <v>15.3</v>
      </c>
      <c r="K2537" s="8">
        <f>SUMIFS(Baggrundsvariable!H$3:H$296,Baggrundsvariable!$A$3:$A$296,Samlet!$C2537,Baggrundsvariable!$C$3:$C$296,Samlet!$E2537)</f>
        <v>14.1</v>
      </c>
      <c r="L2537" s="8">
        <f>SUMIFS(Baggrundsvariable!I$3:I$296,Baggrundsvariable!$A$3:$A$296,Samlet!$C2537,Baggrundsvariable!$C$3:$C$296,Samlet!$E2537)</f>
        <v>6.2292185563721585</v>
      </c>
    </row>
    <row r="2538" spans="1:12">
      <c r="A2538">
        <v>7470</v>
      </c>
      <c r="B2538" t="s">
        <v>1030</v>
      </c>
      <c r="C2538">
        <v>657</v>
      </c>
      <c r="D2538" t="s">
        <v>1302</v>
      </c>
      <c r="E2538">
        <v>2015</v>
      </c>
      <c r="F2538" s="15">
        <f>IF(VLOOKUP(IF($A2538&lt;1500,'BM011'!$D$5,IF($A2538&lt;1800,'BM011'!$D$5,IF($A2538&lt;2000,'BM011'!$D$5,$A2538))),'BM011'!$D$5:$U$607,'BM011'!T$609,0)="BRUG KOM",VLOOKUP($C2538,'BM010'!$C$5:$T$102,'BM010'!S$104,0),VLOOKUP(IF($A2538&lt;1500,'BM011'!$D$5,IF($A2538&lt;1800,'BM011'!$D$5,IF($A2538&lt;2000,'BM011'!$D$5,$A2538))),'BM011'!$D$5:$U$607,'BM011'!T$609,0))</f>
        <v>5273.5</v>
      </c>
      <c r="G2538">
        <f>SUMIFS(Baggrundsvariable!D$3:D$296,Baggrundsvariable!$A$3:$A$296,Samlet!$C2538,Baggrundsvariable!$C$3:$C$296,Samlet!$E2538)</f>
        <v>211934</v>
      </c>
      <c r="H2538" s="8">
        <f>SUMIFS(Baggrundsvariable!E$3:E$296,Baggrundsvariable!$A$3:$A$296,Samlet!$C2538,Baggrundsvariable!$C$3:$C$296,Samlet!$E2538)</f>
        <v>0.63333333333333319</v>
      </c>
      <c r="I2538" s="8">
        <f>SUMIFS(Baggrundsvariable!F$3:F$296,Baggrundsvariable!$A$3:$A$296,Samlet!$C2538,Baggrundsvariable!$C$3:$C$296,Samlet!$E2538)</f>
        <v>4.0999999999999996</v>
      </c>
      <c r="J2538" s="8">
        <f>SUMIFS(Baggrundsvariable!G$3:G$296,Baggrundsvariable!$A$3:$A$296,Samlet!$C2538,Baggrundsvariable!$C$3:$C$296,Samlet!$E2538)</f>
        <v>15.8</v>
      </c>
      <c r="K2538" s="8">
        <f>SUMIFS(Baggrundsvariable!H$3:H$296,Baggrundsvariable!$A$3:$A$296,Samlet!$C2538,Baggrundsvariable!$C$3:$C$296,Samlet!$E2538)</f>
        <v>12.8</v>
      </c>
      <c r="L2538" s="8">
        <f>SUMIFS(Baggrundsvariable!I$3:I$296,Baggrundsvariable!$A$3:$A$296,Samlet!$C2538,Baggrundsvariable!$C$3:$C$296,Samlet!$E2538)</f>
        <v>5.7795872461173419</v>
      </c>
    </row>
    <row r="2539" spans="1:12">
      <c r="A2539">
        <v>7470</v>
      </c>
      <c r="B2539" t="s">
        <v>1030</v>
      </c>
      <c r="C2539">
        <v>740</v>
      </c>
      <c r="D2539" t="s">
        <v>1308</v>
      </c>
      <c r="E2539">
        <v>2015</v>
      </c>
      <c r="F2539" s="15">
        <f>IF(VLOOKUP(IF($A2539&lt;1500,'BM011'!$D$5,IF($A2539&lt;1800,'BM011'!$D$5,IF($A2539&lt;2000,'BM011'!$D$5,$A2539))),'BM011'!$D$5:$U$607,'BM011'!T$609,0)="BRUG KOM",VLOOKUP($C2539,'BM010'!$C$5:$T$102,'BM010'!S$104,0),VLOOKUP(IF($A2539&lt;1500,'BM011'!$D$5,IF($A2539&lt;1800,'BM011'!$D$5,IF($A2539&lt;2000,'BM011'!$D$5,$A2539))),'BM011'!$D$5:$U$607,'BM011'!T$609,0))</f>
        <v>5273.5</v>
      </c>
      <c r="G2539">
        <f>SUMIFS(Baggrundsvariable!D$3:D$296,Baggrundsvariable!$A$3:$A$296,Samlet!$C2539,Baggrundsvariable!$C$3:$C$296,Samlet!$E2539)</f>
        <v>223506</v>
      </c>
      <c r="H2539" s="8">
        <f>SUMIFS(Baggrundsvariable!E$3:E$296,Baggrundsvariable!$A$3:$A$296,Samlet!$C2539,Baggrundsvariable!$C$3:$C$296,Samlet!$E2539)</f>
        <v>0.79166666666666663</v>
      </c>
      <c r="I2539" s="8">
        <f>SUMIFS(Baggrundsvariable!F$3:F$296,Baggrundsvariable!$A$3:$A$296,Samlet!$C2539,Baggrundsvariable!$C$3:$C$296,Samlet!$E2539)</f>
        <v>2.8</v>
      </c>
      <c r="J2539" s="8">
        <f>SUMIFS(Baggrundsvariable!G$3:G$296,Baggrundsvariable!$A$3:$A$296,Samlet!$C2539,Baggrundsvariable!$C$3:$C$296,Samlet!$E2539)</f>
        <v>13.7</v>
      </c>
      <c r="K2539" s="8">
        <f>SUMIFS(Baggrundsvariable!H$3:H$296,Baggrundsvariable!$A$3:$A$296,Samlet!$C2539,Baggrundsvariable!$C$3:$C$296,Samlet!$E2539)</f>
        <v>14.6</v>
      </c>
      <c r="L2539" s="8">
        <f>SUMIFS(Baggrundsvariable!I$3:I$296,Baggrundsvariable!$A$3:$A$296,Samlet!$C2539,Baggrundsvariable!$C$3:$C$296,Samlet!$E2539)</f>
        <v>4.1907426387080688</v>
      </c>
    </row>
    <row r="2540" spans="1:12">
      <c r="A2540">
        <v>7470</v>
      </c>
      <c r="B2540" t="s">
        <v>1030</v>
      </c>
      <c r="C2540">
        <v>791</v>
      </c>
      <c r="D2540" t="s">
        <v>1309</v>
      </c>
      <c r="E2540">
        <v>2015</v>
      </c>
      <c r="F2540" s="15">
        <f>IF(VLOOKUP(IF($A2540&lt;1500,'BM011'!$D$5,IF($A2540&lt;1800,'BM011'!$D$5,IF($A2540&lt;2000,'BM011'!$D$5,$A2540))),'BM011'!$D$5:$U$607,'BM011'!T$609,0)="BRUG KOM",VLOOKUP($C2540,'BM010'!$C$5:$T$102,'BM010'!S$104,0),VLOOKUP(IF($A2540&lt;1500,'BM011'!$D$5,IF($A2540&lt;1800,'BM011'!$D$5,IF($A2540&lt;2000,'BM011'!$D$5,$A2540))),'BM011'!$D$5:$U$607,'BM011'!T$609,0))</f>
        <v>5273.5</v>
      </c>
      <c r="G2540">
        <f>SUMIFS(Baggrundsvariable!D$3:D$296,Baggrundsvariable!$A$3:$A$296,Samlet!$C2540,Baggrundsvariable!$C$3:$C$296,Samlet!$E2540)</f>
        <v>212065</v>
      </c>
      <c r="H2540" s="8">
        <f>SUMIFS(Baggrundsvariable!E$3:E$296,Baggrundsvariable!$A$3:$A$296,Samlet!$C2540,Baggrundsvariable!$C$3:$C$296,Samlet!$E2540)</f>
        <v>0.69166666666666654</v>
      </c>
      <c r="I2540" s="8">
        <f>SUMIFS(Baggrundsvariable!F$3:F$296,Baggrundsvariable!$A$3:$A$296,Samlet!$C2540,Baggrundsvariable!$C$3:$C$296,Samlet!$E2540)</f>
        <v>3.5</v>
      </c>
      <c r="J2540" s="8">
        <f>SUMIFS(Baggrundsvariable!G$3:G$296,Baggrundsvariable!$A$3:$A$296,Samlet!$C2540,Baggrundsvariable!$C$3:$C$296,Samlet!$E2540)</f>
        <v>15.5</v>
      </c>
      <c r="K2540" s="8">
        <f>SUMIFS(Baggrundsvariable!H$3:H$296,Baggrundsvariable!$A$3:$A$296,Samlet!$C2540,Baggrundsvariable!$C$3:$C$296,Samlet!$E2540)</f>
        <v>14.4</v>
      </c>
      <c r="L2540" s="8">
        <f>SUMIFS(Baggrundsvariable!I$3:I$296,Baggrundsvariable!$A$3:$A$296,Samlet!$C2540,Baggrundsvariable!$C$3:$C$296,Samlet!$E2540)</f>
        <v>4.3694906280061545</v>
      </c>
    </row>
    <row r="2541" spans="1:12">
      <c r="A2541">
        <v>7480</v>
      </c>
      <c r="B2541" t="s">
        <v>1031</v>
      </c>
      <c r="C2541">
        <v>657</v>
      </c>
      <c r="D2541" t="s">
        <v>1302</v>
      </c>
      <c r="E2541">
        <v>2015</v>
      </c>
      <c r="F2541" s="15">
        <f>IF(VLOOKUP(IF($A2541&lt;1500,'BM011'!$D$5,IF($A2541&lt;1800,'BM011'!$D$5,IF($A2541&lt;2000,'BM011'!$D$5,$A2541))),'BM011'!$D$5:$U$607,'BM011'!T$609,0)="BRUG KOM",VLOOKUP($C2541,'BM010'!$C$5:$T$102,'BM010'!S$104,0),VLOOKUP(IF($A2541&lt;1500,'BM011'!$D$5,IF($A2541&lt;1800,'BM011'!$D$5,IF($A2541&lt;2000,'BM011'!$D$5,$A2541))),'BM011'!$D$5:$U$607,'BM011'!T$609,0))</f>
        <v>7798</v>
      </c>
      <c r="G2541">
        <f>SUMIFS(Baggrundsvariable!D$3:D$296,Baggrundsvariable!$A$3:$A$296,Samlet!$C2541,Baggrundsvariable!$C$3:$C$296,Samlet!$E2541)</f>
        <v>211934</v>
      </c>
      <c r="H2541" s="8">
        <f>SUMIFS(Baggrundsvariable!E$3:E$296,Baggrundsvariable!$A$3:$A$296,Samlet!$C2541,Baggrundsvariable!$C$3:$C$296,Samlet!$E2541)</f>
        <v>0.63333333333333319</v>
      </c>
      <c r="I2541" s="8">
        <f>SUMIFS(Baggrundsvariable!F$3:F$296,Baggrundsvariable!$A$3:$A$296,Samlet!$C2541,Baggrundsvariable!$C$3:$C$296,Samlet!$E2541)</f>
        <v>4.0999999999999996</v>
      </c>
      <c r="J2541" s="8">
        <f>SUMIFS(Baggrundsvariable!G$3:G$296,Baggrundsvariable!$A$3:$A$296,Samlet!$C2541,Baggrundsvariable!$C$3:$C$296,Samlet!$E2541)</f>
        <v>15.8</v>
      </c>
      <c r="K2541" s="8">
        <f>SUMIFS(Baggrundsvariable!H$3:H$296,Baggrundsvariable!$A$3:$A$296,Samlet!$C2541,Baggrundsvariable!$C$3:$C$296,Samlet!$E2541)</f>
        <v>12.8</v>
      </c>
      <c r="L2541" s="8">
        <f>SUMIFS(Baggrundsvariable!I$3:I$296,Baggrundsvariable!$A$3:$A$296,Samlet!$C2541,Baggrundsvariable!$C$3:$C$296,Samlet!$E2541)</f>
        <v>5.7795872461173419</v>
      </c>
    </row>
    <row r="2542" spans="1:12">
      <c r="A2542">
        <v>7480</v>
      </c>
      <c r="B2542" t="s">
        <v>1031</v>
      </c>
      <c r="C2542">
        <v>760</v>
      </c>
      <c r="D2542" t="s">
        <v>1301</v>
      </c>
      <c r="E2542">
        <v>2015</v>
      </c>
      <c r="F2542" s="15">
        <f>IF(VLOOKUP(IF($A2542&lt;1500,'BM011'!$D$5,IF($A2542&lt;1800,'BM011'!$D$5,IF($A2542&lt;2000,'BM011'!$D$5,$A2542))),'BM011'!$D$5:$U$607,'BM011'!T$609,0)="BRUG KOM",VLOOKUP($C2542,'BM010'!$C$5:$T$102,'BM010'!S$104,0),VLOOKUP(IF($A2542&lt;1500,'BM011'!$D$5,IF($A2542&lt;1800,'BM011'!$D$5,IF($A2542&lt;2000,'BM011'!$D$5,$A2542))),'BM011'!$D$5:$U$607,'BM011'!T$609,0))</f>
        <v>7798</v>
      </c>
      <c r="G2542">
        <f>SUMIFS(Baggrundsvariable!D$3:D$296,Baggrundsvariable!$A$3:$A$296,Samlet!$C2542,Baggrundsvariable!$C$3:$C$296,Samlet!$E2542)</f>
        <v>207635</v>
      </c>
      <c r="H2542" s="8">
        <f>SUMIFS(Baggrundsvariable!E$3:E$296,Baggrundsvariable!$A$3:$A$296,Samlet!$C2542,Baggrundsvariable!$C$3:$C$296,Samlet!$E2542)</f>
        <v>0.51666666666666672</v>
      </c>
      <c r="I2542" s="8">
        <f>SUMIFS(Baggrundsvariable!F$3:F$296,Baggrundsvariable!$A$3:$A$296,Samlet!$C2542,Baggrundsvariable!$C$3:$C$296,Samlet!$E2542)</f>
        <v>1.6</v>
      </c>
      <c r="J2542" s="8">
        <f>SUMIFS(Baggrundsvariable!G$3:G$296,Baggrundsvariable!$A$3:$A$296,Samlet!$C2542,Baggrundsvariable!$C$3:$C$296,Samlet!$E2542)</f>
        <v>13.4</v>
      </c>
      <c r="K2542" s="8">
        <f>SUMIFS(Baggrundsvariable!H$3:H$296,Baggrundsvariable!$A$3:$A$296,Samlet!$C2542,Baggrundsvariable!$C$3:$C$296,Samlet!$E2542)</f>
        <v>12.5</v>
      </c>
      <c r="L2542" s="8">
        <f>SUMIFS(Baggrundsvariable!I$3:I$296,Baggrundsvariable!$A$3:$A$296,Samlet!$C2542,Baggrundsvariable!$C$3:$C$296,Samlet!$E2542)</f>
        <v>3.7438962972694827</v>
      </c>
    </row>
    <row r="2543" spans="1:12">
      <c r="A2543">
        <v>7490</v>
      </c>
      <c r="B2543" t="s">
        <v>1032</v>
      </c>
      <c r="C2543">
        <v>657</v>
      </c>
      <c r="D2543" t="s">
        <v>1302</v>
      </c>
      <c r="E2543">
        <v>2015</v>
      </c>
      <c r="F2543" s="15">
        <f>IF(VLOOKUP(IF($A2543&lt;1500,'BM011'!$D$5,IF($A2543&lt;1800,'BM011'!$D$5,IF($A2543&lt;2000,'BM011'!$D$5,$A2543))),'BM011'!$D$5:$U$607,'BM011'!T$609,0)="BRUG KOM",VLOOKUP($C2543,'BM010'!$C$5:$T$102,'BM010'!S$104,0),VLOOKUP(IF($A2543&lt;1500,'BM011'!$D$5,IF($A2543&lt;1800,'BM011'!$D$5,IF($A2543&lt;2000,'BM011'!$D$5,$A2543))),'BM011'!$D$5:$U$607,'BM011'!T$609,0))</f>
        <v>6751.5</v>
      </c>
      <c r="G2543">
        <f>SUMIFS(Baggrundsvariable!D$3:D$296,Baggrundsvariable!$A$3:$A$296,Samlet!$C2543,Baggrundsvariable!$C$3:$C$296,Samlet!$E2543)</f>
        <v>211934</v>
      </c>
      <c r="H2543" s="8">
        <f>SUMIFS(Baggrundsvariable!E$3:E$296,Baggrundsvariable!$A$3:$A$296,Samlet!$C2543,Baggrundsvariable!$C$3:$C$296,Samlet!$E2543)</f>
        <v>0.63333333333333319</v>
      </c>
      <c r="I2543" s="8">
        <f>SUMIFS(Baggrundsvariable!F$3:F$296,Baggrundsvariable!$A$3:$A$296,Samlet!$C2543,Baggrundsvariable!$C$3:$C$296,Samlet!$E2543)</f>
        <v>4.0999999999999996</v>
      </c>
      <c r="J2543" s="8">
        <f>SUMIFS(Baggrundsvariable!G$3:G$296,Baggrundsvariable!$A$3:$A$296,Samlet!$C2543,Baggrundsvariable!$C$3:$C$296,Samlet!$E2543)</f>
        <v>15.8</v>
      </c>
      <c r="K2543" s="8">
        <f>SUMIFS(Baggrundsvariable!H$3:H$296,Baggrundsvariable!$A$3:$A$296,Samlet!$C2543,Baggrundsvariable!$C$3:$C$296,Samlet!$E2543)</f>
        <v>12.8</v>
      </c>
      <c r="L2543" s="8">
        <f>SUMIFS(Baggrundsvariable!I$3:I$296,Baggrundsvariable!$A$3:$A$296,Samlet!$C2543,Baggrundsvariable!$C$3:$C$296,Samlet!$E2543)</f>
        <v>5.7795872461173419</v>
      </c>
    </row>
    <row r="2544" spans="1:12">
      <c r="A2544">
        <v>7500</v>
      </c>
      <c r="B2544" t="s">
        <v>1033</v>
      </c>
      <c r="C2544">
        <v>657</v>
      </c>
      <c r="D2544" t="s">
        <v>1302</v>
      </c>
      <c r="E2544">
        <v>2015</v>
      </c>
      <c r="F2544" s="15">
        <f>IF(VLOOKUP(IF($A2544&lt;1500,'BM011'!$D$5,IF($A2544&lt;1800,'BM011'!$D$5,IF($A2544&lt;2000,'BM011'!$D$5,$A2544))),'BM011'!$D$5:$U$607,'BM011'!T$609,0)="BRUG KOM",VLOOKUP($C2544,'BM010'!$C$5:$T$102,'BM010'!S$104,0),VLOOKUP(IF($A2544&lt;1500,'BM011'!$D$5,IF($A2544&lt;1800,'BM011'!$D$5,IF($A2544&lt;2000,'BM011'!$D$5,$A2544))),'BM011'!$D$5:$U$607,'BM011'!T$609,0))</f>
        <v>10684</v>
      </c>
      <c r="G2544">
        <f>SUMIFS(Baggrundsvariable!D$3:D$296,Baggrundsvariable!$A$3:$A$296,Samlet!$C2544,Baggrundsvariable!$C$3:$C$296,Samlet!$E2544)</f>
        <v>211934</v>
      </c>
      <c r="H2544" s="8">
        <f>SUMIFS(Baggrundsvariable!E$3:E$296,Baggrundsvariable!$A$3:$A$296,Samlet!$C2544,Baggrundsvariable!$C$3:$C$296,Samlet!$E2544)</f>
        <v>0.63333333333333319</v>
      </c>
      <c r="I2544" s="8">
        <f>SUMIFS(Baggrundsvariable!F$3:F$296,Baggrundsvariable!$A$3:$A$296,Samlet!$C2544,Baggrundsvariable!$C$3:$C$296,Samlet!$E2544)</f>
        <v>4.0999999999999996</v>
      </c>
      <c r="J2544" s="8">
        <f>SUMIFS(Baggrundsvariable!G$3:G$296,Baggrundsvariable!$A$3:$A$296,Samlet!$C2544,Baggrundsvariable!$C$3:$C$296,Samlet!$E2544)</f>
        <v>15.8</v>
      </c>
      <c r="K2544" s="8">
        <f>SUMIFS(Baggrundsvariable!H$3:H$296,Baggrundsvariable!$A$3:$A$296,Samlet!$C2544,Baggrundsvariable!$C$3:$C$296,Samlet!$E2544)</f>
        <v>12.8</v>
      </c>
      <c r="L2544" s="8">
        <f>SUMIFS(Baggrundsvariable!I$3:I$296,Baggrundsvariable!$A$3:$A$296,Samlet!$C2544,Baggrundsvariable!$C$3:$C$296,Samlet!$E2544)</f>
        <v>5.7795872461173419</v>
      </c>
    </row>
    <row r="2545" spans="1:12">
      <c r="A2545">
        <v>7500</v>
      </c>
      <c r="B2545" t="s">
        <v>1033</v>
      </c>
      <c r="C2545">
        <v>661</v>
      </c>
      <c r="D2545" t="s">
        <v>1303</v>
      </c>
      <c r="E2545">
        <v>2015</v>
      </c>
      <c r="F2545" s="15">
        <f>IF(VLOOKUP(IF($A2545&lt;1500,'BM011'!$D$5,IF($A2545&lt;1800,'BM011'!$D$5,IF($A2545&lt;2000,'BM011'!$D$5,$A2545))),'BM011'!$D$5:$U$607,'BM011'!T$609,0)="BRUG KOM",VLOOKUP($C2545,'BM010'!$C$5:$T$102,'BM010'!S$104,0),VLOOKUP(IF($A2545&lt;1500,'BM011'!$D$5,IF($A2545&lt;1800,'BM011'!$D$5,IF($A2545&lt;2000,'BM011'!$D$5,$A2545))),'BM011'!$D$5:$U$607,'BM011'!T$609,0))</f>
        <v>10684</v>
      </c>
      <c r="G2545">
        <f>SUMIFS(Baggrundsvariable!D$3:D$296,Baggrundsvariable!$A$3:$A$296,Samlet!$C2545,Baggrundsvariable!$C$3:$C$296,Samlet!$E2545)</f>
        <v>212478</v>
      </c>
      <c r="H2545" s="8">
        <f>SUMIFS(Baggrundsvariable!E$3:E$296,Baggrundsvariable!$A$3:$A$296,Samlet!$C2545,Baggrundsvariable!$C$3:$C$296,Samlet!$E2545)</f>
        <v>0.39999999999999997</v>
      </c>
      <c r="I2545" s="8">
        <f>SUMIFS(Baggrundsvariable!F$3:F$296,Baggrundsvariable!$A$3:$A$296,Samlet!$C2545,Baggrundsvariable!$C$3:$C$296,Samlet!$E2545)</f>
        <v>4.4000000000000004</v>
      </c>
      <c r="J2545" s="8">
        <f>SUMIFS(Baggrundsvariable!G$3:G$296,Baggrundsvariable!$A$3:$A$296,Samlet!$C2545,Baggrundsvariable!$C$3:$C$296,Samlet!$E2545)</f>
        <v>14.8</v>
      </c>
      <c r="K2545" s="8">
        <f>SUMIFS(Baggrundsvariable!H$3:H$296,Baggrundsvariable!$A$3:$A$296,Samlet!$C2545,Baggrundsvariable!$C$3:$C$296,Samlet!$E2545)</f>
        <v>11.2</v>
      </c>
      <c r="L2545" s="8">
        <f>SUMIFS(Baggrundsvariable!I$3:I$296,Baggrundsvariable!$A$3:$A$296,Samlet!$C2545,Baggrundsvariable!$C$3:$C$296,Samlet!$E2545)</f>
        <v>4.7349224957665754</v>
      </c>
    </row>
    <row r="2546" spans="1:12">
      <c r="A2546">
        <v>7500</v>
      </c>
      <c r="B2546" t="s">
        <v>1033</v>
      </c>
      <c r="C2546">
        <v>671</v>
      </c>
      <c r="D2546" t="s">
        <v>1310</v>
      </c>
      <c r="E2546">
        <v>2015</v>
      </c>
      <c r="F2546" s="15">
        <f>IF(VLOOKUP(IF($A2546&lt;1500,'BM011'!$D$5,IF($A2546&lt;1800,'BM011'!$D$5,IF($A2546&lt;2000,'BM011'!$D$5,$A2546))),'BM011'!$D$5:$U$607,'BM011'!T$609,0)="BRUG KOM",VLOOKUP($C2546,'BM010'!$C$5:$T$102,'BM010'!S$104,0),VLOOKUP(IF($A2546&lt;1500,'BM011'!$D$5,IF($A2546&lt;1800,'BM011'!$D$5,IF($A2546&lt;2000,'BM011'!$D$5,$A2546))),'BM011'!$D$5:$U$607,'BM011'!T$609,0))</f>
        <v>10684</v>
      </c>
      <c r="G2546">
        <f>SUMIFS(Baggrundsvariable!D$3:D$296,Baggrundsvariable!$A$3:$A$296,Samlet!$C2546,Baggrundsvariable!$C$3:$C$296,Samlet!$E2546)</f>
        <v>200626</v>
      </c>
      <c r="H2546" s="8">
        <f>SUMIFS(Baggrundsvariable!E$3:E$296,Baggrundsvariable!$A$3:$A$296,Samlet!$C2546,Baggrundsvariable!$C$3:$C$296,Samlet!$E2546)</f>
        <v>0.48333333333333339</v>
      </c>
      <c r="I2546" s="8">
        <f>SUMIFS(Baggrundsvariable!F$3:F$296,Baggrundsvariable!$A$3:$A$296,Samlet!$C2546,Baggrundsvariable!$C$3:$C$296,Samlet!$E2546)</f>
        <v>4.2</v>
      </c>
      <c r="J2546" s="8">
        <f>SUMIFS(Baggrundsvariable!G$3:G$296,Baggrundsvariable!$A$3:$A$296,Samlet!$C2546,Baggrundsvariable!$C$3:$C$296,Samlet!$E2546)</f>
        <v>17.100000000000001</v>
      </c>
      <c r="K2546" s="8">
        <f>SUMIFS(Baggrundsvariable!H$3:H$296,Baggrundsvariable!$A$3:$A$296,Samlet!$C2546,Baggrundsvariable!$C$3:$C$296,Samlet!$E2546)</f>
        <v>13.2</v>
      </c>
      <c r="L2546" s="8">
        <f>SUMIFS(Baggrundsvariable!I$3:I$296,Baggrundsvariable!$A$3:$A$296,Samlet!$C2546,Baggrundsvariable!$C$3:$C$296,Samlet!$E2546)</f>
        <v>4.6088651778522314</v>
      </c>
    </row>
    <row r="2547" spans="1:12">
      <c r="A2547">
        <v>7540</v>
      </c>
      <c r="B2547" t="s">
        <v>1034</v>
      </c>
      <c r="C2547">
        <v>657</v>
      </c>
      <c r="D2547" t="s">
        <v>1302</v>
      </c>
      <c r="E2547">
        <v>2015</v>
      </c>
      <c r="F2547" s="15">
        <f>IF(VLOOKUP(IF($A2547&lt;1500,'BM011'!$D$5,IF($A2547&lt;1800,'BM011'!$D$5,IF($A2547&lt;2000,'BM011'!$D$5,$A2547))),'BM011'!$D$5:$U$607,'BM011'!T$609,0)="BRUG KOM",VLOOKUP($C2547,'BM010'!$C$5:$T$102,'BM010'!S$104,0),VLOOKUP(IF($A2547&lt;1500,'BM011'!$D$5,IF($A2547&lt;1800,'BM011'!$D$5,IF($A2547&lt;2000,'BM011'!$D$5,$A2547))),'BM011'!$D$5:$U$607,'BM011'!T$609,0))</f>
        <v>3769</v>
      </c>
      <c r="G2547">
        <f>SUMIFS(Baggrundsvariable!D$3:D$296,Baggrundsvariable!$A$3:$A$296,Samlet!$C2547,Baggrundsvariable!$C$3:$C$296,Samlet!$E2547)</f>
        <v>211934</v>
      </c>
      <c r="H2547" s="8">
        <f>SUMIFS(Baggrundsvariable!E$3:E$296,Baggrundsvariable!$A$3:$A$296,Samlet!$C2547,Baggrundsvariable!$C$3:$C$296,Samlet!$E2547)</f>
        <v>0.63333333333333319</v>
      </c>
      <c r="I2547" s="8">
        <f>SUMIFS(Baggrundsvariable!F$3:F$296,Baggrundsvariable!$A$3:$A$296,Samlet!$C2547,Baggrundsvariable!$C$3:$C$296,Samlet!$E2547)</f>
        <v>4.0999999999999996</v>
      </c>
      <c r="J2547" s="8">
        <f>SUMIFS(Baggrundsvariable!G$3:G$296,Baggrundsvariable!$A$3:$A$296,Samlet!$C2547,Baggrundsvariable!$C$3:$C$296,Samlet!$E2547)</f>
        <v>15.8</v>
      </c>
      <c r="K2547" s="8">
        <f>SUMIFS(Baggrundsvariable!H$3:H$296,Baggrundsvariable!$A$3:$A$296,Samlet!$C2547,Baggrundsvariable!$C$3:$C$296,Samlet!$E2547)</f>
        <v>12.8</v>
      </c>
      <c r="L2547" s="8">
        <f>SUMIFS(Baggrundsvariable!I$3:I$296,Baggrundsvariable!$A$3:$A$296,Samlet!$C2547,Baggrundsvariable!$C$3:$C$296,Samlet!$E2547)</f>
        <v>5.7795872461173419</v>
      </c>
    </row>
    <row r="2548" spans="1:12">
      <c r="A2548">
        <v>7540</v>
      </c>
      <c r="B2548" t="s">
        <v>1034</v>
      </c>
      <c r="C2548">
        <v>661</v>
      </c>
      <c r="D2548" t="s">
        <v>1303</v>
      </c>
      <c r="E2548">
        <v>2015</v>
      </c>
      <c r="F2548" s="15">
        <f>IF(VLOOKUP(IF($A2548&lt;1500,'BM011'!$D$5,IF($A2548&lt;1800,'BM011'!$D$5,IF($A2548&lt;2000,'BM011'!$D$5,$A2548))),'BM011'!$D$5:$U$607,'BM011'!T$609,0)="BRUG KOM",VLOOKUP($C2548,'BM010'!$C$5:$T$102,'BM010'!S$104,0),VLOOKUP(IF($A2548&lt;1500,'BM011'!$D$5,IF($A2548&lt;1800,'BM011'!$D$5,IF($A2548&lt;2000,'BM011'!$D$5,$A2548))),'BM011'!$D$5:$U$607,'BM011'!T$609,0))</f>
        <v>3769</v>
      </c>
      <c r="G2548">
        <f>SUMIFS(Baggrundsvariable!D$3:D$296,Baggrundsvariable!$A$3:$A$296,Samlet!$C2548,Baggrundsvariable!$C$3:$C$296,Samlet!$E2548)</f>
        <v>212478</v>
      </c>
      <c r="H2548" s="8">
        <f>SUMIFS(Baggrundsvariable!E$3:E$296,Baggrundsvariable!$A$3:$A$296,Samlet!$C2548,Baggrundsvariable!$C$3:$C$296,Samlet!$E2548)</f>
        <v>0.39999999999999997</v>
      </c>
      <c r="I2548" s="8">
        <f>SUMIFS(Baggrundsvariable!F$3:F$296,Baggrundsvariable!$A$3:$A$296,Samlet!$C2548,Baggrundsvariable!$C$3:$C$296,Samlet!$E2548)</f>
        <v>4.4000000000000004</v>
      </c>
      <c r="J2548" s="8">
        <f>SUMIFS(Baggrundsvariable!G$3:G$296,Baggrundsvariable!$A$3:$A$296,Samlet!$C2548,Baggrundsvariable!$C$3:$C$296,Samlet!$E2548)</f>
        <v>14.8</v>
      </c>
      <c r="K2548" s="8">
        <f>SUMIFS(Baggrundsvariable!H$3:H$296,Baggrundsvariable!$A$3:$A$296,Samlet!$C2548,Baggrundsvariable!$C$3:$C$296,Samlet!$E2548)</f>
        <v>11.2</v>
      </c>
      <c r="L2548" s="8">
        <f>SUMIFS(Baggrundsvariable!I$3:I$296,Baggrundsvariable!$A$3:$A$296,Samlet!$C2548,Baggrundsvariable!$C$3:$C$296,Samlet!$E2548)</f>
        <v>4.7349224957665754</v>
      </c>
    </row>
    <row r="2549" spans="1:12">
      <c r="A2549">
        <v>7540</v>
      </c>
      <c r="B2549" t="s">
        <v>1034</v>
      </c>
      <c r="C2549">
        <v>791</v>
      </c>
      <c r="D2549" t="s">
        <v>1309</v>
      </c>
      <c r="E2549">
        <v>2015</v>
      </c>
      <c r="F2549" s="15">
        <f>IF(VLOOKUP(IF($A2549&lt;1500,'BM011'!$D$5,IF($A2549&lt;1800,'BM011'!$D$5,IF($A2549&lt;2000,'BM011'!$D$5,$A2549))),'BM011'!$D$5:$U$607,'BM011'!T$609,0)="BRUG KOM",VLOOKUP($C2549,'BM010'!$C$5:$T$102,'BM010'!S$104,0),VLOOKUP(IF($A2549&lt;1500,'BM011'!$D$5,IF($A2549&lt;1800,'BM011'!$D$5,IF($A2549&lt;2000,'BM011'!$D$5,$A2549))),'BM011'!$D$5:$U$607,'BM011'!T$609,0))</f>
        <v>3769</v>
      </c>
      <c r="G2549">
        <f>SUMIFS(Baggrundsvariable!D$3:D$296,Baggrundsvariable!$A$3:$A$296,Samlet!$C2549,Baggrundsvariable!$C$3:$C$296,Samlet!$E2549)</f>
        <v>212065</v>
      </c>
      <c r="H2549" s="8">
        <f>SUMIFS(Baggrundsvariable!E$3:E$296,Baggrundsvariable!$A$3:$A$296,Samlet!$C2549,Baggrundsvariable!$C$3:$C$296,Samlet!$E2549)</f>
        <v>0.69166666666666654</v>
      </c>
      <c r="I2549" s="8">
        <f>SUMIFS(Baggrundsvariable!F$3:F$296,Baggrundsvariable!$A$3:$A$296,Samlet!$C2549,Baggrundsvariable!$C$3:$C$296,Samlet!$E2549)</f>
        <v>3.5</v>
      </c>
      <c r="J2549" s="8">
        <f>SUMIFS(Baggrundsvariable!G$3:G$296,Baggrundsvariable!$A$3:$A$296,Samlet!$C2549,Baggrundsvariable!$C$3:$C$296,Samlet!$E2549)</f>
        <v>15.5</v>
      </c>
      <c r="K2549" s="8">
        <f>SUMIFS(Baggrundsvariable!H$3:H$296,Baggrundsvariable!$A$3:$A$296,Samlet!$C2549,Baggrundsvariable!$C$3:$C$296,Samlet!$E2549)</f>
        <v>14.4</v>
      </c>
      <c r="L2549" s="8">
        <f>SUMIFS(Baggrundsvariable!I$3:I$296,Baggrundsvariable!$A$3:$A$296,Samlet!$C2549,Baggrundsvariable!$C$3:$C$296,Samlet!$E2549)</f>
        <v>4.3694906280061545</v>
      </c>
    </row>
    <row r="2550" spans="1:12">
      <c r="A2550">
        <v>7550</v>
      </c>
      <c r="B2550" t="s">
        <v>1035</v>
      </c>
      <c r="C2550">
        <v>657</v>
      </c>
      <c r="D2550" t="s">
        <v>1302</v>
      </c>
      <c r="E2550">
        <v>2015</v>
      </c>
      <c r="F2550" s="15">
        <f>IF(VLOOKUP(IF($A2550&lt;1500,'BM011'!$D$5,IF($A2550&lt;1800,'BM011'!$D$5,IF($A2550&lt;2000,'BM011'!$D$5,$A2550))),'BM011'!$D$5:$U$607,'BM011'!T$609,0)="BRUG KOM",VLOOKUP($C2550,'BM010'!$C$5:$T$102,'BM010'!S$104,0),VLOOKUP(IF($A2550&lt;1500,'BM011'!$D$5,IF($A2550&lt;1800,'BM011'!$D$5,IF($A2550&lt;2000,'BM011'!$D$5,$A2550))),'BM011'!$D$5:$U$607,'BM011'!T$609,0))</f>
        <v>5748</v>
      </c>
      <c r="G2550">
        <f>SUMIFS(Baggrundsvariable!D$3:D$296,Baggrundsvariable!$A$3:$A$296,Samlet!$C2550,Baggrundsvariable!$C$3:$C$296,Samlet!$E2550)</f>
        <v>211934</v>
      </c>
      <c r="H2550" s="8">
        <f>SUMIFS(Baggrundsvariable!E$3:E$296,Baggrundsvariable!$A$3:$A$296,Samlet!$C2550,Baggrundsvariable!$C$3:$C$296,Samlet!$E2550)</f>
        <v>0.63333333333333319</v>
      </c>
      <c r="I2550" s="8">
        <f>SUMIFS(Baggrundsvariable!F$3:F$296,Baggrundsvariable!$A$3:$A$296,Samlet!$C2550,Baggrundsvariable!$C$3:$C$296,Samlet!$E2550)</f>
        <v>4.0999999999999996</v>
      </c>
      <c r="J2550" s="8">
        <f>SUMIFS(Baggrundsvariable!G$3:G$296,Baggrundsvariable!$A$3:$A$296,Samlet!$C2550,Baggrundsvariable!$C$3:$C$296,Samlet!$E2550)</f>
        <v>15.8</v>
      </c>
      <c r="K2550" s="8">
        <f>SUMIFS(Baggrundsvariable!H$3:H$296,Baggrundsvariable!$A$3:$A$296,Samlet!$C2550,Baggrundsvariable!$C$3:$C$296,Samlet!$E2550)</f>
        <v>12.8</v>
      </c>
      <c r="L2550" s="8">
        <f>SUMIFS(Baggrundsvariable!I$3:I$296,Baggrundsvariable!$A$3:$A$296,Samlet!$C2550,Baggrundsvariable!$C$3:$C$296,Samlet!$E2550)</f>
        <v>5.7795872461173419</v>
      </c>
    </row>
    <row r="2551" spans="1:12">
      <c r="A2551">
        <v>7560</v>
      </c>
      <c r="B2551" t="s">
        <v>1036</v>
      </c>
      <c r="C2551">
        <v>661</v>
      </c>
      <c r="D2551" t="s">
        <v>1303</v>
      </c>
      <c r="E2551">
        <v>2015</v>
      </c>
      <c r="F2551" s="15">
        <f>IF(VLOOKUP(IF($A2551&lt;1500,'BM011'!$D$5,IF($A2551&lt;1800,'BM011'!$D$5,IF($A2551&lt;2000,'BM011'!$D$5,$A2551))),'BM011'!$D$5:$U$607,'BM011'!T$609,0)="BRUG KOM",VLOOKUP($C2551,'BM010'!$C$5:$T$102,'BM010'!S$104,0),VLOOKUP(IF($A2551&lt;1500,'BM011'!$D$5,IF($A2551&lt;1800,'BM011'!$D$5,IF($A2551&lt;2000,'BM011'!$D$5,$A2551))),'BM011'!$D$5:$U$607,'BM011'!T$609,0))</f>
        <v>9495.75</v>
      </c>
      <c r="G2551">
        <f>SUMIFS(Baggrundsvariable!D$3:D$296,Baggrundsvariable!$A$3:$A$296,Samlet!$C2551,Baggrundsvariable!$C$3:$C$296,Samlet!$E2551)</f>
        <v>212478</v>
      </c>
      <c r="H2551" s="8">
        <f>SUMIFS(Baggrundsvariable!E$3:E$296,Baggrundsvariable!$A$3:$A$296,Samlet!$C2551,Baggrundsvariable!$C$3:$C$296,Samlet!$E2551)</f>
        <v>0.39999999999999997</v>
      </c>
      <c r="I2551" s="8">
        <f>SUMIFS(Baggrundsvariable!F$3:F$296,Baggrundsvariable!$A$3:$A$296,Samlet!$C2551,Baggrundsvariable!$C$3:$C$296,Samlet!$E2551)</f>
        <v>4.4000000000000004</v>
      </c>
      <c r="J2551" s="8">
        <f>SUMIFS(Baggrundsvariable!G$3:G$296,Baggrundsvariable!$A$3:$A$296,Samlet!$C2551,Baggrundsvariable!$C$3:$C$296,Samlet!$E2551)</f>
        <v>14.8</v>
      </c>
      <c r="K2551" s="8">
        <f>SUMIFS(Baggrundsvariable!H$3:H$296,Baggrundsvariable!$A$3:$A$296,Samlet!$C2551,Baggrundsvariable!$C$3:$C$296,Samlet!$E2551)</f>
        <v>11.2</v>
      </c>
      <c r="L2551" s="8">
        <f>SUMIFS(Baggrundsvariable!I$3:I$296,Baggrundsvariable!$A$3:$A$296,Samlet!$C2551,Baggrundsvariable!$C$3:$C$296,Samlet!$E2551)</f>
        <v>4.7349224957665754</v>
      </c>
    </row>
    <row r="2552" spans="1:12">
      <c r="A2552">
        <v>7560</v>
      </c>
      <c r="B2552" t="s">
        <v>1036</v>
      </c>
      <c r="C2552">
        <v>671</v>
      </c>
      <c r="D2552" t="s">
        <v>1310</v>
      </c>
      <c r="E2552">
        <v>2015</v>
      </c>
      <c r="F2552" s="15">
        <f>IF(VLOOKUP(IF($A2552&lt;1500,'BM011'!$D$5,IF($A2552&lt;1800,'BM011'!$D$5,IF($A2552&lt;2000,'BM011'!$D$5,$A2552))),'BM011'!$D$5:$U$607,'BM011'!T$609,0)="BRUG KOM",VLOOKUP($C2552,'BM010'!$C$5:$T$102,'BM010'!S$104,0),VLOOKUP(IF($A2552&lt;1500,'BM011'!$D$5,IF($A2552&lt;1800,'BM011'!$D$5,IF($A2552&lt;2000,'BM011'!$D$5,$A2552))),'BM011'!$D$5:$U$607,'BM011'!T$609,0))</f>
        <v>6761.5</v>
      </c>
      <c r="G2552">
        <f>SUMIFS(Baggrundsvariable!D$3:D$296,Baggrundsvariable!$A$3:$A$296,Samlet!$C2552,Baggrundsvariable!$C$3:$C$296,Samlet!$E2552)</f>
        <v>200626</v>
      </c>
      <c r="H2552" s="8">
        <f>SUMIFS(Baggrundsvariable!E$3:E$296,Baggrundsvariable!$A$3:$A$296,Samlet!$C2552,Baggrundsvariable!$C$3:$C$296,Samlet!$E2552)</f>
        <v>0.48333333333333339</v>
      </c>
      <c r="I2552" s="8">
        <f>SUMIFS(Baggrundsvariable!F$3:F$296,Baggrundsvariable!$A$3:$A$296,Samlet!$C2552,Baggrundsvariable!$C$3:$C$296,Samlet!$E2552)</f>
        <v>4.2</v>
      </c>
      <c r="J2552" s="8">
        <f>SUMIFS(Baggrundsvariable!G$3:G$296,Baggrundsvariable!$A$3:$A$296,Samlet!$C2552,Baggrundsvariable!$C$3:$C$296,Samlet!$E2552)</f>
        <v>17.100000000000001</v>
      </c>
      <c r="K2552" s="8">
        <f>SUMIFS(Baggrundsvariable!H$3:H$296,Baggrundsvariable!$A$3:$A$296,Samlet!$C2552,Baggrundsvariable!$C$3:$C$296,Samlet!$E2552)</f>
        <v>13.2</v>
      </c>
      <c r="L2552" s="8">
        <f>SUMIFS(Baggrundsvariable!I$3:I$296,Baggrundsvariable!$A$3:$A$296,Samlet!$C2552,Baggrundsvariable!$C$3:$C$296,Samlet!$E2552)</f>
        <v>4.6088651778522314</v>
      </c>
    </row>
    <row r="2553" spans="1:12">
      <c r="A2553">
        <v>7570</v>
      </c>
      <c r="B2553" t="s">
        <v>1037</v>
      </c>
      <c r="C2553">
        <v>661</v>
      </c>
      <c r="D2553" t="s">
        <v>1303</v>
      </c>
      <c r="E2553">
        <v>2015</v>
      </c>
      <c r="F2553" s="15">
        <f>IF(VLOOKUP(IF($A2553&lt;1500,'BM011'!$D$5,IF($A2553&lt;1800,'BM011'!$D$5,IF($A2553&lt;2000,'BM011'!$D$5,$A2553))),'BM011'!$D$5:$U$607,'BM011'!T$609,0)="BRUG KOM",VLOOKUP($C2553,'BM010'!$C$5:$T$102,'BM010'!S$104,0),VLOOKUP(IF($A2553&lt;1500,'BM011'!$D$5,IF($A2553&lt;1800,'BM011'!$D$5,IF($A2553&lt;2000,'BM011'!$D$5,$A2553))),'BM011'!$D$5:$U$607,'BM011'!T$609,0))</f>
        <v>9495.75</v>
      </c>
      <c r="G2553">
        <f>SUMIFS(Baggrundsvariable!D$3:D$296,Baggrundsvariable!$A$3:$A$296,Samlet!$C2553,Baggrundsvariable!$C$3:$C$296,Samlet!$E2553)</f>
        <v>212478</v>
      </c>
      <c r="H2553" s="8">
        <f>SUMIFS(Baggrundsvariable!E$3:E$296,Baggrundsvariable!$A$3:$A$296,Samlet!$C2553,Baggrundsvariable!$C$3:$C$296,Samlet!$E2553)</f>
        <v>0.39999999999999997</v>
      </c>
      <c r="I2553" s="8">
        <f>SUMIFS(Baggrundsvariable!F$3:F$296,Baggrundsvariable!$A$3:$A$296,Samlet!$C2553,Baggrundsvariable!$C$3:$C$296,Samlet!$E2553)</f>
        <v>4.4000000000000004</v>
      </c>
      <c r="J2553" s="8">
        <f>SUMIFS(Baggrundsvariable!G$3:G$296,Baggrundsvariable!$A$3:$A$296,Samlet!$C2553,Baggrundsvariable!$C$3:$C$296,Samlet!$E2553)</f>
        <v>14.8</v>
      </c>
      <c r="K2553" s="8">
        <f>SUMIFS(Baggrundsvariable!H$3:H$296,Baggrundsvariable!$A$3:$A$296,Samlet!$C2553,Baggrundsvariable!$C$3:$C$296,Samlet!$E2553)</f>
        <v>11.2</v>
      </c>
      <c r="L2553" s="8">
        <f>SUMIFS(Baggrundsvariable!I$3:I$296,Baggrundsvariable!$A$3:$A$296,Samlet!$C2553,Baggrundsvariable!$C$3:$C$296,Samlet!$E2553)</f>
        <v>4.7349224957665754</v>
      </c>
    </row>
    <row r="2554" spans="1:12">
      <c r="A2554">
        <v>7570</v>
      </c>
      <c r="B2554" t="s">
        <v>1037</v>
      </c>
      <c r="C2554">
        <v>665</v>
      </c>
      <c r="D2554" t="s">
        <v>1304</v>
      </c>
      <c r="E2554">
        <v>2015</v>
      </c>
      <c r="F2554" s="15">
        <f>IF(VLOOKUP(IF($A2554&lt;1500,'BM011'!$D$5,IF($A2554&lt;1800,'BM011'!$D$5,IF($A2554&lt;2000,'BM011'!$D$5,$A2554))),'BM011'!$D$5:$U$607,'BM011'!T$609,0)="BRUG KOM",VLOOKUP($C2554,'BM010'!$C$5:$T$102,'BM010'!S$104,0),VLOOKUP(IF($A2554&lt;1500,'BM011'!$D$5,IF($A2554&lt;1800,'BM011'!$D$5,IF($A2554&lt;2000,'BM011'!$D$5,$A2554))),'BM011'!$D$5:$U$607,'BM011'!T$609,0))</f>
        <v>4766.25</v>
      </c>
      <c r="G2554">
        <f>SUMIFS(Baggrundsvariable!D$3:D$296,Baggrundsvariable!$A$3:$A$296,Samlet!$C2554,Baggrundsvariable!$C$3:$C$296,Samlet!$E2554)</f>
        <v>208170</v>
      </c>
      <c r="H2554" s="8">
        <f>SUMIFS(Baggrundsvariable!E$3:E$296,Baggrundsvariable!$A$3:$A$296,Samlet!$C2554,Baggrundsvariable!$C$3:$C$296,Samlet!$E2554)</f>
        <v>0.33333333333333331</v>
      </c>
      <c r="I2554" s="8">
        <f>SUMIFS(Baggrundsvariable!F$3:F$296,Baggrundsvariable!$A$3:$A$296,Samlet!$C2554,Baggrundsvariable!$C$3:$C$296,Samlet!$E2554)</f>
        <v>2.2999999999999998</v>
      </c>
      <c r="J2554" s="8">
        <f>SUMIFS(Baggrundsvariable!G$3:G$296,Baggrundsvariable!$A$3:$A$296,Samlet!$C2554,Baggrundsvariable!$C$3:$C$296,Samlet!$E2554)</f>
        <v>13.4</v>
      </c>
      <c r="K2554" s="8">
        <f>SUMIFS(Baggrundsvariable!H$3:H$296,Baggrundsvariable!$A$3:$A$296,Samlet!$C2554,Baggrundsvariable!$C$3:$C$296,Samlet!$E2554)</f>
        <v>9.1</v>
      </c>
      <c r="L2554" s="8">
        <f>SUMIFS(Baggrundsvariable!I$3:I$296,Baggrundsvariable!$A$3:$A$296,Samlet!$C2554,Baggrundsvariable!$C$3:$C$296,Samlet!$E2554)</f>
        <v>2.7471325816485224</v>
      </c>
    </row>
    <row r="2555" spans="1:12">
      <c r="A2555">
        <v>7600</v>
      </c>
      <c r="B2555" t="s">
        <v>1038</v>
      </c>
      <c r="C2555">
        <v>661</v>
      </c>
      <c r="D2555" t="s">
        <v>1303</v>
      </c>
      <c r="E2555">
        <v>2015</v>
      </c>
      <c r="F2555" s="15">
        <f>IF(VLOOKUP(IF($A2555&lt;1500,'BM011'!$D$5,IF($A2555&lt;1800,'BM011'!$D$5,IF($A2555&lt;2000,'BM011'!$D$5,$A2555))),'BM011'!$D$5:$U$607,'BM011'!T$609,0)="BRUG KOM",VLOOKUP($C2555,'BM010'!$C$5:$T$102,'BM010'!S$104,0),VLOOKUP(IF($A2555&lt;1500,'BM011'!$D$5,IF($A2555&lt;1800,'BM011'!$D$5,IF($A2555&lt;2000,'BM011'!$D$5,$A2555))),'BM011'!$D$5:$U$607,'BM011'!T$609,0))</f>
        <v>7473</v>
      </c>
      <c r="G2555">
        <f>SUMIFS(Baggrundsvariable!D$3:D$296,Baggrundsvariable!$A$3:$A$296,Samlet!$C2555,Baggrundsvariable!$C$3:$C$296,Samlet!$E2555)</f>
        <v>212478</v>
      </c>
      <c r="H2555" s="8">
        <f>SUMIFS(Baggrundsvariable!E$3:E$296,Baggrundsvariable!$A$3:$A$296,Samlet!$C2555,Baggrundsvariable!$C$3:$C$296,Samlet!$E2555)</f>
        <v>0.39999999999999997</v>
      </c>
      <c r="I2555" s="8">
        <f>SUMIFS(Baggrundsvariable!F$3:F$296,Baggrundsvariable!$A$3:$A$296,Samlet!$C2555,Baggrundsvariable!$C$3:$C$296,Samlet!$E2555)</f>
        <v>4.4000000000000004</v>
      </c>
      <c r="J2555" s="8">
        <f>SUMIFS(Baggrundsvariable!G$3:G$296,Baggrundsvariable!$A$3:$A$296,Samlet!$C2555,Baggrundsvariable!$C$3:$C$296,Samlet!$E2555)</f>
        <v>14.8</v>
      </c>
      <c r="K2555" s="8">
        <f>SUMIFS(Baggrundsvariable!H$3:H$296,Baggrundsvariable!$A$3:$A$296,Samlet!$C2555,Baggrundsvariable!$C$3:$C$296,Samlet!$E2555)</f>
        <v>11.2</v>
      </c>
      <c r="L2555" s="8">
        <f>SUMIFS(Baggrundsvariable!I$3:I$296,Baggrundsvariable!$A$3:$A$296,Samlet!$C2555,Baggrundsvariable!$C$3:$C$296,Samlet!$E2555)</f>
        <v>4.7349224957665754</v>
      </c>
    </row>
    <row r="2556" spans="1:12">
      <c r="A2556">
        <v>7600</v>
      </c>
      <c r="B2556" t="s">
        <v>1038</v>
      </c>
      <c r="C2556">
        <v>665</v>
      </c>
      <c r="D2556" t="s">
        <v>1304</v>
      </c>
      <c r="E2556">
        <v>2015</v>
      </c>
      <c r="F2556" s="15">
        <f>IF(VLOOKUP(IF($A2556&lt;1500,'BM011'!$D$5,IF($A2556&lt;1800,'BM011'!$D$5,IF($A2556&lt;2000,'BM011'!$D$5,$A2556))),'BM011'!$D$5:$U$607,'BM011'!T$609,0)="BRUG KOM",VLOOKUP($C2556,'BM010'!$C$5:$T$102,'BM010'!S$104,0),VLOOKUP(IF($A2556&lt;1500,'BM011'!$D$5,IF($A2556&lt;1800,'BM011'!$D$5,IF($A2556&lt;2000,'BM011'!$D$5,$A2556))),'BM011'!$D$5:$U$607,'BM011'!T$609,0))</f>
        <v>7473</v>
      </c>
      <c r="G2556">
        <f>SUMIFS(Baggrundsvariable!D$3:D$296,Baggrundsvariable!$A$3:$A$296,Samlet!$C2556,Baggrundsvariable!$C$3:$C$296,Samlet!$E2556)</f>
        <v>208170</v>
      </c>
      <c r="H2556" s="8">
        <f>SUMIFS(Baggrundsvariable!E$3:E$296,Baggrundsvariable!$A$3:$A$296,Samlet!$C2556,Baggrundsvariable!$C$3:$C$296,Samlet!$E2556)</f>
        <v>0.33333333333333331</v>
      </c>
      <c r="I2556" s="8">
        <f>SUMIFS(Baggrundsvariable!F$3:F$296,Baggrundsvariable!$A$3:$A$296,Samlet!$C2556,Baggrundsvariable!$C$3:$C$296,Samlet!$E2556)</f>
        <v>2.2999999999999998</v>
      </c>
      <c r="J2556" s="8">
        <f>SUMIFS(Baggrundsvariable!G$3:G$296,Baggrundsvariable!$A$3:$A$296,Samlet!$C2556,Baggrundsvariable!$C$3:$C$296,Samlet!$E2556)</f>
        <v>13.4</v>
      </c>
      <c r="K2556" s="8">
        <f>SUMIFS(Baggrundsvariable!H$3:H$296,Baggrundsvariable!$A$3:$A$296,Samlet!$C2556,Baggrundsvariable!$C$3:$C$296,Samlet!$E2556)</f>
        <v>9.1</v>
      </c>
      <c r="L2556" s="8">
        <f>SUMIFS(Baggrundsvariable!I$3:I$296,Baggrundsvariable!$A$3:$A$296,Samlet!$C2556,Baggrundsvariable!$C$3:$C$296,Samlet!$E2556)</f>
        <v>2.7471325816485224</v>
      </c>
    </row>
    <row r="2557" spans="1:12">
      <c r="A2557">
        <v>7600</v>
      </c>
      <c r="B2557" t="s">
        <v>1038</v>
      </c>
      <c r="C2557">
        <v>671</v>
      </c>
      <c r="D2557" t="s">
        <v>1310</v>
      </c>
      <c r="E2557">
        <v>2015</v>
      </c>
      <c r="F2557" s="15">
        <f>IF(VLOOKUP(IF($A2557&lt;1500,'BM011'!$D$5,IF($A2557&lt;1800,'BM011'!$D$5,IF($A2557&lt;2000,'BM011'!$D$5,$A2557))),'BM011'!$D$5:$U$607,'BM011'!T$609,0)="BRUG KOM",VLOOKUP($C2557,'BM010'!$C$5:$T$102,'BM010'!S$104,0),VLOOKUP(IF($A2557&lt;1500,'BM011'!$D$5,IF($A2557&lt;1800,'BM011'!$D$5,IF($A2557&lt;2000,'BM011'!$D$5,$A2557))),'BM011'!$D$5:$U$607,'BM011'!T$609,0))</f>
        <v>7473</v>
      </c>
      <c r="G2557">
        <f>SUMIFS(Baggrundsvariable!D$3:D$296,Baggrundsvariable!$A$3:$A$296,Samlet!$C2557,Baggrundsvariable!$C$3:$C$296,Samlet!$E2557)</f>
        <v>200626</v>
      </c>
      <c r="H2557" s="8">
        <f>SUMIFS(Baggrundsvariable!E$3:E$296,Baggrundsvariable!$A$3:$A$296,Samlet!$C2557,Baggrundsvariable!$C$3:$C$296,Samlet!$E2557)</f>
        <v>0.48333333333333339</v>
      </c>
      <c r="I2557" s="8">
        <f>SUMIFS(Baggrundsvariable!F$3:F$296,Baggrundsvariable!$A$3:$A$296,Samlet!$C2557,Baggrundsvariable!$C$3:$C$296,Samlet!$E2557)</f>
        <v>4.2</v>
      </c>
      <c r="J2557" s="8">
        <f>SUMIFS(Baggrundsvariable!G$3:G$296,Baggrundsvariable!$A$3:$A$296,Samlet!$C2557,Baggrundsvariable!$C$3:$C$296,Samlet!$E2557)</f>
        <v>17.100000000000001</v>
      </c>
      <c r="K2557" s="8">
        <f>SUMIFS(Baggrundsvariable!H$3:H$296,Baggrundsvariable!$A$3:$A$296,Samlet!$C2557,Baggrundsvariable!$C$3:$C$296,Samlet!$E2557)</f>
        <v>13.2</v>
      </c>
      <c r="L2557" s="8">
        <f>SUMIFS(Baggrundsvariable!I$3:I$296,Baggrundsvariable!$A$3:$A$296,Samlet!$C2557,Baggrundsvariable!$C$3:$C$296,Samlet!$E2557)</f>
        <v>4.6088651778522314</v>
      </c>
    </row>
    <row r="2558" spans="1:12">
      <c r="A2558">
        <v>7620</v>
      </c>
      <c r="B2558" t="s">
        <v>1039</v>
      </c>
      <c r="C2558">
        <v>665</v>
      </c>
      <c r="D2558" t="s">
        <v>1304</v>
      </c>
      <c r="E2558">
        <v>2015</v>
      </c>
      <c r="F2558" s="15">
        <f>IF(VLOOKUP(IF($A2558&lt;1500,'BM011'!$D$5,IF($A2558&lt;1800,'BM011'!$D$5,IF($A2558&lt;2000,'BM011'!$D$5,$A2558))),'BM011'!$D$5:$U$607,'BM011'!T$609,0)="BRUG KOM",VLOOKUP($C2558,'BM010'!$C$5:$T$102,'BM010'!S$104,0),VLOOKUP(IF($A2558&lt;1500,'BM011'!$D$5,IF($A2558&lt;1800,'BM011'!$D$5,IF($A2558&lt;2000,'BM011'!$D$5,$A2558))),'BM011'!$D$5:$U$607,'BM011'!T$609,0))</f>
        <v>5184</v>
      </c>
      <c r="G2558">
        <f>SUMIFS(Baggrundsvariable!D$3:D$296,Baggrundsvariable!$A$3:$A$296,Samlet!$C2558,Baggrundsvariable!$C$3:$C$296,Samlet!$E2558)</f>
        <v>208170</v>
      </c>
      <c r="H2558" s="8">
        <f>SUMIFS(Baggrundsvariable!E$3:E$296,Baggrundsvariable!$A$3:$A$296,Samlet!$C2558,Baggrundsvariable!$C$3:$C$296,Samlet!$E2558)</f>
        <v>0.33333333333333331</v>
      </c>
      <c r="I2558" s="8">
        <f>SUMIFS(Baggrundsvariable!F$3:F$296,Baggrundsvariable!$A$3:$A$296,Samlet!$C2558,Baggrundsvariable!$C$3:$C$296,Samlet!$E2558)</f>
        <v>2.2999999999999998</v>
      </c>
      <c r="J2558" s="8">
        <f>SUMIFS(Baggrundsvariable!G$3:G$296,Baggrundsvariable!$A$3:$A$296,Samlet!$C2558,Baggrundsvariable!$C$3:$C$296,Samlet!$E2558)</f>
        <v>13.4</v>
      </c>
      <c r="K2558" s="8">
        <f>SUMIFS(Baggrundsvariable!H$3:H$296,Baggrundsvariable!$A$3:$A$296,Samlet!$C2558,Baggrundsvariable!$C$3:$C$296,Samlet!$E2558)</f>
        <v>9.1</v>
      </c>
      <c r="L2558" s="8">
        <f>SUMIFS(Baggrundsvariable!I$3:I$296,Baggrundsvariable!$A$3:$A$296,Samlet!$C2558,Baggrundsvariable!$C$3:$C$296,Samlet!$E2558)</f>
        <v>2.7471325816485224</v>
      </c>
    </row>
    <row r="2559" spans="1:12">
      <c r="A2559">
        <v>7650</v>
      </c>
      <c r="B2559" t="s">
        <v>1040</v>
      </c>
      <c r="C2559">
        <v>665</v>
      </c>
      <c r="D2559" t="s">
        <v>1304</v>
      </c>
      <c r="E2559">
        <v>2015</v>
      </c>
      <c r="F2559" s="15">
        <f>IF(VLOOKUP(IF($A2559&lt;1500,'BM011'!$D$5,IF($A2559&lt;1800,'BM011'!$D$5,IF($A2559&lt;2000,'BM011'!$D$5,$A2559))),'BM011'!$D$5:$U$607,'BM011'!T$609,0)="BRUG KOM",VLOOKUP($C2559,'BM010'!$C$5:$T$102,'BM010'!S$104,0),VLOOKUP(IF($A2559&lt;1500,'BM011'!$D$5,IF($A2559&lt;1800,'BM011'!$D$5,IF($A2559&lt;2000,'BM011'!$D$5,$A2559))),'BM011'!$D$5:$U$607,'BM011'!T$609,0))</f>
        <v>4766.25</v>
      </c>
      <c r="G2559">
        <f>SUMIFS(Baggrundsvariable!D$3:D$296,Baggrundsvariable!$A$3:$A$296,Samlet!$C2559,Baggrundsvariable!$C$3:$C$296,Samlet!$E2559)</f>
        <v>208170</v>
      </c>
      <c r="H2559" s="8">
        <f>SUMIFS(Baggrundsvariable!E$3:E$296,Baggrundsvariable!$A$3:$A$296,Samlet!$C2559,Baggrundsvariable!$C$3:$C$296,Samlet!$E2559)</f>
        <v>0.33333333333333331</v>
      </c>
      <c r="I2559" s="8">
        <f>SUMIFS(Baggrundsvariable!F$3:F$296,Baggrundsvariable!$A$3:$A$296,Samlet!$C2559,Baggrundsvariable!$C$3:$C$296,Samlet!$E2559)</f>
        <v>2.2999999999999998</v>
      </c>
      <c r="J2559" s="8">
        <f>SUMIFS(Baggrundsvariable!G$3:G$296,Baggrundsvariable!$A$3:$A$296,Samlet!$C2559,Baggrundsvariable!$C$3:$C$296,Samlet!$E2559)</f>
        <v>13.4</v>
      </c>
      <c r="K2559" s="8">
        <f>SUMIFS(Baggrundsvariable!H$3:H$296,Baggrundsvariable!$A$3:$A$296,Samlet!$C2559,Baggrundsvariable!$C$3:$C$296,Samlet!$E2559)</f>
        <v>9.1</v>
      </c>
      <c r="L2559" s="8">
        <f>SUMIFS(Baggrundsvariable!I$3:I$296,Baggrundsvariable!$A$3:$A$296,Samlet!$C2559,Baggrundsvariable!$C$3:$C$296,Samlet!$E2559)</f>
        <v>2.7471325816485224</v>
      </c>
    </row>
    <row r="2560" spans="1:12">
      <c r="A2560">
        <v>7660</v>
      </c>
      <c r="B2560" t="s">
        <v>1041</v>
      </c>
      <c r="C2560">
        <v>665</v>
      </c>
      <c r="D2560" t="s">
        <v>1304</v>
      </c>
      <c r="E2560">
        <v>2015</v>
      </c>
      <c r="F2560" s="15">
        <f>IF(VLOOKUP(IF($A2560&lt;1500,'BM011'!$D$5,IF($A2560&lt;1800,'BM011'!$D$5,IF($A2560&lt;2000,'BM011'!$D$5,$A2560))),'BM011'!$D$5:$U$607,'BM011'!T$609,0)="BRUG KOM",VLOOKUP($C2560,'BM010'!$C$5:$T$102,'BM010'!S$104,0),VLOOKUP(IF($A2560&lt;1500,'BM011'!$D$5,IF($A2560&lt;1800,'BM011'!$D$5,IF($A2560&lt;2000,'BM011'!$D$5,$A2560))),'BM011'!$D$5:$U$607,'BM011'!T$609,0))</f>
        <v>4766.25</v>
      </c>
      <c r="G2560">
        <f>SUMIFS(Baggrundsvariable!D$3:D$296,Baggrundsvariable!$A$3:$A$296,Samlet!$C2560,Baggrundsvariable!$C$3:$C$296,Samlet!$E2560)</f>
        <v>208170</v>
      </c>
      <c r="H2560" s="8">
        <f>SUMIFS(Baggrundsvariable!E$3:E$296,Baggrundsvariable!$A$3:$A$296,Samlet!$C2560,Baggrundsvariable!$C$3:$C$296,Samlet!$E2560)</f>
        <v>0.33333333333333331</v>
      </c>
      <c r="I2560" s="8">
        <f>SUMIFS(Baggrundsvariable!F$3:F$296,Baggrundsvariable!$A$3:$A$296,Samlet!$C2560,Baggrundsvariable!$C$3:$C$296,Samlet!$E2560)</f>
        <v>2.2999999999999998</v>
      </c>
      <c r="J2560" s="8">
        <f>SUMIFS(Baggrundsvariable!G$3:G$296,Baggrundsvariable!$A$3:$A$296,Samlet!$C2560,Baggrundsvariable!$C$3:$C$296,Samlet!$E2560)</f>
        <v>13.4</v>
      </c>
      <c r="K2560" s="8">
        <f>SUMIFS(Baggrundsvariable!H$3:H$296,Baggrundsvariable!$A$3:$A$296,Samlet!$C2560,Baggrundsvariable!$C$3:$C$296,Samlet!$E2560)</f>
        <v>9.1</v>
      </c>
      <c r="L2560" s="8">
        <f>SUMIFS(Baggrundsvariable!I$3:I$296,Baggrundsvariable!$A$3:$A$296,Samlet!$C2560,Baggrundsvariable!$C$3:$C$296,Samlet!$E2560)</f>
        <v>2.7471325816485224</v>
      </c>
    </row>
    <row r="2561" spans="1:12">
      <c r="A2561">
        <v>7660</v>
      </c>
      <c r="B2561" t="s">
        <v>1041</v>
      </c>
      <c r="C2561">
        <v>671</v>
      </c>
      <c r="D2561" t="s">
        <v>1310</v>
      </c>
      <c r="E2561">
        <v>2015</v>
      </c>
      <c r="F2561" s="15">
        <f>IF(VLOOKUP(IF($A2561&lt;1500,'BM011'!$D$5,IF($A2561&lt;1800,'BM011'!$D$5,IF($A2561&lt;2000,'BM011'!$D$5,$A2561))),'BM011'!$D$5:$U$607,'BM011'!T$609,0)="BRUG KOM",VLOOKUP($C2561,'BM010'!$C$5:$T$102,'BM010'!S$104,0),VLOOKUP(IF($A2561&lt;1500,'BM011'!$D$5,IF($A2561&lt;1800,'BM011'!$D$5,IF($A2561&lt;2000,'BM011'!$D$5,$A2561))),'BM011'!$D$5:$U$607,'BM011'!T$609,0))</f>
        <v>6761.5</v>
      </c>
      <c r="G2561">
        <f>SUMIFS(Baggrundsvariable!D$3:D$296,Baggrundsvariable!$A$3:$A$296,Samlet!$C2561,Baggrundsvariable!$C$3:$C$296,Samlet!$E2561)</f>
        <v>200626</v>
      </c>
      <c r="H2561" s="8">
        <f>SUMIFS(Baggrundsvariable!E$3:E$296,Baggrundsvariable!$A$3:$A$296,Samlet!$C2561,Baggrundsvariable!$C$3:$C$296,Samlet!$E2561)</f>
        <v>0.48333333333333339</v>
      </c>
      <c r="I2561" s="8">
        <f>SUMIFS(Baggrundsvariable!F$3:F$296,Baggrundsvariable!$A$3:$A$296,Samlet!$C2561,Baggrundsvariable!$C$3:$C$296,Samlet!$E2561)</f>
        <v>4.2</v>
      </c>
      <c r="J2561" s="8">
        <f>SUMIFS(Baggrundsvariable!G$3:G$296,Baggrundsvariable!$A$3:$A$296,Samlet!$C2561,Baggrundsvariable!$C$3:$C$296,Samlet!$E2561)</f>
        <v>17.100000000000001</v>
      </c>
      <c r="K2561" s="8">
        <f>SUMIFS(Baggrundsvariable!H$3:H$296,Baggrundsvariable!$A$3:$A$296,Samlet!$C2561,Baggrundsvariable!$C$3:$C$296,Samlet!$E2561)</f>
        <v>13.2</v>
      </c>
      <c r="L2561" s="8">
        <f>SUMIFS(Baggrundsvariable!I$3:I$296,Baggrundsvariable!$A$3:$A$296,Samlet!$C2561,Baggrundsvariable!$C$3:$C$296,Samlet!$E2561)</f>
        <v>4.6088651778522314</v>
      </c>
    </row>
    <row r="2562" spans="1:12">
      <c r="A2562">
        <v>7673</v>
      </c>
      <c r="B2562" t="s">
        <v>1042</v>
      </c>
      <c r="C2562">
        <v>665</v>
      </c>
      <c r="D2562" t="s">
        <v>1304</v>
      </c>
      <c r="E2562">
        <v>2015</v>
      </c>
      <c r="F2562" s="15">
        <f>IF(VLOOKUP(IF($A2562&lt;1500,'BM011'!$D$5,IF($A2562&lt;1800,'BM011'!$D$5,IF($A2562&lt;2000,'BM011'!$D$5,$A2562))),'BM011'!$D$5:$U$607,'BM011'!T$609,0)="BRUG KOM",VLOOKUP($C2562,'BM010'!$C$5:$T$102,'BM010'!S$104,0),VLOOKUP(IF($A2562&lt;1500,'BM011'!$D$5,IF($A2562&lt;1800,'BM011'!$D$5,IF($A2562&lt;2000,'BM011'!$D$5,$A2562))),'BM011'!$D$5:$U$607,'BM011'!T$609,0))</f>
        <v>4766.25</v>
      </c>
      <c r="G2562">
        <f>SUMIFS(Baggrundsvariable!D$3:D$296,Baggrundsvariable!$A$3:$A$296,Samlet!$C2562,Baggrundsvariable!$C$3:$C$296,Samlet!$E2562)</f>
        <v>208170</v>
      </c>
      <c r="H2562" s="8">
        <f>SUMIFS(Baggrundsvariable!E$3:E$296,Baggrundsvariable!$A$3:$A$296,Samlet!$C2562,Baggrundsvariable!$C$3:$C$296,Samlet!$E2562)</f>
        <v>0.33333333333333331</v>
      </c>
      <c r="I2562" s="8">
        <f>SUMIFS(Baggrundsvariable!F$3:F$296,Baggrundsvariable!$A$3:$A$296,Samlet!$C2562,Baggrundsvariable!$C$3:$C$296,Samlet!$E2562)</f>
        <v>2.2999999999999998</v>
      </c>
      <c r="J2562" s="8">
        <f>SUMIFS(Baggrundsvariable!G$3:G$296,Baggrundsvariable!$A$3:$A$296,Samlet!$C2562,Baggrundsvariable!$C$3:$C$296,Samlet!$E2562)</f>
        <v>13.4</v>
      </c>
      <c r="K2562" s="8">
        <f>SUMIFS(Baggrundsvariable!H$3:H$296,Baggrundsvariable!$A$3:$A$296,Samlet!$C2562,Baggrundsvariable!$C$3:$C$296,Samlet!$E2562)</f>
        <v>9.1</v>
      </c>
      <c r="L2562" s="8">
        <f>SUMIFS(Baggrundsvariable!I$3:I$296,Baggrundsvariable!$A$3:$A$296,Samlet!$C2562,Baggrundsvariable!$C$3:$C$296,Samlet!$E2562)</f>
        <v>2.7471325816485224</v>
      </c>
    </row>
    <row r="2563" spans="1:12">
      <c r="A2563">
        <v>7680</v>
      </c>
      <c r="B2563" t="s">
        <v>1043</v>
      </c>
      <c r="C2563">
        <v>665</v>
      </c>
      <c r="D2563" t="s">
        <v>1304</v>
      </c>
      <c r="E2563">
        <v>2015</v>
      </c>
      <c r="F2563" s="15">
        <f>IF(VLOOKUP(IF($A2563&lt;1500,'BM011'!$D$5,IF($A2563&lt;1800,'BM011'!$D$5,IF($A2563&lt;2000,'BM011'!$D$5,$A2563))),'BM011'!$D$5:$U$607,'BM011'!T$609,0)="BRUG KOM",VLOOKUP($C2563,'BM010'!$C$5:$T$102,'BM010'!S$104,0),VLOOKUP(IF($A2563&lt;1500,'BM011'!$D$5,IF($A2563&lt;1800,'BM011'!$D$5,IF($A2563&lt;2000,'BM011'!$D$5,$A2563))),'BM011'!$D$5:$U$607,'BM011'!T$609,0))</f>
        <v>4316.333333333333</v>
      </c>
      <c r="G2563">
        <f>SUMIFS(Baggrundsvariable!D$3:D$296,Baggrundsvariable!$A$3:$A$296,Samlet!$C2563,Baggrundsvariable!$C$3:$C$296,Samlet!$E2563)</f>
        <v>208170</v>
      </c>
      <c r="H2563" s="8">
        <f>SUMIFS(Baggrundsvariable!E$3:E$296,Baggrundsvariable!$A$3:$A$296,Samlet!$C2563,Baggrundsvariable!$C$3:$C$296,Samlet!$E2563)</f>
        <v>0.33333333333333331</v>
      </c>
      <c r="I2563" s="8">
        <f>SUMIFS(Baggrundsvariable!F$3:F$296,Baggrundsvariable!$A$3:$A$296,Samlet!$C2563,Baggrundsvariable!$C$3:$C$296,Samlet!$E2563)</f>
        <v>2.2999999999999998</v>
      </c>
      <c r="J2563" s="8">
        <f>SUMIFS(Baggrundsvariable!G$3:G$296,Baggrundsvariable!$A$3:$A$296,Samlet!$C2563,Baggrundsvariable!$C$3:$C$296,Samlet!$E2563)</f>
        <v>13.4</v>
      </c>
      <c r="K2563" s="8">
        <f>SUMIFS(Baggrundsvariable!H$3:H$296,Baggrundsvariable!$A$3:$A$296,Samlet!$C2563,Baggrundsvariable!$C$3:$C$296,Samlet!$E2563)</f>
        <v>9.1</v>
      </c>
      <c r="L2563" s="8">
        <f>SUMIFS(Baggrundsvariable!I$3:I$296,Baggrundsvariable!$A$3:$A$296,Samlet!$C2563,Baggrundsvariable!$C$3:$C$296,Samlet!$E2563)</f>
        <v>2.7471325816485224</v>
      </c>
    </row>
    <row r="2564" spans="1:12">
      <c r="A2564">
        <v>7700</v>
      </c>
      <c r="B2564" t="s">
        <v>1044</v>
      </c>
      <c r="C2564">
        <v>787</v>
      </c>
      <c r="D2564" t="s">
        <v>1311</v>
      </c>
      <c r="E2564">
        <v>2015</v>
      </c>
      <c r="F2564" s="15">
        <f>IF(VLOOKUP(IF($A2564&lt;1500,'BM011'!$D$5,IF($A2564&lt;1800,'BM011'!$D$5,IF($A2564&lt;2000,'BM011'!$D$5,$A2564))),'BM011'!$D$5:$U$607,'BM011'!T$609,0)="BRUG KOM",VLOOKUP($C2564,'BM010'!$C$5:$T$102,'BM010'!S$104,0),VLOOKUP(IF($A2564&lt;1500,'BM011'!$D$5,IF($A2564&lt;1800,'BM011'!$D$5,IF($A2564&lt;2000,'BM011'!$D$5,$A2564))),'BM011'!$D$5:$U$607,'BM011'!T$609,0))</f>
        <v>7691.25</v>
      </c>
      <c r="G2564">
        <f>SUMIFS(Baggrundsvariable!D$3:D$296,Baggrundsvariable!$A$3:$A$296,Samlet!$C2564,Baggrundsvariable!$C$3:$C$296,Samlet!$E2564)</f>
        <v>199175</v>
      </c>
      <c r="H2564" s="8">
        <f>SUMIFS(Baggrundsvariable!E$3:E$296,Baggrundsvariable!$A$3:$A$296,Samlet!$C2564,Baggrundsvariable!$C$3:$C$296,Samlet!$E2564)</f>
        <v>0.56666666666666654</v>
      </c>
      <c r="I2564" s="8">
        <f>SUMIFS(Baggrundsvariable!F$3:F$296,Baggrundsvariable!$A$3:$A$296,Samlet!$C2564,Baggrundsvariable!$C$3:$C$296,Samlet!$E2564)</f>
        <v>3.6</v>
      </c>
      <c r="J2564" s="8">
        <f>SUMIFS(Baggrundsvariable!G$3:G$296,Baggrundsvariable!$A$3:$A$296,Samlet!$C2564,Baggrundsvariable!$C$3:$C$296,Samlet!$E2564)</f>
        <v>15.6</v>
      </c>
      <c r="K2564" s="8">
        <f>SUMIFS(Baggrundsvariable!H$3:H$296,Baggrundsvariable!$A$3:$A$296,Samlet!$C2564,Baggrundsvariable!$C$3:$C$296,Samlet!$E2564)</f>
        <v>12.4</v>
      </c>
      <c r="L2564" s="8">
        <f>SUMIFS(Baggrundsvariable!I$3:I$296,Baggrundsvariable!$A$3:$A$296,Samlet!$C2564,Baggrundsvariable!$C$3:$C$296,Samlet!$E2564)</f>
        <v>3.5818912658400328</v>
      </c>
    </row>
    <row r="2565" spans="1:12">
      <c r="A2565">
        <v>7730</v>
      </c>
      <c r="B2565" t="s">
        <v>1045</v>
      </c>
      <c r="C2565">
        <v>787</v>
      </c>
      <c r="D2565" t="s">
        <v>1311</v>
      </c>
      <c r="E2565">
        <v>2015</v>
      </c>
      <c r="F2565" s="15">
        <f>IF(VLOOKUP(IF($A2565&lt;1500,'BM011'!$D$5,IF($A2565&lt;1800,'BM011'!$D$5,IF($A2565&lt;2000,'BM011'!$D$5,$A2565))),'BM011'!$D$5:$U$607,'BM011'!T$609,0)="BRUG KOM",VLOOKUP($C2565,'BM010'!$C$5:$T$102,'BM010'!S$104,0),VLOOKUP(IF($A2565&lt;1500,'BM011'!$D$5,IF($A2565&lt;1800,'BM011'!$D$5,IF($A2565&lt;2000,'BM011'!$D$5,$A2565))),'BM011'!$D$5:$U$607,'BM011'!T$609,0))</f>
        <v>6434.5</v>
      </c>
      <c r="G2565">
        <f>SUMIFS(Baggrundsvariable!D$3:D$296,Baggrundsvariable!$A$3:$A$296,Samlet!$C2565,Baggrundsvariable!$C$3:$C$296,Samlet!$E2565)</f>
        <v>199175</v>
      </c>
      <c r="H2565" s="8">
        <f>SUMIFS(Baggrundsvariable!E$3:E$296,Baggrundsvariable!$A$3:$A$296,Samlet!$C2565,Baggrundsvariable!$C$3:$C$296,Samlet!$E2565)</f>
        <v>0.56666666666666654</v>
      </c>
      <c r="I2565" s="8">
        <f>SUMIFS(Baggrundsvariable!F$3:F$296,Baggrundsvariable!$A$3:$A$296,Samlet!$C2565,Baggrundsvariable!$C$3:$C$296,Samlet!$E2565)</f>
        <v>3.6</v>
      </c>
      <c r="J2565" s="8">
        <f>SUMIFS(Baggrundsvariable!G$3:G$296,Baggrundsvariable!$A$3:$A$296,Samlet!$C2565,Baggrundsvariable!$C$3:$C$296,Samlet!$E2565)</f>
        <v>15.6</v>
      </c>
      <c r="K2565" s="8">
        <f>SUMIFS(Baggrundsvariable!H$3:H$296,Baggrundsvariable!$A$3:$A$296,Samlet!$C2565,Baggrundsvariable!$C$3:$C$296,Samlet!$E2565)</f>
        <v>12.4</v>
      </c>
      <c r="L2565" s="8">
        <f>SUMIFS(Baggrundsvariable!I$3:I$296,Baggrundsvariable!$A$3:$A$296,Samlet!$C2565,Baggrundsvariable!$C$3:$C$296,Samlet!$E2565)</f>
        <v>3.5818912658400328</v>
      </c>
    </row>
    <row r="2566" spans="1:12">
      <c r="A2566">
        <v>7741</v>
      </c>
      <c r="B2566" t="s">
        <v>1046</v>
      </c>
      <c r="C2566">
        <v>787</v>
      </c>
      <c r="D2566" t="s">
        <v>1311</v>
      </c>
      <c r="E2566">
        <v>2015</v>
      </c>
      <c r="F2566" s="15">
        <f>IF(VLOOKUP(IF($A2566&lt;1500,'BM011'!$D$5,IF($A2566&lt;1800,'BM011'!$D$5,IF($A2566&lt;2000,'BM011'!$D$5,$A2566))),'BM011'!$D$5:$U$607,'BM011'!T$609,0)="BRUG KOM",VLOOKUP($C2566,'BM010'!$C$5:$T$102,'BM010'!S$104,0),VLOOKUP(IF($A2566&lt;1500,'BM011'!$D$5,IF($A2566&lt;1800,'BM011'!$D$5,IF($A2566&lt;2000,'BM011'!$D$5,$A2566))),'BM011'!$D$5:$U$607,'BM011'!T$609,0))</f>
        <v>4443</v>
      </c>
      <c r="G2566">
        <f>SUMIFS(Baggrundsvariable!D$3:D$296,Baggrundsvariable!$A$3:$A$296,Samlet!$C2566,Baggrundsvariable!$C$3:$C$296,Samlet!$E2566)</f>
        <v>199175</v>
      </c>
      <c r="H2566" s="8">
        <f>SUMIFS(Baggrundsvariable!E$3:E$296,Baggrundsvariable!$A$3:$A$296,Samlet!$C2566,Baggrundsvariable!$C$3:$C$296,Samlet!$E2566)</f>
        <v>0.56666666666666654</v>
      </c>
      <c r="I2566" s="8">
        <f>SUMIFS(Baggrundsvariable!F$3:F$296,Baggrundsvariable!$A$3:$A$296,Samlet!$C2566,Baggrundsvariable!$C$3:$C$296,Samlet!$E2566)</f>
        <v>3.6</v>
      </c>
      <c r="J2566" s="8">
        <f>SUMIFS(Baggrundsvariable!G$3:G$296,Baggrundsvariable!$A$3:$A$296,Samlet!$C2566,Baggrundsvariable!$C$3:$C$296,Samlet!$E2566)</f>
        <v>15.6</v>
      </c>
      <c r="K2566" s="8">
        <f>SUMIFS(Baggrundsvariable!H$3:H$296,Baggrundsvariable!$A$3:$A$296,Samlet!$C2566,Baggrundsvariable!$C$3:$C$296,Samlet!$E2566)</f>
        <v>12.4</v>
      </c>
      <c r="L2566" s="8">
        <f>SUMIFS(Baggrundsvariable!I$3:I$296,Baggrundsvariable!$A$3:$A$296,Samlet!$C2566,Baggrundsvariable!$C$3:$C$296,Samlet!$E2566)</f>
        <v>3.5818912658400328</v>
      </c>
    </row>
    <row r="2567" spans="1:12">
      <c r="A2567">
        <v>7742</v>
      </c>
      <c r="B2567" t="s">
        <v>1047</v>
      </c>
      <c r="C2567">
        <v>787</v>
      </c>
      <c r="D2567" t="s">
        <v>1311</v>
      </c>
      <c r="E2567">
        <v>2015</v>
      </c>
      <c r="F2567" s="15">
        <f>IF(VLOOKUP(IF($A2567&lt;1500,'BM011'!$D$5,IF($A2567&lt;1800,'BM011'!$D$5,IF($A2567&lt;2000,'BM011'!$D$5,$A2567))),'BM011'!$D$5:$U$607,'BM011'!T$609,0)="BRUG KOM",VLOOKUP($C2567,'BM010'!$C$5:$T$102,'BM010'!S$104,0),VLOOKUP(IF($A2567&lt;1500,'BM011'!$D$5,IF($A2567&lt;1800,'BM011'!$D$5,IF($A2567&lt;2000,'BM011'!$D$5,$A2567))),'BM011'!$D$5:$U$607,'BM011'!T$609,0))</f>
        <v>6434.5</v>
      </c>
      <c r="G2567">
        <f>SUMIFS(Baggrundsvariable!D$3:D$296,Baggrundsvariable!$A$3:$A$296,Samlet!$C2567,Baggrundsvariable!$C$3:$C$296,Samlet!$E2567)</f>
        <v>199175</v>
      </c>
      <c r="H2567" s="8">
        <f>SUMIFS(Baggrundsvariable!E$3:E$296,Baggrundsvariable!$A$3:$A$296,Samlet!$C2567,Baggrundsvariable!$C$3:$C$296,Samlet!$E2567)</f>
        <v>0.56666666666666654</v>
      </c>
      <c r="I2567" s="8">
        <f>SUMIFS(Baggrundsvariable!F$3:F$296,Baggrundsvariable!$A$3:$A$296,Samlet!$C2567,Baggrundsvariable!$C$3:$C$296,Samlet!$E2567)</f>
        <v>3.6</v>
      </c>
      <c r="J2567" s="8">
        <f>SUMIFS(Baggrundsvariable!G$3:G$296,Baggrundsvariable!$A$3:$A$296,Samlet!$C2567,Baggrundsvariable!$C$3:$C$296,Samlet!$E2567)</f>
        <v>15.6</v>
      </c>
      <c r="K2567" s="8">
        <f>SUMIFS(Baggrundsvariable!H$3:H$296,Baggrundsvariable!$A$3:$A$296,Samlet!$C2567,Baggrundsvariable!$C$3:$C$296,Samlet!$E2567)</f>
        <v>12.4</v>
      </c>
      <c r="L2567" s="8">
        <f>SUMIFS(Baggrundsvariable!I$3:I$296,Baggrundsvariable!$A$3:$A$296,Samlet!$C2567,Baggrundsvariable!$C$3:$C$296,Samlet!$E2567)</f>
        <v>3.5818912658400328</v>
      </c>
    </row>
    <row r="2568" spans="1:12">
      <c r="A2568">
        <v>7752</v>
      </c>
      <c r="B2568" t="s">
        <v>1048</v>
      </c>
      <c r="C2568">
        <v>787</v>
      </c>
      <c r="D2568" t="s">
        <v>1311</v>
      </c>
      <c r="E2568">
        <v>2015</v>
      </c>
      <c r="F2568" s="15">
        <f>IF(VLOOKUP(IF($A2568&lt;1500,'BM011'!$D$5,IF($A2568&lt;1800,'BM011'!$D$5,IF($A2568&lt;2000,'BM011'!$D$5,$A2568))),'BM011'!$D$5:$U$607,'BM011'!T$609,0)="BRUG KOM",VLOOKUP($C2568,'BM010'!$C$5:$T$102,'BM010'!S$104,0),VLOOKUP(IF($A2568&lt;1500,'BM011'!$D$5,IF($A2568&lt;1800,'BM011'!$D$5,IF($A2568&lt;2000,'BM011'!$D$5,$A2568))),'BM011'!$D$5:$U$607,'BM011'!T$609,0))</f>
        <v>3371.3333333333335</v>
      </c>
      <c r="G2568">
        <f>SUMIFS(Baggrundsvariable!D$3:D$296,Baggrundsvariable!$A$3:$A$296,Samlet!$C2568,Baggrundsvariable!$C$3:$C$296,Samlet!$E2568)</f>
        <v>199175</v>
      </c>
      <c r="H2568" s="8">
        <f>SUMIFS(Baggrundsvariable!E$3:E$296,Baggrundsvariable!$A$3:$A$296,Samlet!$C2568,Baggrundsvariable!$C$3:$C$296,Samlet!$E2568)</f>
        <v>0.56666666666666654</v>
      </c>
      <c r="I2568" s="8">
        <f>SUMIFS(Baggrundsvariable!F$3:F$296,Baggrundsvariable!$A$3:$A$296,Samlet!$C2568,Baggrundsvariable!$C$3:$C$296,Samlet!$E2568)</f>
        <v>3.6</v>
      </c>
      <c r="J2568" s="8">
        <f>SUMIFS(Baggrundsvariable!G$3:G$296,Baggrundsvariable!$A$3:$A$296,Samlet!$C2568,Baggrundsvariable!$C$3:$C$296,Samlet!$E2568)</f>
        <v>15.6</v>
      </c>
      <c r="K2568" s="8">
        <f>SUMIFS(Baggrundsvariable!H$3:H$296,Baggrundsvariable!$A$3:$A$296,Samlet!$C2568,Baggrundsvariable!$C$3:$C$296,Samlet!$E2568)</f>
        <v>12.4</v>
      </c>
      <c r="L2568" s="8">
        <f>SUMIFS(Baggrundsvariable!I$3:I$296,Baggrundsvariable!$A$3:$A$296,Samlet!$C2568,Baggrundsvariable!$C$3:$C$296,Samlet!$E2568)</f>
        <v>3.5818912658400328</v>
      </c>
    </row>
    <row r="2569" spans="1:12">
      <c r="A2569">
        <v>7755</v>
      </c>
      <c r="B2569" t="s">
        <v>1049</v>
      </c>
      <c r="C2569">
        <v>787</v>
      </c>
      <c r="D2569" t="s">
        <v>1311</v>
      </c>
      <c r="E2569">
        <v>2015</v>
      </c>
      <c r="F2569" s="15">
        <f>IF(VLOOKUP(IF($A2569&lt;1500,'BM011'!$D$5,IF($A2569&lt;1800,'BM011'!$D$5,IF($A2569&lt;2000,'BM011'!$D$5,$A2569))),'BM011'!$D$5:$U$607,'BM011'!T$609,0)="BRUG KOM",VLOOKUP($C2569,'BM010'!$C$5:$T$102,'BM010'!S$104,0),VLOOKUP(IF($A2569&lt;1500,'BM011'!$D$5,IF($A2569&lt;1800,'BM011'!$D$5,IF($A2569&lt;2000,'BM011'!$D$5,$A2569))),'BM011'!$D$5:$U$607,'BM011'!T$609,0))</f>
        <v>6434.5</v>
      </c>
      <c r="G2569">
        <f>SUMIFS(Baggrundsvariable!D$3:D$296,Baggrundsvariable!$A$3:$A$296,Samlet!$C2569,Baggrundsvariable!$C$3:$C$296,Samlet!$E2569)</f>
        <v>199175</v>
      </c>
      <c r="H2569" s="8">
        <f>SUMIFS(Baggrundsvariable!E$3:E$296,Baggrundsvariable!$A$3:$A$296,Samlet!$C2569,Baggrundsvariable!$C$3:$C$296,Samlet!$E2569)</f>
        <v>0.56666666666666654</v>
      </c>
      <c r="I2569" s="8">
        <f>SUMIFS(Baggrundsvariable!F$3:F$296,Baggrundsvariable!$A$3:$A$296,Samlet!$C2569,Baggrundsvariable!$C$3:$C$296,Samlet!$E2569)</f>
        <v>3.6</v>
      </c>
      <c r="J2569" s="8">
        <f>SUMIFS(Baggrundsvariable!G$3:G$296,Baggrundsvariable!$A$3:$A$296,Samlet!$C2569,Baggrundsvariable!$C$3:$C$296,Samlet!$E2569)</f>
        <v>15.6</v>
      </c>
      <c r="K2569" s="8">
        <f>SUMIFS(Baggrundsvariable!H$3:H$296,Baggrundsvariable!$A$3:$A$296,Samlet!$C2569,Baggrundsvariable!$C$3:$C$296,Samlet!$E2569)</f>
        <v>12.4</v>
      </c>
      <c r="L2569" s="8">
        <f>SUMIFS(Baggrundsvariable!I$3:I$296,Baggrundsvariable!$A$3:$A$296,Samlet!$C2569,Baggrundsvariable!$C$3:$C$296,Samlet!$E2569)</f>
        <v>3.5818912658400328</v>
      </c>
    </row>
    <row r="2570" spans="1:12">
      <c r="A2570">
        <v>7760</v>
      </c>
      <c r="B2570" t="s">
        <v>1050</v>
      </c>
      <c r="C2570">
        <v>787</v>
      </c>
      <c r="D2570" t="s">
        <v>1311</v>
      </c>
      <c r="E2570">
        <v>2015</v>
      </c>
      <c r="F2570" s="15">
        <f>IF(VLOOKUP(IF($A2570&lt;1500,'BM011'!$D$5,IF($A2570&lt;1800,'BM011'!$D$5,IF($A2570&lt;2000,'BM011'!$D$5,$A2570))),'BM011'!$D$5:$U$607,'BM011'!T$609,0)="BRUG KOM",VLOOKUP($C2570,'BM010'!$C$5:$T$102,'BM010'!S$104,0),VLOOKUP(IF($A2570&lt;1500,'BM011'!$D$5,IF($A2570&lt;1800,'BM011'!$D$5,IF($A2570&lt;2000,'BM011'!$D$5,$A2570))),'BM011'!$D$5:$U$607,'BM011'!T$609,0))</f>
        <v>5533</v>
      </c>
      <c r="G2570">
        <f>SUMIFS(Baggrundsvariable!D$3:D$296,Baggrundsvariable!$A$3:$A$296,Samlet!$C2570,Baggrundsvariable!$C$3:$C$296,Samlet!$E2570)</f>
        <v>199175</v>
      </c>
      <c r="H2570" s="8">
        <f>SUMIFS(Baggrundsvariable!E$3:E$296,Baggrundsvariable!$A$3:$A$296,Samlet!$C2570,Baggrundsvariable!$C$3:$C$296,Samlet!$E2570)</f>
        <v>0.56666666666666654</v>
      </c>
      <c r="I2570" s="8">
        <f>SUMIFS(Baggrundsvariable!F$3:F$296,Baggrundsvariable!$A$3:$A$296,Samlet!$C2570,Baggrundsvariable!$C$3:$C$296,Samlet!$E2570)</f>
        <v>3.6</v>
      </c>
      <c r="J2570" s="8">
        <f>SUMIFS(Baggrundsvariable!G$3:G$296,Baggrundsvariable!$A$3:$A$296,Samlet!$C2570,Baggrundsvariable!$C$3:$C$296,Samlet!$E2570)</f>
        <v>15.6</v>
      </c>
      <c r="K2570" s="8">
        <f>SUMIFS(Baggrundsvariable!H$3:H$296,Baggrundsvariable!$A$3:$A$296,Samlet!$C2570,Baggrundsvariable!$C$3:$C$296,Samlet!$E2570)</f>
        <v>12.4</v>
      </c>
      <c r="L2570" s="8">
        <f>SUMIFS(Baggrundsvariable!I$3:I$296,Baggrundsvariable!$A$3:$A$296,Samlet!$C2570,Baggrundsvariable!$C$3:$C$296,Samlet!$E2570)</f>
        <v>3.5818912658400328</v>
      </c>
    </row>
    <row r="2571" spans="1:12">
      <c r="A2571">
        <v>7760</v>
      </c>
      <c r="B2571" t="s">
        <v>1050</v>
      </c>
      <c r="C2571">
        <v>671</v>
      </c>
      <c r="D2571" t="s">
        <v>1310</v>
      </c>
      <c r="E2571">
        <v>2015</v>
      </c>
      <c r="F2571" s="15">
        <f>IF(VLOOKUP(IF($A2571&lt;1500,'BM011'!$D$5,IF($A2571&lt;1800,'BM011'!$D$5,IF($A2571&lt;2000,'BM011'!$D$5,$A2571))),'BM011'!$D$5:$U$607,'BM011'!T$609,0)="BRUG KOM",VLOOKUP($C2571,'BM010'!$C$5:$T$102,'BM010'!S$104,0),VLOOKUP(IF($A2571&lt;1500,'BM011'!$D$5,IF($A2571&lt;1800,'BM011'!$D$5,IF($A2571&lt;2000,'BM011'!$D$5,$A2571))),'BM011'!$D$5:$U$607,'BM011'!T$609,0))</f>
        <v>5533</v>
      </c>
      <c r="G2571">
        <f>SUMIFS(Baggrundsvariable!D$3:D$296,Baggrundsvariable!$A$3:$A$296,Samlet!$C2571,Baggrundsvariable!$C$3:$C$296,Samlet!$E2571)</f>
        <v>200626</v>
      </c>
      <c r="H2571" s="8">
        <f>SUMIFS(Baggrundsvariable!E$3:E$296,Baggrundsvariable!$A$3:$A$296,Samlet!$C2571,Baggrundsvariable!$C$3:$C$296,Samlet!$E2571)</f>
        <v>0.48333333333333339</v>
      </c>
      <c r="I2571" s="8">
        <f>SUMIFS(Baggrundsvariable!F$3:F$296,Baggrundsvariable!$A$3:$A$296,Samlet!$C2571,Baggrundsvariable!$C$3:$C$296,Samlet!$E2571)</f>
        <v>4.2</v>
      </c>
      <c r="J2571" s="8">
        <f>SUMIFS(Baggrundsvariable!G$3:G$296,Baggrundsvariable!$A$3:$A$296,Samlet!$C2571,Baggrundsvariable!$C$3:$C$296,Samlet!$E2571)</f>
        <v>17.100000000000001</v>
      </c>
      <c r="K2571" s="8">
        <f>SUMIFS(Baggrundsvariable!H$3:H$296,Baggrundsvariable!$A$3:$A$296,Samlet!$C2571,Baggrundsvariable!$C$3:$C$296,Samlet!$E2571)</f>
        <v>13.2</v>
      </c>
      <c r="L2571" s="8">
        <f>SUMIFS(Baggrundsvariable!I$3:I$296,Baggrundsvariable!$A$3:$A$296,Samlet!$C2571,Baggrundsvariable!$C$3:$C$296,Samlet!$E2571)</f>
        <v>4.6088651778522314</v>
      </c>
    </row>
    <row r="2572" spans="1:12">
      <c r="A2572">
        <v>7770</v>
      </c>
      <c r="B2572" t="s">
        <v>1051</v>
      </c>
      <c r="C2572">
        <v>787</v>
      </c>
      <c r="D2572" t="s">
        <v>1311</v>
      </c>
      <c r="E2572">
        <v>2015</v>
      </c>
      <c r="F2572" s="15">
        <f>IF(VLOOKUP(IF($A2572&lt;1500,'BM011'!$D$5,IF($A2572&lt;1800,'BM011'!$D$5,IF($A2572&lt;2000,'BM011'!$D$5,$A2572))),'BM011'!$D$5:$U$607,'BM011'!T$609,0)="BRUG KOM",VLOOKUP($C2572,'BM010'!$C$5:$T$102,'BM010'!S$104,0),VLOOKUP(IF($A2572&lt;1500,'BM011'!$D$5,IF($A2572&lt;1800,'BM011'!$D$5,IF($A2572&lt;2000,'BM011'!$D$5,$A2572))),'BM011'!$D$5:$U$607,'BM011'!T$609,0))</f>
        <v>2218</v>
      </c>
      <c r="G2572">
        <f>SUMIFS(Baggrundsvariable!D$3:D$296,Baggrundsvariable!$A$3:$A$296,Samlet!$C2572,Baggrundsvariable!$C$3:$C$296,Samlet!$E2572)</f>
        <v>199175</v>
      </c>
      <c r="H2572" s="8">
        <f>SUMIFS(Baggrundsvariable!E$3:E$296,Baggrundsvariable!$A$3:$A$296,Samlet!$C2572,Baggrundsvariable!$C$3:$C$296,Samlet!$E2572)</f>
        <v>0.56666666666666654</v>
      </c>
      <c r="I2572" s="8">
        <f>SUMIFS(Baggrundsvariable!F$3:F$296,Baggrundsvariable!$A$3:$A$296,Samlet!$C2572,Baggrundsvariable!$C$3:$C$296,Samlet!$E2572)</f>
        <v>3.6</v>
      </c>
      <c r="J2572" s="8">
        <f>SUMIFS(Baggrundsvariable!G$3:G$296,Baggrundsvariable!$A$3:$A$296,Samlet!$C2572,Baggrundsvariable!$C$3:$C$296,Samlet!$E2572)</f>
        <v>15.6</v>
      </c>
      <c r="K2572" s="8">
        <f>SUMIFS(Baggrundsvariable!H$3:H$296,Baggrundsvariable!$A$3:$A$296,Samlet!$C2572,Baggrundsvariable!$C$3:$C$296,Samlet!$E2572)</f>
        <v>12.4</v>
      </c>
      <c r="L2572" s="8">
        <f>SUMIFS(Baggrundsvariable!I$3:I$296,Baggrundsvariable!$A$3:$A$296,Samlet!$C2572,Baggrundsvariable!$C$3:$C$296,Samlet!$E2572)</f>
        <v>3.5818912658400328</v>
      </c>
    </row>
    <row r="2573" spans="1:12">
      <c r="A2573">
        <v>7790</v>
      </c>
      <c r="B2573" t="s">
        <v>1052</v>
      </c>
      <c r="C2573">
        <v>671</v>
      </c>
      <c r="D2573" t="s">
        <v>1310</v>
      </c>
      <c r="E2573">
        <v>2015</v>
      </c>
      <c r="F2573" s="15">
        <f>IF(VLOOKUP(IF($A2573&lt;1500,'BM011'!$D$5,IF($A2573&lt;1800,'BM011'!$D$5,IF($A2573&lt;2000,'BM011'!$D$5,$A2573))),'BM011'!$D$5:$U$607,'BM011'!T$609,0)="BRUG KOM",VLOOKUP($C2573,'BM010'!$C$5:$T$102,'BM010'!S$104,0),VLOOKUP(IF($A2573&lt;1500,'BM011'!$D$5,IF($A2573&lt;1800,'BM011'!$D$5,IF($A2573&lt;2000,'BM011'!$D$5,$A2573))),'BM011'!$D$5:$U$607,'BM011'!T$609,0))</f>
        <v>3851.3333333333335</v>
      </c>
      <c r="G2573">
        <f>SUMIFS(Baggrundsvariable!D$3:D$296,Baggrundsvariable!$A$3:$A$296,Samlet!$C2573,Baggrundsvariable!$C$3:$C$296,Samlet!$E2573)</f>
        <v>200626</v>
      </c>
      <c r="H2573" s="8">
        <f>SUMIFS(Baggrundsvariable!E$3:E$296,Baggrundsvariable!$A$3:$A$296,Samlet!$C2573,Baggrundsvariable!$C$3:$C$296,Samlet!$E2573)</f>
        <v>0.48333333333333339</v>
      </c>
      <c r="I2573" s="8">
        <f>SUMIFS(Baggrundsvariable!F$3:F$296,Baggrundsvariable!$A$3:$A$296,Samlet!$C2573,Baggrundsvariable!$C$3:$C$296,Samlet!$E2573)</f>
        <v>4.2</v>
      </c>
      <c r="J2573" s="8">
        <f>SUMIFS(Baggrundsvariable!G$3:G$296,Baggrundsvariable!$A$3:$A$296,Samlet!$C2573,Baggrundsvariable!$C$3:$C$296,Samlet!$E2573)</f>
        <v>17.100000000000001</v>
      </c>
      <c r="K2573" s="8">
        <f>SUMIFS(Baggrundsvariable!H$3:H$296,Baggrundsvariable!$A$3:$A$296,Samlet!$C2573,Baggrundsvariable!$C$3:$C$296,Samlet!$E2573)</f>
        <v>13.2</v>
      </c>
      <c r="L2573" s="8">
        <f>SUMIFS(Baggrundsvariable!I$3:I$296,Baggrundsvariable!$A$3:$A$296,Samlet!$C2573,Baggrundsvariable!$C$3:$C$296,Samlet!$E2573)</f>
        <v>4.6088651778522314</v>
      </c>
    </row>
    <row r="2574" spans="1:12">
      <c r="A2574">
        <v>7800</v>
      </c>
      <c r="B2574" t="s">
        <v>1053</v>
      </c>
      <c r="C2574">
        <v>661</v>
      </c>
      <c r="D2574" t="s">
        <v>1303</v>
      </c>
      <c r="E2574">
        <v>2015</v>
      </c>
      <c r="F2574" s="15">
        <f>IF(VLOOKUP(IF($A2574&lt;1500,'BM011'!$D$5,IF($A2574&lt;1800,'BM011'!$D$5,IF($A2574&lt;2000,'BM011'!$D$5,$A2574))),'BM011'!$D$5:$U$607,'BM011'!T$609,0)="BRUG KOM",VLOOKUP($C2574,'BM010'!$C$5:$T$102,'BM010'!S$104,0),VLOOKUP(IF($A2574&lt;1500,'BM011'!$D$5,IF($A2574&lt;1800,'BM011'!$D$5,IF($A2574&lt;2000,'BM011'!$D$5,$A2574))),'BM011'!$D$5:$U$607,'BM011'!T$609,0))</f>
        <v>7512.5</v>
      </c>
      <c r="G2574">
        <f>SUMIFS(Baggrundsvariable!D$3:D$296,Baggrundsvariable!$A$3:$A$296,Samlet!$C2574,Baggrundsvariable!$C$3:$C$296,Samlet!$E2574)</f>
        <v>212478</v>
      </c>
      <c r="H2574" s="8">
        <f>SUMIFS(Baggrundsvariable!E$3:E$296,Baggrundsvariable!$A$3:$A$296,Samlet!$C2574,Baggrundsvariable!$C$3:$C$296,Samlet!$E2574)</f>
        <v>0.39999999999999997</v>
      </c>
      <c r="I2574" s="8">
        <f>SUMIFS(Baggrundsvariable!F$3:F$296,Baggrundsvariable!$A$3:$A$296,Samlet!$C2574,Baggrundsvariable!$C$3:$C$296,Samlet!$E2574)</f>
        <v>4.4000000000000004</v>
      </c>
      <c r="J2574" s="8">
        <f>SUMIFS(Baggrundsvariable!G$3:G$296,Baggrundsvariable!$A$3:$A$296,Samlet!$C2574,Baggrundsvariable!$C$3:$C$296,Samlet!$E2574)</f>
        <v>14.8</v>
      </c>
      <c r="K2574" s="8">
        <f>SUMIFS(Baggrundsvariable!H$3:H$296,Baggrundsvariable!$A$3:$A$296,Samlet!$C2574,Baggrundsvariable!$C$3:$C$296,Samlet!$E2574)</f>
        <v>11.2</v>
      </c>
      <c r="L2574" s="8">
        <f>SUMIFS(Baggrundsvariable!I$3:I$296,Baggrundsvariable!$A$3:$A$296,Samlet!$C2574,Baggrundsvariable!$C$3:$C$296,Samlet!$E2574)</f>
        <v>4.7349224957665754</v>
      </c>
    </row>
    <row r="2575" spans="1:12">
      <c r="A2575">
        <v>7800</v>
      </c>
      <c r="B2575" t="s">
        <v>1053</v>
      </c>
      <c r="C2575">
        <v>779</v>
      </c>
      <c r="D2575" t="s">
        <v>1312</v>
      </c>
      <c r="E2575">
        <v>2015</v>
      </c>
      <c r="F2575" s="15">
        <f>IF(VLOOKUP(IF($A2575&lt;1500,'BM011'!$D$5,IF($A2575&lt;1800,'BM011'!$D$5,IF($A2575&lt;2000,'BM011'!$D$5,$A2575))),'BM011'!$D$5:$U$607,'BM011'!T$609,0)="BRUG KOM",VLOOKUP($C2575,'BM010'!$C$5:$T$102,'BM010'!S$104,0),VLOOKUP(IF($A2575&lt;1500,'BM011'!$D$5,IF($A2575&lt;1800,'BM011'!$D$5,IF($A2575&lt;2000,'BM011'!$D$5,$A2575))),'BM011'!$D$5:$U$607,'BM011'!T$609,0))</f>
        <v>7512.5</v>
      </c>
      <c r="G2575">
        <f>SUMIFS(Baggrundsvariable!D$3:D$296,Baggrundsvariable!$A$3:$A$296,Samlet!$C2575,Baggrundsvariable!$C$3:$C$296,Samlet!$E2575)</f>
        <v>200114</v>
      </c>
      <c r="H2575" s="8">
        <f>SUMIFS(Baggrundsvariable!E$3:E$296,Baggrundsvariable!$A$3:$A$296,Samlet!$C2575,Baggrundsvariable!$C$3:$C$296,Samlet!$E2575)</f>
        <v>0.29999999999999993</v>
      </c>
      <c r="I2575" s="8">
        <f>SUMIFS(Baggrundsvariable!F$3:F$296,Baggrundsvariable!$A$3:$A$296,Samlet!$C2575,Baggrundsvariable!$C$3:$C$296,Samlet!$E2575)</f>
        <v>3.9</v>
      </c>
      <c r="J2575" s="8">
        <f>SUMIFS(Baggrundsvariable!G$3:G$296,Baggrundsvariable!$A$3:$A$296,Samlet!$C2575,Baggrundsvariable!$C$3:$C$296,Samlet!$E2575)</f>
        <v>14.1</v>
      </c>
      <c r="K2575" s="8">
        <f>SUMIFS(Baggrundsvariable!H$3:H$296,Baggrundsvariable!$A$3:$A$296,Samlet!$C2575,Baggrundsvariable!$C$3:$C$296,Samlet!$E2575)</f>
        <v>13.5</v>
      </c>
      <c r="L2575" s="8">
        <f>SUMIFS(Baggrundsvariable!I$3:I$296,Baggrundsvariable!$A$3:$A$296,Samlet!$C2575,Baggrundsvariable!$C$3:$C$296,Samlet!$E2575)</f>
        <v>3.4787223776898579</v>
      </c>
    </row>
    <row r="2576" spans="1:12">
      <c r="A2576">
        <v>7800</v>
      </c>
      <c r="B2576" t="s">
        <v>1053</v>
      </c>
      <c r="C2576">
        <v>791</v>
      </c>
      <c r="D2576" t="s">
        <v>1309</v>
      </c>
      <c r="E2576">
        <v>2015</v>
      </c>
      <c r="F2576" s="15">
        <f>IF(VLOOKUP(IF($A2576&lt;1500,'BM011'!$D$5,IF($A2576&lt;1800,'BM011'!$D$5,IF($A2576&lt;2000,'BM011'!$D$5,$A2576))),'BM011'!$D$5:$U$607,'BM011'!T$609,0)="BRUG KOM",VLOOKUP($C2576,'BM010'!$C$5:$T$102,'BM010'!S$104,0),VLOOKUP(IF($A2576&lt;1500,'BM011'!$D$5,IF($A2576&lt;1800,'BM011'!$D$5,IF($A2576&lt;2000,'BM011'!$D$5,$A2576))),'BM011'!$D$5:$U$607,'BM011'!T$609,0))</f>
        <v>7512.5</v>
      </c>
      <c r="G2576">
        <f>SUMIFS(Baggrundsvariable!D$3:D$296,Baggrundsvariable!$A$3:$A$296,Samlet!$C2576,Baggrundsvariable!$C$3:$C$296,Samlet!$E2576)</f>
        <v>212065</v>
      </c>
      <c r="H2576" s="8">
        <f>SUMIFS(Baggrundsvariable!E$3:E$296,Baggrundsvariable!$A$3:$A$296,Samlet!$C2576,Baggrundsvariable!$C$3:$C$296,Samlet!$E2576)</f>
        <v>0.69166666666666654</v>
      </c>
      <c r="I2576" s="8">
        <f>SUMIFS(Baggrundsvariable!F$3:F$296,Baggrundsvariable!$A$3:$A$296,Samlet!$C2576,Baggrundsvariable!$C$3:$C$296,Samlet!$E2576)</f>
        <v>3.5</v>
      </c>
      <c r="J2576" s="8">
        <f>SUMIFS(Baggrundsvariable!G$3:G$296,Baggrundsvariable!$A$3:$A$296,Samlet!$C2576,Baggrundsvariable!$C$3:$C$296,Samlet!$E2576)</f>
        <v>15.5</v>
      </c>
      <c r="K2576" s="8">
        <f>SUMIFS(Baggrundsvariable!H$3:H$296,Baggrundsvariable!$A$3:$A$296,Samlet!$C2576,Baggrundsvariable!$C$3:$C$296,Samlet!$E2576)</f>
        <v>14.4</v>
      </c>
      <c r="L2576" s="8">
        <f>SUMIFS(Baggrundsvariable!I$3:I$296,Baggrundsvariable!$A$3:$A$296,Samlet!$C2576,Baggrundsvariable!$C$3:$C$296,Samlet!$E2576)</f>
        <v>4.3694906280061545</v>
      </c>
    </row>
    <row r="2577" spans="1:12">
      <c r="A2577">
        <v>7830</v>
      </c>
      <c r="B2577" t="s">
        <v>1054</v>
      </c>
      <c r="C2577">
        <v>657</v>
      </c>
      <c r="D2577" t="s">
        <v>1302</v>
      </c>
      <c r="E2577">
        <v>2015</v>
      </c>
      <c r="F2577" s="15">
        <f>IF(VLOOKUP(IF($A2577&lt;1500,'BM011'!$D$5,IF($A2577&lt;1800,'BM011'!$D$5,IF($A2577&lt;2000,'BM011'!$D$5,$A2577))),'BM011'!$D$5:$U$607,'BM011'!T$609,0)="BRUG KOM",VLOOKUP($C2577,'BM010'!$C$5:$T$102,'BM010'!S$104,0),VLOOKUP(IF($A2577&lt;1500,'BM011'!$D$5,IF($A2577&lt;1800,'BM011'!$D$5,IF($A2577&lt;2000,'BM011'!$D$5,$A2577))),'BM011'!$D$5:$U$607,'BM011'!T$609,0))</f>
        <v>5222.75</v>
      </c>
      <c r="G2577">
        <f>SUMIFS(Baggrundsvariable!D$3:D$296,Baggrundsvariable!$A$3:$A$296,Samlet!$C2577,Baggrundsvariable!$C$3:$C$296,Samlet!$E2577)</f>
        <v>211934</v>
      </c>
      <c r="H2577" s="8">
        <f>SUMIFS(Baggrundsvariable!E$3:E$296,Baggrundsvariable!$A$3:$A$296,Samlet!$C2577,Baggrundsvariable!$C$3:$C$296,Samlet!$E2577)</f>
        <v>0.63333333333333319</v>
      </c>
      <c r="I2577" s="8">
        <f>SUMIFS(Baggrundsvariable!F$3:F$296,Baggrundsvariable!$A$3:$A$296,Samlet!$C2577,Baggrundsvariable!$C$3:$C$296,Samlet!$E2577)</f>
        <v>4.0999999999999996</v>
      </c>
      <c r="J2577" s="8">
        <f>SUMIFS(Baggrundsvariable!G$3:G$296,Baggrundsvariable!$A$3:$A$296,Samlet!$C2577,Baggrundsvariable!$C$3:$C$296,Samlet!$E2577)</f>
        <v>15.8</v>
      </c>
      <c r="K2577" s="8">
        <f>SUMIFS(Baggrundsvariable!H$3:H$296,Baggrundsvariable!$A$3:$A$296,Samlet!$C2577,Baggrundsvariable!$C$3:$C$296,Samlet!$E2577)</f>
        <v>12.8</v>
      </c>
      <c r="L2577" s="8">
        <f>SUMIFS(Baggrundsvariable!I$3:I$296,Baggrundsvariable!$A$3:$A$296,Samlet!$C2577,Baggrundsvariable!$C$3:$C$296,Samlet!$E2577)</f>
        <v>5.7795872461173419</v>
      </c>
    </row>
    <row r="2578" spans="1:12">
      <c r="A2578">
        <v>7830</v>
      </c>
      <c r="B2578" t="s">
        <v>1054</v>
      </c>
      <c r="C2578">
        <v>661</v>
      </c>
      <c r="D2578" t="s">
        <v>1303</v>
      </c>
      <c r="E2578">
        <v>2015</v>
      </c>
      <c r="F2578" s="15">
        <f>IF(VLOOKUP(IF($A2578&lt;1500,'BM011'!$D$5,IF($A2578&lt;1800,'BM011'!$D$5,IF($A2578&lt;2000,'BM011'!$D$5,$A2578))),'BM011'!$D$5:$U$607,'BM011'!T$609,0)="BRUG KOM",VLOOKUP($C2578,'BM010'!$C$5:$T$102,'BM010'!S$104,0),VLOOKUP(IF($A2578&lt;1500,'BM011'!$D$5,IF($A2578&lt;1800,'BM011'!$D$5,IF($A2578&lt;2000,'BM011'!$D$5,$A2578))),'BM011'!$D$5:$U$607,'BM011'!T$609,0))</f>
        <v>5222.75</v>
      </c>
      <c r="G2578">
        <f>SUMIFS(Baggrundsvariable!D$3:D$296,Baggrundsvariable!$A$3:$A$296,Samlet!$C2578,Baggrundsvariable!$C$3:$C$296,Samlet!$E2578)</f>
        <v>212478</v>
      </c>
      <c r="H2578" s="8">
        <f>SUMIFS(Baggrundsvariable!E$3:E$296,Baggrundsvariable!$A$3:$A$296,Samlet!$C2578,Baggrundsvariable!$C$3:$C$296,Samlet!$E2578)</f>
        <v>0.39999999999999997</v>
      </c>
      <c r="I2578" s="8">
        <f>SUMIFS(Baggrundsvariable!F$3:F$296,Baggrundsvariable!$A$3:$A$296,Samlet!$C2578,Baggrundsvariable!$C$3:$C$296,Samlet!$E2578)</f>
        <v>4.4000000000000004</v>
      </c>
      <c r="J2578" s="8">
        <f>SUMIFS(Baggrundsvariable!G$3:G$296,Baggrundsvariable!$A$3:$A$296,Samlet!$C2578,Baggrundsvariable!$C$3:$C$296,Samlet!$E2578)</f>
        <v>14.8</v>
      </c>
      <c r="K2578" s="8">
        <f>SUMIFS(Baggrundsvariable!H$3:H$296,Baggrundsvariable!$A$3:$A$296,Samlet!$C2578,Baggrundsvariable!$C$3:$C$296,Samlet!$E2578)</f>
        <v>11.2</v>
      </c>
      <c r="L2578" s="8">
        <f>SUMIFS(Baggrundsvariable!I$3:I$296,Baggrundsvariable!$A$3:$A$296,Samlet!$C2578,Baggrundsvariable!$C$3:$C$296,Samlet!$E2578)</f>
        <v>4.7349224957665754</v>
      </c>
    </row>
    <row r="2579" spans="1:12">
      <c r="A2579">
        <v>7830</v>
      </c>
      <c r="B2579" t="s">
        <v>1054</v>
      </c>
      <c r="C2579">
        <v>671</v>
      </c>
      <c r="D2579" t="s">
        <v>1310</v>
      </c>
      <c r="E2579">
        <v>2015</v>
      </c>
      <c r="F2579" s="15">
        <f>IF(VLOOKUP(IF($A2579&lt;1500,'BM011'!$D$5,IF($A2579&lt;1800,'BM011'!$D$5,IF($A2579&lt;2000,'BM011'!$D$5,$A2579))),'BM011'!$D$5:$U$607,'BM011'!T$609,0)="BRUG KOM",VLOOKUP($C2579,'BM010'!$C$5:$T$102,'BM010'!S$104,0),VLOOKUP(IF($A2579&lt;1500,'BM011'!$D$5,IF($A2579&lt;1800,'BM011'!$D$5,IF($A2579&lt;2000,'BM011'!$D$5,$A2579))),'BM011'!$D$5:$U$607,'BM011'!T$609,0))</f>
        <v>5222.75</v>
      </c>
      <c r="G2579">
        <f>SUMIFS(Baggrundsvariable!D$3:D$296,Baggrundsvariable!$A$3:$A$296,Samlet!$C2579,Baggrundsvariable!$C$3:$C$296,Samlet!$E2579)</f>
        <v>200626</v>
      </c>
      <c r="H2579" s="8">
        <f>SUMIFS(Baggrundsvariable!E$3:E$296,Baggrundsvariable!$A$3:$A$296,Samlet!$C2579,Baggrundsvariable!$C$3:$C$296,Samlet!$E2579)</f>
        <v>0.48333333333333339</v>
      </c>
      <c r="I2579" s="8">
        <f>SUMIFS(Baggrundsvariable!F$3:F$296,Baggrundsvariable!$A$3:$A$296,Samlet!$C2579,Baggrundsvariable!$C$3:$C$296,Samlet!$E2579)</f>
        <v>4.2</v>
      </c>
      <c r="J2579" s="8">
        <f>SUMIFS(Baggrundsvariable!G$3:G$296,Baggrundsvariable!$A$3:$A$296,Samlet!$C2579,Baggrundsvariable!$C$3:$C$296,Samlet!$E2579)</f>
        <v>17.100000000000001</v>
      </c>
      <c r="K2579" s="8">
        <f>SUMIFS(Baggrundsvariable!H$3:H$296,Baggrundsvariable!$A$3:$A$296,Samlet!$C2579,Baggrundsvariable!$C$3:$C$296,Samlet!$E2579)</f>
        <v>13.2</v>
      </c>
      <c r="L2579" s="8">
        <f>SUMIFS(Baggrundsvariable!I$3:I$296,Baggrundsvariable!$A$3:$A$296,Samlet!$C2579,Baggrundsvariable!$C$3:$C$296,Samlet!$E2579)</f>
        <v>4.6088651778522314</v>
      </c>
    </row>
    <row r="2580" spans="1:12">
      <c r="A2580">
        <v>7830</v>
      </c>
      <c r="B2580" t="s">
        <v>1054</v>
      </c>
      <c r="C2580">
        <v>779</v>
      </c>
      <c r="D2580" t="s">
        <v>1312</v>
      </c>
      <c r="E2580">
        <v>2015</v>
      </c>
      <c r="F2580" s="15">
        <f>IF(VLOOKUP(IF($A2580&lt;1500,'BM011'!$D$5,IF($A2580&lt;1800,'BM011'!$D$5,IF($A2580&lt;2000,'BM011'!$D$5,$A2580))),'BM011'!$D$5:$U$607,'BM011'!T$609,0)="BRUG KOM",VLOOKUP($C2580,'BM010'!$C$5:$T$102,'BM010'!S$104,0),VLOOKUP(IF($A2580&lt;1500,'BM011'!$D$5,IF($A2580&lt;1800,'BM011'!$D$5,IF($A2580&lt;2000,'BM011'!$D$5,$A2580))),'BM011'!$D$5:$U$607,'BM011'!T$609,0))</f>
        <v>5222.75</v>
      </c>
      <c r="G2580">
        <f>SUMIFS(Baggrundsvariable!D$3:D$296,Baggrundsvariable!$A$3:$A$296,Samlet!$C2580,Baggrundsvariable!$C$3:$C$296,Samlet!$E2580)</f>
        <v>200114</v>
      </c>
      <c r="H2580" s="8">
        <f>SUMIFS(Baggrundsvariable!E$3:E$296,Baggrundsvariable!$A$3:$A$296,Samlet!$C2580,Baggrundsvariable!$C$3:$C$296,Samlet!$E2580)</f>
        <v>0.29999999999999993</v>
      </c>
      <c r="I2580" s="8">
        <f>SUMIFS(Baggrundsvariable!F$3:F$296,Baggrundsvariable!$A$3:$A$296,Samlet!$C2580,Baggrundsvariable!$C$3:$C$296,Samlet!$E2580)</f>
        <v>3.9</v>
      </c>
      <c r="J2580" s="8">
        <f>SUMIFS(Baggrundsvariable!G$3:G$296,Baggrundsvariable!$A$3:$A$296,Samlet!$C2580,Baggrundsvariable!$C$3:$C$296,Samlet!$E2580)</f>
        <v>14.1</v>
      </c>
      <c r="K2580" s="8">
        <f>SUMIFS(Baggrundsvariable!H$3:H$296,Baggrundsvariable!$A$3:$A$296,Samlet!$C2580,Baggrundsvariable!$C$3:$C$296,Samlet!$E2580)</f>
        <v>13.5</v>
      </c>
      <c r="L2580" s="8">
        <f>SUMIFS(Baggrundsvariable!I$3:I$296,Baggrundsvariable!$A$3:$A$296,Samlet!$C2580,Baggrundsvariable!$C$3:$C$296,Samlet!$E2580)</f>
        <v>3.4787223776898579</v>
      </c>
    </row>
    <row r="2581" spans="1:12">
      <c r="A2581">
        <v>7840</v>
      </c>
      <c r="B2581" t="s">
        <v>1055</v>
      </c>
      <c r="C2581">
        <v>779</v>
      </c>
      <c r="D2581" t="s">
        <v>1312</v>
      </c>
      <c r="E2581">
        <v>2015</v>
      </c>
      <c r="F2581" s="15">
        <f>IF(VLOOKUP(IF($A2581&lt;1500,'BM011'!$D$5,IF($A2581&lt;1800,'BM011'!$D$5,IF($A2581&lt;2000,'BM011'!$D$5,$A2581))),'BM011'!$D$5:$U$607,'BM011'!T$609,0)="BRUG KOM",VLOOKUP($C2581,'BM010'!$C$5:$T$102,'BM010'!S$104,0),VLOOKUP(IF($A2581&lt;1500,'BM011'!$D$5,IF($A2581&lt;1800,'BM011'!$D$5,IF($A2581&lt;2000,'BM011'!$D$5,$A2581))),'BM011'!$D$5:$U$607,'BM011'!T$609,0))</f>
        <v>5871.333333333333</v>
      </c>
      <c r="G2581">
        <f>SUMIFS(Baggrundsvariable!D$3:D$296,Baggrundsvariable!$A$3:$A$296,Samlet!$C2581,Baggrundsvariable!$C$3:$C$296,Samlet!$E2581)</f>
        <v>200114</v>
      </c>
      <c r="H2581" s="8">
        <f>SUMIFS(Baggrundsvariable!E$3:E$296,Baggrundsvariable!$A$3:$A$296,Samlet!$C2581,Baggrundsvariable!$C$3:$C$296,Samlet!$E2581)</f>
        <v>0.29999999999999993</v>
      </c>
      <c r="I2581" s="8">
        <f>SUMIFS(Baggrundsvariable!F$3:F$296,Baggrundsvariable!$A$3:$A$296,Samlet!$C2581,Baggrundsvariable!$C$3:$C$296,Samlet!$E2581)</f>
        <v>3.9</v>
      </c>
      <c r="J2581" s="8">
        <f>SUMIFS(Baggrundsvariable!G$3:G$296,Baggrundsvariable!$A$3:$A$296,Samlet!$C2581,Baggrundsvariable!$C$3:$C$296,Samlet!$E2581)</f>
        <v>14.1</v>
      </c>
      <c r="K2581" s="8">
        <f>SUMIFS(Baggrundsvariable!H$3:H$296,Baggrundsvariable!$A$3:$A$296,Samlet!$C2581,Baggrundsvariable!$C$3:$C$296,Samlet!$E2581)</f>
        <v>13.5</v>
      </c>
      <c r="L2581" s="8">
        <f>SUMIFS(Baggrundsvariable!I$3:I$296,Baggrundsvariable!$A$3:$A$296,Samlet!$C2581,Baggrundsvariable!$C$3:$C$296,Samlet!$E2581)</f>
        <v>3.4787223776898579</v>
      </c>
    </row>
    <row r="2582" spans="1:12">
      <c r="A2582">
        <v>7840</v>
      </c>
      <c r="B2582" t="s">
        <v>1055</v>
      </c>
      <c r="C2582">
        <v>791</v>
      </c>
      <c r="D2582" t="s">
        <v>1309</v>
      </c>
      <c r="E2582">
        <v>2015</v>
      </c>
      <c r="F2582" s="15">
        <f>IF(VLOOKUP(IF($A2582&lt;1500,'BM011'!$D$5,IF($A2582&lt;1800,'BM011'!$D$5,IF($A2582&lt;2000,'BM011'!$D$5,$A2582))),'BM011'!$D$5:$U$607,'BM011'!T$609,0)="BRUG KOM",VLOOKUP($C2582,'BM010'!$C$5:$T$102,'BM010'!S$104,0),VLOOKUP(IF($A2582&lt;1500,'BM011'!$D$5,IF($A2582&lt;1800,'BM011'!$D$5,IF($A2582&lt;2000,'BM011'!$D$5,$A2582))),'BM011'!$D$5:$U$607,'BM011'!T$609,0))</f>
        <v>5871.333333333333</v>
      </c>
      <c r="G2582">
        <f>SUMIFS(Baggrundsvariable!D$3:D$296,Baggrundsvariable!$A$3:$A$296,Samlet!$C2582,Baggrundsvariable!$C$3:$C$296,Samlet!$E2582)</f>
        <v>212065</v>
      </c>
      <c r="H2582" s="8">
        <f>SUMIFS(Baggrundsvariable!E$3:E$296,Baggrundsvariable!$A$3:$A$296,Samlet!$C2582,Baggrundsvariable!$C$3:$C$296,Samlet!$E2582)</f>
        <v>0.69166666666666654</v>
      </c>
      <c r="I2582" s="8">
        <f>SUMIFS(Baggrundsvariable!F$3:F$296,Baggrundsvariable!$A$3:$A$296,Samlet!$C2582,Baggrundsvariable!$C$3:$C$296,Samlet!$E2582)</f>
        <v>3.5</v>
      </c>
      <c r="J2582" s="8">
        <f>SUMIFS(Baggrundsvariable!G$3:G$296,Baggrundsvariable!$A$3:$A$296,Samlet!$C2582,Baggrundsvariable!$C$3:$C$296,Samlet!$E2582)</f>
        <v>15.5</v>
      </c>
      <c r="K2582" s="8">
        <f>SUMIFS(Baggrundsvariable!H$3:H$296,Baggrundsvariable!$A$3:$A$296,Samlet!$C2582,Baggrundsvariable!$C$3:$C$296,Samlet!$E2582)</f>
        <v>14.4</v>
      </c>
      <c r="L2582" s="8">
        <f>SUMIFS(Baggrundsvariable!I$3:I$296,Baggrundsvariable!$A$3:$A$296,Samlet!$C2582,Baggrundsvariable!$C$3:$C$296,Samlet!$E2582)</f>
        <v>4.3694906280061545</v>
      </c>
    </row>
    <row r="2583" spans="1:12">
      <c r="A2583">
        <v>7850</v>
      </c>
      <c r="B2583" t="s">
        <v>1056</v>
      </c>
      <c r="C2583">
        <v>791</v>
      </c>
      <c r="D2583" t="s">
        <v>1309</v>
      </c>
      <c r="E2583">
        <v>2015</v>
      </c>
      <c r="F2583" s="15">
        <f>IF(VLOOKUP(IF($A2583&lt;1500,'BM011'!$D$5,IF($A2583&lt;1800,'BM011'!$D$5,IF($A2583&lt;2000,'BM011'!$D$5,$A2583))),'BM011'!$D$5:$U$607,'BM011'!T$609,0)="BRUG KOM",VLOOKUP($C2583,'BM010'!$C$5:$T$102,'BM010'!S$104,0),VLOOKUP(IF($A2583&lt;1500,'BM011'!$D$5,IF($A2583&lt;1800,'BM011'!$D$5,IF($A2583&lt;2000,'BM011'!$D$5,$A2583))),'BM011'!$D$5:$U$607,'BM011'!T$609,0))</f>
        <v>6175</v>
      </c>
      <c r="G2583">
        <f>SUMIFS(Baggrundsvariable!D$3:D$296,Baggrundsvariable!$A$3:$A$296,Samlet!$C2583,Baggrundsvariable!$C$3:$C$296,Samlet!$E2583)</f>
        <v>212065</v>
      </c>
      <c r="H2583" s="8">
        <f>SUMIFS(Baggrundsvariable!E$3:E$296,Baggrundsvariable!$A$3:$A$296,Samlet!$C2583,Baggrundsvariable!$C$3:$C$296,Samlet!$E2583)</f>
        <v>0.69166666666666654</v>
      </c>
      <c r="I2583" s="8">
        <f>SUMIFS(Baggrundsvariable!F$3:F$296,Baggrundsvariable!$A$3:$A$296,Samlet!$C2583,Baggrundsvariable!$C$3:$C$296,Samlet!$E2583)</f>
        <v>3.5</v>
      </c>
      <c r="J2583" s="8">
        <f>SUMIFS(Baggrundsvariable!G$3:G$296,Baggrundsvariable!$A$3:$A$296,Samlet!$C2583,Baggrundsvariable!$C$3:$C$296,Samlet!$E2583)</f>
        <v>15.5</v>
      </c>
      <c r="K2583" s="8">
        <f>SUMIFS(Baggrundsvariable!H$3:H$296,Baggrundsvariable!$A$3:$A$296,Samlet!$C2583,Baggrundsvariable!$C$3:$C$296,Samlet!$E2583)</f>
        <v>14.4</v>
      </c>
      <c r="L2583" s="8">
        <f>SUMIFS(Baggrundsvariable!I$3:I$296,Baggrundsvariable!$A$3:$A$296,Samlet!$C2583,Baggrundsvariable!$C$3:$C$296,Samlet!$E2583)</f>
        <v>4.3694906280061545</v>
      </c>
    </row>
    <row r="2584" spans="1:12">
      <c r="A2584">
        <v>7860</v>
      </c>
      <c r="B2584" t="s">
        <v>1057</v>
      </c>
      <c r="C2584">
        <v>779</v>
      </c>
      <c r="D2584" t="s">
        <v>1312</v>
      </c>
      <c r="E2584">
        <v>2015</v>
      </c>
      <c r="F2584" s="15">
        <f>IF(VLOOKUP(IF($A2584&lt;1500,'BM011'!$D$5,IF($A2584&lt;1800,'BM011'!$D$5,IF($A2584&lt;2000,'BM011'!$D$5,$A2584))),'BM011'!$D$5:$U$607,'BM011'!T$609,0)="BRUG KOM",VLOOKUP($C2584,'BM010'!$C$5:$T$102,'BM010'!S$104,0),VLOOKUP(IF($A2584&lt;1500,'BM011'!$D$5,IF($A2584&lt;1800,'BM011'!$D$5,IF($A2584&lt;2000,'BM011'!$D$5,$A2584))),'BM011'!$D$5:$U$607,'BM011'!T$609,0))</f>
        <v>3691.6666666666665</v>
      </c>
      <c r="G2584">
        <f>SUMIFS(Baggrundsvariable!D$3:D$296,Baggrundsvariable!$A$3:$A$296,Samlet!$C2584,Baggrundsvariable!$C$3:$C$296,Samlet!$E2584)</f>
        <v>200114</v>
      </c>
      <c r="H2584" s="8">
        <f>SUMIFS(Baggrundsvariable!E$3:E$296,Baggrundsvariable!$A$3:$A$296,Samlet!$C2584,Baggrundsvariable!$C$3:$C$296,Samlet!$E2584)</f>
        <v>0.29999999999999993</v>
      </c>
      <c r="I2584" s="8">
        <f>SUMIFS(Baggrundsvariable!F$3:F$296,Baggrundsvariable!$A$3:$A$296,Samlet!$C2584,Baggrundsvariable!$C$3:$C$296,Samlet!$E2584)</f>
        <v>3.9</v>
      </c>
      <c r="J2584" s="8">
        <f>SUMIFS(Baggrundsvariable!G$3:G$296,Baggrundsvariable!$A$3:$A$296,Samlet!$C2584,Baggrundsvariable!$C$3:$C$296,Samlet!$E2584)</f>
        <v>14.1</v>
      </c>
      <c r="K2584" s="8">
        <f>SUMIFS(Baggrundsvariable!H$3:H$296,Baggrundsvariable!$A$3:$A$296,Samlet!$C2584,Baggrundsvariable!$C$3:$C$296,Samlet!$E2584)</f>
        <v>13.5</v>
      </c>
      <c r="L2584" s="8">
        <f>SUMIFS(Baggrundsvariable!I$3:I$296,Baggrundsvariable!$A$3:$A$296,Samlet!$C2584,Baggrundsvariable!$C$3:$C$296,Samlet!$E2584)</f>
        <v>3.4787223776898579</v>
      </c>
    </row>
    <row r="2585" spans="1:12">
      <c r="A2585">
        <v>7870</v>
      </c>
      <c r="B2585" t="s">
        <v>1058</v>
      </c>
      <c r="C2585">
        <v>779</v>
      </c>
      <c r="D2585" t="s">
        <v>1312</v>
      </c>
      <c r="E2585">
        <v>2015</v>
      </c>
      <c r="F2585" s="15">
        <f>IF(VLOOKUP(IF($A2585&lt;1500,'BM011'!$D$5,IF($A2585&lt;1800,'BM011'!$D$5,IF($A2585&lt;2000,'BM011'!$D$5,$A2585))),'BM011'!$D$5:$U$607,'BM011'!T$609,0)="BRUG KOM",VLOOKUP($C2585,'BM010'!$C$5:$T$102,'BM010'!S$104,0),VLOOKUP(IF($A2585&lt;1500,'BM011'!$D$5,IF($A2585&lt;1800,'BM011'!$D$5,IF($A2585&lt;2000,'BM011'!$D$5,$A2585))),'BM011'!$D$5:$U$607,'BM011'!T$609,0))</f>
        <v>3863.75</v>
      </c>
      <c r="G2585">
        <f>SUMIFS(Baggrundsvariable!D$3:D$296,Baggrundsvariable!$A$3:$A$296,Samlet!$C2585,Baggrundsvariable!$C$3:$C$296,Samlet!$E2585)</f>
        <v>200114</v>
      </c>
      <c r="H2585" s="8">
        <f>SUMIFS(Baggrundsvariable!E$3:E$296,Baggrundsvariable!$A$3:$A$296,Samlet!$C2585,Baggrundsvariable!$C$3:$C$296,Samlet!$E2585)</f>
        <v>0.29999999999999993</v>
      </c>
      <c r="I2585" s="8">
        <f>SUMIFS(Baggrundsvariable!F$3:F$296,Baggrundsvariable!$A$3:$A$296,Samlet!$C2585,Baggrundsvariable!$C$3:$C$296,Samlet!$E2585)</f>
        <v>3.9</v>
      </c>
      <c r="J2585" s="8">
        <f>SUMIFS(Baggrundsvariable!G$3:G$296,Baggrundsvariable!$A$3:$A$296,Samlet!$C2585,Baggrundsvariable!$C$3:$C$296,Samlet!$E2585)</f>
        <v>14.1</v>
      </c>
      <c r="K2585" s="8">
        <f>SUMIFS(Baggrundsvariable!H$3:H$296,Baggrundsvariable!$A$3:$A$296,Samlet!$C2585,Baggrundsvariable!$C$3:$C$296,Samlet!$E2585)</f>
        <v>13.5</v>
      </c>
      <c r="L2585" s="8">
        <f>SUMIFS(Baggrundsvariable!I$3:I$296,Baggrundsvariable!$A$3:$A$296,Samlet!$C2585,Baggrundsvariable!$C$3:$C$296,Samlet!$E2585)</f>
        <v>3.4787223776898579</v>
      </c>
    </row>
    <row r="2586" spans="1:12">
      <c r="A2586">
        <v>7884</v>
      </c>
      <c r="B2586" t="s">
        <v>1059</v>
      </c>
      <c r="C2586">
        <v>779</v>
      </c>
      <c r="D2586" t="s">
        <v>1312</v>
      </c>
      <c r="E2586">
        <v>2015</v>
      </c>
      <c r="F2586" s="15">
        <f>IF(VLOOKUP(IF($A2586&lt;1500,'BM011'!$D$5,IF($A2586&lt;1800,'BM011'!$D$5,IF($A2586&lt;2000,'BM011'!$D$5,$A2586))),'BM011'!$D$5:$U$607,'BM011'!T$609,0)="BRUG KOM",VLOOKUP($C2586,'BM010'!$C$5:$T$102,'BM010'!S$104,0),VLOOKUP(IF($A2586&lt;1500,'BM011'!$D$5,IF($A2586&lt;1800,'BM011'!$D$5,IF($A2586&lt;2000,'BM011'!$D$5,$A2586))),'BM011'!$D$5:$U$607,'BM011'!T$609,0))</f>
        <v>6198.5</v>
      </c>
      <c r="G2586">
        <f>SUMIFS(Baggrundsvariable!D$3:D$296,Baggrundsvariable!$A$3:$A$296,Samlet!$C2586,Baggrundsvariable!$C$3:$C$296,Samlet!$E2586)</f>
        <v>200114</v>
      </c>
      <c r="H2586" s="8">
        <f>SUMIFS(Baggrundsvariable!E$3:E$296,Baggrundsvariable!$A$3:$A$296,Samlet!$C2586,Baggrundsvariable!$C$3:$C$296,Samlet!$E2586)</f>
        <v>0.29999999999999993</v>
      </c>
      <c r="I2586" s="8">
        <f>SUMIFS(Baggrundsvariable!F$3:F$296,Baggrundsvariable!$A$3:$A$296,Samlet!$C2586,Baggrundsvariable!$C$3:$C$296,Samlet!$E2586)</f>
        <v>3.9</v>
      </c>
      <c r="J2586" s="8">
        <f>SUMIFS(Baggrundsvariable!G$3:G$296,Baggrundsvariable!$A$3:$A$296,Samlet!$C2586,Baggrundsvariable!$C$3:$C$296,Samlet!$E2586)</f>
        <v>14.1</v>
      </c>
      <c r="K2586" s="8">
        <f>SUMIFS(Baggrundsvariable!H$3:H$296,Baggrundsvariable!$A$3:$A$296,Samlet!$C2586,Baggrundsvariable!$C$3:$C$296,Samlet!$E2586)</f>
        <v>13.5</v>
      </c>
      <c r="L2586" s="8">
        <f>SUMIFS(Baggrundsvariable!I$3:I$296,Baggrundsvariable!$A$3:$A$296,Samlet!$C2586,Baggrundsvariable!$C$3:$C$296,Samlet!$E2586)</f>
        <v>3.4787223776898579</v>
      </c>
    </row>
    <row r="2587" spans="1:12">
      <c r="A2587">
        <v>7900</v>
      </c>
      <c r="B2587" t="s">
        <v>1060</v>
      </c>
      <c r="C2587">
        <v>773</v>
      </c>
      <c r="D2587" t="s">
        <v>1313</v>
      </c>
      <c r="E2587">
        <v>2015</v>
      </c>
      <c r="F2587" s="15">
        <f>IF(VLOOKUP(IF($A2587&lt;1500,'BM011'!$D$5,IF($A2587&lt;1800,'BM011'!$D$5,IF($A2587&lt;2000,'BM011'!$D$5,$A2587))),'BM011'!$D$5:$U$607,'BM011'!T$609,0)="BRUG KOM",VLOOKUP($C2587,'BM010'!$C$5:$T$102,'BM010'!S$104,0),VLOOKUP(IF($A2587&lt;1500,'BM011'!$D$5,IF($A2587&lt;1800,'BM011'!$D$5,IF($A2587&lt;2000,'BM011'!$D$5,$A2587))),'BM011'!$D$5:$U$607,'BM011'!T$609,0))</f>
        <v>6097.25</v>
      </c>
      <c r="G2587">
        <f>SUMIFS(Baggrundsvariable!D$3:D$296,Baggrundsvariable!$A$3:$A$296,Samlet!$C2587,Baggrundsvariable!$C$3:$C$296,Samlet!$E2587)</f>
        <v>190725</v>
      </c>
      <c r="H2587" s="8">
        <f>SUMIFS(Baggrundsvariable!E$3:E$296,Baggrundsvariable!$A$3:$A$296,Samlet!$C2587,Baggrundsvariable!$C$3:$C$296,Samlet!$E2587)</f>
        <v>0.70833333333333337</v>
      </c>
      <c r="I2587" s="8">
        <f>SUMIFS(Baggrundsvariable!F$3:F$296,Baggrundsvariable!$A$3:$A$296,Samlet!$C2587,Baggrundsvariable!$C$3:$C$296,Samlet!$E2587)</f>
        <v>3.2</v>
      </c>
      <c r="J2587" s="8">
        <f>SUMIFS(Baggrundsvariable!G$3:G$296,Baggrundsvariable!$A$3:$A$296,Samlet!$C2587,Baggrundsvariable!$C$3:$C$296,Samlet!$E2587)</f>
        <v>18.2</v>
      </c>
      <c r="K2587" s="8">
        <f>SUMIFS(Baggrundsvariable!H$3:H$296,Baggrundsvariable!$A$3:$A$296,Samlet!$C2587,Baggrundsvariable!$C$3:$C$296,Samlet!$E2587)</f>
        <v>9.1999999999999993</v>
      </c>
      <c r="L2587" s="8">
        <f>SUMIFS(Baggrundsvariable!I$3:I$296,Baggrundsvariable!$A$3:$A$296,Samlet!$C2587,Baggrundsvariable!$C$3:$C$296,Samlet!$E2587)</f>
        <v>2.7149757290324135</v>
      </c>
    </row>
    <row r="2588" spans="1:12">
      <c r="A2588">
        <v>7950</v>
      </c>
      <c r="B2588" t="s">
        <v>1061</v>
      </c>
      <c r="C2588">
        <v>773</v>
      </c>
      <c r="D2588" t="s">
        <v>1313</v>
      </c>
      <c r="E2588">
        <v>2015</v>
      </c>
      <c r="F2588" s="15">
        <f>IF(VLOOKUP(IF($A2588&lt;1500,'BM011'!$D$5,IF($A2588&lt;1800,'BM011'!$D$5,IF($A2588&lt;2000,'BM011'!$D$5,$A2588))),'BM011'!$D$5:$U$607,'BM011'!T$609,0)="BRUG KOM",VLOOKUP($C2588,'BM010'!$C$5:$T$102,'BM010'!S$104,0),VLOOKUP(IF($A2588&lt;1500,'BM011'!$D$5,IF($A2588&lt;1800,'BM011'!$D$5,IF($A2588&lt;2000,'BM011'!$D$5,$A2588))),'BM011'!$D$5:$U$607,'BM011'!T$609,0))</f>
        <v>4583</v>
      </c>
      <c r="G2588">
        <f>SUMIFS(Baggrundsvariable!D$3:D$296,Baggrundsvariable!$A$3:$A$296,Samlet!$C2588,Baggrundsvariable!$C$3:$C$296,Samlet!$E2588)</f>
        <v>190725</v>
      </c>
      <c r="H2588" s="8">
        <f>SUMIFS(Baggrundsvariable!E$3:E$296,Baggrundsvariable!$A$3:$A$296,Samlet!$C2588,Baggrundsvariable!$C$3:$C$296,Samlet!$E2588)</f>
        <v>0.70833333333333337</v>
      </c>
      <c r="I2588" s="8">
        <f>SUMIFS(Baggrundsvariable!F$3:F$296,Baggrundsvariable!$A$3:$A$296,Samlet!$C2588,Baggrundsvariable!$C$3:$C$296,Samlet!$E2588)</f>
        <v>3.2</v>
      </c>
      <c r="J2588" s="8">
        <f>SUMIFS(Baggrundsvariable!G$3:G$296,Baggrundsvariable!$A$3:$A$296,Samlet!$C2588,Baggrundsvariable!$C$3:$C$296,Samlet!$E2588)</f>
        <v>18.2</v>
      </c>
      <c r="K2588" s="8">
        <f>SUMIFS(Baggrundsvariable!H$3:H$296,Baggrundsvariable!$A$3:$A$296,Samlet!$C2588,Baggrundsvariable!$C$3:$C$296,Samlet!$E2588)</f>
        <v>9.1999999999999993</v>
      </c>
      <c r="L2588" s="8">
        <f>SUMIFS(Baggrundsvariable!I$3:I$296,Baggrundsvariable!$A$3:$A$296,Samlet!$C2588,Baggrundsvariable!$C$3:$C$296,Samlet!$E2588)</f>
        <v>2.7149757290324135</v>
      </c>
    </row>
    <row r="2589" spans="1:12">
      <c r="A2589">
        <v>7960</v>
      </c>
      <c r="B2589" t="s">
        <v>1062</v>
      </c>
      <c r="C2589">
        <v>773</v>
      </c>
      <c r="D2589" t="s">
        <v>1313</v>
      </c>
      <c r="E2589">
        <v>2015</v>
      </c>
      <c r="F2589" s="15">
        <f>IF(VLOOKUP(IF($A2589&lt;1500,'BM011'!$D$5,IF($A2589&lt;1800,'BM011'!$D$5,IF($A2589&lt;2000,'BM011'!$D$5,$A2589))),'BM011'!$D$5:$U$607,'BM011'!T$609,0)="BRUG KOM",VLOOKUP($C2589,'BM010'!$C$5:$T$102,'BM010'!S$104,0),VLOOKUP(IF($A2589&lt;1500,'BM011'!$D$5,IF($A2589&lt;1800,'BM011'!$D$5,IF($A2589&lt;2000,'BM011'!$D$5,$A2589))),'BM011'!$D$5:$U$607,'BM011'!T$609,0))</f>
        <v>5479.5</v>
      </c>
      <c r="G2589">
        <f>SUMIFS(Baggrundsvariable!D$3:D$296,Baggrundsvariable!$A$3:$A$296,Samlet!$C2589,Baggrundsvariable!$C$3:$C$296,Samlet!$E2589)</f>
        <v>190725</v>
      </c>
      <c r="H2589" s="8">
        <f>SUMIFS(Baggrundsvariable!E$3:E$296,Baggrundsvariable!$A$3:$A$296,Samlet!$C2589,Baggrundsvariable!$C$3:$C$296,Samlet!$E2589)</f>
        <v>0.70833333333333337</v>
      </c>
      <c r="I2589" s="8">
        <f>SUMIFS(Baggrundsvariable!F$3:F$296,Baggrundsvariable!$A$3:$A$296,Samlet!$C2589,Baggrundsvariable!$C$3:$C$296,Samlet!$E2589)</f>
        <v>3.2</v>
      </c>
      <c r="J2589" s="8">
        <f>SUMIFS(Baggrundsvariable!G$3:G$296,Baggrundsvariable!$A$3:$A$296,Samlet!$C2589,Baggrundsvariable!$C$3:$C$296,Samlet!$E2589)</f>
        <v>18.2</v>
      </c>
      <c r="K2589" s="8">
        <f>SUMIFS(Baggrundsvariable!H$3:H$296,Baggrundsvariable!$A$3:$A$296,Samlet!$C2589,Baggrundsvariable!$C$3:$C$296,Samlet!$E2589)</f>
        <v>9.1999999999999993</v>
      </c>
      <c r="L2589" s="8">
        <f>SUMIFS(Baggrundsvariable!I$3:I$296,Baggrundsvariable!$A$3:$A$296,Samlet!$C2589,Baggrundsvariable!$C$3:$C$296,Samlet!$E2589)</f>
        <v>2.7149757290324135</v>
      </c>
    </row>
    <row r="2590" spans="1:12">
      <c r="A2590">
        <v>7970</v>
      </c>
      <c r="B2590" t="s">
        <v>1063</v>
      </c>
      <c r="C2590">
        <v>773</v>
      </c>
      <c r="D2590" t="s">
        <v>1313</v>
      </c>
      <c r="E2590">
        <v>2015</v>
      </c>
      <c r="F2590" s="15">
        <f>IF(VLOOKUP(IF($A2590&lt;1500,'BM011'!$D$5,IF($A2590&lt;1800,'BM011'!$D$5,IF($A2590&lt;2000,'BM011'!$D$5,$A2590))),'BM011'!$D$5:$U$607,'BM011'!T$609,0)="BRUG KOM",VLOOKUP($C2590,'BM010'!$C$5:$T$102,'BM010'!S$104,0),VLOOKUP(IF($A2590&lt;1500,'BM011'!$D$5,IF($A2590&lt;1800,'BM011'!$D$5,IF($A2590&lt;2000,'BM011'!$D$5,$A2590))),'BM011'!$D$5:$U$607,'BM011'!T$609,0))</f>
        <v>5479.5</v>
      </c>
      <c r="G2590">
        <f>SUMIFS(Baggrundsvariable!D$3:D$296,Baggrundsvariable!$A$3:$A$296,Samlet!$C2590,Baggrundsvariable!$C$3:$C$296,Samlet!$E2590)</f>
        <v>190725</v>
      </c>
      <c r="H2590" s="8">
        <f>SUMIFS(Baggrundsvariable!E$3:E$296,Baggrundsvariable!$A$3:$A$296,Samlet!$C2590,Baggrundsvariable!$C$3:$C$296,Samlet!$E2590)</f>
        <v>0.70833333333333337</v>
      </c>
      <c r="I2590" s="8">
        <f>SUMIFS(Baggrundsvariable!F$3:F$296,Baggrundsvariable!$A$3:$A$296,Samlet!$C2590,Baggrundsvariable!$C$3:$C$296,Samlet!$E2590)</f>
        <v>3.2</v>
      </c>
      <c r="J2590" s="8">
        <f>SUMIFS(Baggrundsvariable!G$3:G$296,Baggrundsvariable!$A$3:$A$296,Samlet!$C2590,Baggrundsvariable!$C$3:$C$296,Samlet!$E2590)</f>
        <v>18.2</v>
      </c>
      <c r="K2590" s="8">
        <f>SUMIFS(Baggrundsvariable!H$3:H$296,Baggrundsvariable!$A$3:$A$296,Samlet!$C2590,Baggrundsvariable!$C$3:$C$296,Samlet!$E2590)</f>
        <v>9.1999999999999993</v>
      </c>
      <c r="L2590" s="8">
        <f>SUMIFS(Baggrundsvariable!I$3:I$296,Baggrundsvariable!$A$3:$A$296,Samlet!$C2590,Baggrundsvariable!$C$3:$C$296,Samlet!$E2590)</f>
        <v>2.7149757290324135</v>
      </c>
    </row>
    <row r="2591" spans="1:12">
      <c r="A2591">
        <v>7980</v>
      </c>
      <c r="B2591" t="s">
        <v>1064</v>
      </c>
      <c r="C2591">
        <v>773</v>
      </c>
      <c r="D2591" t="s">
        <v>1313</v>
      </c>
      <c r="E2591">
        <v>2015</v>
      </c>
      <c r="F2591" s="15">
        <f>IF(VLOOKUP(IF($A2591&lt;1500,'BM011'!$D$5,IF($A2591&lt;1800,'BM011'!$D$5,IF($A2591&lt;2000,'BM011'!$D$5,$A2591))),'BM011'!$D$5:$U$607,'BM011'!T$609,0)="BRUG KOM",VLOOKUP($C2591,'BM010'!$C$5:$T$102,'BM010'!S$104,0),VLOOKUP(IF($A2591&lt;1500,'BM011'!$D$5,IF($A2591&lt;1800,'BM011'!$D$5,IF($A2591&lt;2000,'BM011'!$D$5,$A2591))),'BM011'!$D$5:$U$607,'BM011'!T$609,0))</f>
        <v>5479.5</v>
      </c>
      <c r="G2591">
        <f>SUMIFS(Baggrundsvariable!D$3:D$296,Baggrundsvariable!$A$3:$A$296,Samlet!$C2591,Baggrundsvariable!$C$3:$C$296,Samlet!$E2591)</f>
        <v>190725</v>
      </c>
      <c r="H2591" s="8">
        <f>SUMIFS(Baggrundsvariable!E$3:E$296,Baggrundsvariable!$A$3:$A$296,Samlet!$C2591,Baggrundsvariable!$C$3:$C$296,Samlet!$E2591)</f>
        <v>0.70833333333333337</v>
      </c>
      <c r="I2591" s="8">
        <f>SUMIFS(Baggrundsvariable!F$3:F$296,Baggrundsvariable!$A$3:$A$296,Samlet!$C2591,Baggrundsvariable!$C$3:$C$296,Samlet!$E2591)</f>
        <v>3.2</v>
      </c>
      <c r="J2591" s="8">
        <f>SUMIFS(Baggrundsvariable!G$3:G$296,Baggrundsvariable!$A$3:$A$296,Samlet!$C2591,Baggrundsvariable!$C$3:$C$296,Samlet!$E2591)</f>
        <v>18.2</v>
      </c>
      <c r="K2591" s="8">
        <f>SUMIFS(Baggrundsvariable!H$3:H$296,Baggrundsvariable!$A$3:$A$296,Samlet!$C2591,Baggrundsvariable!$C$3:$C$296,Samlet!$E2591)</f>
        <v>9.1999999999999993</v>
      </c>
      <c r="L2591" s="8">
        <f>SUMIFS(Baggrundsvariable!I$3:I$296,Baggrundsvariable!$A$3:$A$296,Samlet!$C2591,Baggrundsvariable!$C$3:$C$296,Samlet!$E2591)</f>
        <v>2.7149757290324135</v>
      </c>
    </row>
    <row r="2592" spans="1:12">
      <c r="A2592">
        <v>7990</v>
      </c>
      <c r="B2592" t="s">
        <v>1065</v>
      </c>
      <c r="C2592">
        <v>773</v>
      </c>
      <c r="D2592" t="s">
        <v>1313</v>
      </c>
      <c r="E2592">
        <v>2015</v>
      </c>
      <c r="F2592" s="15">
        <f>IF(VLOOKUP(IF($A2592&lt;1500,'BM011'!$D$5,IF($A2592&lt;1800,'BM011'!$D$5,IF($A2592&lt;2000,'BM011'!$D$5,$A2592))),'BM011'!$D$5:$U$607,'BM011'!T$609,0)="BRUG KOM",VLOOKUP($C2592,'BM010'!$C$5:$T$102,'BM010'!S$104,0),VLOOKUP(IF($A2592&lt;1500,'BM011'!$D$5,IF($A2592&lt;1800,'BM011'!$D$5,IF($A2592&lt;2000,'BM011'!$D$5,$A2592))),'BM011'!$D$5:$U$607,'BM011'!T$609,0))</f>
        <v>5479.5</v>
      </c>
      <c r="G2592">
        <f>SUMIFS(Baggrundsvariable!D$3:D$296,Baggrundsvariable!$A$3:$A$296,Samlet!$C2592,Baggrundsvariable!$C$3:$C$296,Samlet!$E2592)</f>
        <v>190725</v>
      </c>
      <c r="H2592" s="8">
        <f>SUMIFS(Baggrundsvariable!E$3:E$296,Baggrundsvariable!$A$3:$A$296,Samlet!$C2592,Baggrundsvariable!$C$3:$C$296,Samlet!$E2592)</f>
        <v>0.70833333333333337</v>
      </c>
      <c r="I2592" s="8">
        <f>SUMIFS(Baggrundsvariable!F$3:F$296,Baggrundsvariable!$A$3:$A$296,Samlet!$C2592,Baggrundsvariable!$C$3:$C$296,Samlet!$E2592)</f>
        <v>3.2</v>
      </c>
      <c r="J2592" s="8">
        <f>SUMIFS(Baggrundsvariable!G$3:G$296,Baggrundsvariable!$A$3:$A$296,Samlet!$C2592,Baggrundsvariable!$C$3:$C$296,Samlet!$E2592)</f>
        <v>18.2</v>
      </c>
      <c r="K2592" s="8">
        <f>SUMIFS(Baggrundsvariable!H$3:H$296,Baggrundsvariable!$A$3:$A$296,Samlet!$C2592,Baggrundsvariable!$C$3:$C$296,Samlet!$E2592)</f>
        <v>9.1999999999999993</v>
      </c>
      <c r="L2592" s="8">
        <f>SUMIFS(Baggrundsvariable!I$3:I$296,Baggrundsvariable!$A$3:$A$296,Samlet!$C2592,Baggrundsvariable!$C$3:$C$296,Samlet!$E2592)</f>
        <v>2.7149757290324135</v>
      </c>
    </row>
    <row r="2593" spans="1:12">
      <c r="A2593">
        <v>8000</v>
      </c>
      <c r="B2593" t="s">
        <v>1066</v>
      </c>
      <c r="C2593">
        <v>751</v>
      </c>
      <c r="D2593" t="s">
        <v>1314</v>
      </c>
      <c r="E2593">
        <v>2015</v>
      </c>
      <c r="F2593" s="15">
        <f>IF(VLOOKUP(IF($A2593&lt;1500,'BM011'!$D$5,IF($A2593&lt;1800,'BM011'!$D$5,IF($A2593&lt;2000,'BM011'!$D$5,$A2593))),'BM011'!$D$5:$U$607,'BM011'!T$609,0)="BRUG KOM",VLOOKUP($C2593,'BM010'!$C$5:$T$102,'BM010'!S$104,0),VLOOKUP(IF($A2593&lt;1500,'BM011'!$D$5,IF($A2593&lt;1800,'BM011'!$D$5,IF($A2593&lt;2000,'BM011'!$D$5,$A2593))),'BM011'!$D$5:$U$607,'BM011'!T$609,0))</f>
        <v>35370.25</v>
      </c>
      <c r="G2593">
        <f>SUMIFS(Baggrundsvariable!D$3:D$296,Baggrundsvariable!$A$3:$A$296,Samlet!$C2593,Baggrundsvariable!$C$3:$C$296,Samlet!$E2593)</f>
        <v>220011</v>
      </c>
      <c r="H2593" s="8">
        <f>SUMIFS(Baggrundsvariable!E$3:E$296,Baggrundsvariable!$A$3:$A$296,Samlet!$C2593,Baggrundsvariable!$C$3:$C$296,Samlet!$E2593)</f>
        <v>0.94166666666666687</v>
      </c>
      <c r="I2593" s="8">
        <f>SUMIFS(Baggrundsvariable!F$3:F$296,Baggrundsvariable!$A$3:$A$296,Samlet!$C2593,Baggrundsvariable!$C$3:$C$296,Samlet!$E2593)</f>
        <v>4.4000000000000004</v>
      </c>
      <c r="J2593" s="8">
        <f>SUMIFS(Baggrundsvariable!G$3:G$296,Baggrundsvariable!$A$3:$A$296,Samlet!$C2593,Baggrundsvariable!$C$3:$C$296,Samlet!$E2593)</f>
        <v>22.2</v>
      </c>
      <c r="K2593" s="8">
        <f>SUMIFS(Baggrundsvariable!H$3:H$296,Baggrundsvariable!$A$3:$A$296,Samlet!$C2593,Baggrundsvariable!$C$3:$C$296,Samlet!$E2593)</f>
        <v>14.9</v>
      </c>
      <c r="L2593" s="8">
        <f>SUMIFS(Baggrundsvariable!I$3:I$296,Baggrundsvariable!$A$3:$A$296,Samlet!$C2593,Baggrundsvariable!$C$3:$C$296,Samlet!$E2593)</f>
        <v>10.917693384869564</v>
      </c>
    </row>
    <row r="2594" spans="1:12">
      <c r="A2594">
        <v>8200</v>
      </c>
      <c r="B2594" t="s">
        <v>1067</v>
      </c>
      <c r="C2594">
        <v>751</v>
      </c>
      <c r="D2594" t="s">
        <v>1314</v>
      </c>
      <c r="E2594">
        <v>2015</v>
      </c>
      <c r="F2594" s="15">
        <f>IF(VLOOKUP(IF($A2594&lt;1500,'BM011'!$D$5,IF($A2594&lt;1800,'BM011'!$D$5,IF($A2594&lt;2000,'BM011'!$D$5,$A2594))),'BM011'!$D$5:$U$607,'BM011'!T$609,0)="BRUG KOM",VLOOKUP($C2594,'BM010'!$C$5:$T$102,'BM010'!S$104,0),VLOOKUP(IF($A2594&lt;1500,'BM011'!$D$5,IF($A2594&lt;1800,'BM011'!$D$5,IF($A2594&lt;2000,'BM011'!$D$5,$A2594))),'BM011'!$D$5:$U$607,'BM011'!T$609,0))</f>
        <v>23868.75</v>
      </c>
      <c r="G2594">
        <f>SUMIFS(Baggrundsvariable!D$3:D$296,Baggrundsvariable!$A$3:$A$296,Samlet!$C2594,Baggrundsvariable!$C$3:$C$296,Samlet!$E2594)</f>
        <v>220011</v>
      </c>
      <c r="H2594" s="8">
        <f>SUMIFS(Baggrundsvariable!E$3:E$296,Baggrundsvariable!$A$3:$A$296,Samlet!$C2594,Baggrundsvariable!$C$3:$C$296,Samlet!$E2594)</f>
        <v>0.94166666666666687</v>
      </c>
      <c r="I2594" s="8">
        <f>SUMIFS(Baggrundsvariable!F$3:F$296,Baggrundsvariable!$A$3:$A$296,Samlet!$C2594,Baggrundsvariable!$C$3:$C$296,Samlet!$E2594)</f>
        <v>4.4000000000000004</v>
      </c>
      <c r="J2594" s="8">
        <f>SUMIFS(Baggrundsvariable!G$3:G$296,Baggrundsvariable!$A$3:$A$296,Samlet!$C2594,Baggrundsvariable!$C$3:$C$296,Samlet!$E2594)</f>
        <v>22.2</v>
      </c>
      <c r="K2594" s="8">
        <f>SUMIFS(Baggrundsvariable!H$3:H$296,Baggrundsvariable!$A$3:$A$296,Samlet!$C2594,Baggrundsvariable!$C$3:$C$296,Samlet!$E2594)</f>
        <v>14.9</v>
      </c>
      <c r="L2594" s="8">
        <f>SUMIFS(Baggrundsvariable!I$3:I$296,Baggrundsvariable!$A$3:$A$296,Samlet!$C2594,Baggrundsvariable!$C$3:$C$296,Samlet!$E2594)</f>
        <v>10.917693384869564</v>
      </c>
    </row>
    <row r="2595" spans="1:12">
      <c r="A2595">
        <v>8210</v>
      </c>
      <c r="B2595" t="s">
        <v>1068</v>
      </c>
      <c r="C2595">
        <v>751</v>
      </c>
      <c r="D2595" t="s">
        <v>1314</v>
      </c>
      <c r="E2595">
        <v>2015</v>
      </c>
      <c r="F2595" s="15">
        <f>IF(VLOOKUP(IF($A2595&lt;1500,'BM011'!$D$5,IF($A2595&lt;1800,'BM011'!$D$5,IF($A2595&lt;2000,'BM011'!$D$5,$A2595))),'BM011'!$D$5:$U$607,'BM011'!T$609,0)="BRUG KOM",VLOOKUP($C2595,'BM010'!$C$5:$T$102,'BM010'!S$104,0),VLOOKUP(IF($A2595&lt;1500,'BM011'!$D$5,IF($A2595&lt;1800,'BM011'!$D$5,IF($A2595&lt;2000,'BM011'!$D$5,$A2595))),'BM011'!$D$5:$U$607,'BM011'!T$609,0))</f>
        <v>19340</v>
      </c>
      <c r="G2595">
        <f>SUMIFS(Baggrundsvariable!D$3:D$296,Baggrundsvariable!$A$3:$A$296,Samlet!$C2595,Baggrundsvariable!$C$3:$C$296,Samlet!$E2595)</f>
        <v>220011</v>
      </c>
      <c r="H2595" s="8">
        <f>SUMIFS(Baggrundsvariable!E$3:E$296,Baggrundsvariable!$A$3:$A$296,Samlet!$C2595,Baggrundsvariable!$C$3:$C$296,Samlet!$E2595)</f>
        <v>0.94166666666666687</v>
      </c>
      <c r="I2595" s="8">
        <f>SUMIFS(Baggrundsvariable!F$3:F$296,Baggrundsvariable!$A$3:$A$296,Samlet!$C2595,Baggrundsvariable!$C$3:$C$296,Samlet!$E2595)</f>
        <v>4.4000000000000004</v>
      </c>
      <c r="J2595" s="8">
        <f>SUMIFS(Baggrundsvariable!G$3:G$296,Baggrundsvariable!$A$3:$A$296,Samlet!$C2595,Baggrundsvariable!$C$3:$C$296,Samlet!$E2595)</f>
        <v>22.2</v>
      </c>
      <c r="K2595" s="8">
        <f>SUMIFS(Baggrundsvariable!H$3:H$296,Baggrundsvariable!$A$3:$A$296,Samlet!$C2595,Baggrundsvariable!$C$3:$C$296,Samlet!$E2595)</f>
        <v>14.9</v>
      </c>
      <c r="L2595" s="8">
        <f>SUMIFS(Baggrundsvariable!I$3:I$296,Baggrundsvariable!$A$3:$A$296,Samlet!$C2595,Baggrundsvariable!$C$3:$C$296,Samlet!$E2595)</f>
        <v>10.917693384869564</v>
      </c>
    </row>
    <row r="2596" spans="1:12">
      <c r="A2596">
        <v>8220</v>
      </c>
      <c r="B2596" t="s">
        <v>1069</v>
      </c>
      <c r="C2596">
        <v>751</v>
      </c>
      <c r="D2596" t="s">
        <v>1314</v>
      </c>
      <c r="E2596">
        <v>2015</v>
      </c>
      <c r="F2596" s="15">
        <f>IF(VLOOKUP(IF($A2596&lt;1500,'BM011'!$D$5,IF($A2596&lt;1800,'BM011'!$D$5,IF($A2596&lt;2000,'BM011'!$D$5,$A2596))),'BM011'!$D$5:$U$607,'BM011'!T$609,0)="BRUG KOM",VLOOKUP($C2596,'BM010'!$C$5:$T$102,'BM010'!S$104,0),VLOOKUP(IF($A2596&lt;1500,'BM011'!$D$5,IF($A2596&lt;1800,'BM011'!$D$5,IF($A2596&lt;2000,'BM011'!$D$5,$A2596))),'BM011'!$D$5:$U$607,'BM011'!T$609,0))</f>
        <v>19358.75</v>
      </c>
      <c r="G2596">
        <f>SUMIFS(Baggrundsvariable!D$3:D$296,Baggrundsvariable!$A$3:$A$296,Samlet!$C2596,Baggrundsvariable!$C$3:$C$296,Samlet!$E2596)</f>
        <v>220011</v>
      </c>
      <c r="H2596" s="8">
        <f>SUMIFS(Baggrundsvariable!E$3:E$296,Baggrundsvariable!$A$3:$A$296,Samlet!$C2596,Baggrundsvariable!$C$3:$C$296,Samlet!$E2596)</f>
        <v>0.94166666666666687</v>
      </c>
      <c r="I2596" s="8">
        <f>SUMIFS(Baggrundsvariable!F$3:F$296,Baggrundsvariable!$A$3:$A$296,Samlet!$C2596,Baggrundsvariable!$C$3:$C$296,Samlet!$E2596)</f>
        <v>4.4000000000000004</v>
      </c>
      <c r="J2596" s="8">
        <f>SUMIFS(Baggrundsvariable!G$3:G$296,Baggrundsvariable!$A$3:$A$296,Samlet!$C2596,Baggrundsvariable!$C$3:$C$296,Samlet!$E2596)</f>
        <v>22.2</v>
      </c>
      <c r="K2596" s="8">
        <f>SUMIFS(Baggrundsvariable!H$3:H$296,Baggrundsvariable!$A$3:$A$296,Samlet!$C2596,Baggrundsvariable!$C$3:$C$296,Samlet!$E2596)</f>
        <v>14.9</v>
      </c>
      <c r="L2596" s="8">
        <f>SUMIFS(Baggrundsvariable!I$3:I$296,Baggrundsvariable!$A$3:$A$296,Samlet!$C2596,Baggrundsvariable!$C$3:$C$296,Samlet!$E2596)</f>
        <v>10.917693384869564</v>
      </c>
    </row>
    <row r="2597" spans="1:12">
      <c r="A2597">
        <v>8230</v>
      </c>
      <c r="B2597" t="s">
        <v>1071</v>
      </c>
      <c r="C2597">
        <v>751</v>
      </c>
      <c r="D2597" t="s">
        <v>1314</v>
      </c>
      <c r="E2597">
        <v>2015</v>
      </c>
      <c r="F2597" s="15">
        <f>IF(VLOOKUP(IF($A2597&lt;1500,'BM011'!$D$5,IF($A2597&lt;1800,'BM011'!$D$5,IF($A2597&lt;2000,'BM011'!$D$5,$A2597))),'BM011'!$D$5:$U$607,'BM011'!T$609,0)="BRUG KOM",VLOOKUP($C2597,'BM010'!$C$5:$T$102,'BM010'!S$104,0),VLOOKUP(IF($A2597&lt;1500,'BM011'!$D$5,IF($A2597&lt;1800,'BM011'!$D$5,IF($A2597&lt;2000,'BM011'!$D$5,$A2597))),'BM011'!$D$5:$U$607,'BM011'!T$609,0))</f>
        <v>23844.5</v>
      </c>
      <c r="G2597">
        <f>SUMIFS(Baggrundsvariable!D$3:D$296,Baggrundsvariable!$A$3:$A$296,Samlet!$C2597,Baggrundsvariable!$C$3:$C$296,Samlet!$E2597)</f>
        <v>220011</v>
      </c>
      <c r="H2597" s="8">
        <f>SUMIFS(Baggrundsvariable!E$3:E$296,Baggrundsvariable!$A$3:$A$296,Samlet!$C2597,Baggrundsvariable!$C$3:$C$296,Samlet!$E2597)</f>
        <v>0.94166666666666687</v>
      </c>
      <c r="I2597" s="8">
        <f>SUMIFS(Baggrundsvariable!F$3:F$296,Baggrundsvariable!$A$3:$A$296,Samlet!$C2597,Baggrundsvariable!$C$3:$C$296,Samlet!$E2597)</f>
        <v>4.4000000000000004</v>
      </c>
      <c r="J2597" s="8">
        <f>SUMIFS(Baggrundsvariable!G$3:G$296,Baggrundsvariable!$A$3:$A$296,Samlet!$C2597,Baggrundsvariable!$C$3:$C$296,Samlet!$E2597)</f>
        <v>22.2</v>
      </c>
      <c r="K2597" s="8">
        <f>SUMIFS(Baggrundsvariable!H$3:H$296,Baggrundsvariable!$A$3:$A$296,Samlet!$C2597,Baggrundsvariable!$C$3:$C$296,Samlet!$E2597)</f>
        <v>14.9</v>
      </c>
      <c r="L2597" s="8">
        <f>SUMIFS(Baggrundsvariable!I$3:I$296,Baggrundsvariable!$A$3:$A$296,Samlet!$C2597,Baggrundsvariable!$C$3:$C$296,Samlet!$E2597)</f>
        <v>10.917693384869564</v>
      </c>
    </row>
    <row r="2598" spans="1:12">
      <c r="A2598">
        <v>8240</v>
      </c>
      <c r="B2598" t="s">
        <v>1072</v>
      </c>
      <c r="C2598">
        <v>751</v>
      </c>
      <c r="D2598" t="s">
        <v>1314</v>
      </c>
      <c r="E2598">
        <v>2015</v>
      </c>
      <c r="F2598" s="15">
        <f>IF(VLOOKUP(IF($A2598&lt;1500,'BM011'!$D$5,IF($A2598&lt;1800,'BM011'!$D$5,IF($A2598&lt;2000,'BM011'!$D$5,$A2598))),'BM011'!$D$5:$U$607,'BM011'!T$609,0)="BRUG KOM",VLOOKUP($C2598,'BM010'!$C$5:$T$102,'BM010'!S$104,0),VLOOKUP(IF($A2598&lt;1500,'BM011'!$D$5,IF($A2598&lt;1800,'BM011'!$D$5,IF($A2598&lt;2000,'BM011'!$D$5,$A2598))),'BM011'!$D$5:$U$607,'BM011'!T$609,0))</f>
        <v>25790.25</v>
      </c>
      <c r="G2598">
        <f>SUMIFS(Baggrundsvariable!D$3:D$296,Baggrundsvariable!$A$3:$A$296,Samlet!$C2598,Baggrundsvariable!$C$3:$C$296,Samlet!$E2598)</f>
        <v>220011</v>
      </c>
      <c r="H2598" s="8">
        <f>SUMIFS(Baggrundsvariable!E$3:E$296,Baggrundsvariable!$A$3:$A$296,Samlet!$C2598,Baggrundsvariable!$C$3:$C$296,Samlet!$E2598)</f>
        <v>0.94166666666666687</v>
      </c>
      <c r="I2598" s="8">
        <f>SUMIFS(Baggrundsvariable!F$3:F$296,Baggrundsvariable!$A$3:$A$296,Samlet!$C2598,Baggrundsvariable!$C$3:$C$296,Samlet!$E2598)</f>
        <v>4.4000000000000004</v>
      </c>
      <c r="J2598" s="8">
        <f>SUMIFS(Baggrundsvariable!G$3:G$296,Baggrundsvariable!$A$3:$A$296,Samlet!$C2598,Baggrundsvariable!$C$3:$C$296,Samlet!$E2598)</f>
        <v>22.2</v>
      </c>
      <c r="K2598" s="8">
        <f>SUMIFS(Baggrundsvariable!H$3:H$296,Baggrundsvariable!$A$3:$A$296,Samlet!$C2598,Baggrundsvariable!$C$3:$C$296,Samlet!$E2598)</f>
        <v>14.9</v>
      </c>
      <c r="L2598" s="8">
        <f>SUMIFS(Baggrundsvariable!I$3:I$296,Baggrundsvariable!$A$3:$A$296,Samlet!$C2598,Baggrundsvariable!$C$3:$C$296,Samlet!$E2598)</f>
        <v>10.917693384869564</v>
      </c>
    </row>
    <row r="2599" spans="1:12">
      <c r="A2599">
        <v>8245</v>
      </c>
      <c r="B2599" t="s">
        <v>1070</v>
      </c>
      <c r="C2599">
        <v>751</v>
      </c>
      <c r="D2599" t="s">
        <v>1314</v>
      </c>
      <c r="E2599">
        <v>2015</v>
      </c>
      <c r="F2599" s="15" t="e">
        <f>IF(VLOOKUP(IF($A2599&lt;1500,'BM011'!$D$5,IF($A2599&lt;1800,'BM011'!$D$5,IF($A2599&lt;2000,'BM011'!$D$5,$A2599))),'BM011'!$D$5:$U$607,'BM011'!T$609,0)="BRUG KOM",VLOOKUP($C2599,'BM010'!$C$5:$T$102,'BM010'!S$104,0),VLOOKUP(IF($A2599&lt;1500,'BM011'!$D$5,IF($A2599&lt;1800,'BM011'!$D$5,IF($A2599&lt;2000,'BM011'!$D$5,$A2599))),'BM011'!$D$5:$U$607,'BM011'!T$609,0))</f>
        <v>#N/A</v>
      </c>
      <c r="G2599">
        <f>SUMIFS(Baggrundsvariable!D$3:D$296,Baggrundsvariable!$A$3:$A$296,Samlet!$C2599,Baggrundsvariable!$C$3:$C$296,Samlet!$E2599)</f>
        <v>220011</v>
      </c>
      <c r="H2599" s="8">
        <f>SUMIFS(Baggrundsvariable!E$3:E$296,Baggrundsvariable!$A$3:$A$296,Samlet!$C2599,Baggrundsvariable!$C$3:$C$296,Samlet!$E2599)</f>
        <v>0.94166666666666687</v>
      </c>
      <c r="I2599" s="8">
        <f>SUMIFS(Baggrundsvariable!F$3:F$296,Baggrundsvariable!$A$3:$A$296,Samlet!$C2599,Baggrundsvariable!$C$3:$C$296,Samlet!$E2599)</f>
        <v>4.4000000000000004</v>
      </c>
      <c r="J2599" s="8">
        <f>SUMIFS(Baggrundsvariable!G$3:G$296,Baggrundsvariable!$A$3:$A$296,Samlet!$C2599,Baggrundsvariable!$C$3:$C$296,Samlet!$E2599)</f>
        <v>22.2</v>
      </c>
      <c r="K2599" s="8">
        <f>SUMIFS(Baggrundsvariable!H$3:H$296,Baggrundsvariable!$A$3:$A$296,Samlet!$C2599,Baggrundsvariable!$C$3:$C$296,Samlet!$E2599)</f>
        <v>14.9</v>
      </c>
      <c r="L2599" s="8">
        <f>SUMIFS(Baggrundsvariable!I$3:I$296,Baggrundsvariable!$A$3:$A$296,Samlet!$C2599,Baggrundsvariable!$C$3:$C$296,Samlet!$E2599)</f>
        <v>10.917693384869564</v>
      </c>
    </row>
    <row r="2600" spans="1:12">
      <c r="A2600">
        <v>8250</v>
      </c>
      <c r="B2600" t="s">
        <v>1073</v>
      </c>
      <c r="C2600">
        <v>751</v>
      </c>
      <c r="D2600" t="s">
        <v>1314</v>
      </c>
      <c r="E2600">
        <v>2015</v>
      </c>
      <c r="F2600" s="15">
        <f>IF(VLOOKUP(IF($A2600&lt;1500,'BM011'!$D$5,IF($A2600&lt;1800,'BM011'!$D$5,IF($A2600&lt;2000,'BM011'!$D$5,$A2600))),'BM011'!$D$5:$U$607,'BM011'!T$609,0)="BRUG KOM",VLOOKUP($C2600,'BM010'!$C$5:$T$102,'BM010'!S$104,0),VLOOKUP(IF($A2600&lt;1500,'BM011'!$D$5,IF($A2600&lt;1800,'BM011'!$D$5,IF($A2600&lt;2000,'BM011'!$D$5,$A2600))),'BM011'!$D$5:$U$607,'BM011'!T$609,0))</f>
        <v>21399.25</v>
      </c>
      <c r="G2600">
        <f>SUMIFS(Baggrundsvariable!D$3:D$296,Baggrundsvariable!$A$3:$A$296,Samlet!$C2600,Baggrundsvariable!$C$3:$C$296,Samlet!$E2600)</f>
        <v>220011</v>
      </c>
      <c r="H2600" s="8">
        <f>SUMIFS(Baggrundsvariable!E$3:E$296,Baggrundsvariable!$A$3:$A$296,Samlet!$C2600,Baggrundsvariable!$C$3:$C$296,Samlet!$E2600)</f>
        <v>0.94166666666666687</v>
      </c>
      <c r="I2600" s="8">
        <f>SUMIFS(Baggrundsvariable!F$3:F$296,Baggrundsvariable!$A$3:$A$296,Samlet!$C2600,Baggrundsvariable!$C$3:$C$296,Samlet!$E2600)</f>
        <v>4.4000000000000004</v>
      </c>
      <c r="J2600" s="8">
        <f>SUMIFS(Baggrundsvariable!G$3:G$296,Baggrundsvariable!$A$3:$A$296,Samlet!$C2600,Baggrundsvariable!$C$3:$C$296,Samlet!$E2600)</f>
        <v>22.2</v>
      </c>
      <c r="K2600" s="8">
        <f>SUMIFS(Baggrundsvariable!H$3:H$296,Baggrundsvariable!$A$3:$A$296,Samlet!$C2600,Baggrundsvariable!$C$3:$C$296,Samlet!$E2600)</f>
        <v>14.9</v>
      </c>
      <c r="L2600" s="8">
        <f>SUMIFS(Baggrundsvariable!I$3:I$296,Baggrundsvariable!$A$3:$A$296,Samlet!$C2600,Baggrundsvariable!$C$3:$C$296,Samlet!$E2600)</f>
        <v>10.917693384869564</v>
      </c>
    </row>
    <row r="2601" spans="1:12">
      <c r="A2601">
        <v>8260</v>
      </c>
      <c r="B2601" t="s">
        <v>1074</v>
      </c>
      <c r="C2601">
        <v>751</v>
      </c>
      <c r="D2601" t="s">
        <v>1314</v>
      </c>
      <c r="E2601">
        <v>2015</v>
      </c>
      <c r="F2601" s="15">
        <f>IF(VLOOKUP(IF($A2601&lt;1500,'BM011'!$D$5,IF($A2601&lt;1800,'BM011'!$D$5,IF($A2601&lt;2000,'BM011'!$D$5,$A2601))),'BM011'!$D$5:$U$607,'BM011'!T$609,0)="BRUG KOM",VLOOKUP($C2601,'BM010'!$C$5:$T$102,'BM010'!S$104,0),VLOOKUP(IF($A2601&lt;1500,'BM011'!$D$5,IF($A2601&lt;1800,'BM011'!$D$5,IF($A2601&lt;2000,'BM011'!$D$5,$A2601))),'BM011'!$D$5:$U$607,'BM011'!T$609,0))</f>
        <v>20913</v>
      </c>
      <c r="G2601">
        <f>SUMIFS(Baggrundsvariable!D$3:D$296,Baggrundsvariable!$A$3:$A$296,Samlet!$C2601,Baggrundsvariable!$C$3:$C$296,Samlet!$E2601)</f>
        <v>220011</v>
      </c>
      <c r="H2601" s="8">
        <f>SUMIFS(Baggrundsvariable!E$3:E$296,Baggrundsvariable!$A$3:$A$296,Samlet!$C2601,Baggrundsvariable!$C$3:$C$296,Samlet!$E2601)</f>
        <v>0.94166666666666687</v>
      </c>
      <c r="I2601" s="8">
        <f>SUMIFS(Baggrundsvariable!F$3:F$296,Baggrundsvariable!$A$3:$A$296,Samlet!$C2601,Baggrundsvariable!$C$3:$C$296,Samlet!$E2601)</f>
        <v>4.4000000000000004</v>
      </c>
      <c r="J2601" s="8">
        <f>SUMIFS(Baggrundsvariable!G$3:G$296,Baggrundsvariable!$A$3:$A$296,Samlet!$C2601,Baggrundsvariable!$C$3:$C$296,Samlet!$E2601)</f>
        <v>22.2</v>
      </c>
      <c r="K2601" s="8">
        <f>SUMIFS(Baggrundsvariable!H$3:H$296,Baggrundsvariable!$A$3:$A$296,Samlet!$C2601,Baggrundsvariable!$C$3:$C$296,Samlet!$E2601)</f>
        <v>14.9</v>
      </c>
      <c r="L2601" s="8">
        <f>SUMIFS(Baggrundsvariable!I$3:I$296,Baggrundsvariable!$A$3:$A$296,Samlet!$C2601,Baggrundsvariable!$C$3:$C$296,Samlet!$E2601)</f>
        <v>10.917693384869564</v>
      </c>
    </row>
    <row r="2602" spans="1:12">
      <c r="A2602">
        <v>8270</v>
      </c>
      <c r="B2602" t="s">
        <v>1075</v>
      </c>
      <c r="C2602">
        <v>751</v>
      </c>
      <c r="D2602" t="s">
        <v>1314</v>
      </c>
      <c r="E2602">
        <v>2015</v>
      </c>
      <c r="F2602" s="15">
        <f>IF(VLOOKUP(IF($A2602&lt;1500,'BM011'!$D$5,IF($A2602&lt;1800,'BM011'!$D$5,IF($A2602&lt;2000,'BM011'!$D$5,$A2602))),'BM011'!$D$5:$U$607,'BM011'!T$609,0)="BRUG KOM",VLOOKUP($C2602,'BM010'!$C$5:$T$102,'BM010'!S$104,0),VLOOKUP(IF($A2602&lt;1500,'BM011'!$D$5,IF($A2602&lt;1800,'BM011'!$D$5,IF($A2602&lt;2000,'BM011'!$D$5,$A2602))),'BM011'!$D$5:$U$607,'BM011'!T$609,0))</f>
        <v>23371.25</v>
      </c>
      <c r="G2602">
        <f>SUMIFS(Baggrundsvariable!D$3:D$296,Baggrundsvariable!$A$3:$A$296,Samlet!$C2602,Baggrundsvariable!$C$3:$C$296,Samlet!$E2602)</f>
        <v>220011</v>
      </c>
      <c r="H2602" s="8">
        <f>SUMIFS(Baggrundsvariable!E$3:E$296,Baggrundsvariable!$A$3:$A$296,Samlet!$C2602,Baggrundsvariable!$C$3:$C$296,Samlet!$E2602)</f>
        <v>0.94166666666666687</v>
      </c>
      <c r="I2602" s="8">
        <f>SUMIFS(Baggrundsvariable!F$3:F$296,Baggrundsvariable!$A$3:$A$296,Samlet!$C2602,Baggrundsvariable!$C$3:$C$296,Samlet!$E2602)</f>
        <v>4.4000000000000004</v>
      </c>
      <c r="J2602" s="8">
        <f>SUMIFS(Baggrundsvariable!G$3:G$296,Baggrundsvariable!$A$3:$A$296,Samlet!$C2602,Baggrundsvariable!$C$3:$C$296,Samlet!$E2602)</f>
        <v>22.2</v>
      </c>
      <c r="K2602" s="8">
        <f>SUMIFS(Baggrundsvariable!H$3:H$296,Baggrundsvariable!$A$3:$A$296,Samlet!$C2602,Baggrundsvariable!$C$3:$C$296,Samlet!$E2602)</f>
        <v>14.9</v>
      </c>
      <c r="L2602" s="8">
        <f>SUMIFS(Baggrundsvariable!I$3:I$296,Baggrundsvariable!$A$3:$A$296,Samlet!$C2602,Baggrundsvariable!$C$3:$C$296,Samlet!$E2602)</f>
        <v>10.917693384869564</v>
      </c>
    </row>
    <row r="2603" spans="1:12">
      <c r="A2603">
        <v>8300</v>
      </c>
      <c r="B2603" t="s">
        <v>1076</v>
      </c>
      <c r="C2603">
        <v>727</v>
      </c>
      <c r="D2603" t="s">
        <v>1315</v>
      </c>
      <c r="E2603">
        <v>2015</v>
      </c>
      <c r="F2603" s="15">
        <f>IF(VLOOKUP(IF($A2603&lt;1500,'BM011'!$D$5,IF($A2603&lt;1800,'BM011'!$D$5,IF($A2603&lt;2000,'BM011'!$D$5,$A2603))),'BM011'!$D$5:$U$607,'BM011'!T$609,0)="BRUG KOM",VLOOKUP($C2603,'BM010'!$C$5:$T$102,'BM010'!S$104,0),VLOOKUP(IF($A2603&lt;1500,'BM011'!$D$5,IF($A2603&lt;1800,'BM011'!$D$5,IF($A2603&lt;2000,'BM011'!$D$5,$A2603))),'BM011'!$D$5:$U$607,'BM011'!T$609,0))</f>
        <v>11979.5</v>
      </c>
      <c r="G2603">
        <f>SUMIFS(Baggrundsvariable!D$3:D$296,Baggrundsvariable!$A$3:$A$296,Samlet!$C2603,Baggrundsvariable!$C$3:$C$296,Samlet!$E2603)</f>
        <v>222963</v>
      </c>
      <c r="H2603" s="8">
        <f>SUMIFS(Baggrundsvariable!E$3:E$296,Baggrundsvariable!$A$3:$A$296,Samlet!$C2603,Baggrundsvariable!$C$3:$C$296,Samlet!$E2603)</f>
        <v>0.41666666666666669</v>
      </c>
      <c r="I2603" s="8">
        <f>SUMIFS(Baggrundsvariable!F$3:F$296,Baggrundsvariable!$A$3:$A$296,Samlet!$C2603,Baggrundsvariable!$C$3:$C$296,Samlet!$E2603)</f>
        <v>2</v>
      </c>
      <c r="J2603" s="8">
        <f>SUMIFS(Baggrundsvariable!G$3:G$296,Baggrundsvariable!$A$3:$A$296,Samlet!$C2603,Baggrundsvariable!$C$3:$C$296,Samlet!$E2603)</f>
        <v>10.8</v>
      </c>
      <c r="K2603" s="8">
        <f>SUMIFS(Baggrundsvariable!H$3:H$296,Baggrundsvariable!$A$3:$A$296,Samlet!$C2603,Baggrundsvariable!$C$3:$C$296,Samlet!$E2603)</f>
        <v>14.5</v>
      </c>
      <c r="L2603" s="8">
        <f>SUMIFS(Baggrundsvariable!I$3:I$296,Baggrundsvariable!$A$3:$A$296,Samlet!$C2603,Baggrundsvariable!$C$3:$C$296,Samlet!$E2603)</f>
        <v>3.717100025023317</v>
      </c>
    </row>
    <row r="2604" spans="1:12">
      <c r="A2604">
        <v>8300</v>
      </c>
      <c r="B2604" t="s">
        <v>1076</v>
      </c>
      <c r="C2604">
        <v>751</v>
      </c>
      <c r="D2604" t="s">
        <v>1314</v>
      </c>
      <c r="E2604">
        <v>2015</v>
      </c>
      <c r="F2604" s="15">
        <f>IF(VLOOKUP(IF($A2604&lt;1500,'BM011'!$D$5,IF($A2604&lt;1800,'BM011'!$D$5,IF($A2604&lt;2000,'BM011'!$D$5,$A2604))),'BM011'!$D$5:$U$607,'BM011'!T$609,0)="BRUG KOM",VLOOKUP($C2604,'BM010'!$C$5:$T$102,'BM010'!S$104,0),VLOOKUP(IF($A2604&lt;1500,'BM011'!$D$5,IF($A2604&lt;1800,'BM011'!$D$5,IF($A2604&lt;2000,'BM011'!$D$5,$A2604))),'BM011'!$D$5:$U$607,'BM011'!T$609,0))</f>
        <v>11979.5</v>
      </c>
      <c r="G2604">
        <f>SUMIFS(Baggrundsvariable!D$3:D$296,Baggrundsvariable!$A$3:$A$296,Samlet!$C2604,Baggrundsvariable!$C$3:$C$296,Samlet!$E2604)</f>
        <v>220011</v>
      </c>
      <c r="H2604" s="8">
        <f>SUMIFS(Baggrundsvariable!E$3:E$296,Baggrundsvariable!$A$3:$A$296,Samlet!$C2604,Baggrundsvariable!$C$3:$C$296,Samlet!$E2604)</f>
        <v>0.94166666666666687</v>
      </c>
      <c r="I2604" s="8">
        <f>SUMIFS(Baggrundsvariable!F$3:F$296,Baggrundsvariable!$A$3:$A$296,Samlet!$C2604,Baggrundsvariable!$C$3:$C$296,Samlet!$E2604)</f>
        <v>4.4000000000000004</v>
      </c>
      <c r="J2604" s="8">
        <f>SUMIFS(Baggrundsvariable!G$3:G$296,Baggrundsvariable!$A$3:$A$296,Samlet!$C2604,Baggrundsvariable!$C$3:$C$296,Samlet!$E2604)</f>
        <v>22.2</v>
      </c>
      <c r="K2604" s="8">
        <f>SUMIFS(Baggrundsvariable!H$3:H$296,Baggrundsvariable!$A$3:$A$296,Samlet!$C2604,Baggrundsvariable!$C$3:$C$296,Samlet!$E2604)</f>
        <v>14.9</v>
      </c>
      <c r="L2604" s="8">
        <f>SUMIFS(Baggrundsvariable!I$3:I$296,Baggrundsvariable!$A$3:$A$296,Samlet!$C2604,Baggrundsvariable!$C$3:$C$296,Samlet!$E2604)</f>
        <v>10.917693384869564</v>
      </c>
    </row>
    <row r="2605" spans="1:12">
      <c r="A2605">
        <v>8305</v>
      </c>
      <c r="B2605" t="s">
        <v>1077</v>
      </c>
      <c r="C2605">
        <v>741</v>
      </c>
      <c r="D2605" t="s">
        <v>1316</v>
      </c>
      <c r="E2605">
        <v>2015</v>
      </c>
      <c r="F2605" s="15">
        <f>IF(VLOOKUP(IF($A2605&lt;1500,'BM011'!$D$5,IF($A2605&lt;1800,'BM011'!$D$5,IF($A2605&lt;2000,'BM011'!$D$5,$A2605))),'BM011'!$D$5:$U$607,'BM011'!T$609,0)="BRUG KOM",VLOOKUP($C2605,'BM010'!$C$5:$T$102,'BM010'!S$104,0),VLOOKUP(IF($A2605&lt;1500,'BM011'!$D$5,IF($A2605&lt;1800,'BM011'!$D$5,IF($A2605&lt;2000,'BM011'!$D$5,$A2605))),'BM011'!$D$5:$U$607,'BM011'!T$609,0))</f>
        <v>6762.5</v>
      </c>
      <c r="G2605">
        <f>SUMIFS(Baggrundsvariable!D$3:D$296,Baggrundsvariable!$A$3:$A$296,Samlet!$C2605,Baggrundsvariable!$C$3:$C$296,Samlet!$E2605)</f>
        <v>201209</v>
      </c>
      <c r="H2605" s="8">
        <f>SUMIFS(Baggrundsvariable!E$3:E$296,Baggrundsvariable!$A$3:$A$296,Samlet!$C2605,Baggrundsvariable!$C$3:$C$296,Samlet!$E2605)</f>
        <v>0.70000000000000007</v>
      </c>
      <c r="I2605" s="8">
        <f>SUMIFS(Baggrundsvariable!F$3:F$296,Baggrundsvariable!$A$3:$A$296,Samlet!$C2605,Baggrundsvariable!$C$3:$C$296,Samlet!$E2605)</f>
        <v>1.9</v>
      </c>
      <c r="J2605" s="8">
        <f>SUMIFS(Baggrundsvariable!G$3:G$296,Baggrundsvariable!$A$3:$A$296,Samlet!$C2605,Baggrundsvariable!$C$3:$C$296,Samlet!$E2605)</f>
        <v>15.1</v>
      </c>
      <c r="K2605" s="8">
        <f>SUMIFS(Baggrundsvariable!H$3:H$296,Baggrundsvariable!$A$3:$A$296,Samlet!$C2605,Baggrundsvariable!$C$3:$C$296,Samlet!$E2605)</f>
        <v>16.899999999999999</v>
      </c>
      <c r="L2605" s="8">
        <f>SUMIFS(Baggrundsvariable!I$3:I$296,Baggrundsvariable!$A$3:$A$296,Samlet!$C2605,Baggrundsvariable!$C$3:$C$296,Samlet!$E2605)</f>
        <v>1.4053254437869822</v>
      </c>
    </row>
    <row r="2606" spans="1:12">
      <c r="A2606">
        <v>8310</v>
      </c>
      <c r="B2606" t="s">
        <v>1078</v>
      </c>
      <c r="C2606">
        <v>751</v>
      </c>
      <c r="D2606" t="s">
        <v>1314</v>
      </c>
      <c r="E2606">
        <v>2015</v>
      </c>
      <c r="F2606" s="15">
        <f>IF(VLOOKUP(IF($A2606&lt;1500,'BM011'!$D$5,IF($A2606&lt;1800,'BM011'!$D$5,IF($A2606&lt;2000,'BM011'!$D$5,$A2606))),'BM011'!$D$5:$U$607,'BM011'!T$609,0)="BRUG KOM",VLOOKUP($C2606,'BM010'!$C$5:$T$102,'BM010'!S$104,0),VLOOKUP(IF($A2606&lt;1500,'BM011'!$D$5,IF($A2606&lt;1800,'BM011'!$D$5,IF($A2606&lt;2000,'BM011'!$D$5,$A2606))),'BM011'!$D$5:$U$607,'BM011'!T$609,0))</f>
        <v>17227.75</v>
      </c>
      <c r="G2606">
        <f>SUMIFS(Baggrundsvariable!D$3:D$296,Baggrundsvariable!$A$3:$A$296,Samlet!$C2606,Baggrundsvariable!$C$3:$C$296,Samlet!$E2606)</f>
        <v>220011</v>
      </c>
      <c r="H2606" s="8">
        <f>SUMIFS(Baggrundsvariable!E$3:E$296,Baggrundsvariable!$A$3:$A$296,Samlet!$C2606,Baggrundsvariable!$C$3:$C$296,Samlet!$E2606)</f>
        <v>0.94166666666666687</v>
      </c>
      <c r="I2606" s="8">
        <f>SUMIFS(Baggrundsvariable!F$3:F$296,Baggrundsvariable!$A$3:$A$296,Samlet!$C2606,Baggrundsvariable!$C$3:$C$296,Samlet!$E2606)</f>
        <v>4.4000000000000004</v>
      </c>
      <c r="J2606" s="8">
        <f>SUMIFS(Baggrundsvariable!G$3:G$296,Baggrundsvariable!$A$3:$A$296,Samlet!$C2606,Baggrundsvariable!$C$3:$C$296,Samlet!$E2606)</f>
        <v>22.2</v>
      </c>
      <c r="K2606" s="8">
        <f>SUMIFS(Baggrundsvariable!H$3:H$296,Baggrundsvariable!$A$3:$A$296,Samlet!$C2606,Baggrundsvariable!$C$3:$C$296,Samlet!$E2606)</f>
        <v>14.9</v>
      </c>
      <c r="L2606" s="8">
        <f>SUMIFS(Baggrundsvariable!I$3:I$296,Baggrundsvariable!$A$3:$A$296,Samlet!$C2606,Baggrundsvariable!$C$3:$C$296,Samlet!$E2606)</f>
        <v>10.917693384869564</v>
      </c>
    </row>
    <row r="2607" spans="1:12">
      <c r="A2607">
        <v>8320</v>
      </c>
      <c r="B2607" t="s">
        <v>1079</v>
      </c>
      <c r="C2607">
        <v>751</v>
      </c>
      <c r="D2607" t="s">
        <v>1314</v>
      </c>
      <c r="E2607">
        <v>2015</v>
      </c>
      <c r="F2607" s="15">
        <f>IF(VLOOKUP(IF($A2607&lt;1500,'BM011'!$D$5,IF($A2607&lt;1800,'BM011'!$D$5,IF($A2607&lt;2000,'BM011'!$D$5,$A2607))),'BM011'!$D$5:$U$607,'BM011'!T$609,0)="BRUG KOM",VLOOKUP($C2607,'BM010'!$C$5:$T$102,'BM010'!S$104,0),VLOOKUP(IF($A2607&lt;1500,'BM011'!$D$5,IF($A2607&lt;1800,'BM011'!$D$5,IF($A2607&lt;2000,'BM011'!$D$5,$A2607))),'BM011'!$D$5:$U$607,'BM011'!T$609,0))</f>
        <v>18148</v>
      </c>
      <c r="G2607">
        <f>SUMIFS(Baggrundsvariable!D$3:D$296,Baggrundsvariable!$A$3:$A$296,Samlet!$C2607,Baggrundsvariable!$C$3:$C$296,Samlet!$E2607)</f>
        <v>220011</v>
      </c>
      <c r="H2607" s="8">
        <f>SUMIFS(Baggrundsvariable!E$3:E$296,Baggrundsvariable!$A$3:$A$296,Samlet!$C2607,Baggrundsvariable!$C$3:$C$296,Samlet!$E2607)</f>
        <v>0.94166666666666687</v>
      </c>
      <c r="I2607" s="8">
        <f>SUMIFS(Baggrundsvariable!F$3:F$296,Baggrundsvariable!$A$3:$A$296,Samlet!$C2607,Baggrundsvariable!$C$3:$C$296,Samlet!$E2607)</f>
        <v>4.4000000000000004</v>
      </c>
      <c r="J2607" s="8">
        <f>SUMIFS(Baggrundsvariable!G$3:G$296,Baggrundsvariable!$A$3:$A$296,Samlet!$C2607,Baggrundsvariable!$C$3:$C$296,Samlet!$E2607)</f>
        <v>22.2</v>
      </c>
      <c r="K2607" s="8">
        <f>SUMIFS(Baggrundsvariable!H$3:H$296,Baggrundsvariable!$A$3:$A$296,Samlet!$C2607,Baggrundsvariable!$C$3:$C$296,Samlet!$E2607)</f>
        <v>14.9</v>
      </c>
      <c r="L2607" s="8">
        <f>SUMIFS(Baggrundsvariable!I$3:I$296,Baggrundsvariable!$A$3:$A$296,Samlet!$C2607,Baggrundsvariable!$C$3:$C$296,Samlet!$E2607)</f>
        <v>10.917693384869564</v>
      </c>
    </row>
    <row r="2608" spans="1:12">
      <c r="A2608">
        <v>8330</v>
      </c>
      <c r="B2608" t="s">
        <v>1080</v>
      </c>
      <c r="C2608">
        <v>751</v>
      </c>
      <c r="D2608" t="s">
        <v>1314</v>
      </c>
      <c r="E2608">
        <v>2015</v>
      </c>
      <c r="F2608" s="15">
        <f>IF(VLOOKUP(IF($A2608&lt;1500,'BM011'!$D$5,IF($A2608&lt;1800,'BM011'!$D$5,IF($A2608&lt;2000,'BM011'!$D$5,$A2608))),'BM011'!$D$5:$U$607,'BM011'!T$609,0)="BRUG KOM",VLOOKUP($C2608,'BM010'!$C$5:$T$102,'BM010'!S$104,0),VLOOKUP(IF($A2608&lt;1500,'BM011'!$D$5,IF($A2608&lt;1800,'BM011'!$D$5,IF($A2608&lt;2000,'BM011'!$D$5,$A2608))),'BM011'!$D$5:$U$607,'BM011'!T$609,0))</f>
        <v>17146</v>
      </c>
      <c r="G2608">
        <f>SUMIFS(Baggrundsvariable!D$3:D$296,Baggrundsvariable!$A$3:$A$296,Samlet!$C2608,Baggrundsvariable!$C$3:$C$296,Samlet!$E2608)</f>
        <v>220011</v>
      </c>
      <c r="H2608" s="8">
        <f>SUMIFS(Baggrundsvariable!E$3:E$296,Baggrundsvariable!$A$3:$A$296,Samlet!$C2608,Baggrundsvariable!$C$3:$C$296,Samlet!$E2608)</f>
        <v>0.94166666666666687</v>
      </c>
      <c r="I2608" s="8">
        <f>SUMIFS(Baggrundsvariable!F$3:F$296,Baggrundsvariable!$A$3:$A$296,Samlet!$C2608,Baggrundsvariable!$C$3:$C$296,Samlet!$E2608)</f>
        <v>4.4000000000000004</v>
      </c>
      <c r="J2608" s="8">
        <f>SUMIFS(Baggrundsvariable!G$3:G$296,Baggrundsvariable!$A$3:$A$296,Samlet!$C2608,Baggrundsvariable!$C$3:$C$296,Samlet!$E2608)</f>
        <v>22.2</v>
      </c>
      <c r="K2608" s="8">
        <f>SUMIFS(Baggrundsvariable!H$3:H$296,Baggrundsvariable!$A$3:$A$296,Samlet!$C2608,Baggrundsvariable!$C$3:$C$296,Samlet!$E2608)</f>
        <v>14.9</v>
      </c>
      <c r="L2608" s="8">
        <f>SUMIFS(Baggrundsvariable!I$3:I$296,Baggrundsvariable!$A$3:$A$296,Samlet!$C2608,Baggrundsvariable!$C$3:$C$296,Samlet!$E2608)</f>
        <v>10.917693384869564</v>
      </c>
    </row>
    <row r="2609" spans="1:12">
      <c r="A2609">
        <v>8340</v>
      </c>
      <c r="B2609" t="s">
        <v>1081</v>
      </c>
      <c r="C2609">
        <v>727</v>
      </c>
      <c r="D2609" t="s">
        <v>1315</v>
      </c>
      <c r="E2609">
        <v>2015</v>
      </c>
      <c r="F2609" s="15">
        <f>IF(VLOOKUP(IF($A2609&lt;1500,'BM011'!$D$5,IF($A2609&lt;1800,'BM011'!$D$5,IF($A2609&lt;2000,'BM011'!$D$5,$A2609))),'BM011'!$D$5:$U$607,'BM011'!T$609,0)="BRUG KOM",VLOOKUP($C2609,'BM010'!$C$5:$T$102,'BM010'!S$104,0),VLOOKUP(IF($A2609&lt;1500,'BM011'!$D$5,IF($A2609&lt;1800,'BM011'!$D$5,IF($A2609&lt;2000,'BM011'!$D$5,$A2609))),'BM011'!$D$5:$U$607,'BM011'!T$609,0))</f>
        <v>15462</v>
      </c>
      <c r="G2609">
        <f>SUMIFS(Baggrundsvariable!D$3:D$296,Baggrundsvariable!$A$3:$A$296,Samlet!$C2609,Baggrundsvariable!$C$3:$C$296,Samlet!$E2609)</f>
        <v>222963</v>
      </c>
      <c r="H2609" s="8">
        <f>SUMIFS(Baggrundsvariable!E$3:E$296,Baggrundsvariable!$A$3:$A$296,Samlet!$C2609,Baggrundsvariable!$C$3:$C$296,Samlet!$E2609)</f>
        <v>0.41666666666666669</v>
      </c>
      <c r="I2609" s="8">
        <f>SUMIFS(Baggrundsvariable!F$3:F$296,Baggrundsvariable!$A$3:$A$296,Samlet!$C2609,Baggrundsvariable!$C$3:$C$296,Samlet!$E2609)</f>
        <v>2</v>
      </c>
      <c r="J2609" s="8">
        <f>SUMIFS(Baggrundsvariable!G$3:G$296,Baggrundsvariable!$A$3:$A$296,Samlet!$C2609,Baggrundsvariable!$C$3:$C$296,Samlet!$E2609)</f>
        <v>10.8</v>
      </c>
      <c r="K2609" s="8">
        <f>SUMIFS(Baggrundsvariable!H$3:H$296,Baggrundsvariable!$A$3:$A$296,Samlet!$C2609,Baggrundsvariable!$C$3:$C$296,Samlet!$E2609)</f>
        <v>14.5</v>
      </c>
      <c r="L2609" s="8">
        <f>SUMIFS(Baggrundsvariable!I$3:I$296,Baggrundsvariable!$A$3:$A$296,Samlet!$C2609,Baggrundsvariable!$C$3:$C$296,Samlet!$E2609)</f>
        <v>3.717100025023317</v>
      </c>
    </row>
    <row r="2610" spans="1:12">
      <c r="A2610">
        <v>8340</v>
      </c>
      <c r="B2610" t="s">
        <v>1081</v>
      </c>
      <c r="C2610">
        <v>751</v>
      </c>
      <c r="D2610" t="s">
        <v>1314</v>
      </c>
      <c r="E2610">
        <v>2015</v>
      </c>
      <c r="F2610" s="15">
        <f>IF(VLOOKUP(IF($A2610&lt;1500,'BM011'!$D$5,IF($A2610&lt;1800,'BM011'!$D$5,IF($A2610&lt;2000,'BM011'!$D$5,$A2610))),'BM011'!$D$5:$U$607,'BM011'!T$609,0)="BRUG KOM",VLOOKUP($C2610,'BM010'!$C$5:$T$102,'BM010'!S$104,0),VLOOKUP(IF($A2610&lt;1500,'BM011'!$D$5,IF($A2610&lt;1800,'BM011'!$D$5,IF($A2610&lt;2000,'BM011'!$D$5,$A2610))),'BM011'!$D$5:$U$607,'BM011'!T$609,0))</f>
        <v>15462</v>
      </c>
      <c r="G2610">
        <f>SUMIFS(Baggrundsvariable!D$3:D$296,Baggrundsvariable!$A$3:$A$296,Samlet!$C2610,Baggrundsvariable!$C$3:$C$296,Samlet!$E2610)</f>
        <v>220011</v>
      </c>
      <c r="H2610" s="8">
        <f>SUMIFS(Baggrundsvariable!E$3:E$296,Baggrundsvariable!$A$3:$A$296,Samlet!$C2610,Baggrundsvariable!$C$3:$C$296,Samlet!$E2610)</f>
        <v>0.94166666666666687</v>
      </c>
      <c r="I2610" s="8">
        <f>SUMIFS(Baggrundsvariable!F$3:F$296,Baggrundsvariable!$A$3:$A$296,Samlet!$C2610,Baggrundsvariable!$C$3:$C$296,Samlet!$E2610)</f>
        <v>4.4000000000000004</v>
      </c>
      <c r="J2610" s="8">
        <f>SUMIFS(Baggrundsvariable!G$3:G$296,Baggrundsvariable!$A$3:$A$296,Samlet!$C2610,Baggrundsvariable!$C$3:$C$296,Samlet!$E2610)</f>
        <v>22.2</v>
      </c>
      <c r="K2610" s="8">
        <f>SUMIFS(Baggrundsvariable!H$3:H$296,Baggrundsvariable!$A$3:$A$296,Samlet!$C2610,Baggrundsvariable!$C$3:$C$296,Samlet!$E2610)</f>
        <v>14.9</v>
      </c>
      <c r="L2610" s="8">
        <f>SUMIFS(Baggrundsvariable!I$3:I$296,Baggrundsvariable!$A$3:$A$296,Samlet!$C2610,Baggrundsvariable!$C$3:$C$296,Samlet!$E2610)</f>
        <v>10.917693384869564</v>
      </c>
    </row>
    <row r="2611" spans="1:12">
      <c r="A2611">
        <v>8350</v>
      </c>
      <c r="B2611" t="s">
        <v>1082</v>
      </c>
      <c r="C2611">
        <v>727</v>
      </c>
      <c r="D2611" t="s">
        <v>1315</v>
      </c>
      <c r="E2611">
        <v>2015</v>
      </c>
      <c r="F2611" s="15">
        <f>IF(VLOOKUP(IF($A2611&lt;1500,'BM011'!$D$5,IF($A2611&lt;1800,'BM011'!$D$5,IF($A2611&lt;2000,'BM011'!$D$5,$A2611))),'BM011'!$D$5:$U$607,'BM011'!T$609,0)="BRUG KOM",VLOOKUP($C2611,'BM010'!$C$5:$T$102,'BM010'!S$104,0),VLOOKUP(IF($A2611&lt;1500,'BM011'!$D$5,IF($A2611&lt;1800,'BM011'!$D$5,IF($A2611&lt;2000,'BM011'!$D$5,$A2611))),'BM011'!$D$5:$U$607,'BM011'!T$609,0))</f>
        <v>11836.75</v>
      </c>
      <c r="G2611">
        <f>SUMIFS(Baggrundsvariable!D$3:D$296,Baggrundsvariable!$A$3:$A$296,Samlet!$C2611,Baggrundsvariable!$C$3:$C$296,Samlet!$E2611)</f>
        <v>222963</v>
      </c>
      <c r="H2611" s="8">
        <f>SUMIFS(Baggrundsvariable!E$3:E$296,Baggrundsvariable!$A$3:$A$296,Samlet!$C2611,Baggrundsvariable!$C$3:$C$296,Samlet!$E2611)</f>
        <v>0.41666666666666669</v>
      </c>
      <c r="I2611" s="8">
        <f>SUMIFS(Baggrundsvariable!F$3:F$296,Baggrundsvariable!$A$3:$A$296,Samlet!$C2611,Baggrundsvariable!$C$3:$C$296,Samlet!$E2611)</f>
        <v>2</v>
      </c>
      <c r="J2611" s="8">
        <f>SUMIFS(Baggrundsvariable!G$3:G$296,Baggrundsvariable!$A$3:$A$296,Samlet!$C2611,Baggrundsvariable!$C$3:$C$296,Samlet!$E2611)</f>
        <v>10.8</v>
      </c>
      <c r="K2611" s="8">
        <f>SUMIFS(Baggrundsvariable!H$3:H$296,Baggrundsvariable!$A$3:$A$296,Samlet!$C2611,Baggrundsvariable!$C$3:$C$296,Samlet!$E2611)</f>
        <v>14.5</v>
      </c>
      <c r="L2611" s="8">
        <f>SUMIFS(Baggrundsvariable!I$3:I$296,Baggrundsvariable!$A$3:$A$296,Samlet!$C2611,Baggrundsvariable!$C$3:$C$296,Samlet!$E2611)</f>
        <v>3.717100025023317</v>
      </c>
    </row>
    <row r="2612" spans="1:12">
      <c r="A2612">
        <v>8355</v>
      </c>
      <c r="B2612" t="s">
        <v>1083</v>
      </c>
      <c r="C2612">
        <v>751</v>
      </c>
      <c r="D2612" t="s">
        <v>1314</v>
      </c>
      <c r="E2612">
        <v>2015</v>
      </c>
      <c r="F2612" s="15">
        <f>IF(VLOOKUP(IF($A2612&lt;1500,'BM011'!$D$5,IF($A2612&lt;1800,'BM011'!$D$5,IF($A2612&lt;2000,'BM011'!$D$5,$A2612))),'BM011'!$D$5:$U$607,'BM011'!T$609,0)="BRUG KOM",VLOOKUP($C2612,'BM010'!$C$5:$T$102,'BM010'!S$104,0),VLOOKUP(IF($A2612&lt;1500,'BM011'!$D$5,IF($A2612&lt;1800,'BM011'!$D$5,IF($A2612&lt;2000,'BM011'!$D$5,$A2612))),'BM011'!$D$5:$U$607,'BM011'!T$609,0))</f>
        <v>13562.75</v>
      </c>
      <c r="G2612">
        <f>SUMIFS(Baggrundsvariable!D$3:D$296,Baggrundsvariable!$A$3:$A$296,Samlet!$C2612,Baggrundsvariable!$C$3:$C$296,Samlet!$E2612)</f>
        <v>220011</v>
      </c>
      <c r="H2612" s="8">
        <f>SUMIFS(Baggrundsvariable!E$3:E$296,Baggrundsvariable!$A$3:$A$296,Samlet!$C2612,Baggrundsvariable!$C$3:$C$296,Samlet!$E2612)</f>
        <v>0.94166666666666687</v>
      </c>
      <c r="I2612" s="8">
        <f>SUMIFS(Baggrundsvariable!F$3:F$296,Baggrundsvariable!$A$3:$A$296,Samlet!$C2612,Baggrundsvariable!$C$3:$C$296,Samlet!$E2612)</f>
        <v>4.4000000000000004</v>
      </c>
      <c r="J2612" s="8">
        <f>SUMIFS(Baggrundsvariable!G$3:G$296,Baggrundsvariable!$A$3:$A$296,Samlet!$C2612,Baggrundsvariable!$C$3:$C$296,Samlet!$E2612)</f>
        <v>22.2</v>
      </c>
      <c r="K2612" s="8">
        <f>SUMIFS(Baggrundsvariable!H$3:H$296,Baggrundsvariable!$A$3:$A$296,Samlet!$C2612,Baggrundsvariable!$C$3:$C$296,Samlet!$E2612)</f>
        <v>14.9</v>
      </c>
      <c r="L2612" s="8">
        <f>SUMIFS(Baggrundsvariable!I$3:I$296,Baggrundsvariable!$A$3:$A$296,Samlet!$C2612,Baggrundsvariable!$C$3:$C$296,Samlet!$E2612)</f>
        <v>10.917693384869564</v>
      </c>
    </row>
    <row r="2613" spans="1:12">
      <c r="A2613">
        <v>8361</v>
      </c>
      <c r="B2613" t="s">
        <v>1084</v>
      </c>
      <c r="C2613">
        <v>751</v>
      </c>
      <c r="D2613" t="s">
        <v>1314</v>
      </c>
      <c r="E2613">
        <v>2015</v>
      </c>
      <c r="F2613" s="15">
        <f>IF(VLOOKUP(IF($A2613&lt;1500,'BM011'!$D$5,IF($A2613&lt;1800,'BM011'!$D$5,IF($A2613&lt;2000,'BM011'!$D$5,$A2613))),'BM011'!$D$5:$U$607,'BM011'!T$609,0)="BRUG KOM",VLOOKUP($C2613,'BM010'!$C$5:$T$102,'BM010'!S$104,0),VLOOKUP(IF($A2613&lt;1500,'BM011'!$D$5,IF($A2613&lt;1800,'BM011'!$D$5,IF($A2613&lt;2000,'BM011'!$D$5,$A2613))),'BM011'!$D$5:$U$607,'BM011'!T$609,0))</f>
        <v>15972.25</v>
      </c>
      <c r="G2613">
        <f>SUMIFS(Baggrundsvariable!D$3:D$296,Baggrundsvariable!$A$3:$A$296,Samlet!$C2613,Baggrundsvariable!$C$3:$C$296,Samlet!$E2613)</f>
        <v>220011</v>
      </c>
      <c r="H2613" s="8">
        <f>SUMIFS(Baggrundsvariable!E$3:E$296,Baggrundsvariable!$A$3:$A$296,Samlet!$C2613,Baggrundsvariable!$C$3:$C$296,Samlet!$E2613)</f>
        <v>0.94166666666666687</v>
      </c>
      <c r="I2613" s="8">
        <f>SUMIFS(Baggrundsvariable!F$3:F$296,Baggrundsvariable!$A$3:$A$296,Samlet!$C2613,Baggrundsvariable!$C$3:$C$296,Samlet!$E2613)</f>
        <v>4.4000000000000004</v>
      </c>
      <c r="J2613" s="8">
        <f>SUMIFS(Baggrundsvariable!G$3:G$296,Baggrundsvariable!$A$3:$A$296,Samlet!$C2613,Baggrundsvariable!$C$3:$C$296,Samlet!$E2613)</f>
        <v>22.2</v>
      </c>
      <c r="K2613" s="8">
        <f>SUMIFS(Baggrundsvariable!H$3:H$296,Baggrundsvariable!$A$3:$A$296,Samlet!$C2613,Baggrundsvariable!$C$3:$C$296,Samlet!$E2613)</f>
        <v>14.9</v>
      </c>
      <c r="L2613" s="8">
        <f>SUMIFS(Baggrundsvariable!I$3:I$296,Baggrundsvariable!$A$3:$A$296,Samlet!$C2613,Baggrundsvariable!$C$3:$C$296,Samlet!$E2613)</f>
        <v>10.917693384869564</v>
      </c>
    </row>
    <row r="2614" spans="1:12">
      <c r="A2614">
        <v>8362</v>
      </c>
      <c r="B2614" t="s">
        <v>1085</v>
      </c>
      <c r="C2614">
        <v>746</v>
      </c>
      <c r="D2614" t="s">
        <v>1317</v>
      </c>
      <c r="E2614">
        <v>2015</v>
      </c>
      <c r="F2614" s="15">
        <f>IF(VLOOKUP(IF($A2614&lt;1500,'BM011'!$D$5,IF($A2614&lt;1800,'BM011'!$D$5,IF($A2614&lt;2000,'BM011'!$D$5,$A2614))),'BM011'!$D$5:$U$607,'BM011'!T$609,0)="BRUG KOM",VLOOKUP($C2614,'BM010'!$C$5:$T$102,'BM010'!S$104,0),VLOOKUP(IF($A2614&lt;1500,'BM011'!$D$5,IF($A2614&lt;1800,'BM011'!$D$5,IF($A2614&lt;2000,'BM011'!$D$5,$A2614))),'BM011'!$D$5:$U$607,'BM011'!T$609,0))</f>
        <v>15592.75</v>
      </c>
      <c r="G2614">
        <f>SUMIFS(Baggrundsvariable!D$3:D$296,Baggrundsvariable!$A$3:$A$296,Samlet!$C2614,Baggrundsvariable!$C$3:$C$296,Samlet!$E2614)</f>
        <v>241806</v>
      </c>
      <c r="H2614" s="8">
        <f>SUMIFS(Baggrundsvariable!E$3:E$296,Baggrundsvariable!$A$3:$A$296,Samlet!$C2614,Baggrundsvariable!$C$3:$C$296,Samlet!$E2614)</f>
        <v>0.34999999999999992</v>
      </c>
      <c r="I2614" s="8">
        <f>SUMIFS(Baggrundsvariable!F$3:F$296,Baggrundsvariable!$A$3:$A$296,Samlet!$C2614,Baggrundsvariable!$C$3:$C$296,Samlet!$E2614)</f>
        <v>1.9</v>
      </c>
      <c r="J2614" s="8">
        <f>SUMIFS(Baggrundsvariable!G$3:G$296,Baggrundsvariable!$A$3:$A$296,Samlet!$C2614,Baggrundsvariable!$C$3:$C$296,Samlet!$E2614)</f>
        <v>8.3000000000000007</v>
      </c>
      <c r="K2614" s="8">
        <f>SUMIFS(Baggrundsvariable!H$3:H$296,Baggrundsvariable!$A$3:$A$296,Samlet!$C2614,Baggrundsvariable!$C$3:$C$296,Samlet!$E2614)</f>
        <v>11.5</v>
      </c>
      <c r="L2614" s="8">
        <f>SUMIFS(Baggrundsvariable!I$3:I$296,Baggrundsvariable!$A$3:$A$296,Samlet!$C2614,Baggrundsvariable!$C$3:$C$296,Samlet!$E2614)</f>
        <v>3.5056726231327793</v>
      </c>
    </row>
    <row r="2615" spans="1:12">
      <c r="A2615">
        <v>8362</v>
      </c>
      <c r="B2615" t="s">
        <v>1085</v>
      </c>
      <c r="C2615">
        <v>751</v>
      </c>
      <c r="D2615" t="s">
        <v>1314</v>
      </c>
      <c r="E2615">
        <v>2015</v>
      </c>
      <c r="F2615" s="15">
        <f>IF(VLOOKUP(IF($A2615&lt;1500,'BM011'!$D$5,IF($A2615&lt;1800,'BM011'!$D$5,IF($A2615&lt;2000,'BM011'!$D$5,$A2615))),'BM011'!$D$5:$U$607,'BM011'!T$609,0)="BRUG KOM",VLOOKUP($C2615,'BM010'!$C$5:$T$102,'BM010'!S$104,0),VLOOKUP(IF($A2615&lt;1500,'BM011'!$D$5,IF($A2615&lt;1800,'BM011'!$D$5,IF($A2615&lt;2000,'BM011'!$D$5,$A2615))),'BM011'!$D$5:$U$607,'BM011'!T$609,0))</f>
        <v>15592.75</v>
      </c>
      <c r="G2615">
        <f>SUMIFS(Baggrundsvariable!D$3:D$296,Baggrundsvariable!$A$3:$A$296,Samlet!$C2615,Baggrundsvariable!$C$3:$C$296,Samlet!$E2615)</f>
        <v>220011</v>
      </c>
      <c r="H2615" s="8">
        <f>SUMIFS(Baggrundsvariable!E$3:E$296,Baggrundsvariable!$A$3:$A$296,Samlet!$C2615,Baggrundsvariable!$C$3:$C$296,Samlet!$E2615)</f>
        <v>0.94166666666666687</v>
      </c>
      <c r="I2615" s="8">
        <f>SUMIFS(Baggrundsvariable!F$3:F$296,Baggrundsvariable!$A$3:$A$296,Samlet!$C2615,Baggrundsvariable!$C$3:$C$296,Samlet!$E2615)</f>
        <v>4.4000000000000004</v>
      </c>
      <c r="J2615" s="8">
        <f>SUMIFS(Baggrundsvariable!G$3:G$296,Baggrundsvariable!$A$3:$A$296,Samlet!$C2615,Baggrundsvariable!$C$3:$C$296,Samlet!$E2615)</f>
        <v>22.2</v>
      </c>
      <c r="K2615" s="8">
        <f>SUMIFS(Baggrundsvariable!H$3:H$296,Baggrundsvariable!$A$3:$A$296,Samlet!$C2615,Baggrundsvariable!$C$3:$C$296,Samlet!$E2615)</f>
        <v>14.9</v>
      </c>
      <c r="L2615" s="8">
        <f>SUMIFS(Baggrundsvariable!I$3:I$296,Baggrundsvariable!$A$3:$A$296,Samlet!$C2615,Baggrundsvariable!$C$3:$C$296,Samlet!$E2615)</f>
        <v>10.917693384869564</v>
      </c>
    </row>
    <row r="2616" spans="1:12">
      <c r="A2616">
        <v>8370</v>
      </c>
      <c r="B2616" t="s">
        <v>1086</v>
      </c>
      <c r="C2616">
        <v>710</v>
      </c>
      <c r="D2616" t="s">
        <v>1318</v>
      </c>
      <c r="E2616">
        <v>2015</v>
      </c>
      <c r="F2616" s="15">
        <f>IF(VLOOKUP(IF($A2616&lt;1500,'BM011'!$D$5,IF($A2616&lt;1800,'BM011'!$D$5,IF($A2616&lt;2000,'BM011'!$D$5,$A2616))),'BM011'!$D$5:$U$607,'BM011'!T$609,0)="BRUG KOM",VLOOKUP($C2616,'BM010'!$C$5:$T$102,'BM010'!S$104,0),VLOOKUP(IF($A2616&lt;1500,'BM011'!$D$5,IF($A2616&lt;1800,'BM011'!$D$5,IF($A2616&lt;2000,'BM011'!$D$5,$A2616))),'BM011'!$D$5:$U$607,'BM011'!T$609,0))</f>
        <v>11090</v>
      </c>
      <c r="G2616">
        <f>SUMIFS(Baggrundsvariable!D$3:D$296,Baggrundsvariable!$A$3:$A$296,Samlet!$C2616,Baggrundsvariable!$C$3:$C$296,Samlet!$E2616)</f>
        <v>224587</v>
      </c>
      <c r="H2616" s="8">
        <f>SUMIFS(Baggrundsvariable!E$3:E$296,Baggrundsvariable!$A$3:$A$296,Samlet!$C2616,Baggrundsvariable!$C$3:$C$296,Samlet!$E2616)</f>
        <v>0.4916666666666667</v>
      </c>
      <c r="I2616" s="8">
        <f>SUMIFS(Baggrundsvariable!F$3:F$296,Baggrundsvariable!$A$3:$A$296,Samlet!$C2616,Baggrundsvariable!$C$3:$C$296,Samlet!$E2616)</f>
        <v>2.2999999999999998</v>
      </c>
      <c r="J2616" s="8">
        <f>SUMIFS(Baggrundsvariable!G$3:G$296,Baggrundsvariable!$A$3:$A$296,Samlet!$C2616,Baggrundsvariable!$C$3:$C$296,Samlet!$E2616)</f>
        <v>9.3000000000000007</v>
      </c>
      <c r="K2616" s="8">
        <f>SUMIFS(Baggrundsvariable!H$3:H$296,Baggrundsvariable!$A$3:$A$296,Samlet!$C2616,Baggrundsvariable!$C$3:$C$296,Samlet!$E2616)</f>
        <v>11.8</v>
      </c>
      <c r="L2616" s="8">
        <f>SUMIFS(Baggrundsvariable!I$3:I$296,Baggrundsvariable!$A$3:$A$296,Samlet!$C2616,Baggrundsvariable!$C$3:$C$296,Samlet!$E2616)</f>
        <v>2.9940088290939668</v>
      </c>
    </row>
    <row r="2617" spans="1:12">
      <c r="A2617">
        <v>8380</v>
      </c>
      <c r="B2617" t="s">
        <v>1087</v>
      </c>
      <c r="C2617">
        <v>710</v>
      </c>
      <c r="D2617" t="s">
        <v>1318</v>
      </c>
      <c r="E2617">
        <v>2015</v>
      </c>
      <c r="F2617" s="15">
        <f>IF(VLOOKUP(IF($A2617&lt;1500,'BM011'!$D$5,IF($A2617&lt;1800,'BM011'!$D$5,IF($A2617&lt;2000,'BM011'!$D$5,$A2617))),'BM011'!$D$5:$U$607,'BM011'!T$609,0)="BRUG KOM",VLOOKUP($C2617,'BM010'!$C$5:$T$102,'BM010'!S$104,0),VLOOKUP(IF($A2617&lt;1500,'BM011'!$D$5,IF($A2617&lt;1800,'BM011'!$D$5,IF($A2617&lt;2000,'BM011'!$D$5,$A2617))),'BM011'!$D$5:$U$607,'BM011'!T$609,0))</f>
        <v>14075</v>
      </c>
      <c r="G2617">
        <f>SUMIFS(Baggrundsvariable!D$3:D$296,Baggrundsvariable!$A$3:$A$296,Samlet!$C2617,Baggrundsvariable!$C$3:$C$296,Samlet!$E2617)</f>
        <v>224587</v>
      </c>
      <c r="H2617" s="8">
        <f>SUMIFS(Baggrundsvariable!E$3:E$296,Baggrundsvariable!$A$3:$A$296,Samlet!$C2617,Baggrundsvariable!$C$3:$C$296,Samlet!$E2617)</f>
        <v>0.4916666666666667</v>
      </c>
      <c r="I2617" s="8">
        <f>SUMIFS(Baggrundsvariable!F$3:F$296,Baggrundsvariable!$A$3:$A$296,Samlet!$C2617,Baggrundsvariable!$C$3:$C$296,Samlet!$E2617)</f>
        <v>2.2999999999999998</v>
      </c>
      <c r="J2617" s="8">
        <f>SUMIFS(Baggrundsvariable!G$3:G$296,Baggrundsvariable!$A$3:$A$296,Samlet!$C2617,Baggrundsvariable!$C$3:$C$296,Samlet!$E2617)</f>
        <v>9.3000000000000007</v>
      </c>
      <c r="K2617" s="8">
        <f>SUMIFS(Baggrundsvariable!H$3:H$296,Baggrundsvariable!$A$3:$A$296,Samlet!$C2617,Baggrundsvariable!$C$3:$C$296,Samlet!$E2617)</f>
        <v>11.8</v>
      </c>
      <c r="L2617" s="8">
        <f>SUMIFS(Baggrundsvariable!I$3:I$296,Baggrundsvariable!$A$3:$A$296,Samlet!$C2617,Baggrundsvariable!$C$3:$C$296,Samlet!$E2617)</f>
        <v>2.9940088290939668</v>
      </c>
    </row>
    <row r="2618" spans="1:12">
      <c r="A2618">
        <v>8380</v>
      </c>
      <c r="B2618" t="s">
        <v>1087</v>
      </c>
      <c r="C2618">
        <v>751</v>
      </c>
      <c r="D2618" t="s">
        <v>1314</v>
      </c>
      <c r="E2618">
        <v>2015</v>
      </c>
      <c r="F2618" s="15">
        <f>IF(VLOOKUP(IF($A2618&lt;1500,'BM011'!$D$5,IF($A2618&lt;1800,'BM011'!$D$5,IF($A2618&lt;2000,'BM011'!$D$5,$A2618))),'BM011'!$D$5:$U$607,'BM011'!T$609,0)="BRUG KOM",VLOOKUP($C2618,'BM010'!$C$5:$T$102,'BM010'!S$104,0),VLOOKUP(IF($A2618&lt;1500,'BM011'!$D$5,IF($A2618&lt;1800,'BM011'!$D$5,IF($A2618&lt;2000,'BM011'!$D$5,$A2618))),'BM011'!$D$5:$U$607,'BM011'!T$609,0))</f>
        <v>14075</v>
      </c>
      <c r="G2618">
        <f>SUMIFS(Baggrundsvariable!D$3:D$296,Baggrundsvariable!$A$3:$A$296,Samlet!$C2618,Baggrundsvariable!$C$3:$C$296,Samlet!$E2618)</f>
        <v>220011</v>
      </c>
      <c r="H2618" s="8">
        <f>SUMIFS(Baggrundsvariable!E$3:E$296,Baggrundsvariable!$A$3:$A$296,Samlet!$C2618,Baggrundsvariable!$C$3:$C$296,Samlet!$E2618)</f>
        <v>0.94166666666666687</v>
      </c>
      <c r="I2618" s="8">
        <f>SUMIFS(Baggrundsvariable!F$3:F$296,Baggrundsvariable!$A$3:$A$296,Samlet!$C2618,Baggrundsvariable!$C$3:$C$296,Samlet!$E2618)</f>
        <v>4.4000000000000004</v>
      </c>
      <c r="J2618" s="8">
        <f>SUMIFS(Baggrundsvariable!G$3:G$296,Baggrundsvariable!$A$3:$A$296,Samlet!$C2618,Baggrundsvariable!$C$3:$C$296,Samlet!$E2618)</f>
        <v>22.2</v>
      </c>
      <c r="K2618" s="8">
        <f>SUMIFS(Baggrundsvariable!H$3:H$296,Baggrundsvariable!$A$3:$A$296,Samlet!$C2618,Baggrundsvariable!$C$3:$C$296,Samlet!$E2618)</f>
        <v>14.9</v>
      </c>
      <c r="L2618" s="8">
        <f>SUMIFS(Baggrundsvariable!I$3:I$296,Baggrundsvariable!$A$3:$A$296,Samlet!$C2618,Baggrundsvariable!$C$3:$C$296,Samlet!$E2618)</f>
        <v>10.917693384869564</v>
      </c>
    </row>
    <row r="2619" spans="1:12">
      <c r="A2619">
        <v>8381</v>
      </c>
      <c r="B2619" t="s">
        <v>1088</v>
      </c>
      <c r="C2619">
        <v>751</v>
      </c>
      <c r="D2619" t="s">
        <v>1314</v>
      </c>
      <c r="E2619">
        <v>2015</v>
      </c>
      <c r="F2619" s="15">
        <f>IF(VLOOKUP(IF($A2619&lt;1500,'BM011'!$D$5,IF($A2619&lt;1800,'BM011'!$D$5,IF($A2619&lt;2000,'BM011'!$D$5,$A2619))),'BM011'!$D$5:$U$607,'BM011'!T$609,0)="BRUG KOM",VLOOKUP($C2619,'BM010'!$C$5:$T$102,'BM010'!S$104,0),VLOOKUP(IF($A2619&lt;1500,'BM011'!$D$5,IF($A2619&lt;1800,'BM011'!$D$5,IF($A2619&lt;2000,'BM011'!$D$5,$A2619))),'BM011'!$D$5:$U$607,'BM011'!T$609,0))</f>
        <v>16206.25</v>
      </c>
      <c r="G2619">
        <f>SUMIFS(Baggrundsvariable!D$3:D$296,Baggrundsvariable!$A$3:$A$296,Samlet!$C2619,Baggrundsvariable!$C$3:$C$296,Samlet!$E2619)</f>
        <v>220011</v>
      </c>
      <c r="H2619" s="8">
        <f>SUMIFS(Baggrundsvariable!E$3:E$296,Baggrundsvariable!$A$3:$A$296,Samlet!$C2619,Baggrundsvariable!$C$3:$C$296,Samlet!$E2619)</f>
        <v>0.94166666666666687</v>
      </c>
      <c r="I2619" s="8">
        <f>SUMIFS(Baggrundsvariable!F$3:F$296,Baggrundsvariable!$A$3:$A$296,Samlet!$C2619,Baggrundsvariable!$C$3:$C$296,Samlet!$E2619)</f>
        <v>4.4000000000000004</v>
      </c>
      <c r="J2619" s="8">
        <f>SUMIFS(Baggrundsvariable!G$3:G$296,Baggrundsvariable!$A$3:$A$296,Samlet!$C2619,Baggrundsvariable!$C$3:$C$296,Samlet!$E2619)</f>
        <v>22.2</v>
      </c>
      <c r="K2619" s="8">
        <f>SUMIFS(Baggrundsvariable!H$3:H$296,Baggrundsvariable!$A$3:$A$296,Samlet!$C2619,Baggrundsvariable!$C$3:$C$296,Samlet!$E2619)</f>
        <v>14.9</v>
      </c>
      <c r="L2619" s="8">
        <f>SUMIFS(Baggrundsvariable!I$3:I$296,Baggrundsvariable!$A$3:$A$296,Samlet!$C2619,Baggrundsvariable!$C$3:$C$296,Samlet!$E2619)</f>
        <v>10.917693384869564</v>
      </c>
    </row>
    <row r="2620" spans="1:12">
      <c r="A2620">
        <v>8382</v>
      </c>
      <c r="B2620" t="s">
        <v>1089</v>
      </c>
      <c r="C2620">
        <v>710</v>
      </c>
      <c r="D2620" t="s">
        <v>1318</v>
      </c>
      <c r="E2620">
        <v>2015</v>
      </c>
      <c r="F2620" s="15">
        <f>IF(VLOOKUP(IF($A2620&lt;1500,'BM011'!$D$5,IF($A2620&lt;1800,'BM011'!$D$5,IF($A2620&lt;2000,'BM011'!$D$5,$A2620))),'BM011'!$D$5:$U$607,'BM011'!T$609,0)="BRUG KOM",VLOOKUP($C2620,'BM010'!$C$5:$T$102,'BM010'!S$104,0),VLOOKUP(IF($A2620&lt;1500,'BM011'!$D$5,IF($A2620&lt;1800,'BM011'!$D$5,IF($A2620&lt;2000,'BM011'!$D$5,$A2620))),'BM011'!$D$5:$U$607,'BM011'!T$609,0))</f>
        <v>14883</v>
      </c>
      <c r="G2620">
        <f>SUMIFS(Baggrundsvariable!D$3:D$296,Baggrundsvariable!$A$3:$A$296,Samlet!$C2620,Baggrundsvariable!$C$3:$C$296,Samlet!$E2620)</f>
        <v>224587</v>
      </c>
      <c r="H2620" s="8">
        <f>SUMIFS(Baggrundsvariable!E$3:E$296,Baggrundsvariable!$A$3:$A$296,Samlet!$C2620,Baggrundsvariable!$C$3:$C$296,Samlet!$E2620)</f>
        <v>0.4916666666666667</v>
      </c>
      <c r="I2620" s="8">
        <f>SUMIFS(Baggrundsvariable!F$3:F$296,Baggrundsvariable!$A$3:$A$296,Samlet!$C2620,Baggrundsvariable!$C$3:$C$296,Samlet!$E2620)</f>
        <v>2.2999999999999998</v>
      </c>
      <c r="J2620" s="8">
        <f>SUMIFS(Baggrundsvariable!G$3:G$296,Baggrundsvariable!$A$3:$A$296,Samlet!$C2620,Baggrundsvariable!$C$3:$C$296,Samlet!$E2620)</f>
        <v>9.3000000000000007</v>
      </c>
      <c r="K2620" s="8">
        <f>SUMIFS(Baggrundsvariable!H$3:H$296,Baggrundsvariable!$A$3:$A$296,Samlet!$C2620,Baggrundsvariable!$C$3:$C$296,Samlet!$E2620)</f>
        <v>11.8</v>
      </c>
      <c r="L2620" s="8">
        <f>SUMIFS(Baggrundsvariable!I$3:I$296,Baggrundsvariable!$A$3:$A$296,Samlet!$C2620,Baggrundsvariable!$C$3:$C$296,Samlet!$E2620)</f>
        <v>2.9940088290939668</v>
      </c>
    </row>
    <row r="2621" spans="1:12">
      <c r="A2621">
        <v>8382</v>
      </c>
      <c r="B2621" t="s">
        <v>1089</v>
      </c>
      <c r="C2621">
        <v>751</v>
      </c>
      <c r="D2621" t="s">
        <v>1314</v>
      </c>
      <c r="E2621">
        <v>2015</v>
      </c>
      <c r="F2621" s="15">
        <f>IF(VLOOKUP(IF($A2621&lt;1500,'BM011'!$D$5,IF($A2621&lt;1800,'BM011'!$D$5,IF($A2621&lt;2000,'BM011'!$D$5,$A2621))),'BM011'!$D$5:$U$607,'BM011'!T$609,0)="BRUG KOM",VLOOKUP($C2621,'BM010'!$C$5:$T$102,'BM010'!S$104,0),VLOOKUP(IF($A2621&lt;1500,'BM011'!$D$5,IF($A2621&lt;1800,'BM011'!$D$5,IF($A2621&lt;2000,'BM011'!$D$5,$A2621))),'BM011'!$D$5:$U$607,'BM011'!T$609,0))</f>
        <v>14883</v>
      </c>
      <c r="G2621">
        <f>SUMIFS(Baggrundsvariable!D$3:D$296,Baggrundsvariable!$A$3:$A$296,Samlet!$C2621,Baggrundsvariable!$C$3:$C$296,Samlet!$E2621)</f>
        <v>220011</v>
      </c>
      <c r="H2621" s="8">
        <f>SUMIFS(Baggrundsvariable!E$3:E$296,Baggrundsvariable!$A$3:$A$296,Samlet!$C2621,Baggrundsvariable!$C$3:$C$296,Samlet!$E2621)</f>
        <v>0.94166666666666687</v>
      </c>
      <c r="I2621" s="8">
        <f>SUMIFS(Baggrundsvariable!F$3:F$296,Baggrundsvariable!$A$3:$A$296,Samlet!$C2621,Baggrundsvariable!$C$3:$C$296,Samlet!$E2621)</f>
        <v>4.4000000000000004</v>
      </c>
      <c r="J2621" s="8">
        <f>SUMIFS(Baggrundsvariable!G$3:G$296,Baggrundsvariable!$A$3:$A$296,Samlet!$C2621,Baggrundsvariable!$C$3:$C$296,Samlet!$E2621)</f>
        <v>22.2</v>
      </c>
      <c r="K2621" s="8">
        <f>SUMIFS(Baggrundsvariable!H$3:H$296,Baggrundsvariable!$A$3:$A$296,Samlet!$C2621,Baggrundsvariable!$C$3:$C$296,Samlet!$E2621)</f>
        <v>14.9</v>
      </c>
      <c r="L2621" s="8">
        <f>SUMIFS(Baggrundsvariable!I$3:I$296,Baggrundsvariable!$A$3:$A$296,Samlet!$C2621,Baggrundsvariable!$C$3:$C$296,Samlet!$E2621)</f>
        <v>10.917693384869564</v>
      </c>
    </row>
    <row r="2622" spans="1:12">
      <c r="A2622">
        <v>8400</v>
      </c>
      <c r="B2622" t="s">
        <v>1090</v>
      </c>
      <c r="C2622">
        <v>706</v>
      </c>
      <c r="D2622" t="s">
        <v>1319</v>
      </c>
      <c r="E2622">
        <v>2015</v>
      </c>
      <c r="F2622" s="15">
        <f>IF(VLOOKUP(IF($A2622&lt;1500,'BM011'!$D$5,IF($A2622&lt;1800,'BM011'!$D$5,IF($A2622&lt;2000,'BM011'!$D$5,$A2622))),'BM011'!$D$5:$U$607,'BM011'!T$609,0)="BRUG KOM",VLOOKUP($C2622,'BM010'!$C$5:$T$102,'BM010'!S$104,0),VLOOKUP(IF($A2622&lt;1500,'BM011'!$D$5,IF($A2622&lt;1800,'BM011'!$D$5,IF($A2622&lt;2000,'BM011'!$D$5,$A2622))),'BM011'!$D$5:$U$607,'BM011'!T$609,0))</f>
        <v>9588.25</v>
      </c>
      <c r="G2622">
        <f>SUMIFS(Baggrundsvariable!D$3:D$296,Baggrundsvariable!$A$3:$A$296,Samlet!$C2622,Baggrundsvariable!$C$3:$C$296,Samlet!$E2622)</f>
        <v>216081</v>
      </c>
      <c r="H2622" s="8">
        <f>SUMIFS(Baggrundsvariable!E$3:E$296,Baggrundsvariable!$A$3:$A$296,Samlet!$C2622,Baggrundsvariable!$C$3:$C$296,Samlet!$E2622)</f>
        <v>0.52500000000000013</v>
      </c>
      <c r="I2622" s="8">
        <f>SUMIFS(Baggrundsvariable!F$3:F$296,Baggrundsvariable!$A$3:$A$296,Samlet!$C2622,Baggrundsvariable!$C$3:$C$296,Samlet!$E2622)</f>
        <v>2.5</v>
      </c>
      <c r="J2622" s="8">
        <f>SUMIFS(Baggrundsvariable!G$3:G$296,Baggrundsvariable!$A$3:$A$296,Samlet!$C2622,Baggrundsvariable!$C$3:$C$296,Samlet!$E2622)</f>
        <v>12.4</v>
      </c>
      <c r="K2622" s="8">
        <f>SUMIFS(Baggrundsvariable!H$3:H$296,Baggrundsvariable!$A$3:$A$296,Samlet!$C2622,Baggrundsvariable!$C$3:$C$296,Samlet!$E2622)</f>
        <v>13.2</v>
      </c>
      <c r="L2622" s="8">
        <f>SUMIFS(Baggrundsvariable!I$3:I$296,Baggrundsvariable!$A$3:$A$296,Samlet!$C2622,Baggrundsvariable!$C$3:$C$296,Samlet!$E2622)</f>
        <v>3.4500490301595272</v>
      </c>
    </row>
    <row r="2623" spans="1:12">
      <c r="A2623">
        <v>8410</v>
      </c>
      <c r="B2623" t="s">
        <v>1091</v>
      </c>
      <c r="C2623">
        <v>706</v>
      </c>
      <c r="D2623" t="s">
        <v>1319</v>
      </c>
      <c r="E2623">
        <v>2015</v>
      </c>
      <c r="F2623" s="15">
        <f>IF(VLOOKUP(IF($A2623&lt;1500,'BM011'!$D$5,IF($A2623&lt;1800,'BM011'!$D$5,IF($A2623&lt;2000,'BM011'!$D$5,$A2623))),'BM011'!$D$5:$U$607,'BM011'!T$609,0)="BRUG KOM",VLOOKUP($C2623,'BM010'!$C$5:$T$102,'BM010'!S$104,0),VLOOKUP(IF($A2623&lt;1500,'BM011'!$D$5,IF($A2623&lt;1800,'BM011'!$D$5,IF($A2623&lt;2000,'BM011'!$D$5,$A2623))),'BM011'!$D$5:$U$607,'BM011'!T$609,0))</f>
        <v>11799.75</v>
      </c>
      <c r="G2623">
        <f>SUMIFS(Baggrundsvariable!D$3:D$296,Baggrundsvariable!$A$3:$A$296,Samlet!$C2623,Baggrundsvariable!$C$3:$C$296,Samlet!$E2623)</f>
        <v>216081</v>
      </c>
      <c r="H2623" s="8">
        <f>SUMIFS(Baggrundsvariable!E$3:E$296,Baggrundsvariable!$A$3:$A$296,Samlet!$C2623,Baggrundsvariable!$C$3:$C$296,Samlet!$E2623)</f>
        <v>0.52500000000000013</v>
      </c>
      <c r="I2623" s="8">
        <f>SUMIFS(Baggrundsvariable!F$3:F$296,Baggrundsvariable!$A$3:$A$296,Samlet!$C2623,Baggrundsvariable!$C$3:$C$296,Samlet!$E2623)</f>
        <v>2.5</v>
      </c>
      <c r="J2623" s="8">
        <f>SUMIFS(Baggrundsvariable!G$3:G$296,Baggrundsvariable!$A$3:$A$296,Samlet!$C2623,Baggrundsvariable!$C$3:$C$296,Samlet!$E2623)</f>
        <v>12.4</v>
      </c>
      <c r="K2623" s="8">
        <f>SUMIFS(Baggrundsvariable!H$3:H$296,Baggrundsvariable!$A$3:$A$296,Samlet!$C2623,Baggrundsvariable!$C$3:$C$296,Samlet!$E2623)</f>
        <v>13.2</v>
      </c>
      <c r="L2623" s="8">
        <f>SUMIFS(Baggrundsvariable!I$3:I$296,Baggrundsvariable!$A$3:$A$296,Samlet!$C2623,Baggrundsvariable!$C$3:$C$296,Samlet!$E2623)</f>
        <v>3.4500490301595272</v>
      </c>
    </row>
    <row r="2624" spans="1:12">
      <c r="A2624">
        <v>8420</v>
      </c>
      <c r="B2624" t="s">
        <v>1092</v>
      </c>
      <c r="C2624">
        <v>706</v>
      </c>
      <c r="D2624" t="s">
        <v>1319</v>
      </c>
      <c r="E2624">
        <v>2015</v>
      </c>
      <c r="F2624" s="15">
        <f>IF(VLOOKUP(IF($A2624&lt;1500,'BM011'!$D$5,IF($A2624&lt;1800,'BM011'!$D$5,IF($A2624&lt;2000,'BM011'!$D$5,$A2624))),'BM011'!$D$5:$U$607,'BM011'!T$609,0)="BRUG KOM",VLOOKUP($C2624,'BM010'!$C$5:$T$102,'BM010'!S$104,0),VLOOKUP(IF($A2624&lt;1500,'BM011'!$D$5,IF($A2624&lt;1800,'BM011'!$D$5,IF($A2624&lt;2000,'BM011'!$D$5,$A2624))),'BM011'!$D$5:$U$607,'BM011'!T$609,0))</f>
        <v>8220</v>
      </c>
      <c r="G2624">
        <f>SUMIFS(Baggrundsvariable!D$3:D$296,Baggrundsvariable!$A$3:$A$296,Samlet!$C2624,Baggrundsvariable!$C$3:$C$296,Samlet!$E2624)</f>
        <v>216081</v>
      </c>
      <c r="H2624" s="8">
        <f>SUMIFS(Baggrundsvariable!E$3:E$296,Baggrundsvariable!$A$3:$A$296,Samlet!$C2624,Baggrundsvariable!$C$3:$C$296,Samlet!$E2624)</f>
        <v>0.52500000000000013</v>
      </c>
      <c r="I2624" s="8">
        <f>SUMIFS(Baggrundsvariable!F$3:F$296,Baggrundsvariable!$A$3:$A$296,Samlet!$C2624,Baggrundsvariable!$C$3:$C$296,Samlet!$E2624)</f>
        <v>2.5</v>
      </c>
      <c r="J2624" s="8">
        <f>SUMIFS(Baggrundsvariable!G$3:G$296,Baggrundsvariable!$A$3:$A$296,Samlet!$C2624,Baggrundsvariable!$C$3:$C$296,Samlet!$E2624)</f>
        <v>12.4</v>
      </c>
      <c r="K2624" s="8">
        <f>SUMIFS(Baggrundsvariable!H$3:H$296,Baggrundsvariable!$A$3:$A$296,Samlet!$C2624,Baggrundsvariable!$C$3:$C$296,Samlet!$E2624)</f>
        <v>13.2</v>
      </c>
      <c r="L2624" s="8">
        <f>SUMIFS(Baggrundsvariable!I$3:I$296,Baggrundsvariable!$A$3:$A$296,Samlet!$C2624,Baggrundsvariable!$C$3:$C$296,Samlet!$E2624)</f>
        <v>3.4500490301595272</v>
      </c>
    </row>
    <row r="2625" spans="1:12">
      <c r="A2625">
        <v>8444</v>
      </c>
      <c r="B2625" t="s">
        <v>1093</v>
      </c>
      <c r="C2625">
        <v>706</v>
      </c>
      <c r="D2625" t="s">
        <v>1319</v>
      </c>
      <c r="E2625">
        <v>2015</v>
      </c>
      <c r="F2625" s="15">
        <f>IF(VLOOKUP(IF($A2625&lt;1500,'BM011'!$D$5,IF($A2625&lt;1800,'BM011'!$D$5,IF($A2625&lt;2000,'BM011'!$D$5,$A2625))),'BM011'!$D$5:$U$607,'BM011'!T$609,0)="BRUG KOM",VLOOKUP($C2625,'BM010'!$C$5:$T$102,'BM010'!S$104,0),VLOOKUP(IF($A2625&lt;1500,'BM011'!$D$5,IF($A2625&lt;1800,'BM011'!$D$5,IF($A2625&lt;2000,'BM011'!$D$5,$A2625))),'BM011'!$D$5:$U$607,'BM011'!T$609,0))</f>
        <v>10003.5</v>
      </c>
      <c r="G2625">
        <f>SUMIFS(Baggrundsvariable!D$3:D$296,Baggrundsvariable!$A$3:$A$296,Samlet!$C2625,Baggrundsvariable!$C$3:$C$296,Samlet!$E2625)</f>
        <v>216081</v>
      </c>
      <c r="H2625" s="8">
        <f>SUMIFS(Baggrundsvariable!E$3:E$296,Baggrundsvariable!$A$3:$A$296,Samlet!$C2625,Baggrundsvariable!$C$3:$C$296,Samlet!$E2625)</f>
        <v>0.52500000000000013</v>
      </c>
      <c r="I2625" s="8">
        <f>SUMIFS(Baggrundsvariable!F$3:F$296,Baggrundsvariable!$A$3:$A$296,Samlet!$C2625,Baggrundsvariable!$C$3:$C$296,Samlet!$E2625)</f>
        <v>2.5</v>
      </c>
      <c r="J2625" s="8">
        <f>SUMIFS(Baggrundsvariable!G$3:G$296,Baggrundsvariable!$A$3:$A$296,Samlet!$C2625,Baggrundsvariable!$C$3:$C$296,Samlet!$E2625)</f>
        <v>12.4</v>
      </c>
      <c r="K2625" s="8">
        <f>SUMIFS(Baggrundsvariable!H$3:H$296,Baggrundsvariable!$A$3:$A$296,Samlet!$C2625,Baggrundsvariable!$C$3:$C$296,Samlet!$E2625)</f>
        <v>13.2</v>
      </c>
      <c r="L2625" s="8">
        <f>SUMIFS(Baggrundsvariable!I$3:I$296,Baggrundsvariable!$A$3:$A$296,Samlet!$C2625,Baggrundsvariable!$C$3:$C$296,Samlet!$E2625)</f>
        <v>3.4500490301595272</v>
      </c>
    </row>
    <row r="2626" spans="1:12">
      <c r="A2626">
        <v>8444</v>
      </c>
      <c r="B2626" t="s">
        <v>1093</v>
      </c>
      <c r="C2626">
        <v>707</v>
      </c>
      <c r="D2626" t="s">
        <v>1320</v>
      </c>
      <c r="E2626">
        <v>2015</v>
      </c>
      <c r="F2626" s="15">
        <f>IF(VLOOKUP(IF($A2626&lt;1500,'BM011'!$D$5,IF($A2626&lt;1800,'BM011'!$D$5,IF($A2626&lt;2000,'BM011'!$D$5,$A2626))),'BM011'!$D$5:$U$607,'BM011'!T$609,0)="BRUG KOM",VLOOKUP($C2626,'BM010'!$C$5:$T$102,'BM010'!S$104,0),VLOOKUP(IF($A2626&lt;1500,'BM011'!$D$5,IF($A2626&lt;1800,'BM011'!$D$5,IF($A2626&lt;2000,'BM011'!$D$5,$A2626))),'BM011'!$D$5:$U$607,'BM011'!T$609,0))</f>
        <v>6800.25</v>
      </c>
      <c r="G2626">
        <f>SUMIFS(Baggrundsvariable!D$3:D$296,Baggrundsvariable!$A$3:$A$296,Samlet!$C2626,Baggrundsvariable!$C$3:$C$296,Samlet!$E2626)</f>
        <v>195317</v>
      </c>
      <c r="H2626" s="8">
        <f>SUMIFS(Baggrundsvariable!E$3:E$296,Baggrundsvariable!$A$3:$A$296,Samlet!$C2626,Baggrundsvariable!$C$3:$C$296,Samlet!$E2626)</f>
        <v>0.73333333333333328</v>
      </c>
      <c r="I2626" s="8">
        <f>SUMIFS(Baggrundsvariable!F$3:F$296,Baggrundsvariable!$A$3:$A$296,Samlet!$C2626,Baggrundsvariable!$C$3:$C$296,Samlet!$E2626)</f>
        <v>5</v>
      </c>
      <c r="J2626" s="8">
        <f>SUMIFS(Baggrundsvariable!G$3:G$296,Baggrundsvariable!$A$3:$A$296,Samlet!$C2626,Baggrundsvariable!$C$3:$C$296,Samlet!$E2626)</f>
        <v>19.7</v>
      </c>
      <c r="K2626" s="8">
        <f>SUMIFS(Baggrundsvariable!H$3:H$296,Baggrundsvariable!$A$3:$A$296,Samlet!$C2626,Baggrundsvariable!$C$3:$C$296,Samlet!$E2626)</f>
        <v>16.100000000000001</v>
      </c>
      <c r="L2626" s="8">
        <f>SUMIFS(Baggrundsvariable!I$3:I$296,Baggrundsvariable!$A$3:$A$296,Samlet!$C2626,Baggrundsvariable!$C$3:$C$296,Samlet!$E2626)</f>
        <v>3.4824659517073489</v>
      </c>
    </row>
    <row r="2627" spans="1:12">
      <c r="A2627">
        <v>8450</v>
      </c>
      <c r="B2627" t="s">
        <v>1094</v>
      </c>
      <c r="C2627">
        <v>710</v>
      </c>
      <c r="D2627" t="s">
        <v>1318</v>
      </c>
      <c r="E2627">
        <v>2015</v>
      </c>
      <c r="F2627" s="15">
        <f>IF(VLOOKUP(IF($A2627&lt;1500,'BM011'!$D$5,IF($A2627&lt;1800,'BM011'!$D$5,IF($A2627&lt;2000,'BM011'!$D$5,$A2627))),'BM011'!$D$5:$U$607,'BM011'!T$609,0)="BRUG KOM",VLOOKUP($C2627,'BM010'!$C$5:$T$102,'BM010'!S$104,0),VLOOKUP(IF($A2627&lt;1500,'BM011'!$D$5,IF($A2627&lt;1800,'BM011'!$D$5,IF($A2627&lt;2000,'BM011'!$D$5,$A2627))),'BM011'!$D$5:$U$607,'BM011'!T$609,0))</f>
        <v>10714</v>
      </c>
      <c r="G2627">
        <f>SUMIFS(Baggrundsvariable!D$3:D$296,Baggrundsvariable!$A$3:$A$296,Samlet!$C2627,Baggrundsvariable!$C$3:$C$296,Samlet!$E2627)</f>
        <v>224587</v>
      </c>
      <c r="H2627" s="8">
        <f>SUMIFS(Baggrundsvariable!E$3:E$296,Baggrundsvariable!$A$3:$A$296,Samlet!$C2627,Baggrundsvariable!$C$3:$C$296,Samlet!$E2627)</f>
        <v>0.4916666666666667</v>
      </c>
      <c r="I2627" s="8">
        <f>SUMIFS(Baggrundsvariable!F$3:F$296,Baggrundsvariable!$A$3:$A$296,Samlet!$C2627,Baggrundsvariable!$C$3:$C$296,Samlet!$E2627)</f>
        <v>2.2999999999999998</v>
      </c>
      <c r="J2627" s="8">
        <f>SUMIFS(Baggrundsvariable!G$3:G$296,Baggrundsvariable!$A$3:$A$296,Samlet!$C2627,Baggrundsvariable!$C$3:$C$296,Samlet!$E2627)</f>
        <v>9.3000000000000007</v>
      </c>
      <c r="K2627" s="8">
        <f>SUMIFS(Baggrundsvariable!H$3:H$296,Baggrundsvariable!$A$3:$A$296,Samlet!$C2627,Baggrundsvariable!$C$3:$C$296,Samlet!$E2627)</f>
        <v>11.8</v>
      </c>
      <c r="L2627" s="8">
        <f>SUMIFS(Baggrundsvariable!I$3:I$296,Baggrundsvariable!$A$3:$A$296,Samlet!$C2627,Baggrundsvariable!$C$3:$C$296,Samlet!$E2627)</f>
        <v>2.9940088290939668</v>
      </c>
    </row>
    <row r="2628" spans="1:12">
      <c r="A2628">
        <v>8450</v>
      </c>
      <c r="B2628" t="s">
        <v>1094</v>
      </c>
      <c r="C2628">
        <v>740</v>
      </c>
      <c r="D2628" t="s">
        <v>1308</v>
      </c>
      <c r="E2628">
        <v>2015</v>
      </c>
      <c r="F2628" s="15">
        <f>IF(VLOOKUP(IF($A2628&lt;1500,'BM011'!$D$5,IF($A2628&lt;1800,'BM011'!$D$5,IF($A2628&lt;2000,'BM011'!$D$5,$A2628))),'BM011'!$D$5:$U$607,'BM011'!T$609,0)="BRUG KOM",VLOOKUP($C2628,'BM010'!$C$5:$T$102,'BM010'!S$104,0),VLOOKUP(IF($A2628&lt;1500,'BM011'!$D$5,IF($A2628&lt;1800,'BM011'!$D$5,IF($A2628&lt;2000,'BM011'!$D$5,$A2628))),'BM011'!$D$5:$U$607,'BM011'!T$609,0))</f>
        <v>10714</v>
      </c>
      <c r="G2628">
        <f>SUMIFS(Baggrundsvariable!D$3:D$296,Baggrundsvariable!$A$3:$A$296,Samlet!$C2628,Baggrundsvariable!$C$3:$C$296,Samlet!$E2628)</f>
        <v>223506</v>
      </c>
      <c r="H2628" s="8">
        <f>SUMIFS(Baggrundsvariable!E$3:E$296,Baggrundsvariable!$A$3:$A$296,Samlet!$C2628,Baggrundsvariable!$C$3:$C$296,Samlet!$E2628)</f>
        <v>0.79166666666666663</v>
      </c>
      <c r="I2628" s="8">
        <f>SUMIFS(Baggrundsvariable!F$3:F$296,Baggrundsvariable!$A$3:$A$296,Samlet!$C2628,Baggrundsvariable!$C$3:$C$296,Samlet!$E2628)</f>
        <v>2.8</v>
      </c>
      <c r="J2628" s="8">
        <f>SUMIFS(Baggrundsvariable!G$3:G$296,Baggrundsvariable!$A$3:$A$296,Samlet!$C2628,Baggrundsvariable!$C$3:$C$296,Samlet!$E2628)</f>
        <v>13.7</v>
      </c>
      <c r="K2628" s="8">
        <f>SUMIFS(Baggrundsvariable!H$3:H$296,Baggrundsvariable!$A$3:$A$296,Samlet!$C2628,Baggrundsvariable!$C$3:$C$296,Samlet!$E2628)</f>
        <v>14.6</v>
      </c>
      <c r="L2628" s="8">
        <f>SUMIFS(Baggrundsvariable!I$3:I$296,Baggrundsvariable!$A$3:$A$296,Samlet!$C2628,Baggrundsvariable!$C$3:$C$296,Samlet!$E2628)</f>
        <v>4.1907426387080688</v>
      </c>
    </row>
    <row r="2629" spans="1:12">
      <c r="A2629">
        <v>8462</v>
      </c>
      <c r="B2629" t="s">
        <v>1095</v>
      </c>
      <c r="C2629">
        <v>751</v>
      </c>
      <c r="D2629" t="s">
        <v>1314</v>
      </c>
      <c r="E2629">
        <v>2015</v>
      </c>
      <c r="F2629" s="15">
        <f>IF(VLOOKUP(IF($A2629&lt;1500,'BM011'!$D$5,IF($A2629&lt;1800,'BM011'!$D$5,IF($A2629&lt;2000,'BM011'!$D$5,$A2629))),'BM011'!$D$5:$U$607,'BM011'!T$609,0)="BRUG KOM",VLOOKUP($C2629,'BM010'!$C$5:$T$102,'BM010'!S$104,0),VLOOKUP(IF($A2629&lt;1500,'BM011'!$D$5,IF($A2629&lt;1800,'BM011'!$D$5,IF($A2629&lt;2000,'BM011'!$D$5,$A2629))),'BM011'!$D$5:$U$607,'BM011'!T$609,0))</f>
        <v>13829.25</v>
      </c>
      <c r="G2629">
        <f>SUMIFS(Baggrundsvariable!D$3:D$296,Baggrundsvariable!$A$3:$A$296,Samlet!$C2629,Baggrundsvariable!$C$3:$C$296,Samlet!$E2629)</f>
        <v>220011</v>
      </c>
      <c r="H2629" s="8">
        <f>SUMIFS(Baggrundsvariable!E$3:E$296,Baggrundsvariable!$A$3:$A$296,Samlet!$C2629,Baggrundsvariable!$C$3:$C$296,Samlet!$E2629)</f>
        <v>0.94166666666666687</v>
      </c>
      <c r="I2629" s="8">
        <f>SUMIFS(Baggrundsvariable!F$3:F$296,Baggrundsvariable!$A$3:$A$296,Samlet!$C2629,Baggrundsvariable!$C$3:$C$296,Samlet!$E2629)</f>
        <v>4.4000000000000004</v>
      </c>
      <c r="J2629" s="8">
        <f>SUMIFS(Baggrundsvariable!G$3:G$296,Baggrundsvariable!$A$3:$A$296,Samlet!$C2629,Baggrundsvariable!$C$3:$C$296,Samlet!$E2629)</f>
        <v>22.2</v>
      </c>
      <c r="K2629" s="8">
        <f>SUMIFS(Baggrundsvariable!H$3:H$296,Baggrundsvariable!$A$3:$A$296,Samlet!$C2629,Baggrundsvariable!$C$3:$C$296,Samlet!$E2629)</f>
        <v>14.9</v>
      </c>
      <c r="L2629" s="8">
        <f>SUMIFS(Baggrundsvariable!I$3:I$296,Baggrundsvariable!$A$3:$A$296,Samlet!$C2629,Baggrundsvariable!$C$3:$C$296,Samlet!$E2629)</f>
        <v>10.917693384869564</v>
      </c>
    </row>
    <row r="2630" spans="1:12">
      <c r="A2630">
        <v>8464</v>
      </c>
      <c r="B2630" t="s">
        <v>1096</v>
      </c>
      <c r="C2630">
        <v>746</v>
      </c>
      <c r="D2630" t="s">
        <v>1317</v>
      </c>
      <c r="E2630">
        <v>2015</v>
      </c>
      <c r="F2630" s="15">
        <f>IF(VLOOKUP(IF($A2630&lt;1500,'BM011'!$D$5,IF($A2630&lt;1800,'BM011'!$D$5,IF($A2630&lt;2000,'BM011'!$D$5,$A2630))),'BM011'!$D$5:$U$607,'BM011'!T$609,0)="BRUG KOM",VLOOKUP($C2630,'BM010'!$C$5:$T$102,'BM010'!S$104,0),VLOOKUP(IF($A2630&lt;1500,'BM011'!$D$5,IF($A2630&lt;1800,'BM011'!$D$5,IF($A2630&lt;2000,'BM011'!$D$5,$A2630))),'BM011'!$D$5:$U$607,'BM011'!T$609,0))</f>
        <v>12776.25</v>
      </c>
      <c r="G2630">
        <f>SUMIFS(Baggrundsvariable!D$3:D$296,Baggrundsvariable!$A$3:$A$296,Samlet!$C2630,Baggrundsvariable!$C$3:$C$296,Samlet!$E2630)</f>
        <v>241806</v>
      </c>
      <c r="H2630" s="8">
        <f>SUMIFS(Baggrundsvariable!E$3:E$296,Baggrundsvariable!$A$3:$A$296,Samlet!$C2630,Baggrundsvariable!$C$3:$C$296,Samlet!$E2630)</f>
        <v>0.34999999999999992</v>
      </c>
      <c r="I2630" s="8">
        <f>SUMIFS(Baggrundsvariable!F$3:F$296,Baggrundsvariable!$A$3:$A$296,Samlet!$C2630,Baggrundsvariable!$C$3:$C$296,Samlet!$E2630)</f>
        <v>1.9</v>
      </c>
      <c r="J2630" s="8">
        <f>SUMIFS(Baggrundsvariable!G$3:G$296,Baggrundsvariable!$A$3:$A$296,Samlet!$C2630,Baggrundsvariable!$C$3:$C$296,Samlet!$E2630)</f>
        <v>8.3000000000000007</v>
      </c>
      <c r="K2630" s="8">
        <f>SUMIFS(Baggrundsvariable!H$3:H$296,Baggrundsvariable!$A$3:$A$296,Samlet!$C2630,Baggrundsvariable!$C$3:$C$296,Samlet!$E2630)</f>
        <v>11.5</v>
      </c>
      <c r="L2630" s="8">
        <f>SUMIFS(Baggrundsvariable!I$3:I$296,Baggrundsvariable!$A$3:$A$296,Samlet!$C2630,Baggrundsvariable!$C$3:$C$296,Samlet!$E2630)</f>
        <v>3.5056726231327793</v>
      </c>
    </row>
    <row r="2631" spans="1:12">
      <c r="A2631">
        <v>8464</v>
      </c>
      <c r="B2631" t="s">
        <v>1096</v>
      </c>
      <c r="C2631">
        <v>751</v>
      </c>
      <c r="D2631" t="s">
        <v>1314</v>
      </c>
      <c r="E2631">
        <v>2015</v>
      </c>
      <c r="F2631" s="15">
        <f>IF(VLOOKUP(IF($A2631&lt;1500,'BM011'!$D$5,IF($A2631&lt;1800,'BM011'!$D$5,IF($A2631&lt;2000,'BM011'!$D$5,$A2631))),'BM011'!$D$5:$U$607,'BM011'!T$609,0)="BRUG KOM",VLOOKUP($C2631,'BM010'!$C$5:$T$102,'BM010'!S$104,0),VLOOKUP(IF($A2631&lt;1500,'BM011'!$D$5,IF($A2631&lt;1800,'BM011'!$D$5,IF($A2631&lt;2000,'BM011'!$D$5,$A2631))),'BM011'!$D$5:$U$607,'BM011'!T$609,0))</f>
        <v>12776.25</v>
      </c>
      <c r="G2631">
        <f>SUMIFS(Baggrundsvariable!D$3:D$296,Baggrundsvariable!$A$3:$A$296,Samlet!$C2631,Baggrundsvariable!$C$3:$C$296,Samlet!$E2631)</f>
        <v>220011</v>
      </c>
      <c r="H2631" s="8">
        <f>SUMIFS(Baggrundsvariable!E$3:E$296,Baggrundsvariable!$A$3:$A$296,Samlet!$C2631,Baggrundsvariable!$C$3:$C$296,Samlet!$E2631)</f>
        <v>0.94166666666666687</v>
      </c>
      <c r="I2631" s="8">
        <f>SUMIFS(Baggrundsvariable!F$3:F$296,Baggrundsvariable!$A$3:$A$296,Samlet!$C2631,Baggrundsvariable!$C$3:$C$296,Samlet!$E2631)</f>
        <v>4.4000000000000004</v>
      </c>
      <c r="J2631" s="8">
        <f>SUMIFS(Baggrundsvariable!G$3:G$296,Baggrundsvariable!$A$3:$A$296,Samlet!$C2631,Baggrundsvariable!$C$3:$C$296,Samlet!$E2631)</f>
        <v>22.2</v>
      </c>
      <c r="K2631" s="8">
        <f>SUMIFS(Baggrundsvariable!H$3:H$296,Baggrundsvariable!$A$3:$A$296,Samlet!$C2631,Baggrundsvariable!$C$3:$C$296,Samlet!$E2631)</f>
        <v>14.9</v>
      </c>
      <c r="L2631" s="8">
        <f>SUMIFS(Baggrundsvariable!I$3:I$296,Baggrundsvariable!$A$3:$A$296,Samlet!$C2631,Baggrundsvariable!$C$3:$C$296,Samlet!$E2631)</f>
        <v>10.917693384869564</v>
      </c>
    </row>
    <row r="2632" spans="1:12">
      <c r="A2632">
        <v>8471</v>
      </c>
      <c r="B2632" t="s">
        <v>1097</v>
      </c>
      <c r="C2632">
        <v>710</v>
      </c>
      <c r="D2632" t="s">
        <v>1318</v>
      </c>
      <c r="E2632">
        <v>2015</v>
      </c>
      <c r="F2632" s="15">
        <f>IF(VLOOKUP(IF($A2632&lt;1500,'BM011'!$D$5,IF($A2632&lt;1800,'BM011'!$D$5,IF($A2632&lt;2000,'BM011'!$D$5,$A2632))),'BM011'!$D$5:$U$607,'BM011'!T$609,0)="BRUG KOM",VLOOKUP($C2632,'BM010'!$C$5:$T$102,'BM010'!S$104,0),VLOOKUP(IF($A2632&lt;1500,'BM011'!$D$5,IF($A2632&lt;1800,'BM011'!$D$5,IF($A2632&lt;2000,'BM011'!$D$5,$A2632))),'BM011'!$D$5:$U$607,'BM011'!T$609,0))</f>
        <v>13178</v>
      </c>
      <c r="G2632">
        <f>SUMIFS(Baggrundsvariable!D$3:D$296,Baggrundsvariable!$A$3:$A$296,Samlet!$C2632,Baggrundsvariable!$C$3:$C$296,Samlet!$E2632)</f>
        <v>224587</v>
      </c>
      <c r="H2632" s="8">
        <f>SUMIFS(Baggrundsvariable!E$3:E$296,Baggrundsvariable!$A$3:$A$296,Samlet!$C2632,Baggrundsvariable!$C$3:$C$296,Samlet!$E2632)</f>
        <v>0.4916666666666667</v>
      </c>
      <c r="I2632" s="8">
        <f>SUMIFS(Baggrundsvariable!F$3:F$296,Baggrundsvariable!$A$3:$A$296,Samlet!$C2632,Baggrundsvariable!$C$3:$C$296,Samlet!$E2632)</f>
        <v>2.2999999999999998</v>
      </c>
      <c r="J2632" s="8">
        <f>SUMIFS(Baggrundsvariable!G$3:G$296,Baggrundsvariable!$A$3:$A$296,Samlet!$C2632,Baggrundsvariable!$C$3:$C$296,Samlet!$E2632)</f>
        <v>9.3000000000000007</v>
      </c>
      <c r="K2632" s="8">
        <f>SUMIFS(Baggrundsvariable!H$3:H$296,Baggrundsvariable!$A$3:$A$296,Samlet!$C2632,Baggrundsvariable!$C$3:$C$296,Samlet!$E2632)</f>
        <v>11.8</v>
      </c>
      <c r="L2632" s="8">
        <f>SUMIFS(Baggrundsvariable!I$3:I$296,Baggrundsvariable!$A$3:$A$296,Samlet!$C2632,Baggrundsvariable!$C$3:$C$296,Samlet!$E2632)</f>
        <v>2.9940088290939668</v>
      </c>
    </row>
    <row r="2633" spans="1:12">
      <c r="A2633">
        <v>8471</v>
      </c>
      <c r="B2633" t="s">
        <v>1097</v>
      </c>
      <c r="C2633">
        <v>746</v>
      </c>
      <c r="D2633" t="s">
        <v>1317</v>
      </c>
      <c r="E2633">
        <v>2015</v>
      </c>
      <c r="F2633" s="15">
        <f>IF(VLOOKUP(IF($A2633&lt;1500,'BM011'!$D$5,IF($A2633&lt;1800,'BM011'!$D$5,IF($A2633&lt;2000,'BM011'!$D$5,$A2633))),'BM011'!$D$5:$U$607,'BM011'!T$609,0)="BRUG KOM",VLOOKUP($C2633,'BM010'!$C$5:$T$102,'BM010'!S$104,0),VLOOKUP(IF($A2633&lt;1500,'BM011'!$D$5,IF($A2633&lt;1800,'BM011'!$D$5,IF($A2633&lt;2000,'BM011'!$D$5,$A2633))),'BM011'!$D$5:$U$607,'BM011'!T$609,0))</f>
        <v>13178</v>
      </c>
      <c r="G2633">
        <f>SUMIFS(Baggrundsvariable!D$3:D$296,Baggrundsvariable!$A$3:$A$296,Samlet!$C2633,Baggrundsvariable!$C$3:$C$296,Samlet!$E2633)</f>
        <v>241806</v>
      </c>
      <c r="H2633" s="8">
        <f>SUMIFS(Baggrundsvariable!E$3:E$296,Baggrundsvariable!$A$3:$A$296,Samlet!$C2633,Baggrundsvariable!$C$3:$C$296,Samlet!$E2633)</f>
        <v>0.34999999999999992</v>
      </c>
      <c r="I2633" s="8">
        <f>SUMIFS(Baggrundsvariable!F$3:F$296,Baggrundsvariable!$A$3:$A$296,Samlet!$C2633,Baggrundsvariable!$C$3:$C$296,Samlet!$E2633)</f>
        <v>1.9</v>
      </c>
      <c r="J2633" s="8">
        <f>SUMIFS(Baggrundsvariable!G$3:G$296,Baggrundsvariable!$A$3:$A$296,Samlet!$C2633,Baggrundsvariable!$C$3:$C$296,Samlet!$E2633)</f>
        <v>8.3000000000000007</v>
      </c>
      <c r="K2633" s="8">
        <f>SUMIFS(Baggrundsvariable!H$3:H$296,Baggrundsvariable!$A$3:$A$296,Samlet!$C2633,Baggrundsvariable!$C$3:$C$296,Samlet!$E2633)</f>
        <v>11.5</v>
      </c>
      <c r="L2633" s="8">
        <f>SUMIFS(Baggrundsvariable!I$3:I$296,Baggrundsvariable!$A$3:$A$296,Samlet!$C2633,Baggrundsvariable!$C$3:$C$296,Samlet!$E2633)</f>
        <v>3.5056726231327793</v>
      </c>
    </row>
    <row r="2634" spans="1:12">
      <c r="A2634">
        <v>8471</v>
      </c>
      <c r="B2634" t="s">
        <v>1097</v>
      </c>
      <c r="C2634">
        <v>751</v>
      </c>
      <c r="D2634" t="s">
        <v>1314</v>
      </c>
      <c r="E2634">
        <v>2015</v>
      </c>
      <c r="F2634" s="15">
        <f>IF(VLOOKUP(IF($A2634&lt;1500,'BM011'!$D$5,IF($A2634&lt;1800,'BM011'!$D$5,IF($A2634&lt;2000,'BM011'!$D$5,$A2634))),'BM011'!$D$5:$U$607,'BM011'!T$609,0)="BRUG KOM",VLOOKUP($C2634,'BM010'!$C$5:$T$102,'BM010'!S$104,0),VLOOKUP(IF($A2634&lt;1500,'BM011'!$D$5,IF($A2634&lt;1800,'BM011'!$D$5,IF($A2634&lt;2000,'BM011'!$D$5,$A2634))),'BM011'!$D$5:$U$607,'BM011'!T$609,0))</f>
        <v>13178</v>
      </c>
      <c r="G2634">
        <f>SUMIFS(Baggrundsvariable!D$3:D$296,Baggrundsvariable!$A$3:$A$296,Samlet!$C2634,Baggrundsvariable!$C$3:$C$296,Samlet!$E2634)</f>
        <v>220011</v>
      </c>
      <c r="H2634" s="8">
        <f>SUMIFS(Baggrundsvariable!E$3:E$296,Baggrundsvariable!$A$3:$A$296,Samlet!$C2634,Baggrundsvariable!$C$3:$C$296,Samlet!$E2634)</f>
        <v>0.94166666666666687</v>
      </c>
      <c r="I2634" s="8">
        <f>SUMIFS(Baggrundsvariable!F$3:F$296,Baggrundsvariable!$A$3:$A$296,Samlet!$C2634,Baggrundsvariable!$C$3:$C$296,Samlet!$E2634)</f>
        <v>4.4000000000000004</v>
      </c>
      <c r="J2634" s="8">
        <f>SUMIFS(Baggrundsvariable!G$3:G$296,Baggrundsvariable!$A$3:$A$296,Samlet!$C2634,Baggrundsvariable!$C$3:$C$296,Samlet!$E2634)</f>
        <v>22.2</v>
      </c>
      <c r="K2634" s="8">
        <f>SUMIFS(Baggrundsvariable!H$3:H$296,Baggrundsvariable!$A$3:$A$296,Samlet!$C2634,Baggrundsvariable!$C$3:$C$296,Samlet!$E2634)</f>
        <v>14.9</v>
      </c>
      <c r="L2634" s="8">
        <f>SUMIFS(Baggrundsvariable!I$3:I$296,Baggrundsvariable!$A$3:$A$296,Samlet!$C2634,Baggrundsvariable!$C$3:$C$296,Samlet!$E2634)</f>
        <v>10.917693384869564</v>
      </c>
    </row>
    <row r="2635" spans="1:12">
      <c r="A2635">
        <v>8472</v>
      </c>
      <c r="B2635" t="s">
        <v>1098</v>
      </c>
      <c r="C2635">
        <v>710</v>
      </c>
      <c r="D2635" t="s">
        <v>1318</v>
      </c>
      <c r="E2635">
        <v>2015</v>
      </c>
      <c r="F2635" s="15">
        <f>IF(VLOOKUP(IF($A2635&lt;1500,'BM011'!$D$5,IF($A2635&lt;1800,'BM011'!$D$5,IF($A2635&lt;2000,'BM011'!$D$5,$A2635))),'BM011'!$D$5:$U$607,'BM011'!T$609,0)="BRUG KOM",VLOOKUP($C2635,'BM010'!$C$5:$T$102,'BM010'!S$104,0),VLOOKUP(IF($A2635&lt;1500,'BM011'!$D$5,IF($A2635&lt;1800,'BM011'!$D$5,IF($A2635&lt;2000,'BM011'!$D$5,$A2635))),'BM011'!$D$5:$U$607,'BM011'!T$609,0))</f>
        <v>10823</v>
      </c>
      <c r="G2635">
        <f>SUMIFS(Baggrundsvariable!D$3:D$296,Baggrundsvariable!$A$3:$A$296,Samlet!$C2635,Baggrundsvariable!$C$3:$C$296,Samlet!$E2635)</f>
        <v>224587</v>
      </c>
      <c r="H2635" s="8">
        <f>SUMIFS(Baggrundsvariable!E$3:E$296,Baggrundsvariable!$A$3:$A$296,Samlet!$C2635,Baggrundsvariable!$C$3:$C$296,Samlet!$E2635)</f>
        <v>0.4916666666666667</v>
      </c>
      <c r="I2635" s="8">
        <f>SUMIFS(Baggrundsvariable!F$3:F$296,Baggrundsvariable!$A$3:$A$296,Samlet!$C2635,Baggrundsvariable!$C$3:$C$296,Samlet!$E2635)</f>
        <v>2.2999999999999998</v>
      </c>
      <c r="J2635" s="8">
        <f>SUMIFS(Baggrundsvariable!G$3:G$296,Baggrundsvariable!$A$3:$A$296,Samlet!$C2635,Baggrundsvariable!$C$3:$C$296,Samlet!$E2635)</f>
        <v>9.3000000000000007</v>
      </c>
      <c r="K2635" s="8">
        <f>SUMIFS(Baggrundsvariable!H$3:H$296,Baggrundsvariable!$A$3:$A$296,Samlet!$C2635,Baggrundsvariable!$C$3:$C$296,Samlet!$E2635)</f>
        <v>11.8</v>
      </c>
      <c r="L2635" s="8">
        <f>SUMIFS(Baggrundsvariable!I$3:I$296,Baggrundsvariable!$A$3:$A$296,Samlet!$C2635,Baggrundsvariable!$C$3:$C$296,Samlet!$E2635)</f>
        <v>2.9940088290939668</v>
      </c>
    </row>
    <row r="2636" spans="1:12">
      <c r="A2636">
        <v>8472</v>
      </c>
      <c r="B2636" t="s">
        <v>1098</v>
      </c>
      <c r="C2636">
        <v>740</v>
      </c>
      <c r="D2636" t="s">
        <v>1308</v>
      </c>
      <c r="E2636">
        <v>2015</v>
      </c>
      <c r="F2636" s="15">
        <f>IF(VLOOKUP(IF($A2636&lt;1500,'BM011'!$D$5,IF($A2636&lt;1800,'BM011'!$D$5,IF($A2636&lt;2000,'BM011'!$D$5,$A2636))),'BM011'!$D$5:$U$607,'BM011'!T$609,0)="BRUG KOM",VLOOKUP($C2636,'BM010'!$C$5:$T$102,'BM010'!S$104,0),VLOOKUP(IF($A2636&lt;1500,'BM011'!$D$5,IF($A2636&lt;1800,'BM011'!$D$5,IF($A2636&lt;2000,'BM011'!$D$5,$A2636))),'BM011'!$D$5:$U$607,'BM011'!T$609,0))</f>
        <v>12145.25</v>
      </c>
      <c r="G2636">
        <f>SUMIFS(Baggrundsvariable!D$3:D$296,Baggrundsvariable!$A$3:$A$296,Samlet!$C2636,Baggrundsvariable!$C$3:$C$296,Samlet!$E2636)</f>
        <v>223506</v>
      </c>
      <c r="H2636" s="8">
        <f>SUMIFS(Baggrundsvariable!E$3:E$296,Baggrundsvariable!$A$3:$A$296,Samlet!$C2636,Baggrundsvariable!$C$3:$C$296,Samlet!$E2636)</f>
        <v>0.79166666666666663</v>
      </c>
      <c r="I2636" s="8">
        <f>SUMIFS(Baggrundsvariable!F$3:F$296,Baggrundsvariable!$A$3:$A$296,Samlet!$C2636,Baggrundsvariable!$C$3:$C$296,Samlet!$E2636)</f>
        <v>2.8</v>
      </c>
      <c r="J2636" s="8">
        <f>SUMIFS(Baggrundsvariable!G$3:G$296,Baggrundsvariable!$A$3:$A$296,Samlet!$C2636,Baggrundsvariable!$C$3:$C$296,Samlet!$E2636)</f>
        <v>13.7</v>
      </c>
      <c r="K2636" s="8">
        <f>SUMIFS(Baggrundsvariable!H$3:H$296,Baggrundsvariable!$A$3:$A$296,Samlet!$C2636,Baggrundsvariable!$C$3:$C$296,Samlet!$E2636)</f>
        <v>14.6</v>
      </c>
      <c r="L2636" s="8">
        <f>SUMIFS(Baggrundsvariable!I$3:I$296,Baggrundsvariable!$A$3:$A$296,Samlet!$C2636,Baggrundsvariable!$C$3:$C$296,Samlet!$E2636)</f>
        <v>4.1907426387080688</v>
      </c>
    </row>
    <row r="2637" spans="1:12">
      <c r="A2637">
        <v>8472</v>
      </c>
      <c r="B2637" t="s">
        <v>1098</v>
      </c>
      <c r="C2637">
        <v>746</v>
      </c>
      <c r="D2637" t="s">
        <v>1317</v>
      </c>
      <c r="E2637">
        <v>2015</v>
      </c>
      <c r="F2637" s="15">
        <f>IF(VLOOKUP(IF($A2637&lt;1500,'BM011'!$D$5,IF($A2637&lt;1800,'BM011'!$D$5,IF($A2637&lt;2000,'BM011'!$D$5,$A2637))),'BM011'!$D$5:$U$607,'BM011'!T$609,0)="BRUG KOM",VLOOKUP($C2637,'BM010'!$C$5:$T$102,'BM010'!S$104,0),VLOOKUP(IF($A2637&lt;1500,'BM011'!$D$5,IF($A2637&lt;1800,'BM011'!$D$5,IF($A2637&lt;2000,'BM011'!$D$5,$A2637))),'BM011'!$D$5:$U$607,'BM011'!T$609,0))</f>
        <v>14648.25</v>
      </c>
      <c r="G2637">
        <f>SUMIFS(Baggrundsvariable!D$3:D$296,Baggrundsvariable!$A$3:$A$296,Samlet!$C2637,Baggrundsvariable!$C$3:$C$296,Samlet!$E2637)</f>
        <v>241806</v>
      </c>
      <c r="H2637" s="8">
        <f>SUMIFS(Baggrundsvariable!E$3:E$296,Baggrundsvariable!$A$3:$A$296,Samlet!$C2637,Baggrundsvariable!$C$3:$C$296,Samlet!$E2637)</f>
        <v>0.34999999999999992</v>
      </c>
      <c r="I2637" s="8">
        <f>SUMIFS(Baggrundsvariable!F$3:F$296,Baggrundsvariable!$A$3:$A$296,Samlet!$C2637,Baggrundsvariable!$C$3:$C$296,Samlet!$E2637)</f>
        <v>1.9</v>
      </c>
      <c r="J2637" s="8">
        <f>SUMIFS(Baggrundsvariable!G$3:G$296,Baggrundsvariable!$A$3:$A$296,Samlet!$C2637,Baggrundsvariable!$C$3:$C$296,Samlet!$E2637)</f>
        <v>8.3000000000000007</v>
      </c>
      <c r="K2637" s="8">
        <f>SUMIFS(Baggrundsvariable!H$3:H$296,Baggrundsvariable!$A$3:$A$296,Samlet!$C2637,Baggrundsvariable!$C$3:$C$296,Samlet!$E2637)</f>
        <v>11.5</v>
      </c>
      <c r="L2637" s="8">
        <f>SUMIFS(Baggrundsvariable!I$3:I$296,Baggrundsvariable!$A$3:$A$296,Samlet!$C2637,Baggrundsvariable!$C$3:$C$296,Samlet!$E2637)</f>
        <v>3.5056726231327793</v>
      </c>
    </row>
    <row r="2638" spans="1:12">
      <c r="A2638">
        <v>8500</v>
      </c>
      <c r="B2638" t="s">
        <v>1099</v>
      </c>
      <c r="C2638">
        <v>707</v>
      </c>
      <c r="D2638" t="s">
        <v>1320</v>
      </c>
      <c r="E2638">
        <v>2015</v>
      </c>
      <c r="F2638" s="15">
        <f>IF(VLOOKUP(IF($A2638&lt;1500,'BM011'!$D$5,IF($A2638&lt;1800,'BM011'!$D$5,IF($A2638&lt;2000,'BM011'!$D$5,$A2638))),'BM011'!$D$5:$U$607,'BM011'!T$609,0)="BRUG KOM",VLOOKUP($C2638,'BM010'!$C$5:$T$102,'BM010'!S$104,0),VLOOKUP(IF($A2638&lt;1500,'BM011'!$D$5,IF($A2638&lt;1800,'BM011'!$D$5,IF($A2638&lt;2000,'BM011'!$D$5,$A2638))),'BM011'!$D$5:$U$607,'BM011'!T$609,0))</f>
        <v>7612.75</v>
      </c>
      <c r="G2638">
        <f>SUMIFS(Baggrundsvariable!D$3:D$296,Baggrundsvariable!$A$3:$A$296,Samlet!$C2638,Baggrundsvariable!$C$3:$C$296,Samlet!$E2638)</f>
        <v>195317</v>
      </c>
      <c r="H2638" s="8">
        <f>SUMIFS(Baggrundsvariable!E$3:E$296,Baggrundsvariable!$A$3:$A$296,Samlet!$C2638,Baggrundsvariable!$C$3:$C$296,Samlet!$E2638)</f>
        <v>0.73333333333333328</v>
      </c>
      <c r="I2638" s="8">
        <f>SUMIFS(Baggrundsvariable!F$3:F$296,Baggrundsvariable!$A$3:$A$296,Samlet!$C2638,Baggrundsvariable!$C$3:$C$296,Samlet!$E2638)</f>
        <v>5</v>
      </c>
      <c r="J2638" s="8">
        <f>SUMIFS(Baggrundsvariable!G$3:G$296,Baggrundsvariable!$A$3:$A$296,Samlet!$C2638,Baggrundsvariable!$C$3:$C$296,Samlet!$E2638)</f>
        <v>19.7</v>
      </c>
      <c r="K2638" s="8">
        <f>SUMIFS(Baggrundsvariable!H$3:H$296,Baggrundsvariable!$A$3:$A$296,Samlet!$C2638,Baggrundsvariable!$C$3:$C$296,Samlet!$E2638)</f>
        <v>16.100000000000001</v>
      </c>
      <c r="L2638" s="8">
        <f>SUMIFS(Baggrundsvariable!I$3:I$296,Baggrundsvariable!$A$3:$A$296,Samlet!$C2638,Baggrundsvariable!$C$3:$C$296,Samlet!$E2638)</f>
        <v>3.4824659517073489</v>
      </c>
    </row>
    <row r="2639" spans="1:12">
      <c r="A2639">
        <v>8520</v>
      </c>
      <c r="B2639" t="s">
        <v>1100</v>
      </c>
      <c r="C2639">
        <v>751</v>
      </c>
      <c r="D2639" t="s">
        <v>1314</v>
      </c>
      <c r="E2639">
        <v>2015</v>
      </c>
      <c r="F2639" s="15">
        <f>IF(VLOOKUP(IF($A2639&lt;1500,'BM011'!$D$5,IF($A2639&lt;1800,'BM011'!$D$5,IF($A2639&lt;2000,'BM011'!$D$5,$A2639))),'BM011'!$D$5:$U$607,'BM011'!T$609,0)="BRUG KOM",VLOOKUP($C2639,'BM010'!$C$5:$T$102,'BM010'!S$104,0),VLOOKUP(IF($A2639&lt;1500,'BM011'!$D$5,IF($A2639&lt;1800,'BM011'!$D$5,IF($A2639&lt;2000,'BM011'!$D$5,$A2639))),'BM011'!$D$5:$U$607,'BM011'!T$609,0))</f>
        <v>17915.5</v>
      </c>
      <c r="G2639">
        <f>SUMIFS(Baggrundsvariable!D$3:D$296,Baggrundsvariable!$A$3:$A$296,Samlet!$C2639,Baggrundsvariable!$C$3:$C$296,Samlet!$E2639)</f>
        <v>220011</v>
      </c>
      <c r="H2639" s="8">
        <f>SUMIFS(Baggrundsvariable!E$3:E$296,Baggrundsvariable!$A$3:$A$296,Samlet!$C2639,Baggrundsvariable!$C$3:$C$296,Samlet!$E2639)</f>
        <v>0.94166666666666687</v>
      </c>
      <c r="I2639" s="8">
        <f>SUMIFS(Baggrundsvariable!F$3:F$296,Baggrundsvariable!$A$3:$A$296,Samlet!$C2639,Baggrundsvariable!$C$3:$C$296,Samlet!$E2639)</f>
        <v>4.4000000000000004</v>
      </c>
      <c r="J2639" s="8">
        <f>SUMIFS(Baggrundsvariable!G$3:G$296,Baggrundsvariable!$A$3:$A$296,Samlet!$C2639,Baggrundsvariable!$C$3:$C$296,Samlet!$E2639)</f>
        <v>22.2</v>
      </c>
      <c r="K2639" s="8">
        <f>SUMIFS(Baggrundsvariable!H$3:H$296,Baggrundsvariable!$A$3:$A$296,Samlet!$C2639,Baggrundsvariable!$C$3:$C$296,Samlet!$E2639)</f>
        <v>14.9</v>
      </c>
      <c r="L2639" s="8">
        <f>SUMIFS(Baggrundsvariable!I$3:I$296,Baggrundsvariable!$A$3:$A$296,Samlet!$C2639,Baggrundsvariable!$C$3:$C$296,Samlet!$E2639)</f>
        <v>10.917693384869564</v>
      </c>
    </row>
    <row r="2640" spans="1:12">
      <c r="A2640">
        <v>8530</v>
      </c>
      <c r="B2640" t="s">
        <v>1101</v>
      </c>
      <c r="C2640">
        <v>751</v>
      </c>
      <c r="D2640" t="s">
        <v>1314</v>
      </c>
      <c r="E2640">
        <v>2015</v>
      </c>
      <c r="F2640" s="15">
        <f>IF(VLOOKUP(IF($A2640&lt;1500,'BM011'!$D$5,IF($A2640&lt;1800,'BM011'!$D$5,IF($A2640&lt;2000,'BM011'!$D$5,$A2640))),'BM011'!$D$5:$U$607,'BM011'!T$609,0)="BRUG KOM",VLOOKUP($C2640,'BM010'!$C$5:$T$102,'BM010'!S$104,0),VLOOKUP(IF($A2640&lt;1500,'BM011'!$D$5,IF($A2640&lt;1800,'BM011'!$D$5,IF($A2640&lt;2000,'BM011'!$D$5,$A2640))),'BM011'!$D$5:$U$607,'BM011'!T$609,0))</f>
        <v>14890</v>
      </c>
      <c r="G2640">
        <f>SUMIFS(Baggrundsvariable!D$3:D$296,Baggrundsvariable!$A$3:$A$296,Samlet!$C2640,Baggrundsvariable!$C$3:$C$296,Samlet!$E2640)</f>
        <v>220011</v>
      </c>
      <c r="H2640" s="8">
        <f>SUMIFS(Baggrundsvariable!E$3:E$296,Baggrundsvariable!$A$3:$A$296,Samlet!$C2640,Baggrundsvariable!$C$3:$C$296,Samlet!$E2640)</f>
        <v>0.94166666666666687</v>
      </c>
      <c r="I2640" s="8">
        <f>SUMIFS(Baggrundsvariable!F$3:F$296,Baggrundsvariable!$A$3:$A$296,Samlet!$C2640,Baggrundsvariable!$C$3:$C$296,Samlet!$E2640)</f>
        <v>4.4000000000000004</v>
      </c>
      <c r="J2640" s="8">
        <f>SUMIFS(Baggrundsvariable!G$3:G$296,Baggrundsvariable!$A$3:$A$296,Samlet!$C2640,Baggrundsvariable!$C$3:$C$296,Samlet!$E2640)</f>
        <v>22.2</v>
      </c>
      <c r="K2640" s="8">
        <f>SUMIFS(Baggrundsvariable!H$3:H$296,Baggrundsvariable!$A$3:$A$296,Samlet!$C2640,Baggrundsvariable!$C$3:$C$296,Samlet!$E2640)</f>
        <v>14.9</v>
      </c>
      <c r="L2640" s="8">
        <f>SUMIFS(Baggrundsvariable!I$3:I$296,Baggrundsvariable!$A$3:$A$296,Samlet!$C2640,Baggrundsvariable!$C$3:$C$296,Samlet!$E2640)</f>
        <v>10.917693384869564</v>
      </c>
    </row>
    <row r="2641" spans="1:12">
      <c r="A2641">
        <v>8541</v>
      </c>
      <c r="B2641" t="s">
        <v>1102</v>
      </c>
      <c r="C2641">
        <v>751</v>
      </c>
      <c r="D2641" t="s">
        <v>1314</v>
      </c>
      <c r="E2641">
        <v>2015</v>
      </c>
      <c r="F2641" s="15">
        <f>IF(VLOOKUP(IF($A2641&lt;1500,'BM011'!$D$5,IF($A2641&lt;1800,'BM011'!$D$5,IF($A2641&lt;2000,'BM011'!$D$5,$A2641))),'BM011'!$D$5:$U$607,'BM011'!T$609,0)="BRUG KOM",VLOOKUP($C2641,'BM010'!$C$5:$T$102,'BM010'!S$104,0),VLOOKUP(IF($A2641&lt;1500,'BM011'!$D$5,IF($A2641&lt;1800,'BM011'!$D$5,IF($A2641&lt;2000,'BM011'!$D$5,$A2641))),'BM011'!$D$5:$U$607,'BM011'!T$609,0))</f>
        <v>15949.25</v>
      </c>
      <c r="G2641">
        <f>SUMIFS(Baggrundsvariable!D$3:D$296,Baggrundsvariable!$A$3:$A$296,Samlet!$C2641,Baggrundsvariable!$C$3:$C$296,Samlet!$E2641)</f>
        <v>220011</v>
      </c>
      <c r="H2641" s="8">
        <f>SUMIFS(Baggrundsvariable!E$3:E$296,Baggrundsvariable!$A$3:$A$296,Samlet!$C2641,Baggrundsvariable!$C$3:$C$296,Samlet!$E2641)</f>
        <v>0.94166666666666687</v>
      </c>
      <c r="I2641" s="8">
        <f>SUMIFS(Baggrundsvariable!F$3:F$296,Baggrundsvariable!$A$3:$A$296,Samlet!$C2641,Baggrundsvariable!$C$3:$C$296,Samlet!$E2641)</f>
        <v>4.4000000000000004</v>
      </c>
      <c r="J2641" s="8">
        <f>SUMIFS(Baggrundsvariable!G$3:G$296,Baggrundsvariable!$A$3:$A$296,Samlet!$C2641,Baggrundsvariable!$C$3:$C$296,Samlet!$E2641)</f>
        <v>22.2</v>
      </c>
      <c r="K2641" s="8">
        <f>SUMIFS(Baggrundsvariable!H$3:H$296,Baggrundsvariable!$A$3:$A$296,Samlet!$C2641,Baggrundsvariable!$C$3:$C$296,Samlet!$E2641)</f>
        <v>14.9</v>
      </c>
      <c r="L2641" s="8">
        <f>SUMIFS(Baggrundsvariable!I$3:I$296,Baggrundsvariable!$A$3:$A$296,Samlet!$C2641,Baggrundsvariable!$C$3:$C$296,Samlet!$E2641)</f>
        <v>10.917693384869564</v>
      </c>
    </row>
    <row r="2642" spans="1:12">
      <c r="A2642">
        <v>8543</v>
      </c>
      <c r="B2642" t="s">
        <v>1103</v>
      </c>
      <c r="C2642">
        <v>706</v>
      </c>
      <c r="D2642" t="s">
        <v>1319</v>
      </c>
      <c r="E2642">
        <v>2015</v>
      </c>
      <c r="F2642" s="15">
        <f>IF(VLOOKUP(IF($A2642&lt;1500,'BM011'!$D$5,IF($A2642&lt;1800,'BM011'!$D$5,IF($A2642&lt;2000,'BM011'!$D$5,$A2642))),'BM011'!$D$5:$U$607,'BM011'!T$609,0)="BRUG KOM",VLOOKUP($C2642,'BM010'!$C$5:$T$102,'BM010'!S$104,0),VLOOKUP(IF($A2642&lt;1500,'BM011'!$D$5,IF($A2642&lt;1800,'BM011'!$D$5,IF($A2642&lt;2000,'BM011'!$D$5,$A2642))),'BM011'!$D$5:$U$607,'BM011'!T$609,0))</f>
        <v>13340.25</v>
      </c>
      <c r="G2642">
        <f>SUMIFS(Baggrundsvariable!D$3:D$296,Baggrundsvariable!$A$3:$A$296,Samlet!$C2642,Baggrundsvariable!$C$3:$C$296,Samlet!$E2642)</f>
        <v>216081</v>
      </c>
      <c r="H2642" s="8">
        <f>SUMIFS(Baggrundsvariable!E$3:E$296,Baggrundsvariable!$A$3:$A$296,Samlet!$C2642,Baggrundsvariable!$C$3:$C$296,Samlet!$E2642)</f>
        <v>0.52500000000000013</v>
      </c>
      <c r="I2642" s="8">
        <f>SUMIFS(Baggrundsvariable!F$3:F$296,Baggrundsvariable!$A$3:$A$296,Samlet!$C2642,Baggrundsvariable!$C$3:$C$296,Samlet!$E2642)</f>
        <v>2.5</v>
      </c>
      <c r="J2642" s="8">
        <f>SUMIFS(Baggrundsvariable!G$3:G$296,Baggrundsvariable!$A$3:$A$296,Samlet!$C2642,Baggrundsvariable!$C$3:$C$296,Samlet!$E2642)</f>
        <v>12.4</v>
      </c>
      <c r="K2642" s="8">
        <f>SUMIFS(Baggrundsvariable!H$3:H$296,Baggrundsvariable!$A$3:$A$296,Samlet!$C2642,Baggrundsvariable!$C$3:$C$296,Samlet!$E2642)</f>
        <v>13.2</v>
      </c>
      <c r="L2642" s="8">
        <f>SUMIFS(Baggrundsvariable!I$3:I$296,Baggrundsvariable!$A$3:$A$296,Samlet!$C2642,Baggrundsvariable!$C$3:$C$296,Samlet!$E2642)</f>
        <v>3.4500490301595272</v>
      </c>
    </row>
    <row r="2643" spans="1:12">
      <c r="A2643">
        <v>8543</v>
      </c>
      <c r="B2643" t="s">
        <v>1103</v>
      </c>
      <c r="C2643">
        <v>751</v>
      </c>
      <c r="D2643" t="s">
        <v>1314</v>
      </c>
      <c r="E2643">
        <v>2015</v>
      </c>
      <c r="F2643" s="15">
        <f>IF(VLOOKUP(IF($A2643&lt;1500,'BM011'!$D$5,IF($A2643&lt;1800,'BM011'!$D$5,IF($A2643&lt;2000,'BM011'!$D$5,$A2643))),'BM011'!$D$5:$U$607,'BM011'!T$609,0)="BRUG KOM",VLOOKUP($C2643,'BM010'!$C$5:$T$102,'BM010'!S$104,0),VLOOKUP(IF($A2643&lt;1500,'BM011'!$D$5,IF($A2643&lt;1800,'BM011'!$D$5,IF($A2643&lt;2000,'BM011'!$D$5,$A2643))),'BM011'!$D$5:$U$607,'BM011'!T$609,0))</f>
        <v>13340.25</v>
      </c>
      <c r="G2643">
        <f>SUMIFS(Baggrundsvariable!D$3:D$296,Baggrundsvariable!$A$3:$A$296,Samlet!$C2643,Baggrundsvariable!$C$3:$C$296,Samlet!$E2643)</f>
        <v>220011</v>
      </c>
      <c r="H2643" s="8">
        <f>SUMIFS(Baggrundsvariable!E$3:E$296,Baggrundsvariable!$A$3:$A$296,Samlet!$C2643,Baggrundsvariable!$C$3:$C$296,Samlet!$E2643)</f>
        <v>0.94166666666666687</v>
      </c>
      <c r="I2643" s="8">
        <f>SUMIFS(Baggrundsvariable!F$3:F$296,Baggrundsvariable!$A$3:$A$296,Samlet!$C2643,Baggrundsvariable!$C$3:$C$296,Samlet!$E2643)</f>
        <v>4.4000000000000004</v>
      </c>
      <c r="J2643" s="8">
        <f>SUMIFS(Baggrundsvariable!G$3:G$296,Baggrundsvariable!$A$3:$A$296,Samlet!$C2643,Baggrundsvariable!$C$3:$C$296,Samlet!$E2643)</f>
        <v>22.2</v>
      </c>
      <c r="K2643" s="8">
        <f>SUMIFS(Baggrundsvariable!H$3:H$296,Baggrundsvariable!$A$3:$A$296,Samlet!$C2643,Baggrundsvariable!$C$3:$C$296,Samlet!$E2643)</f>
        <v>14.9</v>
      </c>
      <c r="L2643" s="8">
        <f>SUMIFS(Baggrundsvariable!I$3:I$296,Baggrundsvariable!$A$3:$A$296,Samlet!$C2643,Baggrundsvariable!$C$3:$C$296,Samlet!$E2643)</f>
        <v>10.917693384869564</v>
      </c>
    </row>
    <row r="2644" spans="1:12">
      <c r="A2644">
        <v>8544</v>
      </c>
      <c r="B2644" t="s">
        <v>1104</v>
      </c>
      <c r="C2644">
        <v>706</v>
      </c>
      <c r="D2644" t="s">
        <v>1319</v>
      </c>
      <c r="E2644">
        <v>2015</v>
      </c>
      <c r="F2644" s="15">
        <f>IF(VLOOKUP(IF($A2644&lt;1500,'BM011'!$D$5,IF($A2644&lt;1800,'BM011'!$D$5,IF($A2644&lt;2000,'BM011'!$D$5,$A2644))),'BM011'!$D$5:$U$607,'BM011'!T$609,0)="BRUG KOM",VLOOKUP($C2644,'BM010'!$C$5:$T$102,'BM010'!S$104,0),VLOOKUP(IF($A2644&lt;1500,'BM011'!$D$5,IF($A2644&lt;1800,'BM011'!$D$5,IF($A2644&lt;2000,'BM011'!$D$5,$A2644))),'BM011'!$D$5:$U$607,'BM011'!T$609,0))</f>
        <v>7579.5</v>
      </c>
      <c r="G2644">
        <f>SUMIFS(Baggrundsvariable!D$3:D$296,Baggrundsvariable!$A$3:$A$296,Samlet!$C2644,Baggrundsvariable!$C$3:$C$296,Samlet!$E2644)</f>
        <v>216081</v>
      </c>
      <c r="H2644" s="8">
        <f>SUMIFS(Baggrundsvariable!E$3:E$296,Baggrundsvariable!$A$3:$A$296,Samlet!$C2644,Baggrundsvariable!$C$3:$C$296,Samlet!$E2644)</f>
        <v>0.52500000000000013</v>
      </c>
      <c r="I2644" s="8">
        <f>SUMIFS(Baggrundsvariable!F$3:F$296,Baggrundsvariable!$A$3:$A$296,Samlet!$C2644,Baggrundsvariable!$C$3:$C$296,Samlet!$E2644)</f>
        <v>2.5</v>
      </c>
      <c r="J2644" s="8">
        <f>SUMIFS(Baggrundsvariable!G$3:G$296,Baggrundsvariable!$A$3:$A$296,Samlet!$C2644,Baggrundsvariable!$C$3:$C$296,Samlet!$E2644)</f>
        <v>12.4</v>
      </c>
      <c r="K2644" s="8">
        <f>SUMIFS(Baggrundsvariable!H$3:H$296,Baggrundsvariable!$A$3:$A$296,Samlet!$C2644,Baggrundsvariable!$C$3:$C$296,Samlet!$E2644)</f>
        <v>13.2</v>
      </c>
      <c r="L2644" s="8">
        <f>SUMIFS(Baggrundsvariable!I$3:I$296,Baggrundsvariable!$A$3:$A$296,Samlet!$C2644,Baggrundsvariable!$C$3:$C$296,Samlet!$E2644)</f>
        <v>3.4500490301595272</v>
      </c>
    </row>
    <row r="2645" spans="1:12">
      <c r="A2645">
        <v>8550</v>
      </c>
      <c r="B2645" t="s">
        <v>1105</v>
      </c>
      <c r="C2645">
        <v>706</v>
      </c>
      <c r="D2645" t="s">
        <v>1319</v>
      </c>
      <c r="E2645">
        <v>2015</v>
      </c>
      <c r="F2645" s="15">
        <f>IF(VLOOKUP(IF($A2645&lt;1500,'BM011'!$D$5,IF($A2645&lt;1800,'BM011'!$D$5,IF($A2645&lt;2000,'BM011'!$D$5,$A2645))),'BM011'!$D$5:$U$607,'BM011'!T$609,0)="BRUG KOM",VLOOKUP($C2645,'BM010'!$C$5:$T$102,'BM010'!S$104,0),VLOOKUP(IF($A2645&lt;1500,'BM011'!$D$5,IF($A2645&lt;1800,'BM011'!$D$5,IF($A2645&lt;2000,'BM011'!$D$5,$A2645))),'BM011'!$D$5:$U$607,'BM011'!T$609,0))</f>
        <v>7742.666666666667</v>
      </c>
      <c r="G2645">
        <f>SUMIFS(Baggrundsvariable!D$3:D$296,Baggrundsvariable!$A$3:$A$296,Samlet!$C2645,Baggrundsvariable!$C$3:$C$296,Samlet!$E2645)</f>
        <v>216081</v>
      </c>
      <c r="H2645" s="8">
        <f>SUMIFS(Baggrundsvariable!E$3:E$296,Baggrundsvariable!$A$3:$A$296,Samlet!$C2645,Baggrundsvariable!$C$3:$C$296,Samlet!$E2645)</f>
        <v>0.52500000000000013</v>
      </c>
      <c r="I2645" s="8">
        <f>SUMIFS(Baggrundsvariable!F$3:F$296,Baggrundsvariable!$A$3:$A$296,Samlet!$C2645,Baggrundsvariable!$C$3:$C$296,Samlet!$E2645)</f>
        <v>2.5</v>
      </c>
      <c r="J2645" s="8">
        <f>SUMIFS(Baggrundsvariable!G$3:G$296,Baggrundsvariable!$A$3:$A$296,Samlet!$C2645,Baggrundsvariable!$C$3:$C$296,Samlet!$E2645)</f>
        <v>12.4</v>
      </c>
      <c r="K2645" s="8">
        <f>SUMIFS(Baggrundsvariable!H$3:H$296,Baggrundsvariable!$A$3:$A$296,Samlet!$C2645,Baggrundsvariable!$C$3:$C$296,Samlet!$E2645)</f>
        <v>13.2</v>
      </c>
      <c r="L2645" s="8">
        <f>SUMIFS(Baggrundsvariable!I$3:I$296,Baggrundsvariable!$A$3:$A$296,Samlet!$C2645,Baggrundsvariable!$C$3:$C$296,Samlet!$E2645)</f>
        <v>3.4500490301595272</v>
      </c>
    </row>
    <row r="2646" spans="1:12">
      <c r="A2646">
        <v>8550</v>
      </c>
      <c r="B2646" t="s">
        <v>1105</v>
      </c>
      <c r="C2646">
        <v>707</v>
      </c>
      <c r="D2646" t="s">
        <v>1320</v>
      </c>
      <c r="E2646">
        <v>2015</v>
      </c>
      <c r="F2646" s="15">
        <f>IF(VLOOKUP(IF($A2646&lt;1500,'BM011'!$D$5,IF($A2646&lt;1800,'BM011'!$D$5,IF($A2646&lt;2000,'BM011'!$D$5,$A2646))),'BM011'!$D$5:$U$607,'BM011'!T$609,0)="BRUG KOM",VLOOKUP($C2646,'BM010'!$C$5:$T$102,'BM010'!S$104,0),VLOOKUP(IF($A2646&lt;1500,'BM011'!$D$5,IF($A2646&lt;1800,'BM011'!$D$5,IF($A2646&lt;2000,'BM011'!$D$5,$A2646))),'BM011'!$D$5:$U$607,'BM011'!T$609,0))</f>
        <v>7742.666666666667</v>
      </c>
      <c r="G2646">
        <f>SUMIFS(Baggrundsvariable!D$3:D$296,Baggrundsvariable!$A$3:$A$296,Samlet!$C2646,Baggrundsvariable!$C$3:$C$296,Samlet!$E2646)</f>
        <v>195317</v>
      </c>
      <c r="H2646" s="8">
        <f>SUMIFS(Baggrundsvariable!E$3:E$296,Baggrundsvariable!$A$3:$A$296,Samlet!$C2646,Baggrundsvariable!$C$3:$C$296,Samlet!$E2646)</f>
        <v>0.73333333333333328</v>
      </c>
      <c r="I2646" s="8">
        <f>SUMIFS(Baggrundsvariable!F$3:F$296,Baggrundsvariable!$A$3:$A$296,Samlet!$C2646,Baggrundsvariable!$C$3:$C$296,Samlet!$E2646)</f>
        <v>5</v>
      </c>
      <c r="J2646" s="8">
        <f>SUMIFS(Baggrundsvariable!G$3:G$296,Baggrundsvariable!$A$3:$A$296,Samlet!$C2646,Baggrundsvariable!$C$3:$C$296,Samlet!$E2646)</f>
        <v>19.7</v>
      </c>
      <c r="K2646" s="8">
        <f>SUMIFS(Baggrundsvariable!H$3:H$296,Baggrundsvariable!$A$3:$A$296,Samlet!$C2646,Baggrundsvariable!$C$3:$C$296,Samlet!$E2646)</f>
        <v>16.100000000000001</v>
      </c>
      <c r="L2646" s="8">
        <f>SUMIFS(Baggrundsvariable!I$3:I$296,Baggrundsvariable!$A$3:$A$296,Samlet!$C2646,Baggrundsvariable!$C$3:$C$296,Samlet!$E2646)</f>
        <v>3.4824659517073489</v>
      </c>
    </row>
    <row r="2647" spans="1:12">
      <c r="A2647">
        <v>8560</v>
      </c>
      <c r="B2647" t="s">
        <v>1106</v>
      </c>
      <c r="C2647">
        <v>706</v>
      </c>
      <c r="D2647" t="s">
        <v>1319</v>
      </c>
      <c r="E2647">
        <v>2015</v>
      </c>
      <c r="F2647" s="15">
        <f>IF(VLOOKUP(IF($A2647&lt;1500,'BM011'!$D$5,IF($A2647&lt;1800,'BM011'!$D$5,IF($A2647&lt;2000,'BM011'!$D$5,$A2647))),'BM011'!$D$5:$U$607,'BM011'!T$609,0)="BRUG KOM",VLOOKUP($C2647,'BM010'!$C$5:$T$102,'BM010'!S$104,0),VLOOKUP(IF($A2647&lt;1500,'BM011'!$D$5,IF($A2647&lt;1800,'BM011'!$D$5,IF($A2647&lt;2000,'BM011'!$D$5,$A2647))),'BM011'!$D$5:$U$607,'BM011'!T$609,0))</f>
        <v>6809</v>
      </c>
      <c r="G2647">
        <f>SUMIFS(Baggrundsvariable!D$3:D$296,Baggrundsvariable!$A$3:$A$296,Samlet!$C2647,Baggrundsvariable!$C$3:$C$296,Samlet!$E2647)</f>
        <v>216081</v>
      </c>
      <c r="H2647" s="8">
        <f>SUMIFS(Baggrundsvariable!E$3:E$296,Baggrundsvariable!$A$3:$A$296,Samlet!$C2647,Baggrundsvariable!$C$3:$C$296,Samlet!$E2647)</f>
        <v>0.52500000000000013</v>
      </c>
      <c r="I2647" s="8">
        <f>SUMIFS(Baggrundsvariable!F$3:F$296,Baggrundsvariable!$A$3:$A$296,Samlet!$C2647,Baggrundsvariable!$C$3:$C$296,Samlet!$E2647)</f>
        <v>2.5</v>
      </c>
      <c r="J2647" s="8">
        <f>SUMIFS(Baggrundsvariable!G$3:G$296,Baggrundsvariable!$A$3:$A$296,Samlet!$C2647,Baggrundsvariable!$C$3:$C$296,Samlet!$E2647)</f>
        <v>12.4</v>
      </c>
      <c r="K2647" s="8">
        <f>SUMIFS(Baggrundsvariable!H$3:H$296,Baggrundsvariable!$A$3:$A$296,Samlet!$C2647,Baggrundsvariable!$C$3:$C$296,Samlet!$E2647)</f>
        <v>13.2</v>
      </c>
      <c r="L2647" s="8">
        <f>SUMIFS(Baggrundsvariable!I$3:I$296,Baggrundsvariable!$A$3:$A$296,Samlet!$C2647,Baggrundsvariable!$C$3:$C$296,Samlet!$E2647)</f>
        <v>3.4500490301595272</v>
      </c>
    </row>
    <row r="2648" spans="1:12">
      <c r="A2648">
        <v>8560</v>
      </c>
      <c r="B2648" t="s">
        <v>1106</v>
      </c>
      <c r="C2648">
        <v>707</v>
      </c>
      <c r="D2648" t="s">
        <v>1320</v>
      </c>
      <c r="E2648">
        <v>2015</v>
      </c>
      <c r="F2648" s="15">
        <f>IF(VLOOKUP(IF($A2648&lt;1500,'BM011'!$D$5,IF($A2648&lt;1800,'BM011'!$D$5,IF($A2648&lt;2000,'BM011'!$D$5,$A2648))),'BM011'!$D$5:$U$607,'BM011'!T$609,0)="BRUG KOM",VLOOKUP($C2648,'BM010'!$C$5:$T$102,'BM010'!S$104,0),VLOOKUP(IF($A2648&lt;1500,'BM011'!$D$5,IF($A2648&lt;1800,'BM011'!$D$5,IF($A2648&lt;2000,'BM011'!$D$5,$A2648))),'BM011'!$D$5:$U$607,'BM011'!T$609,0))</f>
        <v>6809</v>
      </c>
      <c r="G2648">
        <f>SUMIFS(Baggrundsvariable!D$3:D$296,Baggrundsvariable!$A$3:$A$296,Samlet!$C2648,Baggrundsvariable!$C$3:$C$296,Samlet!$E2648)</f>
        <v>195317</v>
      </c>
      <c r="H2648" s="8">
        <f>SUMIFS(Baggrundsvariable!E$3:E$296,Baggrundsvariable!$A$3:$A$296,Samlet!$C2648,Baggrundsvariable!$C$3:$C$296,Samlet!$E2648)</f>
        <v>0.73333333333333328</v>
      </c>
      <c r="I2648" s="8">
        <f>SUMIFS(Baggrundsvariable!F$3:F$296,Baggrundsvariable!$A$3:$A$296,Samlet!$C2648,Baggrundsvariable!$C$3:$C$296,Samlet!$E2648)</f>
        <v>5</v>
      </c>
      <c r="J2648" s="8">
        <f>SUMIFS(Baggrundsvariable!G$3:G$296,Baggrundsvariable!$A$3:$A$296,Samlet!$C2648,Baggrundsvariable!$C$3:$C$296,Samlet!$E2648)</f>
        <v>19.7</v>
      </c>
      <c r="K2648" s="8">
        <f>SUMIFS(Baggrundsvariable!H$3:H$296,Baggrundsvariable!$A$3:$A$296,Samlet!$C2648,Baggrundsvariable!$C$3:$C$296,Samlet!$E2648)</f>
        <v>16.100000000000001</v>
      </c>
      <c r="L2648" s="8">
        <f>SUMIFS(Baggrundsvariable!I$3:I$296,Baggrundsvariable!$A$3:$A$296,Samlet!$C2648,Baggrundsvariable!$C$3:$C$296,Samlet!$E2648)</f>
        <v>3.4824659517073489</v>
      </c>
    </row>
    <row r="2649" spans="1:12">
      <c r="A2649">
        <v>8570</v>
      </c>
      <c r="B2649" t="s">
        <v>1107</v>
      </c>
      <c r="C2649">
        <v>706</v>
      </c>
      <c r="D2649" t="s">
        <v>1319</v>
      </c>
      <c r="E2649">
        <v>2015</v>
      </c>
      <c r="F2649" s="15">
        <f>IF(VLOOKUP(IF($A2649&lt;1500,'BM011'!$D$5,IF($A2649&lt;1800,'BM011'!$D$5,IF($A2649&lt;2000,'BM011'!$D$5,$A2649))),'BM011'!$D$5:$U$607,'BM011'!T$609,0)="BRUG KOM",VLOOKUP($C2649,'BM010'!$C$5:$T$102,'BM010'!S$104,0),VLOOKUP(IF($A2649&lt;1500,'BM011'!$D$5,IF($A2649&lt;1800,'BM011'!$D$5,IF($A2649&lt;2000,'BM011'!$D$5,$A2649))),'BM011'!$D$5:$U$607,'BM011'!T$609,0))</f>
        <v>5042</v>
      </c>
      <c r="G2649">
        <f>SUMIFS(Baggrundsvariable!D$3:D$296,Baggrundsvariable!$A$3:$A$296,Samlet!$C2649,Baggrundsvariable!$C$3:$C$296,Samlet!$E2649)</f>
        <v>216081</v>
      </c>
      <c r="H2649" s="8">
        <f>SUMIFS(Baggrundsvariable!E$3:E$296,Baggrundsvariable!$A$3:$A$296,Samlet!$C2649,Baggrundsvariable!$C$3:$C$296,Samlet!$E2649)</f>
        <v>0.52500000000000013</v>
      </c>
      <c r="I2649" s="8">
        <f>SUMIFS(Baggrundsvariable!F$3:F$296,Baggrundsvariable!$A$3:$A$296,Samlet!$C2649,Baggrundsvariable!$C$3:$C$296,Samlet!$E2649)</f>
        <v>2.5</v>
      </c>
      <c r="J2649" s="8">
        <f>SUMIFS(Baggrundsvariable!G$3:G$296,Baggrundsvariable!$A$3:$A$296,Samlet!$C2649,Baggrundsvariable!$C$3:$C$296,Samlet!$E2649)</f>
        <v>12.4</v>
      </c>
      <c r="K2649" s="8">
        <f>SUMIFS(Baggrundsvariable!H$3:H$296,Baggrundsvariable!$A$3:$A$296,Samlet!$C2649,Baggrundsvariable!$C$3:$C$296,Samlet!$E2649)</f>
        <v>13.2</v>
      </c>
      <c r="L2649" s="8">
        <f>SUMIFS(Baggrundsvariable!I$3:I$296,Baggrundsvariable!$A$3:$A$296,Samlet!$C2649,Baggrundsvariable!$C$3:$C$296,Samlet!$E2649)</f>
        <v>3.4500490301595272</v>
      </c>
    </row>
    <row r="2650" spans="1:12">
      <c r="A2650">
        <v>8570</v>
      </c>
      <c r="B2650" t="s">
        <v>1107</v>
      </c>
      <c r="C2650">
        <v>707</v>
      </c>
      <c r="D2650" t="s">
        <v>1320</v>
      </c>
      <c r="E2650">
        <v>2015</v>
      </c>
      <c r="F2650" s="15">
        <f>IF(VLOOKUP(IF($A2650&lt;1500,'BM011'!$D$5,IF($A2650&lt;1800,'BM011'!$D$5,IF($A2650&lt;2000,'BM011'!$D$5,$A2650))),'BM011'!$D$5:$U$607,'BM011'!T$609,0)="BRUG KOM",VLOOKUP($C2650,'BM010'!$C$5:$T$102,'BM010'!S$104,0),VLOOKUP(IF($A2650&lt;1500,'BM011'!$D$5,IF($A2650&lt;1800,'BM011'!$D$5,IF($A2650&lt;2000,'BM011'!$D$5,$A2650))),'BM011'!$D$5:$U$607,'BM011'!T$609,0))</f>
        <v>5042</v>
      </c>
      <c r="G2650">
        <f>SUMIFS(Baggrundsvariable!D$3:D$296,Baggrundsvariable!$A$3:$A$296,Samlet!$C2650,Baggrundsvariable!$C$3:$C$296,Samlet!$E2650)</f>
        <v>195317</v>
      </c>
      <c r="H2650" s="8">
        <f>SUMIFS(Baggrundsvariable!E$3:E$296,Baggrundsvariable!$A$3:$A$296,Samlet!$C2650,Baggrundsvariable!$C$3:$C$296,Samlet!$E2650)</f>
        <v>0.73333333333333328</v>
      </c>
      <c r="I2650" s="8">
        <f>SUMIFS(Baggrundsvariable!F$3:F$296,Baggrundsvariable!$A$3:$A$296,Samlet!$C2650,Baggrundsvariable!$C$3:$C$296,Samlet!$E2650)</f>
        <v>5</v>
      </c>
      <c r="J2650" s="8">
        <f>SUMIFS(Baggrundsvariable!G$3:G$296,Baggrundsvariable!$A$3:$A$296,Samlet!$C2650,Baggrundsvariable!$C$3:$C$296,Samlet!$E2650)</f>
        <v>19.7</v>
      </c>
      <c r="K2650" s="8">
        <f>SUMIFS(Baggrundsvariable!H$3:H$296,Baggrundsvariable!$A$3:$A$296,Samlet!$C2650,Baggrundsvariable!$C$3:$C$296,Samlet!$E2650)</f>
        <v>16.100000000000001</v>
      </c>
      <c r="L2650" s="8">
        <f>SUMIFS(Baggrundsvariable!I$3:I$296,Baggrundsvariable!$A$3:$A$296,Samlet!$C2650,Baggrundsvariable!$C$3:$C$296,Samlet!$E2650)</f>
        <v>3.4824659517073489</v>
      </c>
    </row>
    <row r="2651" spans="1:12">
      <c r="A2651">
        <v>8581</v>
      </c>
      <c r="B2651" t="s">
        <v>1108</v>
      </c>
      <c r="C2651">
        <v>706</v>
      </c>
      <c r="D2651" t="s">
        <v>1319</v>
      </c>
      <c r="E2651">
        <v>2015</v>
      </c>
      <c r="F2651" s="15">
        <f>IF(VLOOKUP(IF($A2651&lt;1500,'BM011'!$D$5,IF($A2651&lt;1800,'BM011'!$D$5,IF($A2651&lt;2000,'BM011'!$D$5,$A2651))),'BM011'!$D$5:$U$607,'BM011'!T$609,0)="BRUG KOM",VLOOKUP($C2651,'BM010'!$C$5:$T$102,'BM010'!S$104,0),VLOOKUP(IF($A2651&lt;1500,'BM011'!$D$5,IF($A2651&lt;1800,'BM011'!$D$5,IF($A2651&lt;2000,'BM011'!$D$5,$A2651))),'BM011'!$D$5:$U$607,'BM011'!T$609,0))</f>
        <v>10003.5</v>
      </c>
      <c r="G2651">
        <f>SUMIFS(Baggrundsvariable!D$3:D$296,Baggrundsvariable!$A$3:$A$296,Samlet!$C2651,Baggrundsvariable!$C$3:$C$296,Samlet!$E2651)</f>
        <v>216081</v>
      </c>
      <c r="H2651" s="8">
        <f>SUMIFS(Baggrundsvariable!E$3:E$296,Baggrundsvariable!$A$3:$A$296,Samlet!$C2651,Baggrundsvariable!$C$3:$C$296,Samlet!$E2651)</f>
        <v>0.52500000000000013</v>
      </c>
      <c r="I2651" s="8">
        <f>SUMIFS(Baggrundsvariable!F$3:F$296,Baggrundsvariable!$A$3:$A$296,Samlet!$C2651,Baggrundsvariable!$C$3:$C$296,Samlet!$E2651)</f>
        <v>2.5</v>
      </c>
      <c r="J2651" s="8">
        <f>SUMIFS(Baggrundsvariable!G$3:G$296,Baggrundsvariable!$A$3:$A$296,Samlet!$C2651,Baggrundsvariable!$C$3:$C$296,Samlet!$E2651)</f>
        <v>12.4</v>
      </c>
      <c r="K2651" s="8">
        <f>SUMIFS(Baggrundsvariable!H$3:H$296,Baggrundsvariable!$A$3:$A$296,Samlet!$C2651,Baggrundsvariable!$C$3:$C$296,Samlet!$E2651)</f>
        <v>13.2</v>
      </c>
      <c r="L2651" s="8">
        <f>SUMIFS(Baggrundsvariable!I$3:I$296,Baggrundsvariable!$A$3:$A$296,Samlet!$C2651,Baggrundsvariable!$C$3:$C$296,Samlet!$E2651)</f>
        <v>3.4500490301595272</v>
      </c>
    </row>
    <row r="2652" spans="1:12">
      <c r="A2652">
        <v>8581</v>
      </c>
      <c r="B2652" t="s">
        <v>1108</v>
      </c>
      <c r="C2652">
        <v>707</v>
      </c>
      <c r="D2652" t="s">
        <v>1320</v>
      </c>
      <c r="E2652">
        <v>2015</v>
      </c>
      <c r="F2652" s="15">
        <f>IF(VLOOKUP(IF($A2652&lt;1500,'BM011'!$D$5,IF($A2652&lt;1800,'BM011'!$D$5,IF($A2652&lt;2000,'BM011'!$D$5,$A2652))),'BM011'!$D$5:$U$607,'BM011'!T$609,0)="BRUG KOM",VLOOKUP($C2652,'BM010'!$C$5:$T$102,'BM010'!S$104,0),VLOOKUP(IF($A2652&lt;1500,'BM011'!$D$5,IF($A2652&lt;1800,'BM011'!$D$5,IF($A2652&lt;2000,'BM011'!$D$5,$A2652))),'BM011'!$D$5:$U$607,'BM011'!T$609,0))</f>
        <v>6800.25</v>
      </c>
      <c r="G2652">
        <f>SUMIFS(Baggrundsvariable!D$3:D$296,Baggrundsvariable!$A$3:$A$296,Samlet!$C2652,Baggrundsvariable!$C$3:$C$296,Samlet!$E2652)</f>
        <v>195317</v>
      </c>
      <c r="H2652" s="8">
        <f>SUMIFS(Baggrundsvariable!E$3:E$296,Baggrundsvariable!$A$3:$A$296,Samlet!$C2652,Baggrundsvariable!$C$3:$C$296,Samlet!$E2652)</f>
        <v>0.73333333333333328</v>
      </c>
      <c r="I2652" s="8">
        <f>SUMIFS(Baggrundsvariable!F$3:F$296,Baggrundsvariable!$A$3:$A$296,Samlet!$C2652,Baggrundsvariable!$C$3:$C$296,Samlet!$E2652)</f>
        <v>5</v>
      </c>
      <c r="J2652" s="8">
        <f>SUMIFS(Baggrundsvariable!G$3:G$296,Baggrundsvariable!$A$3:$A$296,Samlet!$C2652,Baggrundsvariable!$C$3:$C$296,Samlet!$E2652)</f>
        <v>19.7</v>
      </c>
      <c r="K2652" s="8">
        <f>SUMIFS(Baggrundsvariable!H$3:H$296,Baggrundsvariable!$A$3:$A$296,Samlet!$C2652,Baggrundsvariable!$C$3:$C$296,Samlet!$E2652)</f>
        <v>16.100000000000001</v>
      </c>
      <c r="L2652" s="8">
        <f>SUMIFS(Baggrundsvariable!I$3:I$296,Baggrundsvariable!$A$3:$A$296,Samlet!$C2652,Baggrundsvariable!$C$3:$C$296,Samlet!$E2652)</f>
        <v>3.4824659517073489</v>
      </c>
    </row>
    <row r="2653" spans="1:12">
      <c r="A2653">
        <v>8585</v>
      </c>
      <c r="B2653" t="s">
        <v>1109</v>
      </c>
      <c r="C2653">
        <v>707</v>
      </c>
      <c r="D2653" t="s">
        <v>1320</v>
      </c>
      <c r="E2653">
        <v>2015</v>
      </c>
      <c r="F2653" s="15">
        <f>IF(VLOOKUP(IF($A2653&lt;1500,'BM011'!$D$5,IF($A2653&lt;1800,'BM011'!$D$5,IF($A2653&lt;2000,'BM011'!$D$5,$A2653))),'BM011'!$D$5:$U$607,'BM011'!T$609,0)="BRUG KOM",VLOOKUP($C2653,'BM010'!$C$5:$T$102,'BM010'!S$104,0),VLOOKUP(IF($A2653&lt;1500,'BM011'!$D$5,IF($A2653&lt;1800,'BM011'!$D$5,IF($A2653&lt;2000,'BM011'!$D$5,$A2653))),'BM011'!$D$5:$U$607,'BM011'!T$609,0))</f>
        <v>7946</v>
      </c>
      <c r="G2653">
        <f>SUMIFS(Baggrundsvariable!D$3:D$296,Baggrundsvariable!$A$3:$A$296,Samlet!$C2653,Baggrundsvariable!$C$3:$C$296,Samlet!$E2653)</f>
        <v>195317</v>
      </c>
      <c r="H2653" s="8">
        <f>SUMIFS(Baggrundsvariable!E$3:E$296,Baggrundsvariable!$A$3:$A$296,Samlet!$C2653,Baggrundsvariable!$C$3:$C$296,Samlet!$E2653)</f>
        <v>0.73333333333333328</v>
      </c>
      <c r="I2653" s="8">
        <f>SUMIFS(Baggrundsvariable!F$3:F$296,Baggrundsvariable!$A$3:$A$296,Samlet!$C2653,Baggrundsvariable!$C$3:$C$296,Samlet!$E2653)</f>
        <v>5</v>
      </c>
      <c r="J2653" s="8">
        <f>SUMIFS(Baggrundsvariable!G$3:G$296,Baggrundsvariable!$A$3:$A$296,Samlet!$C2653,Baggrundsvariable!$C$3:$C$296,Samlet!$E2653)</f>
        <v>19.7</v>
      </c>
      <c r="K2653" s="8">
        <f>SUMIFS(Baggrundsvariable!H$3:H$296,Baggrundsvariable!$A$3:$A$296,Samlet!$C2653,Baggrundsvariable!$C$3:$C$296,Samlet!$E2653)</f>
        <v>16.100000000000001</v>
      </c>
      <c r="L2653" s="8">
        <f>SUMIFS(Baggrundsvariable!I$3:I$296,Baggrundsvariable!$A$3:$A$296,Samlet!$C2653,Baggrundsvariable!$C$3:$C$296,Samlet!$E2653)</f>
        <v>3.4824659517073489</v>
      </c>
    </row>
    <row r="2654" spans="1:12">
      <c r="A2654">
        <v>8586</v>
      </c>
      <c r="B2654" t="s">
        <v>1110</v>
      </c>
      <c r="C2654">
        <v>707</v>
      </c>
      <c r="D2654" t="s">
        <v>1320</v>
      </c>
      <c r="E2654">
        <v>2015</v>
      </c>
      <c r="F2654" s="15">
        <f>IF(VLOOKUP(IF($A2654&lt;1500,'BM011'!$D$5,IF($A2654&lt;1800,'BM011'!$D$5,IF($A2654&lt;2000,'BM011'!$D$5,$A2654))),'BM011'!$D$5:$U$607,'BM011'!T$609,0)="BRUG KOM",VLOOKUP($C2654,'BM010'!$C$5:$T$102,'BM010'!S$104,0),VLOOKUP(IF($A2654&lt;1500,'BM011'!$D$5,IF($A2654&lt;1800,'BM011'!$D$5,IF($A2654&lt;2000,'BM011'!$D$5,$A2654))),'BM011'!$D$5:$U$607,'BM011'!T$609,0))</f>
        <v>4418</v>
      </c>
      <c r="G2654">
        <f>SUMIFS(Baggrundsvariable!D$3:D$296,Baggrundsvariable!$A$3:$A$296,Samlet!$C2654,Baggrundsvariable!$C$3:$C$296,Samlet!$E2654)</f>
        <v>195317</v>
      </c>
      <c r="H2654" s="8">
        <f>SUMIFS(Baggrundsvariable!E$3:E$296,Baggrundsvariable!$A$3:$A$296,Samlet!$C2654,Baggrundsvariable!$C$3:$C$296,Samlet!$E2654)</f>
        <v>0.73333333333333328</v>
      </c>
      <c r="I2654" s="8">
        <f>SUMIFS(Baggrundsvariable!F$3:F$296,Baggrundsvariable!$A$3:$A$296,Samlet!$C2654,Baggrundsvariable!$C$3:$C$296,Samlet!$E2654)</f>
        <v>5</v>
      </c>
      <c r="J2654" s="8">
        <f>SUMIFS(Baggrundsvariable!G$3:G$296,Baggrundsvariable!$A$3:$A$296,Samlet!$C2654,Baggrundsvariable!$C$3:$C$296,Samlet!$E2654)</f>
        <v>19.7</v>
      </c>
      <c r="K2654" s="8">
        <f>SUMIFS(Baggrundsvariable!H$3:H$296,Baggrundsvariable!$A$3:$A$296,Samlet!$C2654,Baggrundsvariable!$C$3:$C$296,Samlet!$E2654)</f>
        <v>16.100000000000001</v>
      </c>
      <c r="L2654" s="8">
        <f>SUMIFS(Baggrundsvariable!I$3:I$296,Baggrundsvariable!$A$3:$A$296,Samlet!$C2654,Baggrundsvariable!$C$3:$C$296,Samlet!$E2654)</f>
        <v>3.4824659517073489</v>
      </c>
    </row>
    <row r="2655" spans="1:12">
      <c r="A2655">
        <v>8592</v>
      </c>
      <c r="B2655" t="s">
        <v>1111</v>
      </c>
      <c r="C2655">
        <v>707</v>
      </c>
      <c r="D2655" t="s">
        <v>1320</v>
      </c>
      <c r="E2655">
        <v>2015</v>
      </c>
      <c r="F2655" s="15">
        <f>IF(VLOOKUP(IF($A2655&lt;1500,'BM011'!$D$5,IF($A2655&lt;1800,'BM011'!$D$5,IF($A2655&lt;2000,'BM011'!$D$5,$A2655))),'BM011'!$D$5:$U$607,'BM011'!T$609,0)="BRUG KOM",VLOOKUP($C2655,'BM010'!$C$5:$T$102,'BM010'!S$104,0),VLOOKUP(IF($A2655&lt;1500,'BM011'!$D$5,IF($A2655&lt;1800,'BM011'!$D$5,IF($A2655&lt;2000,'BM011'!$D$5,$A2655))),'BM011'!$D$5:$U$607,'BM011'!T$609,0))</f>
        <v>6800.25</v>
      </c>
      <c r="G2655">
        <f>SUMIFS(Baggrundsvariable!D$3:D$296,Baggrundsvariable!$A$3:$A$296,Samlet!$C2655,Baggrundsvariable!$C$3:$C$296,Samlet!$E2655)</f>
        <v>195317</v>
      </c>
      <c r="H2655" s="8">
        <f>SUMIFS(Baggrundsvariable!E$3:E$296,Baggrundsvariable!$A$3:$A$296,Samlet!$C2655,Baggrundsvariable!$C$3:$C$296,Samlet!$E2655)</f>
        <v>0.73333333333333328</v>
      </c>
      <c r="I2655" s="8">
        <f>SUMIFS(Baggrundsvariable!F$3:F$296,Baggrundsvariable!$A$3:$A$296,Samlet!$C2655,Baggrundsvariable!$C$3:$C$296,Samlet!$E2655)</f>
        <v>5</v>
      </c>
      <c r="J2655" s="8">
        <f>SUMIFS(Baggrundsvariable!G$3:G$296,Baggrundsvariable!$A$3:$A$296,Samlet!$C2655,Baggrundsvariable!$C$3:$C$296,Samlet!$E2655)</f>
        <v>19.7</v>
      </c>
      <c r="K2655" s="8">
        <f>SUMIFS(Baggrundsvariable!H$3:H$296,Baggrundsvariable!$A$3:$A$296,Samlet!$C2655,Baggrundsvariable!$C$3:$C$296,Samlet!$E2655)</f>
        <v>16.100000000000001</v>
      </c>
      <c r="L2655" s="8">
        <f>SUMIFS(Baggrundsvariable!I$3:I$296,Baggrundsvariable!$A$3:$A$296,Samlet!$C2655,Baggrundsvariable!$C$3:$C$296,Samlet!$E2655)</f>
        <v>3.4824659517073489</v>
      </c>
    </row>
    <row r="2656" spans="1:12">
      <c r="A2656">
        <v>8600</v>
      </c>
      <c r="B2656" t="s">
        <v>1112</v>
      </c>
      <c r="C2656">
        <v>740</v>
      </c>
      <c r="D2656" t="s">
        <v>1308</v>
      </c>
      <c r="E2656">
        <v>2015</v>
      </c>
      <c r="F2656" s="15">
        <f>IF(VLOOKUP(IF($A2656&lt;1500,'BM011'!$D$5,IF($A2656&lt;1800,'BM011'!$D$5,IF($A2656&lt;2000,'BM011'!$D$5,$A2656))),'BM011'!$D$5:$U$607,'BM011'!T$609,0)="BRUG KOM",VLOOKUP($C2656,'BM010'!$C$5:$T$102,'BM010'!S$104,0),VLOOKUP(IF($A2656&lt;1500,'BM011'!$D$5,IF($A2656&lt;1800,'BM011'!$D$5,IF($A2656&lt;2000,'BM011'!$D$5,$A2656))),'BM011'!$D$5:$U$607,'BM011'!T$609,0))</f>
        <v>13836</v>
      </c>
      <c r="G2656">
        <f>SUMIFS(Baggrundsvariable!D$3:D$296,Baggrundsvariable!$A$3:$A$296,Samlet!$C2656,Baggrundsvariable!$C$3:$C$296,Samlet!$E2656)</f>
        <v>223506</v>
      </c>
      <c r="H2656" s="8">
        <f>SUMIFS(Baggrundsvariable!E$3:E$296,Baggrundsvariable!$A$3:$A$296,Samlet!$C2656,Baggrundsvariable!$C$3:$C$296,Samlet!$E2656)</f>
        <v>0.79166666666666663</v>
      </c>
      <c r="I2656" s="8">
        <f>SUMIFS(Baggrundsvariable!F$3:F$296,Baggrundsvariable!$A$3:$A$296,Samlet!$C2656,Baggrundsvariable!$C$3:$C$296,Samlet!$E2656)</f>
        <v>2.8</v>
      </c>
      <c r="J2656" s="8">
        <f>SUMIFS(Baggrundsvariable!G$3:G$296,Baggrundsvariable!$A$3:$A$296,Samlet!$C2656,Baggrundsvariable!$C$3:$C$296,Samlet!$E2656)</f>
        <v>13.7</v>
      </c>
      <c r="K2656" s="8">
        <f>SUMIFS(Baggrundsvariable!H$3:H$296,Baggrundsvariable!$A$3:$A$296,Samlet!$C2656,Baggrundsvariable!$C$3:$C$296,Samlet!$E2656)</f>
        <v>14.6</v>
      </c>
      <c r="L2656" s="8">
        <f>SUMIFS(Baggrundsvariable!I$3:I$296,Baggrundsvariable!$A$3:$A$296,Samlet!$C2656,Baggrundsvariable!$C$3:$C$296,Samlet!$E2656)</f>
        <v>4.1907426387080688</v>
      </c>
    </row>
    <row r="2657" spans="1:12">
      <c r="A2657">
        <v>8600</v>
      </c>
      <c r="B2657" t="s">
        <v>1112</v>
      </c>
      <c r="C2657">
        <v>746</v>
      </c>
      <c r="D2657" t="s">
        <v>1317</v>
      </c>
      <c r="E2657">
        <v>2015</v>
      </c>
      <c r="F2657" s="15">
        <f>IF(VLOOKUP(IF($A2657&lt;1500,'BM011'!$D$5,IF($A2657&lt;1800,'BM011'!$D$5,IF($A2657&lt;2000,'BM011'!$D$5,$A2657))),'BM011'!$D$5:$U$607,'BM011'!T$609,0)="BRUG KOM",VLOOKUP($C2657,'BM010'!$C$5:$T$102,'BM010'!S$104,0),VLOOKUP(IF($A2657&lt;1500,'BM011'!$D$5,IF($A2657&lt;1800,'BM011'!$D$5,IF($A2657&lt;2000,'BM011'!$D$5,$A2657))),'BM011'!$D$5:$U$607,'BM011'!T$609,0))</f>
        <v>13836</v>
      </c>
      <c r="G2657">
        <f>SUMIFS(Baggrundsvariable!D$3:D$296,Baggrundsvariable!$A$3:$A$296,Samlet!$C2657,Baggrundsvariable!$C$3:$C$296,Samlet!$E2657)</f>
        <v>241806</v>
      </c>
      <c r="H2657" s="8">
        <f>SUMIFS(Baggrundsvariable!E$3:E$296,Baggrundsvariable!$A$3:$A$296,Samlet!$C2657,Baggrundsvariable!$C$3:$C$296,Samlet!$E2657)</f>
        <v>0.34999999999999992</v>
      </c>
      <c r="I2657" s="8">
        <f>SUMIFS(Baggrundsvariable!F$3:F$296,Baggrundsvariable!$A$3:$A$296,Samlet!$C2657,Baggrundsvariable!$C$3:$C$296,Samlet!$E2657)</f>
        <v>1.9</v>
      </c>
      <c r="J2657" s="8">
        <f>SUMIFS(Baggrundsvariable!G$3:G$296,Baggrundsvariable!$A$3:$A$296,Samlet!$C2657,Baggrundsvariable!$C$3:$C$296,Samlet!$E2657)</f>
        <v>8.3000000000000007</v>
      </c>
      <c r="K2657" s="8">
        <f>SUMIFS(Baggrundsvariable!H$3:H$296,Baggrundsvariable!$A$3:$A$296,Samlet!$C2657,Baggrundsvariable!$C$3:$C$296,Samlet!$E2657)</f>
        <v>11.5</v>
      </c>
      <c r="L2657" s="8">
        <f>SUMIFS(Baggrundsvariable!I$3:I$296,Baggrundsvariable!$A$3:$A$296,Samlet!$C2657,Baggrundsvariable!$C$3:$C$296,Samlet!$E2657)</f>
        <v>3.5056726231327793</v>
      </c>
    </row>
    <row r="2658" spans="1:12">
      <c r="A2658">
        <v>8600</v>
      </c>
      <c r="B2658" t="s">
        <v>1112</v>
      </c>
      <c r="C2658">
        <v>756</v>
      </c>
      <c r="D2658" t="s">
        <v>1307</v>
      </c>
      <c r="E2658">
        <v>2015</v>
      </c>
      <c r="F2658" s="15">
        <f>IF(VLOOKUP(IF($A2658&lt;1500,'BM011'!$D$5,IF($A2658&lt;1800,'BM011'!$D$5,IF($A2658&lt;2000,'BM011'!$D$5,$A2658))),'BM011'!$D$5:$U$607,'BM011'!T$609,0)="BRUG KOM",VLOOKUP($C2658,'BM010'!$C$5:$T$102,'BM010'!S$104,0),VLOOKUP(IF($A2658&lt;1500,'BM011'!$D$5,IF($A2658&lt;1800,'BM011'!$D$5,IF($A2658&lt;2000,'BM011'!$D$5,$A2658))),'BM011'!$D$5:$U$607,'BM011'!T$609,0))</f>
        <v>13836</v>
      </c>
      <c r="G2658">
        <f>SUMIFS(Baggrundsvariable!D$3:D$296,Baggrundsvariable!$A$3:$A$296,Samlet!$C2658,Baggrundsvariable!$C$3:$C$296,Samlet!$E2658)</f>
        <v>207661</v>
      </c>
      <c r="H2658" s="8">
        <f>SUMIFS(Baggrundsvariable!E$3:E$296,Baggrundsvariable!$A$3:$A$296,Samlet!$C2658,Baggrundsvariable!$C$3:$C$296,Samlet!$E2658)</f>
        <v>0.79999999999999982</v>
      </c>
      <c r="I2658" s="8">
        <f>SUMIFS(Baggrundsvariable!F$3:F$296,Baggrundsvariable!$A$3:$A$296,Samlet!$C2658,Baggrundsvariable!$C$3:$C$296,Samlet!$E2658)</f>
        <v>2.6</v>
      </c>
      <c r="J2658" s="8">
        <f>SUMIFS(Baggrundsvariable!G$3:G$296,Baggrundsvariable!$A$3:$A$296,Samlet!$C2658,Baggrundsvariable!$C$3:$C$296,Samlet!$E2658)</f>
        <v>15.3</v>
      </c>
      <c r="K2658" s="8">
        <f>SUMIFS(Baggrundsvariable!H$3:H$296,Baggrundsvariable!$A$3:$A$296,Samlet!$C2658,Baggrundsvariable!$C$3:$C$296,Samlet!$E2658)</f>
        <v>14.1</v>
      </c>
      <c r="L2658" s="8">
        <f>SUMIFS(Baggrundsvariable!I$3:I$296,Baggrundsvariable!$A$3:$A$296,Samlet!$C2658,Baggrundsvariable!$C$3:$C$296,Samlet!$E2658)</f>
        <v>6.2292185563721585</v>
      </c>
    </row>
    <row r="2659" spans="1:12">
      <c r="A2659">
        <v>8620</v>
      </c>
      <c r="B2659" t="s">
        <v>1113</v>
      </c>
      <c r="C2659">
        <v>740</v>
      </c>
      <c r="D2659" t="s">
        <v>1308</v>
      </c>
      <c r="E2659">
        <v>2015</v>
      </c>
      <c r="F2659" s="15">
        <f>IF(VLOOKUP(IF($A2659&lt;1500,'BM011'!$D$5,IF($A2659&lt;1800,'BM011'!$D$5,IF($A2659&lt;2000,'BM011'!$D$5,$A2659))),'BM011'!$D$5:$U$607,'BM011'!T$609,0)="BRUG KOM",VLOOKUP($C2659,'BM010'!$C$5:$T$102,'BM010'!S$104,0),VLOOKUP(IF($A2659&lt;1500,'BM011'!$D$5,IF($A2659&lt;1800,'BM011'!$D$5,IF($A2659&lt;2000,'BM011'!$D$5,$A2659))),'BM011'!$D$5:$U$607,'BM011'!T$609,0))</f>
        <v>6797.5</v>
      </c>
      <c r="G2659">
        <f>SUMIFS(Baggrundsvariable!D$3:D$296,Baggrundsvariable!$A$3:$A$296,Samlet!$C2659,Baggrundsvariable!$C$3:$C$296,Samlet!$E2659)</f>
        <v>223506</v>
      </c>
      <c r="H2659" s="8">
        <f>SUMIFS(Baggrundsvariable!E$3:E$296,Baggrundsvariable!$A$3:$A$296,Samlet!$C2659,Baggrundsvariable!$C$3:$C$296,Samlet!$E2659)</f>
        <v>0.79166666666666663</v>
      </c>
      <c r="I2659" s="8">
        <f>SUMIFS(Baggrundsvariable!F$3:F$296,Baggrundsvariable!$A$3:$A$296,Samlet!$C2659,Baggrundsvariable!$C$3:$C$296,Samlet!$E2659)</f>
        <v>2.8</v>
      </c>
      <c r="J2659" s="8">
        <f>SUMIFS(Baggrundsvariable!G$3:G$296,Baggrundsvariable!$A$3:$A$296,Samlet!$C2659,Baggrundsvariable!$C$3:$C$296,Samlet!$E2659)</f>
        <v>13.7</v>
      </c>
      <c r="K2659" s="8">
        <f>SUMIFS(Baggrundsvariable!H$3:H$296,Baggrundsvariable!$A$3:$A$296,Samlet!$C2659,Baggrundsvariable!$C$3:$C$296,Samlet!$E2659)</f>
        <v>14.6</v>
      </c>
      <c r="L2659" s="8">
        <f>SUMIFS(Baggrundsvariable!I$3:I$296,Baggrundsvariable!$A$3:$A$296,Samlet!$C2659,Baggrundsvariable!$C$3:$C$296,Samlet!$E2659)</f>
        <v>4.1907426387080688</v>
      </c>
    </row>
    <row r="2660" spans="1:12">
      <c r="A2660">
        <v>8620</v>
      </c>
      <c r="B2660" t="s">
        <v>1113</v>
      </c>
      <c r="C2660">
        <v>791</v>
      </c>
      <c r="D2660" t="s">
        <v>1309</v>
      </c>
      <c r="E2660">
        <v>2015</v>
      </c>
      <c r="F2660" s="15">
        <f>IF(VLOOKUP(IF($A2660&lt;1500,'BM011'!$D$5,IF($A2660&lt;1800,'BM011'!$D$5,IF($A2660&lt;2000,'BM011'!$D$5,$A2660))),'BM011'!$D$5:$U$607,'BM011'!T$609,0)="BRUG KOM",VLOOKUP($C2660,'BM010'!$C$5:$T$102,'BM010'!S$104,0),VLOOKUP(IF($A2660&lt;1500,'BM011'!$D$5,IF($A2660&lt;1800,'BM011'!$D$5,IF($A2660&lt;2000,'BM011'!$D$5,$A2660))),'BM011'!$D$5:$U$607,'BM011'!T$609,0))</f>
        <v>6797.5</v>
      </c>
      <c r="G2660">
        <f>SUMIFS(Baggrundsvariable!D$3:D$296,Baggrundsvariable!$A$3:$A$296,Samlet!$C2660,Baggrundsvariable!$C$3:$C$296,Samlet!$E2660)</f>
        <v>212065</v>
      </c>
      <c r="H2660" s="8">
        <f>SUMIFS(Baggrundsvariable!E$3:E$296,Baggrundsvariable!$A$3:$A$296,Samlet!$C2660,Baggrundsvariable!$C$3:$C$296,Samlet!$E2660)</f>
        <v>0.69166666666666654</v>
      </c>
      <c r="I2660" s="8">
        <f>SUMIFS(Baggrundsvariable!F$3:F$296,Baggrundsvariable!$A$3:$A$296,Samlet!$C2660,Baggrundsvariable!$C$3:$C$296,Samlet!$E2660)</f>
        <v>3.5</v>
      </c>
      <c r="J2660" s="8">
        <f>SUMIFS(Baggrundsvariable!G$3:G$296,Baggrundsvariable!$A$3:$A$296,Samlet!$C2660,Baggrundsvariable!$C$3:$C$296,Samlet!$E2660)</f>
        <v>15.5</v>
      </c>
      <c r="K2660" s="8">
        <f>SUMIFS(Baggrundsvariable!H$3:H$296,Baggrundsvariable!$A$3:$A$296,Samlet!$C2660,Baggrundsvariable!$C$3:$C$296,Samlet!$E2660)</f>
        <v>14.4</v>
      </c>
      <c r="L2660" s="8">
        <f>SUMIFS(Baggrundsvariable!I$3:I$296,Baggrundsvariable!$A$3:$A$296,Samlet!$C2660,Baggrundsvariable!$C$3:$C$296,Samlet!$E2660)</f>
        <v>4.3694906280061545</v>
      </c>
    </row>
    <row r="2661" spans="1:12">
      <c r="A2661">
        <v>8632</v>
      </c>
      <c r="B2661" t="s">
        <v>1114</v>
      </c>
      <c r="C2661">
        <v>740</v>
      </c>
      <c r="D2661" t="s">
        <v>1308</v>
      </c>
      <c r="E2661">
        <v>2015</v>
      </c>
      <c r="F2661" s="15">
        <f>IF(VLOOKUP(IF($A2661&lt;1500,'BM011'!$D$5,IF($A2661&lt;1800,'BM011'!$D$5,IF($A2661&lt;2000,'BM011'!$D$5,$A2661))),'BM011'!$D$5:$U$607,'BM011'!T$609,0)="BRUG KOM",VLOOKUP($C2661,'BM010'!$C$5:$T$102,'BM010'!S$104,0),VLOOKUP(IF($A2661&lt;1500,'BM011'!$D$5,IF($A2661&lt;1800,'BM011'!$D$5,IF($A2661&lt;2000,'BM011'!$D$5,$A2661))),'BM011'!$D$5:$U$607,'BM011'!T$609,0))</f>
        <v>12145.25</v>
      </c>
      <c r="G2661">
        <f>SUMIFS(Baggrundsvariable!D$3:D$296,Baggrundsvariable!$A$3:$A$296,Samlet!$C2661,Baggrundsvariable!$C$3:$C$296,Samlet!$E2661)</f>
        <v>223506</v>
      </c>
      <c r="H2661" s="8">
        <f>SUMIFS(Baggrundsvariable!E$3:E$296,Baggrundsvariable!$A$3:$A$296,Samlet!$C2661,Baggrundsvariable!$C$3:$C$296,Samlet!$E2661)</f>
        <v>0.79166666666666663</v>
      </c>
      <c r="I2661" s="8">
        <f>SUMIFS(Baggrundsvariable!F$3:F$296,Baggrundsvariable!$A$3:$A$296,Samlet!$C2661,Baggrundsvariable!$C$3:$C$296,Samlet!$E2661)</f>
        <v>2.8</v>
      </c>
      <c r="J2661" s="8">
        <f>SUMIFS(Baggrundsvariable!G$3:G$296,Baggrundsvariable!$A$3:$A$296,Samlet!$C2661,Baggrundsvariable!$C$3:$C$296,Samlet!$E2661)</f>
        <v>13.7</v>
      </c>
      <c r="K2661" s="8">
        <f>SUMIFS(Baggrundsvariable!H$3:H$296,Baggrundsvariable!$A$3:$A$296,Samlet!$C2661,Baggrundsvariable!$C$3:$C$296,Samlet!$E2661)</f>
        <v>14.6</v>
      </c>
      <c r="L2661" s="8">
        <f>SUMIFS(Baggrundsvariable!I$3:I$296,Baggrundsvariable!$A$3:$A$296,Samlet!$C2661,Baggrundsvariable!$C$3:$C$296,Samlet!$E2661)</f>
        <v>4.1907426387080688</v>
      </c>
    </row>
    <row r="2662" spans="1:12">
      <c r="A2662">
        <v>8641</v>
      </c>
      <c r="B2662" t="s">
        <v>1115</v>
      </c>
      <c r="C2662">
        <v>710</v>
      </c>
      <c r="D2662" t="s">
        <v>1318</v>
      </c>
      <c r="E2662">
        <v>2015</v>
      </c>
      <c r="F2662" s="15">
        <f>IF(VLOOKUP(IF($A2662&lt;1500,'BM011'!$D$5,IF($A2662&lt;1800,'BM011'!$D$5,IF($A2662&lt;2000,'BM011'!$D$5,$A2662))),'BM011'!$D$5:$U$607,'BM011'!T$609,0)="BRUG KOM",VLOOKUP($C2662,'BM010'!$C$5:$T$102,'BM010'!S$104,0),VLOOKUP(IF($A2662&lt;1500,'BM011'!$D$5,IF($A2662&lt;1800,'BM011'!$D$5,IF($A2662&lt;2000,'BM011'!$D$5,$A2662))),'BM011'!$D$5:$U$607,'BM011'!T$609,0))</f>
        <v>10300</v>
      </c>
      <c r="G2662">
        <f>SUMIFS(Baggrundsvariable!D$3:D$296,Baggrundsvariable!$A$3:$A$296,Samlet!$C2662,Baggrundsvariable!$C$3:$C$296,Samlet!$E2662)</f>
        <v>224587</v>
      </c>
      <c r="H2662" s="8">
        <f>SUMIFS(Baggrundsvariable!E$3:E$296,Baggrundsvariable!$A$3:$A$296,Samlet!$C2662,Baggrundsvariable!$C$3:$C$296,Samlet!$E2662)</f>
        <v>0.4916666666666667</v>
      </c>
      <c r="I2662" s="8">
        <f>SUMIFS(Baggrundsvariable!F$3:F$296,Baggrundsvariable!$A$3:$A$296,Samlet!$C2662,Baggrundsvariable!$C$3:$C$296,Samlet!$E2662)</f>
        <v>2.2999999999999998</v>
      </c>
      <c r="J2662" s="8">
        <f>SUMIFS(Baggrundsvariable!G$3:G$296,Baggrundsvariable!$A$3:$A$296,Samlet!$C2662,Baggrundsvariable!$C$3:$C$296,Samlet!$E2662)</f>
        <v>9.3000000000000007</v>
      </c>
      <c r="K2662" s="8">
        <f>SUMIFS(Baggrundsvariable!H$3:H$296,Baggrundsvariable!$A$3:$A$296,Samlet!$C2662,Baggrundsvariable!$C$3:$C$296,Samlet!$E2662)</f>
        <v>11.8</v>
      </c>
      <c r="L2662" s="8">
        <f>SUMIFS(Baggrundsvariable!I$3:I$296,Baggrundsvariable!$A$3:$A$296,Samlet!$C2662,Baggrundsvariable!$C$3:$C$296,Samlet!$E2662)</f>
        <v>2.9940088290939668</v>
      </c>
    </row>
    <row r="2663" spans="1:12">
      <c r="A2663">
        <v>8641</v>
      </c>
      <c r="B2663" t="s">
        <v>1115</v>
      </c>
      <c r="C2663">
        <v>740</v>
      </c>
      <c r="D2663" t="s">
        <v>1308</v>
      </c>
      <c r="E2663">
        <v>2015</v>
      </c>
      <c r="F2663" s="15">
        <f>IF(VLOOKUP(IF($A2663&lt;1500,'BM011'!$D$5,IF($A2663&lt;1800,'BM011'!$D$5,IF($A2663&lt;2000,'BM011'!$D$5,$A2663))),'BM011'!$D$5:$U$607,'BM011'!T$609,0)="BRUG KOM",VLOOKUP($C2663,'BM010'!$C$5:$T$102,'BM010'!S$104,0),VLOOKUP(IF($A2663&lt;1500,'BM011'!$D$5,IF($A2663&lt;1800,'BM011'!$D$5,IF($A2663&lt;2000,'BM011'!$D$5,$A2663))),'BM011'!$D$5:$U$607,'BM011'!T$609,0))</f>
        <v>10300</v>
      </c>
      <c r="G2663">
        <f>SUMIFS(Baggrundsvariable!D$3:D$296,Baggrundsvariable!$A$3:$A$296,Samlet!$C2663,Baggrundsvariable!$C$3:$C$296,Samlet!$E2663)</f>
        <v>223506</v>
      </c>
      <c r="H2663" s="8">
        <f>SUMIFS(Baggrundsvariable!E$3:E$296,Baggrundsvariable!$A$3:$A$296,Samlet!$C2663,Baggrundsvariable!$C$3:$C$296,Samlet!$E2663)</f>
        <v>0.79166666666666663</v>
      </c>
      <c r="I2663" s="8">
        <f>SUMIFS(Baggrundsvariable!F$3:F$296,Baggrundsvariable!$A$3:$A$296,Samlet!$C2663,Baggrundsvariable!$C$3:$C$296,Samlet!$E2663)</f>
        <v>2.8</v>
      </c>
      <c r="J2663" s="8">
        <f>SUMIFS(Baggrundsvariable!G$3:G$296,Baggrundsvariable!$A$3:$A$296,Samlet!$C2663,Baggrundsvariable!$C$3:$C$296,Samlet!$E2663)</f>
        <v>13.7</v>
      </c>
      <c r="K2663" s="8">
        <f>SUMIFS(Baggrundsvariable!H$3:H$296,Baggrundsvariable!$A$3:$A$296,Samlet!$C2663,Baggrundsvariable!$C$3:$C$296,Samlet!$E2663)</f>
        <v>14.6</v>
      </c>
      <c r="L2663" s="8">
        <f>SUMIFS(Baggrundsvariable!I$3:I$296,Baggrundsvariable!$A$3:$A$296,Samlet!$C2663,Baggrundsvariable!$C$3:$C$296,Samlet!$E2663)</f>
        <v>4.1907426387080688</v>
      </c>
    </row>
    <row r="2664" spans="1:12">
      <c r="A2664">
        <v>8643</v>
      </c>
      <c r="B2664" t="s">
        <v>1116</v>
      </c>
      <c r="C2664">
        <v>740</v>
      </c>
      <c r="D2664" t="s">
        <v>1308</v>
      </c>
      <c r="E2664">
        <v>2015</v>
      </c>
      <c r="F2664" s="15">
        <f>IF(VLOOKUP(IF($A2664&lt;1500,'BM011'!$D$5,IF($A2664&lt;1800,'BM011'!$D$5,IF($A2664&lt;2000,'BM011'!$D$5,$A2664))),'BM011'!$D$5:$U$607,'BM011'!T$609,0)="BRUG KOM",VLOOKUP($C2664,'BM010'!$C$5:$T$102,'BM010'!S$104,0),VLOOKUP(IF($A2664&lt;1500,'BM011'!$D$5,IF($A2664&lt;1800,'BM011'!$D$5,IF($A2664&lt;2000,'BM011'!$D$5,$A2664))),'BM011'!$D$5:$U$607,'BM011'!T$609,0))</f>
        <v>12145.25</v>
      </c>
      <c r="G2664">
        <f>SUMIFS(Baggrundsvariable!D$3:D$296,Baggrundsvariable!$A$3:$A$296,Samlet!$C2664,Baggrundsvariable!$C$3:$C$296,Samlet!$E2664)</f>
        <v>223506</v>
      </c>
      <c r="H2664" s="8">
        <f>SUMIFS(Baggrundsvariable!E$3:E$296,Baggrundsvariable!$A$3:$A$296,Samlet!$C2664,Baggrundsvariable!$C$3:$C$296,Samlet!$E2664)</f>
        <v>0.79166666666666663</v>
      </c>
      <c r="I2664" s="8">
        <f>SUMIFS(Baggrundsvariable!F$3:F$296,Baggrundsvariable!$A$3:$A$296,Samlet!$C2664,Baggrundsvariable!$C$3:$C$296,Samlet!$E2664)</f>
        <v>2.8</v>
      </c>
      <c r="J2664" s="8">
        <f>SUMIFS(Baggrundsvariable!G$3:G$296,Baggrundsvariable!$A$3:$A$296,Samlet!$C2664,Baggrundsvariable!$C$3:$C$296,Samlet!$E2664)</f>
        <v>13.7</v>
      </c>
      <c r="K2664" s="8">
        <f>SUMIFS(Baggrundsvariable!H$3:H$296,Baggrundsvariable!$A$3:$A$296,Samlet!$C2664,Baggrundsvariable!$C$3:$C$296,Samlet!$E2664)</f>
        <v>14.6</v>
      </c>
      <c r="L2664" s="8">
        <f>SUMIFS(Baggrundsvariable!I$3:I$296,Baggrundsvariable!$A$3:$A$296,Samlet!$C2664,Baggrundsvariable!$C$3:$C$296,Samlet!$E2664)</f>
        <v>4.1907426387080688</v>
      </c>
    </row>
    <row r="2665" spans="1:12">
      <c r="A2665">
        <v>8643</v>
      </c>
      <c r="B2665" t="s">
        <v>1116</v>
      </c>
      <c r="C2665">
        <v>791</v>
      </c>
      <c r="D2665" t="s">
        <v>1309</v>
      </c>
      <c r="E2665">
        <v>2015</v>
      </c>
      <c r="F2665" s="15">
        <f>IF(VLOOKUP(IF($A2665&lt;1500,'BM011'!$D$5,IF($A2665&lt;1800,'BM011'!$D$5,IF($A2665&lt;2000,'BM011'!$D$5,$A2665))),'BM011'!$D$5:$U$607,'BM011'!T$609,0)="BRUG KOM",VLOOKUP($C2665,'BM010'!$C$5:$T$102,'BM010'!S$104,0),VLOOKUP(IF($A2665&lt;1500,'BM011'!$D$5,IF($A2665&lt;1800,'BM011'!$D$5,IF($A2665&lt;2000,'BM011'!$D$5,$A2665))),'BM011'!$D$5:$U$607,'BM011'!T$609,0))</f>
        <v>8727</v>
      </c>
      <c r="G2665">
        <f>SUMIFS(Baggrundsvariable!D$3:D$296,Baggrundsvariable!$A$3:$A$296,Samlet!$C2665,Baggrundsvariable!$C$3:$C$296,Samlet!$E2665)</f>
        <v>212065</v>
      </c>
      <c r="H2665" s="8">
        <f>SUMIFS(Baggrundsvariable!E$3:E$296,Baggrundsvariable!$A$3:$A$296,Samlet!$C2665,Baggrundsvariable!$C$3:$C$296,Samlet!$E2665)</f>
        <v>0.69166666666666654</v>
      </c>
      <c r="I2665" s="8">
        <f>SUMIFS(Baggrundsvariable!F$3:F$296,Baggrundsvariable!$A$3:$A$296,Samlet!$C2665,Baggrundsvariable!$C$3:$C$296,Samlet!$E2665)</f>
        <v>3.5</v>
      </c>
      <c r="J2665" s="8">
        <f>SUMIFS(Baggrundsvariable!G$3:G$296,Baggrundsvariable!$A$3:$A$296,Samlet!$C2665,Baggrundsvariable!$C$3:$C$296,Samlet!$E2665)</f>
        <v>15.5</v>
      </c>
      <c r="K2665" s="8">
        <f>SUMIFS(Baggrundsvariable!H$3:H$296,Baggrundsvariable!$A$3:$A$296,Samlet!$C2665,Baggrundsvariable!$C$3:$C$296,Samlet!$E2665)</f>
        <v>14.4</v>
      </c>
      <c r="L2665" s="8">
        <f>SUMIFS(Baggrundsvariable!I$3:I$296,Baggrundsvariable!$A$3:$A$296,Samlet!$C2665,Baggrundsvariable!$C$3:$C$296,Samlet!$E2665)</f>
        <v>4.3694906280061545</v>
      </c>
    </row>
    <row r="2666" spans="1:12">
      <c r="A2666">
        <v>8653</v>
      </c>
      <c r="B2666" t="s">
        <v>1117</v>
      </c>
      <c r="C2666">
        <v>740</v>
      </c>
      <c r="D2666" t="s">
        <v>1308</v>
      </c>
      <c r="E2666">
        <v>2015</v>
      </c>
      <c r="F2666" s="15">
        <f>IF(VLOOKUP(IF($A2666&lt;1500,'BM011'!$D$5,IF($A2666&lt;1800,'BM011'!$D$5,IF($A2666&lt;2000,'BM011'!$D$5,$A2666))),'BM011'!$D$5:$U$607,'BM011'!T$609,0)="BRUG KOM",VLOOKUP($C2666,'BM010'!$C$5:$T$102,'BM010'!S$104,0),VLOOKUP(IF($A2666&lt;1500,'BM011'!$D$5,IF($A2666&lt;1800,'BM011'!$D$5,IF($A2666&lt;2000,'BM011'!$D$5,$A2666))),'BM011'!$D$5:$U$607,'BM011'!T$609,0))</f>
        <v>9744.25</v>
      </c>
      <c r="G2666">
        <f>SUMIFS(Baggrundsvariable!D$3:D$296,Baggrundsvariable!$A$3:$A$296,Samlet!$C2666,Baggrundsvariable!$C$3:$C$296,Samlet!$E2666)</f>
        <v>223506</v>
      </c>
      <c r="H2666" s="8">
        <f>SUMIFS(Baggrundsvariable!E$3:E$296,Baggrundsvariable!$A$3:$A$296,Samlet!$C2666,Baggrundsvariable!$C$3:$C$296,Samlet!$E2666)</f>
        <v>0.79166666666666663</v>
      </c>
      <c r="I2666" s="8">
        <f>SUMIFS(Baggrundsvariable!F$3:F$296,Baggrundsvariable!$A$3:$A$296,Samlet!$C2666,Baggrundsvariable!$C$3:$C$296,Samlet!$E2666)</f>
        <v>2.8</v>
      </c>
      <c r="J2666" s="8">
        <f>SUMIFS(Baggrundsvariable!G$3:G$296,Baggrundsvariable!$A$3:$A$296,Samlet!$C2666,Baggrundsvariable!$C$3:$C$296,Samlet!$E2666)</f>
        <v>13.7</v>
      </c>
      <c r="K2666" s="8">
        <f>SUMIFS(Baggrundsvariable!H$3:H$296,Baggrundsvariable!$A$3:$A$296,Samlet!$C2666,Baggrundsvariable!$C$3:$C$296,Samlet!$E2666)</f>
        <v>14.6</v>
      </c>
      <c r="L2666" s="8">
        <f>SUMIFS(Baggrundsvariable!I$3:I$296,Baggrundsvariable!$A$3:$A$296,Samlet!$C2666,Baggrundsvariable!$C$3:$C$296,Samlet!$E2666)</f>
        <v>4.1907426387080688</v>
      </c>
    </row>
    <row r="2667" spans="1:12">
      <c r="A2667">
        <v>8654</v>
      </c>
      <c r="B2667" t="s">
        <v>1118</v>
      </c>
      <c r="C2667">
        <v>615</v>
      </c>
      <c r="D2667" t="s">
        <v>1321</v>
      </c>
      <c r="E2667">
        <v>2015</v>
      </c>
      <c r="F2667" s="15">
        <f>IF(VLOOKUP(IF($A2667&lt;1500,'BM011'!$D$5,IF($A2667&lt;1800,'BM011'!$D$5,IF($A2667&lt;2000,'BM011'!$D$5,$A2667))),'BM011'!$D$5:$U$607,'BM011'!T$609,0)="BRUG KOM",VLOOKUP($C2667,'BM010'!$C$5:$T$102,'BM010'!S$104,0),VLOOKUP(IF($A2667&lt;1500,'BM011'!$D$5,IF($A2667&lt;1800,'BM011'!$D$5,IF($A2667&lt;2000,'BM011'!$D$5,$A2667))),'BM011'!$D$5:$U$607,'BM011'!T$609,0))</f>
        <v>7842.5</v>
      </c>
      <c r="G2667">
        <f>SUMIFS(Baggrundsvariable!D$3:D$296,Baggrundsvariable!$A$3:$A$296,Samlet!$C2667,Baggrundsvariable!$C$3:$C$296,Samlet!$E2667)</f>
        <v>212286</v>
      </c>
      <c r="H2667" s="8">
        <f>SUMIFS(Baggrundsvariable!E$3:E$296,Baggrundsvariable!$A$3:$A$296,Samlet!$C2667,Baggrundsvariable!$C$3:$C$296,Samlet!$E2667)</f>
        <v>0.6</v>
      </c>
      <c r="I2667" s="8">
        <f>SUMIFS(Baggrundsvariable!F$3:F$296,Baggrundsvariable!$A$3:$A$296,Samlet!$C2667,Baggrundsvariable!$C$3:$C$296,Samlet!$E2667)</f>
        <v>3.1</v>
      </c>
      <c r="J2667" s="8">
        <f>SUMIFS(Baggrundsvariable!G$3:G$296,Baggrundsvariable!$A$3:$A$296,Samlet!$C2667,Baggrundsvariable!$C$3:$C$296,Samlet!$E2667)</f>
        <v>17.5</v>
      </c>
      <c r="K2667" s="8">
        <f>SUMIFS(Baggrundsvariable!H$3:H$296,Baggrundsvariable!$A$3:$A$296,Samlet!$C2667,Baggrundsvariable!$C$3:$C$296,Samlet!$E2667)</f>
        <v>15.9</v>
      </c>
      <c r="L2667" s="8">
        <f>SUMIFS(Baggrundsvariable!I$3:I$296,Baggrundsvariable!$A$3:$A$296,Samlet!$C2667,Baggrundsvariable!$C$3:$C$296,Samlet!$E2667)</f>
        <v>6.8549687795212089</v>
      </c>
    </row>
    <row r="2668" spans="1:12">
      <c r="A2668">
        <v>8654</v>
      </c>
      <c r="B2668" t="s">
        <v>1118</v>
      </c>
      <c r="C2668">
        <v>740</v>
      </c>
      <c r="D2668" t="s">
        <v>1308</v>
      </c>
      <c r="E2668">
        <v>2015</v>
      </c>
      <c r="F2668" s="15">
        <f>IF(VLOOKUP(IF($A2668&lt;1500,'BM011'!$D$5,IF($A2668&lt;1800,'BM011'!$D$5,IF($A2668&lt;2000,'BM011'!$D$5,$A2668))),'BM011'!$D$5:$U$607,'BM011'!T$609,0)="BRUG KOM",VLOOKUP($C2668,'BM010'!$C$5:$T$102,'BM010'!S$104,0),VLOOKUP(IF($A2668&lt;1500,'BM011'!$D$5,IF($A2668&lt;1800,'BM011'!$D$5,IF($A2668&lt;2000,'BM011'!$D$5,$A2668))),'BM011'!$D$5:$U$607,'BM011'!T$609,0))</f>
        <v>7842.5</v>
      </c>
      <c r="G2668">
        <f>SUMIFS(Baggrundsvariable!D$3:D$296,Baggrundsvariable!$A$3:$A$296,Samlet!$C2668,Baggrundsvariable!$C$3:$C$296,Samlet!$E2668)</f>
        <v>223506</v>
      </c>
      <c r="H2668" s="8">
        <f>SUMIFS(Baggrundsvariable!E$3:E$296,Baggrundsvariable!$A$3:$A$296,Samlet!$C2668,Baggrundsvariable!$C$3:$C$296,Samlet!$E2668)</f>
        <v>0.79166666666666663</v>
      </c>
      <c r="I2668" s="8">
        <f>SUMIFS(Baggrundsvariable!F$3:F$296,Baggrundsvariable!$A$3:$A$296,Samlet!$C2668,Baggrundsvariable!$C$3:$C$296,Samlet!$E2668)</f>
        <v>2.8</v>
      </c>
      <c r="J2668" s="8">
        <f>SUMIFS(Baggrundsvariable!G$3:G$296,Baggrundsvariable!$A$3:$A$296,Samlet!$C2668,Baggrundsvariable!$C$3:$C$296,Samlet!$E2668)</f>
        <v>13.7</v>
      </c>
      <c r="K2668" s="8">
        <f>SUMIFS(Baggrundsvariable!H$3:H$296,Baggrundsvariable!$A$3:$A$296,Samlet!$C2668,Baggrundsvariable!$C$3:$C$296,Samlet!$E2668)</f>
        <v>14.6</v>
      </c>
      <c r="L2668" s="8">
        <f>SUMIFS(Baggrundsvariable!I$3:I$296,Baggrundsvariable!$A$3:$A$296,Samlet!$C2668,Baggrundsvariable!$C$3:$C$296,Samlet!$E2668)</f>
        <v>4.1907426387080688</v>
      </c>
    </row>
    <row r="2669" spans="1:12">
      <c r="A2669">
        <v>8654</v>
      </c>
      <c r="B2669" t="s">
        <v>1118</v>
      </c>
      <c r="C2669">
        <v>756</v>
      </c>
      <c r="D2669" t="s">
        <v>1307</v>
      </c>
      <c r="E2669">
        <v>2015</v>
      </c>
      <c r="F2669" s="15">
        <f>IF(VLOOKUP(IF($A2669&lt;1500,'BM011'!$D$5,IF($A2669&lt;1800,'BM011'!$D$5,IF($A2669&lt;2000,'BM011'!$D$5,$A2669))),'BM011'!$D$5:$U$607,'BM011'!T$609,0)="BRUG KOM",VLOOKUP($C2669,'BM010'!$C$5:$T$102,'BM010'!S$104,0),VLOOKUP(IF($A2669&lt;1500,'BM011'!$D$5,IF($A2669&lt;1800,'BM011'!$D$5,IF($A2669&lt;2000,'BM011'!$D$5,$A2669))),'BM011'!$D$5:$U$607,'BM011'!T$609,0))</f>
        <v>7842.5</v>
      </c>
      <c r="G2669">
        <f>SUMIFS(Baggrundsvariable!D$3:D$296,Baggrundsvariable!$A$3:$A$296,Samlet!$C2669,Baggrundsvariable!$C$3:$C$296,Samlet!$E2669)</f>
        <v>207661</v>
      </c>
      <c r="H2669" s="8">
        <f>SUMIFS(Baggrundsvariable!E$3:E$296,Baggrundsvariable!$A$3:$A$296,Samlet!$C2669,Baggrundsvariable!$C$3:$C$296,Samlet!$E2669)</f>
        <v>0.79999999999999982</v>
      </c>
      <c r="I2669" s="8">
        <f>SUMIFS(Baggrundsvariable!F$3:F$296,Baggrundsvariable!$A$3:$A$296,Samlet!$C2669,Baggrundsvariable!$C$3:$C$296,Samlet!$E2669)</f>
        <v>2.6</v>
      </c>
      <c r="J2669" s="8">
        <f>SUMIFS(Baggrundsvariable!G$3:G$296,Baggrundsvariable!$A$3:$A$296,Samlet!$C2669,Baggrundsvariable!$C$3:$C$296,Samlet!$E2669)</f>
        <v>15.3</v>
      </c>
      <c r="K2669" s="8">
        <f>SUMIFS(Baggrundsvariable!H$3:H$296,Baggrundsvariable!$A$3:$A$296,Samlet!$C2669,Baggrundsvariable!$C$3:$C$296,Samlet!$E2669)</f>
        <v>14.1</v>
      </c>
      <c r="L2669" s="8">
        <f>SUMIFS(Baggrundsvariable!I$3:I$296,Baggrundsvariable!$A$3:$A$296,Samlet!$C2669,Baggrundsvariable!$C$3:$C$296,Samlet!$E2669)</f>
        <v>6.2292185563721585</v>
      </c>
    </row>
    <row r="2670" spans="1:12">
      <c r="A2670">
        <v>8660</v>
      </c>
      <c r="B2670" t="s">
        <v>1119</v>
      </c>
      <c r="C2670">
        <v>615</v>
      </c>
      <c r="D2670" t="s">
        <v>1321</v>
      </c>
      <c r="E2670">
        <v>2015</v>
      </c>
      <c r="F2670" s="15">
        <f>IF(VLOOKUP(IF($A2670&lt;1500,'BM011'!$D$5,IF($A2670&lt;1800,'BM011'!$D$5,IF($A2670&lt;2000,'BM011'!$D$5,$A2670))),'BM011'!$D$5:$U$607,'BM011'!T$609,0)="BRUG KOM",VLOOKUP($C2670,'BM010'!$C$5:$T$102,'BM010'!S$104,0),VLOOKUP(IF($A2670&lt;1500,'BM011'!$D$5,IF($A2670&lt;1800,'BM011'!$D$5,IF($A2670&lt;2000,'BM011'!$D$5,$A2670))),'BM011'!$D$5:$U$607,'BM011'!T$609,0))</f>
        <v>15310.75</v>
      </c>
      <c r="G2670">
        <f>SUMIFS(Baggrundsvariable!D$3:D$296,Baggrundsvariable!$A$3:$A$296,Samlet!$C2670,Baggrundsvariable!$C$3:$C$296,Samlet!$E2670)</f>
        <v>212286</v>
      </c>
      <c r="H2670" s="8">
        <f>SUMIFS(Baggrundsvariable!E$3:E$296,Baggrundsvariable!$A$3:$A$296,Samlet!$C2670,Baggrundsvariable!$C$3:$C$296,Samlet!$E2670)</f>
        <v>0.6</v>
      </c>
      <c r="I2670" s="8">
        <f>SUMIFS(Baggrundsvariable!F$3:F$296,Baggrundsvariable!$A$3:$A$296,Samlet!$C2670,Baggrundsvariable!$C$3:$C$296,Samlet!$E2670)</f>
        <v>3.1</v>
      </c>
      <c r="J2670" s="8">
        <f>SUMIFS(Baggrundsvariable!G$3:G$296,Baggrundsvariable!$A$3:$A$296,Samlet!$C2670,Baggrundsvariable!$C$3:$C$296,Samlet!$E2670)</f>
        <v>17.5</v>
      </c>
      <c r="K2670" s="8">
        <f>SUMIFS(Baggrundsvariable!H$3:H$296,Baggrundsvariable!$A$3:$A$296,Samlet!$C2670,Baggrundsvariable!$C$3:$C$296,Samlet!$E2670)</f>
        <v>15.9</v>
      </c>
      <c r="L2670" s="8">
        <f>SUMIFS(Baggrundsvariable!I$3:I$296,Baggrundsvariable!$A$3:$A$296,Samlet!$C2670,Baggrundsvariable!$C$3:$C$296,Samlet!$E2670)</f>
        <v>6.8549687795212089</v>
      </c>
    </row>
    <row r="2671" spans="1:12">
      <c r="A2671">
        <v>8660</v>
      </c>
      <c r="B2671" t="s">
        <v>1119</v>
      </c>
      <c r="C2671">
        <v>727</v>
      </c>
      <c r="D2671" t="s">
        <v>1315</v>
      </c>
      <c r="E2671">
        <v>2015</v>
      </c>
      <c r="F2671" s="15">
        <f>IF(VLOOKUP(IF($A2671&lt;1500,'BM011'!$D$5,IF($A2671&lt;1800,'BM011'!$D$5,IF($A2671&lt;2000,'BM011'!$D$5,$A2671))),'BM011'!$D$5:$U$607,'BM011'!T$609,0)="BRUG KOM",VLOOKUP($C2671,'BM010'!$C$5:$T$102,'BM010'!S$104,0),VLOOKUP(IF($A2671&lt;1500,'BM011'!$D$5,IF($A2671&lt;1800,'BM011'!$D$5,IF($A2671&lt;2000,'BM011'!$D$5,$A2671))),'BM011'!$D$5:$U$607,'BM011'!T$609,0))</f>
        <v>15310.75</v>
      </c>
      <c r="G2671">
        <f>SUMIFS(Baggrundsvariable!D$3:D$296,Baggrundsvariable!$A$3:$A$296,Samlet!$C2671,Baggrundsvariable!$C$3:$C$296,Samlet!$E2671)</f>
        <v>222963</v>
      </c>
      <c r="H2671" s="8">
        <f>SUMIFS(Baggrundsvariable!E$3:E$296,Baggrundsvariable!$A$3:$A$296,Samlet!$C2671,Baggrundsvariable!$C$3:$C$296,Samlet!$E2671)</f>
        <v>0.41666666666666669</v>
      </c>
      <c r="I2671" s="8">
        <f>SUMIFS(Baggrundsvariable!F$3:F$296,Baggrundsvariable!$A$3:$A$296,Samlet!$C2671,Baggrundsvariable!$C$3:$C$296,Samlet!$E2671)</f>
        <v>2</v>
      </c>
      <c r="J2671" s="8">
        <f>SUMIFS(Baggrundsvariable!G$3:G$296,Baggrundsvariable!$A$3:$A$296,Samlet!$C2671,Baggrundsvariable!$C$3:$C$296,Samlet!$E2671)</f>
        <v>10.8</v>
      </c>
      <c r="K2671" s="8">
        <f>SUMIFS(Baggrundsvariable!H$3:H$296,Baggrundsvariable!$A$3:$A$296,Samlet!$C2671,Baggrundsvariable!$C$3:$C$296,Samlet!$E2671)</f>
        <v>14.5</v>
      </c>
      <c r="L2671" s="8">
        <f>SUMIFS(Baggrundsvariable!I$3:I$296,Baggrundsvariable!$A$3:$A$296,Samlet!$C2671,Baggrundsvariable!$C$3:$C$296,Samlet!$E2671)</f>
        <v>3.717100025023317</v>
      </c>
    </row>
    <row r="2672" spans="1:12">
      <c r="A2672">
        <v>8660</v>
      </c>
      <c r="B2672" t="s">
        <v>1119</v>
      </c>
      <c r="C2672">
        <v>746</v>
      </c>
      <c r="D2672" t="s">
        <v>1317</v>
      </c>
      <c r="E2672">
        <v>2015</v>
      </c>
      <c r="F2672" s="15">
        <f>IF(VLOOKUP(IF($A2672&lt;1500,'BM011'!$D$5,IF($A2672&lt;1800,'BM011'!$D$5,IF($A2672&lt;2000,'BM011'!$D$5,$A2672))),'BM011'!$D$5:$U$607,'BM011'!T$609,0)="BRUG KOM",VLOOKUP($C2672,'BM010'!$C$5:$T$102,'BM010'!S$104,0),VLOOKUP(IF($A2672&lt;1500,'BM011'!$D$5,IF($A2672&lt;1800,'BM011'!$D$5,IF($A2672&lt;2000,'BM011'!$D$5,$A2672))),'BM011'!$D$5:$U$607,'BM011'!T$609,0))</f>
        <v>15310.75</v>
      </c>
      <c r="G2672">
        <f>SUMIFS(Baggrundsvariable!D$3:D$296,Baggrundsvariable!$A$3:$A$296,Samlet!$C2672,Baggrundsvariable!$C$3:$C$296,Samlet!$E2672)</f>
        <v>241806</v>
      </c>
      <c r="H2672" s="8">
        <f>SUMIFS(Baggrundsvariable!E$3:E$296,Baggrundsvariable!$A$3:$A$296,Samlet!$C2672,Baggrundsvariable!$C$3:$C$296,Samlet!$E2672)</f>
        <v>0.34999999999999992</v>
      </c>
      <c r="I2672" s="8">
        <f>SUMIFS(Baggrundsvariable!F$3:F$296,Baggrundsvariable!$A$3:$A$296,Samlet!$C2672,Baggrundsvariable!$C$3:$C$296,Samlet!$E2672)</f>
        <v>1.9</v>
      </c>
      <c r="J2672" s="8">
        <f>SUMIFS(Baggrundsvariable!G$3:G$296,Baggrundsvariable!$A$3:$A$296,Samlet!$C2672,Baggrundsvariable!$C$3:$C$296,Samlet!$E2672)</f>
        <v>8.3000000000000007</v>
      </c>
      <c r="K2672" s="8">
        <f>SUMIFS(Baggrundsvariable!H$3:H$296,Baggrundsvariable!$A$3:$A$296,Samlet!$C2672,Baggrundsvariable!$C$3:$C$296,Samlet!$E2672)</f>
        <v>11.5</v>
      </c>
      <c r="L2672" s="8">
        <f>SUMIFS(Baggrundsvariable!I$3:I$296,Baggrundsvariable!$A$3:$A$296,Samlet!$C2672,Baggrundsvariable!$C$3:$C$296,Samlet!$E2672)</f>
        <v>3.5056726231327793</v>
      </c>
    </row>
    <row r="2673" spans="1:12">
      <c r="A2673">
        <v>8660</v>
      </c>
      <c r="B2673" t="s">
        <v>1119</v>
      </c>
      <c r="C2673">
        <v>751</v>
      </c>
      <c r="D2673" t="s">
        <v>1314</v>
      </c>
      <c r="E2673">
        <v>2015</v>
      </c>
      <c r="F2673" s="15">
        <f>IF(VLOOKUP(IF($A2673&lt;1500,'BM011'!$D$5,IF($A2673&lt;1800,'BM011'!$D$5,IF($A2673&lt;2000,'BM011'!$D$5,$A2673))),'BM011'!$D$5:$U$607,'BM011'!T$609,0)="BRUG KOM",VLOOKUP($C2673,'BM010'!$C$5:$T$102,'BM010'!S$104,0),VLOOKUP(IF($A2673&lt;1500,'BM011'!$D$5,IF($A2673&lt;1800,'BM011'!$D$5,IF($A2673&lt;2000,'BM011'!$D$5,$A2673))),'BM011'!$D$5:$U$607,'BM011'!T$609,0))</f>
        <v>15310.75</v>
      </c>
      <c r="G2673">
        <f>SUMIFS(Baggrundsvariable!D$3:D$296,Baggrundsvariable!$A$3:$A$296,Samlet!$C2673,Baggrundsvariable!$C$3:$C$296,Samlet!$E2673)</f>
        <v>220011</v>
      </c>
      <c r="H2673" s="8">
        <f>SUMIFS(Baggrundsvariable!E$3:E$296,Baggrundsvariable!$A$3:$A$296,Samlet!$C2673,Baggrundsvariable!$C$3:$C$296,Samlet!$E2673)</f>
        <v>0.94166666666666687</v>
      </c>
      <c r="I2673" s="8">
        <f>SUMIFS(Baggrundsvariable!F$3:F$296,Baggrundsvariable!$A$3:$A$296,Samlet!$C2673,Baggrundsvariable!$C$3:$C$296,Samlet!$E2673)</f>
        <v>4.4000000000000004</v>
      </c>
      <c r="J2673" s="8">
        <f>SUMIFS(Baggrundsvariable!G$3:G$296,Baggrundsvariable!$A$3:$A$296,Samlet!$C2673,Baggrundsvariable!$C$3:$C$296,Samlet!$E2673)</f>
        <v>22.2</v>
      </c>
      <c r="K2673" s="8">
        <f>SUMIFS(Baggrundsvariable!H$3:H$296,Baggrundsvariable!$A$3:$A$296,Samlet!$C2673,Baggrundsvariable!$C$3:$C$296,Samlet!$E2673)</f>
        <v>14.9</v>
      </c>
      <c r="L2673" s="8">
        <f>SUMIFS(Baggrundsvariable!I$3:I$296,Baggrundsvariable!$A$3:$A$296,Samlet!$C2673,Baggrundsvariable!$C$3:$C$296,Samlet!$E2673)</f>
        <v>10.917693384869564</v>
      </c>
    </row>
    <row r="2674" spans="1:12">
      <c r="A2674">
        <v>8670</v>
      </c>
      <c r="B2674" t="s">
        <v>1120</v>
      </c>
      <c r="C2674">
        <v>746</v>
      </c>
      <c r="D2674" t="s">
        <v>1317</v>
      </c>
      <c r="E2674">
        <v>2015</v>
      </c>
      <c r="F2674" s="15">
        <f>IF(VLOOKUP(IF($A2674&lt;1500,'BM011'!$D$5,IF($A2674&lt;1800,'BM011'!$D$5,IF($A2674&lt;2000,'BM011'!$D$5,$A2674))),'BM011'!$D$5:$U$607,'BM011'!T$609,0)="BRUG KOM",VLOOKUP($C2674,'BM010'!$C$5:$T$102,'BM010'!S$104,0),VLOOKUP(IF($A2674&lt;1500,'BM011'!$D$5,IF($A2674&lt;1800,'BM011'!$D$5,IF($A2674&lt;2000,'BM011'!$D$5,$A2674))),'BM011'!$D$5:$U$607,'BM011'!T$609,0))</f>
        <v>12182</v>
      </c>
      <c r="G2674">
        <f>SUMIFS(Baggrundsvariable!D$3:D$296,Baggrundsvariable!$A$3:$A$296,Samlet!$C2674,Baggrundsvariable!$C$3:$C$296,Samlet!$E2674)</f>
        <v>241806</v>
      </c>
      <c r="H2674" s="8">
        <f>SUMIFS(Baggrundsvariable!E$3:E$296,Baggrundsvariable!$A$3:$A$296,Samlet!$C2674,Baggrundsvariable!$C$3:$C$296,Samlet!$E2674)</f>
        <v>0.34999999999999992</v>
      </c>
      <c r="I2674" s="8">
        <f>SUMIFS(Baggrundsvariable!F$3:F$296,Baggrundsvariable!$A$3:$A$296,Samlet!$C2674,Baggrundsvariable!$C$3:$C$296,Samlet!$E2674)</f>
        <v>1.9</v>
      </c>
      <c r="J2674" s="8">
        <f>SUMIFS(Baggrundsvariable!G$3:G$296,Baggrundsvariable!$A$3:$A$296,Samlet!$C2674,Baggrundsvariable!$C$3:$C$296,Samlet!$E2674)</f>
        <v>8.3000000000000007</v>
      </c>
      <c r="K2674" s="8">
        <f>SUMIFS(Baggrundsvariable!H$3:H$296,Baggrundsvariable!$A$3:$A$296,Samlet!$C2674,Baggrundsvariable!$C$3:$C$296,Samlet!$E2674)</f>
        <v>11.5</v>
      </c>
      <c r="L2674" s="8">
        <f>SUMIFS(Baggrundsvariable!I$3:I$296,Baggrundsvariable!$A$3:$A$296,Samlet!$C2674,Baggrundsvariable!$C$3:$C$296,Samlet!$E2674)</f>
        <v>3.5056726231327793</v>
      </c>
    </row>
    <row r="2675" spans="1:12">
      <c r="A2675">
        <v>8680</v>
      </c>
      <c r="B2675" t="s">
        <v>1121</v>
      </c>
      <c r="C2675">
        <v>615</v>
      </c>
      <c r="D2675" t="s">
        <v>1321</v>
      </c>
      <c r="E2675">
        <v>2015</v>
      </c>
      <c r="F2675" s="15">
        <f>IF(VLOOKUP(IF($A2675&lt;1500,'BM011'!$D$5,IF($A2675&lt;1800,'BM011'!$D$5,IF($A2675&lt;2000,'BM011'!$D$5,$A2675))),'BM011'!$D$5:$U$607,'BM011'!T$609,0)="BRUG KOM",VLOOKUP($C2675,'BM010'!$C$5:$T$102,'BM010'!S$104,0),VLOOKUP(IF($A2675&lt;1500,'BM011'!$D$5,IF($A2675&lt;1800,'BM011'!$D$5,IF($A2675&lt;2000,'BM011'!$D$5,$A2675))),'BM011'!$D$5:$U$607,'BM011'!T$609,0))</f>
        <v>15379</v>
      </c>
      <c r="G2675">
        <f>SUMIFS(Baggrundsvariable!D$3:D$296,Baggrundsvariable!$A$3:$A$296,Samlet!$C2675,Baggrundsvariable!$C$3:$C$296,Samlet!$E2675)</f>
        <v>212286</v>
      </c>
      <c r="H2675" s="8">
        <f>SUMIFS(Baggrundsvariable!E$3:E$296,Baggrundsvariable!$A$3:$A$296,Samlet!$C2675,Baggrundsvariable!$C$3:$C$296,Samlet!$E2675)</f>
        <v>0.6</v>
      </c>
      <c r="I2675" s="8">
        <f>SUMIFS(Baggrundsvariable!F$3:F$296,Baggrundsvariable!$A$3:$A$296,Samlet!$C2675,Baggrundsvariable!$C$3:$C$296,Samlet!$E2675)</f>
        <v>3.1</v>
      </c>
      <c r="J2675" s="8">
        <f>SUMIFS(Baggrundsvariable!G$3:G$296,Baggrundsvariable!$A$3:$A$296,Samlet!$C2675,Baggrundsvariable!$C$3:$C$296,Samlet!$E2675)</f>
        <v>17.5</v>
      </c>
      <c r="K2675" s="8">
        <f>SUMIFS(Baggrundsvariable!H$3:H$296,Baggrundsvariable!$A$3:$A$296,Samlet!$C2675,Baggrundsvariable!$C$3:$C$296,Samlet!$E2675)</f>
        <v>15.9</v>
      </c>
      <c r="L2675" s="8">
        <f>SUMIFS(Baggrundsvariable!I$3:I$296,Baggrundsvariable!$A$3:$A$296,Samlet!$C2675,Baggrundsvariable!$C$3:$C$296,Samlet!$E2675)</f>
        <v>6.8549687795212089</v>
      </c>
    </row>
    <row r="2676" spans="1:12">
      <c r="A2676">
        <v>8680</v>
      </c>
      <c r="B2676" t="s">
        <v>1121</v>
      </c>
      <c r="C2676">
        <v>740</v>
      </c>
      <c r="D2676" t="s">
        <v>1308</v>
      </c>
      <c r="E2676">
        <v>2015</v>
      </c>
      <c r="F2676" s="15">
        <f>IF(VLOOKUP(IF($A2676&lt;1500,'BM011'!$D$5,IF($A2676&lt;1800,'BM011'!$D$5,IF($A2676&lt;2000,'BM011'!$D$5,$A2676))),'BM011'!$D$5:$U$607,'BM011'!T$609,0)="BRUG KOM",VLOOKUP($C2676,'BM010'!$C$5:$T$102,'BM010'!S$104,0),VLOOKUP(IF($A2676&lt;1500,'BM011'!$D$5,IF($A2676&lt;1800,'BM011'!$D$5,IF($A2676&lt;2000,'BM011'!$D$5,$A2676))),'BM011'!$D$5:$U$607,'BM011'!T$609,0))</f>
        <v>15379</v>
      </c>
      <c r="G2676">
        <f>SUMIFS(Baggrundsvariable!D$3:D$296,Baggrundsvariable!$A$3:$A$296,Samlet!$C2676,Baggrundsvariable!$C$3:$C$296,Samlet!$E2676)</f>
        <v>223506</v>
      </c>
      <c r="H2676" s="8">
        <f>SUMIFS(Baggrundsvariable!E$3:E$296,Baggrundsvariable!$A$3:$A$296,Samlet!$C2676,Baggrundsvariable!$C$3:$C$296,Samlet!$E2676)</f>
        <v>0.79166666666666663</v>
      </c>
      <c r="I2676" s="8">
        <f>SUMIFS(Baggrundsvariable!F$3:F$296,Baggrundsvariable!$A$3:$A$296,Samlet!$C2676,Baggrundsvariable!$C$3:$C$296,Samlet!$E2676)</f>
        <v>2.8</v>
      </c>
      <c r="J2676" s="8">
        <f>SUMIFS(Baggrundsvariable!G$3:G$296,Baggrundsvariable!$A$3:$A$296,Samlet!$C2676,Baggrundsvariable!$C$3:$C$296,Samlet!$E2676)</f>
        <v>13.7</v>
      </c>
      <c r="K2676" s="8">
        <f>SUMIFS(Baggrundsvariable!H$3:H$296,Baggrundsvariable!$A$3:$A$296,Samlet!$C2676,Baggrundsvariable!$C$3:$C$296,Samlet!$E2676)</f>
        <v>14.6</v>
      </c>
      <c r="L2676" s="8">
        <f>SUMIFS(Baggrundsvariable!I$3:I$296,Baggrundsvariable!$A$3:$A$296,Samlet!$C2676,Baggrundsvariable!$C$3:$C$296,Samlet!$E2676)</f>
        <v>4.1907426387080688</v>
      </c>
    </row>
    <row r="2677" spans="1:12">
      <c r="A2677">
        <v>8680</v>
      </c>
      <c r="B2677" t="s">
        <v>1121</v>
      </c>
      <c r="C2677">
        <v>746</v>
      </c>
      <c r="D2677" t="s">
        <v>1317</v>
      </c>
      <c r="E2677">
        <v>2015</v>
      </c>
      <c r="F2677" s="15">
        <f>IF(VLOOKUP(IF($A2677&lt;1500,'BM011'!$D$5,IF($A2677&lt;1800,'BM011'!$D$5,IF($A2677&lt;2000,'BM011'!$D$5,$A2677))),'BM011'!$D$5:$U$607,'BM011'!T$609,0)="BRUG KOM",VLOOKUP($C2677,'BM010'!$C$5:$T$102,'BM010'!S$104,0),VLOOKUP(IF($A2677&lt;1500,'BM011'!$D$5,IF($A2677&lt;1800,'BM011'!$D$5,IF($A2677&lt;2000,'BM011'!$D$5,$A2677))),'BM011'!$D$5:$U$607,'BM011'!T$609,0))</f>
        <v>15379</v>
      </c>
      <c r="G2677">
        <f>SUMIFS(Baggrundsvariable!D$3:D$296,Baggrundsvariable!$A$3:$A$296,Samlet!$C2677,Baggrundsvariable!$C$3:$C$296,Samlet!$E2677)</f>
        <v>241806</v>
      </c>
      <c r="H2677" s="8">
        <f>SUMIFS(Baggrundsvariable!E$3:E$296,Baggrundsvariable!$A$3:$A$296,Samlet!$C2677,Baggrundsvariable!$C$3:$C$296,Samlet!$E2677)</f>
        <v>0.34999999999999992</v>
      </c>
      <c r="I2677" s="8">
        <f>SUMIFS(Baggrundsvariable!F$3:F$296,Baggrundsvariable!$A$3:$A$296,Samlet!$C2677,Baggrundsvariable!$C$3:$C$296,Samlet!$E2677)</f>
        <v>1.9</v>
      </c>
      <c r="J2677" s="8">
        <f>SUMIFS(Baggrundsvariable!G$3:G$296,Baggrundsvariable!$A$3:$A$296,Samlet!$C2677,Baggrundsvariable!$C$3:$C$296,Samlet!$E2677)</f>
        <v>8.3000000000000007</v>
      </c>
      <c r="K2677" s="8">
        <f>SUMIFS(Baggrundsvariable!H$3:H$296,Baggrundsvariable!$A$3:$A$296,Samlet!$C2677,Baggrundsvariable!$C$3:$C$296,Samlet!$E2677)</f>
        <v>11.5</v>
      </c>
      <c r="L2677" s="8">
        <f>SUMIFS(Baggrundsvariable!I$3:I$296,Baggrundsvariable!$A$3:$A$296,Samlet!$C2677,Baggrundsvariable!$C$3:$C$296,Samlet!$E2677)</f>
        <v>3.5056726231327793</v>
      </c>
    </row>
    <row r="2678" spans="1:12">
      <c r="A2678">
        <v>8700</v>
      </c>
      <c r="B2678" t="s">
        <v>1122</v>
      </c>
      <c r="C2678">
        <v>615</v>
      </c>
      <c r="D2678" t="s">
        <v>1321</v>
      </c>
      <c r="E2678">
        <v>2015</v>
      </c>
      <c r="F2678" s="15">
        <f>IF(VLOOKUP(IF($A2678&lt;1500,'BM011'!$D$5,IF($A2678&lt;1800,'BM011'!$D$5,IF($A2678&lt;2000,'BM011'!$D$5,$A2678))),'BM011'!$D$5:$U$607,'BM011'!T$609,0)="BRUG KOM",VLOOKUP($C2678,'BM010'!$C$5:$T$102,'BM010'!S$104,0),VLOOKUP(IF($A2678&lt;1500,'BM011'!$D$5,IF($A2678&lt;1800,'BM011'!$D$5,IF($A2678&lt;2000,'BM011'!$D$5,$A2678))),'BM011'!$D$5:$U$607,'BM011'!T$609,0))</f>
        <v>11068.5</v>
      </c>
      <c r="G2678">
        <f>SUMIFS(Baggrundsvariable!D$3:D$296,Baggrundsvariable!$A$3:$A$296,Samlet!$C2678,Baggrundsvariable!$C$3:$C$296,Samlet!$E2678)</f>
        <v>212286</v>
      </c>
      <c r="H2678" s="8">
        <f>SUMIFS(Baggrundsvariable!E$3:E$296,Baggrundsvariable!$A$3:$A$296,Samlet!$C2678,Baggrundsvariable!$C$3:$C$296,Samlet!$E2678)</f>
        <v>0.6</v>
      </c>
      <c r="I2678" s="8">
        <f>SUMIFS(Baggrundsvariable!F$3:F$296,Baggrundsvariable!$A$3:$A$296,Samlet!$C2678,Baggrundsvariable!$C$3:$C$296,Samlet!$E2678)</f>
        <v>3.1</v>
      </c>
      <c r="J2678" s="8">
        <f>SUMIFS(Baggrundsvariable!G$3:G$296,Baggrundsvariable!$A$3:$A$296,Samlet!$C2678,Baggrundsvariable!$C$3:$C$296,Samlet!$E2678)</f>
        <v>17.5</v>
      </c>
      <c r="K2678" s="8">
        <f>SUMIFS(Baggrundsvariable!H$3:H$296,Baggrundsvariable!$A$3:$A$296,Samlet!$C2678,Baggrundsvariable!$C$3:$C$296,Samlet!$E2678)</f>
        <v>15.9</v>
      </c>
      <c r="L2678" s="8">
        <f>SUMIFS(Baggrundsvariable!I$3:I$296,Baggrundsvariable!$A$3:$A$296,Samlet!$C2678,Baggrundsvariable!$C$3:$C$296,Samlet!$E2678)</f>
        <v>6.8549687795212089</v>
      </c>
    </row>
    <row r="2679" spans="1:12">
      <c r="A2679">
        <v>8700</v>
      </c>
      <c r="B2679" t="s">
        <v>1122</v>
      </c>
      <c r="C2679">
        <v>766</v>
      </c>
      <c r="D2679" t="s">
        <v>1306</v>
      </c>
      <c r="E2679">
        <v>2015</v>
      </c>
      <c r="F2679" s="15">
        <f>IF(VLOOKUP(IF($A2679&lt;1500,'BM011'!$D$5,IF($A2679&lt;1800,'BM011'!$D$5,IF($A2679&lt;2000,'BM011'!$D$5,$A2679))),'BM011'!$D$5:$U$607,'BM011'!T$609,0)="BRUG KOM",VLOOKUP($C2679,'BM010'!$C$5:$T$102,'BM010'!S$104,0),VLOOKUP(IF($A2679&lt;1500,'BM011'!$D$5,IF($A2679&lt;1800,'BM011'!$D$5,IF($A2679&lt;2000,'BM011'!$D$5,$A2679))),'BM011'!$D$5:$U$607,'BM011'!T$609,0))</f>
        <v>11068.5</v>
      </c>
      <c r="G2679">
        <f>SUMIFS(Baggrundsvariable!D$3:D$296,Baggrundsvariable!$A$3:$A$296,Samlet!$C2679,Baggrundsvariable!$C$3:$C$296,Samlet!$E2679)</f>
        <v>218083</v>
      </c>
      <c r="H2679" s="8">
        <f>SUMIFS(Baggrundsvariable!E$3:E$296,Baggrundsvariable!$A$3:$A$296,Samlet!$C2679,Baggrundsvariable!$C$3:$C$296,Samlet!$E2679)</f>
        <v>0.35833333333333323</v>
      </c>
      <c r="I2679" s="8">
        <f>SUMIFS(Baggrundsvariable!F$3:F$296,Baggrundsvariable!$A$3:$A$296,Samlet!$C2679,Baggrundsvariable!$C$3:$C$296,Samlet!$E2679)</f>
        <v>2.2000000000000002</v>
      </c>
      <c r="J2679" s="8">
        <f>SUMIFS(Baggrundsvariable!G$3:G$296,Baggrundsvariable!$A$3:$A$296,Samlet!$C2679,Baggrundsvariable!$C$3:$C$296,Samlet!$E2679)</f>
        <v>11.1</v>
      </c>
      <c r="K2679" s="8">
        <f>SUMIFS(Baggrundsvariable!H$3:H$296,Baggrundsvariable!$A$3:$A$296,Samlet!$C2679,Baggrundsvariable!$C$3:$C$296,Samlet!$E2679)</f>
        <v>12.7</v>
      </c>
      <c r="L2679" s="8">
        <f>SUMIFS(Baggrundsvariable!I$3:I$296,Baggrundsvariable!$A$3:$A$296,Samlet!$C2679,Baggrundsvariable!$C$3:$C$296,Samlet!$E2679)</f>
        <v>2.9913813159047993</v>
      </c>
    </row>
    <row r="2680" spans="1:12">
      <c r="A2680">
        <v>8721</v>
      </c>
      <c r="B2680" t="s">
        <v>1123</v>
      </c>
      <c r="C2680">
        <v>766</v>
      </c>
      <c r="D2680" t="s">
        <v>1306</v>
      </c>
      <c r="E2680">
        <v>2015</v>
      </c>
      <c r="F2680" s="15">
        <f>IF(VLOOKUP(IF($A2680&lt;1500,'BM011'!$D$5,IF($A2680&lt;1800,'BM011'!$D$5,IF($A2680&lt;2000,'BM011'!$D$5,$A2680))),'BM011'!$D$5:$U$607,'BM011'!T$609,0)="BRUG KOM",VLOOKUP($C2680,'BM010'!$C$5:$T$102,'BM010'!S$104,0),VLOOKUP(IF($A2680&lt;1500,'BM011'!$D$5,IF($A2680&lt;1800,'BM011'!$D$5,IF($A2680&lt;2000,'BM011'!$D$5,$A2680))),'BM011'!$D$5:$U$607,'BM011'!T$609,0))</f>
        <v>8005.75</v>
      </c>
      <c r="G2680">
        <f>SUMIFS(Baggrundsvariable!D$3:D$296,Baggrundsvariable!$A$3:$A$296,Samlet!$C2680,Baggrundsvariable!$C$3:$C$296,Samlet!$E2680)</f>
        <v>218083</v>
      </c>
      <c r="H2680" s="8">
        <f>SUMIFS(Baggrundsvariable!E$3:E$296,Baggrundsvariable!$A$3:$A$296,Samlet!$C2680,Baggrundsvariable!$C$3:$C$296,Samlet!$E2680)</f>
        <v>0.35833333333333323</v>
      </c>
      <c r="I2680" s="8">
        <f>SUMIFS(Baggrundsvariable!F$3:F$296,Baggrundsvariable!$A$3:$A$296,Samlet!$C2680,Baggrundsvariable!$C$3:$C$296,Samlet!$E2680)</f>
        <v>2.2000000000000002</v>
      </c>
      <c r="J2680" s="8">
        <f>SUMIFS(Baggrundsvariable!G$3:G$296,Baggrundsvariable!$A$3:$A$296,Samlet!$C2680,Baggrundsvariable!$C$3:$C$296,Samlet!$E2680)</f>
        <v>11.1</v>
      </c>
      <c r="K2680" s="8">
        <f>SUMIFS(Baggrundsvariable!H$3:H$296,Baggrundsvariable!$A$3:$A$296,Samlet!$C2680,Baggrundsvariable!$C$3:$C$296,Samlet!$E2680)</f>
        <v>12.7</v>
      </c>
      <c r="L2680" s="8">
        <f>SUMIFS(Baggrundsvariable!I$3:I$296,Baggrundsvariable!$A$3:$A$296,Samlet!$C2680,Baggrundsvariable!$C$3:$C$296,Samlet!$E2680)</f>
        <v>2.9913813159047993</v>
      </c>
    </row>
    <row r="2681" spans="1:12">
      <c r="A2681">
        <v>8722</v>
      </c>
      <c r="B2681" t="s">
        <v>1124</v>
      </c>
      <c r="C2681">
        <v>766</v>
      </c>
      <c r="D2681" t="s">
        <v>1306</v>
      </c>
      <c r="E2681">
        <v>2015</v>
      </c>
      <c r="F2681" s="15">
        <f>IF(VLOOKUP(IF($A2681&lt;1500,'BM011'!$D$5,IF($A2681&lt;1800,'BM011'!$D$5,IF($A2681&lt;2000,'BM011'!$D$5,$A2681))),'BM011'!$D$5:$U$607,'BM011'!T$609,0)="BRUG KOM",VLOOKUP($C2681,'BM010'!$C$5:$T$102,'BM010'!S$104,0),VLOOKUP(IF($A2681&lt;1500,'BM011'!$D$5,IF($A2681&lt;1800,'BM011'!$D$5,IF($A2681&lt;2000,'BM011'!$D$5,$A2681))),'BM011'!$D$5:$U$607,'BM011'!T$609,0))</f>
        <v>9786.25</v>
      </c>
      <c r="G2681">
        <f>SUMIFS(Baggrundsvariable!D$3:D$296,Baggrundsvariable!$A$3:$A$296,Samlet!$C2681,Baggrundsvariable!$C$3:$C$296,Samlet!$E2681)</f>
        <v>218083</v>
      </c>
      <c r="H2681" s="8">
        <f>SUMIFS(Baggrundsvariable!E$3:E$296,Baggrundsvariable!$A$3:$A$296,Samlet!$C2681,Baggrundsvariable!$C$3:$C$296,Samlet!$E2681)</f>
        <v>0.35833333333333323</v>
      </c>
      <c r="I2681" s="8">
        <f>SUMIFS(Baggrundsvariable!F$3:F$296,Baggrundsvariable!$A$3:$A$296,Samlet!$C2681,Baggrundsvariable!$C$3:$C$296,Samlet!$E2681)</f>
        <v>2.2000000000000002</v>
      </c>
      <c r="J2681" s="8">
        <f>SUMIFS(Baggrundsvariable!G$3:G$296,Baggrundsvariable!$A$3:$A$296,Samlet!$C2681,Baggrundsvariable!$C$3:$C$296,Samlet!$E2681)</f>
        <v>11.1</v>
      </c>
      <c r="K2681" s="8">
        <f>SUMIFS(Baggrundsvariable!H$3:H$296,Baggrundsvariable!$A$3:$A$296,Samlet!$C2681,Baggrundsvariable!$C$3:$C$296,Samlet!$E2681)</f>
        <v>12.7</v>
      </c>
      <c r="L2681" s="8">
        <f>SUMIFS(Baggrundsvariable!I$3:I$296,Baggrundsvariable!$A$3:$A$296,Samlet!$C2681,Baggrundsvariable!$C$3:$C$296,Samlet!$E2681)</f>
        <v>2.9913813159047993</v>
      </c>
    </row>
    <row r="2682" spans="1:12">
      <c r="A2682">
        <v>8723</v>
      </c>
      <c r="B2682" t="s">
        <v>1125</v>
      </c>
      <c r="C2682">
        <v>766</v>
      </c>
      <c r="D2682" t="s">
        <v>1306</v>
      </c>
      <c r="E2682">
        <v>2015</v>
      </c>
      <c r="F2682" s="15">
        <f>IF(VLOOKUP(IF($A2682&lt;1500,'BM011'!$D$5,IF($A2682&lt;1800,'BM011'!$D$5,IF($A2682&lt;2000,'BM011'!$D$5,$A2682))),'BM011'!$D$5:$U$607,'BM011'!T$609,0)="BRUG KOM",VLOOKUP($C2682,'BM010'!$C$5:$T$102,'BM010'!S$104,0),VLOOKUP(IF($A2682&lt;1500,'BM011'!$D$5,IF($A2682&lt;1800,'BM011'!$D$5,IF($A2682&lt;2000,'BM011'!$D$5,$A2682))),'BM011'!$D$5:$U$607,'BM011'!T$609,0))</f>
        <v>8579.5</v>
      </c>
      <c r="G2682">
        <f>SUMIFS(Baggrundsvariable!D$3:D$296,Baggrundsvariable!$A$3:$A$296,Samlet!$C2682,Baggrundsvariable!$C$3:$C$296,Samlet!$E2682)</f>
        <v>218083</v>
      </c>
      <c r="H2682" s="8">
        <f>SUMIFS(Baggrundsvariable!E$3:E$296,Baggrundsvariable!$A$3:$A$296,Samlet!$C2682,Baggrundsvariable!$C$3:$C$296,Samlet!$E2682)</f>
        <v>0.35833333333333323</v>
      </c>
      <c r="I2682" s="8">
        <f>SUMIFS(Baggrundsvariable!F$3:F$296,Baggrundsvariable!$A$3:$A$296,Samlet!$C2682,Baggrundsvariable!$C$3:$C$296,Samlet!$E2682)</f>
        <v>2.2000000000000002</v>
      </c>
      <c r="J2682" s="8">
        <f>SUMIFS(Baggrundsvariable!G$3:G$296,Baggrundsvariable!$A$3:$A$296,Samlet!$C2682,Baggrundsvariable!$C$3:$C$296,Samlet!$E2682)</f>
        <v>11.1</v>
      </c>
      <c r="K2682" s="8">
        <f>SUMIFS(Baggrundsvariable!H$3:H$296,Baggrundsvariable!$A$3:$A$296,Samlet!$C2682,Baggrundsvariable!$C$3:$C$296,Samlet!$E2682)</f>
        <v>12.7</v>
      </c>
      <c r="L2682" s="8">
        <f>SUMIFS(Baggrundsvariable!I$3:I$296,Baggrundsvariable!$A$3:$A$296,Samlet!$C2682,Baggrundsvariable!$C$3:$C$296,Samlet!$E2682)</f>
        <v>2.9913813159047993</v>
      </c>
    </row>
    <row r="2683" spans="1:12">
      <c r="A2683">
        <v>8732</v>
      </c>
      <c r="B2683" t="s">
        <v>1126</v>
      </c>
      <c r="C2683">
        <v>615</v>
      </c>
      <c r="D2683" t="s">
        <v>1321</v>
      </c>
      <c r="E2683">
        <v>2015</v>
      </c>
      <c r="F2683" s="15">
        <f>IF(VLOOKUP(IF($A2683&lt;1500,'BM011'!$D$5,IF($A2683&lt;1800,'BM011'!$D$5,IF($A2683&lt;2000,'BM011'!$D$5,$A2683))),'BM011'!$D$5:$U$607,'BM011'!T$609,0)="BRUG KOM",VLOOKUP($C2683,'BM010'!$C$5:$T$102,'BM010'!S$104,0),VLOOKUP(IF($A2683&lt;1500,'BM011'!$D$5,IF($A2683&lt;1800,'BM011'!$D$5,IF($A2683&lt;2000,'BM011'!$D$5,$A2683))),'BM011'!$D$5:$U$607,'BM011'!T$609,0))</f>
        <v>9047.75</v>
      </c>
      <c r="G2683">
        <f>SUMIFS(Baggrundsvariable!D$3:D$296,Baggrundsvariable!$A$3:$A$296,Samlet!$C2683,Baggrundsvariable!$C$3:$C$296,Samlet!$E2683)</f>
        <v>212286</v>
      </c>
      <c r="H2683" s="8">
        <f>SUMIFS(Baggrundsvariable!E$3:E$296,Baggrundsvariable!$A$3:$A$296,Samlet!$C2683,Baggrundsvariable!$C$3:$C$296,Samlet!$E2683)</f>
        <v>0.6</v>
      </c>
      <c r="I2683" s="8">
        <f>SUMIFS(Baggrundsvariable!F$3:F$296,Baggrundsvariable!$A$3:$A$296,Samlet!$C2683,Baggrundsvariable!$C$3:$C$296,Samlet!$E2683)</f>
        <v>3.1</v>
      </c>
      <c r="J2683" s="8">
        <f>SUMIFS(Baggrundsvariable!G$3:G$296,Baggrundsvariable!$A$3:$A$296,Samlet!$C2683,Baggrundsvariable!$C$3:$C$296,Samlet!$E2683)</f>
        <v>17.5</v>
      </c>
      <c r="K2683" s="8">
        <f>SUMIFS(Baggrundsvariable!H$3:H$296,Baggrundsvariable!$A$3:$A$296,Samlet!$C2683,Baggrundsvariable!$C$3:$C$296,Samlet!$E2683)</f>
        <v>15.9</v>
      </c>
      <c r="L2683" s="8">
        <f>SUMIFS(Baggrundsvariable!I$3:I$296,Baggrundsvariable!$A$3:$A$296,Samlet!$C2683,Baggrundsvariable!$C$3:$C$296,Samlet!$E2683)</f>
        <v>6.8549687795212089</v>
      </c>
    </row>
    <row r="2684" spans="1:12">
      <c r="A2684">
        <v>8740</v>
      </c>
      <c r="B2684" t="s">
        <v>1127</v>
      </c>
      <c r="C2684">
        <v>615</v>
      </c>
      <c r="D2684" t="s">
        <v>1321</v>
      </c>
      <c r="E2684">
        <v>2015</v>
      </c>
      <c r="F2684" s="15">
        <f>IF(VLOOKUP(IF($A2684&lt;1500,'BM011'!$D$5,IF($A2684&lt;1800,'BM011'!$D$5,IF($A2684&lt;2000,'BM011'!$D$5,$A2684))),'BM011'!$D$5:$U$607,'BM011'!T$609,0)="BRUG KOM",VLOOKUP($C2684,'BM010'!$C$5:$T$102,'BM010'!S$104,0),VLOOKUP(IF($A2684&lt;1500,'BM011'!$D$5,IF($A2684&lt;1800,'BM011'!$D$5,IF($A2684&lt;2000,'BM011'!$D$5,$A2684))),'BM011'!$D$5:$U$607,'BM011'!T$609,0))</f>
        <v>6644.5</v>
      </c>
      <c r="G2684">
        <f>SUMIFS(Baggrundsvariable!D$3:D$296,Baggrundsvariable!$A$3:$A$296,Samlet!$C2684,Baggrundsvariable!$C$3:$C$296,Samlet!$E2684)</f>
        <v>212286</v>
      </c>
      <c r="H2684" s="8">
        <f>SUMIFS(Baggrundsvariable!E$3:E$296,Baggrundsvariable!$A$3:$A$296,Samlet!$C2684,Baggrundsvariable!$C$3:$C$296,Samlet!$E2684)</f>
        <v>0.6</v>
      </c>
      <c r="I2684" s="8">
        <f>SUMIFS(Baggrundsvariable!F$3:F$296,Baggrundsvariable!$A$3:$A$296,Samlet!$C2684,Baggrundsvariable!$C$3:$C$296,Samlet!$E2684)</f>
        <v>3.1</v>
      </c>
      <c r="J2684" s="8">
        <f>SUMIFS(Baggrundsvariable!G$3:G$296,Baggrundsvariable!$A$3:$A$296,Samlet!$C2684,Baggrundsvariable!$C$3:$C$296,Samlet!$E2684)</f>
        <v>17.5</v>
      </c>
      <c r="K2684" s="8">
        <f>SUMIFS(Baggrundsvariable!H$3:H$296,Baggrundsvariable!$A$3:$A$296,Samlet!$C2684,Baggrundsvariable!$C$3:$C$296,Samlet!$E2684)</f>
        <v>15.9</v>
      </c>
      <c r="L2684" s="8">
        <f>SUMIFS(Baggrundsvariable!I$3:I$296,Baggrundsvariable!$A$3:$A$296,Samlet!$C2684,Baggrundsvariable!$C$3:$C$296,Samlet!$E2684)</f>
        <v>6.8549687795212089</v>
      </c>
    </row>
    <row r="2685" spans="1:12">
      <c r="A2685">
        <v>8740</v>
      </c>
      <c r="B2685" t="s">
        <v>1127</v>
      </c>
      <c r="C2685">
        <v>740</v>
      </c>
      <c r="D2685" t="s">
        <v>1308</v>
      </c>
      <c r="E2685">
        <v>2015</v>
      </c>
      <c r="F2685" s="15">
        <f>IF(VLOOKUP(IF($A2685&lt;1500,'BM011'!$D$5,IF($A2685&lt;1800,'BM011'!$D$5,IF($A2685&lt;2000,'BM011'!$D$5,$A2685))),'BM011'!$D$5:$U$607,'BM011'!T$609,0)="BRUG KOM",VLOOKUP($C2685,'BM010'!$C$5:$T$102,'BM010'!S$104,0),VLOOKUP(IF($A2685&lt;1500,'BM011'!$D$5,IF($A2685&lt;1800,'BM011'!$D$5,IF($A2685&lt;2000,'BM011'!$D$5,$A2685))),'BM011'!$D$5:$U$607,'BM011'!T$609,0))</f>
        <v>6644.5</v>
      </c>
      <c r="G2685">
        <f>SUMIFS(Baggrundsvariable!D$3:D$296,Baggrundsvariable!$A$3:$A$296,Samlet!$C2685,Baggrundsvariable!$C$3:$C$296,Samlet!$E2685)</f>
        <v>223506</v>
      </c>
      <c r="H2685" s="8">
        <f>SUMIFS(Baggrundsvariable!E$3:E$296,Baggrundsvariable!$A$3:$A$296,Samlet!$C2685,Baggrundsvariable!$C$3:$C$296,Samlet!$E2685)</f>
        <v>0.79166666666666663</v>
      </c>
      <c r="I2685" s="8">
        <f>SUMIFS(Baggrundsvariable!F$3:F$296,Baggrundsvariable!$A$3:$A$296,Samlet!$C2685,Baggrundsvariable!$C$3:$C$296,Samlet!$E2685)</f>
        <v>2.8</v>
      </c>
      <c r="J2685" s="8">
        <f>SUMIFS(Baggrundsvariable!G$3:G$296,Baggrundsvariable!$A$3:$A$296,Samlet!$C2685,Baggrundsvariable!$C$3:$C$296,Samlet!$E2685)</f>
        <v>13.7</v>
      </c>
      <c r="K2685" s="8">
        <f>SUMIFS(Baggrundsvariable!H$3:H$296,Baggrundsvariable!$A$3:$A$296,Samlet!$C2685,Baggrundsvariable!$C$3:$C$296,Samlet!$E2685)</f>
        <v>14.6</v>
      </c>
      <c r="L2685" s="8">
        <f>SUMIFS(Baggrundsvariable!I$3:I$296,Baggrundsvariable!$A$3:$A$296,Samlet!$C2685,Baggrundsvariable!$C$3:$C$296,Samlet!$E2685)</f>
        <v>4.1907426387080688</v>
      </c>
    </row>
    <row r="2686" spans="1:12">
      <c r="A2686">
        <v>8751</v>
      </c>
      <c r="B2686" t="s">
        <v>1128</v>
      </c>
      <c r="C2686">
        <v>615</v>
      </c>
      <c r="D2686" t="s">
        <v>1321</v>
      </c>
      <c r="E2686">
        <v>2015</v>
      </c>
      <c r="F2686" s="15">
        <f>IF(VLOOKUP(IF($A2686&lt;1500,'BM011'!$D$5,IF($A2686&lt;1800,'BM011'!$D$5,IF($A2686&lt;2000,'BM011'!$D$5,$A2686))),'BM011'!$D$5:$U$607,'BM011'!T$609,0)="BRUG KOM",VLOOKUP($C2686,'BM010'!$C$5:$T$102,'BM010'!S$104,0),VLOOKUP(IF($A2686&lt;1500,'BM011'!$D$5,IF($A2686&lt;1800,'BM011'!$D$5,IF($A2686&lt;2000,'BM011'!$D$5,$A2686))),'BM011'!$D$5:$U$607,'BM011'!T$609,0))</f>
        <v>11399.5</v>
      </c>
      <c r="G2686">
        <f>SUMIFS(Baggrundsvariable!D$3:D$296,Baggrundsvariable!$A$3:$A$296,Samlet!$C2686,Baggrundsvariable!$C$3:$C$296,Samlet!$E2686)</f>
        <v>212286</v>
      </c>
      <c r="H2686" s="8">
        <f>SUMIFS(Baggrundsvariable!E$3:E$296,Baggrundsvariable!$A$3:$A$296,Samlet!$C2686,Baggrundsvariable!$C$3:$C$296,Samlet!$E2686)</f>
        <v>0.6</v>
      </c>
      <c r="I2686" s="8">
        <f>SUMIFS(Baggrundsvariable!F$3:F$296,Baggrundsvariable!$A$3:$A$296,Samlet!$C2686,Baggrundsvariable!$C$3:$C$296,Samlet!$E2686)</f>
        <v>3.1</v>
      </c>
      <c r="J2686" s="8">
        <f>SUMIFS(Baggrundsvariable!G$3:G$296,Baggrundsvariable!$A$3:$A$296,Samlet!$C2686,Baggrundsvariable!$C$3:$C$296,Samlet!$E2686)</f>
        <v>17.5</v>
      </c>
      <c r="K2686" s="8">
        <f>SUMIFS(Baggrundsvariable!H$3:H$296,Baggrundsvariable!$A$3:$A$296,Samlet!$C2686,Baggrundsvariable!$C$3:$C$296,Samlet!$E2686)</f>
        <v>15.9</v>
      </c>
      <c r="L2686" s="8">
        <f>SUMIFS(Baggrundsvariable!I$3:I$296,Baggrundsvariable!$A$3:$A$296,Samlet!$C2686,Baggrundsvariable!$C$3:$C$296,Samlet!$E2686)</f>
        <v>6.8549687795212089</v>
      </c>
    </row>
    <row r="2687" spans="1:12">
      <c r="A2687">
        <v>8751</v>
      </c>
      <c r="B2687" t="s">
        <v>1128</v>
      </c>
      <c r="C2687">
        <v>746</v>
      </c>
      <c r="D2687" t="s">
        <v>1317</v>
      </c>
      <c r="E2687">
        <v>2015</v>
      </c>
      <c r="F2687" s="15">
        <f>IF(VLOOKUP(IF($A2687&lt;1500,'BM011'!$D$5,IF($A2687&lt;1800,'BM011'!$D$5,IF($A2687&lt;2000,'BM011'!$D$5,$A2687))),'BM011'!$D$5:$U$607,'BM011'!T$609,0)="BRUG KOM",VLOOKUP($C2687,'BM010'!$C$5:$T$102,'BM010'!S$104,0),VLOOKUP(IF($A2687&lt;1500,'BM011'!$D$5,IF($A2687&lt;1800,'BM011'!$D$5,IF($A2687&lt;2000,'BM011'!$D$5,$A2687))),'BM011'!$D$5:$U$607,'BM011'!T$609,0))</f>
        <v>11399.5</v>
      </c>
      <c r="G2687">
        <f>SUMIFS(Baggrundsvariable!D$3:D$296,Baggrundsvariable!$A$3:$A$296,Samlet!$C2687,Baggrundsvariable!$C$3:$C$296,Samlet!$E2687)</f>
        <v>241806</v>
      </c>
      <c r="H2687" s="8">
        <f>SUMIFS(Baggrundsvariable!E$3:E$296,Baggrundsvariable!$A$3:$A$296,Samlet!$C2687,Baggrundsvariable!$C$3:$C$296,Samlet!$E2687)</f>
        <v>0.34999999999999992</v>
      </c>
      <c r="I2687" s="8">
        <f>SUMIFS(Baggrundsvariable!F$3:F$296,Baggrundsvariable!$A$3:$A$296,Samlet!$C2687,Baggrundsvariable!$C$3:$C$296,Samlet!$E2687)</f>
        <v>1.9</v>
      </c>
      <c r="J2687" s="8">
        <f>SUMIFS(Baggrundsvariable!G$3:G$296,Baggrundsvariable!$A$3:$A$296,Samlet!$C2687,Baggrundsvariable!$C$3:$C$296,Samlet!$E2687)</f>
        <v>8.3000000000000007</v>
      </c>
      <c r="K2687" s="8">
        <f>SUMIFS(Baggrundsvariable!H$3:H$296,Baggrundsvariable!$A$3:$A$296,Samlet!$C2687,Baggrundsvariable!$C$3:$C$296,Samlet!$E2687)</f>
        <v>11.5</v>
      </c>
      <c r="L2687" s="8">
        <f>SUMIFS(Baggrundsvariable!I$3:I$296,Baggrundsvariable!$A$3:$A$296,Samlet!$C2687,Baggrundsvariable!$C$3:$C$296,Samlet!$E2687)</f>
        <v>3.5056726231327793</v>
      </c>
    </row>
    <row r="2688" spans="1:12">
      <c r="A2688">
        <v>8752</v>
      </c>
      <c r="B2688" t="s">
        <v>1129</v>
      </c>
      <c r="C2688">
        <v>615</v>
      </c>
      <c r="D2688" t="s">
        <v>1321</v>
      </c>
      <c r="E2688">
        <v>2015</v>
      </c>
      <c r="F2688" s="15">
        <f>IF(VLOOKUP(IF($A2688&lt;1500,'BM011'!$D$5,IF($A2688&lt;1800,'BM011'!$D$5,IF($A2688&lt;2000,'BM011'!$D$5,$A2688))),'BM011'!$D$5:$U$607,'BM011'!T$609,0)="BRUG KOM",VLOOKUP($C2688,'BM010'!$C$5:$T$102,'BM010'!S$104,0),VLOOKUP(IF($A2688&lt;1500,'BM011'!$D$5,IF($A2688&lt;1800,'BM011'!$D$5,IF($A2688&lt;2000,'BM011'!$D$5,$A2688))),'BM011'!$D$5:$U$607,'BM011'!T$609,0))</f>
        <v>9379</v>
      </c>
      <c r="G2688">
        <f>SUMIFS(Baggrundsvariable!D$3:D$296,Baggrundsvariable!$A$3:$A$296,Samlet!$C2688,Baggrundsvariable!$C$3:$C$296,Samlet!$E2688)</f>
        <v>212286</v>
      </c>
      <c r="H2688" s="8">
        <f>SUMIFS(Baggrundsvariable!E$3:E$296,Baggrundsvariable!$A$3:$A$296,Samlet!$C2688,Baggrundsvariable!$C$3:$C$296,Samlet!$E2688)</f>
        <v>0.6</v>
      </c>
      <c r="I2688" s="8">
        <f>SUMIFS(Baggrundsvariable!F$3:F$296,Baggrundsvariable!$A$3:$A$296,Samlet!$C2688,Baggrundsvariable!$C$3:$C$296,Samlet!$E2688)</f>
        <v>3.1</v>
      </c>
      <c r="J2688" s="8">
        <f>SUMIFS(Baggrundsvariable!G$3:G$296,Baggrundsvariable!$A$3:$A$296,Samlet!$C2688,Baggrundsvariable!$C$3:$C$296,Samlet!$E2688)</f>
        <v>17.5</v>
      </c>
      <c r="K2688" s="8">
        <f>SUMIFS(Baggrundsvariable!H$3:H$296,Baggrundsvariable!$A$3:$A$296,Samlet!$C2688,Baggrundsvariable!$C$3:$C$296,Samlet!$E2688)</f>
        <v>15.9</v>
      </c>
      <c r="L2688" s="8">
        <f>SUMIFS(Baggrundsvariable!I$3:I$296,Baggrundsvariable!$A$3:$A$296,Samlet!$C2688,Baggrundsvariable!$C$3:$C$296,Samlet!$E2688)</f>
        <v>6.8549687795212089</v>
      </c>
    </row>
    <row r="2689" spans="1:12">
      <c r="A2689">
        <v>8762</v>
      </c>
      <c r="B2689" t="s">
        <v>1130</v>
      </c>
      <c r="C2689">
        <v>615</v>
      </c>
      <c r="D2689" t="s">
        <v>1321</v>
      </c>
      <c r="E2689">
        <v>2015</v>
      </c>
      <c r="F2689" s="15">
        <f>IF(VLOOKUP(IF($A2689&lt;1500,'BM011'!$D$5,IF($A2689&lt;1800,'BM011'!$D$5,IF($A2689&lt;2000,'BM011'!$D$5,$A2689))),'BM011'!$D$5:$U$607,'BM011'!T$609,0)="BRUG KOM",VLOOKUP($C2689,'BM010'!$C$5:$T$102,'BM010'!S$104,0),VLOOKUP(IF($A2689&lt;1500,'BM011'!$D$5,IF($A2689&lt;1800,'BM011'!$D$5,IF($A2689&lt;2000,'BM011'!$D$5,$A2689))),'BM011'!$D$5:$U$607,'BM011'!T$609,0))</f>
        <v>4757</v>
      </c>
      <c r="G2689">
        <f>SUMIFS(Baggrundsvariable!D$3:D$296,Baggrundsvariable!$A$3:$A$296,Samlet!$C2689,Baggrundsvariable!$C$3:$C$296,Samlet!$E2689)</f>
        <v>212286</v>
      </c>
      <c r="H2689" s="8">
        <f>SUMIFS(Baggrundsvariable!E$3:E$296,Baggrundsvariable!$A$3:$A$296,Samlet!$C2689,Baggrundsvariable!$C$3:$C$296,Samlet!$E2689)</f>
        <v>0.6</v>
      </c>
      <c r="I2689" s="8">
        <f>SUMIFS(Baggrundsvariable!F$3:F$296,Baggrundsvariable!$A$3:$A$296,Samlet!$C2689,Baggrundsvariable!$C$3:$C$296,Samlet!$E2689)</f>
        <v>3.1</v>
      </c>
      <c r="J2689" s="8">
        <f>SUMIFS(Baggrundsvariable!G$3:G$296,Baggrundsvariable!$A$3:$A$296,Samlet!$C2689,Baggrundsvariable!$C$3:$C$296,Samlet!$E2689)</f>
        <v>17.5</v>
      </c>
      <c r="K2689" s="8">
        <f>SUMIFS(Baggrundsvariable!H$3:H$296,Baggrundsvariable!$A$3:$A$296,Samlet!$C2689,Baggrundsvariable!$C$3:$C$296,Samlet!$E2689)</f>
        <v>15.9</v>
      </c>
      <c r="L2689" s="8">
        <f>SUMIFS(Baggrundsvariable!I$3:I$296,Baggrundsvariable!$A$3:$A$296,Samlet!$C2689,Baggrundsvariable!$C$3:$C$296,Samlet!$E2689)</f>
        <v>6.8549687795212089</v>
      </c>
    </row>
    <row r="2690" spans="1:12">
      <c r="A2690">
        <v>8762</v>
      </c>
      <c r="B2690" t="s">
        <v>1130</v>
      </c>
      <c r="C2690">
        <v>766</v>
      </c>
      <c r="D2690" t="s">
        <v>1306</v>
      </c>
      <c r="E2690">
        <v>2015</v>
      </c>
      <c r="F2690" s="15">
        <f>IF(VLOOKUP(IF($A2690&lt;1500,'BM011'!$D$5,IF($A2690&lt;1800,'BM011'!$D$5,IF($A2690&lt;2000,'BM011'!$D$5,$A2690))),'BM011'!$D$5:$U$607,'BM011'!T$609,0)="BRUG KOM",VLOOKUP($C2690,'BM010'!$C$5:$T$102,'BM010'!S$104,0),VLOOKUP(IF($A2690&lt;1500,'BM011'!$D$5,IF($A2690&lt;1800,'BM011'!$D$5,IF($A2690&lt;2000,'BM011'!$D$5,$A2690))),'BM011'!$D$5:$U$607,'BM011'!T$609,0))</f>
        <v>4757</v>
      </c>
      <c r="G2690">
        <f>SUMIFS(Baggrundsvariable!D$3:D$296,Baggrundsvariable!$A$3:$A$296,Samlet!$C2690,Baggrundsvariable!$C$3:$C$296,Samlet!$E2690)</f>
        <v>218083</v>
      </c>
      <c r="H2690" s="8">
        <f>SUMIFS(Baggrundsvariable!E$3:E$296,Baggrundsvariable!$A$3:$A$296,Samlet!$C2690,Baggrundsvariable!$C$3:$C$296,Samlet!$E2690)</f>
        <v>0.35833333333333323</v>
      </c>
      <c r="I2690" s="8">
        <f>SUMIFS(Baggrundsvariable!F$3:F$296,Baggrundsvariable!$A$3:$A$296,Samlet!$C2690,Baggrundsvariable!$C$3:$C$296,Samlet!$E2690)</f>
        <v>2.2000000000000002</v>
      </c>
      <c r="J2690" s="8">
        <f>SUMIFS(Baggrundsvariable!G$3:G$296,Baggrundsvariable!$A$3:$A$296,Samlet!$C2690,Baggrundsvariable!$C$3:$C$296,Samlet!$E2690)</f>
        <v>11.1</v>
      </c>
      <c r="K2690" s="8">
        <f>SUMIFS(Baggrundsvariable!H$3:H$296,Baggrundsvariable!$A$3:$A$296,Samlet!$C2690,Baggrundsvariable!$C$3:$C$296,Samlet!$E2690)</f>
        <v>12.7</v>
      </c>
      <c r="L2690" s="8">
        <f>SUMIFS(Baggrundsvariable!I$3:I$296,Baggrundsvariable!$A$3:$A$296,Samlet!$C2690,Baggrundsvariable!$C$3:$C$296,Samlet!$E2690)</f>
        <v>2.9913813159047993</v>
      </c>
    </row>
    <row r="2691" spans="1:12">
      <c r="A2691">
        <v>8763</v>
      </c>
      <c r="B2691" t="s">
        <v>1131</v>
      </c>
      <c r="C2691">
        <v>766</v>
      </c>
      <c r="D2691" t="s">
        <v>1306</v>
      </c>
      <c r="E2691">
        <v>2015</v>
      </c>
      <c r="F2691" s="15">
        <f>IF(VLOOKUP(IF($A2691&lt;1500,'BM011'!$D$5,IF($A2691&lt;1800,'BM011'!$D$5,IF($A2691&lt;2000,'BM011'!$D$5,$A2691))),'BM011'!$D$5:$U$607,'BM011'!T$609,0)="BRUG KOM",VLOOKUP($C2691,'BM010'!$C$5:$T$102,'BM010'!S$104,0),VLOOKUP(IF($A2691&lt;1500,'BM011'!$D$5,IF($A2691&lt;1800,'BM011'!$D$5,IF($A2691&lt;2000,'BM011'!$D$5,$A2691))),'BM011'!$D$5:$U$607,'BM011'!T$609,0))</f>
        <v>6727</v>
      </c>
      <c r="G2691">
        <f>SUMIFS(Baggrundsvariable!D$3:D$296,Baggrundsvariable!$A$3:$A$296,Samlet!$C2691,Baggrundsvariable!$C$3:$C$296,Samlet!$E2691)</f>
        <v>218083</v>
      </c>
      <c r="H2691" s="8">
        <f>SUMIFS(Baggrundsvariable!E$3:E$296,Baggrundsvariable!$A$3:$A$296,Samlet!$C2691,Baggrundsvariable!$C$3:$C$296,Samlet!$E2691)</f>
        <v>0.35833333333333323</v>
      </c>
      <c r="I2691" s="8">
        <f>SUMIFS(Baggrundsvariable!F$3:F$296,Baggrundsvariable!$A$3:$A$296,Samlet!$C2691,Baggrundsvariable!$C$3:$C$296,Samlet!$E2691)</f>
        <v>2.2000000000000002</v>
      </c>
      <c r="J2691" s="8">
        <f>SUMIFS(Baggrundsvariable!G$3:G$296,Baggrundsvariable!$A$3:$A$296,Samlet!$C2691,Baggrundsvariable!$C$3:$C$296,Samlet!$E2691)</f>
        <v>11.1</v>
      </c>
      <c r="K2691" s="8">
        <f>SUMIFS(Baggrundsvariable!H$3:H$296,Baggrundsvariable!$A$3:$A$296,Samlet!$C2691,Baggrundsvariable!$C$3:$C$296,Samlet!$E2691)</f>
        <v>12.7</v>
      </c>
      <c r="L2691" s="8">
        <f>SUMIFS(Baggrundsvariable!I$3:I$296,Baggrundsvariable!$A$3:$A$296,Samlet!$C2691,Baggrundsvariable!$C$3:$C$296,Samlet!$E2691)</f>
        <v>2.9913813159047993</v>
      </c>
    </row>
    <row r="2692" spans="1:12">
      <c r="A2692">
        <v>8765</v>
      </c>
      <c r="B2692" t="s">
        <v>1132</v>
      </c>
      <c r="C2692">
        <v>615</v>
      </c>
      <c r="D2692" t="s">
        <v>1321</v>
      </c>
      <c r="E2692">
        <v>2015</v>
      </c>
      <c r="F2692" s="15">
        <f>IF(VLOOKUP(IF($A2692&lt;1500,'BM011'!$D$5,IF($A2692&lt;1800,'BM011'!$D$5,IF($A2692&lt;2000,'BM011'!$D$5,$A2692))),'BM011'!$D$5:$U$607,'BM011'!T$609,0)="BRUG KOM",VLOOKUP($C2692,'BM010'!$C$5:$T$102,'BM010'!S$104,0),VLOOKUP(IF($A2692&lt;1500,'BM011'!$D$5,IF($A2692&lt;1800,'BM011'!$D$5,IF($A2692&lt;2000,'BM011'!$D$5,$A2692))),'BM011'!$D$5:$U$607,'BM011'!T$609,0))</f>
        <v>10582</v>
      </c>
      <c r="G2692">
        <f>SUMIFS(Baggrundsvariable!D$3:D$296,Baggrundsvariable!$A$3:$A$296,Samlet!$C2692,Baggrundsvariable!$C$3:$C$296,Samlet!$E2692)</f>
        <v>212286</v>
      </c>
      <c r="H2692" s="8">
        <f>SUMIFS(Baggrundsvariable!E$3:E$296,Baggrundsvariable!$A$3:$A$296,Samlet!$C2692,Baggrundsvariable!$C$3:$C$296,Samlet!$E2692)</f>
        <v>0.6</v>
      </c>
      <c r="I2692" s="8">
        <f>SUMIFS(Baggrundsvariable!F$3:F$296,Baggrundsvariable!$A$3:$A$296,Samlet!$C2692,Baggrundsvariable!$C$3:$C$296,Samlet!$E2692)</f>
        <v>3.1</v>
      </c>
      <c r="J2692" s="8">
        <f>SUMIFS(Baggrundsvariable!G$3:G$296,Baggrundsvariable!$A$3:$A$296,Samlet!$C2692,Baggrundsvariable!$C$3:$C$296,Samlet!$E2692)</f>
        <v>17.5</v>
      </c>
      <c r="K2692" s="8">
        <f>SUMIFS(Baggrundsvariable!H$3:H$296,Baggrundsvariable!$A$3:$A$296,Samlet!$C2692,Baggrundsvariable!$C$3:$C$296,Samlet!$E2692)</f>
        <v>15.9</v>
      </c>
      <c r="L2692" s="8">
        <f>SUMIFS(Baggrundsvariable!I$3:I$296,Baggrundsvariable!$A$3:$A$296,Samlet!$C2692,Baggrundsvariable!$C$3:$C$296,Samlet!$E2692)</f>
        <v>6.8549687795212089</v>
      </c>
    </row>
    <row r="2693" spans="1:12">
      <c r="A2693">
        <v>8765</v>
      </c>
      <c r="B2693" t="s">
        <v>1132</v>
      </c>
      <c r="C2693">
        <v>756</v>
      </c>
      <c r="D2693" t="s">
        <v>1307</v>
      </c>
      <c r="E2693">
        <v>2015</v>
      </c>
      <c r="F2693" s="15">
        <f>IF(VLOOKUP(IF($A2693&lt;1500,'BM011'!$D$5,IF($A2693&lt;1800,'BM011'!$D$5,IF($A2693&lt;2000,'BM011'!$D$5,$A2693))),'BM011'!$D$5:$U$607,'BM011'!T$609,0)="BRUG KOM",VLOOKUP($C2693,'BM010'!$C$5:$T$102,'BM010'!S$104,0),VLOOKUP(IF($A2693&lt;1500,'BM011'!$D$5,IF($A2693&lt;1800,'BM011'!$D$5,IF($A2693&lt;2000,'BM011'!$D$5,$A2693))),'BM011'!$D$5:$U$607,'BM011'!T$609,0))</f>
        <v>7823</v>
      </c>
      <c r="G2693">
        <f>SUMIFS(Baggrundsvariable!D$3:D$296,Baggrundsvariable!$A$3:$A$296,Samlet!$C2693,Baggrundsvariable!$C$3:$C$296,Samlet!$E2693)</f>
        <v>207661</v>
      </c>
      <c r="H2693" s="8">
        <f>SUMIFS(Baggrundsvariable!E$3:E$296,Baggrundsvariable!$A$3:$A$296,Samlet!$C2693,Baggrundsvariable!$C$3:$C$296,Samlet!$E2693)</f>
        <v>0.79999999999999982</v>
      </c>
      <c r="I2693" s="8">
        <f>SUMIFS(Baggrundsvariable!F$3:F$296,Baggrundsvariable!$A$3:$A$296,Samlet!$C2693,Baggrundsvariable!$C$3:$C$296,Samlet!$E2693)</f>
        <v>2.6</v>
      </c>
      <c r="J2693" s="8">
        <f>SUMIFS(Baggrundsvariable!G$3:G$296,Baggrundsvariable!$A$3:$A$296,Samlet!$C2693,Baggrundsvariable!$C$3:$C$296,Samlet!$E2693)</f>
        <v>15.3</v>
      </c>
      <c r="K2693" s="8">
        <f>SUMIFS(Baggrundsvariable!H$3:H$296,Baggrundsvariable!$A$3:$A$296,Samlet!$C2693,Baggrundsvariable!$C$3:$C$296,Samlet!$E2693)</f>
        <v>14.1</v>
      </c>
      <c r="L2693" s="8">
        <f>SUMIFS(Baggrundsvariable!I$3:I$296,Baggrundsvariable!$A$3:$A$296,Samlet!$C2693,Baggrundsvariable!$C$3:$C$296,Samlet!$E2693)</f>
        <v>6.2292185563721585</v>
      </c>
    </row>
    <row r="2694" spans="1:12">
      <c r="A2694">
        <v>8766</v>
      </c>
      <c r="B2694" t="s">
        <v>1133</v>
      </c>
      <c r="C2694">
        <v>756</v>
      </c>
      <c r="D2694" t="s">
        <v>1307</v>
      </c>
      <c r="E2694">
        <v>2015</v>
      </c>
      <c r="F2694" s="15">
        <f>IF(VLOOKUP(IF($A2694&lt;1500,'BM011'!$D$5,IF($A2694&lt;1800,'BM011'!$D$5,IF($A2694&lt;2000,'BM011'!$D$5,$A2694))),'BM011'!$D$5:$U$607,'BM011'!T$609,0)="BRUG KOM",VLOOKUP($C2694,'BM010'!$C$5:$T$102,'BM010'!S$104,0),VLOOKUP(IF($A2694&lt;1500,'BM011'!$D$5,IF($A2694&lt;1800,'BM011'!$D$5,IF($A2694&lt;2000,'BM011'!$D$5,$A2694))),'BM011'!$D$5:$U$607,'BM011'!T$609,0))</f>
        <v>4784</v>
      </c>
      <c r="G2694">
        <f>SUMIFS(Baggrundsvariable!D$3:D$296,Baggrundsvariable!$A$3:$A$296,Samlet!$C2694,Baggrundsvariable!$C$3:$C$296,Samlet!$E2694)</f>
        <v>207661</v>
      </c>
      <c r="H2694" s="8">
        <f>SUMIFS(Baggrundsvariable!E$3:E$296,Baggrundsvariable!$A$3:$A$296,Samlet!$C2694,Baggrundsvariable!$C$3:$C$296,Samlet!$E2694)</f>
        <v>0.79999999999999982</v>
      </c>
      <c r="I2694" s="8">
        <f>SUMIFS(Baggrundsvariable!F$3:F$296,Baggrundsvariable!$A$3:$A$296,Samlet!$C2694,Baggrundsvariable!$C$3:$C$296,Samlet!$E2694)</f>
        <v>2.6</v>
      </c>
      <c r="J2694" s="8">
        <f>SUMIFS(Baggrundsvariable!G$3:G$296,Baggrundsvariable!$A$3:$A$296,Samlet!$C2694,Baggrundsvariable!$C$3:$C$296,Samlet!$E2694)</f>
        <v>15.3</v>
      </c>
      <c r="K2694" s="8">
        <f>SUMIFS(Baggrundsvariable!H$3:H$296,Baggrundsvariable!$A$3:$A$296,Samlet!$C2694,Baggrundsvariable!$C$3:$C$296,Samlet!$E2694)</f>
        <v>14.1</v>
      </c>
      <c r="L2694" s="8">
        <f>SUMIFS(Baggrundsvariable!I$3:I$296,Baggrundsvariable!$A$3:$A$296,Samlet!$C2694,Baggrundsvariable!$C$3:$C$296,Samlet!$E2694)</f>
        <v>6.2292185563721585</v>
      </c>
    </row>
    <row r="2695" spans="1:12">
      <c r="A2695">
        <v>8766</v>
      </c>
      <c r="B2695" t="s">
        <v>1133</v>
      </c>
      <c r="C2695">
        <v>766</v>
      </c>
      <c r="D2695" t="s">
        <v>1306</v>
      </c>
      <c r="E2695">
        <v>2015</v>
      </c>
      <c r="F2695" s="15">
        <f>IF(VLOOKUP(IF($A2695&lt;1500,'BM011'!$D$5,IF($A2695&lt;1800,'BM011'!$D$5,IF($A2695&lt;2000,'BM011'!$D$5,$A2695))),'BM011'!$D$5:$U$607,'BM011'!T$609,0)="BRUG KOM",VLOOKUP($C2695,'BM010'!$C$5:$T$102,'BM010'!S$104,0),VLOOKUP(IF($A2695&lt;1500,'BM011'!$D$5,IF($A2695&lt;1800,'BM011'!$D$5,IF($A2695&lt;2000,'BM011'!$D$5,$A2695))),'BM011'!$D$5:$U$607,'BM011'!T$609,0))</f>
        <v>4784</v>
      </c>
      <c r="G2695">
        <f>SUMIFS(Baggrundsvariable!D$3:D$296,Baggrundsvariable!$A$3:$A$296,Samlet!$C2695,Baggrundsvariable!$C$3:$C$296,Samlet!$E2695)</f>
        <v>218083</v>
      </c>
      <c r="H2695" s="8">
        <f>SUMIFS(Baggrundsvariable!E$3:E$296,Baggrundsvariable!$A$3:$A$296,Samlet!$C2695,Baggrundsvariable!$C$3:$C$296,Samlet!$E2695)</f>
        <v>0.35833333333333323</v>
      </c>
      <c r="I2695" s="8">
        <f>SUMIFS(Baggrundsvariable!F$3:F$296,Baggrundsvariable!$A$3:$A$296,Samlet!$C2695,Baggrundsvariable!$C$3:$C$296,Samlet!$E2695)</f>
        <v>2.2000000000000002</v>
      </c>
      <c r="J2695" s="8">
        <f>SUMIFS(Baggrundsvariable!G$3:G$296,Baggrundsvariable!$A$3:$A$296,Samlet!$C2695,Baggrundsvariable!$C$3:$C$296,Samlet!$E2695)</f>
        <v>11.1</v>
      </c>
      <c r="K2695" s="8">
        <f>SUMIFS(Baggrundsvariable!H$3:H$296,Baggrundsvariable!$A$3:$A$296,Samlet!$C2695,Baggrundsvariable!$C$3:$C$296,Samlet!$E2695)</f>
        <v>12.7</v>
      </c>
      <c r="L2695" s="8">
        <f>SUMIFS(Baggrundsvariable!I$3:I$296,Baggrundsvariable!$A$3:$A$296,Samlet!$C2695,Baggrundsvariable!$C$3:$C$296,Samlet!$E2695)</f>
        <v>2.9913813159047993</v>
      </c>
    </row>
    <row r="2696" spans="1:12">
      <c r="A2696">
        <v>8781</v>
      </c>
      <c r="B2696" t="s">
        <v>1134</v>
      </c>
      <c r="C2696">
        <v>615</v>
      </c>
      <c r="D2696" t="s">
        <v>1321</v>
      </c>
      <c r="E2696">
        <v>2015</v>
      </c>
      <c r="F2696" s="15">
        <f>IF(VLOOKUP(IF($A2696&lt;1500,'BM011'!$D$5,IF($A2696&lt;1800,'BM011'!$D$5,IF($A2696&lt;2000,'BM011'!$D$5,$A2696))),'BM011'!$D$5:$U$607,'BM011'!T$609,0)="BRUG KOM",VLOOKUP($C2696,'BM010'!$C$5:$T$102,'BM010'!S$104,0),VLOOKUP(IF($A2696&lt;1500,'BM011'!$D$5,IF($A2696&lt;1800,'BM011'!$D$5,IF($A2696&lt;2000,'BM011'!$D$5,$A2696))),'BM011'!$D$5:$U$607,'BM011'!T$609,0))</f>
        <v>10582</v>
      </c>
      <c r="G2696">
        <f>SUMIFS(Baggrundsvariable!D$3:D$296,Baggrundsvariable!$A$3:$A$296,Samlet!$C2696,Baggrundsvariable!$C$3:$C$296,Samlet!$E2696)</f>
        <v>212286</v>
      </c>
      <c r="H2696" s="8">
        <f>SUMIFS(Baggrundsvariable!E$3:E$296,Baggrundsvariable!$A$3:$A$296,Samlet!$C2696,Baggrundsvariable!$C$3:$C$296,Samlet!$E2696)</f>
        <v>0.6</v>
      </c>
      <c r="I2696" s="8">
        <f>SUMIFS(Baggrundsvariable!F$3:F$296,Baggrundsvariable!$A$3:$A$296,Samlet!$C2696,Baggrundsvariable!$C$3:$C$296,Samlet!$E2696)</f>
        <v>3.1</v>
      </c>
      <c r="J2696" s="8">
        <f>SUMIFS(Baggrundsvariable!G$3:G$296,Baggrundsvariable!$A$3:$A$296,Samlet!$C2696,Baggrundsvariable!$C$3:$C$296,Samlet!$E2696)</f>
        <v>17.5</v>
      </c>
      <c r="K2696" s="8">
        <f>SUMIFS(Baggrundsvariable!H$3:H$296,Baggrundsvariable!$A$3:$A$296,Samlet!$C2696,Baggrundsvariable!$C$3:$C$296,Samlet!$E2696)</f>
        <v>15.9</v>
      </c>
      <c r="L2696" s="8">
        <f>SUMIFS(Baggrundsvariable!I$3:I$296,Baggrundsvariable!$A$3:$A$296,Samlet!$C2696,Baggrundsvariable!$C$3:$C$296,Samlet!$E2696)</f>
        <v>6.8549687795212089</v>
      </c>
    </row>
    <row r="2697" spans="1:12">
      <c r="A2697">
        <v>8781</v>
      </c>
      <c r="B2697" t="s">
        <v>1134</v>
      </c>
      <c r="C2697">
        <v>766</v>
      </c>
      <c r="D2697" t="s">
        <v>1306</v>
      </c>
      <c r="E2697">
        <v>2015</v>
      </c>
      <c r="F2697" s="15">
        <f>IF(VLOOKUP(IF($A2697&lt;1500,'BM011'!$D$5,IF($A2697&lt;1800,'BM011'!$D$5,IF($A2697&lt;2000,'BM011'!$D$5,$A2697))),'BM011'!$D$5:$U$607,'BM011'!T$609,0)="BRUG KOM",VLOOKUP($C2697,'BM010'!$C$5:$T$102,'BM010'!S$104,0),VLOOKUP(IF($A2697&lt;1500,'BM011'!$D$5,IF($A2697&lt;1800,'BM011'!$D$5,IF($A2697&lt;2000,'BM011'!$D$5,$A2697))),'BM011'!$D$5:$U$607,'BM011'!T$609,0))</f>
        <v>8005.75</v>
      </c>
      <c r="G2697">
        <f>SUMIFS(Baggrundsvariable!D$3:D$296,Baggrundsvariable!$A$3:$A$296,Samlet!$C2697,Baggrundsvariable!$C$3:$C$296,Samlet!$E2697)</f>
        <v>218083</v>
      </c>
      <c r="H2697" s="8">
        <f>SUMIFS(Baggrundsvariable!E$3:E$296,Baggrundsvariable!$A$3:$A$296,Samlet!$C2697,Baggrundsvariable!$C$3:$C$296,Samlet!$E2697)</f>
        <v>0.35833333333333323</v>
      </c>
      <c r="I2697" s="8">
        <f>SUMIFS(Baggrundsvariable!F$3:F$296,Baggrundsvariable!$A$3:$A$296,Samlet!$C2697,Baggrundsvariable!$C$3:$C$296,Samlet!$E2697)</f>
        <v>2.2000000000000002</v>
      </c>
      <c r="J2697" s="8">
        <f>SUMIFS(Baggrundsvariable!G$3:G$296,Baggrundsvariable!$A$3:$A$296,Samlet!$C2697,Baggrundsvariable!$C$3:$C$296,Samlet!$E2697)</f>
        <v>11.1</v>
      </c>
      <c r="K2697" s="8">
        <f>SUMIFS(Baggrundsvariable!H$3:H$296,Baggrundsvariable!$A$3:$A$296,Samlet!$C2697,Baggrundsvariable!$C$3:$C$296,Samlet!$E2697)</f>
        <v>12.7</v>
      </c>
      <c r="L2697" s="8">
        <f>SUMIFS(Baggrundsvariable!I$3:I$296,Baggrundsvariable!$A$3:$A$296,Samlet!$C2697,Baggrundsvariable!$C$3:$C$296,Samlet!$E2697)</f>
        <v>2.9913813159047993</v>
      </c>
    </row>
    <row r="2698" spans="1:12">
      <c r="A2698">
        <v>8783</v>
      </c>
      <c r="B2698" t="s">
        <v>1135</v>
      </c>
      <c r="C2698">
        <v>615</v>
      </c>
      <c r="D2698" t="s">
        <v>1321</v>
      </c>
      <c r="E2698">
        <v>2015</v>
      </c>
      <c r="F2698" s="15">
        <f>IF(VLOOKUP(IF($A2698&lt;1500,'BM011'!$D$5,IF($A2698&lt;1800,'BM011'!$D$5,IF($A2698&lt;2000,'BM011'!$D$5,$A2698))),'BM011'!$D$5:$U$607,'BM011'!T$609,0)="BRUG KOM",VLOOKUP($C2698,'BM010'!$C$5:$T$102,'BM010'!S$104,0),VLOOKUP(IF($A2698&lt;1500,'BM011'!$D$5,IF($A2698&lt;1800,'BM011'!$D$5,IF($A2698&lt;2000,'BM011'!$D$5,$A2698))),'BM011'!$D$5:$U$607,'BM011'!T$609,0))</f>
        <v>7711.666666666667</v>
      </c>
      <c r="G2698">
        <f>SUMIFS(Baggrundsvariable!D$3:D$296,Baggrundsvariable!$A$3:$A$296,Samlet!$C2698,Baggrundsvariable!$C$3:$C$296,Samlet!$E2698)</f>
        <v>212286</v>
      </c>
      <c r="H2698" s="8">
        <f>SUMIFS(Baggrundsvariable!E$3:E$296,Baggrundsvariable!$A$3:$A$296,Samlet!$C2698,Baggrundsvariable!$C$3:$C$296,Samlet!$E2698)</f>
        <v>0.6</v>
      </c>
      <c r="I2698" s="8">
        <f>SUMIFS(Baggrundsvariable!F$3:F$296,Baggrundsvariable!$A$3:$A$296,Samlet!$C2698,Baggrundsvariable!$C$3:$C$296,Samlet!$E2698)</f>
        <v>3.1</v>
      </c>
      <c r="J2698" s="8">
        <f>SUMIFS(Baggrundsvariable!G$3:G$296,Baggrundsvariable!$A$3:$A$296,Samlet!$C2698,Baggrundsvariable!$C$3:$C$296,Samlet!$E2698)</f>
        <v>17.5</v>
      </c>
      <c r="K2698" s="8">
        <f>SUMIFS(Baggrundsvariable!H$3:H$296,Baggrundsvariable!$A$3:$A$296,Samlet!$C2698,Baggrundsvariable!$C$3:$C$296,Samlet!$E2698)</f>
        <v>15.9</v>
      </c>
      <c r="L2698" s="8">
        <f>SUMIFS(Baggrundsvariable!I$3:I$296,Baggrundsvariable!$A$3:$A$296,Samlet!$C2698,Baggrundsvariable!$C$3:$C$296,Samlet!$E2698)</f>
        <v>6.8549687795212089</v>
      </c>
    </row>
    <row r="2699" spans="1:12">
      <c r="A2699">
        <v>8783</v>
      </c>
      <c r="B2699" t="s">
        <v>1135</v>
      </c>
      <c r="C2699">
        <v>766</v>
      </c>
      <c r="D2699" t="s">
        <v>1306</v>
      </c>
      <c r="E2699">
        <v>2015</v>
      </c>
      <c r="F2699" s="15">
        <f>IF(VLOOKUP(IF($A2699&lt;1500,'BM011'!$D$5,IF($A2699&lt;1800,'BM011'!$D$5,IF($A2699&lt;2000,'BM011'!$D$5,$A2699))),'BM011'!$D$5:$U$607,'BM011'!T$609,0)="BRUG KOM",VLOOKUP($C2699,'BM010'!$C$5:$T$102,'BM010'!S$104,0),VLOOKUP(IF($A2699&lt;1500,'BM011'!$D$5,IF($A2699&lt;1800,'BM011'!$D$5,IF($A2699&lt;2000,'BM011'!$D$5,$A2699))),'BM011'!$D$5:$U$607,'BM011'!T$609,0))</f>
        <v>7711.666666666667</v>
      </c>
      <c r="G2699">
        <f>SUMIFS(Baggrundsvariable!D$3:D$296,Baggrundsvariable!$A$3:$A$296,Samlet!$C2699,Baggrundsvariable!$C$3:$C$296,Samlet!$E2699)</f>
        <v>218083</v>
      </c>
      <c r="H2699" s="8">
        <f>SUMIFS(Baggrundsvariable!E$3:E$296,Baggrundsvariable!$A$3:$A$296,Samlet!$C2699,Baggrundsvariable!$C$3:$C$296,Samlet!$E2699)</f>
        <v>0.35833333333333323</v>
      </c>
      <c r="I2699" s="8">
        <f>SUMIFS(Baggrundsvariable!F$3:F$296,Baggrundsvariable!$A$3:$A$296,Samlet!$C2699,Baggrundsvariable!$C$3:$C$296,Samlet!$E2699)</f>
        <v>2.2000000000000002</v>
      </c>
      <c r="J2699" s="8">
        <f>SUMIFS(Baggrundsvariable!G$3:G$296,Baggrundsvariable!$A$3:$A$296,Samlet!$C2699,Baggrundsvariable!$C$3:$C$296,Samlet!$E2699)</f>
        <v>11.1</v>
      </c>
      <c r="K2699" s="8">
        <f>SUMIFS(Baggrundsvariable!H$3:H$296,Baggrundsvariable!$A$3:$A$296,Samlet!$C2699,Baggrundsvariable!$C$3:$C$296,Samlet!$E2699)</f>
        <v>12.7</v>
      </c>
      <c r="L2699" s="8">
        <f>SUMIFS(Baggrundsvariable!I$3:I$296,Baggrundsvariable!$A$3:$A$296,Samlet!$C2699,Baggrundsvariable!$C$3:$C$296,Samlet!$E2699)</f>
        <v>2.9913813159047993</v>
      </c>
    </row>
    <row r="2700" spans="1:12">
      <c r="A2700">
        <v>8789</v>
      </c>
      <c r="B2700" t="s">
        <v>1136</v>
      </c>
      <c r="C2700">
        <v>615</v>
      </c>
      <c r="D2700" t="s">
        <v>1321</v>
      </c>
      <c r="E2700">
        <v>2015</v>
      </c>
      <c r="F2700" s="15">
        <f>IF(VLOOKUP(IF($A2700&lt;1500,'BM011'!$D$5,IF($A2700&lt;1800,'BM011'!$D$5,IF($A2700&lt;2000,'BM011'!$D$5,$A2700))),'BM011'!$D$5:$U$607,'BM011'!T$609,0)="BRUG KOM",VLOOKUP($C2700,'BM010'!$C$5:$T$102,'BM010'!S$104,0),VLOOKUP(IF($A2700&lt;1500,'BM011'!$D$5,IF($A2700&lt;1800,'BM011'!$D$5,IF($A2700&lt;2000,'BM011'!$D$5,$A2700))),'BM011'!$D$5:$U$607,'BM011'!T$609,0))</f>
        <v>10582</v>
      </c>
      <c r="G2700">
        <f>SUMIFS(Baggrundsvariable!D$3:D$296,Baggrundsvariable!$A$3:$A$296,Samlet!$C2700,Baggrundsvariable!$C$3:$C$296,Samlet!$E2700)</f>
        <v>212286</v>
      </c>
      <c r="H2700" s="8">
        <f>SUMIFS(Baggrundsvariable!E$3:E$296,Baggrundsvariable!$A$3:$A$296,Samlet!$C2700,Baggrundsvariable!$C$3:$C$296,Samlet!$E2700)</f>
        <v>0.6</v>
      </c>
      <c r="I2700" s="8">
        <f>SUMIFS(Baggrundsvariable!F$3:F$296,Baggrundsvariable!$A$3:$A$296,Samlet!$C2700,Baggrundsvariable!$C$3:$C$296,Samlet!$E2700)</f>
        <v>3.1</v>
      </c>
      <c r="J2700" s="8">
        <f>SUMIFS(Baggrundsvariable!G$3:G$296,Baggrundsvariable!$A$3:$A$296,Samlet!$C2700,Baggrundsvariable!$C$3:$C$296,Samlet!$E2700)</f>
        <v>17.5</v>
      </c>
      <c r="K2700" s="8">
        <f>SUMIFS(Baggrundsvariable!H$3:H$296,Baggrundsvariable!$A$3:$A$296,Samlet!$C2700,Baggrundsvariable!$C$3:$C$296,Samlet!$E2700)</f>
        <v>15.9</v>
      </c>
      <c r="L2700" s="8">
        <f>SUMIFS(Baggrundsvariable!I$3:I$296,Baggrundsvariable!$A$3:$A$296,Samlet!$C2700,Baggrundsvariable!$C$3:$C$296,Samlet!$E2700)</f>
        <v>6.8549687795212089</v>
      </c>
    </row>
    <row r="2701" spans="1:12">
      <c r="A2701">
        <v>8799</v>
      </c>
      <c r="B2701" t="s">
        <v>1137</v>
      </c>
      <c r="C2701">
        <v>727</v>
      </c>
      <c r="D2701" t="s">
        <v>1315</v>
      </c>
      <c r="E2701">
        <v>2015</v>
      </c>
      <c r="F2701" s="15">
        <f>IF(VLOOKUP(IF($A2701&lt;1500,'BM011'!$D$5,IF($A2701&lt;1800,'BM011'!$D$5,IF($A2701&lt;2000,'BM011'!$D$5,$A2701))),'BM011'!$D$5:$U$607,'BM011'!T$609,0)="BRUG KOM",VLOOKUP($C2701,'BM010'!$C$5:$T$102,'BM010'!S$104,0),VLOOKUP(IF($A2701&lt;1500,'BM011'!$D$5,IF($A2701&lt;1800,'BM011'!$D$5,IF($A2701&lt;2000,'BM011'!$D$5,$A2701))),'BM011'!$D$5:$U$607,'BM011'!T$609,0))</f>
        <v>11836.75</v>
      </c>
      <c r="G2701">
        <f>SUMIFS(Baggrundsvariable!D$3:D$296,Baggrundsvariable!$A$3:$A$296,Samlet!$C2701,Baggrundsvariable!$C$3:$C$296,Samlet!$E2701)</f>
        <v>222963</v>
      </c>
      <c r="H2701" s="8">
        <f>SUMIFS(Baggrundsvariable!E$3:E$296,Baggrundsvariable!$A$3:$A$296,Samlet!$C2701,Baggrundsvariable!$C$3:$C$296,Samlet!$E2701)</f>
        <v>0.41666666666666669</v>
      </c>
      <c r="I2701" s="8">
        <f>SUMIFS(Baggrundsvariable!F$3:F$296,Baggrundsvariable!$A$3:$A$296,Samlet!$C2701,Baggrundsvariable!$C$3:$C$296,Samlet!$E2701)</f>
        <v>2</v>
      </c>
      <c r="J2701" s="8">
        <f>SUMIFS(Baggrundsvariable!G$3:G$296,Baggrundsvariable!$A$3:$A$296,Samlet!$C2701,Baggrundsvariable!$C$3:$C$296,Samlet!$E2701)</f>
        <v>10.8</v>
      </c>
      <c r="K2701" s="8">
        <f>SUMIFS(Baggrundsvariable!H$3:H$296,Baggrundsvariable!$A$3:$A$296,Samlet!$C2701,Baggrundsvariable!$C$3:$C$296,Samlet!$E2701)</f>
        <v>14.5</v>
      </c>
      <c r="L2701" s="8">
        <f>SUMIFS(Baggrundsvariable!I$3:I$296,Baggrundsvariable!$A$3:$A$296,Samlet!$C2701,Baggrundsvariable!$C$3:$C$296,Samlet!$E2701)</f>
        <v>3.717100025023317</v>
      </c>
    </row>
    <row r="2702" spans="1:12">
      <c r="A2702">
        <v>8800</v>
      </c>
      <c r="B2702" t="s">
        <v>1138</v>
      </c>
      <c r="C2702">
        <v>740</v>
      </c>
      <c r="D2702" t="s">
        <v>1308</v>
      </c>
      <c r="E2702">
        <v>2015</v>
      </c>
      <c r="F2702" s="15">
        <f>IF(VLOOKUP(IF($A2702&lt;1500,'BM011'!$D$5,IF($A2702&lt;1800,'BM011'!$D$5,IF($A2702&lt;2000,'BM011'!$D$5,$A2702))),'BM011'!$D$5:$U$607,'BM011'!T$609,0)="BRUG KOM",VLOOKUP($C2702,'BM010'!$C$5:$T$102,'BM010'!S$104,0),VLOOKUP(IF($A2702&lt;1500,'BM011'!$D$5,IF($A2702&lt;1800,'BM011'!$D$5,IF($A2702&lt;2000,'BM011'!$D$5,$A2702))),'BM011'!$D$5:$U$607,'BM011'!T$609,0))</f>
        <v>11168</v>
      </c>
      <c r="G2702">
        <f>SUMIFS(Baggrundsvariable!D$3:D$296,Baggrundsvariable!$A$3:$A$296,Samlet!$C2702,Baggrundsvariable!$C$3:$C$296,Samlet!$E2702)</f>
        <v>223506</v>
      </c>
      <c r="H2702" s="8">
        <f>SUMIFS(Baggrundsvariable!E$3:E$296,Baggrundsvariable!$A$3:$A$296,Samlet!$C2702,Baggrundsvariable!$C$3:$C$296,Samlet!$E2702)</f>
        <v>0.79166666666666663</v>
      </c>
      <c r="I2702" s="8">
        <f>SUMIFS(Baggrundsvariable!F$3:F$296,Baggrundsvariable!$A$3:$A$296,Samlet!$C2702,Baggrundsvariable!$C$3:$C$296,Samlet!$E2702)</f>
        <v>2.8</v>
      </c>
      <c r="J2702" s="8">
        <f>SUMIFS(Baggrundsvariable!G$3:G$296,Baggrundsvariable!$A$3:$A$296,Samlet!$C2702,Baggrundsvariable!$C$3:$C$296,Samlet!$E2702)</f>
        <v>13.7</v>
      </c>
      <c r="K2702" s="8">
        <f>SUMIFS(Baggrundsvariable!H$3:H$296,Baggrundsvariable!$A$3:$A$296,Samlet!$C2702,Baggrundsvariable!$C$3:$C$296,Samlet!$E2702)</f>
        <v>14.6</v>
      </c>
      <c r="L2702" s="8">
        <f>SUMIFS(Baggrundsvariable!I$3:I$296,Baggrundsvariable!$A$3:$A$296,Samlet!$C2702,Baggrundsvariable!$C$3:$C$296,Samlet!$E2702)</f>
        <v>4.1907426387080688</v>
      </c>
    </row>
    <row r="2703" spans="1:12">
      <c r="A2703">
        <v>8800</v>
      </c>
      <c r="B2703" t="s">
        <v>1138</v>
      </c>
      <c r="C2703">
        <v>791</v>
      </c>
      <c r="D2703" t="s">
        <v>1309</v>
      </c>
      <c r="E2703">
        <v>2015</v>
      </c>
      <c r="F2703" s="15">
        <f>IF(VLOOKUP(IF($A2703&lt;1500,'BM011'!$D$5,IF($A2703&lt;1800,'BM011'!$D$5,IF($A2703&lt;2000,'BM011'!$D$5,$A2703))),'BM011'!$D$5:$U$607,'BM011'!T$609,0)="BRUG KOM",VLOOKUP($C2703,'BM010'!$C$5:$T$102,'BM010'!S$104,0),VLOOKUP(IF($A2703&lt;1500,'BM011'!$D$5,IF($A2703&lt;1800,'BM011'!$D$5,IF($A2703&lt;2000,'BM011'!$D$5,$A2703))),'BM011'!$D$5:$U$607,'BM011'!T$609,0))</f>
        <v>11168</v>
      </c>
      <c r="G2703">
        <f>SUMIFS(Baggrundsvariable!D$3:D$296,Baggrundsvariable!$A$3:$A$296,Samlet!$C2703,Baggrundsvariable!$C$3:$C$296,Samlet!$E2703)</f>
        <v>212065</v>
      </c>
      <c r="H2703" s="8">
        <f>SUMIFS(Baggrundsvariable!E$3:E$296,Baggrundsvariable!$A$3:$A$296,Samlet!$C2703,Baggrundsvariable!$C$3:$C$296,Samlet!$E2703)</f>
        <v>0.69166666666666654</v>
      </c>
      <c r="I2703" s="8">
        <f>SUMIFS(Baggrundsvariable!F$3:F$296,Baggrundsvariable!$A$3:$A$296,Samlet!$C2703,Baggrundsvariable!$C$3:$C$296,Samlet!$E2703)</f>
        <v>3.5</v>
      </c>
      <c r="J2703" s="8">
        <f>SUMIFS(Baggrundsvariable!G$3:G$296,Baggrundsvariable!$A$3:$A$296,Samlet!$C2703,Baggrundsvariable!$C$3:$C$296,Samlet!$E2703)</f>
        <v>15.5</v>
      </c>
      <c r="K2703" s="8">
        <f>SUMIFS(Baggrundsvariable!H$3:H$296,Baggrundsvariable!$A$3:$A$296,Samlet!$C2703,Baggrundsvariable!$C$3:$C$296,Samlet!$E2703)</f>
        <v>14.4</v>
      </c>
      <c r="L2703" s="8">
        <f>SUMIFS(Baggrundsvariable!I$3:I$296,Baggrundsvariable!$A$3:$A$296,Samlet!$C2703,Baggrundsvariable!$C$3:$C$296,Samlet!$E2703)</f>
        <v>4.3694906280061545</v>
      </c>
    </row>
    <row r="2704" spans="1:12">
      <c r="A2704">
        <v>8830</v>
      </c>
      <c r="B2704" t="s">
        <v>1139</v>
      </c>
      <c r="C2704">
        <v>791</v>
      </c>
      <c r="D2704" t="s">
        <v>1309</v>
      </c>
      <c r="E2704">
        <v>2015</v>
      </c>
      <c r="F2704" s="15">
        <f>IF(VLOOKUP(IF($A2704&lt;1500,'BM011'!$D$5,IF($A2704&lt;1800,'BM011'!$D$5,IF($A2704&lt;2000,'BM011'!$D$5,$A2704))),'BM011'!$D$5:$U$607,'BM011'!T$609,0)="BRUG KOM",VLOOKUP($C2704,'BM010'!$C$5:$T$102,'BM010'!S$104,0),VLOOKUP(IF($A2704&lt;1500,'BM011'!$D$5,IF($A2704&lt;1800,'BM011'!$D$5,IF($A2704&lt;2000,'BM011'!$D$5,$A2704))),'BM011'!$D$5:$U$607,'BM011'!T$609,0))</f>
        <v>6244.5</v>
      </c>
      <c r="G2704">
        <f>SUMIFS(Baggrundsvariable!D$3:D$296,Baggrundsvariable!$A$3:$A$296,Samlet!$C2704,Baggrundsvariable!$C$3:$C$296,Samlet!$E2704)</f>
        <v>212065</v>
      </c>
      <c r="H2704" s="8">
        <f>SUMIFS(Baggrundsvariable!E$3:E$296,Baggrundsvariable!$A$3:$A$296,Samlet!$C2704,Baggrundsvariable!$C$3:$C$296,Samlet!$E2704)</f>
        <v>0.69166666666666654</v>
      </c>
      <c r="I2704" s="8">
        <f>SUMIFS(Baggrundsvariable!F$3:F$296,Baggrundsvariable!$A$3:$A$296,Samlet!$C2704,Baggrundsvariable!$C$3:$C$296,Samlet!$E2704)</f>
        <v>3.5</v>
      </c>
      <c r="J2704" s="8">
        <f>SUMIFS(Baggrundsvariable!G$3:G$296,Baggrundsvariable!$A$3:$A$296,Samlet!$C2704,Baggrundsvariable!$C$3:$C$296,Samlet!$E2704)</f>
        <v>15.5</v>
      </c>
      <c r="K2704" s="8">
        <f>SUMIFS(Baggrundsvariable!H$3:H$296,Baggrundsvariable!$A$3:$A$296,Samlet!$C2704,Baggrundsvariable!$C$3:$C$296,Samlet!$E2704)</f>
        <v>14.4</v>
      </c>
      <c r="L2704" s="8">
        <f>SUMIFS(Baggrundsvariable!I$3:I$296,Baggrundsvariable!$A$3:$A$296,Samlet!$C2704,Baggrundsvariable!$C$3:$C$296,Samlet!$E2704)</f>
        <v>4.3694906280061545</v>
      </c>
    </row>
    <row r="2705" spans="1:12">
      <c r="A2705">
        <v>8831</v>
      </c>
      <c r="B2705" t="s">
        <v>1140</v>
      </c>
      <c r="C2705">
        <v>791</v>
      </c>
      <c r="D2705" t="s">
        <v>1309</v>
      </c>
      <c r="E2705">
        <v>2015</v>
      </c>
      <c r="F2705" s="15">
        <f>IF(VLOOKUP(IF($A2705&lt;1500,'BM011'!$D$5,IF($A2705&lt;1800,'BM011'!$D$5,IF($A2705&lt;2000,'BM011'!$D$5,$A2705))),'BM011'!$D$5:$U$607,'BM011'!T$609,0)="BRUG KOM",VLOOKUP($C2705,'BM010'!$C$5:$T$102,'BM010'!S$104,0),VLOOKUP(IF($A2705&lt;1500,'BM011'!$D$5,IF($A2705&lt;1800,'BM011'!$D$5,IF($A2705&lt;2000,'BM011'!$D$5,$A2705))),'BM011'!$D$5:$U$607,'BM011'!T$609,0))</f>
        <v>7379.666666666667</v>
      </c>
      <c r="G2705">
        <f>SUMIFS(Baggrundsvariable!D$3:D$296,Baggrundsvariable!$A$3:$A$296,Samlet!$C2705,Baggrundsvariable!$C$3:$C$296,Samlet!$E2705)</f>
        <v>212065</v>
      </c>
      <c r="H2705" s="8">
        <f>SUMIFS(Baggrundsvariable!E$3:E$296,Baggrundsvariable!$A$3:$A$296,Samlet!$C2705,Baggrundsvariable!$C$3:$C$296,Samlet!$E2705)</f>
        <v>0.69166666666666654</v>
      </c>
      <c r="I2705" s="8">
        <f>SUMIFS(Baggrundsvariable!F$3:F$296,Baggrundsvariable!$A$3:$A$296,Samlet!$C2705,Baggrundsvariable!$C$3:$C$296,Samlet!$E2705)</f>
        <v>3.5</v>
      </c>
      <c r="J2705" s="8">
        <f>SUMIFS(Baggrundsvariable!G$3:G$296,Baggrundsvariable!$A$3:$A$296,Samlet!$C2705,Baggrundsvariable!$C$3:$C$296,Samlet!$E2705)</f>
        <v>15.5</v>
      </c>
      <c r="K2705" s="8">
        <f>SUMIFS(Baggrundsvariable!H$3:H$296,Baggrundsvariable!$A$3:$A$296,Samlet!$C2705,Baggrundsvariable!$C$3:$C$296,Samlet!$E2705)</f>
        <v>14.4</v>
      </c>
      <c r="L2705" s="8">
        <f>SUMIFS(Baggrundsvariable!I$3:I$296,Baggrundsvariable!$A$3:$A$296,Samlet!$C2705,Baggrundsvariable!$C$3:$C$296,Samlet!$E2705)</f>
        <v>4.3694906280061545</v>
      </c>
    </row>
    <row r="2706" spans="1:12">
      <c r="A2706">
        <v>8832</v>
      </c>
      <c r="B2706" t="s">
        <v>1141</v>
      </c>
      <c r="C2706">
        <v>791</v>
      </c>
      <c r="D2706" t="s">
        <v>1309</v>
      </c>
      <c r="E2706">
        <v>2015</v>
      </c>
      <c r="F2706" s="15">
        <f>IF(VLOOKUP(IF($A2706&lt;1500,'BM011'!$D$5,IF($A2706&lt;1800,'BM011'!$D$5,IF($A2706&lt;2000,'BM011'!$D$5,$A2706))),'BM011'!$D$5:$U$607,'BM011'!T$609,0)="BRUG KOM",VLOOKUP($C2706,'BM010'!$C$5:$T$102,'BM010'!S$104,0),VLOOKUP(IF($A2706&lt;1500,'BM011'!$D$5,IF($A2706&lt;1800,'BM011'!$D$5,IF($A2706&lt;2000,'BM011'!$D$5,$A2706))),'BM011'!$D$5:$U$607,'BM011'!T$609,0))</f>
        <v>7898</v>
      </c>
      <c r="G2706">
        <f>SUMIFS(Baggrundsvariable!D$3:D$296,Baggrundsvariable!$A$3:$A$296,Samlet!$C2706,Baggrundsvariable!$C$3:$C$296,Samlet!$E2706)</f>
        <v>212065</v>
      </c>
      <c r="H2706" s="8">
        <f>SUMIFS(Baggrundsvariable!E$3:E$296,Baggrundsvariable!$A$3:$A$296,Samlet!$C2706,Baggrundsvariable!$C$3:$C$296,Samlet!$E2706)</f>
        <v>0.69166666666666654</v>
      </c>
      <c r="I2706" s="8">
        <f>SUMIFS(Baggrundsvariable!F$3:F$296,Baggrundsvariable!$A$3:$A$296,Samlet!$C2706,Baggrundsvariable!$C$3:$C$296,Samlet!$E2706)</f>
        <v>3.5</v>
      </c>
      <c r="J2706" s="8">
        <f>SUMIFS(Baggrundsvariable!G$3:G$296,Baggrundsvariable!$A$3:$A$296,Samlet!$C2706,Baggrundsvariable!$C$3:$C$296,Samlet!$E2706)</f>
        <v>15.5</v>
      </c>
      <c r="K2706" s="8">
        <f>SUMIFS(Baggrundsvariable!H$3:H$296,Baggrundsvariable!$A$3:$A$296,Samlet!$C2706,Baggrundsvariable!$C$3:$C$296,Samlet!$E2706)</f>
        <v>14.4</v>
      </c>
      <c r="L2706" s="8">
        <f>SUMIFS(Baggrundsvariable!I$3:I$296,Baggrundsvariable!$A$3:$A$296,Samlet!$C2706,Baggrundsvariable!$C$3:$C$296,Samlet!$E2706)</f>
        <v>4.3694906280061545</v>
      </c>
    </row>
    <row r="2707" spans="1:12">
      <c r="A2707">
        <v>8840</v>
      </c>
      <c r="B2707" t="s">
        <v>1142</v>
      </c>
      <c r="C2707">
        <v>740</v>
      </c>
      <c r="D2707" t="s">
        <v>1308</v>
      </c>
      <c r="E2707">
        <v>2015</v>
      </c>
      <c r="F2707" s="15">
        <f>IF(VLOOKUP(IF($A2707&lt;1500,'BM011'!$D$5,IF($A2707&lt;1800,'BM011'!$D$5,IF($A2707&lt;2000,'BM011'!$D$5,$A2707))),'BM011'!$D$5:$U$607,'BM011'!T$609,0)="BRUG KOM",VLOOKUP($C2707,'BM010'!$C$5:$T$102,'BM010'!S$104,0),VLOOKUP(IF($A2707&lt;1500,'BM011'!$D$5,IF($A2707&lt;1800,'BM011'!$D$5,IF($A2707&lt;2000,'BM011'!$D$5,$A2707))),'BM011'!$D$5:$U$607,'BM011'!T$609,0))</f>
        <v>6183.5</v>
      </c>
      <c r="G2707">
        <f>SUMIFS(Baggrundsvariable!D$3:D$296,Baggrundsvariable!$A$3:$A$296,Samlet!$C2707,Baggrundsvariable!$C$3:$C$296,Samlet!$E2707)</f>
        <v>223506</v>
      </c>
      <c r="H2707" s="8">
        <f>SUMIFS(Baggrundsvariable!E$3:E$296,Baggrundsvariable!$A$3:$A$296,Samlet!$C2707,Baggrundsvariable!$C$3:$C$296,Samlet!$E2707)</f>
        <v>0.79166666666666663</v>
      </c>
      <c r="I2707" s="8">
        <f>SUMIFS(Baggrundsvariable!F$3:F$296,Baggrundsvariable!$A$3:$A$296,Samlet!$C2707,Baggrundsvariable!$C$3:$C$296,Samlet!$E2707)</f>
        <v>2.8</v>
      </c>
      <c r="J2707" s="8">
        <f>SUMIFS(Baggrundsvariable!G$3:G$296,Baggrundsvariable!$A$3:$A$296,Samlet!$C2707,Baggrundsvariable!$C$3:$C$296,Samlet!$E2707)</f>
        <v>13.7</v>
      </c>
      <c r="K2707" s="8">
        <f>SUMIFS(Baggrundsvariable!H$3:H$296,Baggrundsvariable!$A$3:$A$296,Samlet!$C2707,Baggrundsvariable!$C$3:$C$296,Samlet!$E2707)</f>
        <v>14.6</v>
      </c>
      <c r="L2707" s="8">
        <f>SUMIFS(Baggrundsvariable!I$3:I$296,Baggrundsvariable!$A$3:$A$296,Samlet!$C2707,Baggrundsvariable!$C$3:$C$296,Samlet!$E2707)</f>
        <v>4.1907426387080688</v>
      </c>
    </row>
    <row r="2708" spans="1:12">
      <c r="A2708">
        <v>8840</v>
      </c>
      <c r="B2708" t="s">
        <v>1142</v>
      </c>
      <c r="C2708">
        <v>791</v>
      </c>
      <c r="D2708" t="s">
        <v>1309</v>
      </c>
      <c r="E2708">
        <v>2015</v>
      </c>
      <c r="F2708" s="15">
        <f>IF(VLOOKUP(IF($A2708&lt;1500,'BM011'!$D$5,IF($A2708&lt;1800,'BM011'!$D$5,IF($A2708&lt;2000,'BM011'!$D$5,$A2708))),'BM011'!$D$5:$U$607,'BM011'!T$609,0)="BRUG KOM",VLOOKUP($C2708,'BM010'!$C$5:$T$102,'BM010'!S$104,0),VLOOKUP(IF($A2708&lt;1500,'BM011'!$D$5,IF($A2708&lt;1800,'BM011'!$D$5,IF($A2708&lt;2000,'BM011'!$D$5,$A2708))),'BM011'!$D$5:$U$607,'BM011'!T$609,0))</f>
        <v>6183.5</v>
      </c>
      <c r="G2708">
        <f>SUMIFS(Baggrundsvariable!D$3:D$296,Baggrundsvariable!$A$3:$A$296,Samlet!$C2708,Baggrundsvariable!$C$3:$C$296,Samlet!$E2708)</f>
        <v>212065</v>
      </c>
      <c r="H2708" s="8">
        <f>SUMIFS(Baggrundsvariable!E$3:E$296,Baggrundsvariable!$A$3:$A$296,Samlet!$C2708,Baggrundsvariable!$C$3:$C$296,Samlet!$E2708)</f>
        <v>0.69166666666666654</v>
      </c>
      <c r="I2708" s="8">
        <f>SUMIFS(Baggrundsvariable!F$3:F$296,Baggrundsvariable!$A$3:$A$296,Samlet!$C2708,Baggrundsvariable!$C$3:$C$296,Samlet!$E2708)</f>
        <v>3.5</v>
      </c>
      <c r="J2708" s="8">
        <f>SUMIFS(Baggrundsvariable!G$3:G$296,Baggrundsvariable!$A$3:$A$296,Samlet!$C2708,Baggrundsvariable!$C$3:$C$296,Samlet!$E2708)</f>
        <v>15.5</v>
      </c>
      <c r="K2708" s="8">
        <f>SUMIFS(Baggrundsvariable!H$3:H$296,Baggrundsvariable!$A$3:$A$296,Samlet!$C2708,Baggrundsvariable!$C$3:$C$296,Samlet!$E2708)</f>
        <v>14.4</v>
      </c>
      <c r="L2708" s="8">
        <f>SUMIFS(Baggrundsvariable!I$3:I$296,Baggrundsvariable!$A$3:$A$296,Samlet!$C2708,Baggrundsvariable!$C$3:$C$296,Samlet!$E2708)</f>
        <v>4.3694906280061545</v>
      </c>
    </row>
    <row r="2709" spans="1:12">
      <c r="A2709">
        <v>8850</v>
      </c>
      <c r="B2709" t="s">
        <v>1143</v>
      </c>
      <c r="C2709">
        <v>710</v>
      </c>
      <c r="D2709" t="s">
        <v>1318</v>
      </c>
      <c r="E2709">
        <v>2015</v>
      </c>
      <c r="F2709" s="15">
        <f>IF(VLOOKUP(IF($A2709&lt;1500,'BM011'!$D$5,IF($A2709&lt;1800,'BM011'!$D$5,IF($A2709&lt;2000,'BM011'!$D$5,$A2709))),'BM011'!$D$5:$U$607,'BM011'!T$609,0)="BRUG KOM",VLOOKUP($C2709,'BM010'!$C$5:$T$102,'BM010'!S$104,0),VLOOKUP(IF($A2709&lt;1500,'BM011'!$D$5,IF($A2709&lt;1800,'BM011'!$D$5,IF($A2709&lt;2000,'BM011'!$D$5,$A2709))),'BM011'!$D$5:$U$607,'BM011'!T$609,0))</f>
        <v>7248.5</v>
      </c>
      <c r="G2709">
        <f>SUMIFS(Baggrundsvariable!D$3:D$296,Baggrundsvariable!$A$3:$A$296,Samlet!$C2709,Baggrundsvariable!$C$3:$C$296,Samlet!$E2709)</f>
        <v>224587</v>
      </c>
      <c r="H2709" s="8">
        <f>SUMIFS(Baggrundsvariable!E$3:E$296,Baggrundsvariable!$A$3:$A$296,Samlet!$C2709,Baggrundsvariable!$C$3:$C$296,Samlet!$E2709)</f>
        <v>0.4916666666666667</v>
      </c>
      <c r="I2709" s="8">
        <f>SUMIFS(Baggrundsvariable!F$3:F$296,Baggrundsvariable!$A$3:$A$296,Samlet!$C2709,Baggrundsvariable!$C$3:$C$296,Samlet!$E2709)</f>
        <v>2.2999999999999998</v>
      </c>
      <c r="J2709" s="8">
        <f>SUMIFS(Baggrundsvariable!G$3:G$296,Baggrundsvariable!$A$3:$A$296,Samlet!$C2709,Baggrundsvariable!$C$3:$C$296,Samlet!$E2709)</f>
        <v>9.3000000000000007</v>
      </c>
      <c r="K2709" s="8">
        <f>SUMIFS(Baggrundsvariable!H$3:H$296,Baggrundsvariable!$A$3:$A$296,Samlet!$C2709,Baggrundsvariable!$C$3:$C$296,Samlet!$E2709)</f>
        <v>11.8</v>
      </c>
      <c r="L2709" s="8">
        <f>SUMIFS(Baggrundsvariable!I$3:I$296,Baggrundsvariable!$A$3:$A$296,Samlet!$C2709,Baggrundsvariable!$C$3:$C$296,Samlet!$E2709)</f>
        <v>2.9940088290939668</v>
      </c>
    </row>
    <row r="2710" spans="1:12">
      <c r="A2710">
        <v>8850</v>
      </c>
      <c r="B2710" t="s">
        <v>1143</v>
      </c>
      <c r="C2710">
        <v>791</v>
      </c>
      <c r="D2710" t="s">
        <v>1309</v>
      </c>
      <c r="E2710">
        <v>2015</v>
      </c>
      <c r="F2710" s="15">
        <f>IF(VLOOKUP(IF($A2710&lt;1500,'BM011'!$D$5,IF($A2710&lt;1800,'BM011'!$D$5,IF($A2710&lt;2000,'BM011'!$D$5,$A2710))),'BM011'!$D$5:$U$607,'BM011'!T$609,0)="BRUG KOM",VLOOKUP($C2710,'BM010'!$C$5:$T$102,'BM010'!S$104,0),VLOOKUP(IF($A2710&lt;1500,'BM011'!$D$5,IF($A2710&lt;1800,'BM011'!$D$5,IF($A2710&lt;2000,'BM011'!$D$5,$A2710))),'BM011'!$D$5:$U$607,'BM011'!T$609,0))</f>
        <v>7248.5</v>
      </c>
      <c r="G2710">
        <f>SUMIFS(Baggrundsvariable!D$3:D$296,Baggrundsvariable!$A$3:$A$296,Samlet!$C2710,Baggrundsvariable!$C$3:$C$296,Samlet!$E2710)</f>
        <v>212065</v>
      </c>
      <c r="H2710" s="8">
        <f>SUMIFS(Baggrundsvariable!E$3:E$296,Baggrundsvariable!$A$3:$A$296,Samlet!$C2710,Baggrundsvariable!$C$3:$C$296,Samlet!$E2710)</f>
        <v>0.69166666666666654</v>
      </c>
      <c r="I2710" s="8">
        <f>SUMIFS(Baggrundsvariable!F$3:F$296,Baggrundsvariable!$A$3:$A$296,Samlet!$C2710,Baggrundsvariable!$C$3:$C$296,Samlet!$E2710)</f>
        <v>3.5</v>
      </c>
      <c r="J2710" s="8">
        <f>SUMIFS(Baggrundsvariable!G$3:G$296,Baggrundsvariable!$A$3:$A$296,Samlet!$C2710,Baggrundsvariable!$C$3:$C$296,Samlet!$E2710)</f>
        <v>15.5</v>
      </c>
      <c r="K2710" s="8">
        <f>SUMIFS(Baggrundsvariable!H$3:H$296,Baggrundsvariable!$A$3:$A$296,Samlet!$C2710,Baggrundsvariable!$C$3:$C$296,Samlet!$E2710)</f>
        <v>14.4</v>
      </c>
      <c r="L2710" s="8">
        <f>SUMIFS(Baggrundsvariable!I$3:I$296,Baggrundsvariable!$A$3:$A$296,Samlet!$C2710,Baggrundsvariable!$C$3:$C$296,Samlet!$E2710)</f>
        <v>4.3694906280061545</v>
      </c>
    </row>
    <row r="2711" spans="1:12">
      <c r="A2711">
        <v>8860</v>
      </c>
      <c r="B2711" t="s">
        <v>1144</v>
      </c>
      <c r="C2711">
        <v>710</v>
      </c>
      <c r="D2711" t="s">
        <v>1318</v>
      </c>
      <c r="E2711">
        <v>2015</v>
      </c>
      <c r="F2711" s="15">
        <f>IF(VLOOKUP(IF($A2711&lt;1500,'BM011'!$D$5,IF($A2711&lt;1800,'BM011'!$D$5,IF($A2711&lt;2000,'BM011'!$D$5,$A2711))),'BM011'!$D$5:$U$607,'BM011'!T$609,0)="BRUG KOM",VLOOKUP($C2711,'BM010'!$C$5:$T$102,'BM010'!S$104,0),VLOOKUP(IF($A2711&lt;1500,'BM011'!$D$5,IF($A2711&lt;1800,'BM011'!$D$5,IF($A2711&lt;2000,'BM011'!$D$5,$A2711))),'BM011'!$D$5:$U$607,'BM011'!T$609,0))</f>
        <v>6582.666666666667</v>
      </c>
      <c r="G2711">
        <f>SUMIFS(Baggrundsvariable!D$3:D$296,Baggrundsvariable!$A$3:$A$296,Samlet!$C2711,Baggrundsvariable!$C$3:$C$296,Samlet!$E2711)</f>
        <v>224587</v>
      </c>
      <c r="H2711" s="8">
        <f>SUMIFS(Baggrundsvariable!E$3:E$296,Baggrundsvariable!$A$3:$A$296,Samlet!$C2711,Baggrundsvariable!$C$3:$C$296,Samlet!$E2711)</f>
        <v>0.4916666666666667</v>
      </c>
      <c r="I2711" s="8">
        <f>SUMIFS(Baggrundsvariable!F$3:F$296,Baggrundsvariable!$A$3:$A$296,Samlet!$C2711,Baggrundsvariable!$C$3:$C$296,Samlet!$E2711)</f>
        <v>2.2999999999999998</v>
      </c>
      <c r="J2711" s="8">
        <f>SUMIFS(Baggrundsvariable!G$3:G$296,Baggrundsvariable!$A$3:$A$296,Samlet!$C2711,Baggrundsvariable!$C$3:$C$296,Samlet!$E2711)</f>
        <v>9.3000000000000007</v>
      </c>
      <c r="K2711" s="8">
        <f>SUMIFS(Baggrundsvariable!H$3:H$296,Baggrundsvariable!$A$3:$A$296,Samlet!$C2711,Baggrundsvariable!$C$3:$C$296,Samlet!$E2711)</f>
        <v>11.8</v>
      </c>
      <c r="L2711" s="8">
        <f>SUMIFS(Baggrundsvariable!I$3:I$296,Baggrundsvariable!$A$3:$A$296,Samlet!$C2711,Baggrundsvariable!$C$3:$C$296,Samlet!$E2711)</f>
        <v>2.9940088290939668</v>
      </c>
    </row>
    <row r="2712" spans="1:12">
      <c r="A2712">
        <v>8860</v>
      </c>
      <c r="B2712" t="s">
        <v>1144</v>
      </c>
      <c r="C2712">
        <v>730</v>
      </c>
      <c r="D2712" t="s">
        <v>1322</v>
      </c>
      <c r="E2712">
        <v>2015</v>
      </c>
      <c r="F2712" s="15">
        <f>IF(VLOOKUP(IF($A2712&lt;1500,'BM011'!$D$5,IF($A2712&lt;1800,'BM011'!$D$5,IF($A2712&lt;2000,'BM011'!$D$5,$A2712))),'BM011'!$D$5:$U$607,'BM011'!T$609,0)="BRUG KOM",VLOOKUP($C2712,'BM010'!$C$5:$T$102,'BM010'!S$104,0),VLOOKUP(IF($A2712&lt;1500,'BM011'!$D$5,IF($A2712&lt;1800,'BM011'!$D$5,IF($A2712&lt;2000,'BM011'!$D$5,$A2712))),'BM011'!$D$5:$U$607,'BM011'!T$609,0))</f>
        <v>6582.666666666667</v>
      </c>
      <c r="G2712">
        <f>SUMIFS(Baggrundsvariable!D$3:D$296,Baggrundsvariable!$A$3:$A$296,Samlet!$C2712,Baggrundsvariable!$C$3:$C$296,Samlet!$E2712)</f>
        <v>201261</v>
      </c>
      <c r="H2712" s="8">
        <f>SUMIFS(Baggrundsvariable!E$3:E$296,Baggrundsvariable!$A$3:$A$296,Samlet!$C2712,Baggrundsvariable!$C$3:$C$296,Samlet!$E2712)</f>
        <v>0.84166666666666679</v>
      </c>
      <c r="I2712" s="8">
        <f>SUMIFS(Baggrundsvariable!F$3:F$296,Baggrundsvariable!$A$3:$A$296,Samlet!$C2712,Baggrundsvariable!$C$3:$C$296,Samlet!$E2712)</f>
        <v>4.3</v>
      </c>
      <c r="J2712" s="8">
        <f>SUMIFS(Baggrundsvariable!G$3:G$296,Baggrundsvariable!$A$3:$A$296,Samlet!$C2712,Baggrundsvariable!$C$3:$C$296,Samlet!$E2712)</f>
        <v>20.2</v>
      </c>
      <c r="K2712" s="8">
        <f>SUMIFS(Baggrundsvariable!H$3:H$296,Baggrundsvariable!$A$3:$A$296,Samlet!$C2712,Baggrundsvariable!$C$3:$C$296,Samlet!$E2712)</f>
        <v>16.3</v>
      </c>
      <c r="L2712" s="8">
        <f>SUMIFS(Baggrundsvariable!I$3:I$296,Baggrundsvariable!$A$3:$A$296,Samlet!$C2712,Baggrundsvariable!$C$3:$C$296,Samlet!$E2712)</f>
        <v>5.0863666710487987</v>
      </c>
    </row>
    <row r="2713" spans="1:12">
      <c r="A2713">
        <v>8860</v>
      </c>
      <c r="B2713" t="s">
        <v>1144</v>
      </c>
      <c r="C2713">
        <v>791</v>
      </c>
      <c r="D2713" t="s">
        <v>1309</v>
      </c>
      <c r="E2713">
        <v>2015</v>
      </c>
      <c r="F2713" s="15">
        <f>IF(VLOOKUP(IF($A2713&lt;1500,'BM011'!$D$5,IF($A2713&lt;1800,'BM011'!$D$5,IF($A2713&lt;2000,'BM011'!$D$5,$A2713))),'BM011'!$D$5:$U$607,'BM011'!T$609,0)="BRUG KOM",VLOOKUP($C2713,'BM010'!$C$5:$T$102,'BM010'!S$104,0),VLOOKUP(IF($A2713&lt;1500,'BM011'!$D$5,IF($A2713&lt;1800,'BM011'!$D$5,IF($A2713&lt;2000,'BM011'!$D$5,$A2713))),'BM011'!$D$5:$U$607,'BM011'!T$609,0))</f>
        <v>6582.666666666667</v>
      </c>
      <c r="G2713">
        <f>SUMIFS(Baggrundsvariable!D$3:D$296,Baggrundsvariable!$A$3:$A$296,Samlet!$C2713,Baggrundsvariable!$C$3:$C$296,Samlet!$E2713)</f>
        <v>212065</v>
      </c>
      <c r="H2713" s="8">
        <f>SUMIFS(Baggrundsvariable!E$3:E$296,Baggrundsvariable!$A$3:$A$296,Samlet!$C2713,Baggrundsvariable!$C$3:$C$296,Samlet!$E2713)</f>
        <v>0.69166666666666654</v>
      </c>
      <c r="I2713" s="8">
        <f>SUMIFS(Baggrundsvariable!F$3:F$296,Baggrundsvariable!$A$3:$A$296,Samlet!$C2713,Baggrundsvariable!$C$3:$C$296,Samlet!$E2713)</f>
        <v>3.5</v>
      </c>
      <c r="J2713" s="8">
        <f>SUMIFS(Baggrundsvariable!G$3:G$296,Baggrundsvariable!$A$3:$A$296,Samlet!$C2713,Baggrundsvariable!$C$3:$C$296,Samlet!$E2713)</f>
        <v>15.5</v>
      </c>
      <c r="K2713" s="8">
        <f>SUMIFS(Baggrundsvariable!H$3:H$296,Baggrundsvariable!$A$3:$A$296,Samlet!$C2713,Baggrundsvariable!$C$3:$C$296,Samlet!$E2713)</f>
        <v>14.4</v>
      </c>
      <c r="L2713" s="8">
        <f>SUMIFS(Baggrundsvariable!I$3:I$296,Baggrundsvariable!$A$3:$A$296,Samlet!$C2713,Baggrundsvariable!$C$3:$C$296,Samlet!$E2713)</f>
        <v>4.3694906280061545</v>
      </c>
    </row>
    <row r="2714" spans="1:12">
      <c r="A2714">
        <v>8870</v>
      </c>
      <c r="B2714" t="s">
        <v>1145</v>
      </c>
      <c r="C2714">
        <v>710</v>
      </c>
      <c r="D2714" t="s">
        <v>1318</v>
      </c>
      <c r="E2714">
        <v>2015</v>
      </c>
      <c r="F2714" s="15">
        <f>IF(VLOOKUP(IF($A2714&lt;1500,'BM011'!$D$5,IF($A2714&lt;1800,'BM011'!$D$5,IF($A2714&lt;2000,'BM011'!$D$5,$A2714))),'BM011'!$D$5:$U$607,'BM011'!T$609,0)="BRUG KOM",VLOOKUP($C2714,'BM010'!$C$5:$T$102,'BM010'!S$104,0),VLOOKUP(IF($A2714&lt;1500,'BM011'!$D$5,IF($A2714&lt;1800,'BM011'!$D$5,IF($A2714&lt;2000,'BM011'!$D$5,$A2714))),'BM011'!$D$5:$U$607,'BM011'!T$609,0))</f>
        <v>7931.75</v>
      </c>
      <c r="G2714">
        <f>SUMIFS(Baggrundsvariable!D$3:D$296,Baggrundsvariable!$A$3:$A$296,Samlet!$C2714,Baggrundsvariable!$C$3:$C$296,Samlet!$E2714)</f>
        <v>224587</v>
      </c>
      <c r="H2714" s="8">
        <f>SUMIFS(Baggrundsvariable!E$3:E$296,Baggrundsvariable!$A$3:$A$296,Samlet!$C2714,Baggrundsvariable!$C$3:$C$296,Samlet!$E2714)</f>
        <v>0.4916666666666667</v>
      </c>
      <c r="I2714" s="8">
        <f>SUMIFS(Baggrundsvariable!F$3:F$296,Baggrundsvariable!$A$3:$A$296,Samlet!$C2714,Baggrundsvariable!$C$3:$C$296,Samlet!$E2714)</f>
        <v>2.2999999999999998</v>
      </c>
      <c r="J2714" s="8">
        <f>SUMIFS(Baggrundsvariable!G$3:G$296,Baggrundsvariable!$A$3:$A$296,Samlet!$C2714,Baggrundsvariable!$C$3:$C$296,Samlet!$E2714)</f>
        <v>9.3000000000000007</v>
      </c>
      <c r="K2714" s="8">
        <f>SUMIFS(Baggrundsvariable!H$3:H$296,Baggrundsvariable!$A$3:$A$296,Samlet!$C2714,Baggrundsvariable!$C$3:$C$296,Samlet!$E2714)</f>
        <v>11.8</v>
      </c>
      <c r="L2714" s="8">
        <f>SUMIFS(Baggrundsvariable!I$3:I$296,Baggrundsvariable!$A$3:$A$296,Samlet!$C2714,Baggrundsvariable!$C$3:$C$296,Samlet!$E2714)</f>
        <v>2.9940088290939668</v>
      </c>
    </row>
    <row r="2715" spans="1:12">
      <c r="A2715">
        <v>8870</v>
      </c>
      <c r="B2715" t="s">
        <v>1145</v>
      </c>
      <c r="C2715">
        <v>730</v>
      </c>
      <c r="D2715" t="s">
        <v>1322</v>
      </c>
      <c r="E2715">
        <v>2015</v>
      </c>
      <c r="F2715" s="15">
        <f>IF(VLOOKUP(IF($A2715&lt;1500,'BM011'!$D$5,IF($A2715&lt;1800,'BM011'!$D$5,IF($A2715&lt;2000,'BM011'!$D$5,$A2715))),'BM011'!$D$5:$U$607,'BM011'!T$609,0)="BRUG KOM",VLOOKUP($C2715,'BM010'!$C$5:$T$102,'BM010'!S$104,0),VLOOKUP(IF($A2715&lt;1500,'BM011'!$D$5,IF($A2715&lt;1800,'BM011'!$D$5,IF($A2715&lt;2000,'BM011'!$D$5,$A2715))),'BM011'!$D$5:$U$607,'BM011'!T$609,0))</f>
        <v>7931.75</v>
      </c>
      <c r="G2715">
        <f>SUMIFS(Baggrundsvariable!D$3:D$296,Baggrundsvariable!$A$3:$A$296,Samlet!$C2715,Baggrundsvariable!$C$3:$C$296,Samlet!$E2715)</f>
        <v>201261</v>
      </c>
      <c r="H2715" s="8">
        <f>SUMIFS(Baggrundsvariable!E$3:E$296,Baggrundsvariable!$A$3:$A$296,Samlet!$C2715,Baggrundsvariable!$C$3:$C$296,Samlet!$E2715)</f>
        <v>0.84166666666666679</v>
      </c>
      <c r="I2715" s="8">
        <f>SUMIFS(Baggrundsvariable!F$3:F$296,Baggrundsvariable!$A$3:$A$296,Samlet!$C2715,Baggrundsvariable!$C$3:$C$296,Samlet!$E2715)</f>
        <v>4.3</v>
      </c>
      <c r="J2715" s="8">
        <f>SUMIFS(Baggrundsvariable!G$3:G$296,Baggrundsvariable!$A$3:$A$296,Samlet!$C2715,Baggrundsvariable!$C$3:$C$296,Samlet!$E2715)</f>
        <v>20.2</v>
      </c>
      <c r="K2715" s="8">
        <f>SUMIFS(Baggrundsvariable!H$3:H$296,Baggrundsvariable!$A$3:$A$296,Samlet!$C2715,Baggrundsvariable!$C$3:$C$296,Samlet!$E2715)</f>
        <v>16.3</v>
      </c>
      <c r="L2715" s="8">
        <f>SUMIFS(Baggrundsvariable!I$3:I$296,Baggrundsvariable!$A$3:$A$296,Samlet!$C2715,Baggrundsvariable!$C$3:$C$296,Samlet!$E2715)</f>
        <v>5.0863666710487987</v>
      </c>
    </row>
    <row r="2716" spans="1:12">
      <c r="A2716">
        <v>8881</v>
      </c>
      <c r="B2716" t="s">
        <v>1146</v>
      </c>
      <c r="C2716">
        <v>710</v>
      </c>
      <c r="D2716" t="s">
        <v>1318</v>
      </c>
      <c r="E2716">
        <v>2015</v>
      </c>
      <c r="F2716" s="15">
        <f>IF(VLOOKUP(IF($A2716&lt;1500,'BM011'!$D$5,IF($A2716&lt;1800,'BM011'!$D$5,IF($A2716&lt;2000,'BM011'!$D$5,$A2716))),'BM011'!$D$5:$U$607,'BM011'!T$609,0)="BRUG KOM",VLOOKUP($C2716,'BM010'!$C$5:$T$102,'BM010'!S$104,0),VLOOKUP(IF($A2716&lt;1500,'BM011'!$D$5,IF($A2716&lt;1800,'BM011'!$D$5,IF($A2716&lt;2000,'BM011'!$D$5,$A2716))),'BM011'!$D$5:$U$607,'BM011'!T$609,0))</f>
        <v>8127.666666666667</v>
      </c>
      <c r="G2716">
        <f>SUMIFS(Baggrundsvariable!D$3:D$296,Baggrundsvariable!$A$3:$A$296,Samlet!$C2716,Baggrundsvariable!$C$3:$C$296,Samlet!$E2716)</f>
        <v>224587</v>
      </c>
      <c r="H2716" s="8">
        <f>SUMIFS(Baggrundsvariable!E$3:E$296,Baggrundsvariable!$A$3:$A$296,Samlet!$C2716,Baggrundsvariable!$C$3:$C$296,Samlet!$E2716)</f>
        <v>0.4916666666666667</v>
      </c>
      <c r="I2716" s="8">
        <f>SUMIFS(Baggrundsvariable!F$3:F$296,Baggrundsvariable!$A$3:$A$296,Samlet!$C2716,Baggrundsvariable!$C$3:$C$296,Samlet!$E2716)</f>
        <v>2.2999999999999998</v>
      </c>
      <c r="J2716" s="8">
        <f>SUMIFS(Baggrundsvariable!G$3:G$296,Baggrundsvariable!$A$3:$A$296,Samlet!$C2716,Baggrundsvariable!$C$3:$C$296,Samlet!$E2716)</f>
        <v>9.3000000000000007</v>
      </c>
      <c r="K2716" s="8">
        <f>SUMIFS(Baggrundsvariable!H$3:H$296,Baggrundsvariable!$A$3:$A$296,Samlet!$C2716,Baggrundsvariable!$C$3:$C$296,Samlet!$E2716)</f>
        <v>11.8</v>
      </c>
      <c r="L2716" s="8">
        <f>SUMIFS(Baggrundsvariable!I$3:I$296,Baggrundsvariable!$A$3:$A$296,Samlet!$C2716,Baggrundsvariable!$C$3:$C$296,Samlet!$E2716)</f>
        <v>2.9940088290939668</v>
      </c>
    </row>
    <row r="2717" spans="1:12">
      <c r="A2717">
        <v>8881</v>
      </c>
      <c r="B2717" t="s">
        <v>1146</v>
      </c>
      <c r="C2717">
        <v>740</v>
      </c>
      <c r="D2717" t="s">
        <v>1308</v>
      </c>
      <c r="E2717">
        <v>2015</v>
      </c>
      <c r="F2717" s="15">
        <f>IF(VLOOKUP(IF($A2717&lt;1500,'BM011'!$D$5,IF($A2717&lt;1800,'BM011'!$D$5,IF($A2717&lt;2000,'BM011'!$D$5,$A2717))),'BM011'!$D$5:$U$607,'BM011'!T$609,0)="BRUG KOM",VLOOKUP($C2717,'BM010'!$C$5:$T$102,'BM010'!S$104,0),VLOOKUP(IF($A2717&lt;1500,'BM011'!$D$5,IF($A2717&lt;1800,'BM011'!$D$5,IF($A2717&lt;2000,'BM011'!$D$5,$A2717))),'BM011'!$D$5:$U$607,'BM011'!T$609,0))</f>
        <v>8127.666666666667</v>
      </c>
      <c r="G2717">
        <f>SUMIFS(Baggrundsvariable!D$3:D$296,Baggrundsvariable!$A$3:$A$296,Samlet!$C2717,Baggrundsvariable!$C$3:$C$296,Samlet!$E2717)</f>
        <v>223506</v>
      </c>
      <c r="H2717" s="8">
        <f>SUMIFS(Baggrundsvariable!E$3:E$296,Baggrundsvariable!$A$3:$A$296,Samlet!$C2717,Baggrundsvariable!$C$3:$C$296,Samlet!$E2717)</f>
        <v>0.79166666666666663</v>
      </c>
      <c r="I2717" s="8">
        <f>SUMIFS(Baggrundsvariable!F$3:F$296,Baggrundsvariable!$A$3:$A$296,Samlet!$C2717,Baggrundsvariable!$C$3:$C$296,Samlet!$E2717)</f>
        <v>2.8</v>
      </c>
      <c r="J2717" s="8">
        <f>SUMIFS(Baggrundsvariable!G$3:G$296,Baggrundsvariable!$A$3:$A$296,Samlet!$C2717,Baggrundsvariable!$C$3:$C$296,Samlet!$E2717)</f>
        <v>13.7</v>
      </c>
      <c r="K2717" s="8">
        <f>SUMIFS(Baggrundsvariable!H$3:H$296,Baggrundsvariable!$A$3:$A$296,Samlet!$C2717,Baggrundsvariable!$C$3:$C$296,Samlet!$E2717)</f>
        <v>14.6</v>
      </c>
      <c r="L2717" s="8">
        <f>SUMIFS(Baggrundsvariable!I$3:I$296,Baggrundsvariable!$A$3:$A$296,Samlet!$C2717,Baggrundsvariable!$C$3:$C$296,Samlet!$E2717)</f>
        <v>4.1907426387080688</v>
      </c>
    </row>
    <row r="2718" spans="1:12">
      <c r="A2718">
        <v>8882</v>
      </c>
      <c r="B2718" t="s">
        <v>1147</v>
      </c>
      <c r="C2718">
        <v>710</v>
      </c>
      <c r="D2718" t="s">
        <v>1318</v>
      </c>
      <c r="E2718">
        <v>2015</v>
      </c>
      <c r="F2718" s="15">
        <f>IF(VLOOKUP(IF($A2718&lt;1500,'BM011'!$D$5,IF($A2718&lt;1800,'BM011'!$D$5,IF($A2718&lt;2000,'BM011'!$D$5,$A2718))),'BM011'!$D$5:$U$607,'BM011'!T$609,0)="BRUG KOM",VLOOKUP($C2718,'BM010'!$C$5:$T$102,'BM010'!S$104,0),VLOOKUP(IF($A2718&lt;1500,'BM011'!$D$5,IF($A2718&lt;1800,'BM011'!$D$5,IF($A2718&lt;2000,'BM011'!$D$5,$A2718))),'BM011'!$D$5:$U$607,'BM011'!T$609,0))</f>
        <v>7591</v>
      </c>
      <c r="G2718">
        <f>SUMIFS(Baggrundsvariable!D$3:D$296,Baggrundsvariable!$A$3:$A$296,Samlet!$C2718,Baggrundsvariable!$C$3:$C$296,Samlet!$E2718)</f>
        <v>224587</v>
      </c>
      <c r="H2718" s="8">
        <f>SUMIFS(Baggrundsvariable!E$3:E$296,Baggrundsvariable!$A$3:$A$296,Samlet!$C2718,Baggrundsvariable!$C$3:$C$296,Samlet!$E2718)</f>
        <v>0.4916666666666667</v>
      </c>
      <c r="I2718" s="8">
        <f>SUMIFS(Baggrundsvariable!F$3:F$296,Baggrundsvariable!$A$3:$A$296,Samlet!$C2718,Baggrundsvariable!$C$3:$C$296,Samlet!$E2718)</f>
        <v>2.2999999999999998</v>
      </c>
      <c r="J2718" s="8">
        <f>SUMIFS(Baggrundsvariable!G$3:G$296,Baggrundsvariable!$A$3:$A$296,Samlet!$C2718,Baggrundsvariable!$C$3:$C$296,Samlet!$E2718)</f>
        <v>9.3000000000000007</v>
      </c>
      <c r="K2718" s="8">
        <f>SUMIFS(Baggrundsvariable!H$3:H$296,Baggrundsvariable!$A$3:$A$296,Samlet!$C2718,Baggrundsvariable!$C$3:$C$296,Samlet!$E2718)</f>
        <v>11.8</v>
      </c>
      <c r="L2718" s="8">
        <f>SUMIFS(Baggrundsvariable!I$3:I$296,Baggrundsvariable!$A$3:$A$296,Samlet!$C2718,Baggrundsvariable!$C$3:$C$296,Samlet!$E2718)</f>
        <v>2.9940088290939668</v>
      </c>
    </row>
    <row r="2719" spans="1:12">
      <c r="A2719">
        <v>8882</v>
      </c>
      <c r="B2719" t="s">
        <v>1147</v>
      </c>
      <c r="C2719">
        <v>740</v>
      </c>
      <c r="D2719" t="s">
        <v>1308</v>
      </c>
      <c r="E2719">
        <v>2015</v>
      </c>
      <c r="F2719" s="15">
        <f>IF(VLOOKUP(IF($A2719&lt;1500,'BM011'!$D$5,IF($A2719&lt;1800,'BM011'!$D$5,IF($A2719&lt;2000,'BM011'!$D$5,$A2719))),'BM011'!$D$5:$U$607,'BM011'!T$609,0)="BRUG KOM",VLOOKUP($C2719,'BM010'!$C$5:$T$102,'BM010'!S$104,0),VLOOKUP(IF($A2719&lt;1500,'BM011'!$D$5,IF($A2719&lt;1800,'BM011'!$D$5,IF($A2719&lt;2000,'BM011'!$D$5,$A2719))),'BM011'!$D$5:$U$607,'BM011'!T$609,0))</f>
        <v>7591</v>
      </c>
      <c r="G2719">
        <f>SUMIFS(Baggrundsvariable!D$3:D$296,Baggrundsvariable!$A$3:$A$296,Samlet!$C2719,Baggrundsvariable!$C$3:$C$296,Samlet!$E2719)</f>
        <v>223506</v>
      </c>
      <c r="H2719" s="8">
        <f>SUMIFS(Baggrundsvariable!E$3:E$296,Baggrundsvariable!$A$3:$A$296,Samlet!$C2719,Baggrundsvariable!$C$3:$C$296,Samlet!$E2719)</f>
        <v>0.79166666666666663</v>
      </c>
      <c r="I2719" s="8">
        <f>SUMIFS(Baggrundsvariable!F$3:F$296,Baggrundsvariable!$A$3:$A$296,Samlet!$C2719,Baggrundsvariable!$C$3:$C$296,Samlet!$E2719)</f>
        <v>2.8</v>
      </c>
      <c r="J2719" s="8">
        <f>SUMIFS(Baggrundsvariable!G$3:G$296,Baggrundsvariable!$A$3:$A$296,Samlet!$C2719,Baggrundsvariable!$C$3:$C$296,Samlet!$E2719)</f>
        <v>13.7</v>
      </c>
      <c r="K2719" s="8">
        <f>SUMIFS(Baggrundsvariable!H$3:H$296,Baggrundsvariable!$A$3:$A$296,Samlet!$C2719,Baggrundsvariable!$C$3:$C$296,Samlet!$E2719)</f>
        <v>14.6</v>
      </c>
      <c r="L2719" s="8">
        <f>SUMIFS(Baggrundsvariable!I$3:I$296,Baggrundsvariable!$A$3:$A$296,Samlet!$C2719,Baggrundsvariable!$C$3:$C$296,Samlet!$E2719)</f>
        <v>4.1907426387080688</v>
      </c>
    </row>
    <row r="2720" spans="1:12">
      <c r="A2720">
        <v>8883</v>
      </c>
      <c r="B2720" t="s">
        <v>1148</v>
      </c>
      <c r="C2720">
        <v>740</v>
      </c>
      <c r="D2720" t="s">
        <v>1308</v>
      </c>
      <c r="E2720">
        <v>2015</v>
      </c>
      <c r="F2720" s="15">
        <f>IF(VLOOKUP(IF($A2720&lt;1500,'BM011'!$D$5,IF($A2720&lt;1800,'BM011'!$D$5,IF($A2720&lt;2000,'BM011'!$D$5,$A2720))),'BM011'!$D$5:$U$607,'BM011'!T$609,0)="BRUG KOM",VLOOKUP($C2720,'BM010'!$C$5:$T$102,'BM010'!S$104,0),VLOOKUP(IF($A2720&lt;1500,'BM011'!$D$5,IF($A2720&lt;1800,'BM011'!$D$5,IF($A2720&lt;2000,'BM011'!$D$5,$A2720))),'BM011'!$D$5:$U$607,'BM011'!T$609,0))</f>
        <v>9351</v>
      </c>
      <c r="G2720">
        <f>SUMIFS(Baggrundsvariable!D$3:D$296,Baggrundsvariable!$A$3:$A$296,Samlet!$C2720,Baggrundsvariable!$C$3:$C$296,Samlet!$E2720)</f>
        <v>223506</v>
      </c>
      <c r="H2720" s="8">
        <f>SUMIFS(Baggrundsvariable!E$3:E$296,Baggrundsvariable!$A$3:$A$296,Samlet!$C2720,Baggrundsvariable!$C$3:$C$296,Samlet!$E2720)</f>
        <v>0.79166666666666663</v>
      </c>
      <c r="I2720" s="8">
        <f>SUMIFS(Baggrundsvariable!F$3:F$296,Baggrundsvariable!$A$3:$A$296,Samlet!$C2720,Baggrundsvariable!$C$3:$C$296,Samlet!$E2720)</f>
        <v>2.8</v>
      </c>
      <c r="J2720" s="8">
        <f>SUMIFS(Baggrundsvariable!G$3:G$296,Baggrundsvariable!$A$3:$A$296,Samlet!$C2720,Baggrundsvariable!$C$3:$C$296,Samlet!$E2720)</f>
        <v>13.7</v>
      </c>
      <c r="K2720" s="8">
        <f>SUMIFS(Baggrundsvariable!H$3:H$296,Baggrundsvariable!$A$3:$A$296,Samlet!$C2720,Baggrundsvariable!$C$3:$C$296,Samlet!$E2720)</f>
        <v>14.6</v>
      </c>
      <c r="L2720" s="8">
        <f>SUMIFS(Baggrundsvariable!I$3:I$296,Baggrundsvariable!$A$3:$A$296,Samlet!$C2720,Baggrundsvariable!$C$3:$C$296,Samlet!$E2720)</f>
        <v>4.1907426387080688</v>
      </c>
    </row>
    <row r="2721" spans="1:12">
      <c r="A2721">
        <v>8900</v>
      </c>
      <c r="B2721" t="s">
        <v>1149</v>
      </c>
      <c r="C2721">
        <v>730</v>
      </c>
      <c r="D2721" t="s">
        <v>1322</v>
      </c>
      <c r="E2721">
        <v>2015</v>
      </c>
      <c r="F2721" s="15">
        <f>IF(VLOOKUP(IF($A2721&lt;1500,'BM011'!$D$5,IF($A2721&lt;1800,'BM011'!$D$5,IF($A2721&lt;2000,'BM011'!$D$5,$A2721))),'BM011'!$D$5:$U$607,'BM011'!T$609,0)="BRUG KOM",VLOOKUP($C2721,'BM010'!$C$5:$T$102,'BM010'!S$104,0),VLOOKUP(IF($A2721&lt;1500,'BM011'!$D$5,IF($A2721&lt;1800,'BM011'!$D$5,IF($A2721&lt;2000,'BM011'!$D$5,$A2721))),'BM011'!$D$5:$U$607,'BM011'!T$609,0))</f>
        <v>11914.5</v>
      </c>
      <c r="G2721">
        <f>SUMIFS(Baggrundsvariable!D$3:D$296,Baggrundsvariable!$A$3:$A$296,Samlet!$C2721,Baggrundsvariable!$C$3:$C$296,Samlet!$E2721)</f>
        <v>201261</v>
      </c>
      <c r="H2721" s="8">
        <f>SUMIFS(Baggrundsvariable!E$3:E$296,Baggrundsvariable!$A$3:$A$296,Samlet!$C2721,Baggrundsvariable!$C$3:$C$296,Samlet!$E2721)</f>
        <v>0.84166666666666679</v>
      </c>
      <c r="I2721" s="8">
        <f>SUMIFS(Baggrundsvariable!F$3:F$296,Baggrundsvariable!$A$3:$A$296,Samlet!$C2721,Baggrundsvariable!$C$3:$C$296,Samlet!$E2721)</f>
        <v>4.3</v>
      </c>
      <c r="J2721" s="8">
        <f>SUMIFS(Baggrundsvariable!G$3:G$296,Baggrundsvariable!$A$3:$A$296,Samlet!$C2721,Baggrundsvariable!$C$3:$C$296,Samlet!$E2721)</f>
        <v>20.2</v>
      </c>
      <c r="K2721" s="8">
        <f>SUMIFS(Baggrundsvariable!H$3:H$296,Baggrundsvariable!$A$3:$A$296,Samlet!$C2721,Baggrundsvariable!$C$3:$C$296,Samlet!$E2721)</f>
        <v>16.3</v>
      </c>
      <c r="L2721" s="8">
        <f>SUMIFS(Baggrundsvariable!I$3:I$296,Baggrundsvariable!$A$3:$A$296,Samlet!$C2721,Baggrundsvariable!$C$3:$C$296,Samlet!$E2721)</f>
        <v>5.0863666710487987</v>
      </c>
    </row>
    <row r="2722" spans="1:12">
      <c r="A2722">
        <v>8920</v>
      </c>
      <c r="B2722" t="s">
        <v>1150</v>
      </c>
      <c r="C2722">
        <v>730</v>
      </c>
      <c r="D2722" t="s">
        <v>1322</v>
      </c>
      <c r="E2722">
        <v>2015</v>
      </c>
      <c r="F2722" s="15">
        <f>IF(VLOOKUP(IF($A2722&lt;1500,'BM011'!$D$5,IF($A2722&lt;1800,'BM011'!$D$5,IF($A2722&lt;2000,'BM011'!$D$5,$A2722))),'BM011'!$D$5:$U$607,'BM011'!T$609,0)="BRUG KOM",VLOOKUP($C2722,'BM010'!$C$5:$T$102,'BM010'!S$104,0),VLOOKUP(IF($A2722&lt;1500,'BM011'!$D$5,IF($A2722&lt;1800,'BM011'!$D$5,IF($A2722&lt;2000,'BM011'!$D$5,$A2722))),'BM011'!$D$5:$U$607,'BM011'!T$609,0))</f>
        <v>10510.25</v>
      </c>
      <c r="G2722">
        <f>SUMIFS(Baggrundsvariable!D$3:D$296,Baggrundsvariable!$A$3:$A$296,Samlet!$C2722,Baggrundsvariable!$C$3:$C$296,Samlet!$E2722)</f>
        <v>201261</v>
      </c>
      <c r="H2722" s="8">
        <f>SUMIFS(Baggrundsvariable!E$3:E$296,Baggrundsvariable!$A$3:$A$296,Samlet!$C2722,Baggrundsvariable!$C$3:$C$296,Samlet!$E2722)</f>
        <v>0.84166666666666679</v>
      </c>
      <c r="I2722" s="8">
        <f>SUMIFS(Baggrundsvariable!F$3:F$296,Baggrundsvariable!$A$3:$A$296,Samlet!$C2722,Baggrundsvariable!$C$3:$C$296,Samlet!$E2722)</f>
        <v>4.3</v>
      </c>
      <c r="J2722" s="8">
        <f>SUMIFS(Baggrundsvariable!G$3:G$296,Baggrundsvariable!$A$3:$A$296,Samlet!$C2722,Baggrundsvariable!$C$3:$C$296,Samlet!$E2722)</f>
        <v>20.2</v>
      </c>
      <c r="K2722" s="8">
        <f>SUMIFS(Baggrundsvariable!H$3:H$296,Baggrundsvariable!$A$3:$A$296,Samlet!$C2722,Baggrundsvariable!$C$3:$C$296,Samlet!$E2722)</f>
        <v>16.3</v>
      </c>
      <c r="L2722" s="8">
        <f>SUMIFS(Baggrundsvariable!I$3:I$296,Baggrundsvariable!$A$3:$A$296,Samlet!$C2722,Baggrundsvariable!$C$3:$C$296,Samlet!$E2722)</f>
        <v>5.0863666710487987</v>
      </c>
    </row>
    <row r="2723" spans="1:12">
      <c r="A2723">
        <v>8930</v>
      </c>
      <c r="B2723" t="s">
        <v>1151</v>
      </c>
      <c r="C2723">
        <v>730</v>
      </c>
      <c r="D2723" t="s">
        <v>1322</v>
      </c>
      <c r="E2723">
        <v>2015</v>
      </c>
      <c r="F2723" s="15">
        <f>IF(VLOOKUP(IF($A2723&lt;1500,'BM011'!$D$5,IF($A2723&lt;1800,'BM011'!$D$5,IF($A2723&lt;2000,'BM011'!$D$5,$A2723))),'BM011'!$D$5:$U$607,'BM011'!T$609,0)="BRUG KOM",VLOOKUP($C2723,'BM010'!$C$5:$T$102,'BM010'!S$104,0),VLOOKUP(IF($A2723&lt;1500,'BM011'!$D$5,IF($A2723&lt;1800,'BM011'!$D$5,IF($A2723&lt;2000,'BM011'!$D$5,$A2723))),'BM011'!$D$5:$U$607,'BM011'!T$609,0))</f>
        <v>9247.5</v>
      </c>
      <c r="G2723">
        <f>SUMIFS(Baggrundsvariable!D$3:D$296,Baggrundsvariable!$A$3:$A$296,Samlet!$C2723,Baggrundsvariable!$C$3:$C$296,Samlet!$E2723)</f>
        <v>201261</v>
      </c>
      <c r="H2723" s="8">
        <f>SUMIFS(Baggrundsvariable!E$3:E$296,Baggrundsvariable!$A$3:$A$296,Samlet!$C2723,Baggrundsvariable!$C$3:$C$296,Samlet!$E2723)</f>
        <v>0.84166666666666679</v>
      </c>
      <c r="I2723" s="8">
        <f>SUMIFS(Baggrundsvariable!F$3:F$296,Baggrundsvariable!$A$3:$A$296,Samlet!$C2723,Baggrundsvariable!$C$3:$C$296,Samlet!$E2723)</f>
        <v>4.3</v>
      </c>
      <c r="J2723" s="8">
        <f>SUMIFS(Baggrundsvariable!G$3:G$296,Baggrundsvariable!$A$3:$A$296,Samlet!$C2723,Baggrundsvariable!$C$3:$C$296,Samlet!$E2723)</f>
        <v>20.2</v>
      </c>
      <c r="K2723" s="8">
        <f>SUMIFS(Baggrundsvariable!H$3:H$296,Baggrundsvariable!$A$3:$A$296,Samlet!$C2723,Baggrundsvariable!$C$3:$C$296,Samlet!$E2723)</f>
        <v>16.3</v>
      </c>
      <c r="L2723" s="8">
        <f>SUMIFS(Baggrundsvariable!I$3:I$296,Baggrundsvariable!$A$3:$A$296,Samlet!$C2723,Baggrundsvariable!$C$3:$C$296,Samlet!$E2723)</f>
        <v>5.0863666710487987</v>
      </c>
    </row>
    <row r="2724" spans="1:12">
      <c r="A2724">
        <v>8940</v>
      </c>
      <c r="B2724" t="s">
        <v>1152</v>
      </c>
      <c r="C2724">
        <v>710</v>
      </c>
      <c r="D2724" t="s">
        <v>1318</v>
      </c>
      <c r="E2724">
        <v>2015</v>
      </c>
      <c r="F2724" s="15">
        <f>IF(VLOOKUP(IF($A2724&lt;1500,'BM011'!$D$5,IF($A2724&lt;1800,'BM011'!$D$5,IF($A2724&lt;2000,'BM011'!$D$5,$A2724))),'BM011'!$D$5:$U$607,'BM011'!T$609,0)="BRUG KOM",VLOOKUP($C2724,'BM010'!$C$5:$T$102,'BM010'!S$104,0),VLOOKUP(IF($A2724&lt;1500,'BM011'!$D$5,IF($A2724&lt;1800,'BM011'!$D$5,IF($A2724&lt;2000,'BM011'!$D$5,$A2724))),'BM011'!$D$5:$U$607,'BM011'!T$609,0))</f>
        <v>9216</v>
      </c>
      <c r="G2724">
        <f>SUMIFS(Baggrundsvariable!D$3:D$296,Baggrundsvariable!$A$3:$A$296,Samlet!$C2724,Baggrundsvariable!$C$3:$C$296,Samlet!$E2724)</f>
        <v>224587</v>
      </c>
      <c r="H2724" s="8">
        <f>SUMIFS(Baggrundsvariable!E$3:E$296,Baggrundsvariable!$A$3:$A$296,Samlet!$C2724,Baggrundsvariable!$C$3:$C$296,Samlet!$E2724)</f>
        <v>0.4916666666666667</v>
      </c>
      <c r="I2724" s="8">
        <f>SUMIFS(Baggrundsvariable!F$3:F$296,Baggrundsvariable!$A$3:$A$296,Samlet!$C2724,Baggrundsvariable!$C$3:$C$296,Samlet!$E2724)</f>
        <v>2.2999999999999998</v>
      </c>
      <c r="J2724" s="8">
        <f>SUMIFS(Baggrundsvariable!G$3:G$296,Baggrundsvariable!$A$3:$A$296,Samlet!$C2724,Baggrundsvariable!$C$3:$C$296,Samlet!$E2724)</f>
        <v>9.3000000000000007</v>
      </c>
      <c r="K2724" s="8">
        <f>SUMIFS(Baggrundsvariable!H$3:H$296,Baggrundsvariable!$A$3:$A$296,Samlet!$C2724,Baggrundsvariable!$C$3:$C$296,Samlet!$E2724)</f>
        <v>11.8</v>
      </c>
      <c r="L2724" s="8">
        <f>SUMIFS(Baggrundsvariable!I$3:I$296,Baggrundsvariable!$A$3:$A$296,Samlet!$C2724,Baggrundsvariable!$C$3:$C$296,Samlet!$E2724)</f>
        <v>2.9940088290939668</v>
      </c>
    </row>
    <row r="2725" spans="1:12">
      <c r="A2725">
        <v>8940</v>
      </c>
      <c r="B2725" t="s">
        <v>1152</v>
      </c>
      <c r="C2725">
        <v>730</v>
      </c>
      <c r="D2725" t="s">
        <v>1322</v>
      </c>
      <c r="E2725">
        <v>2015</v>
      </c>
      <c r="F2725" s="15">
        <f>IF(VLOOKUP(IF($A2725&lt;1500,'BM011'!$D$5,IF($A2725&lt;1800,'BM011'!$D$5,IF($A2725&lt;2000,'BM011'!$D$5,$A2725))),'BM011'!$D$5:$U$607,'BM011'!T$609,0)="BRUG KOM",VLOOKUP($C2725,'BM010'!$C$5:$T$102,'BM010'!S$104,0),VLOOKUP(IF($A2725&lt;1500,'BM011'!$D$5,IF($A2725&lt;1800,'BM011'!$D$5,IF($A2725&lt;2000,'BM011'!$D$5,$A2725))),'BM011'!$D$5:$U$607,'BM011'!T$609,0))</f>
        <v>9216</v>
      </c>
      <c r="G2725">
        <f>SUMIFS(Baggrundsvariable!D$3:D$296,Baggrundsvariable!$A$3:$A$296,Samlet!$C2725,Baggrundsvariable!$C$3:$C$296,Samlet!$E2725)</f>
        <v>201261</v>
      </c>
      <c r="H2725" s="8">
        <f>SUMIFS(Baggrundsvariable!E$3:E$296,Baggrundsvariable!$A$3:$A$296,Samlet!$C2725,Baggrundsvariable!$C$3:$C$296,Samlet!$E2725)</f>
        <v>0.84166666666666679</v>
      </c>
      <c r="I2725" s="8">
        <f>SUMIFS(Baggrundsvariable!F$3:F$296,Baggrundsvariable!$A$3:$A$296,Samlet!$C2725,Baggrundsvariable!$C$3:$C$296,Samlet!$E2725)</f>
        <v>4.3</v>
      </c>
      <c r="J2725" s="8">
        <f>SUMIFS(Baggrundsvariable!G$3:G$296,Baggrundsvariable!$A$3:$A$296,Samlet!$C2725,Baggrundsvariable!$C$3:$C$296,Samlet!$E2725)</f>
        <v>20.2</v>
      </c>
      <c r="K2725" s="8">
        <f>SUMIFS(Baggrundsvariable!H$3:H$296,Baggrundsvariable!$A$3:$A$296,Samlet!$C2725,Baggrundsvariable!$C$3:$C$296,Samlet!$E2725)</f>
        <v>16.3</v>
      </c>
      <c r="L2725" s="8">
        <f>SUMIFS(Baggrundsvariable!I$3:I$296,Baggrundsvariable!$A$3:$A$296,Samlet!$C2725,Baggrundsvariable!$C$3:$C$296,Samlet!$E2725)</f>
        <v>5.0863666710487987</v>
      </c>
    </row>
    <row r="2726" spans="1:12">
      <c r="A2726">
        <v>8950</v>
      </c>
      <c r="B2726" t="s">
        <v>1153</v>
      </c>
      <c r="C2726">
        <v>707</v>
      </c>
      <c r="D2726" t="s">
        <v>1320</v>
      </c>
      <c r="E2726">
        <v>2015</v>
      </c>
      <c r="F2726" s="15">
        <f>IF(VLOOKUP(IF($A2726&lt;1500,'BM011'!$D$5,IF($A2726&lt;1800,'BM011'!$D$5,IF($A2726&lt;2000,'BM011'!$D$5,$A2726))),'BM011'!$D$5:$U$607,'BM011'!T$609,0)="BRUG KOM",VLOOKUP($C2726,'BM010'!$C$5:$T$102,'BM010'!S$104,0),VLOOKUP(IF($A2726&lt;1500,'BM011'!$D$5,IF($A2726&lt;1800,'BM011'!$D$5,IF($A2726&lt;2000,'BM011'!$D$5,$A2726))),'BM011'!$D$5:$U$607,'BM011'!T$609,0))</f>
        <v>4348</v>
      </c>
      <c r="G2726">
        <f>SUMIFS(Baggrundsvariable!D$3:D$296,Baggrundsvariable!$A$3:$A$296,Samlet!$C2726,Baggrundsvariable!$C$3:$C$296,Samlet!$E2726)</f>
        <v>195317</v>
      </c>
      <c r="H2726" s="8">
        <f>SUMIFS(Baggrundsvariable!E$3:E$296,Baggrundsvariable!$A$3:$A$296,Samlet!$C2726,Baggrundsvariable!$C$3:$C$296,Samlet!$E2726)</f>
        <v>0.73333333333333328</v>
      </c>
      <c r="I2726" s="8">
        <f>SUMIFS(Baggrundsvariable!F$3:F$296,Baggrundsvariable!$A$3:$A$296,Samlet!$C2726,Baggrundsvariable!$C$3:$C$296,Samlet!$E2726)</f>
        <v>5</v>
      </c>
      <c r="J2726" s="8">
        <f>SUMIFS(Baggrundsvariable!G$3:G$296,Baggrundsvariable!$A$3:$A$296,Samlet!$C2726,Baggrundsvariable!$C$3:$C$296,Samlet!$E2726)</f>
        <v>19.7</v>
      </c>
      <c r="K2726" s="8">
        <f>SUMIFS(Baggrundsvariable!H$3:H$296,Baggrundsvariable!$A$3:$A$296,Samlet!$C2726,Baggrundsvariable!$C$3:$C$296,Samlet!$E2726)</f>
        <v>16.100000000000001</v>
      </c>
      <c r="L2726" s="8">
        <f>SUMIFS(Baggrundsvariable!I$3:I$296,Baggrundsvariable!$A$3:$A$296,Samlet!$C2726,Baggrundsvariable!$C$3:$C$296,Samlet!$E2726)</f>
        <v>3.4824659517073489</v>
      </c>
    </row>
    <row r="2727" spans="1:12">
      <c r="A2727">
        <v>8960</v>
      </c>
      <c r="B2727" t="s">
        <v>1154</v>
      </c>
      <c r="C2727">
        <v>710</v>
      </c>
      <c r="D2727" t="s">
        <v>1318</v>
      </c>
      <c r="E2727">
        <v>2015</v>
      </c>
      <c r="F2727" s="15">
        <f>IF(VLOOKUP(IF($A2727&lt;1500,'BM011'!$D$5,IF($A2727&lt;1800,'BM011'!$D$5,IF($A2727&lt;2000,'BM011'!$D$5,$A2727))),'BM011'!$D$5:$U$607,'BM011'!T$609,0)="BRUG KOM",VLOOKUP($C2727,'BM010'!$C$5:$T$102,'BM010'!S$104,0),VLOOKUP(IF($A2727&lt;1500,'BM011'!$D$5,IF($A2727&lt;1800,'BM011'!$D$5,IF($A2727&lt;2000,'BM011'!$D$5,$A2727))),'BM011'!$D$5:$U$607,'BM011'!T$609,0))</f>
        <v>10505.75</v>
      </c>
      <c r="G2727">
        <f>SUMIFS(Baggrundsvariable!D$3:D$296,Baggrundsvariable!$A$3:$A$296,Samlet!$C2727,Baggrundsvariable!$C$3:$C$296,Samlet!$E2727)</f>
        <v>224587</v>
      </c>
      <c r="H2727" s="8">
        <f>SUMIFS(Baggrundsvariable!E$3:E$296,Baggrundsvariable!$A$3:$A$296,Samlet!$C2727,Baggrundsvariable!$C$3:$C$296,Samlet!$E2727)</f>
        <v>0.4916666666666667</v>
      </c>
      <c r="I2727" s="8">
        <f>SUMIFS(Baggrundsvariable!F$3:F$296,Baggrundsvariable!$A$3:$A$296,Samlet!$C2727,Baggrundsvariable!$C$3:$C$296,Samlet!$E2727)</f>
        <v>2.2999999999999998</v>
      </c>
      <c r="J2727" s="8">
        <f>SUMIFS(Baggrundsvariable!G$3:G$296,Baggrundsvariable!$A$3:$A$296,Samlet!$C2727,Baggrundsvariable!$C$3:$C$296,Samlet!$E2727)</f>
        <v>9.3000000000000007</v>
      </c>
      <c r="K2727" s="8">
        <f>SUMIFS(Baggrundsvariable!H$3:H$296,Baggrundsvariable!$A$3:$A$296,Samlet!$C2727,Baggrundsvariable!$C$3:$C$296,Samlet!$E2727)</f>
        <v>11.8</v>
      </c>
      <c r="L2727" s="8">
        <f>SUMIFS(Baggrundsvariable!I$3:I$296,Baggrundsvariable!$A$3:$A$296,Samlet!$C2727,Baggrundsvariable!$C$3:$C$296,Samlet!$E2727)</f>
        <v>2.9940088290939668</v>
      </c>
    </row>
    <row r="2728" spans="1:12">
      <c r="A2728">
        <v>8960</v>
      </c>
      <c r="B2728" t="s">
        <v>1154</v>
      </c>
      <c r="C2728">
        <v>730</v>
      </c>
      <c r="D2728" t="s">
        <v>1322</v>
      </c>
      <c r="E2728">
        <v>2015</v>
      </c>
      <c r="F2728" s="15">
        <f>IF(VLOOKUP(IF($A2728&lt;1500,'BM011'!$D$5,IF($A2728&lt;1800,'BM011'!$D$5,IF($A2728&lt;2000,'BM011'!$D$5,$A2728))),'BM011'!$D$5:$U$607,'BM011'!T$609,0)="BRUG KOM",VLOOKUP($C2728,'BM010'!$C$5:$T$102,'BM010'!S$104,0),VLOOKUP(IF($A2728&lt;1500,'BM011'!$D$5,IF($A2728&lt;1800,'BM011'!$D$5,IF($A2728&lt;2000,'BM011'!$D$5,$A2728))),'BM011'!$D$5:$U$607,'BM011'!T$609,0))</f>
        <v>10505.75</v>
      </c>
      <c r="G2728">
        <f>SUMIFS(Baggrundsvariable!D$3:D$296,Baggrundsvariable!$A$3:$A$296,Samlet!$C2728,Baggrundsvariable!$C$3:$C$296,Samlet!$E2728)</f>
        <v>201261</v>
      </c>
      <c r="H2728" s="8">
        <f>SUMIFS(Baggrundsvariable!E$3:E$296,Baggrundsvariable!$A$3:$A$296,Samlet!$C2728,Baggrundsvariable!$C$3:$C$296,Samlet!$E2728)</f>
        <v>0.84166666666666679</v>
      </c>
      <c r="I2728" s="8">
        <f>SUMIFS(Baggrundsvariable!F$3:F$296,Baggrundsvariable!$A$3:$A$296,Samlet!$C2728,Baggrundsvariable!$C$3:$C$296,Samlet!$E2728)</f>
        <v>4.3</v>
      </c>
      <c r="J2728" s="8">
        <f>SUMIFS(Baggrundsvariable!G$3:G$296,Baggrundsvariable!$A$3:$A$296,Samlet!$C2728,Baggrundsvariable!$C$3:$C$296,Samlet!$E2728)</f>
        <v>20.2</v>
      </c>
      <c r="K2728" s="8">
        <f>SUMIFS(Baggrundsvariable!H$3:H$296,Baggrundsvariable!$A$3:$A$296,Samlet!$C2728,Baggrundsvariable!$C$3:$C$296,Samlet!$E2728)</f>
        <v>16.3</v>
      </c>
      <c r="L2728" s="8">
        <f>SUMIFS(Baggrundsvariable!I$3:I$296,Baggrundsvariable!$A$3:$A$296,Samlet!$C2728,Baggrundsvariable!$C$3:$C$296,Samlet!$E2728)</f>
        <v>5.0863666710487987</v>
      </c>
    </row>
    <row r="2729" spans="1:12">
      <c r="A2729">
        <v>8961</v>
      </c>
      <c r="B2729" t="s">
        <v>1155</v>
      </c>
      <c r="C2729">
        <v>707</v>
      </c>
      <c r="D2729" t="s">
        <v>1320</v>
      </c>
      <c r="E2729">
        <v>2015</v>
      </c>
      <c r="F2729" s="15">
        <f>IF(VLOOKUP(IF($A2729&lt;1500,'BM011'!$D$5,IF($A2729&lt;1800,'BM011'!$D$5,IF($A2729&lt;2000,'BM011'!$D$5,$A2729))),'BM011'!$D$5:$U$607,'BM011'!T$609,0)="BRUG KOM",VLOOKUP($C2729,'BM010'!$C$5:$T$102,'BM010'!S$104,0),VLOOKUP(IF($A2729&lt;1500,'BM011'!$D$5,IF($A2729&lt;1800,'BM011'!$D$5,IF($A2729&lt;2000,'BM011'!$D$5,$A2729))),'BM011'!$D$5:$U$607,'BM011'!T$609,0))</f>
        <v>5942.75</v>
      </c>
      <c r="G2729">
        <f>SUMIFS(Baggrundsvariable!D$3:D$296,Baggrundsvariable!$A$3:$A$296,Samlet!$C2729,Baggrundsvariable!$C$3:$C$296,Samlet!$E2729)</f>
        <v>195317</v>
      </c>
      <c r="H2729" s="8">
        <f>SUMIFS(Baggrundsvariable!E$3:E$296,Baggrundsvariable!$A$3:$A$296,Samlet!$C2729,Baggrundsvariable!$C$3:$C$296,Samlet!$E2729)</f>
        <v>0.73333333333333328</v>
      </c>
      <c r="I2729" s="8">
        <f>SUMIFS(Baggrundsvariable!F$3:F$296,Baggrundsvariable!$A$3:$A$296,Samlet!$C2729,Baggrundsvariable!$C$3:$C$296,Samlet!$E2729)</f>
        <v>5</v>
      </c>
      <c r="J2729" s="8">
        <f>SUMIFS(Baggrundsvariable!G$3:G$296,Baggrundsvariable!$A$3:$A$296,Samlet!$C2729,Baggrundsvariable!$C$3:$C$296,Samlet!$E2729)</f>
        <v>19.7</v>
      </c>
      <c r="K2729" s="8">
        <f>SUMIFS(Baggrundsvariable!H$3:H$296,Baggrundsvariable!$A$3:$A$296,Samlet!$C2729,Baggrundsvariable!$C$3:$C$296,Samlet!$E2729)</f>
        <v>16.100000000000001</v>
      </c>
      <c r="L2729" s="8">
        <f>SUMIFS(Baggrundsvariable!I$3:I$296,Baggrundsvariable!$A$3:$A$296,Samlet!$C2729,Baggrundsvariable!$C$3:$C$296,Samlet!$E2729)</f>
        <v>3.4824659517073489</v>
      </c>
    </row>
    <row r="2730" spans="1:12">
      <c r="A2730">
        <v>8963</v>
      </c>
      <c r="B2730" t="s">
        <v>1156</v>
      </c>
      <c r="C2730">
        <v>706</v>
      </c>
      <c r="D2730" t="s">
        <v>1319</v>
      </c>
      <c r="E2730">
        <v>2015</v>
      </c>
      <c r="F2730" s="15">
        <f>IF(VLOOKUP(IF($A2730&lt;1500,'BM011'!$D$5,IF($A2730&lt;1800,'BM011'!$D$5,IF($A2730&lt;2000,'BM011'!$D$5,$A2730))),'BM011'!$D$5:$U$607,'BM011'!T$609,0)="BRUG KOM",VLOOKUP($C2730,'BM010'!$C$5:$T$102,'BM010'!S$104,0),VLOOKUP(IF($A2730&lt;1500,'BM011'!$D$5,IF($A2730&lt;1800,'BM011'!$D$5,IF($A2730&lt;2000,'BM011'!$D$5,$A2730))),'BM011'!$D$5:$U$607,'BM011'!T$609,0))</f>
        <v>7459.5</v>
      </c>
      <c r="G2730">
        <f>SUMIFS(Baggrundsvariable!D$3:D$296,Baggrundsvariable!$A$3:$A$296,Samlet!$C2730,Baggrundsvariable!$C$3:$C$296,Samlet!$E2730)</f>
        <v>216081</v>
      </c>
      <c r="H2730" s="8">
        <f>SUMIFS(Baggrundsvariable!E$3:E$296,Baggrundsvariable!$A$3:$A$296,Samlet!$C2730,Baggrundsvariable!$C$3:$C$296,Samlet!$E2730)</f>
        <v>0.52500000000000013</v>
      </c>
      <c r="I2730" s="8">
        <f>SUMIFS(Baggrundsvariable!F$3:F$296,Baggrundsvariable!$A$3:$A$296,Samlet!$C2730,Baggrundsvariable!$C$3:$C$296,Samlet!$E2730)</f>
        <v>2.5</v>
      </c>
      <c r="J2730" s="8">
        <f>SUMIFS(Baggrundsvariable!G$3:G$296,Baggrundsvariable!$A$3:$A$296,Samlet!$C2730,Baggrundsvariable!$C$3:$C$296,Samlet!$E2730)</f>
        <v>12.4</v>
      </c>
      <c r="K2730" s="8">
        <f>SUMIFS(Baggrundsvariable!H$3:H$296,Baggrundsvariable!$A$3:$A$296,Samlet!$C2730,Baggrundsvariable!$C$3:$C$296,Samlet!$E2730)</f>
        <v>13.2</v>
      </c>
      <c r="L2730" s="8">
        <f>SUMIFS(Baggrundsvariable!I$3:I$296,Baggrundsvariable!$A$3:$A$296,Samlet!$C2730,Baggrundsvariable!$C$3:$C$296,Samlet!$E2730)</f>
        <v>3.4500490301595272</v>
      </c>
    </row>
    <row r="2731" spans="1:12">
      <c r="A2731">
        <v>8963</v>
      </c>
      <c r="B2731" t="s">
        <v>1156</v>
      </c>
      <c r="C2731">
        <v>707</v>
      </c>
      <c r="D2731" t="s">
        <v>1320</v>
      </c>
      <c r="E2731">
        <v>2015</v>
      </c>
      <c r="F2731" s="15">
        <f>IF(VLOOKUP(IF($A2731&lt;1500,'BM011'!$D$5,IF($A2731&lt;1800,'BM011'!$D$5,IF($A2731&lt;2000,'BM011'!$D$5,$A2731))),'BM011'!$D$5:$U$607,'BM011'!T$609,0)="BRUG KOM",VLOOKUP($C2731,'BM010'!$C$5:$T$102,'BM010'!S$104,0),VLOOKUP(IF($A2731&lt;1500,'BM011'!$D$5,IF($A2731&lt;1800,'BM011'!$D$5,IF($A2731&lt;2000,'BM011'!$D$5,$A2731))),'BM011'!$D$5:$U$607,'BM011'!T$609,0))</f>
        <v>7459.5</v>
      </c>
      <c r="G2731">
        <f>SUMIFS(Baggrundsvariable!D$3:D$296,Baggrundsvariable!$A$3:$A$296,Samlet!$C2731,Baggrundsvariable!$C$3:$C$296,Samlet!$E2731)</f>
        <v>195317</v>
      </c>
      <c r="H2731" s="8">
        <f>SUMIFS(Baggrundsvariable!E$3:E$296,Baggrundsvariable!$A$3:$A$296,Samlet!$C2731,Baggrundsvariable!$C$3:$C$296,Samlet!$E2731)</f>
        <v>0.73333333333333328</v>
      </c>
      <c r="I2731" s="8">
        <f>SUMIFS(Baggrundsvariable!F$3:F$296,Baggrundsvariable!$A$3:$A$296,Samlet!$C2731,Baggrundsvariable!$C$3:$C$296,Samlet!$E2731)</f>
        <v>5</v>
      </c>
      <c r="J2731" s="8">
        <f>SUMIFS(Baggrundsvariable!G$3:G$296,Baggrundsvariable!$A$3:$A$296,Samlet!$C2731,Baggrundsvariable!$C$3:$C$296,Samlet!$E2731)</f>
        <v>19.7</v>
      </c>
      <c r="K2731" s="8">
        <f>SUMIFS(Baggrundsvariable!H$3:H$296,Baggrundsvariable!$A$3:$A$296,Samlet!$C2731,Baggrundsvariable!$C$3:$C$296,Samlet!$E2731)</f>
        <v>16.100000000000001</v>
      </c>
      <c r="L2731" s="8">
        <f>SUMIFS(Baggrundsvariable!I$3:I$296,Baggrundsvariable!$A$3:$A$296,Samlet!$C2731,Baggrundsvariable!$C$3:$C$296,Samlet!$E2731)</f>
        <v>3.4824659517073489</v>
      </c>
    </row>
    <row r="2732" spans="1:12">
      <c r="A2732">
        <v>8970</v>
      </c>
      <c r="B2732" t="s">
        <v>1157</v>
      </c>
      <c r="C2732">
        <v>846</v>
      </c>
      <c r="D2732" t="s">
        <v>1323</v>
      </c>
      <c r="E2732">
        <v>2015</v>
      </c>
      <c r="F2732" s="15">
        <f>IF(VLOOKUP(IF($A2732&lt;1500,'BM011'!$D$5,IF($A2732&lt;1800,'BM011'!$D$5,IF($A2732&lt;2000,'BM011'!$D$5,$A2732))),'BM011'!$D$5:$U$607,'BM011'!T$609,0)="BRUG KOM",VLOOKUP($C2732,'BM010'!$C$5:$T$102,'BM010'!S$104,0),VLOOKUP(IF($A2732&lt;1500,'BM011'!$D$5,IF($A2732&lt;1800,'BM011'!$D$5,IF($A2732&lt;2000,'BM011'!$D$5,$A2732))),'BM011'!$D$5:$U$607,'BM011'!T$609,0))</f>
        <v>3555.6666666666665</v>
      </c>
      <c r="G2732">
        <f>SUMIFS(Baggrundsvariable!D$3:D$296,Baggrundsvariable!$A$3:$A$296,Samlet!$C2732,Baggrundsvariable!$C$3:$C$296,Samlet!$E2732)</f>
        <v>200465</v>
      </c>
      <c r="H2732" s="8">
        <f>SUMIFS(Baggrundsvariable!E$3:E$296,Baggrundsvariable!$A$3:$A$296,Samlet!$C2732,Baggrundsvariable!$C$3:$C$296,Samlet!$E2732)</f>
        <v>0.79999999999999993</v>
      </c>
      <c r="I2732" s="8">
        <f>SUMIFS(Baggrundsvariable!F$3:F$296,Baggrundsvariable!$A$3:$A$296,Samlet!$C2732,Baggrundsvariable!$C$3:$C$296,Samlet!$E2732)</f>
        <v>3.1</v>
      </c>
      <c r="J2732" s="8">
        <f>SUMIFS(Baggrundsvariable!G$3:G$296,Baggrundsvariable!$A$3:$A$296,Samlet!$C2732,Baggrundsvariable!$C$3:$C$296,Samlet!$E2732)</f>
        <v>16.600000000000001</v>
      </c>
      <c r="K2732" s="8">
        <f>SUMIFS(Baggrundsvariable!H$3:H$296,Baggrundsvariable!$A$3:$A$296,Samlet!$C2732,Baggrundsvariable!$C$3:$C$296,Samlet!$E2732)</f>
        <v>13.4</v>
      </c>
      <c r="L2732" s="8">
        <f>SUMIFS(Baggrundsvariable!I$3:I$296,Baggrundsvariable!$A$3:$A$296,Samlet!$C2732,Baggrundsvariable!$C$3:$C$296,Samlet!$E2732)</f>
        <v>3.6616408850597222</v>
      </c>
    </row>
    <row r="2733" spans="1:12">
      <c r="A2733">
        <v>8970</v>
      </c>
      <c r="B2733" t="s">
        <v>1157</v>
      </c>
      <c r="C2733">
        <v>730</v>
      </c>
      <c r="D2733" t="s">
        <v>1322</v>
      </c>
      <c r="E2733">
        <v>2015</v>
      </c>
      <c r="F2733" s="15">
        <f>IF(VLOOKUP(IF($A2733&lt;1500,'BM011'!$D$5,IF($A2733&lt;1800,'BM011'!$D$5,IF($A2733&lt;2000,'BM011'!$D$5,$A2733))),'BM011'!$D$5:$U$607,'BM011'!T$609,0)="BRUG KOM",VLOOKUP($C2733,'BM010'!$C$5:$T$102,'BM010'!S$104,0),VLOOKUP(IF($A2733&lt;1500,'BM011'!$D$5,IF($A2733&lt;1800,'BM011'!$D$5,IF($A2733&lt;2000,'BM011'!$D$5,$A2733))),'BM011'!$D$5:$U$607,'BM011'!T$609,0))</f>
        <v>3555.6666666666665</v>
      </c>
      <c r="G2733">
        <f>SUMIFS(Baggrundsvariable!D$3:D$296,Baggrundsvariable!$A$3:$A$296,Samlet!$C2733,Baggrundsvariable!$C$3:$C$296,Samlet!$E2733)</f>
        <v>201261</v>
      </c>
      <c r="H2733" s="8">
        <f>SUMIFS(Baggrundsvariable!E$3:E$296,Baggrundsvariable!$A$3:$A$296,Samlet!$C2733,Baggrundsvariable!$C$3:$C$296,Samlet!$E2733)</f>
        <v>0.84166666666666679</v>
      </c>
      <c r="I2733" s="8">
        <f>SUMIFS(Baggrundsvariable!F$3:F$296,Baggrundsvariable!$A$3:$A$296,Samlet!$C2733,Baggrundsvariable!$C$3:$C$296,Samlet!$E2733)</f>
        <v>4.3</v>
      </c>
      <c r="J2733" s="8">
        <f>SUMIFS(Baggrundsvariable!G$3:G$296,Baggrundsvariable!$A$3:$A$296,Samlet!$C2733,Baggrundsvariable!$C$3:$C$296,Samlet!$E2733)</f>
        <v>20.2</v>
      </c>
      <c r="K2733" s="8">
        <f>SUMIFS(Baggrundsvariable!H$3:H$296,Baggrundsvariable!$A$3:$A$296,Samlet!$C2733,Baggrundsvariable!$C$3:$C$296,Samlet!$E2733)</f>
        <v>16.3</v>
      </c>
      <c r="L2733" s="8">
        <f>SUMIFS(Baggrundsvariable!I$3:I$296,Baggrundsvariable!$A$3:$A$296,Samlet!$C2733,Baggrundsvariable!$C$3:$C$296,Samlet!$E2733)</f>
        <v>5.0863666710487987</v>
      </c>
    </row>
    <row r="2734" spans="1:12">
      <c r="A2734">
        <v>8981</v>
      </c>
      <c r="B2734" t="s">
        <v>1158</v>
      </c>
      <c r="C2734">
        <v>730</v>
      </c>
      <c r="D2734" t="s">
        <v>1322</v>
      </c>
      <c r="E2734">
        <v>2015</v>
      </c>
      <c r="F2734" s="15">
        <f>IF(VLOOKUP(IF($A2734&lt;1500,'BM011'!$D$5,IF($A2734&lt;1800,'BM011'!$D$5,IF($A2734&lt;2000,'BM011'!$D$5,$A2734))),'BM011'!$D$5:$U$607,'BM011'!T$609,0)="BRUG KOM",VLOOKUP($C2734,'BM010'!$C$5:$T$102,'BM010'!S$104,0),VLOOKUP(IF($A2734&lt;1500,'BM011'!$D$5,IF($A2734&lt;1800,'BM011'!$D$5,IF($A2734&lt;2000,'BM011'!$D$5,$A2734))),'BM011'!$D$5:$U$607,'BM011'!T$609,0))</f>
        <v>6292</v>
      </c>
      <c r="G2734">
        <f>SUMIFS(Baggrundsvariable!D$3:D$296,Baggrundsvariable!$A$3:$A$296,Samlet!$C2734,Baggrundsvariable!$C$3:$C$296,Samlet!$E2734)</f>
        <v>201261</v>
      </c>
      <c r="H2734" s="8">
        <f>SUMIFS(Baggrundsvariable!E$3:E$296,Baggrundsvariable!$A$3:$A$296,Samlet!$C2734,Baggrundsvariable!$C$3:$C$296,Samlet!$E2734)</f>
        <v>0.84166666666666679</v>
      </c>
      <c r="I2734" s="8">
        <f>SUMIFS(Baggrundsvariable!F$3:F$296,Baggrundsvariable!$A$3:$A$296,Samlet!$C2734,Baggrundsvariable!$C$3:$C$296,Samlet!$E2734)</f>
        <v>4.3</v>
      </c>
      <c r="J2734" s="8">
        <f>SUMIFS(Baggrundsvariable!G$3:G$296,Baggrundsvariable!$A$3:$A$296,Samlet!$C2734,Baggrundsvariable!$C$3:$C$296,Samlet!$E2734)</f>
        <v>20.2</v>
      </c>
      <c r="K2734" s="8">
        <f>SUMIFS(Baggrundsvariable!H$3:H$296,Baggrundsvariable!$A$3:$A$296,Samlet!$C2734,Baggrundsvariable!$C$3:$C$296,Samlet!$E2734)</f>
        <v>16.3</v>
      </c>
      <c r="L2734" s="8">
        <f>SUMIFS(Baggrundsvariable!I$3:I$296,Baggrundsvariable!$A$3:$A$296,Samlet!$C2734,Baggrundsvariable!$C$3:$C$296,Samlet!$E2734)</f>
        <v>5.0863666710487987</v>
      </c>
    </row>
    <row r="2735" spans="1:12">
      <c r="A2735">
        <v>8983</v>
      </c>
      <c r="B2735" t="s">
        <v>1159</v>
      </c>
      <c r="C2735">
        <v>730</v>
      </c>
      <c r="D2735" t="s">
        <v>1322</v>
      </c>
      <c r="E2735">
        <v>2015</v>
      </c>
      <c r="F2735" s="15">
        <f>IF(VLOOKUP(IF($A2735&lt;1500,'BM011'!$D$5,IF($A2735&lt;1800,'BM011'!$D$5,IF($A2735&lt;2000,'BM011'!$D$5,$A2735))),'BM011'!$D$5:$U$607,'BM011'!T$609,0)="BRUG KOM",VLOOKUP($C2735,'BM010'!$C$5:$T$102,'BM010'!S$104,0),VLOOKUP(IF($A2735&lt;1500,'BM011'!$D$5,IF($A2735&lt;1800,'BM011'!$D$5,IF($A2735&lt;2000,'BM011'!$D$5,$A2735))),'BM011'!$D$5:$U$607,'BM011'!T$609,0))</f>
        <v>5958.5</v>
      </c>
      <c r="G2735">
        <f>SUMIFS(Baggrundsvariable!D$3:D$296,Baggrundsvariable!$A$3:$A$296,Samlet!$C2735,Baggrundsvariable!$C$3:$C$296,Samlet!$E2735)</f>
        <v>201261</v>
      </c>
      <c r="H2735" s="8">
        <f>SUMIFS(Baggrundsvariable!E$3:E$296,Baggrundsvariable!$A$3:$A$296,Samlet!$C2735,Baggrundsvariable!$C$3:$C$296,Samlet!$E2735)</f>
        <v>0.84166666666666679</v>
      </c>
      <c r="I2735" s="8">
        <f>SUMIFS(Baggrundsvariable!F$3:F$296,Baggrundsvariable!$A$3:$A$296,Samlet!$C2735,Baggrundsvariable!$C$3:$C$296,Samlet!$E2735)</f>
        <v>4.3</v>
      </c>
      <c r="J2735" s="8">
        <f>SUMIFS(Baggrundsvariable!G$3:G$296,Baggrundsvariable!$A$3:$A$296,Samlet!$C2735,Baggrundsvariable!$C$3:$C$296,Samlet!$E2735)</f>
        <v>20.2</v>
      </c>
      <c r="K2735" s="8">
        <f>SUMIFS(Baggrundsvariable!H$3:H$296,Baggrundsvariable!$A$3:$A$296,Samlet!$C2735,Baggrundsvariable!$C$3:$C$296,Samlet!$E2735)</f>
        <v>16.3</v>
      </c>
      <c r="L2735" s="8">
        <f>SUMIFS(Baggrundsvariable!I$3:I$296,Baggrundsvariable!$A$3:$A$296,Samlet!$C2735,Baggrundsvariable!$C$3:$C$296,Samlet!$E2735)</f>
        <v>5.0863666710487987</v>
      </c>
    </row>
    <row r="2736" spans="1:12">
      <c r="A2736">
        <v>8990</v>
      </c>
      <c r="B2736" t="s">
        <v>1160</v>
      </c>
      <c r="C2736">
        <v>846</v>
      </c>
      <c r="D2736" t="s">
        <v>1323</v>
      </c>
      <c r="E2736">
        <v>2015</v>
      </c>
      <c r="F2736" s="15">
        <f>IF(VLOOKUP(IF($A2736&lt;1500,'BM011'!$D$5,IF($A2736&lt;1800,'BM011'!$D$5,IF($A2736&lt;2000,'BM011'!$D$5,$A2736))),'BM011'!$D$5:$U$607,'BM011'!T$609,0)="BRUG KOM",VLOOKUP($C2736,'BM010'!$C$5:$T$102,'BM010'!S$104,0),VLOOKUP(IF($A2736&lt;1500,'BM011'!$D$5,IF($A2736&lt;1800,'BM011'!$D$5,IF($A2736&lt;2000,'BM011'!$D$5,$A2736))),'BM011'!$D$5:$U$607,'BM011'!T$609,0))</f>
        <v>7417</v>
      </c>
      <c r="G2736">
        <f>SUMIFS(Baggrundsvariable!D$3:D$296,Baggrundsvariable!$A$3:$A$296,Samlet!$C2736,Baggrundsvariable!$C$3:$C$296,Samlet!$E2736)</f>
        <v>200465</v>
      </c>
      <c r="H2736" s="8">
        <f>SUMIFS(Baggrundsvariable!E$3:E$296,Baggrundsvariable!$A$3:$A$296,Samlet!$C2736,Baggrundsvariable!$C$3:$C$296,Samlet!$E2736)</f>
        <v>0.79999999999999993</v>
      </c>
      <c r="I2736" s="8">
        <f>SUMIFS(Baggrundsvariable!F$3:F$296,Baggrundsvariable!$A$3:$A$296,Samlet!$C2736,Baggrundsvariable!$C$3:$C$296,Samlet!$E2736)</f>
        <v>3.1</v>
      </c>
      <c r="J2736" s="8">
        <f>SUMIFS(Baggrundsvariable!G$3:G$296,Baggrundsvariable!$A$3:$A$296,Samlet!$C2736,Baggrundsvariable!$C$3:$C$296,Samlet!$E2736)</f>
        <v>16.600000000000001</v>
      </c>
      <c r="K2736" s="8">
        <f>SUMIFS(Baggrundsvariable!H$3:H$296,Baggrundsvariable!$A$3:$A$296,Samlet!$C2736,Baggrundsvariable!$C$3:$C$296,Samlet!$E2736)</f>
        <v>13.4</v>
      </c>
      <c r="L2736" s="8">
        <f>SUMIFS(Baggrundsvariable!I$3:I$296,Baggrundsvariable!$A$3:$A$296,Samlet!$C2736,Baggrundsvariable!$C$3:$C$296,Samlet!$E2736)</f>
        <v>3.6616408850597222</v>
      </c>
    </row>
    <row r="2737" spans="1:12">
      <c r="A2737">
        <v>8990</v>
      </c>
      <c r="B2737" t="s">
        <v>1160</v>
      </c>
      <c r="C2737">
        <v>730</v>
      </c>
      <c r="D2737" t="s">
        <v>1322</v>
      </c>
      <c r="E2737">
        <v>2015</v>
      </c>
      <c r="F2737" s="15">
        <f>IF(VLOOKUP(IF($A2737&lt;1500,'BM011'!$D$5,IF($A2737&lt;1800,'BM011'!$D$5,IF($A2737&lt;2000,'BM011'!$D$5,$A2737))),'BM011'!$D$5:$U$607,'BM011'!T$609,0)="BRUG KOM",VLOOKUP($C2737,'BM010'!$C$5:$T$102,'BM010'!S$104,0),VLOOKUP(IF($A2737&lt;1500,'BM011'!$D$5,IF($A2737&lt;1800,'BM011'!$D$5,IF($A2737&lt;2000,'BM011'!$D$5,$A2737))),'BM011'!$D$5:$U$607,'BM011'!T$609,0))</f>
        <v>7417</v>
      </c>
      <c r="G2737">
        <f>SUMIFS(Baggrundsvariable!D$3:D$296,Baggrundsvariable!$A$3:$A$296,Samlet!$C2737,Baggrundsvariable!$C$3:$C$296,Samlet!$E2737)</f>
        <v>201261</v>
      </c>
      <c r="H2737" s="8">
        <f>SUMIFS(Baggrundsvariable!E$3:E$296,Baggrundsvariable!$A$3:$A$296,Samlet!$C2737,Baggrundsvariable!$C$3:$C$296,Samlet!$E2737)</f>
        <v>0.84166666666666679</v>
      </c>
      <c r="I2737" s="8">
        <f>SUMIFS(Baggrundsvariable!F$3:F$296,Baggrundsvariable!$A$3:$A$296,Samlet!$C2737,Baggrundsvariable!$C$3:$C$296,Samlet!$E2737)</f>
        <v>4.3</v>
      </c>
      <c r="J2737" s="8">
        <f>SUMIFS(Baggrundsvariable!G$3:G$296,Baggrundsvariable!$A$3:$A$296,Samlet!$C2737,Baggrundsvariable!$C$3:$C$296,Samlet!$E2737)</f>
        <v>20.2</v>
      </c>
      <c r="K2737" s="8">
        <f>SUMIFS(Baggrundsvariable!H$3:H$296,Baggrundsvariable!$A$3:$A$296,Samlet!$C2737,Baggrundsvariable!$C$3:$C$296,Samlet!$E2737)</f>
        <v>16.3</v>
      </c>
      <c r="L2737" s="8">
        <f>SUMIFS(Baggrundsvariable!I$3:I$296,Baggrundsvariable!$A$3:$A$296,Samlet!$C2737,Baggrundsvariable!$C$3:$C$296,Samlet!$E2737)</f>
        <v>5.0863666710487987</v>
      </c>
    </row>
    <row r="2738" spans="1:12">
      <c r="A2738">
        <v>9000</v>
      </c>
      <c r="B2738" t="s">
        <v>1161</v>
      </c>
      <c r="C2738">
        <v>851</v>
      </c>
      <c r="D2738" t="s">
        <v>1324</v>
      </c>
      <c r="E2738">
        <v>2015</v>
      </c>
      <c r="F2738" s="15">
        <f>IF(VLOOKUP(IF($A2738&lt;1500,'BM011'!$D$5,IF($A2738&lt;1800,'BM011'!$D$5,IF($A2738&lt;2000,'BM011'!$D$5,$A2738))),'BM011'!$D$5:$U$607,'BM011'!T$609,0)="BRUG KOM",VLOOKUP($C2738,'BM010'!$C$5:$T$102,'BM010'!S$104,0),VLOOKUP(IF($A2738&lt;1500,'BM011'!$D$5,IF($A2738&lt;1800,'BM011'!$D$5,IF($A2738&lt;2000,'BM011'!$D$5,$A2738))),'BM011'!$D$5:$U$607,'BM011'!T$609,0))</f>
        <v>17645</v>
      </c>
      <c r="G2738">
        <f>SUMIFS(Baggrundsvariable!D$3:D$296,Baggrundsvariable!$A$3:$A$296,Samlet!$C2738,Baggrundsvariable!$C$3:$C$296,Samlet!$E2738)</f>
        <v>203080</v>
      </c>
      <c r="H2738" s="8">
        <f>SUMIFS(Baggrundsvariable!E$3:E$296,Baggrundsvariable!$A$3:$A$296,Samlet!$C2738,Baggrundsvariable!$C$3:$C$296,Samlet!$E2738)</f>
        <v>1.1749999999999998</v>
      </c>
      <c r="I2738" s="8">
        <f>SUMIFS(Baggrundsvariable!F$3:F$296,Baggrundsvariable!$A$3:$A$296,Samlet!$C2738,Baggrundsvariable!$C$3:$C$296,Samlet!$E2738)</f>
        <v>3.5</v>
      </c>
      <c r="J2738" s="8">
        <f>SUMIFS(Baggrundsvariable!G$3:G$296,Baggrundsvariable!$A$3:$A$296,Samlet!$C2738,Baggrundsvariable!$C$3:$C$296,Samlet!$E2738)</f>
        <v>20.6</v>
      </c>
      <c r="K2738" s="8">
        <f>SUMIFS(Baggrundsvariable!H$3:H$296,Baggrundsvariable!$A$3:$A$296,Samlet!$C2738,Baggrundsvariable!$C$3:$C$296,Samlet!$E2738)</f>
        <v>13</v>
      </c>
      <c r="L2738" s="8">
        <f>SUMIFS(Baggrundsvariable!I$3:I$296,Baggrundsvariable!$A$3:$A$296,Samlet!$C2738,Baggrundsvariable!$C$3:$C$296,Samlet!$E2738)</f>
        <v>5.7500863988940942</v>
      </c>
    </row>
    <row r="2739" spans="1:12">
      <c r="A2739">
        <v>9200</v>
      </c>
      <c r="B2739" t="s">
        <v>1162</v>
      </c>
      <c r="C2739">
        <v>851</v>
      </c>
      <c r="D2739" t="s">
        <v>1324</v>
      </c>
      <c r="E2739">
        <v>2015</v>
      </c>
      <c r="F2739" s="15">
        <f>IF(VLOOKUP(IF($A2739&lt;1500,'BM011'!$D$5,IF($A2739&lt;1800,'BM011'!$D$5,IF($A2739&lt;2000,'BM011'!$D$5,$A2739))),'BM011'!$D$5:$U$607,'BM011'!T$609,0)="BRUG KOM",VLOOKUP($C2739,'BM010'!$C$5:$T$102,'BM010'!S$104,0),VLOOKUP(IF($A2739&lt;1500,'BM011'!$D$5,IF($A2739&lt;1800,'BM011'!$D$5,IF($A2739&lt;2000,'BM011'!$D$5,$A2739))),'BM011'!$D$5:$U$607,'BM011'!T$609,0))</f>
        <v>13652</v>
      </c>
      <c r="G2739">
        <f>SUMIFS(Baggrundsvariable!D$3:D$296,Baggrundsvariable!$A$3:$A$296,Samlet!$C2739,Baggrundsvariable!$C$3:$C$296,Samlet!$E2739)</f>
        <v>203080</v>
      </c>
      <c r="H2739" s="8">
        <f>SUMIFS(Baggrundsvariable!E$3:E$296,Baggrundsvariable!$A$3:$A$296,Samlet!$C2739,Baggrundsvariable!$C$3:$C$296,Samlet!$E2739)</f>
        <v>1.1749999999999998</v>
      </c>
      <c r="I2739" s="8">
        <f>SUMIFS(Baggrundsvariable!F$3:F$296,Baggrundsvariable!$A$3:$A$296,Samlet!$C2739,Baggrundsvariable!$C$3:$C$296,Samlet!$E2739)</f>
        <v>3.5</v>
      </c>
      <c r="J2739" s="8">
        <f>SUMIFS(Baggrundsvariable!G$3:G$296,Baggrundsvariable!$A$3:$A$296,Samlet!$C2739,Baggrundsvariable!$C$3:$C$296,Samlet!$E2739)</f>
        <v>20.6</v>
      </c>
      <c r="K2739" s="8">
        <f>SUMIFS(Baggrundsvariable!H$3:H$296,Baggrundsvariable!$A$3:$A$296,Samlet!$C2739,Baggrundsvariable!$C$3:$C$296,Samlet!$E2739)</f>
        <v>13</v>
      </c>
      <c r="L2739" s="8">
        <f>SUMIFS(Baggrundsvariable!I$3:I$296,Baggrundsvariable!$A$3:$A$296,Samlet!$C2739,Baggrundsvariable!$C$3:$C$296,Samlet!$E2739)</f>
        <v>5.7500863988940942</v>
      </c>
    </row>
    <row r="2740" spans="1:12">
      <c r="A2740">
        <v>9210</v>
      </c>
      <c r="B2740" t="s">
        <v>1163</v>
      </c>
      <c r="C2740">
        <v>851</v>
      </c>
      <c r="D2740" t="s">
        <v>1324</v>
      </c>
      <c r="E2740">
        <v>2015</v>
      </c>
      <c r="F2740" s="15">
        <f>IF(VLOOKUP(IF($A2740&lt;1500,'BM011'!$D$5,IF($A2740&lt;1800,'BM011'!$D$5,IF($A2740&lt;2000,'BM011'!$D$5,$A2740))),'BM011'!$D$5:$U$607,'BM011'!T$609,0)="BRUG KOM",VLOOKUP($C2740,'BM010'!$C$5:$T$102,'BM010'!S$104,0),VLOOKUP(IF($A2740&lt;1500,'BM011'!$D$5,IF($A2740&lt;1800,'BM011'!$D$5,IF($A2740&lt;2000,'BM011'!$D$5,$A2740))),'BM011'!$D$5:$U$607,'BM011'!T$609,0))</f>
        <v>14301.75</v>
      </c>
      <c r="G2740">
        <f>SUMIFS(Baggrundsvariable!D$3:D$296,Baggrundsvariable!$A$3:$A$296,Samlet!$C2740,Baggrundsvariable!$C$3:$C$296,Samlet!$E2740)</f>
        <v>203080</v>
      </c>
      <c r="H2740" s="8">
        <f>SUMIFS(Baggrundsvariable!E$3:E$296,Baggrundsvariable!$A$3:$A$296,Samlet!$C2740,Baggrundsvariable!$C$3:$C$296,Samlet!$E2740)</f>
        <v>1.1749999999999998</v>
      </c>
      <c r="I2740" s="8">
        <f>SUMIFS(Baggrundsvariable!F$3:F$296,Baggrundsvariable!$A$3:$A$296,Samlet!$C2740,Baggrundsvariable!$C$3:$C$296,Samlet!$E2740)</f>
        <v>3.5</v>
      </c>
      <c r="J2740" s="8">
        <f>SUMIFS(Baggrundsvariable!G$3:G$296,Baggrundsvariable!$A$3:$A$296,Samlet!$C2740,Baggrundsvariable!$C$3:$C$296,Samlet!$E2740)</f>
        <v>20.6</v>
      </c>
      <c r="K2740" s="8">
        <f>SUMIFS(Baggrundsvariable!H$3:H$296,Baggrundsvariable!$A$3:$A$296,Samlet!$C2740,Baggrundsvariable!$C$3:$C$296,Samlet!$E2740)</f>
        <v>13</v>
      </c>
      <c r="L2740" s="8">
        <f>SUMIFS(Baggrundsvariable!I$3:I$296,Baggrundsvariable!$A$3:$A$296,Samlet!$C2740,Baggrundsvariable!$C$3:$C$296,Samlet!$E2740)</f>
        <v>5.7500863988940942</v>
      </c>
    </row>
    <row r="2741" spans="1:12">
      <c r="A2741">
        <v>9220</v>
      </c>
      <c r="B2741" t="s">
        <v>1164</v>
      </c>
      <c r="C2741">
        <v>851</v>
      </c>
      <c r="D2741" t="s">
        <v>1324</v>
      </c>
      <c r="E2741">
        <v>2015</v>
      </c>
      <c r="F2741" s="15">
        <f>IF(VLOOKUP(IF($A2741&lt;1500,'BM011'!$D$5,IF($A2741&lt;1800,'BM011'!$D$5,IF($A2741&lt;2000,'BM011'!$D$5,$A2741))),'BM011'!$D$5:$U$607,'BM011'!T$609,0)="BRUG KOM",VLOOKUP($C2741,'BM010'!$C$5:$T$102,'BM010'!S$104,0),VLOOKUP(IF($A2741&lt;1500,'BM011'!$D$5,IF($A2741&lt;1800,'BM011'!$D$5,IF($A2741&lt;2000,'BM011'!$D$5,$A2741))),'BM011'!$D$5:$U$607,'BM011'!T$609,0))</f>
        <v>12087.5</v>
      </c>
      <c r="G2741">
        <f>SUMIFS(Baggrundsvariable!D$3:D$296,Baggrundsvariable!$A$3:$A$296,Samlet!$C2741,Baggrundsvariable!$C$3:$C$296,Samlet!$E2741)</f>
        <v>203080</v>
      </c>
      <c r="H2741" s="8">
        <f>SUMIFS(Baggrundsvariable!E$3:E$296,Baggrundsvariable!$A$3:$A$296,Samlet!$C2741,Baggrundsvariable!$C$3:$C$296,Samlet!$E2741)</f>
        <v>1.1749999999999998</v>
      </c>
      <c r="I2741" s="8">
        <f>SUMIFS(Baggrundsvariable!F$3:F$296,Baggrundsvariable!$A$3:$A$296,Samlet!$C2741,Baggrundsvariable!$C$3:$C$296,Samlet!$E2741)</f>
        <v>3.5</v>
      </c>
      <c r="J2741" s="8">
        <f>SUMIFS(Baggrundsvariable!G$3:G$296,Baggrundsvariable!$A$3:$A$296,Samlet!$C2741,Baggrundsvariable!$C$3:$C$296,Samlet!$E2741)</f>
        <v>20.6</v>
      </c>
      <c r="K2741" s="8">
        <f>SUMIFS(Baggrundsvariable!H$3:H$296,Baggrundsvariable!$A$3:$A$296,Samlet!$C2741,Baggrundsvariable!$C$3:$C$296,Samlet!$E2741)</f>
        <v>13</v>
      </c>
      <c r="L2741" s="8">
        <f>SUMIFS(Baggrundsvariable!I$3:I$296,Baggrundsvariable!$A$3:$A$296,Samlet!$C2741,Baggrundsvariable!$C$3:$C$296,Samlet!$E2741)</f>
        <v>5.7500863988940942</v>
      </c>
    </row>
    <row r="2742" spans="1:12">
      <c r="A2742">
        <v>9230</v>
      </c>
      <c r="B2742" t="s">
        <v>1165</v>
      </c>
      <c r="C2742">
        <v>840</v>
      </c>
      <c r="D2742" t="s">
        <v>1325</v>
      </c>
      <c r="E2742">
        <v>2015</v>
      </c>
      <c r="F2742" s="15">
        <f>IF(VLOOKUP(IF($A2742&lt;1500,'BM011'!$D$5,IF($A2742&lt;1800,'BM011'!$D$5,IF($A2742&lt;2000,'BM011'!$D$5,$A2742))),'BM011'!$D$5:$U$607,'BM011'!T$609,0)="BRUG KOM",VLOOKUP($C2742,'BM010'!$C$5:$T$102,'BM010'!S$104,0),VLOOKUP(IF($A2742&lt;1500,'BM011'!$D$5,IF($A2742&lt;1800,'BM011'!$D$5,IF($A2742&lt;2000,'BM011'!$D$5,$A2742))),'BM011'!$D$5:$U$607,'BM011'!T$609,0))</f>
        <v>11078</v>
      </c>
      <c r="G2742">
        <f>SUMIFS(Baggrundsvariable!D$3:D$296,Baggrundsvariable!$A$3:$A$296,Samlet!$C2742,Baggrundsvariable!$C$3:$C$296,Samlet!$E2742)</f>
        <v>218859</v>
      </c>
      <c r="H2742" s="8">
        <f>SUMIFS(Baggrundsvariable!E$3:E$296,Baggrundsvariable!$A$3:$A$296,Samlet!$C2742,Baggrundsvariable!$C$3:$C$296,Samlet!$E2742)</f>
        <v>0.43333333333333335</v>
      </c>
      <c r="I2742" s="8">
        <f>SUMIFS(Baggrundsvariable!F$3:F$296,Baggrundsvariable!$A$3:$A$296,Samlet!$C2742,Baggrundsvariable!$C$3:$C$296,Samlet!$E2742)</f>
        <v>1.4</v>
      </c>
      <c r="J2742" s="8">
        <f>SUMIFS(Baggrundsvariable!G$3:G$296,Baggrundsvariable!$A$3:$A$296,Samlet!$C2742,Baggrundsvariable!$C$3:$C$296,Samlet!$E2742)</f>
        <v>9.4</v>
      </c>
      <c r="K2742" s="8">
        <f>SUMIFS(Baggrundsvariable!H$3:H$296,Baggrundsvariable!$A$3:$A$296,Samlet!$C2742,Baggrundsvariable!$C$3:$C$296,Samlet!$E2742)</f>
        <v>11.7</v>
      </c>
      <c r="L2742" s="8">
        <f>SUMIFS(Baggrundsvariable!I$3:I$296,Baggrundsvariable!$A$3:$A$296,Samlet!$C2742,Baggrundsvariable!$C$3:$C$296,Samlet!$E2742)</f>
        <v>2.5890330595624267</v>
      </c>
    </row>
    <row r="2743" spans="1:12">
      <c r="A2743">
        <v>9230</v>
      </c>
      <c r="B2743" t="s">
        <v>1165</v>
      </c>
      <c r="C2743">
        <v>851</v>
      </c>
      <c r="D2743" t="s">
        <v>1324</v>
      </c>
      <c r="E2743">
        <v>2015</v>
      </c>
      <c r="F2743" s="15">
        <f>IF(VLOOKUP(IF($A2743&lt;1500,'BM011'!$D$5,IF($A2743&lt;1800,'BM011'!$D$5,IF($A2743&lt;2000,'BM011'!$D$5,$A2743))),'BM011'!$D$5:$U$607,'BM011'!T$609,0)="BRUG KOM",VLOOKUP($C2743,'BM010'!$C$5:$T$102,'BM010'!S$104,0),VLOOKUP(IF($A2743&lt;1500,'BM011'!$D$5,IF($A2743&lt;1800,'BM011'!$D$5,IF($A2743&lt;2000,'BM011'!$D$5,$A2743))),'BM011'!$D$5:$U$607,'BM011'!T$609,0))</f>
        <v>11078</v>
      </c>
      <c r="G2743">
        <f>SUMIFS(Baggrundsvariable!D$3:D$296,Baggrundsvariable!$A$3:$A$296,Samlet!$C2743,Baggrundsvariable!$C$3:$C$296,Samlet!$E2743)</f>
        <v>203080</v>
      </c>
      <c r="H2743" s="8">
        <f>SUMIFS(Baggrundsvariable!E$3:E$296,Baggrundsvariable!$A$3:$A$296,Samlet!$C2743,Baggrundsvariable!$C$3:$C$296,Samlet!$E2743)</f>
        <v>1.1749999999999998</v>
      </c>
      <c r="I2743" s="8">
        <f>SUMIFS(Baggrundsvariable!F$3:F$296,Baggrundsvariable!$A$3:$A$296,Samlet!$C2743,Baggrundsvariable!$C$3:$C$296,Samlet!$E2743)</f>
        <v>3.5</v>
      </c>
      <c r="J2743" s="8">
        <f>SUMIFS(Baggrundsvariable!G$3:G$296,Baggrundsvariable!$A$3:$A$296,Samlet!$C2743,Baggrundsvariable!$C$3:$C$296,Samlet!$E2743)</f>
        <v>20.6</v>
      </c>
      <c r="K2743" s="8">
        <f>SUMIFS(Baggrundsvariable!H$3:H$296,Baggrundsvariable!$A$3:$A$296,Samlet!$C2743,Baggrundsvariable!$C$3:$C$296,Samlet!$E2743)</f>
        <v>13</v>
      </c>
      <c r="L2743" s="8">
        <f>SUMIFS(Baggrundsvariable!I$3:I$296,Baggrundsvariable!$A$3:$A$296,Samlet!$C2743,Baggrundsvariable!$C$3:$C$296,Samlet!$E2743)</f>
        <v>5.7500863988940942</v>
      </c>
    </row>
    <row r="2744" spans="1:12">
      <c r="A2744">
        <v>9240</v>
      </c>
      <c r="B2744" t="s">
        <v>1166</v>
      </c>
      <c r="C2744">
        <v>820</v>
      </c>
      <c r="D2744" t="s">
        <v>1326</v>
      </c>
      <c r="E2744">
        <v>2015</v>
      </c>
      <c r="F2744" s="15">
        <f>IF(VLOOKUP(IF($A2744&lt;1500,'BM011'!$D$5,IF($A2744&lt;1800,'BM011'!$D$5,IF($A2744&lt;2000,'BM011'!$D$5,$A2744))),'BM011'!$D$5:$U$607,'BM011'!T$609,0)="BRUG KOM",VLOOKUP($C2744,'BM010'!$C$5:$T$102,'BM010'!S$104,0),VLOOKUP(IF($A2744&lt;1500,'BM011'!$D$5,IF($A2744&lt;1800,'BM011'!$D$5,IF($A2744&lt;2000,'BM011'!$D$5,$A2744))),'BM011'!$D$5:$U$607,'BM011'!T$609,0))</f>
        <v>9733</v>
      </c>
      <c r="G2744">
        <f>SUMIFS(Baggrundsvariable!D$3:D$296,Baggrundsvariable!$A$3:$A$296,Samlet!$C2744,Baggrundsvariable!$C$3:$C$296,Samlet!$E2744)</f>
        <v>192756</v>
      </c>
      <c r="H2744" s="8">
        <f>SUMIFS(Baggrundsvariable!E$3:E$296,Baggrundsvariable!$A$3:$A$296,Samlet!$C2744,Baggrundsvariable!$C$3:$C$296,Samlet!$E2744)</f>
        <v>0.91666666666666696</v>
      </c>
      <c r="I2744" s="8">
        <f>SUMIFS(Baggrundsvariable!F$3:F$296,Baggrundsvariable!$A$3:$A$296,Samlet!$C2744,Baggrundsvariable!$C$3:$C$296,Samlet!$E2744)</f>
        <v>3</v>
      </c>
      <c r="J2744" s="8">
        <f>SUMIFS(Baggrundsvariable!G$3:G$296,Baggrundsvariable!$A$3:$A$296,Samlet!$C2744,Baggrundsvariable!$C$3:$C$296,Samlet!$E2744)</f>
        <v>18.100000000000001</v>
      </c>
      <c r="K2744" s="8">
        <f>SUMIFS(Baggrundsvariable!H$3:H$296,Baggrundsvariable!$A$3:$A$296,Samlet!$C2744,Baggrundsvariable!$C$3:$C$296,Samlet!$E2744)</f>
        <v>15.2</v>
      </c>
      <c r="L2744" s="8">
        <f>SUMIFS(Baggrundsvariable!I$3:I$296,Baggrundsvariable!$A$3:$A$296,Samlet!$C2744,Baggrundsvariable!$C$3:$C$296,Samlet!$E2744)</f>
        <v>3.5706883987725551</v>
      </c>
    </row>
    <row r="2745" spans="1:12">
      <c r="A2745">
        <v>9240</v>
      </c>
      <c r="B2745" t="s">
        <v>1166</v>
      </c>
      <c r="C2745">
        <v>840</v>
      </c>
      <c r="D2745" t="s">
        <v>1325</v>
      </c>
      <c r="E2745">
        <v>2015</v>
      </c>
      <c r="F2745" s="15">
        <f>IF(VLOOKUP(IF($A2745&lt;1500,'BM011'!$D$5,IF($A2745&lt;1800,'BM011'!$D$5,IF($A2745&lt;2000,'BM011'!$D$5,$A2745))),'BM011'!$D$5:$U$607,'BM011'!T$609,0)="BRUG KOM",VLOOKUP($C2745,'BM010'!$C$5:$T$102,'BM010'!S$104,0),VLOOKUP(IF($A2745&lt;1500,'BM011'!$D$5,IF($A2745&lt;1800,'BM011'!$D$5,IF($A2745&lt;2000,'BM011'!$D$5,$A2745))),'BM011'!$D$5:$U$607,'BM011'!T$609,0))</f>
        <v>9733</v>
      </c>
      <c r="G2745">
        <f>SUMIFS(Baggrundsvariable!D$3:D$296,Baggrundsvariable!$A$3:$A$296,Samlet!$C2745,Baggrundsvariable!$C$3:$C$296,Samlet!$E2745)</f>
        <v>218859</v>
      </c>
      <c r="H2745" s="8">
        <f>SUMIFS(Baggrundsvariable!E$3:E$296,Baggrundsvariable!$A$3:$A$296,Samlet!$C2745,Baggrundsvariable!$C$3:$C$296,Samlet!$E2745)</f>
        <v>0.43333333333333335</v>
      </c>
      <c r="I2745" s="8">
        <f>SUMIFS(Baggrundsvariable!F$3:F$296,Baggrundsvariable!$A$3:$A$296,Samlet!$C2745,Baggrundsvariable!$C$3:$C$296,Samlet!$E2745)</f>
        <v>1.4</v>
      </c>
      <c r="J2745" s="8">
        <f>SUMIFS(Baggrundsvariable!G$3:G$296,Baggrundsvariable!$A$3:$A$296,Samlet!$C2745,Baggrundsvariable!$C$3:$C$296,Samlet!$E2745)</f>
        <v>9.4</v>
      </c>
      <c r="K2745" s="8">
        <f>SUMIFS(Baggrundsvariable!H$3:H$296,Baggrundsvariable!$A$3:$A$296,Samlet!$C2745,Baggrundsvariable!$C$3:$C$296,Samlet!$E2745)</f>
        <v>11.7</v>
      </c>
      <c r="L2745" s="8">
        <f>SUMIFS(Baggrundsvariable!I$3:I$296,Baggrundsvariable!$A$3:$A$296,Samlet!$C2745,Baggrundsvariable!$C$3:$C$296,Samlet!$E2745)</f>
        <v>2.5890330595624267</v>
      </c>
    </row>
    <row r="2746" spans="1:12">
      <c r="A2746">
        <v>9240</v>
      </c>
      <c r="B2746" t="s">
        <v>1166</v>
      </c>
      <c r="C2746">
        <v>851</v>
      </c>
      <c r="D2746" t="s">
        <v>1324</v>
      </c>
      <c r="E2746">
        <v>2015</v>
      </c>
      <c r="F2746" s="15">
        <f>IF(VLOOKUP(IF($A2746&lt;1500,'BM011'!$D$5,IF($A2746&lt;1800,'BM011'!$D$5,IF($A2746&lt;2000,'BM011'!$D$5,$A2746))),'BM011'!$D$5:$U$607,'BM011'!T$609,0)="BRUG KOM",VLOOKUP($C2746,'BM010'!$C$5:$T$102,'BM010'!S$104,0),VLOOKUP(IF($A2746&lt;1500,'BM011'!$D$5,IF($A2746&lt;1800,'BM011'!$D$5,IF($A2746&lt;2000,'BM011'!$D$5,$A2746))),'BM011'!$D$5:$U$607,'BM011'!T$609,0))</f>
        <v>9733</v>
      </c>
      <c r="G2746">
        <f>SUMIFS(Baggrundsvariable!D$3:D$296,Baggrundsvariable!$A$3:$A$296,Samlet!$C2746,Baggrundsvariable!$C$3:$C$296,Samlet!$E2746)</f>
        <v>203080</v>
      </c>
      <c r="H2746" s="8">
        <f>SUMIFS(Baggrundsvariable!E$3:E$296,Baggrundsvariable!$A$3:$A$296,Samlet!$C2746,Baggrundsvariable!$C$3:$C$296,Samlet!$E2746)</f>
        <v>1.1749999999999998</v>
      </c>
      <c r="I2746" s="8">
        <f>SUMIFS(Baggrundsvariable!F$3:F$296,Baggrundsvariable!$A$3:$A$296,Samlet!$C2746,Baggrundsvariable!$C$3:$C$296,Samlet!$E2746)</f>
        <v>3.5</v>
      </c>
      <c r="J2746" s="8">
        <f>SUMIFS(Baggrundsvariable!G$3:G$296,Baggrundsvariable!$A$3:$A$296,Samlet!$C2746,Baggrundsvariable!$C$3:$C$296,Samlet!$E2746)</f>
        <v>20.6</v>
      </c>
      <c r="K2746" s="8">
        <f>SUMIFS(Baggrundsvariable!H$3:H$296,Baggrundsvariable!$A$3:$A$296,Samlet!$C2746,Baggrundsvariable!$C$3:$C$296,Samlet!$E2746)</f>
        <v>13</v>
      </c>
      <c r="L2746" s="8">
        <f>SUMIFS(Baggrundsvariable!I$3:I$296,Baggrundsvariable!$A$3:$A$296,Samlet!$C2746,Baggrundsvariable!$C$3:$C$296,Samlet!$E2746)</f>
        <v>5.7500863988940942</v>
      </c>
    </row>
    <row r="2747" spans="1:12">
      <c r="A2747">
        <v>9260</v>
      </c>
      <c r="B2747" t="s">
        <v>1167</v>
      </c>
      <c r="C2747">
        <v>840</v>
      </c>
      <c r="D2747" t="s">
        <v>1325</v>
      </c>
      <c r="E2747">
        <v>2015</v>
      </c>
      <c r="F2747" s="15">
        <f>IF(VLOOKUP(IF($A2747&lt;1500,'BM011'!$D$5,IF($A2747&lt;1800,'BM011'!$D$5,IF($A2747&lt;2000,'BM011'!$D$5,$A2747))),'BM011'!$D$5:$U$607,'BM011'!T$609,0)="BRUG KOM",VLOOKUP($C2747,'BM010'!$C$5:$T$102,'BM010'!S$104,0),VLOOKUP(IF($A2747&lt;1500,'BM011'!$D$5,IF($A2747&lt;1800,'BM011'!$D$5,IF($A2747&lt;2000,'BM011'!$D$5,$A2747))),'BM011'!$D$5:$U$607,'BM011'!T$609,0))</f>
        <v>12106.25</v>
      </c>
      <c r="G2747">
        <f>SUMIFS(Baggrundsvariable!D$3:D$296,Baggrundsvariable!$A$3:$A$296,Samlet!$C2747,Baggrundsvariable!$C$3:$C$296,Samlet!$E2747)</f>
        <v>218859</v>
      </c>
      <c r="H2747" s="8">
        <f>SUMIFS(Baggrundsvariable!E$3:E$296,Baggrundsvariable!$A$3:$A$296,Samlet!$C2747,Baggrundsvariable!$C$3:$C$296,Samlet!$E2747)</f>
        <v>0.43333333333333335</v>
      </c>
      <c r="I2747" s="8">
        <f>SUMIFS(Baggrundsvariable!F$3:F$296,Baggrundsvariable!$A$3:$A$296,Samlet!$C2747,Baggrundsvariable!$C$3:$C$296,Samlet!$E2747)</f>
        <v>1.4</v>
      </c>
      <c r="J2747" s="8">
        <f>SUMIFS(Baggrundsvariable!G$3:G$296,Baggrundsvariable!$A$3:$A$296,Samlet!$C2747,Baggrundsvariable!$C$3:$C$296,Samlet!$E2747)</f>
        <v>9.4</v>
      </c>
      <c r="K2747" s="8">
        <f>SUMIFS(Baggrundsvariable!H$3:H$296,Baggrundsvariable!$A$3:$A$296,Samlet!$C2747,Baggrundsvariable!$C$3:$C$296,Samlet!$E2747)</f>
        <v>11.7</v>
      </c>
      <c r="L2747" s="8">
        <f>SUMIFS(Baggrundsvariable!I$3:I$296,Baggrundsvariable!$A$3:$A$296,Samlet!$C2747,Baggrundsvariable!$C$3:$C$296,Samlet!$E2747)</f>
        <v>2.5890330595624267</v>
      </c>
    </row>
    <row r="2748" spans="1:12">
      <c r="A2748">
        <v>9260</v>
      </c>
      <c r="B2748" t="s">
        <v>1167</v>
      </c>
      <c r="C2748">
        <v>851</v>
      </c>
      <c r="D2748" t="s">
        <v>1324</v>
      </c>
      <c r="E2748">
        <v>2015</v>
      </c>
      <c r="F2748" s="15">
        <f>IF(VLOOKUP(IF($A2748&lt;1500,'BM011'!$D$5,IF($A2748&lt;1800,'BM011'!$D$5,IF($A2748&lt;2000,'BM011'!$D$5,$A2748))),'BM011'!$D$5:$U$607,'BM011'!T$609,0)="BRUG KOM",VLOOKUP($C2748,'BM010'!$C$5:$T$102,'BM010'!S$104,0),VLOOKUP(IF($A2748&lt;1500,'BM011'!$D$5,IF($A2748&lt;1800,'BM011'!$D$5,IF($A2748&lt;2000,'BM011'!$D$5,$A2748))),'BM011'!$D$5:$U$607,'BM011'!T$609,0))</f>
        <v>12106.25</v>
      </c>
      <c r="G2748">
        <f>SUMIFS(Baggrundsvariable!D$3:D$296,Baggrundsvariable!$A$3:$A$296,Samlet!$C2748,Baggrundsvariable!$C$3:$C$296,Samlet!$E2748)</f>
        <v>203080</v>
      </c>
      <c r="H2748" s="8">
        <f>SUMIFS(Baggrundsvariable!E$3:E$296,Baggrundsvariable!$A$3:$A$296,Samlet!$C2748,Baggrundsvariable!$C$3:$C$296,Samlet!$E2748)</f>
        <v>1.1749999999999998</v>
      </c>
      <c r="I2748" s="8">
        <f>SUMIFS(Baggrundsvariable!F$3:F$296,Baggrundsvariable!$A$3:$A$296,Samlet!$C2748,Baggrundsvariable!$C$3:$C$296,Samlet!$E2748)</f>
        <v>3.5</v>
      </c>
      <c r="J2748" s="8">
        <f>SUMIFS(Baggrundsvariable!G$3:G$296,Baggrundsvariable!$A$3:$A$296,Samlet!$C2748,Baggrundsvariable!$C$3:$C$296,Samlet!$E2748)</f>
        <v>20.6</v>
      </c>
      <c r="K2748" s="8">
        <f>SUMIFS(Baggrundsvariable!H$3:H$296,Baggrundsvariable!$A$3:$A$296,Samlet!$C2748,Baggrundsvariable!$C$3:$C$296,Samlet!$E2748)</f>
        <v>13</v>
      </c>
      <c r="L2748" s="8">
        <f>SUMIFS(Baggrundsvariable!I$3:I$296,Baggrundsvariable!$A$3:$A$296,Samlet!$C2748,Baggrundsvariable!$C$3:$C$296,Samlet!$E2748)</f>
        <v>5.7500863988940942</v>
      </c>
    </row>
    <row r="2749" spans="1:12">
      <c r="A2749">
        <v>9270</v>
      </c>
      <c r="B2749" t="s">
        <v>1168</v>
      </c>
      <c r="C2749">
        <v>851</v>
      </c>
      <c r="D2749" t="s">
        <v>1324</v>
      </c>
      <c r="E2749">
        <v>2015</v>
      </c>
      <c r="F2749" s="15">
        <f>IF(VLOOKUP(IF($A2749&lt;1500,'BM011'!$D$5,IF($A2749&lt;1800,'BM011'!$D$5,IF($A2749&lt;2000,'BM011'!$D$5,$A2749))),'BM011'!$D$5:$U$607,'BM011'!T$609,0)="BRUG KOM",VLOOKUP($C2749,'BM010'!$C$5:$T$102,'BM010'!S$104,0),VLOOKUP(IF($A2749&lt;1500,'BM011'!$D$5,IF($A2749&lt;1800,'BM011'!$D$5,IF($A2749&lt;2000,'BM011'!$D$5,$A2749))),'BM011'!$D$5:$U$607,'BM011'!T$609,0))</f>
        <v>13434.5</v>
      </c>
      <c r="G2749">
        <f>SUMIFS(Baggrundsvariable!D$3:D$296,Baggrundsvariable!$A$3:$A$296,Samlet!$C2749,Baggrundsvariable!$C$3:$C$296,Samlet!$E2749)</f>
        <v>203080</v>
      </c>
      <c r="H2749" s="8">
        <f>SUMIFS(Baggrundsvariable!E$3:E$296,Baggrundsvariable!$A$3:$A$296,Samlet!$C2749,Baggrundsvariable!$C$3:$C$296,Samlet!$E2749)</f>
        <v>1.1749999999999998</v>
      </c>
      <c r="I2749" s="8">
        <f>SUMIFS(Baggrundsvariable!F$3:F$296,Baggrundsvariable!$A$3:$A$296,Samlet!$C2749,Baggrundsvariable!$C$3:$C$296,Samlet!$E2749)</f>
        <v>3.5</v>
      </c>
      <c r="J2749" s="8">
        <f>SUMIFS(Baggrundsvariable!G$3:G$296,Baggrundsvariable!$A$3:$A$296,Samlet!$C2749,Baggrundsvariable!$C$3:$C$296,Samlet!$E2749)</f>
        <v>20.6</v>
      </c>
      <c r="K2749" s="8">
        <f>SUMIFS(Baggrundsvariable!H$3:H$296,Baggrundsvariable!$A$3:$A$296,Samlet!$C2749,Baggrundsvariable!$C$3:$C$296,Samlet!$E2749)</f>
        <v>13</v>
      </c>
      <c r="L2749" s="8">
        <f>SUMIFS(Baggrundsvariable!I$3:I$296,Baggrundsvariable!$A$3:$A$296,Samlet!$C2749,Baggrundsvariable!$C$3:$C$296,Samlet!$E2749)</f>
        <v>5.7500863988940942</v>
      </c>
    </row>
    <row r="2750" spans="1:12">
      <c r="A2750">
        <v>9280</v>
      </c>
      <c r="B2750" t="s">
        <v>1169</v>
      </c>
      <c r="C2750">
        <v>851</v>
      </c>
      <c r="D2750" t="s">
        <v>1324</v>
      </c>
      <c r="E2750">
        <v>2015</v>
      </c>
      <c r="F2750" s="15">
        <f>IF(VLOOKUP(IF($A2750&lt;1500,'BM011'!$D$5,IF($A2750&lt;1800,'BM011'!$D$5,IF($A2750&lt;2000,'BM011'!$D$5,$A2750))),'BM011'!$D$5:$U$607,'BM011'!T$609,0)="BRUG KOM",VLOOKUP($C2750,'BM010'!$C$5:$T$102,'BM010'!S$104,0),VLOOKUP(IF($A2750&lt;1500,'BM011'!$D$5,IF($A2750&lt;1800,'BM011'!$D$5,IF($A2750&lt;2000,'BM011'!$D$5,$A2750))),'BM011'!$D$5:$U$607,'BM011'!T$609,0))</f>
        <v>8903.5</v>
      </c>
      <c r="G2750">
        <f>SUMIFS(Baggrundsvariable!D$3:D$296,Baggrundsvariable!$A$3:$A$296,Samlet!$C2750,Baggrundsvariable!$C$3:$C$296,Samlet!$E2750)</f>
        <v>203080</v>
      </c>
      <c r="H2750" s="8">
        <f>SUMIFS(Baggrundsvariable!E$3:E$296,Baggrundsvariable!$A$3:$A$296,Samlet!$C2750,Baggrundsvariable!$C$3:$C$296,Samlet!$E2750)</f>
        <v>1.1749999999999998</v>
      </c>
      <c r="I2750" s="8">
        <f>SUMIFS(Baggrundsvariable!F$3:F$296,Baggrundsvariable!$A$3:$A$296,Samlet!$C2750,Baggrundsvariable!$C$3:$C$296,Samlet!$E2750)</f>
        <v>3.5</v>
      </c>
      <c r="J2750" s="8">
        <f>SUMIFS(Baggrundsvariable!G$3:G$296,Baggrundsvariable!$A$3:$A$296,Samlet!$C2750,Baggrundsvariable!$C$3:$C$296,Samlet!$E2750)</f>
        <v>20.6</v>
      </c>
      <c r="K2750" s="8">
        <f>SUMIFS(Baggrundsvariable!H$3:H$296,Baggrundsvariable!$A$3:$A$296,Samlet!$C2750,Baggrundsvariable!$C$3:$C$296,Samlet!$E2750)</f>
        <v>13</v>
      </c>
      <c r="L2750" s="8">
        <f>SUMIFS(Baggrundsvariable!I$3:I$296,Baggrundsvariable!$A$3:$A$296,Samlet!$C2750,Baggrundsvariable!$C$3:$C$296,Samlet!$E2750)</f>
        <v>5.7500863988940942</v>
      </c>
    </row>
    <row r="2751" spans="1:12">
      <c r="A2751">
        <v>9293</v>
      </c>
      <c r="B2751" t="s">
        <v>1170</v>
      </c>
      <c r="C2751">
        <v>840</v>
      </c>
      <c r="D2751" t="s">
        <v>1325</v>
      </c>
      <c r="E2751">
        <v>2015</v>
      </c>
      <c r="F2751" s="15">
        <f>IF(VLOOKUP(IF($A2751&lt;1500,'BM011'!$D$5,IF($A2751&lt;1800,'BM011'!$D$5,IF($A2751&lt;2000,'BM011'!$D$5,$A2751))),'BM011'!$D$5:$U$607,'BM011'!T$609,0)="BRUG KOM",VLOOKUP($C2751,'BM010'!$C$5:$T$102,'BM010'!S$104,0),VLOOKUP(IF($A2751&lt;1500,'BM011'!$D$5,IF($A2751&lt;1800,'BM011'!$D$5,IF($A2751&lt;2000,'BM011'!$D$5,$A2751))),'BM011'!$D$5:$U$607,'BM011'!T$609,0))</f>
        <v>3683</v>
      </c>
      <c r="G2751">
        <f>SUMIFS(Baggrundsvariable!D$3:D$296,Baggrundsvariable!$A$3:$A$296,Samlet!$C2751,Baggrundsvariable!$C$3:$C$296,Samlet!$E2751)</f>
        <v>218859</v>
      </c>
      <c r="H2751" s="8">
        <f>SUMIFS(Baggrundsvariable!E$3:E$296,Baggrundsvariable!$A$3:$A$296,Samlet!$C2751,Baggrundsvariable!$C$3:$C$296,Samlet!$E2751)</f>
        <v>0.43333333333333335</v>
      </c>
      <c r="I2751" s="8">
        <f>SUMIFS(Baggrundsvariable!F$3:F$296,Baggrundsvariable!$A$3:$A$296,Samlet!$C2751,Baggrundsvariable!$C$3:$C$296,Samlet!$E2751)</f>
        <v>1.4</v>
      </c>
      <c r="J2751" s="8">
        <f>SUMIFS(Baggrundsvariable!G$3:G$296,Baggrundsvariable!$A$3:$A$296,Samlet!$C2751,Baggrundsvariable!$C$3:$C$296,Samlet!$E2751)</f>
        <v>9.4</v>
      </c>
      <c r="K2751" s="8">
        <f>SUMIFS(Baggrundsvariable!H$3:H$296,Baggrundsvariable!$A$3:$A$296,Samlet!$C2751,Baggrundsvariable!$C$3:$C$296,Samlet!$E2751)</f>
        <v>11.7</v>
      </c>
      <c r="L2751" s="8">
        <f>SUMIFS(Baggrundsvariable!I$3:I$296,Baggrundsvariable!$A$3:$A$296,Samlet!$C2751,Baggrundsvariable!$C$3:$C$296,Samlet!$E2751)</f>
        <v>2.5890330595624267</v>
      </c>
    </row>
    <row r="2752" spans="1:12">
      <c r="A2752">
        <v>9293</v>
      </c>
      <c r="B2752" t="s">
        <v>1170</v>
      </c>
      <c r="C2752">
        <v>851</v>
      </c>
      <c r="D2752" t="s">
        <v>1324</v>
      </c>
      <c r="E2752">
        <v>2015</v>
      </c>
      <c r="F2752" s="15">
        <f>IF(VLOOKUP(IF($A2752&lt;1500,'BM011'!$D$5,IF($A2752&lt;1800,'BM011'!$D$5,IF($A2752&lt;2000,'BM011'!$D$5,$A2752))),'BM011'!$D$5:$U$607,'BM011'!T$609,0)="BRUG KOM",VLOOKUP($C2752,'BM010'!$C$5:$T$102,'BM010'!S$104,0),VLOOKUP(IF($A2752&lt;1500,'BM011'!$D$5,IF($A2752&lt;1800,'BM011'!$D$5,IF($A2752&lt;2000,'BM011'!$D$5,$A2752))),'BM011'!$D$5:$U$607,'BM011'!T$609,0))</f>
        <v>3683</v>
      </c>
      <c r="G2752">
        <f>SUMIFS(Baggrundsvariable!D$3:D$296,Baggrundsvariable!$A$3:$A$296,Samlet!$C2752,Baggrundsvariable!$C$3:$C$296,Samlet!$E2752)</f>
        <v>203080</v>
      </c>
      <c r="H2752" s="8">
        <f>SUMIFS(Baggrundsvariable!E$3:E$296,Baggrundsvariable!$A$3:$A$296,Samlet!$C2752,Baggrundsvariable!$C$3:$C$296,Samlet!$E2752)</f>
        <v>1.1749999999999998</v>
      </c>
      <c r="I2752" s="8">
        <f>SUMIFS(Baggrundsvariable!F$3:F$296,Baggrundsvariable!$A$3:$A$296,Samlet!$C2752,Baggrundsvariable!$C$3:$C$296,Samlet!$E2752)</f>
        <v>3.5</v>
      </c>
      <c r="J2752" s="8">
        <f>SUMIFS(Baggrundsvariable!G$3:G$296,Baggrundsvariable!$A$3:$A$296,Samlet!$C2752,Baggrundsvariable!$C$3:$C$296,Samlet!$E2752)</f>
        <v>20.6</v>
      </c>
      <c r="K2752" s="8">
        <f>SUMIFS(Baggrundsvariable!H$3:H$296,Baggrundsvariable!$A$3:$A$296,Samlet!$C2752,Baggrundsvariable!$C$3:$C$296,Samlet!$E2752)</f>
        <v>13</v>
      </c>
      <c r="L2752" s="8">
        <f>SUMIFS(Baggrundsvariable!I$3:I$296,Baggrundsvariable!$A$3:$A$296,Samlet!$C2752,Baggrundsvariable!$C$3:$C$296,Samlet!$E2752)</f>
        <v>5.7500863988940942</v>
      </c>
    </row>
    <row r="2753" spans="1:12">
      <c r="A2753">
        <v>9300</v>
      </c>
      <c r="B2753" t="s">
        <v>1171</v>
      </c>
      <c r="C2753">
        <v>813</v>
      </c>
      <c r="D2753" t="s">
        <v>1327</v>
      </c>
      <c r="E2753">
        <v>2015</v>
      </c>
      <c r="F2753" s="15">
        <f>IF(VLOOKUP(IF($A2753&lt;1500,'BM011'!$D$5,IF($A2753&lt;1800,'BM011'!$D$5,IF($A2753&lt;2000,'BM011'!$D$5,$A2753))),'BM011'!$D$5:$U$607,'BM011'!T$609,0)="BRUG KOM",VLOOKUP($C2753,'BM010'!$C$5:$T$102,'BM010'!S$104,0),VLOOKUP(IF($A2753&lt;1500,'BM011'!$D$5,IF($A2753&lt;1800,'BM011'!$D$5,IF($A2753&lt;2000,'BM011'!$D$5,$A2753))),'BM011'!$D$5:$U$607,'BM011'!T$609,0))</f>
        <v>7427.5</v>
      </c>
      <c r="G2753">
        <f>SUMIFS(Baggrundsvariable!D$3:D$296,Baggrundsvariable!$A$3:$A$296,Samlet!$C2753,Baggrundsvariable!$C$3:$C$296,Samlet!$E2753)</f>
        <v>201863</v>
      </c>
      <c r="H2753" s="8">
        <f>SUMIFS(Baggrundsvariable!E$3:E$296,Baggrundsvariable!$A$3:$A$296,Samlet!$C2753,Baggrundsvariable!$C$3:$C$296,Samlet!$E2753)</f>
        <v>0.90833333333333366</v>
      </c>
      <c r="I2753" s="8">
        <f>SUMIFS(Baggrundsvariable!F$3:F$296,Baggrundsvariable!$A$3:$A$296,Samlet!$C2753,Baggrundsvariable!$C$3:$C$296,Samlet!$E2753)</f>
        <v>2.8</v>
      </c>
      <c r="J2753" s="8">
        <f>SUMIFS(Baggrundsvariable!G$3:G$296,Baggrundsvariable!$A$3:$A$296,Samlet!$C2753,Baggrundsvariable!$C$3:$C$296,Samlet!$E2753)</f>
        <v>15</v>
      </c>
      <c r="K2753" s="8">
        <f>SUMIFS(Baggrundsvariable!H$3:H$296,Baggrundsvariable!$A$3:$A$296,Samlet!$C2753,Baggrundsvariable!$C$3:$C$296,Samlet!$E2753)</f>
        <v>12.1</v>
      </c>
      <c r="L2753" s="8">
        <f>SUMIFS(Baggrundsvariable!I$3:I$296,Baggrundsvariable!$A$3:$A$296,Samlet!$C2753,Baggrundsvariable!$C$3:$C$296,Samlet!$E2753)</f>
        <v>3.3851253366480214</v>
      </c>
    </row>
    <row r="2754" spans="1:12">
      <c r="A2754">
        <v>9310</v>
      </c>
      <c r="B2754" t="s">
        <v>1172</v>
      </c>
      <c r="C2754">
        <v>851</v>
      </c>
      <c r="D2754" t="s">
        <v>1324</v>
      </c>
      <c r="E2754">
        <v>2015</v>
      </c>
      <c r="F2754" s="15">
        <f>IF(VLOOKUP(IF($A2754&lt;1500,'BM011'!$D$5,IF($A2754&lt;1800,'BM011'!$D$5,IF($A2754&lt;2000,'BM011'!$D$5,$A2754))),'BM011'!$D$5:$U$607,'BM011'!T$609,0)="BRUG KOM",VLOOKUP($C2754,'BM010'!$C$5:$T$102,'BM010'!S$104,0),VLOOKUP(IF($A2754&lt;1500,'BM011'!$D$5,IF($A2754&lt;1800,'BM011'!$D$5,IF($A2754&lt;2000,'BM011'!$D$5,$A2754))),'BM011'!$D$5:$U$607,'BM011'!T$609,0))</f>
        <v>10080.75</v>
      </c>
      <c r="G2754">
        <f>SUMIFS(Baggrundsvariable!D$3:D$296,Baggrundsvariable!$A$3:$A$296,Samlet!$C2754,Baggrundsvariable!$C$3:$C$296,Samlet!$E2754)</f>
        <v>203080</v>
      </c>
      <c r="H2754" s="8">
        <f>SUMIFS(Baggrundsvariable!E$3:E$296,Baggrundsvariable!$A$3:$A$296,Samlet!$C2754,Baggrundsvariable!$C$3:$C$296,Samlet!$E2754)</f>
        <v>1.1749999999999998</v>
      </c>
      <c r="I2754" s="8">
        <f>SUMIFS(Baggrundsvariable!F$3:F$296,Baggrundsvariable!$A$3:$A$296,Samlet!$C2754,Baggrundsvariable!$C$3:$C$296,Samlet!$E2754)</f>
        <v>3.5</v>
      </c>
      <c r="J2754" s="8">
        <f>SUMIFS(Baggrundsvariable!G$3:G$296,Baggrundsvariable!$A$3:$A$296,Samlet!$C2754,Baggrundsvariable!$C$3:$C$296,Samlet!$E2754)</f>
        <v>20.6</v>
      </c>
      <c r="K2754" s="8">
        <f>SUMIFS(Baggrundsvariable!H$3:H$296,Baggrundsvariable!$A$3:$A$296,Samlet!$C2754,Baggrundsvariable!$C$3:$C$296,Samlet!$E2754)</f>
        <v>13</v>
      </c>
      <c r="L2754" s="8">
        <f>SUMIFS(Baggrundsvariable!I$3:I$296,Baggrundsvariable!$A$3:$A$296,Samlet!$C2754,Baggrundsvariable!$C$3:$C$296,Samlet!$E2754)</f>
        <v>5.7500863988940942</v>
      </c>
    </row>
    <row r="2755" spans="1:12">
      <c r="A2755">
        <v>9320</v>
      </c>
      <c r="B2755" t="s">
        <v>1173</v>
      </c>
      <c r="C2755">
        <v>810</v>
      </c>
      <c r="D2755" t="s">
        <v>1328</v>
      </c>
      <c r="E2755">
        <v>2015</v>
      </c>
      <c r="F2755" s="15">
        <f>IF(VLOOKUP(IF($A2755&lt;1500,'BM011'!$D$5,IF($A2755&lt;1800,'BM011'!$D$5,IF($A2755&lt;2000,'BM011'!$D$5,$A2755))),'BM011'!$D$5:$U$607,'BM011'!T$609,0)="BRUG KOM",VLOOKUP($C2755,'BM010'!$C$5:$T$102,'BM010'!S$104,0),VLOOKUP(IF($A2755&lt;1500,'BM011'!$D$5,IF($A2755&lt;1800,'BM011'!$D$5,IF($A2755&lt;2000,'BM011'!$D$5,$A2755))),'BM011'!$D$5:$U$607,'BM011'!T$609,0))</f>
        <v>8526.75</v>
      </c>
      <c r="G2755">
        <f>SUMIFS(Baggrundsvariable!D$3:D$296,Baggrundsvariable!$A$3:$A$296,Samlet!$C2755,Baggrundsvariable!$C$3:$C$296,Samlet!$E2755)</f>
        <v>198125</v>
      </c>
      <c r="H2755" s="8">
        <f>SUMIFS(Baggrundsvariable!E$3:E$296,Baggrundsvariable!$A$3:$A$296,Samlet!$C2755,Baggrundsvariable!$C$3:$C$296,Samlet!$E2755)</f>
        <v>0.65833333333333321</v>
      </c>
      <c r="I2755" s="8">
        <f>SUMIFS(Baggrundsvariable!F$3:F$296,Baggrundsvariable!$A$3:$A$296,Samlet!$C2755,Baggrundsvariable!$C$3:$C$296,Samlet!$E2755)</f>
        <v>3.5</v>
      </c>
      <c r="J2755" s="8">
        <f>SUMIFS(Baggrundsvariable!G$3:G$296,Baggrundsvariable!$A$3:$A$296,Samlet!$C2755,Baggrundsvariable!$C$3:$C$296,Samlet!$E2755)</f>
        <v>15.4</v>
      </c>
      <c r="K2755" s="8">
        <f>SUMIFS(Baggrundsvariable!H$3:H$296,Baggrundsvariable!$A$3:$A$296,Samlet!$C2755,Baggrundsvariable!$C$3:$C$296,Samlet!$E2755)</f>
        <v>12.6</v>
      </c>
      <c r="L2755" s="8">
        <f>SUMIFS(Baggrundsvariable!I$3:I$296,Baggrundsvariable!$A$3:$A$296,Samlet!$C2755,Baggrundsvariable!$C$3:$C$296,Samlet!$E2755)</f>
        <v>3.6897978517393666</v>
      </c>
    </row>
    <row r="2756" spans="1:12">
      <c r="A2756">
        <v>9320</v>
      </c>
      <c r="B2756" t="s">
        <v>1173</v>
      </c>
      <c r="C2756">
        <v>851</v>
      </c>
      <c r="D2756" t="s">
        <v>1324</v>
      </c>
      <c r="E2756">
        <v>2015</v>
      </c>
      <c r="F2756" s="15">
        <f>IF(VLOOKUP(IF($A2756&lt;1500,'BM011'!$D$5,IF($A2756&lt;1800,'BM011'!$D$5,IF($A2756&lt;2000,'BM011'!$D$5,$A2756))),'BM011'!$D$5:$U$607,'BM011'!T$609,0)="BRUG KOM",VLOOKUP($C2756,'BM010'!$C$5:$T$102,'BM010'!S$104,0),VLOOKUP(IF($A2756&lt;1500,'BM011'!$D$5,IF($A2756&lt;1800,'BM011'!$D$5,IF($A2756&lt;2000,'BM011'!$D$5,$A2756))),'BM011'!$D$5:$U$607,'BM011'!T$609,0))</f>
        <v>8526.75</v>
      </c>
      <c r="G2756">
        <f>SUMIFS(Baggrundsvariable!D$3:D$296,Baggrundsvariable!$A$3:$A$296,Samlet!$C2756,Baggrundsvariable!$C$3:$C$296,Samlet!$E2756)</f>
        <v>203080</v>
      </c>
      <c r="H2756" s="8">
        <f>SUMIFS(Baggrundsvariable!E$3:E$296,Baggrundsvariable!$A$3:$A$296,Samlet!$C2756,Baggrundsvariable!$C$3:$C$296,Samlet!$E2756)</f>
        <v>1.1749999999999998</v>
      </c>
      <c r="I2756" s="8">
        <f>SUMIFS(Baggrundsvariable!F$3:F$296,Baggrundsvariable!$A$3:$A$296,Samlet!$C2756,Baggrundsvariable!$C$3:$C$296,Samlet!$E2756)</f>
        <v>3.5</v>
      </c>
      <c r="J2756" s="8">
        <f>SUMIFS(Baggrundsvariable!G$3:G$296,Baggrundsvariable!$A$3:$A$296,Samlet!$C2756,Baggrundsvariable!$C$3:$C$296,Samlet!$E2756)</f>
        <v>20.6</v>
      </c>
      <c r="K2756" s="8">
        <f>SUMIFS(Baggrundsvariable!H$3:H$296,Baggrundsvariable!$A$3:$A$296,Samlet!$C2756,Baggrundsvariable!$C$3:$C$296,Samlet!$E2756)</f>
        <v>13</v>
      </c>
      <c r="L2756" s="8">
        <f>SUMIFS(Baggrundsvariable!I$3:I$296,Baggrundsvariable!$A$3:$A$296,Samlet!$C2756,Baggrundsvariable!$C$3:$C$296,Samlet!$E2756)</f>
        <v>5.7500863988940942</v>
      </c>
    </row>
    <row r="2757" spans="1:12">
      <c r="A2757">
        <v>9330</v>
      </c>
      <c r="B2757" t="s">
        <v>1174</v>
      </c>
      <c r="C2757">
        <v>810</v>
      </c>
      <c r="D2757" t="s">
        <v>1328</v>
      </c>
      <c r="E2757">
        <v>2015</v>
      </c>
      <c r="F2757" s="15">
        <f>IF(VLOOKUP(IF($A2757&lt;1500,'BM011'!$D$5,IF($A2757&lt;1800,'BM011'!$D$5,IF($A2757&lt;2000,'BM011'!$D$5,$A2757))),'BM011'!$D$5:$U$607,'BM011'!T$609,0)="BRUG KOM",VLOOKUP($C2757,'BM010'!$C$5:$T$102,'BM010'!S$104,0),VLOOKUP(IF($A2757&lt;1500,'BM011'!$D$5,IF($A2757&lt;1800,'BM011'!$D$5,IF($A2757&lt;2000,'BM011'!$D$5,$A2757))),'BM011'!$D$5:$U$607,'BM011'!T$609,0))</f>
        <v>7478.75</v>
      </c>
      <c r="G2757">
        <f>SUMIFS(Baggrundsvariable!D$3:D$296,Baggrundsvariable!$A$3:$A$296,Samlet!$C2757,Baggrundsvariable!$C$3:$C$296,Samlet!$E2757)</f>
        <v>198125</v>
      </c>
      <c r="H2757" s="8">
        <f>SUMIFS(Baggrundsvariable!E$3:E$296,Baggrundsvariable!$A$3:$A$296,Samlet!$C2757,Baggrundsvariable!$C$3:$C$296,Samlet!$E2757)</f>
        <v>0.65833333333333321</v>
      </c>
      <c r="I2757" s="8">
        <f>SUMIFS(Baggrundsvariable!F$3:F$296,Baggrundsvariable!$A$3:$A$296,Samlet!$C2757,Baggrundsvariable!$C$3:$C$296,Samlet!$E2757)</f>
        <v>3.5</v>
      </c>
      <c r="J2757" s="8">
        <f>SUMIFS(Baggrundsvariable!G$3:G$296,Baggrundsvariable!$A$3:$A$296,Samlet!$C2757,Baggrundsvariable!$C$3:$C$296,Samlet!$E2757)</f>
        <v>15.4</v>
      </c>
      <c r="K2757" s="8">
        <f>SUMIFS(Baggrundsvariable!H$3:H$296,Baggrundsvariable!$A$3:$A$296,Samlet!$C2757,Baggrundsvariable!$C$3:$C$296,Samlet!$E2757)</f>
        <v>12.6</v>
      </c>
      <c r="L2757" s="8">
        <f>SUMIFS(Baggrundsvariable!I$3:I$296,Baggrundsvariable!$A$3:$A$296,Samlet!$C2757,Baggrundsvariable!$C$3:$C$296,Samlet!$E2757)</f>
        <v>3.6897978517393666</v>
      </c>
    </row>
    <row r="2758" spans="1:12">
      <c r="A2758">
        <v>9330</v>
      </c>
      <c r="B2758" t="s">
        <v>1174</v>
      </c>
      <c r="C2758">
        <v>813</v>
      </c>
      <c r="D2758" t="s">
        <v>1327</v>
      </c>
      <c r="E2758">
        <v>2015</v>
      </c>
      <c r="F2758" s="15">
        <f>IF(VLOOKUP(IF($A2758&lt;1500,'BM011'!$D$5,IF($A2758&lt;1800,'BM011'!$D$5,IF($A2758&lt;2000,'BM011'!$D$5,$A2758))),'BM011'!$D$5:$U$607,'BM011'!T$609,0)="BRUG KOM",VLOOKUP($C2758,'BM010'!$C$5:$T$102,'BM010'!S$104,0),VLOOKUP(IF($A2758&lt;1500,'BM011'!$D$5,IF($A2758&lt;1800,'BM011'!$D$5,IF($A2758&lt;2000,'BM011'!$D$5,$A2758))),'BM011'!$D$5:$U$607,'BM011'!T$609,0))</f>
        <v>7478.75</v>
      </c>
      <c r="G2758">
        <f>SUMIFS(Baggrundsvariable!D$3:D$296,Baggrundsvariable!$A$3:$A$296,Samlet!$C2758,Baggrundsvariable!$C$3:$C$296,Samlet!$E2758)</f>
        <v>201863</v>
      </c>
      <c r="H2758" s="8">
        <f>SUMIFS(Baggrundsvariable!E$3:E$296,Baggrundsvariable!$A$3:$A$296,Samlet!$C2758,Baggrundsvariable!$C$3:$C$296,Samlet!$E2758)</f>
        <v>0.90833333333333366</v>
      </c>
      <c r="I2758" s="8">
        <f>SUMIFS(Baggrundsvariable!F$3:F$296,Baggrundsvariable!$A$3:$A$296,Samlet!$C2758,Baggrundsvariable!$C$3:$C$296,Samlet!$E2758)</f>
        <v>2.8</v>
      </c>
      <c r="J2758" s="8">
        <f>SUMIFS(Baggrundsvariable!G$3:G$296,Baggrundsvariable!$A$3:$A$296,Samlet!$C2758,Baggrundsvariable!$C$3:$C$296,Samlet!$E2758)</f>
        <v>15</v>
      </c>
      <c r="K2758" s="8">
        <f>SUMIFS(Baggrundsvariable!H$3:H$296,Baggrundsvariable!$A$3:$A$296,Samlet!$C2758,Baggrundsvariable!$C$3:$C$296,Samlet!$E2758)</f>
        <v>12.1</v>
      </c>
      <c r="L2758" s="8">
        <f>SUMIFS(Baggrundsvariable!I$3:I$296,Baggrundsvariable!$A$3:$A$296,Samlet!$C2758,Baggrundsvariable!$C$3:$C$296,Samlet!$E2758)</f>
        <v>3.3851253366480214</v>
      </c>
    </row>
    <row r="2759" spans="1:12">
      <c r="A2759">
        <v>9340</v>
      </c>
      <c r="B2759" t="s">
        <v>1175</v>
      </c>
      <c r="C2759">
        <v>810</v>
      </c>
      <c r="D2759" t="s">
        <v>1328</v>
      </c>
      <c r="E2759">
        <v>2015</v>
      </c>
      <c r="F2759" s="15">
        <f>IF(VLOOKUP(IF($A2759&lt;1500,'BM011'!$D$5,IF($A2759&lt;1800,'BM011'!$D$5,IF($A2759&lt;2000,'BM011'!$D$5,$A2759))),'BM011'!$D$5:$U$607,'BM011'!T$609,0)="BRUG KOM",VLOOKUP($C2759,'BM010'!$C$5:$T$102,'BM010'!S$104,0),VLOOKUP(IF($A2759&lt;1500,'BM011'!$D$5,IF($A2759&lt;1800,'BM011'!$D$5,IF($A2759&lt;2000,'BM011'!$D$5,$A2759))),'BM011'!$D$5:$U$607,'BM011'!T$609,0))</f>
        <v>3451</v>
      </c>
      <c r="G2759">
        <f>SUMIFS(Baggrundsvariable!D$3:D$296,Baggrundsvariable!$A$3:$A$296,Samlet!$C2759,Baggrundsvariable!$C$3:$C$296,Samlet!$E2759)</f>
        <v>198125</v>
      </c>
      <c r="H2759" s="8">
        <f>SUMIFS(Baggrundsvariable!E$3:E$296,Baggrundsvariable!$A$3:$A$296,Samlet!$C2759,Baggrundsvariable!$C$3:$C$296,Samlet!$E2759)</f>
        <v>0.65833333333333321</v>
      </c>
      <c r="I2759" s="8">
        <f>SUMIFS(Baggrundsvariable!F$3:F$296,Baggrundsvariable!$A$3:$A$296,Samlet!$C2759,Baggrundsvariable!$C$3:$C$296,Samlet!$E2759)</f>
        <v>3.5</v>
      </c>
      <c r="J2759" s="8">
        <f>SUMIFS(Baggrundsvariable!G$3:G$296,Baggrundsvariable!$A$3:$A$296,Samlet!$C2759,Baggrundsvariable!$C$3:$C$296,Samlet!$E2759)</f>
        <v>15.4</v>
      </c>
      <c r="K2759" s="8">
        <f>SUMIFS(Baggrundsvariable!H$3:H$296,Baggrundsvariable!$A$3:$A$296,Samlet!$C2759,Baggrundsvariable!$C$3:$C$296,Samlet!$E2759)</f>
        <v>12.6</v>
      </c>
      <c r="L2759" s="8">
        <f>SUMIFS(Baggrundsvariable!I$3:I$296,Baggrundsvariable!$A$3:$A$296,Samlet!$C2759,Baggrundsvariable!$C$3:$C$296,Samlet!$E2759)</f>
        <v>3.6897978517393666</v>
      </c>
    </row>
    <row r="2760" spans="1:12">
      <c r="A2760">
        <v>9340</v>
      </c>
      <c r="B2760" t="s">
        <v>1175</v>
      </c>
      <c r="C2760">
        <v>813</v>
      </c>
      <c r="D2760" t="s">
        <v>1327</v>
      </c>
      <c r="E2760">
        <v>2015</v>
      </c>
      <c r="F2760" s="15">
        <f>IF(VLOOKUP(IF($A2760&lt;1500,'BM011'!$D$5,IF($A2760&lt;1800,'BM011'!$D$5,IF($A2760&lt;2000,'BM011'!$D$5,$A2760))),'BM011'!$D$5:$U$607,'BM011'!T$609,0)="BRUG KOM",VLOOKUP($C2760,'BM010'!$C$5:$T$102,'BM010'!S$104,0),VLOOKUP(IF($A2760&lt;1500,'BM011'!$D$5,IF($A2760&lt;1800,'BM011'!$D$5,IF($A2760&lt;2000,'BM011'!$D$5,$A2760))),'BM011'!$D$5:$U$607,'BM011'!T$609,0))</f>
        <v>3451</v>
      </c>
      <c r="G2760">
        <f>SUMIFS(Baggrundsvariable!D$3:D$296,Baggrundsvariable!$A$3:$A$296,Samlet!$C2760,Baggrundsvariable!$C$3:$C$296,Samlet!$E2760)</f>
        <v>201863</v>
      </c>
      <c r="H2760" s="8">
        <f>SUMIFS(Baggrundsvariable!E$3:E$296,Baggrundsvariable!$A$3:$A$296,Samlet!$C2760,Baggrundsvariable!$C$3:$C$296,Samlet!$E2760)</f>
        <v>0.90833333333333366</v>
      </c>
      <c r="I2760" s="8">
        <f>SUMIFS(Baggrundsvariable!F$3:F$296,Baggrundsvariable!$A$3:$A$296,Samlet!$C2760,Baggrundsvariable!$C$3:$C$296,Samlet!$E2760)</f>
        <v>2.8</v>
      </c>
      <c r="J2760" s="8">
        <f>SUMIFS(Baggrundsvariable!G$3:G$296,Baggrundsvariable!$A$3:$A$296,Samlet!$C2760,Baggrundsvariable!$C$3:$C$296,Samlet!$E2760)</f>
        <v>15</v>
      </c>
      <c r="K2760" s="8">
        <f>SUMIFS(Baggrundsvariable!H$3:H$296,Baggrundsvariable!$A$3:$A$296,Samlet!$C2760,Baggrundsvariable!$C$3:$C$296,Samlet!$E2760)</f>
        <v>12.1</v>
      </c>
      <c r="L2760" s="8">
        <f>SUMIFS(Baggrundsvariable!I$3:I$296,Baggrundsvariable!$A$3:$A$296,Samlet!$C2760,Baggrundsvariable!$C$3:$C$296,Samlet!$E2760)</f>
        <v>3.3851253366480214</v>
      </c>
    </row>
    <row r="2761" spans="1:12">
      <c r="A2761">
        <v>9352</v>
      </c>
      <c r="B2761" t="s">
        <v>1176</v>
      </c>
      <c r="C2761">
        <v>810</v>
      </c>
      <c r="D2761" t="s">
        <v>1328</v>
      </c>
      <c r="E2761">
        <v>2015</v>
      </c>
      <c r="F2761" s="15">
        <f>IF(VLOOKUP(IF($A2761&lt;1500,'BM011'!$D$5,IF($A2761&lt;1800,'BM011'!$D$5,IF($A2761&lt;2000,'BM011'!$D$5,$A2761))),'BM011'!$D$5:$U$607,'BM011'!T$609,0)="BRUG KOM",VLOOKUP($C2761,'BM010'!$C$5:$T$102,'BM010'!S$104,0),VLOOKUP(IF($A2761&lt;1500,'BM011'!$D$5,IF($A2761&lt;1800,'BM011'!$D$5,IF($A2761&lt;2000,'BM011'!$D$5,$A2761))),'BM011'!$D$5:$U$607,'BM011'!T$609,0))</f>
        <v>7147.25</v>
      </c>
      <c r="G2761">
        <f>SUMIFS(Baggrundsvariable!D$3:D$296,Baggrundsvariable!$A$3:$A$296,Samlet!$C2761,Baggrundsvariable!$C$3:$C$296,Samlet!$E2761)</f>
        <v>198125</v>
      </c>
      <c r="H2761" s="8">
        <f>SUMIFS(Baggrundsvariable!E$3:E$296,Baggrundsvariable!$A$3:$A$296,Samlet!$C2761,Baggrundsvariable!$C$3:$C$296,Samlet!$E2761)</f>
        <v>0.65833333333333321</v>
      </c>
      <c r="I2761" s="8">
        <f>SUMIFS(Baggrundsvariable!F$3:F$296,Baggrundsvariable!$A$3:$A$296,Samlet!$C2761,Baggrundsvariable!$C$3:$C$296,Samlet!$E2761)</f>
        <v>3.5</v>
      </c>
      <c r="J2761" s="8">
        <f>SUMIFS(Baggrundsvariable!G$3:G$296,Baggrundsvariable!$A$3:$A$296,Samlet!$C2761,Baggrundsvariable!$C$3:$C$296,Samlet!$E2761)</f>
        <v>15.4</v>
      </c>
      <c r="K2761" s="8">
        <f>SUMIFS(Baggrundsvariable!H$3:H$296,Baggrundsvariable!$A$3:$A$296,Samlet!$C2761,Baggrundsvariable!$C$3:$C$296,Samlet!$E2761)</f>
        <v>12.6</v>
      </c>
      <c r="L2761" s="8">
        <f>SUMIFS(Baggrundsvariable!I$3:I$296,Baggrundsvariable!$A$3:$A$296,Samlet!$C2761,Baggrundsvariable!$C$3:$C$296,Samlet!$E2761)</f>
        <v>3.6897978517393666</v>
      </c>
    </row>
    <row r="2762" spans="1:12">
      <c r="A2762">
        <v>9352</v>
      </c>
      <c r="B2762" t="s">
        <v>1176</v>
      </c>
      <c r="C2762">
        <v>813</v>
      </c>
      <c r="D2762" t="s">
        <v>1327</v>
      </c>
      <c r="E2762">
        <v>2015</v>
      </c>
      <c r="F2762" s="15">
        <f>IF(VLOOKUP(IF($A2762&lt;1500,'BM011'!$D$5,IF($A2762&lt;1800,'BM011'!$D$5,IF($A2762&lt;2000,'BM011'!$D$5,$A2762))),'BM011'!$D$5:$U$607,'BM011'!T$609,0)="BRUG KOM",VLOOKUP($C2762,'BM010'!$C$5:$T$102,'BM010'!S$104,0),VLOOKUP(IF($A2762&lt;1500,'BM011'!$D$5,IF($A2762&lt;1800,'BM011'!$D$5,IF($A2762&lt;2000,'BM011'!$D$5,$A2762))),'BM011'!$D$5:$U$607,'BM011'!T$609,0))</f>
        <v>8080.75</v>
      </c>
      <c r="G2762">
        <f>SUMIFS(Baggrundsvariable!D$3:D$296,Baggrundsvariable!$A$3:$A$296,Samlet!$C2762,Baggrundsvariable!$C$3:$C$296,Samlet!$E2762)</f>
        <v>201863</v>
      </c>
      <c r="H2762" s="8">
        <f>SUMIFS(Baggrundsvariable!E$3:E$296,Baggrundsvariable!$A$3:$A$296,Samlet!$C2762,Baggrundsvariable!$C$3:$C$296,Samlet!$E2762)</f>
        <v>0.90833333333333366</v>
      </c>
      <c r="I2762" s="8">
        <f>SUMIFS(Baggrundsvariable!F$3:F$296,Baggrundsvariable!$A$3:$A$296,Samlet!$C2762,Baggrundsvariable!$C$3:$C$296,Samlet!$E2762)</f>
        <v>2.8</v>
      </c>
      <c r="J2762" s="8">
        <f>SUMIFS(Baggrundsvariable!G$3:G$296,Baggrundsvariable!$A$3:$A$296,Samlet!$C2762,Baggrundsvariable!$C$3:$C$296,Samlet!$E2762)</f>
        <v>15</v>
      </c>
      <c r="K2762" s="8">
        <f>SUMIFS(Baggrundsvariable!H$3:H$296,Baggrundsvariable!$A$3:$A$296,Samlet!$C2762,Baggrundsvariable!$C$3:$C$296,Samlet!$E2762)</f>
        <v>12.1</v>
      </c>
      <c r="L2762" s="8">
        <f>SUMIFS(Baggrundsvariable!I$3:I$296,Baggrundsvariable!$A$3:$A$296,Samlet!$C2762,Baggrundsvariable!$C$3:$C$296,Samlet!$E2762)</f>
        <v>3.3851253366480214</v>
      </c>
    </row>
    <row r="2763" spans="1:12">
      <c r="A2763">
        <v>9362</v>
      </c>
      <c r="B2763" t="s">
        <v>1177</v>
      </c>
      <c r="C2763">
        <v>851</v>
      </c>
      <c r="D2763" t="s">
        <v>1324</v>
      </c>
      <c r="E2763">
        <v>2015</v>
      </c>
      <c r="F2763" s="15">
        <f>IF(VLOOKUP(IF($A2763&lt;1500,'BM011'!$D$5,IF($A2763&lt;1800,'BM011'!$D$5,IF($A2763&lt;2000,'BM011'!$D$5,$A2763))),'BM011'!$D$5:$U$607,'BM011'!T$609,0)="BRUG KOM",VLOOKUP($C2763,'BM010'!$C$5:$T$102,'BM010'!S$104,0),VLOOKUP(IF($A2763&lt;1500,'BM011'!$D$5,IF($A2763&lt;1800,'BM011'!$D$5,IF($A2763&lt;2000,'BM011'!$D$5,$A2763))),'BM011'!$D$5:$U$607,'BM011'!T$609,0))</f>
        <v>7062</v>
      </c>
      <c r="G2763">
        <f>SUMIFS(Baggrundsvariable!D$3:D$296,Baggrundsvariable!$A$3:$A$296,Samlet!$C2763,Baggrundsvariable!$C$3:$C$296,Samlet!$E2763)</f>
        <v>203080</v>
      </c>
      <c r="H2763" s="8">
        <f>SUMIFS(Baggrundsvariable!E$3:E$296,Baggrundsvariable!$A$3:$A$296,Samlet!$C2763,Baggrundsvariable!$C$3:$C$296,Samlet!$E2763)</f>
        <v>1.1749999999999998</v>
      </c>
      <c r="I2763" s="8">
        <f>SUMIFS(Baggrundsvariable!F$3:F$296,Baggrundsvariable!$A$3:$A$296,Samlet!$C2763,Baggrundsvariable!$C$3:$C$296,Samlet!$E2763)</f>
        <v>3.5</v>
      </c>
      <c r="J2763" s="8">
        <f>SUMIFS(Baggrundsvariable!G$3:G$296,Baggrundsvariable!$A$3:$A$296,Samlet!$C2763,Baggrundsvariable!$C$3:$C$296,Samlet!$E2763)</f>
        <v>20.6</v>
      </c>
      <c r="K2763" s="8">
        <f>SUMIFS(Baggrundsvariable!H$3:H$296,Baggrundsvariable!$A$3:$A$296,Samlet!$C2763,Baggrundsvariable!$C$3:$C$296,Samlet!$E2763)</f>
        <v>13</v>
      </c>
      <c r="L2763" s="8">
        <f>SUMIFS(Baggrundsvariable!I$3:I$296,Baggrundsvariable!$A$3:$A$296,Samlet!$C2763,Baggrundsvariable!$C$3:$C$296,Samlet!$E2763)</f>
        <v>5.7500863988940942</v>
      </c>
    </row>
    <row r="2764" spans="1:12">
      <c r="A2764">
        <v>9370</v>
      </c>
      <c r="B2764" t="s">
        <v>1178</v>
      </c>
      <c r="C2764">
        <v>810</v>
      </c>
      <c r="D2764" t="s">
        <v>1328</v>
      </c>
      <c r="E2764">
        <v>2015</v>
      </c>
      <c r="F2764" s="15">
        <f>IF(VLOOKUP(IF($A2764&lt;1500,'BM011'!$D$5,IF($A2764&lt;1800,'BM011'!$D$5,IF($A2764&lt;2000,'BM011'!$D$5,$A2764))),'BM011'!$D$5:$U$607,'BM011'!T$609,0)="BRUG KOM",VLOOKUP($C2764,'BM010'!$C$5:$T$102,'BM010'!S$104,0),VLOOKUP(IF($A2764&lt;1500,'BM011'!$D$5,IF($A2764&lt;1800,'BM011'!$D$5,IF($A2764&lt;2000,'BM011'!$D$5,$A2764))),'BM011'!$D$5:$U$607,'BM011'!T$609,0))</f>
        <v>8032.5</v>
      </c>
      <c r="G2764">
        <f>SUMIFS(Baggrundsvariable!D$3:D$296,Baggrundsvariable!$A$3:$A$296,Samlet!$C2764,Baggrundsvariable!$C$3:$C$296,Samlet!$E2764)</f>
        <v>198125</v>
      </c>
      <c r="H2764" s="8">
        <f>SUMIFS(Baggrundsvariable!E$3:E$296,Baggrundsvariable!$A$3:$A$296,Samlet!$C2764,Baggrundsvariable!$C$3:$C$296,Samlet!$E2764)</f>
        <v>0.65833333333333321</v>
      </c>
      <c r="I2764" s="8">
        <f>SUMIFS(Baggrundsvariable!F$3:F$296,Baggrundsvariable!$A$3:$A$296,Samlet!$C2764,Baggrundsvariable!$C$3:$C$296,Samlet!$E2764)</f>
        <v>3.5</v>
      </c>
      <c r="J2764" s="8">
        <f>SUMIFS(Baggrundsvariable!G$3:G$296,Baggrundsvariable!$A$3:$A$296,Samlet!$C2764,Baggrundsvariable!$C$3:$C$296,Samlet!$E2764)</f>
        <v>15.4</v>
      </c>
      <c r="K2764" s="8">
        <f>SUMIFS(Baggrundsvariable!H$3:H$296,Baggrundsvariable!$A$3:$A$296,Samlet!$C2764,Baggrundsvariable!$C$3:$C$296,Samlet!$E2764)</f>
        <v>12.6</v>
      </c>
      <c r="L2764" s="8">
        <f>SUMIFS(Baggrundsvariable!I$3:I$296,Baggrundsvariable!$A$3:$A$296,Samlet!$C2764,Baggrundsvariable!$C$3:$C$296,Samlet!$E2764)</f>
        <v>3.6897978517393666</v>
      </c>
    </row>
    <row r="2765" spans="1:12">
      <c r="A2765">
        <v>9370</v>
      </c>
      <c r="B2765" t="s">
        <v>1178</v>
      </c>
      <c r="C2765">
        <v>851</v>
      </c>
      <c r="D2765" t="s">
        <v>1324</v>
      </c>
      <c r="E2765">
        <v>2015</v>
      </c>
      <c r="F2765" s="15">
        <f>IF(VLOOKUP(IF($A2765&lt;1500,'BM011'!$D$5,IF($A2765&lt;1800,'BM011'!$D$5,IF($A2765&lt;2000,'BM011'!$D$5,$A2765))),'BM011'!$D$5:$U$607,'BM011'!T$609,0)="BRUG KOM",VLOOKUP($C2765,'BM010'!$C$5:$T$102,'BM010'!S$104,0),VLOOKUP(IF($A2765&lt;1500,'BM011'!$D$5,IF($A2765&lt;1800,'BM011'!$D$5,IF($A2765&lt;2000,'BM011'!$D$5,$A2765))),'BM011'!$D$5:$U$607,'BM011'!T$609,0))</f>
        <v>8032.5</v>
      </c>
      <c r="G2765">
        <f>SUMIFS(Baggrundsvariable!D$3:D$296,Baggrundsvariable!$A$3:$A$296,Samlet!$C2765,Baggrundsvariable!$C$3:$C$296,Samlet!$E2765)</f>
        <v>203080</v>
      </c>
      <c r="H2765" s="8">
        <f>SUMIFS(Baggrundsvariable!E$3:E$296,Baggrundsvariable!$A$3:$A$296,Samlet!$C2765,Baggrundsvariable!$C$3:$C$296,Samlet!$E2765)</f>
        <v>1.1749999999999998</v>
      </c>
      <c r="I2765" s="8">
        <f>SUMIFS(Baggrundsvariable!F$3:F$296,Baggrundsvariable!$A$3:$A$296,Samlet!$C2765,Baggrundsvariable!$C$3:$C$296,Samlet!$E2765)</f>
        <v>3.5</v>
      </c>
      <c r="J2765" s="8">
        <f>SUMIFS(Baggrundsvariable!G$3:G$296,Baggrundsvariable!$A$3:$A$296,Samlet!$C2765,Baggrundsvariable!$C$3:$C$296,Samlet!$E2765)</f>
        <v>20.6</v>
      </c>
      <c r="K2765" s="8">
        <f>SUMIFS(Baggrundsvariable!H$3:H$296,Baggrundsvariable!$A$3:$A$296,Samlet!$C2765,Baggrundsvariable!$C$3:$C$296,Samlet!$E2765)</f>
        <v>13</v>
      </c>
      <c r="L2765" s="8">
        <f>SUMIFS(Baggrundsvariable!I$3:I$296,Baggrundsvariable!$A$3:$A$296,Samlet!$C2765,Baggrundsvariable!$C$3:$C$296,Samlet!$E2765)</f>
        <v>5.7500863988940942</v>
      </c>
    </row>
    <row r="2766" spans="1:12">
      <c r="A2766">
        <v>9380</v>
      </c>
      <c r="B2766" t="s">
        <v>1179</v>
      </c>
      <c r="C2766">
        <v>851</v>
      </c>
      <c r="D2766" t="s">
        <v>1324</v>
      </c>
      <c r="E2766">
        <v>2015</v>
      </c>
      <c r="F2766" s="15">
        <f>IF(VLOOKUP(IF($A2766&lt;1500,'BM011'!$D$5,IF($A2766&lt;1800,'BM011'!$D$5,IF($A2766&lt;2000,'BM011'!$D$5,$A2766))),'BM011'!$D$5:$U$607,'BM011'!T$609,0)="BRUG KOM",VLOOKUP($C2766,'BM010'!$C$5:$T$102,'BM010'!S$104,0),VLOOKUP(IF($A2766&lt;1500,'BM011'!$D$5,IF($A2766&lt;1800,'BM011'!$D$5,IF($A2766&lt;2000,'BM011'!$D$5,$A2766))),'BM011'!$D$5:$U$607,'BM011'!T$609,0))</f>
        <v>11343.333333333334</v>
      </c>
      <c r="G2766">
        <f>SUMIFS(Baggrundsvariable!D$3:D$296,Baggrundsvariable!$A$3:$A$296,Samlet!$C2766,Baggrundsvariable!$C$3:$C$296,Samlet!$E2766)</f>
        <v>203080</v>
      </c>
      <c r="H2766" s="8">
        <f>SUMIFS(Baggrundsvariable!E$3:E$296,Baggrundsvariable!$A$3:$A$296,Samlet!$C2766,Baggrundsvariable!$C$3:$C$296,Samlet!$E2766)</f>
        <v>1.1749999999999998</v>
      </c>
      <c r="I2766" s="8">
        <f>SUMIFS(Baggrundsvariable!F$3:F$296,Baggrundsvariable!$A$3:$A$296,Samlet!$C2766,Baggrundsvariable!$C$3:$C$296,Samlet!$E2766)</f>
        <v>3.5</v>
      </c>
      <c r="J2766" s="8">
        <f>SUMIFS(Baggrundsvariable!G$3:G$296,Baggrundsvariable!$A$3:$A$296,Samlet!$C2766,Baggrundsvariable!$C$3:$C$296,Samlet!$E2766)</f>
        <v>20.6</v>
      </c>
      <c r="K2766" s="8">
        <f>SUMIFS(Baggrundsvariable!H$3:H$296,Baggrundsvariable!$A$3:$A$296,Samlet!$C2766,Baggrundsvariable!$C$3:$C$296,Samlet!$E2766)</f>
        <v>13</v>
      </c>
      <c r="L2766" s="8">
        <f>SUMIFS(Baggrundsvariable!I$3:I$296,Baggrundsvariable!$A$3:$A$296,Samlet!$C2766,Baggrundsvariable!$C$3:$C$296,Samlet!$E2766)</f>
        <v>5.7500863988940942</v>
      </c>
    </row>
    <row r="2767" spans="1:12">
      <c r="A2767">
        <v>9381</v>
      </c>
      <c r="B2767" t="s">
        <v>1180</v>
      </c>
      <c r="C2767">
        <v>849</v>
      </c>
      <c r="D2767" t="s">
        <v>1329</v>
      </c>
      <c r="E2767">
        <v>2015</v>
      </c>
      <c r="F2767" s="15">
        <f>IF(VLOOKUP(IF($A2767&lt;1500,'BM011'!$D$5,IF($A2767&lt;1800,'BM011'!$D$5,IF($A2767&lt;2000,'BM011'!$D$5,$A2767))),'BM011'!$D$5:$U$607,'BM011'!T$609,0)="BRUG KOM",VLOOKUP($C2767,'BM010'!$C$5:$T$102,'BM010'!S$104,0),VLOOKUP(IF($A2767&lt;1500,'BM011'!$D$5,IF($A2767&lt;1800,'BM011'!$D$5,IF($A2767&lt;2000,'BM011'!$D$5,$A2767))),'BM011'!$D$5:$U$607,'BM011'!T$609,0))</f>
        <v>7595.333333333333</v>
      </c>
      <c r="G2767">
        <f>SUMIFS(Baggrundsvariable!D$3:D$296,Baggrundsvariable!$A$3:$A$296,Samlet!$C2767,Baggrundsvariable!$C$3:$C$296,Samlet!$E2767)</f>
        <v>200225</v>
      </c>
      <c r="H2767" s="8">
        <f>SUMIFS(Baggrundsvariable!E$3:E$296,Baggrundsvariable!$A$3:$A$296,Samlet!$C2767,Baggrundsvariable!$C$3:$C$296,Samlet!$E2767)</f>
        <v>0.63333333333333319</v>
      </c>
      <c r="I2767" s="8">
        <f>SUMIFS(Baggrundsvariable!F$3:F$296,Baggrundsvariable!$A$3:$A$296,Samlet!$C2767,Baggrundsvariable!$C$3:$C$296,Samlet!$E2767)</f>
        <v>3.5</v>
      </c>
      <c r="J2767" s="8">
        <f>SUMIFS(Baggrundsvariable!G$3:G$296,Baggrundsvariable!$A$3:$A$296,Samlet!$C2767,Baggrundsvariable!$C$3:$C$296,Samlet!$E2767)</f>
        <v>15.5</v>
      </c>
      <c r="K2767" s="8">
        <f>SUMIFS(Baggrundsvariable!H$3:H$296,Baggrundsvariable!$A$3:$A$296,Samlet!$C2767,Baggrundsvariable!$C$3:$C$296,Samlet!$E2767)</f>
        <v>11.9</v>
      </c>
      <c r="L2767" s="8">
        <f>SUMIFS(Baggrundsvariable!I$3:I$296,Baggrundsvariable!$A$3:$A$296,Samlet!$C2767,Baggrundsvariable!$C$3:$C$296,Samlet!$E2767)</f>
        <v>2.9201690247221443</v>
      </c>
    </row>
    <row r="2768" spans="1:12">
      <c r="A2768">
        <v>9381</v>
      </c>
      <c r="B2768" t="s">
        <v>1180</v>
      </c>
      <c r="C2768">
        <v>851</v>
      </c>
      <c r="D2768" t="s">
        <v>1324</v>
      </c>
      <c r="E2768">
        <v>2015</v>
      </c>
      <c r="F2768" s="15">
        <f>IF(VLOOKUP(IF($A2768&lt;1500,'BM011'!$D$5,IF($A2768&lt;1800,'BM011'!$D$5,IF($A2768&lt;2000,'BM011'!$D$5,$A2768))),'BM011'!$D$5:$U$607,'BM011'!T$609,0)="BRUG KOM",VLOOKUP($C2768,'BM010'!$C$5:$T$102,'BM010'!S$104,0),VLOOKUP(IF($A2768&lt;1500,'BM011'!$D$5,IF($A2768&lt;1800,'BM011'!$D$5,IF($A2768&lt;2000,'BM011'!$D$5,$A2768))),'BM011'!$D$5:$U$607,'BM011'!T$609,0))</f>
        <v>7595.333333333333</v>
      </c>
      <c r="G2768">
        <f>SUMIFS(Baggrundsvariable!D$3:D$296,Baggrundsvariable!$A$3:$A$296,Samlet!$C2768,Baggrundsvariable!$C$3:$C$296,Samlet!$E2768)</f>
        <v>203080</v>
      </c>
      <c r="H2768" s="8">
        <f>SUMIFS(Baggrundsvariable!E$3:E$296,Baggrundsvariable!$A$3:$A$296,Samlet!$C2768,Baggrundsvariable!$C$3:$C$296,Samlet!$E2768)</f>
        <v>1.1749999999999998</v>
      </c>
      <c r="I2768" s="8">
        <f>SUMIFS(Baggrundsvariable!F$3:F$296,Baggrundsvariable!$A$3:$A$296,Samlet!$C2768,Baggrundsvariable!$C$3:$C$296,Samlet!$E2768)</f>
        <v>3.5</v>
      </c>
      <c r="J2768" s="8">
        <f>SUMIFS(Baggrundsvariable!G$3:G$296,Baggrundsvariable!$A$3:$A$296,Samlet!$C2768,Baggrundsvariable!$C$3:$C$296,Samlet!$E2768)</f>
        <v>20.6</v>
      </c>
      <c r="K2768" s="8">
        <f>SUMIFS(Baggrundsvariable!H$3:H$296,Baggrundsvariable!$A$3:$A$296,Samlet!$C2768,Baggrundsvariable!$C$3:$C$296,Samlet!$E2768)</f>
        <v>13</v>
      </c>
      <c r="L2768" s="8">
        <f>SUMIFS(Baggrundsvariable!I$3:I$296,Baggrundsvariable!$A$3:$A$296,Samlet!$C2768,Baggrundsvariable!$C$3:$C$296,Samlet!$E2768)</f>
        <v>5.7500863988940942</v>
      </c>
    </row>
    <row r="2769" spans="1:12">
      <c r="A2769">
        <v>9382</v>
      </c>
      <c r="B2769" t="s">
        <v>1181</v>
      </c>
      <c r="C2769">
        <v>810</v>
      </c>
      <c r="D2769" t="s">
        <v>1328</v>
      </c>
      <c r="E2769">
        <v>2015</v>
      </c>
      <c r="F2769" s="15">
        <f>IF(VLOOKUP(IF($A2769&lt;1500,'BM011'!$D$5,IF($A2769&lt;1800,'BM011'!$D$5,IF($A2769&lt;2000,'BM011'!$D$5,$A2769))),'BM011'!$D$5:$U$607,'BM011'!T$609,0)="BRUG KOM",VLOOKUP($C2769,'BM010'!$C$5:$T$102,'BM010'!S$104,0),VLOOKUP(IF($A2769&lt;1500,'BM011'!$D$5,IF($A2769&lt;1800,'BM011'!$D$5,IF($A2769&lt;2000,'BM011'!$D$5,$A2769))),'BM011'!$D$5:$U$607,'BM011'!T$609,0))</f>
        <v>7362</v>
      </c>
      <c r="G2769">
        <f>SUMIFS(Baggrundsvariable!D$3:D$296,Baggrundsvariable!$A$3:$A$296,Samlet!$C2769,Baggrundsvariable!$C$3:$C$296,Samlet!$E2769)</f>
        <v>198125</v>
      </c>
      <c r="H2769" s="8">
        <f>SUMIFS(Baggrundsvariable!E$3:E$296,Baggrundsvariable!$A$3:$A$296,Samlet!$C2769,Baggrundsvariable!$C$3:$C$296,Samlet!$E2769)</f>
        <v>0.65833333333333321</v>
      </c>
      <c r="I2769" s="8">
        <f>SUMIFS(Baggrundsvariable!F$3:F$296,Baggrundsvariable!$A$3:$A$296,Samlet!$C2769,Baggrundsvariable!$C$3:$C$296,Samlet!$E2769)</f>
        <v>3.5</v>
      </c>
      <c r="J2769" s="8">
        <f>SUMIFS(Baggrundsvariable!G$3:G$296,Baggrundsvariable!$A$3:$A$296,Samlet!$C2769,Baggrundsvariable!$C$3:$C$296,Samlet!$E2769)</f>
        <v>15.4</v>
      </c>
      <c r="K2769" s="8">
        <f>SUMIFS(Baggrundsvariable!H$3:H$296,Baggrundsvariable!$A$3:$A$296,Samlet!$C2769,Baggrundsvariable!$C$3:$C$296,Samlet!$E2769)</f>
        <v>12.6</v>
      </c>
      <c r="L2769" s="8">
        <f>SUMIFS(Baggrundsvariable!I$3:I$296,Baggrundsvariable!$A$3:$A$296,Samlet!$C2769,Baggrundsvariable!$C$3:$C$296,Samlet!$E2769)</f>
        <v>3.6897978517393666</v>
      </c>
    </row>
    <row r="2770" spans="1:12">
      <c r="A2770">
        <v>9382</v>
      </c>
      <c r="B2770" t="s">
        <v>1181</v>
      </c>
      <c r="C2770">
        <v>849</v>
      </c>
      <c r="D2770" t="s">
        <v>1329</v>
      </c>
      <c r="E2770">
        <v>2015</v>
      </c>
      <c r="F2770" s="15">
        <f>IF(VLOOKUP(IF($A2770&lt;1500,'BM011'!$D$5,IF($A2770&lt;1800,'BM011'!$D$5,IF($A2770&lt;2000,'BM011'!$D$5,$A2770))),'BM011'!$D$5:$U$607,'BM011'!T$609,0)="BRUG KOM",VLOOKUP($C2770,'BM010'!$C$5:$T$102,'BM010'!S$104,0),VLOOKUP(IF($A2770&lt;1500,'BM011'!$D$5,IF($A2770&lt;1800,'BM011'!$D$5,IF($A2770&lt;2000,'BM011'!$D$5,$A2770))),'BM011'!$D$5:$U$607,'BM011'!T$609,0))</f>
        <v>7362</v>
      </c>
      <c r="G2770">
        <f>SUMIFS(Baggrundsvariable!D$3:D$296,Baggrundsvariable!$A$3:$A$296,Samlet!$C2770,Baggrundsvariable!$C$3:$C$296,Samlet!$E2770)</f>
        <v>200225</v>
      </c>
      <c r="H2770" s="8">
        <f>SUMIFS(Baggrundsvariable!E$3:E$296,Baggrundsvariable!$A$3:$A$296,Samlet!$C2770,Baggrundsvariable!$C$3:$C$296,Samlet!$E2770)</f>
        <v>0.63333333333333319</v>
      </c>
      <c r="I2770" s="8">
        <f>SUMIFS(Baggrundsvariable!F$3:F$296,Baggrundsvariable!$A$3:$A$296,Samlet!$C2770,Baggrundsvariable!$C$3:$C$296,Samlet!$E2770)</f>
        <v>3.5</v>
      </c>
      <c r="J2770" s="8">
        <f>SUMIFS(Baggrundsvariable!G$3:G$296,Baggrundsvariable!$A$3:$A$296,Samlet!$C2770,Baggrundsvariable!$C$3:$C$296,Samlet!$E2770)</f>
        <v>15.5</v>
      </c>
      <c r="K2770" s="8">
        <f>SUMIFS(Baggrundsvariable!H$3:H$296,Baggrundsvariable!$A$3:$A$296,Samlet!$C2770,Baggrundsvariable!$C$3:$C$296,Samlet!$E2770)</f>
        <v>11.9</v>
      </c>
      <c r="L2770" s="8">
        <f>SUMIFS(Baggrundsvariable!I$3:I$296,Baggrundsvariable!$A$3:$A$296,Samlet!$C2770,Baggrundsvariable!$C$3:$C$296,Samlet!$E2770)</f>
        <v>2.9201690247221443</v>
      </c>
    </row>
    <row r="2771" spans="1:12">
      <c r="A2771">
        <v>9382</v>
      </c>
      <c r="B2771" t="s">
        <v>1181</v>
      </c>
      <c r="C2771">
        <v>851</v>
      </c>
      <c r="D2771" t="s">
        <v>1324</v>
      </c>
      <c r="E2771">
        <v>2015</v>
      </c>
      <c r="F2771" s="15">
        <f>IF(VLOOKUP(IF($A2771&lt;1500,'BM011'!$D$5,IF($A2771&lt;1800,'BM011'!$D$5,IF($A2771&lt;2000,'BM011'!$D$5,$A2771))),'BM011'!$D$5:$U$607,'BM011'!T$609,0)="BRUG KOM",VLOOKUP($C2771,'BM010'!$C$5:$T$102,'BM010'!S$104,0),VLOOKUP(IF($A2771&lt;1500,'BM011'!$D$5,IF($A2771&lt;1800,'BM011'!$D$5,IF($A2771&lt;2000,'BM011'!$D$5,$A2771))),'BM011'!$D$5:$U$607,'BM011'!T$609,0))</f>
        <v>7362</v>
      </c>
      <c r="G2771">
        <f>SUMIFS(Baggrundsvariable!D$3:D$296,Baggrundsvariable!$A$3:$A$296,Samlet!$C2771,Baggrundsvariable!$C$3:$C$296,Samlet!$E2771)</f>
        <v>203080</v>
      </c>
      <c r="H2771" s="8">
        <f>SUMIFS(Baggrundsvariable!E$3:E$296,Baggrundsvariable!$A$3:$A$296,Samlet!$C2771,Baggrundsvariable!$C$3:$C$296,Samlet!$E2771)</f>
        <v>1.1749999999999998</v>
      </c>
      <c r="I2771" s="8">
        <f>SUMIFS(Baggrundsvariable!F$3:F$296,Baggrundsvariable!$A$3:$A$296,Samlet!$C2771,Baggrundsvariable!$C$3:$C$296,Samlet!$E2771)</f>
        <v>3.5</v>
      </c>
      <c r="J2771" s="8">
        <f>SUMIFS(Baggrundsvariable!G$3:G$296,Baggrundsvariable!$A$3:$A$296,Samlet!$C2771,Baggrundsvariable!$C$3:$C$296,Samlet!$E2771)</f>
        <v>20.6</v>
      </c>
      <c r="K2771" s="8">
        <f>SUMIFS(Baggrundsvariable!H$3:H$296,Baggrundsvariable!$A$3:$A$296,Samlet!$C2771,Baggrundsvariable!$C$3:$C$296,Samlet!$E2771)</f>
        <v>13</v>
      </c>
      <c r="L2771" s="8">
        <f>SUMIFS(Baggrundsvariable!I$3:I$296,Baggrundsvariable!$A$3:$A$296,Samlet!$C2771,Baggrundsvariable!$C$3:$C$296,Samlet!$E2771)</f>
        <v>5.7500863988940942</v>
      </c>
    </row>
    <row r="2772" spans="1:12">
      <c r="A2772">
        <v>9400</v>
      </c>
      <c r="B2772" t="s">
        <v>1182</v>
      </c>
      <c r="C2772">
        <v>851</v>
      </c>
      <c r="D2772" t="s">
        <v>1324</v>
      </c>
      <c r="E2772">
        <v>2015</v>
      </c>
      <c r="F2772" s="15">
        <f>IF(VLOOKUP(IF($A2772&lt;1500,'BM011'!$D$5,IF($A2772&lt;1800,'BM011'!$D$5,IF($A2772&lt;2000,'BM011'!$D$5,$A2772))),'BM011'!$D$5:$U$607,'BM011'!T$609,0)="BRUG KOM",VLOOKUP($C2772,'BM010'!$C$5:$T$102,'BM010'!S$104,0),VLOOKUP(IF($A2772&lt;1500,'BM011'!$D$5,IF($A2772&lt;1800,'BM011'!$D$5,IF($A2772&lt;2000,'BM011'!$D$5,$A2772))),'BM011'!$D$5:$U$607,'BM011'!T$609,0))</f>
        <v>13113.75</v>
      </c>
      <c r="G2772">
        <f>SUMIFS(Baggrundsvariable!D$3:D$296,Baggrundsvariable!$A$3:$A$296,Samlet!$C2772,Baggrundsvariable!$C$3:$C$296,Samlet!$E2772)</f>
        <v>203080</v>
      </c>
      <c r="H2772" s="8">
        <f>SUMIFS(Baggrundsvariable!E$3:E$296,Baggrundsvariable!$A$3:$A$296,Samlet!$C2772,Baggrundsvariable!$C$3:$C$296,Samlet!$E2772)</f>
        <v>1.1749999999999998</v>
      </c>
      <c r="I2772" s="8">
        <f>SUMIFS(Baggrundsvariable!F$3:F$296,Baggrundsvariable!$A$3:$A$296,Samlet!$C2772,Baggrundsvariable!$C$3:$C$296,Samlet!$E2772)</f>
        <v>3.5</v>
      </c>
      <c r="J2772" s="8">
        <f>SUMIFS(Baggrundsvariable!G$3:G$296,Baggrundsvariable!$A$3:$A$296,Samlet!$C2772,Baggrundsvariable!$C$3:$C$296,Samlet!$E2772)</f>
        <v>20.6</v>
      </c>
      <c r="K2772" s="8">
        <f>SUMIFS(Baggrundsvariable!H$3:H$296,Baggrundsvariable!$A$3:$A$296,Samlet!$C2772,Baggrundsvariable!$C$3:$C$296,Samlet!$E2772)</f>
        <v>13</v>
      </c>
      <c r="L2772" s="8">
        <f>SUMIFS(Baggrundsvariable!I$3:I$296,Baggrundsvariable!$A$3:$A$296,Samlet!$C2772,Baggrundsvariable!$C$3:$C$296,Samlet!$E2772)</f>
        <v>5.7500863988940942</v>
      </c>
    </row>
    <row r="2773" spans="1:12">
      <c r="A2773">
        <v>9430</v>
      </c>
      <c r="B2773" t="s">
        <v>1183</v>
      </c>
      <c r="C2773">
        <v>849</v>
      </c>
      <c r="D2773" t="s">
        <v>1329</v>
      </c>
      <c r="E2773">
        <v>2015</v>
      </c>
      <c r="F2773" s="15">
        <f>IF(VLOOKUP(IF($A2773&lt;1500,'BM011'!$D$5,IF($A2773&lt;1800,'BM011'!$D$5,IF($A2773&lt;2000,'BM011'!$D$5,$A2773))),'BM011'!$D$5:$U$607,'BM011'!T$609,0)="BRUG KOM",VLOOKUP($C2773,'BM010'!$C$5:$T$102,'BM010'!S$104,0),VLOOKUP(IF($A2773&lt;1500,'BM011'!$D$5,IF($A2773&lt;1800,'BM011'!$D$5,IF($A2773&lt;2000,'BM011'!$D$5,$A2773))),'BM011'!$D$5:$U$607,'BM011'!T$609,0))</f>
        <v>8392.25</v>
      </c>
      <c r="G2773">
        <f>SUMIFS(Baggrundsvariable!D$3:D$296,Baggrundsvariable!$A$3:$A$296,Samlet!$C2773,Baggrundsvariable!$C$3:$C$296,Samlet!$E2773)</f>
        <v>200225</v>
      </c>
      <c r="H2773" s="8">
        <f>SUMIFS(Baggrundsvariable!E$3:E$296,Baggrundsvariable!$A$3:$A$296,Samlet!$C2773,Baggrundsvariable!$C$3:$C$296,Samlet!$E2773)</f>
        <v>0.63333333333333319</v>
      </c>
      <c r="I2773" s="8">
        <f>SUMIFS(Baggrundsvariable!F$3:F$296,Baggrundsvariable!$A$3:$A$296,Samlet!$C2773,Baggrundsvariable!$C$3:$C$296,Samlet!$E2773)</f>
        <v>3.5</v>
      </c>
      <c r="J2773" s="8">
        <f>SUMIFS(Baggrundsvariable!G$3:G$296,Baggrundsvariable!$A$3:$A$296,Samlet!$C2773,Baggrundsvariable!$C$3:$C$296,Samlet!$E2773)</f>
        <v>15.5</v>
      </c>
      <c r="K2773" s="8">
        <f>SUMIFS(Baggrundsvariable!H$3:H$296,Baggrundsvariable!$A$3:$A$296,Samlet!$C2773,Baggrundsvariable!$C$3:$C$296,Samlet!$E2773)</f>
        <v>11.9</v>
      </c>
      <c r="L2773" s="8">
        <f>SUMIFS(Baggrundsvariable!I$3:I$296,Baggrundsvariable!$A$3:$A$296,Samlet!$C2773,Baggrundsvariable!$C$3:$C$296,Samlet!$E2773)</f>
        <v>2.9201690247221443</v>
      </c>
    </row>
    <row r="2774" spans="1:12">
      <c r="A2774">
        <v>9430</v>
      </c>
      <c r="B2774" t="s">
        <v>1183</v>
      </c>
      <c r="C2774">
        <v>851</v>
      </c>
      <c r="D2774" t="s">
        <v>1324</v>
      </c>
      <c r="E2774">
        <v>2015</v>
      </c>
      <c r="F2774" s="15">
        <f>IF(VLOOKUP(IF($A2774&lt;1500,'BM011'!$D$5,IF($A2774&lt;1800,'BM011'!$D$5,IF($A2774&lt;2000,'BM011'!$D$5,$A2774))),'BM011'!$D$5:$U$607,'BM011'!T$609,0)="BRUG KOM",VLOOKUP($C2774,'BM010'!$C$5:$T$102,'BM010'!S$104,0),VLOOKUP(IF($A2774&lt;1500,'BM011'!$D$5,IF($A2774&lt;1800,'BM011'!$D$5,IF($A2774&lt;2000,'BM011'!$D$5,$A2774))),'BM011'!$D$5:$U$607,'BM011'!T$609,0))</f>
        <v>8392.25</v>
      </c>
      <c r="G2774">
        <f>SUMIFS(Baggrundsvariable!D$3:D$296,Baggrundsvariable!$A$3:$A$296,Samlet!$C2774,Baggrundsvariable!$C$3:$C$296,Samlet!$E2774)</f>
        <v>203080</v>
      </c>
      <c r="H2774" s="8">
        <f>SUMIFS(Baggrundsvariable!E$3:E$296,Baggrundsvariable!$A$3:$A$296,Samlet!$C2774,Baggrundsvariable!$C$3:$C$296,Samlet!$E2774)</f>
        <v>1.1749999999999998</v>
      </c>
      <c r="I2774" s="8">
        <f>SUMIFS(Baggrundsvariable!F$3:F$296,Baggrundsvariable!$A$3:$A$296,Samlet!$C2774,Baggrundsvariable!$C$3:$C$296,Samlet!$E2774)</f>
        <v>3.5</v>
      </c>
      <c r="J2774" s="8">
        <f>SUMIFS(Baggrundsvariable!G$3:G$296,Baggrundsvariable!$A$3:$A$296,Samlet!$C2774,Baggrundsvariable!$C$3:$C$296,Samlet!$E2774)</f>
        <v>20.6</v>
      </c>
      <c r="K2774" s="8">
        <f>SUMIFS(Baggrundsvariable!H$3:H$296,Baggrundsvariable!$A$3:$A$296,Samlet!$C2774,Baggrundsvariable!$C$3:$C$296,Samlet!$E2774)</f>
        <v>13</v>
      </c>
      <c r="L2774" s="8">
        <f>SUMIFS(Baggrundsvariable!I$3:I$296,Baggrundsvariable!$A$3:$A$296,Samlet!$C2774,Baggrundsvariable!$C$3:$C$296,Samlet!$E2774)</f>
        <v>5.7500863988940942</v>
      </c>
    </row>
    <row r="2775" spans="1:12">
      <c r="A2775">
        <v>9440</v>
      </c>
      <c r="B2775" t="s">
        <v>1184</v>
      </c>
      <c r="C2775">
        <v>810</v>
      </c>
      <c r="D2775" t="s">
        <v>1328</v>
      </c>
      <c r="E2775">
        <v>2015</v>
      </c>
      <c r="F2775" s="15">
        <f>IF(VLOOKUP(IF($A2775&lt;1500,'BM011'!$D$5,IF($A2775&lt;1800,'BM011'!$D$5,IF($A2775&lt;2000,'BM011'!$D$5,$A2775))),'BM011'!$D$5:$U$607,'BM011'!T$609,0)="BRUG KOM",VLOOKUP($C2775,'BM010'!$C$5:$T$102,'BM010'!S$104,0),VLOOKUP(IF($A2775&lt;1500,'BM011'!$D$5,IF($A2775&lt;1800,'BM011'!$D$5,IF($A2775&lt;2000,'BM011'!$D$5,$A2775))),'BM011'!$D$5:$U$607,'BM011'!T$609,0))</f>
        <v>9175</v>
      </c>
      <c r="G2775">
        <f>SUMIFS(Baggrundsvariable!D$3:D$296,Baggrundsvariable!$A$3:$A$296,Samlet!$C2775,Baggrundsvariable!$C$3:$C$296,Samlet!$E2775)</f>
        <v>198125</v>
      </c>
      <c r="H2775" s="8">
        <f>SUMIFS(Baggrundsvariable!E$3:E$296,Baggrundsvariable!$A$3:$A$296,Samlet!$C2775,Baggrundsvariable!$C$3:$C$296,Samlet!$E2775)</f>
        <v>0.65833333333333321</v>
      </c>
      <c r="I2775" s="8">
        <f>SUMIFS(Baggrundsvariable!F$3:F$296,Baggrundsvariable!$A$3:$A$296,Samlet!$C2775,Baggrundsvariable!$C$3:$C$296,Samlet!$E2775)</f>
        <v>3.5</v>
      </c>
      <c r="J2775" s="8">
        <f>SUMIFS(Baggrundsvariable!G$3:G$296,Baggrundsvariable!$A$3:$A$296,Samlet!$C2775,Baggrundsvariable!$C$3:$C$296,Samlet!$E2775)</f>
        <v>15.4</v>
      </c>
      <c r="K2775" s="8">
        <f>SUMIFS(Baggrundsvariable!H$3:H$296,Baggrundsvariable!$A$3:$A$296,Samlet!$C2775,Baggrundsvariable!$C$3:$C$296,Samlet!$E2775)</f>
        <v>12.6</v>
      </c>
      <c r="L2775" s="8">
        <f>SUMIFS(Baggrundsvariable!I$3:I$296,Baggrundsvariable!$A$3:$A$296,Samlet!$C2775,Baggrundsvariable!$C$3:$C$296,Samlet!$E2775)</f>
        <v>3.6897978517393666</v>
      </c>
    </row>
    <row r="2776" spans="1:12">
      <c r="A2776">
        <v>9440</v>
      </c>
      <c r="B2776" t="s">
        <v>1184</v>
      </c>
      <c r="C2776">
        <v>849</v>
      </c>
      <c r="D2776" t="s">
        <v>1329</v>
      </c>
      <c r="E2776">
        <v>2015</v>
      </c>
      <c r="F2776" s="15">
        <f>IF(VLOOKUP(IF($A2776&lt;1500,'BM011'!$D$5,IF($A2776&lt;1800,'BM011'!$D$5,IF($A2776&lt;2000,'BM011'!$D$5,$A2776))),'BM011'!$D$5:$U$607,'BM011'!T$609,0)="BRUG KOM",VLOOKUP($C2776,'BM010'!$C$5:$T$102,'BM010'!S$104,0),VLOOKUP(IF($A2776&lt;1500,'BM011'!$D$5,IF($A2776&lt;1800,'BM011'!$D$5,IF($A2776&lt;2000,'BM011'!$D$5,$A2776))),'BM011'!$D$5:$U$607,'BM011'!T$609,0))</f>
        <v>9175</v>
      </c>
      <c r="G2776">
        <f>SUMIFS(Baggrundsvariable!D$3:D$296,Baggrundsvariable!$A$3:$A$296,Samlet!$C2776,Baggrundsvariable!$C$3:$C$296,Samlet!$E2776)</f>
        <v>200225</v>
      </c>
      <c r="H2776" s="8">
        <f>SUMIFS(Baggrundsvariable!E$3:E$296,Baggrundsvariable!$A$3:$A$296,Samlet!$C2776,Baggrundsvariable!$C$3:$C$296,Samlet!$E2776)</f>
        <v>0.63333333333333319</v>
      </c>
      <c r="I2776" s="8">
        <f>SUMIFS(Baggrundsvariable!F$3:F$296,Baggrundsvariable!$A$3:$A$296,Samlet!$C2776,Baggrundsvariable!$C$3:$C$296,Samlet!$E2776)</f>
        <v>3.5</v>
      </c>
      <c r="J2776" s="8">
        <f>SUMIFS(Baggrundsvariable!G$3:G$296,Baggrundsvariable!$A$3:$A$296,Samlet!$C2776,Baggrundsvariable!$C$3:$C$296,Samlet!$E2776)</f>
        <v>15.5</v>
      </c>
      <c r="K2776" s="8">
        <f>SUMIFS(Baggrundsvariable!H$3:H$296,Baggrundsvariable!$A$3:$A$296,Samlet!$C2776,Baggrundsvariable!$C$3:$C$296,Samlet!$E2776)</f>
        <v>11.9</v>
      </c>
      <c r="L2776" s="8">
        <f>SUMIFS(Baggrundsvariable!I$3:I$296,Baggrundsvariable!$A$3:$A$296,Samlet!$C2776,Baggrundsvariable!$C$3:$C$296,Samlet!$E2776)</f>
        <v>2.9201690247221443</v>
      </c>
    </row>
    <row r="2777" spans="1:12">
      <c r="A2777">
        <v>9440</v>
      </c>
      <c r="B2777" t="s">
        <v>1184</v>
      </c>
      <c r="C2777">
        <v>851</v>
      </c>
      <c r="D2777" t="s">
        <v>1324</v>
      </c>
      <c r="E2777">
        <v>2015</v>
      </c>
      <c r="F2777" s="15">
        <f>IF(VLOOKUP(IF($A2777&lt;1500,'BM011'!$D$5,IF($A2777&lt;1800,'BM011'!$D$5,IF($A2777&lt;2000,'BM011'!$D$5,$A2777))),'BM011'!$D$5:$U$607,'BM011'!T$609,0)="BRUG KOM",VLOOKUP($C2777,'BM010'!$C$5:$T$102,'BM010'!S$104,0),VLOOKUP(IF($A2777&lt;1500,'BM011'!$D$5,IF($A2777&lt;1800,'BM011'!$D$5,IF($A2777&lt;2000,'BM011'!$D$5,$A2777))),'BM011'!$D$5:$U$607,'BM011'!T$609,0))</f>
        <v>9175</v>
      </c>
      <c r="G2777">
        <f>SUMIFS(Baggrundsvariable!D$3:D$296,Baggrundsvariable!$A$3:$A$296,Samlet!$C2777,Baggrundsvariable!$C$3:$C$296,Samlet!$E2777)</f>
        <v>203080</v>
      </c>
      <c r="H2777" s="8">
        <f>SUMIFS(Baggrundsvariable!E$3:E$296,Baggrundsvariable!$A$3:$A$296,Samlet!$C2777,Baggrundsvariable!$C$3:$C$296,Samlet!$E2777)</f>
        <v>1.1749999999999998</v>
      </c>
      <c r="I2777" s="8">
        <f>SUMIFS(Baggrundsvariable!F$3:F$296,Baggrundsvariable!$A$3:$A$296,Samlet!$C2777,Baggrundsvariable!$C$3:$C$296,Samlet!$E2777)</f>
        <v>3.5</v>
      </c>
      <c r="J2777" s="8">
        <f>SUMIFS(Baggrundsvariable!G$3:G$296,Baggrundsvariable!$A$3:$A$296,Samlet!$C2777,Baggrundsvariable!$C$3:$C$296,Samlet!$E2777)</f>
        <v>20.6</v>
      </c>
      <c r="K2777" s="8">
        <f>SUMIFS(Baggrundsvariable!H$3:H$296,Baggrundsvariable!$A$3:$A$296,Samlet!$C2777,Baggrundsvariable!$C$3:$C$296,Samlet!$E2777)</f>
        <v>13</v>
      </c>
      <c r="L2777" s="8">
        <f>SUMIFS(Baggrundsvariable!I$3:I$296,Baggrundsvariable!$A$3:$A$296,Samlet!$C2777,Baggrundsvariable!$C$3:$C$296,Samlet!$E2777)</f>
        <v>5.7500863988940942</v>
      </c>
    </row>
    <row r="2778" spans="1:12">
      <c r="A2778">
        <v>9460</v>
      </c>
      <c r="B2778" t="s">
        <v>1185</v>
      </c>
      <c r="C2778">
        <v>849</v>
      </c>
      <c r="D2778" t="s">
        <v>1329</v>
      </c>
      <c r="E2778">
        <v>2015</v>
      </c>
      <c r="F2778" s="15">
        <f>IF(VLOOKUP(IF($A2778&lt;1500,'BM011'!$D$5,IF($A2778&lt;1800,'BM011'!$D$5,IF($A2778&lt;2000,'BM011'!$D$5,$A2778))),'BM011'!$D$5:$U$607,'BM011'!T$609,0)="BRUG KOM",VLOOKUP($C2778,'BM010'!$C$5:$T$102,'BM010'!S$104,0),VLOOKUP(IF($A2778&lt;1500,'BM011'!$D$5,IF($A2778&lt;1800,'BM011'!$D$5,IF($A2778&lt;2000,'BM011'!$D$5,$A2778))),'BM011'!$D$5:$U$607,'BM011'!T$609,0))</f>
        <v>4164.25</v>
      </c>
      <c r="G2778">
        <f>SUMIFS(Baggrundsvariable!D$3:D$296,Baggrundsvariable!$A$3:$A$296,Samlet!$C2778,Baggrundsvariable!$C$3:$C$296,Samlet!$E2778)</f>
        <v>200225</v>
      </c>
      <c r="H2778" s="8">
        <f>SUMIFS(Baggrundsvariable!E$3:E$296,Baggrundsvariable!$A$3:$A$296,Samlet!$C2778,Baggrundsvariable!$C$3:$C$296,Samlet!$E2778)</f>
        <v>0.63333333333333319</v>
      </c>
      <c r="I2778" s="8">
        <f>SUMIFS(Baggrundsvariable!F$3:F$296,Baggrundsvariable!$A$3:$A$296,Samlet!$C2778,Baggrundsvariable!$C$3:$C$296,Samlet!$E2778)</f>
        <v>3.5</v>
      </c>
      <c r="J2778" s="8">
        <f>SUMIFS(Baggrundsvariable!G$3:G$296,Baggrundsvariable!$A$3:$A$296,Samlet!$C2778,Baggrundsvariable!$C$3:$C$296,Samlet!$E2778)</f>
        <v>15.5</v>
      </c>
      <c r="K2778" s="8">
        <f>SUMIFS(Baggrundsvariable!H$3:H$296,Baggrundsvariable!$A$3:$A$296,Samlet!$C2778,Baggrundsvariable!$C$3:$C$296,Samlet!$E2778)</f>
        <v>11.9</v>
      </c>
      <c r="L2778" s="8">
        <f>SUMIFS(Baggrundsvariable!I$3:I$296,Baggrundsvariable!$A$3:$A$296,Samlet!$C2778,Baggrundsvariable!$C$3:$C$296,Samlet!$E2778)</f>
        <v>2.9201690247221443</v>
      </c>
    </row>
    <row r="2779" spans="1:12">
      <c r="A2779">
        <v>9480</v>
      </c>
      <c r="B2779" t="s">
        <v>1186</v>
      </c>
      <c r="C2779">
        <v>810</v>
      </c>
      <c r="D2779" t="s">
        <v>1328</v>
      </c>
      <c r="E2779">
        <v>2015</v>
      </c>
      <c r="F2779" s="15">
        <f>IF(VLOOKUP(IF($A2779&lt;1500,'BM011'!$D$5,IF($A2779&lt;1800,'BM011'!$D$5,IF($A2779&lt;2000,'BM011'!$D$5,$A2779))),'BM011'!$D$5:$U$607,'BM011'!T$609,0)="BRUG KOM",VLOOKUP($C2779,'BM010'!$C$5:$T$102,'BM010'!S$104,0),VLOOKUP(IF($A2779&lt;1500,'BM011'!$D$5,IF($A2779&lt;1800,'BM011'!$D$5,IF($A2779&lt;2000,'BM011'!$D$5,$A2779))),'BM011'!$D$5:$U$607,'BM011'!T$609,0))</f>
        <v>5953.75</v>
      </c>
      <c r="G2779">
        <f>SUMIFS(Baggrundsvariable!D$3:D$296,Baggrundsvariable!$A$3:$A$296,Samlet!$C2779,Baggrundsvariable!$C$3:$C$296,Samlet!$E2779)</f>
        <v>198125</v>
      </c>
      <c r="H2779" s="8">
        <f>SUMIFS(Baggrundsvariable!E$3:E$296,Baggrundsvariable!$A$3:$A$296,Samlet!$C2779,Baggrundsvariable!$C$3:$C$296,Samlet!$E2779)</f>
        <v>0.65833333333333321</v>
      </c>
      <c r="I2779" s="8">
        <f>SUMIFS(Baggrundsvariable!F$3:F$296,Baggrundsvariable!$A$3:$A$296,Samlet!$C2779,Baggrundsvariable!$C$3:$C$296,Samlet!$E2779)</f>
        <v>3.5</v>
      </c>
      <c r="J2779" s="8">
        <f>SUMIFS(Baggrundsvariable!G$3:G$296,Baggrundsvariable!$A$3:$A$296,Samlet!$C2779,Baggrundsvariable!$C$3:$C$296,Samlet!$E2779)</f>
        <v>15.4</v>
      </c>
      <c r="K2779" s="8">
        <f>SUMIFS(Baggrundsvariable!H$3:H$296,Baggrundsvariable!$A$3:$A$296,Samlet!$C2779,Baggrundsvariable!$C$3:$C$296,Samlet!$E2779)</f>
        <v>12.6</v>
      </c>
      <c r="L2779" s="8">
        <f>SUMIFS(Baggrundsvariable!I$3:I$296,Baggrundsvariable!$A$3:$A$296,Samlet!$C2779,Baggrundsvariable!$C$3:$C$296,Samlet!$E2779)</f>
        <v>3.6897978517393666</v>
      </c>
    </row>
    <row r="2780" spans="1:12">
      <c r="A2780">
        <v>9480</v>
      </c>
      <c r="B2780" t="s">
        <v>1186</v>
      </c>
      <c r="C2780">
        <v>849</v>
      </c>
      <c r="D2780" t="s">
        <v>1329</v>
      </c>
      <c r="E2780">
        <v>2015</v>
      </c>
      <c r="F2780" s="15">
        <f>IF(VLOOKUP(IF($A2780&lt;1500,'BM011'!$D$5,IF($A2780&lt;1800,'BM011'!$D$5,IF($A2780&lt;2000,'BM011'!$D$5,$A2780))),'BM011'!$D$5:$U$607,'BM011'!T$609,0)="BRUG KOM",VLOOKUP($C2780,'BM010'!$C$5:$T$102,'BM010'!S$104,0),VLOOKUP(IF($A2780&lt;1500,'BM011'!$D$5,IF($A2780&lt;1800,'BM011'!$D$5,IF($A2780&lt;2000,'BM011'!$D$5,$A2780))),'BM011'!$D$5:$U$607,'BM011'!T$609,0))</f>
        <v>5953.75</v>
      </c>
      <c r="G2780">
        <f>SUMIFS(Baggrundsvariable!D$3:D$296,Baggrundsvariable!$A$3:$A$296,Samlet!$C2780,Baggrundsvariable!$C$3:$C$296,Samlet!$E2780)</f>
        <v>200225</v>
      </c>
      <c r="H2780" s="8">
        <f>SUMIFS(Baggrundsvariable!E$3:E$296,Baggrundsvariable!$A$3:$A$296,Samlet!$C2780,Baggrundsvariable!$C$3:$C$296,Samlet!$E2780)</f>
        <v>0.63333333333333319</v>
      </c>
      <c r="I2780" s="8">
        <f>SUMIFS(Baggrundsvariable!F$3:F$296,Baggrundsvariable!$A$3:$A$296,Samlet!$C2780,Baggrundsvariable!$C$3:$C$296,Samlet!$E2780)</f>
        <v>3.5</v>
      </c>
      <c r="J2780" s="8">
        <f>SUMIFS(Baggrundsvariable!G$3:G$296,Baggrundsvariable!$A$3:$A$296,Samlet!$C2780,Baggrundsvariable!$C$3:$C$296,Samlet!$E2780)</f>
        <v>15.5</v>
      </c>
      <c r="K2780" s="8">
        <f>SUMIFS(Baggrundsvariable!H$3:H$296,Baggrundsvariable!$A$3:$A$296,Samlet!$C2780,Baggrundsvariable!$C$3:$C$296,Samlet!$E2780)</f>
        <v>11.9</v>
      </c>
      <c r="L2780" s="8">
        <f>SUMIFS(Baggrundsvariable!I$3:I$296,Baggrundsvariable!$A$3:$A$296,Samlet!$C2780,Baggrundsvariable!$C$3:$C$296,Samlet!$E2780)</f>
        <v>2.9201690247221443</v>
      </c>
    </row>
    <row r="2781" spans="1:12">
      <c r="A2781">
        <v>9480</v>
      </c>
      <c r="B2781" t="s">
        <v>1186</v>
      </c>
      <c r="C2781">
        <v>860</v>
      </c>
      <c r="D2781" t="s">
        <v>1330</v>
      </c>
      <c r="E2781">
        <v>2015</v>
      </c>
      <c r="F2781" s="15">
        <f>IF(VLOOKUP(IF($A2781&lt;1500,'BM011'!$D$5,IF($A2781&lt;1800,'BM011'!$D$5,IF($A2781&lt;2000,'BM011'!$D$5,$A2781))),'BM011'!$D$5:$U$607,'BM011'!T$609,0)="BRUG KOM",VLOOKUP($C2781,'BM010'!$C$5:$T$102,'BM010'!S$104,0),VLOOKUP(IF($A2781&lt;1500,'BM011'!$D$5,IF($A2781&lt;1800,'BM011'!$D$5,IF($A2781&lt;2000,'BM011'!$D$5,$A2781))),'BM011'!$D$5:$U$607,'BM011'!T$609,0))</f>
        <v>5953.75</v>
      </c>
      <c r="G2781">
        <f>SUMIFS(Baggrundsvariable!D$3:D$296,Baggrundsvariable!$A$3:$A$296,Samlet!$C2781,Baggrundsvariable!$C$3:$C$296,Samlet!$E2781)</f>
        <v>201501</v>
      </c>
      <c r="H2781" s="8">
        <f>SUMIFS(Baggrundsvariable!E$3:E$296,Baggrundsvariable!$A$3:$A$296,Samlet!$C2781,Baggrundsvariable!$C$3:$C$296,Samlet!$E2781)</f>
        <v>0.66666666666666663</v>
      </c>
      <c r="I2781" s="8">
        <f>SUMIFS(Baggrundsvariable!F$3:F$296,Baggrundsvariable!$A$3:$A$296,Samlet!$C2781,Baggrundsvariable!$C$3:$C$296,Samlet!$E2781)</f>
        <v>3.3</v>
      </c>
      <c r="J2781" s="8">
        <f>SUMIFS(Baggrundsvariable!G$3:G$296,Baggrundsvariable!$A$3:$A$296,Samlet!$C2781,Baggrundsvariable!$C$3:$C$296,Samlet!$E2781)</f>
        <v>17.7</v>
      </c>
      <c r="K2781" s="8">
        <f>SUMIFS(Baggrundsvariable!H$3:H$296,Baggrundsvariable!$A$3:$A$296,Samlet!$C2781,Baggrundsvariable!$C$3:$C$296,Samlet!$E2781)</f>
        <v>14.5</v>
      </c>
      <c r="L2781" s="8">
        <f>SUMIFS(Baggrundsvariable!I$3:I$296,Baggrundsvariable!$A$3:$A$296,Samlet!$C2781,Baggrundsvariable!$C$3:$C$296,Samlet!$E2781)</f>
        <v>4.1201309629448302</v>
      </c>
    </row>
    <row r="2782" spans="1:12">
      <c r="A2782">
        <v>9490</v>
      </c>
      <c r="B2782" t="s">
        <v>1187</v>
      </c>
      <c r="C2782">
        <v>849</v>
      </c>
      <c r="D2782" t="s">
        <v>1329</v>
      </c>
      <c r="E2782">
        <v>2015</v>
      </c>
      <c r="F2782" s="15">
        <f>IF(VLOOKUP(IF($A2782&lt;1500,'BM011'!$D$5,IF($A2782&lt;1800,'BM011'!$D$5,IF($A2782&lt;2000,'BM011'!$D$5,$A2782))),'BM011'!$D$5:$U$607,'BM011'!T$609,0)="BRUG KOM",VLOOKUP($C2782,'BM010'!$C$5:$T$102,'BM010'!S$104,0),VLOOKUP(IF($A2782&lt;1500,'BM011'!$D$5,IF($A2782&lt;1800,'BM011'!$D$5,IF($A2782&lt;2000,'BM011'!$D$5,$A2782))),'BM011'!$D$5:$U$607,'BM011'!T$609,0))</f>
        <v>5660.5</v>
      </c>
      <c r="G2782">
        <f>SUMIFS(Baggrundsvariable!D$3:D$296,Baggrundsvariable!$A$3:$A$296,Samlet!$C2782,Baggrundsvariable!$C$3:$C$296,Samlet!$E2782)</f>
        <v>200225</v>
      </c>
      <c r="H2782" s="8">
        <f>SUMIFS(Baggrundsvariable!E$3:E$296,Baggrundsvariable!$A$3:$A$296,Samlet!$C2782,Baggrundsvariable!$C$3:$C$296,Samlet!$E2782)</f>
        <v>0.63333333333333319</v>
      </c>
      <c r="I2782" s="8">
        <f>SUMIFS(Baggrundsvariable!F$3:F$296,Baggrundsvariable!$A$3:$A$296,Samlet!$C2782,Baggrundsvariable!$C$3:$C$296,Samlet!$E2782)</f>
        <v>3.5</v>
      </c>
      <c r="J2782" s="8">
        <f>SUMIFS(Baggrundsvariable!G$3:G$296,Baggrundsvariable!$A$3:$A$296,Samlet!$C2782,Baggrundsvariable!$C$3:$C$296,Samlet!$E2782)</f>
        <v>15.5</v>
      </c>
      <c r="K2782" s="8">
        <f>SUMIFS(Baggrundsvariable!H$3:H$296,Baggrundsvariable!$A$3:$A$296,Samlet!$C2782,Baggrundsvariable!$C$3:$C$296,Samlet!$E2782)</f>
        <v>11.9</v>
      </c>
      <c r="L2782" s="8">
        <f>SUMIFS(Baggrundsvariable!I$3:I$296,Baggrundsvariable!$A$3:$A$296,Samlet!$C2782,Baggrundsvariable!$C$3:$C$296,Samlet!$E2782)</f>
        <v>2.9201690247221443</v>
      </c>
    </row>
    <row r="2783" spans="1:12">
      <c r="A2783">
        <v>9492</v>
      </c>
      <c r="B2783" t="s">
        <v>1188</v>
      </c>
      <c r="C2783">
        <v>849</v>
      </c>
      <c r="D2783" t="s">
        <v>1329</v>
      </c>
      <c r="E2783">
        <v>2015</v>
      </c>
      <c r="F2783" s="15">
        <f>IF(VLOOKUP(IF($A2783&lt;1500,'BM011'!$D$5,IF($A2783&lt;1800,'BM011'!$D$5,IF($A2783&lt;2000,'BM011'!$D$5,$A2783))),'BM011'!$D$5:$U$607,'BM011'!T$609,0)="BRUG KOM",VLOOKUP($C2783,'BM010'!$C$5:$T$102,'BM010'!S$104,0),VLOOKUP(IF($A2783&lt;1500,'BM011'!$D$5,IF($A2783&lt;1800,'BM011'!$D$5,IF($A2783&lt;2000,'BM011'!$D$5,$A2783))),'BM011'!$D$5:$U$607,'BM011'!T$609,0))</f>
        <v>15495.666666666666</v>
      </c>
      <c r="G2783">
        <f>SUMIFS(Baggrundsvariable!D$3:D$296,Baggrundsvariable!$A$3:$A$296,Samlet!$C2783,Baggrundsvariable!$C$3:$C$296,Samlet!$E2783)</f>
        <v>200225</v>
      </c>
      <c r="H2783" s="8">
        <f>SUMIFS(Baggrundsvariable!E$3:E$296,Baggrundsvariable!$A$3:$A$296,Samlet!$C2783,Baggrundsvariable!$C$3:$C$296,Samlet!$E2783)</f>
        <v>0.63333333333333319</v>
      </c>
      <c r="I2783" s="8">
        <f>SUMIFS(Baggrundsvariable!F$3:F$296,Baggrundsvariable!$A$3:$A$296,Samlet!$C2783,Baggrundsvariable!$C$3:$C$296,Samlet!$E2783)</f>
        <v>3.5</v>
      </c>
      <c r="J2783" s="8">
        <f>SUMIFS(Baggrundsvariable!G$3:G$296,Baggrundsvariable!$A$3:$A$296,Samlet!$C2783,Baggrundsvariable!$C$3:$C$296,Samlet!$E2783)</f>
        <v>15.5</v>
      </c>
      <c r="K2783" s="8">
        <f>SUMIFS(Baggrundsvariable!H$3:H$296,Baggrundsvariable!$A$3:$A$296,Samlet!$C2783,Baggrundsvariable!$C$3:$C$296,Samlet!$E2783)</f>
        <v>11.9</v>
      </c>
      <c r="L2783" s="8">
        <f>SUMIFS(Baggrundsvariable!I$3:I$296,Baggrundsvariable!$A$3:$A$296,Samlet!$C2783,Baggrundsvariable!$C$3:$C$296,Samlet!$E2783)</f>
        <v>2.9201690247221443</v>
      </c>
    </row>
    <row r="2784" spans="1:12">
      <c r="A2784">
        <v>9493</v>
      </c>
      <c r="B2784" t="s">
        <v>1189</v>
      </c>
      <c r="C2784">
        <v>849</v>
      </c>
      <c r="D2784" t="s">
        <v>1329</v>
      </c>
      <c r="E2784">
        <v>2015</v>
      </c>
      <c r="F2784" s="15">
        <f>IF(VLOOKUP(IF($A2784&lt;1500,'BM011'!$D$5,IF($A2784&lt;1800,'BM011'!$D$5,IF($A2784&lt;2000,'BM011'!$D$5,$A2784))),'BM011'!$D$5:$U$607,'BM011'!T$609,0)="BRUG KOM",VLOOKUP($C2784,'BM010'!$C$5:$T$102,'BM010'!S$104,0),VLOOKUP(IF($A2784&lt;1500,'BM011'!$D$5,IF($A2784&lt;1800,'BM011'!$D$5,IF($A2784&lt;2000,'BM011'!$D$5,$A2784))),'BM011'!$D$5:$U$607,'BM011'!T$609,0))</f>
        <v>5996</v>
      </c>
      <c r="G2784">
        <f>SUMIFS(Baggrundsvariable!D$3:D$296,Baggrundsvariable!$A$3:$A$296,Samlet!$C2784,Baggrundsvariable!$C$3:$C$296,Samlet!$E2784)</f>
        <v>200225</v>
      </c>
      <c r="H2784" s="8">
        <f>SUMIFS(Baggrundsvariable!E$3:E$296,Baggrundsvariable!$A$3:$A$296,Samlet!$C2784,Baggrundsvariable!$C$3:$C$296,Samlet!$E2784)</f>
        <v>0.63333333333333319</v>
      </c>
      <c r="I2784" s="8">
        <f>SUMIFS(Baggrundsvariable!F$3:F$296,Baggrundsvariable!$A$3:$A$296,Samlet!$C2784,Baggrundsvariable!$C$3:$C$296,Samlet!$E2784)</f>
        <v>3.5</v>
      </c>
      <c r="J2784" s="8">
        <f>SUMIFS(Baggrundsvariable!G$3:G$296,Baggrundsvariable!$A$3:$A$296,Samlet!$C2784,Baggrundsvariable!$C$3:$C$296,Samlet!$E2784)</f>
        <v>15.5</v>
      </c>
      <c r="K2784" s="8">
        <f>SUMIFS(Baggrundsvariable!H$3:H$296,Baggrundsvariable!$A$3:$A$296,Samlet!$C2784,Baggrundsvariable!$C$3:$C$296,Samlet!$E2784)</f>
        <v>11.9</v>
      </c>
      <c r="L2784" s="8">
        <f>SUMIFS(Baggrundsvariable!I$3:I$296,Baggrundsvariable!$A$3:$A$296,Samlet!$C2784,Baggrundsvariable!$C$3:$C$296,Samlet!$E2784)</f>
        <v>2.9201690247221443</v>
      </c>
    </row>
    <row r="2785" spans="1:12">
      <c r="A2785">
        <v>9500</v>
      </c>
      <c r="B2785" t="s">
        <v>1190</v>
      </c>
      <c r="C2785">
        <v>840</v>
      </c>
      <c r="D2785" t="s">
        <v>1325</v>
      </c>
      <c r="E2785">
        <v>2015</v>
      </c>
      <c r="F2785" s="15">
        <f>IF(VLOOKUP(IF($A2785&lt;1500,'BM011'!$D$5,IF($A2785&lt;1800,'BM011'!$D$5,IF($A2785&lt;2000,'BM011'!$D$5,$A2785))),'BM011'!$D$5:$U$607,'BM011'!T$609,0)="BRUG KOM",VLOOKUP($C2785,'BM010'!$C$5:$T$102,'BM010'!S$104,0),VLOOKUP(IF($A2785&lt;1500,'BM011'!$D$5,IF($A2785&lt;1800,'BM011'!$D$5,IF($A2785&lt;2000,'BM011'!$D$5,$A2785))),'BM011'!$D$5:$U$607,'BM011'!T$609,0))</f>
        <v>7312</v>
      </c>
      <c r="G2785">
        <f>SUMIFS(Baggrundsvariable!D$3:D$296,Baggrundsvariable!$A$3:$A$296,Samlet!$C2785,Baggrundsvariable!$C$3:$C$296,Samlet!$E2785)</f>
        <v>218859</v>
      </c>
      <c r="H2785" s="8">
        <f>SUMIFS(Baggrundsvariable!E$3:E$296,Baggrundsvariable!$A$3:$A$296,Samlet!$C2785,Baggrundsvariable!$C$3:$C$296,Samlet!$E2785)</f>
        <v>0.43333333333333335</v>
      </c>
      <c r="I2785" s="8">
        <f>SUMIFS(Baggrundsvariable!F$3:F$296,Baggrundsvariable!$A$3:$A$296,Samlet!$C2785,Baggrundsvariable!$C$3:$C$296,Samlet!$E2785)</f>
        <v>1.4</v>
      </c>
      <c r="J2785" s="8">
        <f>SUMIFS(Baggrundsvariable!G$3:G$296,Baggrundsvariable!$A$3:$A$296,Samlet!$C2785,Baggrundsvariable!$C$3:$C$296,Samlet!$E2785)</f>
        <v>9.4</v>
      </c>
      <c r="K2785" s="8">
        <f>SUMIFS(Baggrundsvariable!H$3:H$296,Baggrundsvariable!$A$3:$A$296,Samlet!$C2785,Baggrundsvariable!$C$3:$C$296,Samlet!$E2785)</f>
        <v>11.7</v>
      </c>
      <c r="L2785" s="8">
        <f>SUMIFS(Baggrundsvariable!I$3:I$296,Baggrundsvariable!$A$3:$A$296,Samlet!$C2785,Baggrundsvariable!$C$3:$C$296,Samlet!$E2785)</f>
        <v>2.5890330595624267</v>
      </c>
    </row>
    <row r="2786" spans="1:12">
      <c r="A2786">
        <v>9500</v>
      </c>
      <c r="B2786" t="s">
        <v>1190</v>
      </c>
      <c r="C2786">
        <v>846</v>
      </c>
      <c r="D2786" t="s">
        <v>1323</v>
      </c>
      <c r="E2786">
        <v>2015</v>
      </c>
      <c r="F2786" s="15">
        <f>IF(VLOOKUP(IF($A2786&lt;1500,'BM011'!$D$5,IF($A2786&lt;1800,'BM011'!$D$5,IF($A2786&lt;2000,'BM011'!$D$5,$A2786))),'BM011'!$D$5:$U$607,'BM011'!T$609,0)="BRUG KOM",VLOOKUP($C2786,'BM010'!$C$5:$T$102,'BM010'!S$104,0),VLOOKUP(IF($A2786&lt;1500,'BM011'!$D$5,IF($A2786&lt;1800,'BM011'!$D$5,IF($A2786&lt;2000,'BM011'!$D$5,$A2786))),'BM011'!$D$5:$U$607,'BM011'!T$609,0))</f>
        <v>7312</v>
      </c>
      <c r="G2786">
        <f>SUMIFS(Baggrundsvariable!D$3:D$296,Baggrundsvariable!$A$3:$A$296,Samlet!$C2786,Baggrundsvariable!$C$3:$C$296,Samlet!$E2786)</f>
        <v>200465</v>
      </c>
      <c r="H2786" s="8">
        <f>SUMIFS(Baggrundsvariable!E$3:E$296,Baggrundsvariable!$A$3:$A$296,Samlet!$C2786,Baggrundsvariable!$C$3:$C$296,Samlet!$E2786)</f>
        <v>0.79999999999999993</v>
      </c>
      <c r="I2786" s="8">
        <f>SUMIFS(Baggrundsvariable!F$3:F$296,Baggrundsvariable!$A$3:$A$296,Samlet!$C2786,Baggrundsvariable!$C$3:$C$296,Samlet!$E2786)</f>
        <v>3.1</v>
      </c>
      <c r="J2786" s="8">
        <f>SUMIFS(Baggrundsvariable!G$3:G$296,Baggrundsvariable!$A$3:$A$296,Samlet!$C2786,Baggrundsvariable!$C$3:$C$296,Samlet!$E2786)</f>
        <v>16.600000000000001</v>
      </c>
      <c r="K2786" s="8">
        <f>SUMIFS(Baggrundsvariable!H$3:H$296,Baggrundsvariable!$A$3:$A$296,Samlet!$C2786,Baggrundsvariable!$C$3:$C$296,Samlet!$E2786)</f>
        <v>13.4</v>
      </c>
      <c r="L2786" s="8">
        <f>SUMIFS(Baggrundsvariable!I$3:I$296,Baggrundsvariable!$A$3:$A$296,Samlet!$C2786,Baggrundsvariable!$C$3:$C$296,Samlet!$E2786)</f>
        <v>3.6616408850597222</v>
      </c>
    </row>
    <row r="2787" spans="1:12">
      <c r="A2787">
        <v>9500</v>
      </c>
      <c r="B2787" t="s">
        <v>1190</v>
      </c>
      <c r="C2787">
        <v>791</v>
      </c>
      <c r="D2787" t="s">
        <v>1309</v>
      </c>
      <c r="E2787">
        <v>2015</v>
      </c>
      <c r="F2787" s="15">
        <f>IF(VLOOKUP(IF($A2787&lt;1500,'BM011'!$D$5,IF($A2787&lt;1800,'BM011'!$D$5,IF($A2787&lt;2000,'BM011'!$D$5,$A2787))),'BM011'!$D$5:$U$607,'BM011'!T$609,0)="BRUG KOM",VLOOKUP($C2787,'BM010'!$C$5:$T$102,'BM010'!S$104,0),VLOOKUP(IF($A2787&lt;1500,'BM011'!$D$5,IF($A2787&lt;1800,'BM011'!$D$5,IF($A2787&lt;2000,'BM011'!$D$5,$A2787))),'BM011'!$D$5:$U$607,'BM011'!T$609,0))</f>
        <v>7312</v>
      </c>
      <c r="G2787">
        <f>SUMIFS(Baggrundsvariable!D$3:D$296,Baggrundsvariable!$A$3:$A$296,Samlet!$C2787,Baggrundsvariable!$C$3:$C$296,Samlet!$E2787)</f>
        <v>212065</v>
      </c>
      <c r="H2787" s="8">
        <f>SUMIFS(Baggrundsvariable!E$3:E$296,Baggrundsvariable!$A$3:$A$296,Samlet!$C2787,Baggrundsvariable!$C$3:$C$296,Samlet!$E2787)</f>
        <v>0.69166666666666654</v>
      </c>
      <c r="I2787" s="8">
        <f>SUMIFS(Baggrundsvariable!F$3:F$296,Baggrundsvariable!$A$3:$A$296,Samlet!$C2787,Baggrundsvariable!$C$3:$C$296,Samlet!$E2787)</f>
        <v>3.5</v>
      </c>
      <c r="J2787" s="8">
        <f>SUMIFS(Baggrundsvariable!G$3:G$296,Baggrundsvariable!$A$3:$A$296,Samlet!$C2787,Baggrundsvariable!$C$3:$C$296,Samlet!$E2787)</f>
        <v>15.5</v>
      </c>
      <c r="K2787" s="8">
        <f>SUMIFS(Baggrundsvariable!H$3:H$296,Baggrundsvariable!$A$3:$A$296,Samlet!$C2787,Baggrundsvariable!$C$3:$C$296,Samlet!$E2787)</f>
        <v>14.4</v>
      </c>
      <c r="L2787" s="8">
        <f>SUMIFS(Baggrundsvariable!I$3:I$296,Baggrundsvariable!$A$3:$A$296,Samlet!$C2787,Baggrundsvariable!$C$3:$C$296,Samlet!$E2787)</f>
        <v>4.3694906280061545</v>
      </c>
    </row>
    <row r="2788" spans="1:12">
      <c r="A2788">
        <v>9510</v>
      </c>
      <c r="B2788" t="s">
        <v>1191</v>
      </c>
      <c r="C2788">
        <v>840</v>
      </c>
      <c r="D2788" t="s">
        <v>1325</v>
      </c>
      <c r="E2788">
        <v>2015</v>
      </c>
      <c r="F2788" s="15">
        <f>IF(VLOOKUP(IF($A2788&lt;1500,'BM011'!$D$5,IF($A2788&lt;1800,'BM011'!$D$5,IF($A2788&lt;2000,'BM011'!$D$5,$A2788))),'BM011'!$D$5:$U$607,'BM011'!T$609,0)="BRUG KOM",VLOOKUP($C2788,'BM010'!$C$5:$T$102,'BM010'!S$104,0),VLOOKUP(IF($A2788&lt;1500,'BM011'!$D$5,IF($A2788&lt;1800,'BM011'!$D$5,IF($A2788&lt;2000,'BM011'!$D$5,$A2788))),'BM011'!$D$5:$U$607,'BM011'!T$609,0))</f>
        <v>6456.25</v>
      </c>
      <c r="G2788">
        <f>SUMIFS(Baggrundsvariable!D$3:D$296,Baggrundsvariable!$A$3:$A$296,Samlet!$C2788,Baggrundsvariable!$C$3:$C$296,Samlet!$E2788)</f>
        <v>218859</v>
      </c>
      <c r="H2788" s="8">
        <f>SUMIFS(Baggrundsvariable!E$3:E$296,Baggrundsvariable!$A$3:$A$296,Samlet!$C2788,Baggrundsvariable!$C$3:$C$296,Samlet!$E2788)</f>
        <v>0.43333333333333335</v>
      </c>
      <c r="I2788" s="8">
        <f>SUMIFS(Baggrundsvariable!F$3:F$296,Baggrundsvariable!$A$3:$A$296,Samlet!$C2788,Baggrundsvariable!$C$3:$C$296,Samlet!$E2788)</f>
        <v>1.4</v>
      </c>
      <c r="J2788" s="8">
        <f>SUMIFS(Baggrundsvariable!G$3:G$296,Baggrundsvariable!$A$3:$A$296,Samlet!$C2788,Baggrundsvariable!$C$3:$C$296,Samlet!$E2788)</f>
        <v>9.4</v>
      </c>
      <c r="K2788" s="8">
        <f>SUMIFS(Baggrundsvariable!H$3:H$296,Baggrundsvariable!$A$3:$A$296,Samlet!$C2788,Baggrundsvariable!$C$3:$C$296,Samlet!$E2788)</f>
        <v>11.7</v>
      </c>
      <c r="L2788" s="8">
        <f>SUMIFS(Baggrundsvariable!I$3:I$296,Baggrundsvariable!$A$3:$A$296,Samlet!$C2788,Baggrundsvariable!$C$3:$C$296,Samlet!$E2788)</f>
        <v>2.5890330595624267</v>
      </c>
    </row>
    <row r="2789" spans="1:12">
      <c r="A2789">
        <v>9510</v>
      </c>
      <c r="B2789" t="s">
        <v>1191</v>
      </c>
      <c r="C2789">
        <v>846</v>
      </c>
      <c r="D2789" t="s">
        <v>1323</v>
      </c>
      <c r="E2789">
        <v>2015</v>
      </c>
      <c r="F2789" s="15">
        <f>IF(VLOOKUP(IF($A2789&lt;1500,'BM011'!$D$5,IF($A2789&lt;1800,'BM011'!$D$5,IF($A2789&lt;2000,'BM011'!$D$5,$A2789))),'BM011'!$D$5:$U$607,'BM011'!T$609,0)="BRUG KOM",VLOOKUP($C2789,'BM010'!$C$5:$T$102,'BM010'!S$104,0),VLOOKUP(IF($A2789&lt;1500,'BM011'!$D$5,IF($A2789&lt;1800,'BM011'!$D$5,IF($A2789&lt;2000,'BM011'!$D$5,$A2789))),'BM011'!$D$5:$U$607,'BM011'!T$609,0))</f>
        <v>6456.25</v>
      </c>
      <c r="G2789">
        <f>SUMIFS(Baggrundsvariable!D$3:D$296,Baggrundsvariable!$A$3:$A$296,Samlet!$C2789,Baggrundsvariable!$C$3:$C$296,Samlet!$E2789)</f>
        <v>200465</v>
      </c>
      <c r="H2789" s="8">
        <f>SUMIFS(Baggrundsvariable!E$3:E$296,Baggrundsvariable!$A$3:$A$296,Samlet!$C2789,Baggrundsvariable!$C$3:$C$296,Samlet!$E2789)</f>
        <v>0.79999999999999993</v>
      </c>
      <c r="I2789" s="8">
        <f>SUMIFS(Baggrundsvariable!F$3:F$296,Baggrundsvariable!$A$3:$A$296,Samlet!$C2789,Baggrundsvariable!$C$3:$C$296,Samlet!$E2789)</f>
        <v>3.1</v>
      </c>
      <c r="J2789" s="8">
        <f>SUMIFS(Baggrundsvariable!G$3:G$296,Baggrundsvariable!$A$3:$A$296,Samlet!$C2789,Baggrundsvariable!$C$3:$C$296,Samlet!$E2789)</f>
        <v>16.600000000000001</v>
      </c>
      <c r="K2789" s="8">
        <f>SUMIFS(Baggrundsvariable!H$3:H$296,Baggrundsvariable!$A$3:$A$296,Samlet!$C2789,Baggrundsvariable!$C$3:$C$296,Samlet!$E2789)</f>
        <v>13.4</v>
      </c>
      <c r="L2789" s="8">
        <f>SUMIFS(Baggrundsvariable!I$3:I$296,Baggrundsvariable!$A$3:$A$296,Samlet!$C2789,Baggrundsvariable!$C$3:$C$296,Samlet!$E2789)</f>
        <v>3.6616408850597222</v>
      </c>
    </row>
    <row r="2790" spans="1:12">
      <c r="A2790">
        <v>9520</v>
      </c>
      <c r="B2790" t="s">
        <v>1192</v>
      </c>
      <c r="C2790">
        <v>840</v>
      </c>
      <c r="D2790" t="s">
        <v>1325</v>
      </c>
      <c r="E2790">
        <v>2015</v>
      </c>
      <c r="F2790" s="15">
        <f>IF(VLOOKUP(IF($A2790&lt;1500,'BM011'!$D$5,IF($A2790&lt;1800,'BM011'!$D$5,IF($A2790&lt;2000,'BM011'!$D$5,$A2790))),'BM011'!$D$5:$U$607,'BM011'!T$609,0)="BRUG KOM",VLOOKUP($C2790,'BM010'!$C$5:$T$102,'BM010'!S$104,0),VLOOKUP(IF($A2790&lt;1500,'BM011'!$D$5,IF($A2790&lt;1800,'BM011'!$D$5,IF($A2790&lt;2000,'BM011'!$D$5,$A2790))),'BM011'!$D$5:$U$607,'BM011'!T$609,0))</f>
        <v>8961.75</v>
      </c>
      <c r="G2790">
        <f>SUMIFS(Baggrundsvariable!D$3:D$296,Baggrundsvariable!$A$3:$A$296,Samlet!$C2790,Baggrundsvariable!$C$3:$C$296,Samlet!$E2790)</f>
        <v>218859</v>
      </c>
      <c r="H2790" s="8">
        <f>SUMIFS(Baggrundsvariable!E$3:E$296,Baggrundsvariable!$A$3:$A$296,Samlet!$C2790,Baggrundsvariable!$C$3:$C$296,Samlet!$E2790)</f>
        <v>0.43333333333333335</v>
      </c>
      <c r="I2790" s="8">
        <f>SUMIFS(Baggrundsvariable!F$3:F$296,Baggrundsvariable!$A$3:$A$296,Samlet!$C2790,Baggrundsvariable!$C$3:$C$296,Samlet!$E2790)</f>
        <v>1.4</v>
      </c>
      <c r="J2790" s="8">
        <f>SUMIFS(Baggrundsvariable!G$3:G$296,Baggrundsvariable!$A$3:$A$296,Samlet!$C2790,Baggrundsvariable!$C$3:$C$296,Samlet!$E2790)</f>
        <v>9.4</v>
      </c>
      <c r="K2790" s="8">
        <f>SUMIFS(Baggrundsvariable!H$3:H$296,Baggrundsvariable!$A$3:$A$296,Samlet!$C2790,Baggrundsvariable!$C$3:$C$296,Samlet!$E2790)</f>
        <v>11.7</v>
      </c>
      <c r="L2790" s="8">
        <f>SUMIFS(Baggrundsvariable!I$3:I$296,Baggrundsvariable!$A$3:$A$296,Samlet!$C2790,Baggrundsvariable!$C$3:$C$296,Samlet!$E2790)</f>
        <v>2.5890330595624267</v>
      </c>
    </row>
    <row r="2791" spans="1:12">
      <c r="A2791">
        <v>9530</v>
      </c>
      <c r="B2791" t="s">
        <v>1193</v>
      </c>
      <c r="C2791">
        <v>840</v>
      </c>
      <c r="D2791" t="s">
        <v>1325</v>
      </c>
      <c r="E2791">
        <v>2015</v>
      </c>
      <c r="F2791" s="15">
        <f>IF(VLOOKUP(IF($A2791&lt;1500,'BM011'!$D$5,IF($A2791&lt;1800,'BM011'!$D$5,IF($A2791&lt;2000,'BM011'!$D$5,$A2791))),'BM011'!$D$5:$U$607,'BM011'!T$609,0)="BRUG KOM",VLOOKUP($C2791,'BM010'!$C$5:$T$102,'BM010'!S$104,0),VLOOKUP(IF($A2791&lt;1500,'BM011'!$D$5,IF($A2791&lt;1800,'BM011'!$D$5,IF($A2791&lt;2000,'BM011'!$D$5,$A2791))),'BM011'!$D$5:$U$607,'BM011'!T$609,0))</f>
        <v>11533</v>
      </c>
      <c r="G2791">
        <f>SUMIFS(Baggrundsvariable!D$3:D$296,Baggrundsvariable!$A$3:$A$296,Samlet!$C2791,Baggrundsvariable!$C$3:$C$296,Samlet!$E2791)</f>
        <v>218859</v>
      </c>
      <c r="H2791" s="8">
        <f>SUMIFS(Baggrundsvariable!E$3:E$296,Baggrundsvariable!$A$3:$A$296,Samlet!$C2791,Baggrundsvariable!$C$3:$C$296,Samlet!$E2791)</f>
        <v>0.43333333333333335</v>
      </c>
      <c r="I2791" s="8">
        <f>SUMIFS(Baggrundsvariable!F$3:F$296,Baggrundsvariable!$A$3:$A$296,Samlet!$C2791,Baggrundsvariable!$C$3:$C$296,Samlet!$E2791)</f>
        <v>1.4</v>
      </c>
      <c r="J2791" s="8">
        <f>SUMIFS(Baggrundsvariable!G$3:G$296,Baggrundsvariable!$A$3:$A$296,Samlet!$C2791,Baggrundsvariable!$C$3:$C$296,Samlet!$E2791)</f>
        <v>9.4</v>
      </c>
      <c r="K2791" s="8">
        <f>SUMIFS(Baggrundsvariable!H$3:H$296,Baggrundsvariable!$A$3:$A$296,Samlet!$C2791,Baggrundsvariable!$C$3:$C$296,Samlet!$E2791)</f>
        <v>11.7</v>
      </c>
      <c r="L2791" s="8">
        <f>SUMIFS(Baggrundsvariable!I$3:I$296,Baggrundsvariable!$A$3:$A$296,Samlet!$C2791,Baggrundsvariable!$C$3:$C$296,Samlet!$E2791)</f>
        <v>2.5890330595624267</v>
      </c>
    </row>
    <row r="2792" spans="1:12">
      <c r="A2792">
        <v>9530</v>
      </c>
      <c r="B2792" t="s">
        <v>1193</v>
      </c>
      <c r="C2792">
        <v>851</v>
      </c>
      <c r="D2792" t="s">
        <v>1324</v>
      </c>
      <c r="E2792">
        <v>2015</v>
      </c>
      <c r="F2792" s="15">
        <f>IF(VLOOKUP(IF($A2792&lt;1500,'BM011'!$D$5,IF($A2792&lt;1800,'BM011'!$D$5,IF($A2792&lt;2000,'BM011'!$D$5,$A2792))),'BM011'!$D$5:$U$607,'BM011'!T$609,0)="BRUG KOM",VLOOKUP($C2792,'BM010'!$C$5:$T$102,'BM010'!S$104,0),VLOOKUP(IF($A2792&lt;1500,'BM011'!$D$5,IF($A2792&lt;1800,'BM011'!$D$5,IF($A2792&lt;2000,'BM011'!$D$5,$A2792))),'BM011'!$D$5:$U$607,'BM011'!T$609,0))</f>
        <v>11533</v>
      </c>
      <c r="G2792">
        <f>SUMIFS(Baggrundsvariable!D$3:D$296,Baggrundsvariable!$A$3:$A$296,Samlet!$C2792,Baggrundsvariable!$C$3:$C$296,Samlet!$E2792)</f>
        <v>203080</v>
      </c>
      <c r="H2792" s="8">
        <f>SUMIFS(Baggrundsvariable!E$3:E$296,Baggrundsvariable!$A$3:$A$296,Samlet!$C2792,Baggrundsvariable!$C$3:$C$296,Samlet!$E2792)</f>
        <v>1.1749999999999998</v>
      </c>
      <c r="I2792" s="8">
        <f>SUMIFS(Baggrundsvariable!F$3:F$296,Baggrundsvariable!$A$3:$A$296,Samlet!$C2792,Baggrundsvariable!$C$3:$C$296,Samlet!$E2792)</f>
        <v>3.5</v>
      </c>
      <c r="J2792" s="8">
        <f>SUMIFS(Baggrundsvariable!G$3:G$296,Baggrundsvariable!$A$3:$A$296,Samlet!$C2792,Baggrundsvariable!$C$3:$C$296,Samlet!$E2792)</f>
        <v>20.6</v>
      </c>
      <c r="K2792" s="8">
        <f>SUMIFS(Baggrundsvariable!H$3:H$296,Baggrundsvariable!$A$3:$A$296,Samlet!$C2792,Baggrundsvariable!$C$3:$C$296,Samlet!$E2792)</f>
        <v>13</v>
      </c>
      <c r="L2792" s="8">
        <f>SUMIFS(Baggrundsvariable!I$3:I$296,Baggrundsvariable!$A$3:$A$296,Samlet!$C2792,Baggrundsvariable!$C$3:$C$296,Samlet!$E2792)</f>
        <v>5.7500863988940942</v>
      </c>
    </row>
    <row r="2793" spans="1:12">
      <c r="A2793">
        <v>9541</v>
      </c>
      <c r="B2793" t="s">
        <v>1194</v>
      </c>
      <c r="C2793">
        <v>820</v>
      </c>
      <c r="D2793" t="s">
        <v>1326</v>
      </c>
      <c r="E2793">
        <v>2015</v>
      </c>
      <c r="F2793" s="15">
        <f>IF(VLOOKUP(IF($A2793&lt;1500,'BM011'!$D$5,IF($A2793&lt;1800,'BM011'!$D$5,IF($A2793&lt;2000,'BM011'!$D$5,$A2793))),'BM011'!$D$5:$U$607,'BM011'!T$609,0)="BRUG KOM",VLOOKUP($C2793,'BM010'!$C$5:$T$102,'BM010'!S$104,0),VLOOKUP(IF($A2793&lt;1500,'BM011'!$D$5,IF($A2793&lt;1800,'BM011'!$D$5,IF($A2793&lt;2000,'BM011'!$D$5,$A2793))),'BM011'!$D$5:$U$607,'BM011'!T$609,0))</f>
        <v>6598</v>
      </c>
      <c r="G2793">
        <f>SUMIFS(Baggrundsvariable!D$3:D$296,Baggrundsvariable!$A$3:$A$296,Samlet!$C2793,Baggrundsvariable!$C$3:$C$296,Samlet!$E2793)</f>
        <v>192756</v>
      </c>
      <c r="H2793" s="8">
        <f>SUMIFS(Baggrundsvariable!E$3:E$296,Baggrundsvariable!$A$3:$A$296,Samlet!$C2793,Baggrundsvariable!$C$3:$C$296,Samlet!$E2793)</f>
        <v>0.91666666666666696</v>
      </c>
      <c r="I2793" s="8">
        <f>SUMIFS(Baggrundsvariable!F$3:F$296,Baggrundsvariable!$A$3:$A$296,Samlet!$C2793,Baggrundsvariable!$C$3:$C$296,Samlet!$E2793)</f>
        <v>3</v>
      </c>
      <c r="J2793" s="8">
        <f>SUMIFS(Baggrundsvariable!G$3:G$296,Baggrundsvariable!$A$3:$A$296,Samlet!$C2793,Baggrundsvariable!$C$3:$C$296,Samlet!$E2793)</f>
        <v>18.100000000000001</v>
      </c>
      <c r="K2793" s="8">
        <f>SUMIFS(Baggrundsvariable!H$3:H$296,Baggrundsvariable!$A$3:$A$296,Samlet!$C2793,Baggrundsvariable!$C$3:$C$296,Samlet!$E2793)</f>
        <v>15.2</v>
      </c>
      <c r="L2793" s="8">
        <f>SUMIFS(Baggrundsvariable!I$3:I$296,Baggrundsvariable!$A$3:$A$296,Samlet!$C2793,Baggrundsvariable!$C$3:$C$296,Samlet!$E2793)</f>
        <v>3.5706883987725551</v>
      </c>
    </row>
    <row r="2794" spans="1:12">
      <c r="A2794">
        <v>9541</v>
      </c>
      <c r="B2794" t="s">
        <v>1194</v>
      </c>
      <c r="C2794">
        <v>840</v>
      </c>
      <c r="D2794" t="s">
        <v>1325</v>
      </c>
      <c r="E2794">
        <v>2015</v>
      </c>
      <c r="F2794" s="15">
        <f>IF(VLOOKUP(IF($A2794&lt;1500,'BM011'!$D$5,IF($A2794&lt;1800,'BM011'!$D$5,IF($A2794&lt;2000,'BM011'!$D$5,$A2794))),'BM011'!$D$5:$U$607,'BM011'!T$609,0)="BRUG KOM",VLOOKUP($C2794,'BM010'!$C$5:$T$102,'BM010'!S$104,0),VLOOKUP(IF($A2794&lt;1500,'BM011'!$D$5,IF($A2794&lt;1800,'BM011'!$D$5,IF($A2794&lt;2000,'BM011'!$D$5,$A2794))),'BM011'!$D$5:$U$607,'BM011'!T$609,0))</f>
        <v>6598</v>
      </c>
      <c r="G2794">
        <f>SUMIFS(Baggrundsvariable!D$3:D$296,Baggrundsvariable!$A$3:$A$296,Samlet!$C2794,Baggrundsvariable!$C$3:$C$296,Samlet!$E2794)</f>
        <v>218859</v>
      </c>
      <c r="H2794" s="8">
        <f>SUMIFS(Baggrundsvariable!E$3:E$296,Baggrundsvariable!$A$3:$A$296,Samlet!$C2794,Baggrundsvariable!$C$3:$C$296,Samlet!$E2794)</f>
        <v>0.43333333333333335</v>
      </c>
      <c r="I2794" s="8">
        <f>SUMIFS(Baggrundsvariable!F$3:F$296,Baggrundsvariable!$A$3:$A$296,Samlet!$C2794,Baggrundsvariable!$C$3:$C$296,Samlet!$E2794)</f>
        <v>1.4</v>
      </c>
      <c r="J2794" s="8">
        <f>SUMIFS(Baggrundsvariable!G$3:G$296,Baggrundsvariable!$A$3:$A$296,Samlet!$C2794,Baggrundsvariable!$C$3:$C$296,Samlet!$E2794)</f>
        <v>9.4</v>
      </c>
      <c r="K2794" s="8">
        <f>SUMIFS(Baggrundsvariable!H$3:H$296,Baggrundsvariable!$A$3:$A$296,Samlet!$C2794,Baggrundsvariable!$C$3:$C$296,Samlet!$E2794)</f>
        <v>11.7</v>
      </c>
      <c r="L2794" s="8">
        <f>SUMIFS(Baggrundsvariable!I$3:I$296,Baggrundsvariable!$A$3:$A$296,Samlet!$C2794,Baggrundsvariable!$C$3:$C$296,Samlet!$E2794)</f>
        <v>2.5890330595624267</v>
      </c>
    </row>
    <row r="2795" spans="1:12">
      <c r="A2795">
        <v>9550</v>
      </c>
      <c r="B2795" t="s">
        <v>1195</v>
      </c>
      <c r="C2795">
        <v>846</v>
      </c>
      <c r="D2795" t="s">
        <v>1323</v>
      </c>
      <c r="E2795">
        <v>2015</v>
      </c>
      <c r="F2795" s="15">
        <f>IF(VLOOKUP(IF($A2795&lt;1500,'BM011'!$D$5,IF($A2795&lt;1800,'BM011'!$D$5,IF($A2795&lt;2000,'BM011'!$D$5,$A2795))),'BM011'!$D$5:$U$607,'BM011'!T$609,0)="BRUG KOM",VLOOKUP($C2795,'BM010'!$C$5:$T$102,'BM010'!S$104,0),VLOOKUP(IF($A2795&lt;1500,'BM011'!$D$5,IF($A2795&lt;1800,'BM011'!$D$5,IF($A2795&lt;2000,'BM011'!$D$5,$A2795))),'BM011'!$D$5:$U$607,'BM011'!T$609,0))</f>
        <v>7220</v>
      </c>
      <c r="G2795">
        <f>SUMIFS(Baggrundsvariable!D$3:D$296,Baggrundsvariable!$A$3:$A$296,Samlet!$C2795,Baggrundsvariable!$C$3:$C$296,Samlet!$E2795)</f>
        <v>200465</v>
      </c>
      <c r="H2795" s="8">
        <f>SUMIFS(Baggrundsvariable!E$3:E$296,Baggrundsvariable!$A$3:$A$296,Samlet!$C2795,Baggrundsvariable!$C$3:$C$296,Samlet!$E2795)</f>
        <v>0.79999999999999993</v>
      </c>
      <c r="I2795" s="8">
        <f>SUMIFS(Baggrundsvariable!F$3:F$296,Baggrundsvariable!$A$3:$A$296,Samlet!$C2795,Baggrundsvariable!$C$3:$C$296,Samlet!$E2795)</f>
        <v>3.1</v>
      </c>
      <c r="J2795" s="8">
        <f>SUMIFS(Baggrundsvariable!G$3:G$296,Baggrundsvariable!$A$3:$A$296,Samlet!$C2795,Baggrundsvariable!$C$3:$C$296,Samlet!$E2795)</f>
        <v>16.600000000000001</v>
      </c>
      <c r="K2795" s="8">
        <f>SUMIFS(Baggrundsvariable!H$3:H$296,Baggrundsvariable!$A$3:$A$296,Samlet!$C2795,Baggrundsvariable!$C$3:$C$296,Samlet!$E2795)</f>
        <v>13.4</v>
      </c>
      <c r="L2795" s="8">
        <f>SUMIFS(Baggrundsvariable!I$3:I$296,Baggrundsvariable!$A$3:$A$296,Samlet!$C2795,Baggrundsvariable!$C$3:$C$296,Samlet!$E2795)</f>
        <v>3.6616408850597222</v>
      </c>
    </row>
    <row r="2796" spans="1:12">
      <c r="A2796">
        <v>9550</v>
      </c>
      <c r="B2796" t="s">
        <v>1195</v>
      </c>
      <c r="C2796">
        <v>730</v>
      </c>
      <c r="D2796" t="s">
        <v>1322</v>
      </c>
      <c r="E2796">
        <v>2015</v>
      </c>
      <c r="F2796" s="15">
        <f>IF(VLOOKUP(IF($A2796&lt;1500,'BM011'!$D$5,IF($A2796&lt;1800,'BM011'!$D$5,IF($A2796&lt;2000,'BM011'!$D$5,$A2796))),'BM011'!$D$5:$U$607,'BM011'!T$609,0)="BRUG KOM",VLOOKUP($C2796,'BM010'!$C$5:$T$102,'BM010'!S$104,0),VLOOKUP(IF($A2796&lt;1500,'BM011'!$D$5,IF($A2796&lt;1800,'BM011'!$D$5,IF($A2796&lt;2000,'BM011'!$D$5,$A2796))),'BM011'!$D$5:$U$607,'BM011'!T$609,0))</f>
        <v>7220</v>
      </c>
      <c r="G2796">
        <f>SUMIFS(Baggrundsvariable!D$3:D$296,Baggrundsvariable!$A$3:$A$296,Samlet!$C2796,Baggrundsvariable!$C$3:$C$296,Samlet!$E2796)</f>
        <v>201261</v>
      </c>
      <c r="H2796" s="8">
        <f>SUMIFS(Baggrundsvariable!E$3:E$296,Baggrundsvariable!$A$3:$A$296,Samlet!$C2796,Baggrundsvariable!$C$3:$C$296,Samlet!$E2796)</f>
        <v>0.84166666666666679</v>
      </c>
      <c r="I2796" s="8">
        <f>SUMIFS(Baggrundsvariable!F$3:F$296,Baggrundsvariable!$A$3:$A$296,Samlet!$C2796,Baggrundsvariable!$C$3:$C$296,Samlet!$E2796)</f>
        <v>4.3</v>
      </c>
      <c r="J2796" s="8">
        <f>SUMIFS(Baggrundsvariable!G$3:G$296,Baggrundsvariable!$A$3:$A$296,Samlet!$C2796,Baggrundsvariable!$C$3:$C$296,Samlet!$E2796)</f>
        <v>20.2</v>
      </c>
      <c r="K2796" s="8">
        <f>SUMIFS(Baggrundsvariable!H$3:H$296,Baggrundsvariable!$A$3:$A$296,Samlet!$C2796,Baggrundsvariable!$C$3:$C$296,Samlet!$E2796)</f>
        <v>16.3</v>
      </c>
      <c r="L2796" s="8">
        <f>SUMIFS(Baggrundsvariable!I$3:I$296,Baggrundsvariable!$A$3:$A$296,Samlet!$C2796,Baggrundsvariable!$C$3:$C$296,Samlet!$E2796)</f>
        <v>5.0863666710487987</v>
      </c>
    </row>
    <row r="2797" spans="1:12">
      <c r="A2797">
        <v>9560</v>
      </c>
      <c r="B2797" t="s">
        <v>1196</v>
      </c>
      <c r="C2797">
        <v>840</v>
      </c>
      <c r="D2797" t="s">
        <v>1325</v>
      </c>
      <c r="E2797">
        <v>2015</v>
      </c>
      <c r="F2797" s="15">
        <f>IF(VLOOKUP(IF($A2797&lt;1500,'BM011'!$D$5,IF($A2797&lt;1800,'BM011'!$D$5,IF($A2797&lt;2000,'BM011'!$D$5,$A2797))),'BM011'!$D$5:$U$607,'BM011'!T$609,0)="BRUG KOM",VLOOKUP($C2797,'BM010'!$C$5:$T$102,'BM010'!S$104,0),VLOOKUP(IF($A2797&lt;1500,'BM011'!$D$5,IF($A2797&lt;1800,'BM011'!$D$5,IF($A2797&lt;2000,'BM011'!$D$5,$A2797))),'BM011'!$D$5:$U$607,'BM011'!T$609,0))</f>
        <v>5891.75</v>
      </c>
      <c r="G2797">
        <f>SUMIFS(Baggrundsvariable!D$3:D$296,Baggrundsvariable!$A$3:$A$296,Samlet!$C2797,Baggrundsvariable!$C$3:$C$296,Samlet!$E2797)</f>
        <v>218859</v>
      </c>
      <c r="H2797" s="8">
        <f>SUMIFS(Baggrundsvariable!E$3:E$296,Baggrundsvariable!$A$3:$A$296,Samlet!$C2797,Baggrundsvariable!$C$3:$C$296,Samlet!$E2797)</f>
        <v>0.43333333333333335</v>
      </c>
      <c r="I2797" s="8">
        <f>SUMIFS(Baggrundsvariable!F$3:F$296,Baggrundsvariable!$A$3:$A$296,Samlet!$C2797,Baggrundsvariable!$C$3:$C$296,Samlet!$E2797)</f>
        <v>1.4</v>
      </c>
      <c r="J2797" s="8">
        <f>SUMIFS(Baggrundsvariable!G$3:G$296,Baggrundsvariable!$A$3:$A$296,Samlet!$C2797,Baggrundsvariable!$C$3:$C$296,Samlet!$E2797)</f>
        <v>9.4</v>
      </c>
      <c r="K2797" s="8">
        <f>SUMIFS(Baggrundsvariable!H$3:H$296,Baggrundsvariable!$A$3:$A$296,Samlet!$C2797,Baggrundsvariable!$C$3:$C$296,Samlet!$E2797)</f>
        <v>11.7</v>
      </c>
      <c r="L2797" s="8">
        <f>SUMIFS(Baggrundsvariable!I$3:I$296,Baggrundsvariable!$A$3:$A$296,Samlet!$C2797,Baggrundsvariable!$C$3:$C$296,Samlet!$E2797)</f>
        <v>2.5890330595624267</v>
      </c>
    </row>
    <row r="2798" spans="1:12">
      <c r="A2798">
        <v>9560</v>
      </c>
      <c r="B2798" t="s">
        <v>1196</v>
      </c>
      <c r="C2798">
        <v>846</v>
      </c>
      <c r="D2798" t="s">
        <v>1323</v>
      </c>
      <c r="E2798">
        <v>2015</v>
      </c>
      <c r="F2798" s="15">
        <f>IF(VLOOKUP(IF($A2798&lt;1500,'BM011'!$D$5,IF($A2798&lt;1800,'BM011'!$D$5,IF($A2798&lt;2000,'BM011'!$D$5,$A2798))),'BM011'!$D$5:$U$607,'BM011'!T$609,0)="BRUG KOM",VLOOKUP($C2798,'BM010'!$C$5:$T$102,'BM010'!S$104,0),VLOOKUP(IF($A2798&lt;1500,'BM011'!$D$5,IF($A2798&lt;1800,'BM011'!$D$5,IF($A2798&lt;2000,'BM011'!$D$5,$A2798))),'BM011'!$D$5:$U$607,'BM011'!T$609,0))</f>
        <v>5891.75</v>
      </c>
      <c r="G2798">
        <f>SUMIFS(Baggrundsvariable!D$3:D$296,Baggrundsvariable!$A$3:$A$296,Samlet!$C2798,Baggrundsvariable!$C$3:$C$296,Samlet!$E2798)</f>
        <v>200465</v>
      </c>
      <c r="H2798" s="8">
        <f>SUMIFS(Baggrundsvariable!E$3:E$296,Baggrundsvariable!$A$3:$A$296,Samlet!$C2798,Baggrundsvariable!$C$3:$C$296,Samlet!$E2798)</f>
        <v>0.79999999999999993</v>
      </c>
      <c r="I2798" s="8">
        <f>SUMIFS(Baggrundsvariable!F$3:F$296,Baggrundsvariable!$A$3:$A$296,Samlet!$C2798,Baggrundsvariable!$C$3:$C$296,Samlet!$E2798)</f>
        <v>3.1</v>
      </c>
      <c r="J2798" s="8">
        <f>SUMIFS(Baggrundsvariable!G$3:G$296,Baggrundsvariable!$A$3:$A$296,Samlet!$C2798,Baggrundsvariable!$C$3:$C$296,Samlet!$E2798)</f>
        <v>16.600000000000001</v>
      </c>
      <c r="K2798" s="8">
        <f>SUMIFS(Baggrundsvariable!H$3:H$296,Baggrundsvariable!$A$3:$A$296,Samlet!$C2798,Baggrundsvariable!$C$3:$C$296,Samlet!$E2798)</f>
        <v>13.4</v>
      </c>
      <c r="L2798" s="8">
        <f>SUMIFS(Baggrundsvariable!I$3:I$296,Baggrundsvariable!$A$3:$A$296,Samlet!$C2798,Baggrundsvariable!$C$3:$C$296,Samlet!$E2798)</f>
        <v>3.6616408850597222</v>
      </c>
    </row>
    <row r="2799" spans="1:12">
      <c r="A2799">
        <v>9574</v>
      </c>
      <c r="B2799" t="s">
        <v>1197</v>
      </c>
      <c r="C2799">
        <v>840</v>
      </c>
      <c r="D2799" t="s">
        <v>1325</v>
      </c>
      <c r="E2799">
        <v>2015</v>
      </c>
      <c r="F2799" s="15">
        <f>IF(VLOOKUP(IF($A2799&lt;1500,'BM011'!$D$5,IF($A2799&lt;1800,'BM011'!$D$5,IF($A2799&lt;2000,'BM011'!$D$5,$A2799))),'BM011'!$D$5:$U$607,'BM011'!T$609,0)="BRUG KOM",VLOOKUP($C2799,'BM010'!$C$5:$T$102,'BM010'!S$104,0),VLOOKUP(IF($A2799&lt;1500,'BM011'!$D$5,IF($A2799&lt;1800,'BM011'!$D$5,IF($A2799&lt;2000,'BM011'!$D$5,$A2799))),'BM011'!$D$5:$U$607,'BM011'!T$609,0))</f>
        <v>8503.25</v>
      </c>
      <c r="G2799">
        <f>SUMIFS(Baggrundsvariable!D$3:D$296,Baggrundsvariable!$A$3:$A$296,Samlet!$C2799,Baggrundsvariable!$C$3:$C$296,Samlet!$E2799)</f>
        <v>218859</v>
      </c>
      <c r="H2799" s="8">
        <f>SUMIFS(Baggrundsvariable!E$3:E$296,Baggrundsvariable!$A$3:$A$296,Samlet!$C2799,Baggrundsvariable!$C$3:$C$296,Samlet!$E2799)</f>
        <v>0.43333333333333335</v>
      </c>
      <c r="I2799" s="8">
        <f>SUMIFS(Baggrundsvariable!F$3:F$296,Baggrundsvariable!$A$3:$A$296,Samlet!$C2799,Baggrundsvariable!$C$3:$C$296,Samlet!$E2799)</f>
        <v>1.4</v>
      </c>
      <c r="J2799" s="8">
        <f>SUMIFS(Baggrundsvariable!G$3:G$296,Baggrundsvariable!$A$3:$A$296,Samlet!$C2799,Baggrundsvariable!$C$3:$C$296,Samlet!$E2799)</f>
        <v>9.4</v>
      </c>
      <c r="K2799" s="8">
        <f>SUMIFS(Baggrundsvariable!H$3:H$296,Baggrundsvariable!$A$3:$A$296,Samlet!$C2799,Baggrundsvariable!$C$3:$C$296,Samlet!$E2799)</f>
        <v>11.7</v>
      </c>
      <c r="L2799" s="8">
        <f>SUMIFS(Baggrundsvariable!I$3:I$296,Baggrundsvariable!$A$3:$A$296,Samlet!$C2799,Baggrundsvariable!$C$3:$C$296,Samlet!$E2799)</f>
        <v>2.5890330595624267</v>
      </c>
    </row>
    <row r="2800" spans="1:12">
      <c r="A2800">
        <v>9575</v>
      </c>
      <c r="B2800" t="s">
        <v>1198</v>
      </c>
      <c r="C2800">
        <v>840</v>
      </c>
      <c r="D2800" t="s">
        <v>1325</v>
      </c>
      <c r="E2800">
        <v>2015</v>
      </c>
      <c r="F2800" s="15">
        <f>IF(VLOOKUP(IF($A2800&lt;1500,'BM011'!$D$5,IF($A2800&lt;1800,'BM011'!$D$5,IF($A2800&lt;2000,'BM011'!$D$5,$A2800))),'BM011'!$D$5:$U$607,'BM011'!T$609,0)="BRUG KOM",VLOOKUP($C2800,'BM010'!$C$5:$T$102,'BM010'!S$104,0),VLOOKUP(IF($A2800&lt;1500,'BM011'!$D$5,IF($A2800&lt;1800,'BM011'!$D$5,IF($A2800&lt;2000,'BM011'!$D$5,$A2800))),'BM011'!$D$5:$U$607,'BM011'!T$609,0))</f>
        <v>5732</v>
      </c>
      <c r="G2800">
        <f>SUMIFS(Baggrundsvariable!D$3:D$296,Baggrundsvariable!$A$3:$A$296,Samlet!$C2800,Baggrundsvariable!$C$3:$C$296,Samlet!$E2800)</f>
        <v>218859</v>
      </c>
      <c r="H2800" s="8">
        <f>SUMIFS(Baggrundsvariable!E$3:E$296,Baggrundsvariable!$A$3:$A$296,Samlet!$C2800,Baggrundsvariable!$C$3:$C$296,Samlet!$E2800)</f>
        <v>0.43333333333333335</v>
      </c>
      <c r="I2800" s="8">
        <f>SUMIFS(Baggrundsvariable!F$3:F$296,Baggrundsvariable!$A$3:$A$296,Samlet!$C2800,Baggrundsvariable!$C$3:$C$296,Samlet!$E2800)</f>
        <v>1.4</v>
      </c>
      <c r="J2800" s="8">
        <f>SUMIFS(Baggrundsvariable!G$3:G$296,Baggrundsvariable!$A$3:$A$296,Samlet!$C2800,Baggrundsvariable!$C$3:$C$296,Samlet!$E2800)</f>
        <v>9.4</v>
      </c>
      <c r="K2800" s="8">
        <f>SUMIFS(Baggrundsvariable!H$3:H$296,Baggrundsvariable!$A$3:$A$296,Samlet!$C2800,Baggrundsvariable!$C$3:$C$296,Samlet!$E2800)</f>
        <v>11.7</v>
      </c>
      <c r="L2800" s="8">
        <f>SUMIFS(Baggrundsvariable!I$3:I$296,Baggrundsvariable!$A$3:$A$296,Samlet!$C2800,Baggrundsvariable!$C$3:$C$296,Samlet!$E2800)</f>
        <v>2.5890330595624267</v>
      </c>
    </row>
    <row r="2801" spans="1:12">
      <c r="A2801">
        <v>9600</v>
      </c>
      <c r="B2801" t="s">
        <v>1199</v>
      </c>
      <c r="C2801">
        <v>820</v>
      </c>
      <c r="D2801" t="s">
        <v>1326</v>
      </c>
      <c r="E2801">
        <v>2015</v>
      </c>
      <c r="F2801" s="15">
        <f>IF(VLOOKUP(IF($A2801&lt;1500,'BM011'!$D$5,IF($A2801&lt;1800,'BM011'!$D$5,IF($A2801&lt;2000,'BM011'!$D$5,$A2801))),'BM011'!$D$5:$U$607,'BM011'!T$609,0)="BRUG KOM",VLOOKUP($C2801,'BM010'!$C$5:$T$102,'BM010'!S$104,0),VLOOKUP(IF($A2801&lt;1500,'BM011'!$D$5,IF($A2801&lt;1800,'BM011'!$D$5,IF($A2801&lt;2000,'BM011'!$D$5,$A2801))),'BM011'!$D$5:$U$607,'BM011'!T$609,0))</f>
        <v>7843.5</v>
      </c>
      <c r="G2801">
        <f>SUMIFS(Baggrundsvariable!D$3:D$296,Baggrundsvariable!$A$3:$A$296,Samlet!$C2801,Baggrundsvariable!$C$3:$C$296,Samlet!$E2801)</f>
        <v>192756</v>
      </c>
      <c r="H2801" s="8">
        <f>SUMIFS(Baggrundsvariable!E$3:E$296,Baggrundsvariable!$A$3:$A$296,Samlet!$C2801,Baggrundsvariable!$C$3:$C$296,Samlet!$E2801)</f>
        <v>0.91666666666666696</v>
      </c>
      <c r="I2801" s="8">
        <f>SUMIFS(Baggrundsvariable!F$3:F$296,Baggrundsvariable!$A$3:$A$296,Samlet!$C2801,Baggrundsvariable!$C$3:$C$296,Samlet!$E2801)</f>
        <v>3</v>
      </c>
      <c r="J2801" s="8">
        <f>SUMIFS(Baggrundsvariable!G$3:G$296,Baggrundsvariable!$A$3:$A$296,Samlet!$C2801,Baggrundsvariable!$C$3:$C$296,Samlet!$E2801)</f>
        <v>18.100000000000001</v>
      </c>
      <c r="K2801" s="8">
        <f>SUMIFS(Baggrundsvariable!H$3:H$296,Baggrundsvariable!$A$3:$A$296,Samlet!$C2801,Baggrundsvariable!$C$3:$C$296,Samlet!$E2801)</f>
        <v>15.2</v>
      </c>
      <c r="L2801" s="8">
        <f>SUMIFS(Baggrundsvariable!I$3:I$296,Baggrundsvariable!$A$3:$A$296,Samlet!$C2801,Baggrundsvariable!$C$3:$C$296,Samlet!$E2801)</f>
        <v>3.5706883987725551</v>
      </c>
    </row>
    <row r="2802" spans="1:12">
      <c r="A2802">
        <v>9600</v>
      </c>
      <c r="B2802" t="s">
        <v>1199</v>
      </c>
      <c r="C2802">
        <v>840</v>
      </c>
      <c r="D2802" t="s">
        <v>1325</v>
      </c>
      <c r="E2802">
        <v>2015</v>
      </c>
      <c r="F2802" s="15">
        <f>IF(VLOOKUP(IF($A2802&lt;1500,'BM011'!$D$5,IF($A2802&lt;1800,'BM011'!$D$5,IF($A2802&lt;2000,'BM011'!$D$5,$A2802))),'BM011'!$D$5:$U$607,'BM011'!T$609,0)="BRUG KOM",VLOOKUP($C2802,'BM010'!$C$5:$T$102,'BM010'!S$104,0),VLOOKUP(IF($A2802&lt;1500,'BM011'!$D$5,IF($A2802&lt;1800,'BM011'!$D$5,IF($A2802&lt;2000,'BM011'!$D$5,$A2802))),'BM011'!$D$5:$U$607,'BM011'!T$609,0))</f>
        <v>7843.5</v>
      </c>
      <c r="G2802">
        <f>SUMIFS(Baggrundsvariable!D$3:D$296,Baggrundsvariable!$A$3:$A$296,Samlet!$C2802,Baggrundsvariable!$C$3:$C$296,Samlet!$E2802)</f>
        <v>218859</v>
      </c>
      <c r="H2802" s="8">
        <f>SUMIFS(Baggrundsvariable!E$3:E$296,Baggrundsvariable!$A$3:$A$296,Samlet!$C2802,Baggrundsvariable!$C$3:$C$296,Samlet!$E2802)</f>
        <v>0.43333333333333335</v>
      </c>
      <c r="I2802" s="8">
        <f>SUMIFS(Baggrundsvariable!F$3:F$296,Baggrundsvariable!$A$3:$A$296,Samlet!$C2802,Baggrundsvariable!$C$3:$C$296,Samlet!$E2802)</f>
        <v>1.4</v>
      </c>
      <c r="J2802" s="8">
        <f>SUMIFS(Baggrundsvariable!G$3:G$296,Baggrundsvariable!$A$3:$A$296,Samlet!$C2802,Baggrundsvariable!$C$3:$C$296,Samlet!$E2802)</f>
        <v>9.4</v>
      </c>
      <c r="K2802" s="8">
        <f>SUMIFS(Baggrundsvariable!H$3:H$296,Baggrundsvariable!$A$3:$A$296,Samlet!$C2802,Baggrundsvariable!$C$3:$C$296,Samlet!$E2802)</f>
        <v>11.7</v>
      </c>
      <c r="L2802" s="8">
        <f>SUMIFS(Baggrundsvariable!I$3:I$296,Baggrundsvariable!$A$3:$A$296,Samlet!$C2802,Baggrundsvariable!$C$3:$C$296,Samlet!$E2802)</f>
        <v>2.5890330595624267</v>
      </c>
    </row>
    <row r="2803" spans="1:12">
      <c r="A2803">
        <v>9610</v>
      </c>
      <c r="B2803" t="s">
        <v>1200</v>
      </c>
      <c r="C2803">
        <v>820</v>
      </c>
      <c r="D2803" t="s">
        <v>1326</v>
      </c>
      <c r="E2803">
        <v>2015</v>
      </c>
      <c r="F2803" s="15">
        <f>IF(VLOOKUP(IF($A2803&lt;1500,'BM011'!$D$5,IF($A2803&lt;1800,'BM011'!$D$5,IF($A2803&lt;2000,'BM011'!$D$5,$A2803))),'BM011'!$D$5:$U$607,'BM011'!T$609,0)="BRUG KOM",VLOOKUP($C2803,'BM010'!$C$5:$T$102,'BM010'!S$104,0),VLOOKUP(IF($A2803&lt;1500,'BM011'!$D$5,IF($A2803&lt;1800,'BM011'!$D$5,IF($A2803&lt;2000,'BM011'!$D$5,$A2803))),'BM011'!$D$5:$U$607,'BM011'!T$609,0))</f>
        <v>5495.5</v>
      </c>
      <c r="G2803">
        <f>SUMIFS(Baggrundsvariable!D$3:D$296,Baggrundsvariable!$A$3:$A$296,Samlet!$C2803,Baggrundsvariable!$C$3:$C$296,Samlet!$E2803)</f>
        <v>192756</v>
      </c>
      <c r="H2803" s="8">
        <f>SUMIFS(Baggrundsvariable!E$3:E$296,Baggrundsvariable!$A$3:$A$296,Samlet!$C2803,Baggrundsvariable!$C$3:$C$296,Samlet!$E2803)</f>
        <v>0.91666666666666696</v>
      </c>
      <c r="I2803" s="8">
        <f>SUMIFS(Baggrundsvariable!F$3:F$296,Baggrundsvariable!$A$3:$A$296,Samlet!$C2803,Baggrundsvariable!$C$3:$C$296,Samlet!$E2803)</f>
        <v>3</v>
      </c>
      <c r="J2803" s="8">
        <f>SUMIFS(Baggrundsvariable!G$3:G$296,Baggrundsvariable!$A$3:$A$296,Samlet!$C2803,Baggrundsvariable!$C$3:$C$296,Samlet!$E2803)</f>
        <v>18.100000000000001</v>
      </c>
      <c r="K2803" s="8">
        <f>SUMIFS(Baggrundsvariable!H$3:H$296,Baggrundsvariable!$A$3:$A$296,Samlet!$C2803,Baggrundsvariable!$C$3:$C$296,Samlet!$E2803)</f>
        <v>15.2</v>
      </c>
      <c r="L2803" s="8">
        <f>SUMIFS(Baggrundsvariable!I$3:I$296,Baggrundsvariable!$A$3:$A$296,Samlet!$C2803,Baggrundsvariable!$C$3:$C$296,Samlet!$E2803)</f>
        <v>3.5706883987725551</v>
      </c>
    </row>
    <row r="2804" spans="1:12">
      <c r="A2804">
        <v>9610</v>
      </c>
      <c r="B2804" t="s">
        <v>1200</v>
      </c>
      <c r="C2804">
        <v>840</v>
      </c>
      <c r="D2804" t="s">
        <v>1325</v>
      </c>
      <c r="E2804">
        <v>2015</v>
      </c>
      <c r="F2804" s="15">
        <f>IF(VLOOKUP(IF($A2804&lt;1500,'BM011'!$D$5,IF($A2804&lt;1800,'BM011'!$D$5,IF($A2804&lt;2000,'BM011'!$D$5,$A2804))),'BM011'!$D$5:$U$607,'BM011'!T$609,0)="BRUG KOM",VLOOKUP($C2804,'BM010'!$C$5:$T$102,'BM010'!S$104,0),VLOOKUP(IF($A2804&lt;1500,'BM011'!$D$5,IF($A2804&lt;1800,'BM011'!$D$5,IF($A2804&lt;2000,'BM011'!$D$5,$A2804))),'BM011'!$D$5:$U$607,'BM011'!T$609,0))</f>
        <v>5495.5</v>
      </c>
      <c r="G2804">
        <f>SUMIFS(Baggrundsvariable!D$3:D$296,Baggrundsvariable!$A$3:$A$296,Samlet!$C2804,Baggrundsvariable!$C$3:$C$296,Samlet!$E2804)</f>
        <v>218859</v>
      </c>
      <c r="H2804" s="8">
        <f>SUMIFS(Baggrundsvariable!E$3:E$296,Baggrundsvariable!$A$3:$A$296,Samlet!$C2804,Baggrundsvariable!$C$3:$C$296,Samlet!$E2804)</f>
        <v>0.43333333333333335</v>
      </c>
      <c r="I2804" s="8">
        <f>SUMIFS(Baggrundsvariable!F$3:F$296,Baggrundsvariable!$A$3:$A$296,Samlet!$C2804,Baggrundsvariable!$C$3:$C$296,Samlet!$E2804)</f>
        <v>1.4</v>
      </c>
      <c r="J2804" s="8">
        <f>SUMIFS(Baggrundsvariable!G$3:G$296,Baggrundsvariable!$A$3:$A$296,Samlet!$C2804,Baggrundsvariable!$C$3:$C$296,Samlet!$E2804)</f>
        <v>9.4</v>
      </c>
      <c r="K2804" s="8">
        <f>SUMIFS(Baggrundsvariable!H$3:H$296,Baggrundsvariable!$A$3:$A$296,Samlet!$C2804,Baggrundsvariable!$C$3:$C$296,Samlet!$E2804)</f>
        <v>11.7</v>
      </c>
      <c r="L2804" s="8">
        <f>SUMIFS(Baggrundsvariable!I$3:I$296,Baggrundsvariable!$A$3:$A$296,Samlet!$C2804,Baggrundsvariable!$C$3:$C$296,Samlet!$E2804)</f>
        <v>2.5890330595624267</v>
      </c>
    </row>
    <row r="2805" spans="1:12">
      <c r="A2805">
        <v>9620</v>
      </c>
      <c r="B2805" t="s">
        <v>1201</v>
      </c>
      <c r="C2805">
        <v>820</v>
      </c>
      <c r="D2805" t="s">
        <v>1326</v>
      </c>
      <c r="E2805">
        <v>2015</v>
      </c>
      <c r="F2805" s="15">
        <f>IF(VLOOKUP(IF($A2805&lt;1500,'BM011'!$D$5,IF($A2805&lt;1800,'BM011'!$D$5,IF($A2805&lt;2000,'BM011'!$D$5,$A2805))),'BM011'!$D$5:$U$607,'BM011'!T$609,0)="BRUG KOM",VLOOKUP($C2805,'BM010'!$C$5:$T$102,'BM010'!S$104,0),VLOOKUP(IF($A2805&lt;1500,'BM011'!$D$5,IF($A2805&lt;1800,'BM011'!$D$5,IF($A2805&lt;2000,'BM011'!$D$5,$A2805))),'BM011'!$D$5:$U$607,'BM011'!T$609,0))</f>
        <v>4391</v>
      </c>
      <c r="G2805">
        <f>SUMIFS(Baggrundsvariable!D$3:D$296,Baggrundsvariable!$A$3:$A$296,Samlet!$C2805,Baggrundsvariable!$C$3:$C$296,Samlet!$E2805)</f>
        <v>192756</v>
      </c>
      <c r="H2805" s="8">
        <f>SUMIFS(Baggrundsvariable!E$3:E$296,Baggrundsvariable!$A$3:$A$296,Samlet!$C2805,Baggrundsvariable!$C$3:$C$296,Samlet!$E2805)</f>
        <v>0.91666666666666696</v>
      </c>
      <c r="I2805" s="8">
        <f>SUMIFS(Baggrundsvariable!F$3:F$296,Baggrundsvariable!$A$3:$A$296,Samlet!$C2805,Baggrundsvariable!$C$3:$C$296,Samlet!$E2805)</f>
        <v>3</v>
      </c>
      <c r="J2805" s="8">
        <f>SUMIFS(Baggrundsvariable!G$3:G$296,Baggrundsvariable!$A$3:$A$296,Samlet!$C2805,Baggrundsvariable!$C$3:$C$296,Samlet!$E2805)</f>
        <v>18.100000000000001</v>
      </c>
      <c r="K2805" s="8">
        <f>SUMIFS(Baggrundsvariable!H$3:H$296,Baggrundsvariable!$A$3:$A$296,Samlet!$C2805,Baggrundsvariable!$C$3:$C$296,Samlet!$E2805)</f>
        <v>15.2</v>
      </c>
      <c r="L2805" s="8">
        <f>SUMIFS(Baggrundsvariable!I$3:I$296,Baggrundsvariable!$A$3:$A$296,Samlet!$C2805,Baggrundsvariable!$C$3:$C$296,Samlet!$E2805)</f>
        <v>3.5706883987725551</v>
      </c>
    </row>
    <row r="2806" spans="1:12">
      <c r="A2806">
        <v>9620</v>
      </c>
      <c r="B2806" t="s">
        <v>1201</v>
      </c>
      <c r="C2806">
        <v>840</v>
      </c>
      <c r="D2806" t="s">
        <v>1325</v>
      </c>
      <c r="E2806">
        <v>2015</v>
      </c>
      <c r="F2806" s="15">
        <f>IF(VLOOKUP(IF($A2806&lt;1500,'BM011'!$D$5,IF($A2806&lt;1800,'BM011'!$D$5,IF($A2806&lt;2000,'BM011'!$D$5,$A2806))),'BM011'!$D$5:$U$607,'BM011'!T$609,0)="BRUG KOM",VLOOKUP($C2806,'BM010'!$C$5:$T$102,'BM010'!S$104,0),VLOOKUP(IF($A2806&lt;1500,'BM011'!$D$5,IF($A2806&lt;1800,'BM011'!$D$5,IF($A2806&lt;2000,'BM011'!$D$5,$A2806))),'BM011'!$D$5:$U$607,'BM011'!T$609,0))</f>
        <v>4391</v>
      </c>
      <c r="G2806">
        <f>SUMIFS(Baggrundsvariable!D$3:D$296,Baggrundsvariable!$A$3:$A$296,Samlet!$C2806,Baggrundsvariable!$C$3:$C$296,Samlet!$E2806)</f>
        <v>218859</v>
      </c>
      <c r="H2806" s="8">
        <f>SUMIFS(Baggrundsvariable!E$3:E$296,Baggrundsvariable!$A$3:$A$296,Samlet!$C2806,Baggrundsvariable!$C$3:$C$296,Samlet!$E2806)</f>
        <v>0.43333333333333335</v>
      </c>
      <c r="I2806" s="8">
        <f>SUMIFS(Baggrundsvariable!F$3:F$296,Baggrundsvariable!$A$3:$A$296,Samlet!$C2806,Baggrundsvariable!$C$3:$C$296,Samlet!$E2806)</f>
        <v>1.4</v>
      </c>
      <c r="J2806" s="8">
        <f>SUMIFS(Baggrundsvariable!G$3:G$296,Baggrundsvariable!$A$3:$A$296,Samlet!$C2806,Baggrundsvariable!$C$3:$C$296,Samlet!$E2806)</f>
        <v>9.4</v>
      </c>
      <c r="K2806" s="8">
        <f>SUMIFS(Baggrundsvariable!H$3:H$296,Baggrundsvariable!$A$3:$A$296,Samlet!$C2806,Baggrundsvariable!$C$3:$C$296,Samlet!$E2806)</f>
        <v>11.7</v>
      </c>
      <c r="L2806" s="8">
        <f>SUMIFS(Baggrundsvariable!I$3:I$296,Baggrundsvariable!$A$3:$A$296,Samlet!$C2806,Baggrundsvariable!$C$3:$C$296,Samlet!$E2806)</f>
        <v>2.5890330595624267</v>
      </c>
    </row>
    <row r="2807" spans="1:12">
      <c r="A2807">
        <v>9620</v>
      </c>
      <c r="B2807" t="s">
        <v>1201</v>
      </c>
      <c r="C2807">
        <v>846</v>
      </c>
      <c r="D2807" t="s">
        <v>1323</v>
      </c>
      <c r="E2807">
        <v>2015</v>
      </c>
      <c r="F2807" s="15">
        <f>IF(VLOOKUP(IF($A2807&lt;1500,'BM011'!$D$5,IF($A2807&lt;1800,'BM011'!$D$5,IF($A2807&lt;2000,'BM011'!$D$5,$A2807))),'BM011'!$D$5:$U$607,'BM011'!T$609,0)="BRUG KOM",VLOOKUP($C2807,'BM010'!$C$5:$T$102,'BM010'!S$104,0),VLOOKUP(IF($A2807&lt;1500,'BM011'!$D$5,IF($A2807&lt;1800,'BM011'!$D$5,IF($A2807&lt;2000,'BM011'!$D$5,$A2807))),'BM011'!$D$5:$U$607,'BM011'!T$609,0))</f>
        <v>4391</v>
      </c>
      <c r="G2807">
        <f>SUMIFS(Baggrundsvariable!D$3:D$296,Baggrundsvariable!$A$3:$A$296,Samlet!$C2807,Baggrundsvariable!$C$3:$C$296,Samlet!$E2807)</f>
        <v>200465</v>
      </c>
      <c r="H2807" s="8">
        <f>SUMIFS(Baggrundsvariable!E$3:E$296,Baggrundsvariable!$A$3:$A$296,Samlet!$C2807,Baggrundsvariable!$C$3:$C$296,Samlet!$E2807)</f>
        <v>0.79999999999999993</v>
      </c>
      <c r="I2807" s="8">
        <f>SUMIFS(Baggrundsvariable!F$3:F$296,Baggrundsvariable!$A$3:$A$296,Samlet!$C2807,Baggrundsvariable!$C$3:$C$296,Samlet!$E2807)</f>
        <v>3.1</v>
      </c>
      <c r="J2807" s="8">
        <f>SUMIFS(Baggrundsvariable!G$3:G$296,Baggrundsvariable!$A$3:$A$296,Samlet!$C2807,Baggrundsvariable!$C$3:$C$296,Samlet!$E2807)</f>
        <v>16.600000000000001</v>
      </c>
      <c r="K2807" s="8">
        <f>SUMIFS(Baggrundsvariable!H$3:H$296,Baggrundsvariable!$A$3:$A$296,Samlet!$C2807,Baggrundsvariable!$C$3:$C$296,Samlet!$E2807)</f>
        <v>13.4</v>
      </c>
      <c r="L2807" s="8">
        <f>SUMIFS(Baggrundsvariable!I$3:I$296,Baggrundsvariable!$A$3:$A$296,Samlet!$C2807,Baggrundsvariable!$C$3:$C$296,Samlet!$E2807)</f>
        <v>3.6616408850597222</v>
      </c>
    </row>
    <row r="2808" spans="1:12">
      <c r="A2808">
        <v>9620</v>
      </c>
      <c r="B2808" t="s">
        <v>1201</v>
      </c>
      <c r="C2808">
        <v>791</v>
      </c>
      <c r="D2808" t="s">
        <v>1309</v>
      </c>
      <c r="E2808">
        <v>2015</v>
      </c>
      <c r="F2808" s="15">
        <f>IF(VLOOKUP(IF($A2808&lt;1500,'BM011'!$D$5,IF($A2808&lt;1800,'BM011'!$D$5,IF($A2808&lt;2000,'BM011'!$D$5,$A2808))),'BM011'!$D$5:$U$607,'BM011'!T$609,0)="BRUG KOM",VLOOKUP($C2808,'BM010'!$C$5:$T$102,'BM010'!S$104,0),VLOOKUP(IF($A2808&lt;1500,'BM011'!$D$5,IF($A2808&lt;1800,'BM011'!$D$5,IF($A2808&lt;2000,'BM011'!$D$5,$A2808))),'BM011'!$D$5:$U$607,'BM011'!T$609,0))</f>
        <v>4391</v>
      </c>
      <c r="G2808">
        <f>SUMIFS(Baggrundsvariable!D$3:D$296,Baggrundsvariable!$A$3:$A$296,Samlet!$C2808,Baggrundsvariable!$C$3:$C$296,Samlet!$E2808)</f>
        <v>212065</v>
      </c>
      <c r="H2808" s="8">
        <f>SUMIFS(Baggrundsvariable!E$3:E$296,Baggrundsvariable!$A$3:$A$296,Samlet!$C2808,Baggrundsvariable!$C$3:$C$296,Samlet!$E2808)</f>
        <v>0.69166666666666654</v>
      </c>
      <c r="I2808" s="8">
        <f>SUMIFS(Baggrundsvariable!F$3:F$296,Baggrundsvariable!$A$3:$A$296,Samlet!$C2808,Baggrundsvariable!$C$3:$C$296,Samlet!$E2808)</f>
        <v>3.5</v>
      </c>
      <c r="J2808" s="8">
        <f>SUMIFS(Baggrundsvariable!G$3:G$296,Baggrundsvariable!$A$3:$A$296,Samlet!$C2808,Baggrundsvariable!$C$3:$C$296,Samlet!$E2808)</f>
        <v>15.5</v>
      </c>
      <c r="K2808" s="8">
        <f>SUMIFS(Baggrundsvariable!H$3:H$296,Baggrundsvariable!$A$3:$A$296,Samlet!$C2808,Baggrundsvariable!$C$3:$C$296,Samlet!$E2808)</f>
        <v>14.4</v>
      </c>
      <c r="L2808" s="8">
        <f>SUMIFS(Baggrundsvariable!I$3:I$296,Baggrundsvariable!$A$3:$A$296,Samlet!$C2808,Baggrundsvariable!$C$3:$C$296,Samlet!$E2808)</f>
        <v>4.3694906280061545</v>
      </c>
    </row>
    <row r="2809" spans="1:12">
      <c r="A2809">
        <v>9631</v>
      </c>
      <c r="B2809" t="s">
        <v>1202</v>
      </c>
      <c r="C2809">
        <v>820</v>
      </c>
      <c r="D2809" t="s">
        <v>1326</v>
      </c>
      <c r="E2809">
        <v>2015</v>
      </c>
      <c r="F2809" s="15">
        <f>IF(VLOOKUP(IF($A2809&lt;1500,'BM011'!$D$5,IF($A2809&lt;1800,'BM011'!$D$5,IF($A2809&lt;2000,'BM011'!$D$5,$A2809))),'BM011'!$D$5:$U$607,'BM011'!T$609,0)="BRUG KOM",VLOOKUP($C2809,'BM010'!$C$5:$T$102,'BM010'!S$104,0),VLOOKUP(IF($A2809&lt;1500,'BM011'!$D$5,IF($A2809&lt;1800,'BM011'!$D$5,IF($A2809&lt;2000,'BM011'!$D$5,$A2809))),'BM011'!$D$5:$U$607,'BM011'!T$609,0))</f>
        <v>6004.5</v>
      </c>
      <c r="G2809">
        <f>SUMIFS(Baggrundsvariable!D$3:D$296,Baggrundsvariable!$A$3:$A$296,Samlet!$C2809,Baggrundsvariable!$C$3:$C$296,Samlet!$E2809)</f>
        <v>192756</v>
      </c>
      <c r="H2809" s="8">
        <f>SUMIFS(Baggrundsvariable!E$3:E$296,Baggrundsvariable!$A$3:$A$296,Samlet!$C2809,Baggrundsvariable!$C$3:$C$296,Samlet!$E2809)</f>
        <v>0.91666666666666696</v>
      </c>
      <c r="I2809" s="8">
        <f>SUMIFS(Baggrundsvariable!F$3:F$296,Baggrundsvariable!$A$3:$A$296,Samlet!$C2809,Baggrundsvariable!$C$3:$C$296,Samlet!$E2809)</f>
        <v>3</v>
      </c>
      <c r="J2809" s="8">
        <f>SUMIFS(Baggrundsvariable!G$3:G$296,Baggrundsvariable!$A$3:$A$296,Samlet!$C2809,Baggrundsvariable!$C$3:$C$296,Samlet!$E2809)</f>
        <v>18.100000000000001</v>
      </c>
      <c r="K2809" s="8">
        <f>SUMIFS(Baggrundsvariable!H$3:H$296,Baggrundsvariable!$A$3:$A$296,Samlet!$C2809,Baggrundsvariable!$C$3:$C$296,Samlet!$E2809)</f>
        <v>15.2</v>
      </c>
      <c r="L2809" s="8">
        <f>SUMIFS(Baggrundsvariable!I$3:I$296,Baggrundsvariable!$A$3:$A$296,Samlet!$C2809,Baggrundsvariable!$C$3:$C$296,Samlet!$E2809)</f>
        <v>3.5706883987725551</v>
      </c>
    </row>
    <row r="2810" spans="1:12">
      <c r="A2810">
        <v>9631</v>
      </c>
      <c r="B2810" t="s">
        <v>1202</v>
      </c>
      <c r="C2810">
        <v>791</v>
      </c>
      <c r="D2810" t="s">
        <v>1309</v>
      </c>
      <c r="E2810">
        <v>2015</v>
      </c>
      <c r="F2810" s="15">
        <f>IF(VLOOKUP(IF($A2810&lt;1500,'BM011'!$D$5,IF($A2810&lt;1800,'BM011'!$D$5,IF($A2810&lt;2000,'BM011'!$D$5,$A2810))),'BM011'!$D$5:$U$607,'BM011'!T$609,0)="BRUG KOM",VLOOKUP($C2810,'BM010'!$C$5:$T$102,'BM010'!S$104,0),VLOOKUP(IF($A2810&lt;1500,'BM011'!$D$5,IF($A2810&lt;1800,'BM011'!$D$5,IF($A2810&lt;2000,'BM011'!$D$5,$A2810))),'BM011'!$D$5:$U$607,'BM011'!T$609,0))</f>
        <v>8727</v>
      </c>
      <c r="G2810">
        <f>SUMIFS(Baggrundsvariable!D$3:D$296,Baggrundsvariable!$A$3:$A$296,Samlet!$C2810,Baggrundsvariable!$C$3:$C$296,Samlet!$E2810)</f>
        <v>212065</v>
      </c>
      <c r="H2810" s="8">
        <f>SUMIFS(Baggrundsvariable!E$3:E$296,Baggrundsvariable!$A$3:$A$296,Samlet!$C2810,Baggrundsvariable!$C$3:$C$296,Samlet!$E2810)</f>
        <v>0.69166666666666654</v>
      </c>
      <c r="I2810" s="8">
        <f>SUMIFS(Baggrundsvariable!F$3:F$296,Baggrundsvariable!$A$3:$A$296,Samlet!$C2810,Baggrundsvariable!$C$3:$C$296,Samlet!$E2810)</f>
        <v>3.5</v>
      </c>
      <c r="J2810" s="8">
        <f>SUMIFS(Baggrundsvariable!G$3:G$296,Baggrundsvariable!$A$3:$A$296,Samlet!$C2810,Baggrundsvariable!$C$3:$C$296,Samlet!$E2810)</f>
        <v>15.5</v>
      </c>
      <c r="K2810" s="8">
        <f>SUMIFS(Baggrundsvariable!H$3:H$296,Baggrundsvariable!$A$3:$A$296,Samlet!$C2810,Baggrundsvariable!$C$3:$C$296,Samlet!$E2810)</f>
        <v>14.4</v>
      </c>
      <c r="L2810" s="8">
        <f>SUMIFS(Baggrundsvariable!I$3:I$296,Baggrundsvariable!$A$3:$A$296,Samlet!$C2810,Baggrundsvariable!$C$3:$C$296,Samlet!$E2810)</f>
        <v>4.3694906280061545</v>
      </c>
    </row>
    <row r="2811" spans="1:12">
      <c r="A2811">
        <v>9632</v>
      </c>
      <c r="B2811" t="s">
        <v>1203</v>
      </c>
      <c r="C2811">
        <v>846</v>
      </c>
      <c r="D2811" t="s">
        <v>1323</v>
      </c>
      <c r="E2811">
        <v>2015</v>
      </c>
      <c r="F2811" s="15">
        <f>IF(VLOOKUP(IF($A2811&lt;1500,'BM011'!$D$5,IF($A2811&lt;1800,'BM011'!$D$5,IF($A2811&lt;2000,'BM011'!$D$5,$A2811))),'BM011'!$D$5:$U$607,'BM011'!T$609,0)="BRUG KOM",VLOOKUP($C2811,'BM010'!$C$5:$T$102,'BM010'!S$104,0),VLOOKUP(IF($A2811&lt;1500,'BM011'!$D$5,IF($A2811&lt;1800,'BM011'!$D$5,IF($A2811&lt;2000,'BM011'!$D$5,$A2811))),'BM011'!$D$5:$U$607,'BM011'!T$609,0))</f>
        <v>6749</v>
      </c>
      <c r="G2811">
        <f>SUMIFS(Baggrundsvariable!D$3:D$296,Baggrundsvariable!$A$3:$A$296,Samlet!$C2811,Baggrundsvariable!$C$3:$C$296,Samlet!$E2811)</f>
        <v>200465</v>
      </c>
      <c r="H2811" s="8">
        <f>SUMIFS(Baggrundsvariable!E$3:E$296,Baggrundsvariable!$A$3:$A$296,Samlet!$C2811,Baggrundsvariable!$C$3:$C$296,Samlet!$E2811)</f>
        <v>0.79999999999999993</v>
      </c>
      <c r="I2811" s="8">
        <f>SUMIFS(Baggrundsvariable!F$3:F$296,Baggrundsvariable!$A$3:$A$296,Samlet!$C2811,Baggrundsvariable!$C$3:$C$296,Samlet!$E2811)</f>
        <v>3.1</v>
      </c>
      <c r="J2811" s="8">
        <f>SUMIFS(Baggrundsvariable!G$3:G$296,Baggrundsvariable!$A$3:$A$296,Samlet!$C2811,Baggrundsvariable!$C$3:$C$296,Samlet!$E2811)</f>
        <v>16.600000000000001</v>
      </c>
      <c r="K2811" s="8">
        <f>SUMIFS(Baggrundsvariable!H$3:H$296,Baggrundsvariable!$A$3:$A$296,Samlet!$C2811,Baggrundsvariable!$C$3:$C$296,Samlet!$E2811)</f>
        <v>13.4</v>
      </c>
      <c r="L2811" s="8">
        <f>SUMIFS(Baggrundsvariable!I$3:I$296,Baggrundsvariable!$A$3:$A$296,Samlet!$C2811,Baggrundsvariable!$C$3:$C$296,Samlet!$E2811)</f>
        <v>3.6616408850597222</v>
      </c>
    </row>
    <row r="2812" spans="1:12">
      <c r="A2812">
        <v>9632</v>
      </c>
      <c r="B2812" t="s">
        <v>1203</v>
      </c>
      <c r="C2812">
        <v>791</v>
      </c>
      <c r="D2812" t="s">
        <v>1309</v>
      </c>
      <c r="E2812">
        <v>2015</v>
      </c>
      <c r="F2812" s="15">
        <f>IF(VLOOKUP(IF($A2812&lt;1500,'BM011'!$D$5,IF($A2812&lt;1800,'BM011'!$D$5,IF($A2812&lt;2000,'BM011'!$D$5,$A2812))),'BM011'!$D$5:$U$607,'BM011'!T$609,0)="BRUG KOM",VLOOKUP($C2812,'BM010'!$C$5:$T$102,'BM010'!S$104,0),VLOOKUP(IF($A2812&lt;1500,'BM011'!$D$5,IF($A2812&lt;1800,'BM011'!$D$5,IF($A2812&lt;2000,'BM011'!$D$5,$A2812))),'BM011'!$D$5:$U$607,'BM011'!T$609,0))</f>
        <v>8727</v>
      </c>
      <c r="G2812">
        <f>SUMIFS(Baggrundsvariable!D$3:D$296,Baggrundsvariable!$A$3:$A$296,Samlet!$C2812,Baggrundsvariable!$C$3:$C$296,Samlet!$E2812)</f>
        <v>212065</v>
      </c>
      <c r="H2812" s="8">
        <f>SUMIFS(Baggrundsvariable!E$3:E$296,Baggrundsvariable!$A$3:$A$296,Samlet!$C2812,Baggrundsvariable!$C$3:$C$296,Samlet!$E2812)</f>
        <v>0.69166666666666654</v>
      </c>
      <c r="I2812" s="8">
        <f>SUMIFS(Baggrundsvariable!F$3:F$296,Baggrundsvariable!$A$3:$A$296,Samlet!$C2812,Baggrundsvariable!$C$3:$C$296,Samlet!$E2812)</f>
        <v>3.5</v>
      </c>
      <c r="J2812" s="8">
        <f>SUMIFS(Baggrundsvariable!G$3:G$296,Baggrundsvariable!$A$3:$A$296,Samlet!$C2812,Baggrundsvariable!$C$3:$C$296,Samlet!$E2812)</f>
        <v>15.5</v>
      </c>
      <c r="K2812" s="8">
        <f>SUMIFS(Baggrundsvariable!H$3:H$296,Baggrundsvariable!$A$3:$A$296,Samlet!$C2812,Baggrundsvariable!$C$3:$C$296,Samlet!$E2812)</f>
        <v>14.4</v>
      </c>
      <c r="L2812" s="8">
        <f>SUMIFS(Baggrundsvariable!I$3:I$296,Baggrundsvariable!$A$3:$A$296,Samlet!$C2812,Baggrundsvariable!$C$3:$C$296,Samlet!$E2812)</f>
        <v>4.3694906280061545</v>
      </c>
    </row>
    <row r="2813" spans="1:12">
      <c r="A2813">
        <v>9640</v>
      </c>
      <c r="B2813" t="s">
        <v>1204</v>
      </c>
      <c r="C2813">
        <v>820</v>
      </c>
      <c r="D2813" t="s">
        <v>1326</v>
      </c>
      <c r="E2813">
        <v>2015</v>
      </c>
      <c r="F2813" s="15">
        <f>IF(VLOOKUP(IF($A2813&lt;1500,'BM011'!$D$5,IF($A2813&lt;1800,'BM011'!$D$5,IF($A2813&lt;2000,'BM011'!$D$5,$A2813))),'BM011'!$D$5:$U$607,'BM011'!T$609,0)="BRUG KOM",VLOOKUP($C2813,'BM010'!$C$5:$T$102,'BM010'!S$104,0),VLOOKUP(IF($A2813&lt;1500,'BM011'!$D$5,IF($A2813&lt;1800,'BM011'!$D$5,IF($A2813&lt;2000,'BM011'!$D$5,$A2813))),'BM011'!$D$5:$U$607,'BM011'!T$609,0))</f>
        <v>5031</v>
      </c>
      <c r="G2813">
        <f>SUMIFS(Baggrundsvariable!D$3:D$296,Baggrundsvariable!$A$3:$A$296,Samlet!$C2813,Baggrundsvariable!$C$3:$C$296,Samlet!$E2813)</f>
        <v>192756</v>
      </c>
      <c r="H2813" s="8">
        <f>SUMIFS(Baggrundsvariable!E$3:E$296,Baggrundsvariable!$A$3:$A$296,Samlet!$C2813,Baggrundsvariable!$C$3:$C$296,Samlet!$E2813)</f>
        <v>0.91666666666666696</v>
      </c>
      <c r="I2813" s="8">
        <f>SUMIFS(Baggrundsvariable!F$3:F$296,Baggrundsvariable!$A$3:$A$296,Samlet!$C2813,Baggrundsvariable!$C$3:$C$296,Samlet!$E2813)</f>
        <v>3</v>
      </c>
      <c r="J2813" s="8">
        <f>SUMIFS(Baggrundsvariable!G$3:G$296,Baggrundsvariable!$A$3:$A$296,Samlet!$C2813,Baggrundsvariable!$C$3:$C$296,Samlet!$E2813)</f>
        <v>18.100000000000001</v>
      </c>
      <c r="K2813" s="8">
        <f>SUMIFS(Baggrundsvariable!H$3:H$296,Baggrundsvariable!$A$3:$A$296,Samlet!$C2813,Baggrundsvariable!$C$3:$C$296,Samlet!$E2813)</f>
        <v>15.2</v>
      </c>
      <c r="L2813" s="8">
        <f>SUMIFS(Baggrundsvariable!I$3:I$296,Baggrundsvariable!$A$3:$A$296,Samlet!$C2813,Baggrundsvariable!$C$3:$C$296,Samlet!$E2813)</f>
        <v>3.5706883987725551</v>
      </c>
    </row>
    <row r="2814" spans="1:12">
      <c r="A2814">
        <v>9670</v>
      </c>
      <c r="B2814" t="s">
        <v>1205</v>
      </c>
      <c r="C2814">
        <v>820</v>
      </c>
      <c r="D2814" t="s">
        <v>1326</v>
      </c>
      <c r="E2814">
        <v>2015</v>
      </c>
      <c r="F2814" s="15">
        <f>IF(VLOOKUP(IF($A2814&lt;1500,'BM011'!$D$5,IF($A2814&lt;1800,'BM011'!$D$5,IF($A2814&lt;2000,'BM011'!$D$5,$A2814))),'BM011'!$D$5:$U$607,'BM011'!T$609,0)="BRUG KOM",VLOOKUP($C2814,'BM010'!$C$5:$T$102,'BM010'!S$104,0),VLOOKUP(IF($A2814&lt;1500,'BM011'!$D$5,IF($A2814&lt;1800,'BM011'!$D$5,IF($A2814&lt;2000,'BM011'!$D$5,$A2814))),'BM011'!$D$5:$U$607,'BM011'!T$609,0))</f>
        <v>5126.5</v>
      </c>
      <c r="G2814">
        <f>SUMIFS(Baggrundsvariable!D$3:D$296,Baggrundsvariable!$A$3:$A$296,Samlet!$C2814,Baggrundsvariable!$C$3:$C$296,Samlet!$E2814)</f>
        <v>192756</v>
      </c>
      <c r="H2814" s="8">
        <f>SUMIFS(Baggrundsvariable!E$3:E$296,Baggrundsvariable!$A$3:$A$296,Samlet!$C2814,Baggrundsvariable!$C$3:$C$296,Samlet!$E2814)</f>
        <v>0.91666666666666696</v>
      </c>
      <c r="I2814" s="8">
        <f>SUMIFS(Baggrundsvariable!F$3:F$296,Baggrundsvariable!$A$3:$A$296,Samlet!$C2814,Baggrundsvariable!$C$3:$C$296,Samlet!$E2814)</f>
        <v>3</v>
      </c>
      <c r="J2814" s="8">
        <f>SUMIFS(Baggrundsvariable!G$3:G$296,Baggrundsvariable!$A$3:$A$296,Samlet!$C2814,Baggrundsvariable!$C$3:$C$296,Samlet!$E2814)</f>
        <v>18.100000000000001</v>
      </c>
      <c r="K2814" s="8">
        <f>SUMIFS(Baggrundsvariable!H$3:H$296,Baggrundsvariable!$A$3:$A$296,Samlet!$C2814,Baggrundsvariable!$C$3:$C$296,Samlet!$E2814)</f>
        <v>15.2</v>
      </c>
      <c r="L2814" s="8">
        <f>SUMIFS(Baggrundsvariable!I$3:I$296,Baggrundsvariable!$A$3:$A$296,Samlet!$C2814,Baggrundsvariable!$C$3:$C$296,Samlet!$E2814)</f>
        <v>3.5706883987725551</v>
      </c>
    </row>
    <row r="2815" spans="1:12">
      <c r="A2815">
        <v>9670</v>
      </c>
      <c r="B2815" t="s">
        <v>1205</v>
      </c>
      <c r="C2815">
        <v>849</v>
      </c>
      <c r="D2815" t="s">
        <v>1329</v>
      </c>
      <c r="E2815">
        <v>2015</v>
      </c>
      <c r="F2815" s="15">
        <f>IF(VLOOKUP(IF($A2815&lt;1500,'BM011'!$D$5,IF($A2815&lt;1800,'BM011'!$D$5,IF($A2815&lt;2000,'BM011'!$D$5,$A2815))),'BM011'!$D$5:$U$607,'BM011'!T$609,0)="BRUG KOM",VLOOKUP($C2815,'BM010'!$C$5:$T$102,'BM010'!S$104,0),VLOOKUP(IF($A2815&lt;1500,'BM011'!$D$5,IF($A2815&lt;1800,'BM011'!$D$5,IF($A2815&lt;2000,'BM011'!$D$5,$A2815))),'BM011'!$D$5:$U$607,'BM011'!T$609,0))</f>
        <v>5126.5</v>
      </c>
      <c r="G2815">
        <f>SUMIFS(Baggrundsvariable!D$3:D$296,Baggrundsvariable!$A$3:$A$296,Samlet!$C2815,Baggrundsvariable!$C$3:$C$296,Samlet!$E2815)</f>
        <v>200225</v>
      </c>
      <c r="H2815" s="8">
        <f>SUMIFS(Baggrundsvariable!E$3:E$296,Baggrundsvariable!$A$3:$A$296,Samlet!$C2815,Baggrundsvariable!$C$3:$C$296,Samlet!$E2815)</f>
        <v>0.63333333333333319</v>
      </c>
      <c r="I2815" s="8">
        <f>SUMIFS(Baggrundsvariable!F$3:F$296,Baggrundsvariable!$A$3:$A$296,Samlet!$C2815,Baggrundsvariable!$C$3:$C$296,Samlet!$E2815)</f>
        <v>3.5</v>
      </c>
      <c r="J2815" s="8">
        <f>SUMIFS(Baggrundsvariable!G$3:G$296,Baggrundsvariable!$A$3:$A$296,Samlet!$C2815,Baggrundsvariable!$C$3:$C$296,Samlet!$E2815)</f>
        <v>15.5</v>
      </c>
      <c r="K2815" s="8">
        <f>SUMIFS(Baggrundsvariable!H$3:H$296,Baggrundsvariable!$A$3:$A$296,Samlet!$C2815,Baggrundsvariable!$C$3:$C$296,Samlet!$E2815)</f>
        <v>11.9</v>
      </c>
      <c r="L2815" s="8">
        <f>SUMIFS(Baggrundsvariable!I$3:I$296,Baggrundsvariable!$A$3:$A$296,Samlet!$C2815,Baggrundsvariable!$C$3:$C$296,Samlet!$E2815)</f>
        <v>2.9201690247221443</v>
      </c>
    </row>
    <row r="2816" spans="1:12">
      <c r="A2816">
        <v>9681</v>
      </c>
      <c r="B2816" t="s">
        <v>1206</v>
      </c>
      <c r="C2816">
        <v>820</v>
      </c>
      <c r="D2816" t="s">
        <v>1326</v>
      </c>
      <c r="E2816">
        <v>2015</v>
      </c>
      <c r="F2816" s="15">
        <f>IF(VLOOKUP(IF($A2816&lt;1500,'BM011'!$D$5,IF($A2816&lt;1800,'BM011'!$D$5,IF($A2816&lt;2000,'BM011'!$D$5,$A2816))),'BM011'!$D$5:$U$607,'BM011'!T$609,0)="BRUG KOM",VLOOKUP($C2816,'BM010'!$C$5:$T$102,'BM010'!S$104,0),VLOOKUP(IF($A2816&lt;1500,'BM011'!$D$5,IF($A2816&lt;1800,'BM011'!$D$5,IF($A2816&lt;2000,'BM011'!$D$5,$A2816))),'BM011'!$D$5:$U$607,'BM011'!T$609,0))</f>
        <v>3494</v>
      </c>
      <c r="G2816">
        <f>SUMIFS(Baggrundsvariable!D$3:D$296,Baggrundsvariable!$A$3:$A$296,Samlet!$C2816,Baggrundsvariable!$C$3:$C$296,Samlet!$E2816)</f>
        <v>192756</v>
      </c>
      <c r="H2816" s="8">
        <f>SUMIFS(Baggrundsvariable!E$3:E$296,Baggrundsvariable!$A$3:$A$296,Samlet!$C2816,Baggrundsvariable!$C$3:$C$296,Samlet!$E2816)</f>
        <v>0.91666666666666696</v>
      </c>
      <c r="I2816" s="8">
        <f>SUMIFS(Baggrundsvariable!F$3:F$296,Baggrundsvariable!$A$3:$A$296,Samlet!$C2816,Baggrundsvariable!$C$3:$C$296,Samlet!$E2816)</f>
        <v>3</v>
      </c>
      <c r="J2816" s="8">
        <f>SUMIFS(Baggrundsvariable!G$3:G$296,Baggrundsvariable!$A$3:$A$296,Samlet!$C2816,Baggrundsvariable!$C$3:$C$296,Samlet!$E2816)</f>
        <v>18.100000000000001</v>
      </c>
      <c r="K2816" s="8">
        <f>SUMIFS(Baggrundsvariable!H$3:H$296,Baggrundsvariable!$A$3:$A$296,Samlet!$C2816,Baggrundsvariable!$C$3:$C$296,Samlet!$E2816)</f>
        <v>15.2</v>
      </c>
      <c r="L2816" s="8">
        <f>SUMIFS(Baggrundsvariable!I$3:I$296,Baggrundsvariable!$A$3:$A$296,Samlet!$C2816,Baggrundsvariable!$C$3:$C$296,Samlet!$E2816)</f>
        <v>3.5706883987725551</v>
      </c>
    </row>
    <row r="2817" spans="1:12">
      <c r="A2817">
        <v>9690</v>
      </c>
      <c r="B2817" t="s">
        <v>1207</v>
      </c>
      <c r="C2817">
        <v>849</v>
      </c>
      <c r="D2817" t="s">
        <v>1329</v>
      </c>
      <c r="E2817">
        <v>2015</v>
      </c>
      <c r="F2817" s="15">
        <f>IF(VLOOKUP(IF($A2817&lt;1500,'BM011'!$D$5,IF($A2817&lt;1800,'BM011'!$D$5,IF($A2817&lt;2000,'BM011'!$D$5,$A2817))),'BM011'!$D$5:$U$607,'BM011'!T$609,0)="BRUG KOM",VLOOKUP($C2817,'BM010'!$C$5:$T$102,'BM010'!S$104,0),VLOOKUP(IF($A2817&lt;1500,'BM011'!$D$5,IF($A2817&lt;1800,'BM011'!$D$5,IF($A2817&lt;2000,'BM011'!$D$5,$A2817))),'BM011'!$D$5:$U$607,'BM011'!T$609,0))</f>
        <v>6119.5</v>
      </c>
      <c r="G2817">
        <f>SUMIFS(Baggrundsvariable!D$3:D$296,Baggrundsvariable!$A$3:$A$296,Samlet!$C2817,Baggrundsvariable!$C$3:$C$296,Samlet!$E2817)</f>
        <v>200225</v>
      </c>
      <c r="H2817" s="8">
        <f>SUMIFS(Baggrundsvariable!E$3:E$296,Baggrundsvariable!$A$3:$A$296,Samlet!$C2817,Baggrundsvariable!$C$3:$C$296,Samlet!$E2817)</f>
        <v>0.63333333333333319</v>
      </c>
      <c r="I2817" s="8">
        <f>SUMIFS(Baggrundsvariable!F$3:F$296,Baggrundsvariable!$A$3:$A$296,Samlet!$C2817,Baggrundsvariable!$C$3:$C$296,Samlet!$E2817)</f>
        <v>3.5</v>
      </c>
      <c r="J2817" s="8">
        <f>SUMIFS(Baggrundsvariable!G$3:G$296,Baggrundsvariable!$A$3:$A$296,Samlet!$C2817,Baggrundsvariable!$C$3:$C$296,Samlet!$E2817)</f>
        <v>15.5</v>
      </c>
      <c r="K2817" s="8">
        <f>SUMIFS(Baggrundsvariable!H$3:H$296,Baggrundsvariable!$A$3:$A$296,Samlet!$C2817,Baggrundsvariable!$C$3:$C$296,Samlet!$E2817)</f>
        <v>11.9</v>
      </c>
      <c r="L2817" s="8">
        <f>SUMIFS(Baggrundsvariable!I$3:I$296,Baggrundsvariable!$A$3:$A$296,Samlet!$C2817,Baggrundsvariable!$C$3:$C$296,Samlet!$E2817)</f>
        <v>2.9201690247221443</v>
      </c>
    </row>
    <row r="2818" spans="1:12">
      <c r="A2818">
        <v>9700</v>
      </c>
      <c r="B2818" t="s">
        <v>1208</v>
      </c>
      <c r="C2818">
        <v>810</v>
      </c>
      <c r="D2818" t="s">
        <v>1328</v>
      </c>
      <c r="E2818">
        <v>2015</v>
      </c>
      <c r="F2818" s="15">
        <f>IF(VLOOKUP(IF($A2818&lt;1500,'BM011'!$D$5,IF($A2818&lt;1800,'BM011'!$D$5,IF($A2818&lt;2000,'BM011'!$D$5,$A2818))),'BM011'!$D$5:$U$607,'BM011'!T$609,0)="BRUG KOM",VLOOKUP($C2818,'BM010'!$C$5:$T$102,'BM010'!S$104,0),VLOOKUP(IF($A2818&lt;1500,'BM011'!$D$5,IF($A2818&lt;1800,'BM011'!$D$5,IF($A2818&lt;2000,'BM011'!$D$5,$A2818))),'BM011'!$D$5:$U$607,'BM011'!T$609,0))</f>
        <v>6994.25</v>
      </c>
      <c r="G2818">
        <f>SUMIFS(Baggrundsvariable!D$3:D$296,Baggrundsvariable!$A$3:$A$296,Samlet!$C2818,Baggrundsvariable!$C$3:$C$296,Samlet!$E2818)</f>
        <v>198125</v>
      </c>
      <c r="H2818" s="8">
        <f>SUMIFS(Baggrundsvariable!E$3:E$296,Baggrundsvariable!$A$3:$A$296,Samlet!$C2818,Baggrundsvariable!$C$3:$C$296,Samlet!$E2818)</f>
        <v>0.65833333333333321</v>
      </c>
      <c r="I2818" s="8">
        <f>SUMIFS(Baggrundsvariable!F$3:F$296,Baggrundsvariable!$A$3:$A$296,Samlet!$C2818,Baggrundsvariable!$C$3:$C$296,Samlet!$E2818)</f>
        <v>3.5</v>
      </c>
      <c r="J2818" s="8">
        <f>SUMIFS(Baggrundsvariable!G$3:G$296,Baggrundsvariable!$A$3:$A$296,Samlet!$C2818,Baggrundsvariable!$C$3:$C$296,Samlet!$E2818)</f>
        <v>15.4</v>
      </c>
      <c r="K2818" s="8">
        <f>SUMIFS(Baggrundsvariable!H$3:H$296,Baggrundsvariable!$A$3:$A$296,Samlet!$C2818,Baggrundsvariable!$C$3:$C$296,Samlet!$E2818)</f>
        <v>12.6</v>
      </c>
      <c r="L2818" s="8">
        <f>SUMIFS(Baggrundsvariable!I$3:I$296,Baggrundsvariable!$A$3:$A$296,Samlet!$C2818,Baggrundsvariable!$C$3:$C$296,Samlet!$E2818)</f>
        <v>3.6897978517393666</v>
      </c>
    </row>
    <row r="2819" spans="1:12">
      <c r="A2819">
        <v>9700</v>
      </c>
      <c r="B2819" t="s">
        <v>1208</v>
      </c>
      <c r="C2819">
        <v>849</v>
      </c>
      <c r="D2819" t="s">
        <v>1329</v>
      </c>
      <c r="E2819">
        <v>2015</v>
      </c>
      <c r="F2819" s="15">
        <f>IF(VLOOKUP(IF($A2819&lt;1500,'BM011'!$D$5,IF($A2819&lt;1800,'BM011'!$D$5,IF($A2819&lt;2000,'BM011'!$D$5,$A2819))),'BM011'!$D$5:$U$607,'BM011'!T$609,0)="BRUG KOM",VLOOKUP($C2819,'BM010'!$C$5:$T$102,'BM010'!S$104,0),VLOOKUP(IF($A2819&lt;1500,'BM011'!$D$5,IF($A2819&lt;1800,'BM011'!$D$5,IF($A2819&lt;2000,'BM011'!$D$5,$A2819))),'BM011'!$D$5:$U$607,'BM011'!T$609,0))</f>
        <v>6994.25</v>
      </c>
      <c r="G2819">
        <f>SUMIFS(Baggrundsvariable!D$3:D$296,Baggrundsvariable!$A$3:$A$296,Samlet!$C2819,Baggrundsvariable!$C$3:$C$296,Samlet!$E2819)</f>
        <v>200225</v>
      </c>
      <c r="H2819" s="8">
        <f>SUMIFS(Baggrundsvariable!E$3:E$296,Baggrundsvariable!$A$3:$A$296,Samlet!$C2819,Baggrundsvariable!$C$3:$C$296,Samlet!$E2819)</f>
        <v>0.63333333333333319</v>
      </c>
      <c r="I2819" s="8">
        <f>SUMIFS(Baggrundsvariable!F$3:F$296,Baggrundsvariable!$A$3:$A$296,Samlet!$C2819,Baggrundsvariable!$C$3:$C$296,Samlet!$E2819)</f>
        <v>3.5</v>
      </c>
      <c r="J2819" s="8">
        <f>SUMIFS(Baggrundsvariable!G$3:G$296,Baggrundsvariable!$A$3:$A$296,Samlet!$C2819,Baggrundsvariable!$C$3:$C$296,Samlet!$E2819)</f>
        <v>15.5</v>
      </c>
      <c r="K2819" s="8">
        <f>SUMIFS(Baggrundsvariable!H$3:H$296,Baggrundsvariable!$A$3:$A$296,Samlet!$C2819,Baggrundsvariable!$C$3:$C$296,Samlet!$E2819)</f>
        <v>11.9</v>
      </c>
      <c r="L2819" s="8">
        <f>SUMIFS(Baggrundsvariable!I$3:I$296,Baggrundsvariable!$A$3:$A$296,Samlet!$C2819,Baggrundsvariable!$C$3:$C$296,Samlet!$E2819)</f>
        <v>2.9201690247221443</v>
      </c>
    </row>
    <row r="2820" spans="1:12">
      <c r="A2820">
        <v>9740</v>
      </c>
      <c r="B2820" t="s">
        <v>1209</v>
      </c>
      <c r="C2820">
        <v>810</v>
      </c>
      <c r="D2820" t="s">
        <v>1328</v>
      </c>
      <c r="E2820">
        <v>2015</v>
      </c>
      <c r="F2820" s="15">
        <f>IF(VLOOKUP(IF($A2820&lt;1500,'BM011'!$D$5,IF($A2820&lt;1800,'BM011'!$D$5,IF($A2820&lt;2000,'BM011'!$D$5,$A2820))),'BM011'!$D$5:$U$607,'BM011'!T$609,0)="BRUG KOM",VLOOKUP($C2820,'BM010'!$C$5:$T$102,'BM010'!S$104,0),VLOOKUP(IF($A2820&lt;1500,'BM011'!$D$5,IF($A2820&lt;1800,'BM011'!$D$5,IF($A2820&lt;2000,'BM011'!$D$5,$A2820))),'BM011'!$D$5:$U$607,'BM011'!T$609,0))</f>
        <v>7147.25</v>
      </c>
      <c r="G2820">
        <f>SUMIFS(Baggrundsvariable!D$3:D$296,Baggrundsvariable!$A$3:$A$296,Samlet!$C2820,Baggrundsvariable!$C$3:$C$296,Samlet!$E2820)</f>
        <v>198125</v>
      </c>
      <c r="H2820" s="8">
        <f>SUMIFS(Baggrundsvariable!E$3:E$296,Baggrundsvariable!$A$3:$A$296,Samlet!$C2820,Baggrundsvariable!$C$3:$C$296,Samlet!$E2820)</f>
        <v>0.65833333333333321</v>
      </c>
      <c r="I2820" s="8">
        <f>SUMIFS(Baggrundsvariable!F$3:F$296,Baggrundsvariable!$A$3:$A$296,Samlet!$C2820,Baggrundsvariable!$C$3:$C$296,Samlet!$E2820)</f>
        <v>3.5</v>
      </c>
      <c r="J2820" s="8">
        <f>SUMIFS(Baggrundsvariable!G$3:G$296,Baggrundsvariable!$A$3:$A$296,Samlet!$C2820,Baggrundsvariable!$C$3:$C$296,Samlet!$E2820)</f>
        <v>15.4</v>
      </c>
      <c r="K2820" s="8">
        <f>SUMIFS(Baggrundsvariable!H$3:H$296,Baggrundsvariable!$A$3:$A$296,Samlet!$C2820,Baggrundsvariable!$C$3:$C$296,Samlet!$E2820)</f>
        <v>12.6</v>
      </c>
      <c r="L2820" s="8">
        <f>SUMIFS(Baggrundsvariable!I$3:I$296,Baggrundsvariable!$A$3:$A$296,Samlet!$C2820,Baggrundsvariable!$C$3:$C$296,Samlet!$E2820)</f>
        <v>3.6897978517393666</v>
      </c>
    </row>
    <row r="2821" spans="1:12">
      <c r="A2821">
        <v>9740</v>
      </c>
      <c r="B2821" t="s">
        <v>1209</v>
      </c>
      <c r="C2821">
        <v>860</v>
      </c>
      <c r="D2821" t="s">
        <v>1330</v>
      </c>
      <c r="E2821">
        <v>2015</v>
      </c>
      <c r="F2821" s="15">
        <f>IF(VLOOKUP(IF($A2821&lt;1500,'BM011'!$D$5,IF($A2821&lt;1800,'BM011'!$D$5,IF($A2821&lt;2000,'BM011'!$D$5,$A2821))),'BM011'!$D$5:$U$607,'BM011'!T$609,0)="BRUG KOM",VLOOKUP($C2821,'BM010'!$C$5:$T$102,'BM010'!S$104,0),VLOOKUP(IF($A2821&lt;1500,'BM011'!$D$5,IF($A2821&lt;1800,'BM011'!$D$5,IF($A2821&lt;2000,'BM011'!$D$5,$A2821))),'BM011'!$D$5:$U$607,'BM011'!T$609,0))</f>
        <v>6823.75</v>
      </c>
      <c r="G2821">
        <f>SUMIFS(Baggrundsvariable!D$3:D$296,Baggrundsvariable!$A$3:$A$296,Samlet!$C2821,Baggrundsvariable!$C$3:$C$296,Samlet!$E2821)</f>
        <v>201501</v>
      </c>
      <c r="H2821" s="8">
        <f>SUMIFS(Baggrundsvariable!E$3:E$296,Baggrundsvariable!$A$3:$A$296,Samlet!$C2821,Baggrundsvariable!$C$3:$C$296,Samlet!$E2821)</f>
        <v>0.66666666666666663</v>
      </c>
      <c r="I2821" s="8">
        <f>SUMIFS(Baggrundsvariable!F$3:F$296,Baggrundsvariable!$A$3:$A$296,Samlet!$C2821,Baggrundsvariable!$C$3:$C$296,Samlet!$E2821)</f>
        <v>3.3</v>
      </c>
      <c r="J2821" s="8">
        <f>SUMIFS(Baggrundsvariable!G$3:G$296,Baggrundsvariable!$A$3:$A$296,Samlet!$C2821,Baggrundsvariable!$C$3:$C$296,Samlet!$E2821)</f>
        <v>17.7</v>
      </c>
      <c r="K2821" s="8">
        <f>SUMIFS(Baggrundsvariable!H$3:H$296,Baggrundsvariable!$A$3:$A$296,Samlet!$C2821,Baggrundsvariable!$C$3:$C$296,Samlet!$E2821)</f>
        <v>14.5</v>
      </c>
      <c r="L2821" s="8">
        <f>SUMIFS(Baggrundsvariable!I$3:I$296,Baggrundsvariable!$A$3:$A$296,Samlet!$C2821,Baggrundsvariable!$C$3:$C$296,Samlet!$E2821)</f>
        <v>4.1201309629448302</v>
      </c>
    </row>
    <row r="2822" spans="1:12">
      <c r="A2822">
        <v>9750</v>
      </c>
      <c r="B2822" t="s">
        <v>1210</v>
      </c>
      <c r="C2822">
        <v>810</v>
      </c>
      <c r="D2822" t="s">
        <v>1328</v>
      </c>
      <c r="E2822">
        <v>2015</v>
      </c>
      <c r="F2822" s="15">
        <f>IF(VLOOKUP(IF($A2822&lt;1500,'BM011'!$D$5,IF($A2822&lt;1800,'BM011'!$D$5,IF($A2822&lt;2000,'BM011'!$D$5,$A2822))),'BM011'!$D$5:$U$607,'BM011'!T$609,0)="BRUG KOM",VLOOKUP($C2822,'BM010'!$C$5:$T$102,'BM010'!S$104,0),VLOOKUP(IF($A2822&lt;1500,'BM011'!$D$5,IF($A2822&lt;1800,'BM011'!$D$5,IF($A2822&lt;2000,'BM011'!$D$5,$A2822))),'BM011'!$D$5:$U$607,'BM011'!T$609,0))</f>
        <v>7147.25</v>
      </c>
      <c r="G2822">
        <f>SUMIFS(Baggrundsvariable!D$3:D$296,Baggrundsvariable!$A$3:$A$296,Samlet!$C2822,Baggrundsvariable!$C$3:$C$296,Samlet!$E2822)</f>
        <v>198125</v>
      </c>
      <c r="H2822" s="8">
        <f>SUMIFS(Baggrundsvariable!E$3:E$296,Baggrundsvariable!$A$3:$A$296,Samlet!$C2822,Baggrundsvariable!$C$3:$C$296,Samlet!$E2822)</f>
        <v>0.65833333333333321</v>
      </c>
      <c r="I2822" s="8">
        <f>SUMIFS(Baggrundsvariable!F$3:F$296,Baggrundsvariable!$A$3:$A$296,Samlet!$C2822,Baggrundsvariable!$C$3:$C$296,Samlet!$E2822)</f>
        <v>3.5</v>
      </c>
      <c r="J2822" s="8">
        <f>SUMIFS(Baggrundsvariable!G$3:G$296,Baggrundsvariable!$A$3:$A$296,Samlet!$C2822,Baggrundsvariable!$C$3:$C$296,Samlet!$E2822)</f>
        <v>15.4</v>
      </c>
      <c r="K2822" s="8">
        <f>SUMIFS(Baggrundsvariable!H$3:H$296,Baggrundsvariable!$A$3:$A$296,Samlet!$C2822,Baggrundsvariable!$C$3:$C$296,Samlet!$E2822)</f>
        <v>12.6</v>
      </c>
      <c r="L2822" s="8">
        <f>SUMIFS(Baggrundsvariable!I$3:I$296,Baggrundsvariable!$A$3:$A$296,Samlet!$C2822,Baggrundsvariable!$C$3:$C$296,Samlet!$E2822)</f>
        <v>3.6897978517393666</v>
      </c>
    </row>
    <row r="2823" spans="1:12">
      <c r="A2823">
        <v>9750</v>
      </c>
      <c r="B2823" t="s">
        <v>1210</v>
      </c>
      <c r="C2823">
        <v>813</v>
      </c>
      <c r="D2823" t="s">
        <v>1327</v>
      </c>
      <c r="E2823">
        <v>2015</v>
      </c>
      <c r="F2823" s="15">
        <f>IF(VLOOKUP(IF($A2823&lt;1500,'BM011'!$D$5,IF($A2823&lt;1800,'BM011'!$D$5,IF($A2823&lt;2000,'BM011'!$D$5,$A2823))),'BM011'!$D$5:$U$607,'BM011'!T$609,0)="BRUG KOM",VLOOKUP($C2823,'BM010'!$C$5:$T$102,'BM010'!S$104,0),VLOOKUP(IF($A2823&lt;1500,'BM011'!$D$5,IF($A2823&lt;1800,'BM011'!$D$5,IF($A2823&lt;2000,'BM011'!$D$5,$A2823))),'BM011'!$D$5:$U$607,'BM011'!T$609,0))</f>
        <v>8080.75</v>
      </c>
      <c r="G2823">
        <f>SUMIFS(Baggrundsvariable!D$3:D$296,Baggrundsvariable!$A$3:$A$296,Samlet!$C2823,Baggrundsvariable!$C$3:$C$296,Samlet!$E2823)</f>
        <v>201863</v>
      </c>
      <c r="H2823" s="8">
        <f>SUMIFS(Baggrundsvariable!E$3:E$296,Baggrundsvariable!$A$3:$A$296,Samlet!$C2823,Baggrundsvariable!$C$3:$C$296,Samlet!$E2823)</f>
        <v>0.90833333333333366</v>
      </c>
      <c r="I2823" s="8">
        <f>SUMIFS(Baggrundsvariable!F$3:F$296,Baggrundsvariable!$A$3:$A$296,Samlet!$C2823,Baggrundsvariable!$C$3:$C$296,Samlet!$E2823)</f>
        <v>2.8</v>
      </c>
      <c r="J2823" s="8">
        <f>SUMIFS(Baggrundsvariable!G$3:G$296,Baggrundsvariable!$A$3:$A$296,Samlet!$C2823,Baggrundsvariable!$C$3:$C$296,Samlet!$E2823)</f>
        <v>15</v>
      </c>
      <c r="K2823" s="8">
        <f>SUMIFS(Baggrundsvariable!H$3:H$296,Baggrundsvariable!$A$3:$A$296,Samlet!$C2823,Baggrundsvariable!$C$3:$C$296,Samlet!$E2823)</f>
        <v>12.1</v>
      </c>
      <c r="L2823" s="8">
        <f>SUMIFS(Baggrundsvariable!I$3:I$296,Baggrundsvariable!$A$3:$A$296,Samlet!$C2823,Baggrundsvariable!$C$3:$C$296,Samlet!$E2823)</f>
        <v>3.3851253366480214</v>
      </c>
    </row>
    <row r="2824" spans="1:12">
      <c r="A2824">
        <v>9750</v>
      </c>
      <c r="B2824" t="s">
        <v>1210</v>
      </c>
      <c r="C2824">
        <v>860</v>
      </c>
      <c r="D2824" t="s">
        <v>1330</v>
      </c>
      <c r="E2824">
        <v>2015</v>
      </c>
      <c r="F2824" s="15">
        <f>IF(VLOOKUP(IF($A2824&lt;1500,'BM011'!$D$5,IF($A2824&lt;1800,'BM011'!$D$5,IF($A2824&lt;2000,'BM011'!$D$5,$A2824))),'BM011'!$D$5:$U$607,'BM011'!T$609,0)="BRUG KOM",VLOOKUP($C2824,'BM010'!$C$5:$T$102,'BM010'!S$104,0),VLOOKUP(IF($A2824&lt;1500,'BM011'!$D$5,IF($A2824&lt;1800,'BM011'!$D$5,IF($A2824&lt;2000,'BM011'!$D$5,$A2824))),'BM011'!$D$5:$U$607,'BM011'!T$609,0))</f>
        <v>6823.75</v>
      </c>
      <c r="G2824">
        <f>SUMIFS(Baggrundsvariable!D$3:D$296,Baggrundsvariable!$A$3:$A$296,Samlet!$C2824,Baggrundsvariable!$C$3:$C$296,Samlet!$E2824)</f>
        <v>201501</v>
      </c>
      <c r="H2824" s="8">
        <f>SUMIFS(Baggrundsvariable!E$3:E$296,Baggrundsvariable!$A$3:$A$296,Samlet!$C2824,Baggrundsvariable!$C$3:$C$296,Samlet!$E2824)</f>
        <v>0.66666666666666663</v>
      </c>
      <c r="I2824" s="8">
        <f>SUMIFS(Baggrundsvariable!F$3:F$296,Baggrundsvariable!$A$3:$A$296,Samlet!$C2824,Baggrundsvariable!$C$3:$C$296,Samlet!$E2824)</f>
        <v>3.3</v>
      </c>
      <c r="J2824" s="8">
        <f>SUMIFS(Baggrundsvariable!G$3:G$296,Baggrundsvariable!$A$3:$A$296,Samlet!$C2824,Baggrundsvariable!$C$3:$C$296,Samlet!$E2824)</f>
        <v>17.7</v>
      </c>
      <c r="K2824" s="8">
        <f>SUMIFS(Baggrundsvariable!H$3:H$296,Baggrundsvariable!$A$3:$A$296,Samlet!$C2824,Baggrundsvariable!$C$3:$C$296,Samlet!$E2824)</f>
        <v>14.5</v>
      </c>
      <c r="L2824" s="8">
        <f>SUMIFS(Baggrundsvariable!I$3:I$296,Baggrundsvariable!$A$3:$A$296,Samlet!$C2824,Baggrundsvariable!$C$3:$C$296,Samlet!$E2824)</f>
        <v>4.1201309629448302</v>
      </c>
    </row>
    <row r="2825" spans="1:12">
      <c r="A2825">
        <v>9760</v>
      </c>
      <c r="B2825" t="s">
        <v>1211</v>
      </c>
      <c r="C2825">
        <v>810</v>
      </c>
      <c r="D2825" t="s">
        <v>1328</v>
      </c>
      <c r="E2825">
        <v>2015</v>
      </c>
      <c r="F2825" s="15">
        <f>IF(VLOOKUP(IF($A2825&lt;1500,'BM011'!$D$5,IF($A2825&lt;1800,'BM011'!$D$5,IF($A2825&lt;2000,'BM011'!$D$5,$A2825))),'BM011'!$D$5:$U$607,'BM011'!T$609,0)="BRUG KOM",VLOOKUP($C2825,'BM010'!$C$5:$T$102,'BM010'!S$104,0),VLOOKUP(IF($A2825&lt;1500,'BM011'!$D$5,IF($A2825&lt;1800,'BM011'!$D$5,IF($A2825&lt;2000,'BM011'!$D$5,$A2825))),'BM011'!$D$5:$U$607,'BM011'!T$609,0))</f>
        <v>4964.25</v>
      </c>
      <c r="G2825">
        <f>SUMIFS(Baggrundsvariable!D$3:D$296,Baggrundsvariable!$A$3:$A$296,Samlet!$C2825,Baggrundsvariable!$C$3:$C$296,Samlet!$E2825)</f>
        <v>198125</v>
      </c>
      <c r="H2825" s="8">
        <f>SUMIFS(Baggrundsvariable!E$3:E$296,Baggrundsvariable!$A$3:$A$296,Samlet!$C2825,Baggrundsvariable!$C$3:$C$296,Samlet!$E2825)</f>
        <v>0.65833333333333321</v>
      </c>
      <c r="I2825" s="8">
        <f>SUMIFS(Baggrundsvariable!F$3:F$296,Baggrundsvariable!$A$3:$A$296,Samlet!$C2825,Baggrundsvariable!$C$3:$C$296,Samlet!$E2825)</f>
        <v>3.5</v>
      </c>
      <c r="J2825" s="8">
        <f>SUMIFS(Baggrundsvariable!G$3:G$296,Baggrundsvariable!$A$3:$A$296,Samlet!$C2825,Baggrundsvariable!$C$3:$C$296,Samlet!$E2825)</f>
        <v>15.4</v>
      </c>
      <c r="K2825" s="8">
        <f>SUMIFS(Baggrundsvariable!H$3:H$296,Baggrundsvariable!$A$3:$A$296,Samlet!$C2825,Baggrundsvariable!$C$3:$C$296,Samlet!$E2825)</f>
        <v>12.6</v>
      </c>
      <c r="L2825" s="8">
        <f>SUMIFS(Baggrundsvariable!I$3:I$296,Baggrundsvariable!$A$3:$A$296,Samlet!$C2825,Baggrundsvariable!$C$3:$C$296,Samlet!$E2825)</f>
        <v>3.6897978517393666</v>
      </c>
    </row>
    <row r="2826" spans="1:12">
      <c r="A2826">
        <v>9760</v>
      </c>
      <c r="B2826" t="s">
        <v>1211</v>
      </c>
      <c r="C2826">
        <v>860</v>
      </c>
      <c r="D2826" t="s">
        <v>1330</v>
      </c>
      <c r="E2826">
        <v>2015</v>
      </c>
      <c r="F2826" s="15">
        <f>IF(VLOOKUP(IF($A2826&lt;1500,'BM011'!$D$5,IF($A2826&lt;1800,'BM011'!$D$5,IF($A2826&lt;2000,'BM011'!$D$5,$A2826))),'BM011'!$D$5:$U$607,'BM011'!T$609,0)="BRUG KOM",VLOOKUP($C2826,'BM010'!$C$5:$T$102,'BM010'!S$104,0),VLOOKUP(IF($A2826&lt;1500,'BM011'!$D$5,IF($A2826&lt;1800,'BM011'!$D$5,IF($A2826&lt;2000,'BM011'!$D$5,$A2826))),'BM011'!$D$5:$U$607,'BM011'!T$609,0))</f>
        <v>4964.25</v>
      </c>
      <c r="G2826">
        <f>SUMIFS(Baggrundsvariable!D$3:D$296,Baggrundsvariable!$A$3:$A$296,Samlet!$C2826,Baggrundsvariable!$C$3:$C$296,Samlet!$E2826)</f>
        <v>201501</v>
      </c>
      <c r="H2826" s="8">
        <f>SUMIFS(Baggrundsvariable!E$3:E$296,Baggrundsvariable!$A$3:$A$296,Samlet!$C2826,Baggrundsvariable!$C$3:$C$296,Samlet!$E2826)</f>
        <v>0.66666666666666663</v>
      </c>
      <c r="I2826" s="8">
        <f>SUMIFS(Baggrundsvariable!F$3:F$296,Baggrundsvariable!$A$3:$A$296,Samlet!$C2826,Baggrundsvariable!$C$3:$C$296,Samlet!$E2826)</f>
        <v>3.3</v>
      </c>
      <c r="J2826" s="8">
        <f>SUMIFS(Baggrundsvariable!G$3:G$296,Baggrundsvariable!$A$3:$A$296,Samlet!$C2826,Baggrundsvariable!$C$3:$C$296,Samlet!$E2826)</f>
        <v>17.7</v>
      </c>
      <c r="K2826" s="8">
        <f>SUMIFS(Baggrundsvariable!H$3:H$296,Baggrundsvariable!$A$3:$A$296,Samlet!$C2826,Baggrundsvariable!$C$3:$C$296,Samlet!$E2826)</f>
        <v>14.5</v>
      </c>
      <c r="L2826" s="8">
        <f>SUMIFS(Baggrundsvariable!I$3:I$296,Baggrundsvariable!$A$3:$A$296,Samlet!$C2826,Baggrundsvariable!$C$3:$C$296,Samlet!$E2826)</f>
        <v>4.1201309629448302</v>
      </c>
    </row>
    <row r="2827" spans="1:12">
      <c r="A2827">
        <v>9800</v>
      </c>
      <c r="B2827" t="s">
        <v>1212</v>
      </c>
      <c r="C2827">
        <v>860</v>
      </c>
      <c r="D2827" t="s">
        <v>1330</v>
      </c>
      <c r="E2827">
        <v>2015</v>
      </c>
      <c r="F2827" s="15">
        <f>IF(VLOOKUP(IF($A2827&lt;1500,'BM011'!$D$5,IF($A2827&lt;1800,'BM011'!$D$5,IF($A2827&lt;2000,'BM011'!$D$5,$A2827))),'BM011'!$D$5:$U$607,'BM011'!T$609,0)="BRUG KOM",VLOOKUP($C2827,'BM010'!$C$5:$T$102,'BM010'!S$104,0),VLOOKUP(IF($A2827&lt;1500,'BM011'!$D$5,IF($A2827&lt;1800,'BM011'!$D$5,IF($A2827&lt;2000,'BM011'!$D$5,$A2827))),'BM011'!$D$5:$U$607,'BM011'!T$609,0))</f>
        <v>8520</v>
      </c>
      <c r="G2827">
        <f>SUMIFS(Baggrundsvariable!D$3:D$296,Baggrundsvariable!$A$3:$A$296,Samlet!$C2827,Baggrundsvariable!$C$3:$C$296,Samlet!$E2827)</f>
        <v>201501</v>
      </c>
      <c r="H2827" s="8">
        <f>SUMIFS(Baggrundsvariable!E$3:E$296,Baggrundsvariable!$A$3:$A$296,Samlet!$C2827,Baggrundsvariable!$C$3:$C$296,Samlet!$E2827)</f>
        <v>0.66666666666666663</v>
      </c>
      <c r="I2827" s="8">
        <f>SUMIFS(Baggrundsvariable!F$3:F$296,Baggrundsvariable!$A$3:$A$296,Samlet!$C2827,Baggrundsvariable!$C$3:$C$296,Samlet!$E2827)</f>
        <v>3.3</v>
      </c>
      <c r="J2827" s="8">
        <f>SUMIFS(Baggrundsvariable!G$3:G$296,Baggrundsvariable!$A$3:$A$296,Samlet!$C2827,Baggrundsvariable!$C$3:$C$296,Samlet!$E2827)</f>
        <v>17.7</v>
      </c>
      <c r="K2827" s="8">
        <f>SUMIFS(Baggrundsvariable!H$3:H$296,Baggrundsvariable!$A$3:$A$296,Samlet!$C2827,Baggrundsvariable!$C$3:$C$296,Samlet!$E2827)</f>
        <v>14.5</v>
      </c>
      <c r="L2827" s="8">
        <f>SUMIFS(Baggrundsvariable!I$3:I$296,Baggrundsvariable!$A$3:$A$296,Samlet!$C2827,Baggrundsvariable!$C$3:$C$296,Samlet!$E2827)</f>
        <v>4.1201309629448302</v>
      </c>
    </row>
    <row r="2828" spans="1:12">
      <c r="A2828">
        <v>9830</v>
      </c>
      <c r="B2828" t="s">
        <v>1213</v>
      </c>
      <c r="C2828">
        <v>813</v>
      </c>
      <c r="D2828" t="s">
        <v>1327</v>
      </c>
      <c r="E2828">
        <v>2015</v>
      </c>
      <c r="F2828" s="15">
        <f>IF(VLOOKUP(IF($A2828&lt;1500,'BM011'!$D$5,IF($A2828&lt;1800,'BM011'!$D$5,IF($A2828&lt;2000,'BM011'!$D$5,$A2828))),'BM011'!$D$5:$U$607,'BM011'!T$609,0)="BRUG KOM",VLOOKUP($C2828,'BM010'!$C$5:$T$102,'BM010'!S$104,0),VLOOKUP(IF($A2828&lt;1500,'BM011'!$D$5,IF($A2828&lt;1800,'BM011'!$D$5,IF($A2828&lt;2000,'BM011'!$D$5,$A2828))),'BM011'!$D$5:$U$607,'BM011'!T$609,0))</f>
        <v>4821.5</v>
      </c>
      <c r="G2828">
        <f>SUMIFS(Baggrundsvariable!D$3:D$296,Baggrundsvariable!$A$3:$A$296,Samlet!$C2828,Baggrundsvariable!$C$3:$C$296,Samlet!$E2828)</f>
        <v>201863</v>
      </c>
      <c r="H2828" s="8">
        <f>SUMIFS(Baggrundsvariable!E$3:E$296,Baggrundsvariable!$A$3:$A$296,Samlet!$C2828,Baggrundsvariable!$C$3:$C$296,Samlet!$E2828)</f>
        <v>0.90833333333333366</v>
      </c>
      <c r="I2828" s="8">
        <f>SUMIFS(Baggrundsvariable!F$3:F$296,Baggrundsvariable!$A$3:$A$296,Samlet!$C2828,Baggrundsvariable!$C$3:$C$296,Samlet!$E2828)</f>
        <v>2.8</v>
      </c>
      <c r="J2828" s="8">
        <f>SUMIFS(Baggrundsvariable!G$3:G$296,Baggrundsvariable!$A$3:$A$296,Samlet!$C2828,Baggrundsvariable!$C$3:$C$296,Samlet!$E2828)</f>
        <v>15</v>
      </c>
      <c r="K2828" s="8">
        <f>SUMIFS(Baggrundsvariable!H$3:H$296,Baggrundsvariable!$A$3:$A$296,Samlet!$C2828,Baggrundsvariable!$C$3:$C$296,Samlet!$E2828)</f>
        <v>12.1</v>
      </c>
      <c r="L2828" s="8">
        <f>SUMIFS(Baggrundsvariable!I$3:I$296,Baggrundsvariable!$A$3:$A$296,Samlet!$C2828,Baggrundsvariable!$C$3:$C$296,Samlet!$E2828)</f>
        <v>3.3851253366480214</v>
      </c>
    </row>
    <row r="2829" spans="1:12">
      <c r="A2829">
        <v>9830</v>
      </c>
      <c r="B2829" t="s">
        <v>1213</v>
      </c>
      <c r="C2829">
        <v>860</v>
      </c>
      <c r="D2829" t="s">
        <v>1330</v>
      </c>
      <c r="E2829">
        <v>2015</v>
      </c>
      <c r="F2829" s="15">
        <f>IF(VLOOKUP(IF($A2829&lt;1500,'BM011'!$D$5,IF($A2829&lt;1800,'BM011'!$D$5,IF($A2829&lt;2000,'BM011'!$D$5,$A2829))),'BM011'!$D$5:$U$607,'BM011'!T$609,0)="BRUG KOM",VLOOKUP($C2829,'BM010'!$C$5:$T$102,'BM010'!S$104,0),VLOOKUP(IF($A2829&lt;1500,'BM011'!$D$5,IF($A2829&lt;1800,'BM011'!$D$5,IF($A2829&lt;2000,'BM011'!$D$5,$A2829))),'BM011'!$D$5:$U$607,'BM011'!T$609,0))</f>
        <v>4821.5</v>
      </c>
      <c r="G2829">
        <f>SUMIFS(Baggrundsvariable!D$3:D$296,Baggrundsvariable!$A$3:$A$296,Samlet!$C2829,Baggrundsvariable!$C$3:$C$296,Samlet!$E2829)</f>
        <v>201501</v>
      </c>
      <c r="H2829" s="8">
        <f>SUMIFS(Baggrundsvariable!E$3:E$296,Baggrundsvariable!$A$3:$A$296,Samlet!$C2829,Baggrundsvariable!$C$3:$C$296,Samlet!$E2829)</f>
        <v>0.66666666666666663</v>
      </c>
      <c r="I2829" s="8">
        <f>SUMIFS(Baggrundsvariable!F$3:F$296,Baggrundsvariable!$A$3:$A$296,Samlet!$C2829,Baggrundsvariable!$C$3:$C$296,Samlet!$E2829)</f>
        <v>3.3</v>
      </c>
      <c r="J2829" s="8">
        <f>SUMIFS(Baggrundsvariable!G$3:G$296,Baggrundsvariable!$A$3:$A$296,Samlet!$C2829,Baggrundsvariable!$C$3:$C$296,Samlet!$E2829)</f>
        <v>17.7</v>
      </c>
      <c r="K2829" s="8">
        <f>SUMIFS(Baggrundsvariable!H$3:H$296,Baggrundsvariable!$A$3:$A$296,Samlet!$C2829,Baggrundsvariable!$C$3:$C$296,Samlet!$E2829)</f>
        <v>14.5</v>
      </c>
      <c r="L2829" s="8">
        <f>SUMIFS(Baggrundsvariable!I$3:I$296,Baggrundsvariable!$A$3:$A$296,Samlet!$C2829,Baggrundsvariable!$C$3:$C$296,Samlet!$E2829)</f>
        <v>4.1201309629448302</v>
      </c>
    </row>
    <row r="2830" spans="1:12">
      <c r="A2830">
        <v>9850</v>
      </c>
      <c r="B2830" t="s">
        <v>1214</v>
      </c>
      <c r="C2830">
        <v>860</v>
      </c>
      <c r="D2830" t="s">
        <v>1330</v>
      </c>
      <c r="E2830">
        <v>2015</v>
      </c>
      <c r="F2830" s="15">
        <f>IF(VLOOKUP(IF($A2830&lt;1500,'BM011'!$D$5,IF($A2830&lt;1800,'BM011'!$D$5,IF($A2830&lt;2000,'BM011'!$D$5,$A2830))),'BM011'!$D$5:$U$607,'BM011'!T$609,0)="BRUG KOM",VLOOKUP($C2830,'BM010'!$C$5:$T$102,'BM010'!S$104,0),VLOOKUP(IF($A2830&lt;1500,'BM011'!$D$5,IF($A2830&lt;1800,'BM011'!$D$5,IF($A2830&lt;2000,'BM011'!$D$5,$A2830))),'BM011'!$D$5:$U$607,'BM011'!T$609,0))</f>
        <v>5544</v>
      </c>
      <c r="G2830">
        <f>SUMIFS(Baggrundsvariable!D$3:D$296,Baggrundsvariable!$A$3:$A$296,Samlet!$C2830,Baggrundsvariable!$C$3:$C$296,Samlet!$E2830)</f>
        <v>201501</v>
      </c>
      <c r="H2830" s="8">
        <f>SUMIFS(Baggrundsvariable!E$3:E$296,Baggrundsvariable!$A$3:$A$296,Samlet!$C2830,Baggrundsvariable!$C$3:$C$296,Samlet!$E2830)</f>
        <v>0.66666666666666663</v>
      </c>
      <c r="I2830" s="8">
        <f>SUMIFS(Baggrundsvariable!F$3:F$296,Baggrundsvariable!$A$3:$A$296,Samlet!$C2830,Baggrundsvariable!$C$3:$C$296,Samlet!$E2830)</f>
        <v>3.3</v>
      </c>
      <c r="J2830" s="8">
        <f>SUMIFS(Baggrundsvariable!G$3:G$296,Baggrundsvariable!$A$3:$A$296,Samlet!$C2830,Baggrundsvariable!$C$3:$C$296,Samlet!$E2830)</f>
        <v>17.7</v>
      </c>
      <c r="K2830" s="8">
        <f>SUMIFS(Baggrundsvariable!H$3:H$296,Baggrundsvariable!$A$3:$A$296,Samlet!$C2830,Baggrundsvariable!$C$3:$C$296,Samlet!$E2830)</f>
        <v>14.5</v>
      </c>
      <c r="L2830" s="8">
        <f>SUMIFS(Baggrundsvariable!I$3:I$296,Baggrundsvariable!$A$3:$A$296,Samlet!$C2830,Baggrundsvariable!$C$3:$C$296,Samlet!$E2830)</f>
        <v>4.1201309629448302</v>
      </c>
    </row>
    <row r="2831" spans="1:12">
      <c r="A2831">
        <v>9870</v>
      </c>
      <c r="B2831" t="s">
        <v>1215</v>
      </c>
      <c r="C2831">
        <v>813</v>
      </c>
      <c r="D2831" t="s">
        <v>1327</v>
      </c>
      <c r="E2831">
        <v>2015</v>
      </c>
      <c r="F2831" s="15">
        <f>IF(VLOOKUP(IF($A2831&lt;1500,'BM011'!$D$5,IF($A2831&lt;1800,'BM011'!$D$5,IF($A2831&lt;2000,'BM011'!$D$5,$A2831))),'BM011'!$D$5:$U$607,'BM011'!T$609,0)="BRUG KOM",VLOOKUP($C2831,'BM010'!$C$5:$T$102,'BM010'!S$104,0),VLOOKUP(IF($A2831&lt;1500,'BM011'!$D$5,IF($A2831&lt;1800,'BM011'!$D$5,IF($A2831&lt;2000,'BM011'!$D$5,$A2831))),'BM011'!$D$5:$U$607,'BM011'!T$609,0))</f>
        <v>5119.5</v>
      </c>
      <c r="G2831">
        <f>SUMIFS(Baggrundsvariable!D$3:D$296,Baggrundsvariable!$A$3:$A$296,Samlet!$C2831,Baggrundsvariable!$C$3:$C$296,Samlet!$E2831)</f>
        <v>201863</v>
      </c>
      <c r="H2831" s="8">
        <f>SUMIFS(Baggrundsvariable!E$3:E$296,Baggrundsvariable!$A$3:$A$296,Samlet!$C2831,Baggrundsvariable!$C$3:$C$296,Samlet!$E2831)</f>
        <v>0.90833333333333366</v>
      </c>
      <c r="I2831" s="8">
        <f>SUMIFS(Baggrundsvariable!F$3:F$296,Baggrundsvariable!$A$3:$A$296,Samlet!$C2831,Baggrundsvariable!$C$3:$C$296,Samlet!$E2831)</f>
        <v>2.8</v>
      </c>
      <c r="J2831" s="8">
        <f>SUMIFS(Baggrundsvariable!G$3:G$296,Baggrundsvariable!$A$3:$A$296,Samlet!$C2831,Baggrundsvariable!$C$3:$C$296,Samlet!$E2831)</f>
        <v>15</v>
      </c>
      <c r="K2831" s="8">
        <f>SUMIFS(Baggrundsvariable!H$3:H$296,Baggrundsvariable!$A$3:$A$296,Samlet!$C2831,Baggrundsvariable!$C$3:$C$296,Samlet!$E2831)</f>
        <v>12.1</v>
      </c>
      <c r="L2831" s="8">
        <f>SUMIFS(Baggrundsvariable!I$3:I$296,Baggrundsvariable!$A$3:$A$296,Samlet!$C2831,Baggrundsvariable!$C$3:$C$296,Samlet!$E2831)</f>
        <v>3.3851253366480214</v>
      </c>
    </row>
    <row r="2832" spans="1:12">
      <c r="A2832">
        <v>9870</v>
      </c>
      <c r="B2832" t="s">
        <v>1215</v>
      </c>
      <c r="C2832">
        <v>860</v>
      </c>
      <c r="D2832" t="s">
        <v>1330</v>
      </c>
      <c r="E2832">
        <v>2015</v>
      </c>
      <c r="F2832" s="15">
        <f>IF(VLOOKUP(IF($A2832&lt;1500,'BM011'!$D$5,IF($A2832&lt;1800,'BM011'!$D$5,IF($A2832&lt;2000,'BM011'!$D$5,$A2832))),'BM011'!$D$5:$U$607,'BM011'!T$609,0)="BRUG KOM",VLOOKUP($C2832,'BM010'!$C$5:$T$102,'BM010'!S$104,0),VLOOKUP(IF($A2832&lt;1500,'BM011'!$D$5,IF($A2832&lt;1800,'BM011'!$D$5,IF($A2832&lt;2000,'BM011'!$D$5,$A2832))),'BM011'!$D$5:$U$607,'BM011'!T$609,0))</f>
        <v>5119.5</v>
      </c>
      <c r="G2832">
        <f>SUMIFS(Baggrundsvariable!D$3:D$296,Baggrundsvariable!$A$3:$A$296,Samlet!$C2832,Baggrundsvariable!$C$3:$C$296,Samlet!$E2832)</f>
        <v>201501</v>
      </c>
      <c r="H2832" s="8">
        <f>SUMIFS(Baggrundsvariable!E$3:E$296,Baggrundsvariable!$A$3:$A$296,Samlet!$C2832,Baggrundsvariable!$C$3:$C$296,Samlet!$E2832)</f>
        <v>0.66666666666666663</v>
      </c>
      <c r="I2832" s="8">
        <f>SUMIFS(Baggrundsvariable!F$3:F$296,Baggrundsvariable!$A$3:$A$296,Samlet!$C2832,Baggrundsvariable!$C$3:$C$296,Samlet!$E2832)</f>
        <v>3.3</v>
      </c>
      <c r="J2832" s="8">
        <f>SUMIFS(Baggrundsvariable!G$3:G$296,Baggrundsvariable!$A$3:$A$296,Samlet!$C2832,Baggrundsvariable!$C$3:$C$296,Samlet!$E2832)</f>
        <v>17.7</v>
      </c>
      <c r="K2832" s="8">
        <f>SUMIFS(Baggrundsvariable!H$3:H$296,Baggrundsvariable!$A$3:$A$296,Samlet!$C2832,Baggrundsvariable!$C$3:$C$296,Samlet!$E2832)</f>
        <v>14.5</v>
      </c>
      <c r="L2832" s="8">
        <f>SUMIFS(Baggrundsvariable!I$3:I$296,Baggrundsvariable!$A$3:$A$296,Samlet!$C2832,Baggrundsvariable!$C$3:$C$296,Samlet!$E2832)</f>
        <v>4.1201309629448302</v>
      </c>
    </row>
    <row r="2833" spans="1:12">
      <c r="A2833">
        <v>9881</v>
      </c>
      <c r="B2833" t="s">
        <v>1216</v>
      </c>
      <c r="C2833">
        <v>813</v>
      </c>
      <c r="D2833" t="s">
        <v>1327</v>
      </c>
      <c r="E2833">
        <v>2015</v>
      </c>
      <c r="F2833" s="15">
        <f>IF(VLOOKUP(IF($A2833&lt;1500,'BM011'!$D$5,IF($A2833&lt;1800,'BM011'!$D$5,IF($A2833&lt;2000,'BM011'!$D$5,$A2833))),'BM011'!$D$5:$U$607,'BM011'!T$609,0)="BRUG KOM",VLOOKUP($C2833,'BM010'!$C$5:$T$102,'BM010'!S$104,0),VLOOKUP(IF($A2833&lt;1500,'BM011'!$D$5,IF($A2833&lt;1800,'BM011'!$D$5,IF($A2833&lt;2000,'BM011'!$D$5,$A2833))),'BM011'!$D$5:$U$607,'BM011'!T$609,0))</f>
        <v>4548.5</v>
      </c>
      <c r="G2833">
        <f>SUMIFS(Baggrundsvariable!D$3:D$296,Baggrundsvariable!$A$3:$A$296,Samlet!$C2833,Baggrundsvariable!$C$3:$C$296,Samlet!$E2833)</f>
        <v>201863</v>
      </c>
      <c r="H2833" s="8">
        <f>SUMIFS(Baggrundsvariable!E$3:E$296,Baggrundsvariable!$A$3:$A$296,Samlet!$C2833,Baggrundsvariable!$C$3:$C$296,Samlet!$E2833)</f>
        <v>0.90833333333333366</v>
      </c>
      <c r="I2833" s="8">
        <f>SUMIFS(Baggrundsvariable!F$3:F$296,Baggrundsvariable!$A$3:$A$296,Samlet!$C2833,Baggrundsvariable!$C$3:$C$296,Samlet!$E2833)</f>
        <v>2.8</v>
      </c>
      <c r="J2833" s="8">
        <f>SUMIFS(Baggrundsvariable!G$3:G$296,Baggrundsvariable!$A$3:$A$296,Samlet!$C2833,Baggrundsvariable!$C$3:$C$296,Samlet!$E2833)</f>
        <v>15</v>
      </c>
      <c r="K2833" s="8">
        <f>SUMIFS(Baggrundsvariable!H$3:H$296,Baggrundsvariable!$A$3:$A$296,Samlet!$C2833,Baggrundsvariable!$C$3:$C$296,Samlet!$E2833)</f>
        <v>12.1</v>
      </c>
      <c r="L2833" s="8">
        <f>SUMIFS(Baggrundsvariable!I$3:I$296,Baggrundsvariable!$A$3:$A$296,Samlet!$C2833,Baggrundsvariable!$C$3:$C$296,Samlet!$E2833)</f>
        <v>3.3851253366480214</v>
      </c>
    </row>
    <row r="2834" spans="1:12">
      <c r="A2834">
        <v>9881</v>
      </c>
      <c r="B2834" t="s">
        <v>1216</v>
      </c>
      <c r="C2834">
        <v>860</v>
      </c>
      <c r="D2834" t="s">
        <v>1330</v>
      </c>
      <c r="E2834">
        <v>2015</v>
      </c>
      <c r="F2834" s="15">
        <f>IF(VLOOKUP(IF($A2834&lt;1500,'BM011'!$D$5,IF($A2834&lt;1800,'BM011'!$D$5,IF($A2834&lt;2000,'BM011'!$D$5,$A2834))),'BM011'!$D$5:$U$607,'BM011'!T$609,0)="BRUG KOM",VLOOKUP($C2834,'BM010'!$C$5:$T$102,'BM010'!S$104,0),VLOOKUP(IF($A2834&lt;1500,'BM011'!$D$5,IF($A2834&lt;1800,'BM011'!$D$5,IF($A2834&lt;2000,'BM011'!$D$5,$A2834))),'BM011'!$D$5:$U$607,'BM011'!T$609,0))</f>
        <v>4548.5</v>
      </c>
      <c r="G2834">
        <f>SUMIFS(Baggrundsvariable!D$3:D$296,Baggrundsvariable!$A$3:$A$296,Samlet!$C2834,Baggrundsvariable!$C$3:$C$296,Samlet!$E2834)</f>
        <v>201501</v>
      </c>
      <c r="H2834" s="8">
        <f>SUMIFS(Baggrundsvariable!E$3:E$296,Baggrundsvariable!$A$3:$A$296,Samlet!$C2834,Baggrundsvariable!$C$3:$C$296,Samlet!$E2834)</f>
        <v>0.66666666666666663</v>
      </c>
      <c r="I2834" s="8">
        <f>SUMIFS(Baggrundsvariable!F$3:F$296,Baggrundsvariable!$A$3:$A$296,Samlet!$C2834,Baggrundsvariable!$C$3:$C$296,Samlet!$E2834)</f>
        <v>3.3</v>
      </c>
      <c r="J2834" s="8">
        <f>SUMIFS(Baggrundsvariable!G$3:G$296,Baggrundsvariable!$A$3:$A$296,Samlet!$C2834,Baggrundsvariable!$C$3:$C$296,Samlet!$E2834)</f>
        <v>17.7</v>
      </c>
      <c r="K2834" s="8">
        <f>SUMIFS(Baggrundsvariable!H$3:H$296,Baggrundsvariable!$A$3:$A$296,Samlet!$C2834,Baggrundsvariable!$C$3:$C$296,Samlet!$E2834)</f>
        <v>14.5</v>
      </c>
      <c r="L2834" s="8">
        <f>SUMIFS(Baggrundsvariable!I$3:I$296,Baggrundsvariable!$A$3:$A$296,Samlet!$C2834,Baggrundsvariable!$C$3:$C$296,Samlet!$E2834)</f>
        <v>4.1201309629448302</v>
      </c>
    </row>
    <row r="2835" spans="1:12">
      <c r="A2835">
        <v>9900</v>
      </c>
      <c r="B2835" t="s">
        <v>1217</v>
      </c>
      <c r="C2835">
        <v>813</v>
      </c>
      <c r="D2835" t="s">
        <v>1327</v>
      </c>
      <c r="E2835">
        <v>2015</v>
      </c>
      <c r="F2835" s="15">
        <f>IF(VLOOKUP(IF($A2835&lt;1500,'BM011'!$D$5,IF($A2835&lt;1800,'BM011'!$D$5,IF($A2835&lt;2000,'BM011'!$D$5,$A2835))),'BM011'!$D$5:$U$607,'BM011'!T$609,0)="BRUG KOM",VLOOKUP($C2835,'BM010'!$C$5:$T$102,'BM010'!S$104,0),VLOOKUP(IF($A2835&lt;1500,'BM011'!$D$5,IF($A2835&lt;1800,'BM011'!$D$5,IF($A2835&lt;2000,'BM011'!$D$5,$A2835))),'BM011'!$D$5:$U$607,'BM011'!T$609,0))</f>
        <v>7514.5</v>
      </c>
      <c r="G2835">
        <f>SUMIFS(Baggrundsvariable!D$3:D$296,Baggrundsvariable!$A$3:$A$296,Samlet!$C2835,Baggrundsvariable!$C$3:$C$296,Samlet!$E2835)</f>
        <v>201863</v>
      </c>
      <c r="H2835" s="8">
        <f>SUMIFS(Baggrundsvariable!E$3:E$296,Baggrundsvariable!$A$3:$A$296,Samlet!$C2835,Baggrundsvariable!$C$3:$C$296,Samlet!$E2835)</f>
        <v>0.90833333333333366</v>
      </c>
      <c r="I2835" s="8">
        <f>SUMIFS(Baggrundsvariable!F$3:F$296,Baggrundsvariable!$A$3:$A$296,Samlet!$C2835,Baggrundsvariable!$C$3:$C$296,Samlet!$E2835)</f>
        <v>2.8</v>
      </c>
      <c r="J2835" s="8">
        <f>SUMIFS(Baggrundsvariable!G$3:G$296,Baggrundsvariable!$A$3:$A$296,Samlet!$C2835,Baggrundsvariable!$C$3:$C$296,Samlet!$E2835)</f>
        <v>15</v>
      </c>
      <c r="K2835" s="8">
        <f>SUMIFS(Baggrundsvariable!H$3:H$296,Baggrundsvariable!$A$3:$A$296,Samlet!$C2835,Baggrundsvariable!$C$3:$C$296,Samlet!$E2835)</f>
        <v>12.1</v>
      </c>
      <c r="L2835" s="8">
        <f>SUMIFS(Baggrundsvariable!I$3:I$296,Baggrundsvariable!$A$3:$A$296,Samlet!$C2835,Baggrundsvariable!$C$3:$C$296,Samlet!$E2835)</f>
        <v>3.3851253366480214</v>
      </c>
    </row>
    <row r="2836" spans="1:12">
      <c r="A2836">
        <v>9900</v>
      </c>
      <c r="B2836" t="s">
        <v>1217</v>
      </c>
      <c r="C2836">
        <v>860</v>
      </c>
      <c r="D2836" t="s">
        <v>1330</v>
      </c>
      <c r="E2836">
        <v>2015</v>
      </c>
      <c r="F2836" s="15">
        <f>IF(VLOOKUP(IF($A2836&lt;1500,'BM011'!$D$5,IF($A2836&lt;1800,'BM011'!$D$5,IF($A2836&lt;2000,'BM011'!$D$5,$A2836))),'BM011'!$D$5:$U$607,'BM011'!T$609,0)="BRUG KOM",VLOOKUP($C2836,'BM010'!$C$5:$T$102,'BM010'!S$104,0),VLOOKUP(IF($A2836&lt;1500,'BM011'!$D$5,IF($A2836&lt;1800,'BM011'!$D$5,IF($A2836&lt;2000,'BM011'!$D$5,$A2836))),'BM011'!$D$5:$U$607,'BM011'!T$609,0))</f>
        <v>7514.5</v>
      </c>
      <c r="G2836">
        <f>SUMIFS(Baggrundsvariable!D$3:D$296,Baggrundsvariable!$A$3:$A$296,Samlet!$C2836,Baggrundsvariable!$C$3:$C$296,Samlet!$E2836)</f>
        <v>201501</v>
      </c>
      <c r="H2836" s="8">
        <f>SUMIFS(Baggrundsvariable!E$3:E$296,Baggrundsvariable!$A$3:$A$296,Samlet!$C2836,Baggrundsvariable!$C$3:$C$296,Samlet!$E2836)</f>
        <v>0.66666666666666663</v>
      </c>
      <c r="I2836" s="8">
        <f>SUMIFS(Baggrundsvariable!F$3:F$296,Baggrundsvariable!$A$3:$A$296,Samlet!$C2836,Baggrundsvariable!$C$3:$C$296,Samlet!$E2836)</f>
        <v>3.3</v>
      </c>
      <c r="J2836" s="8">
        <f>SUMIFS(Baggrundsvariable!G$3:G$296,Baggrundsvariable!$A$3:$A$296,Samlet!$C2836,Baggrundsvariable!$C$3:$C$296,Samlet!$E2836)</f>
        <v>17.7</v>
      </c>
      <c r="K2836" s="8">
        <f>SUMIFS(Baggrundsvariable!H$3:H$296,Baggrundsvariable!$A$3:$A$296,Samlet!$C2836,Baggrundsvariable!$C$3:$C$296,Samlet!$E2836)</f>
        <v>14.5</v>
      </c>
      <c r="L2836" s="8">
        <f>SUMIFS(Baggrundsvariable!I$3:I$296,Baggrundsvariable!$A$3:$A$296,Samlet!$C2836,Baggrundsvariable!$C$3:$C$296,Samlet!$E2836)</f>
        <v>4.1201309629448302</v>
      </c>
    </row>
    <row r="2837" spans="1:12">
      <c r="A2837">
        <v>9940</v>
      </c>
      <c r="B2837" t="s">
        <v>1218</v>
      </c>
      <c r="C2837">
        <v>825</v>
      </c>
      <c r="D2837" t="s">
        <v>1331</v>
      </c>
      <c r="E2837">
        <v>2015</v>
      </c>
      <c r="F2837" s="15">
        <f>IF(VLOOKUP(IF($A2837&lt;1500,'BM011'!$D$5,IF($A2837&lt;1800,'BM011'!$D$5,IF($A2837&lt;2000,'BM011'!$D$5,$A2837))),'BM011'!$D$5:$U$607,'BM011'!T$609,0)="BRUG KOM",VLOOKUP($C2837,'BM010'!$C$5:$T$102,'BM010'!S$104,0),VLOOKUP(IF($A2837&lt;1500,'BM011'!$D$5,IF($A2837&lt;1800,'BM011'!$D$5,IF($A2837&lt;2000,'BM011'!$D$5,$A2837))),'BM011'!$D$5:$U$607,'BM011'!T$609,0))</f>
        <v>6718</v>
      </c>
      <c r="G2837">
        <f>SUMIFS(Baggrundsvariable!D$3:D$296,Baggrundsvariable!$A$3:$A$296,Samlet!$C2837,Baggrundsvariable!$C$3:$C$296,Samlet!$E2837)</f>
        <v>188907</v>
      </c>
      <c r="H2837" s="8">
        <f>SUMIFS(Baggrundsvariable!E$3:E$296,Baggrundsvariable!$A$3:$A$296,Samlet!$C2837,Baggrundsvariable!$C$3:$C$296,Samlet!$E2837)</f>
        <v>0.33333333333333331</v>
      </c>
      <c r="I2837" s="8">
        <f>SUMIFS(Baggrundsvariable!F$3:F$296,Baggrundsvariable!$A$3:$A$296,Samlet!$C2837,Baggrundsvariable!$C$3:$C$296,Samlet!$E2837)</f>
        <v>3.8</v>
      </c>
      <c r="J2837" s="8">
        <f>SUMIFS(Baggrundsvariable!G$3:G$296,Baggrundsvariable!$A$3:$A$296,Samlet!$C2837,Baggrundsvariable!$C$3:$C$296,Samlet!$E2837)</f>
        <v>17.899999999999999</v>
      </c>
      <c r="K2837" s="8">
        <f>SUMIFS(Baggrundsvariable!H$3:H$296,Baggrundsvariable!$A$3:$A$296,Samlet!$C2837,Baggrundsvariable!$C$3:$C$296,Samlet!$E2837)</f>
        <v>14.9</v>
      </c>
      <c r="L2837" s="8">
        <f>SUMIFS(Baggrundsvariable!I$3:I$296,Baggrundsvariable!$A$3:$A$296,Samlet!$C2837,Baggrundsvariable!$C$3:$C$296,Samlet!$E2837)</f>
        <v>0.59565036708685415</v>
      </c>
    </row>
    <row r="2838" spans="1:12">
      <c r="A2838">
        <v>9970</v>
      </c>
      <c r="B2838" t="s">
        <v>1219</v>
      </c>
      <c r="C2838">
        <v>813</v>
      </c>
      <c r="D2838" t="s">
        <v>1327</v>
      </c>
      <c r="E2838">
        <v>2015</v>
      </c>
      <c r="F2838" s="15">
        <f>IF(VLOOKUP(IF($A2838&lt;1500,'BM011'!$D$5,IF($A2838&lt;1800,'BM011'!$D$5,IF($A2838&lt;2000,'BM011'!$D$5,$A2838))),'BM011'!$D$5:$U$607,'BM011'!T$609,0)="BRUG KOM",VLOOKUP($C2838,'BM010'!$C$5:$T$102,'BM010'!S$104,0),VLOOKUP(IF($A2838&lt;1500,'BM011'!$D$5,IF($A2838&lt;1800,'BM011'!$D$5,IF($A2838&lt;2000,'BM011'!$D$5,$A2838))),'BM011'!$D$5:$U$607,'BM011'!T$609,0))</f>
        <v>5622.5</v>
      </c>
      <c r="G2838">
        <f>SUMIFS(Baggrundsvariable!D$3:D$296,Baggrundsvariable!$A$3:$A$296,Samlet!$C2838,Baggrundsvariable!$C$3:$C$296,Samlet!$E2838)</f>
        <v>201863</v>
      </c>
      <c r="H2838" s="8">
        <f>SUMIFS(Baggrundsvariable!E$3:E$296,Baggrundsvariable!$A$3:$A$296,Samlet!$C2838,Baggrundsvariable!$C$3:$C$296,Samlet!$E2838)</f>
        <v>0.90833333333333366</v>
      </c>
      <c r="I2838" s="8">
        <f>SUMIFS(Baggrundsvariable!F$3:F$296,Baggrundsvariable!$A$3:$A$296,Samlet!$C2838,Baggrundsvariable!$C$3:$C$296,Samlet!$E2838)</f>
        <v>2.8</v>
      </c>
      <c r="J2838" s="8">
        <f>SUMIFS(Baggrundsvariable!G$3:G$296,Baggrundsvariable!$A$3:$A$296,Samlet!$C2838,Baggrundsvariable!$C$3:$C$296,Samlet!$E2838)</f>
        <v>15</v>
      </c>
      <c r="K2838" s="8">
        <f>SUMIFS(Baggrundsvariable!H$3:H$296,Baggrundsvariable!$A$3:$A$296,Samlet!$C2838,Baggrundsvariable!$C$3:$C$296,Samlet!$E2838)</f>
        <v>12.1</v>
      </c>
      <c r="L2838" s="8">
        <f>SUMIFS(Baggrundsvariable!I$3:I$296,Baggrundsvariable!$A$3:$A$296,Samlet!$C2838,Baggrundsvariable!$C$3:$C$296,Samlet!$E2838)</f>
        <v>3.3851253366480214</v>
      </c>
    </row>
    <row r="2839" spans="1:12">
      <c r="A2839">
        <v>9981</v>
      </c>
      <c r="B2839" t="s">
        <v>1220</v>
      </c>
      <c r="C2839">
        <v>813</v>
      </c>
      <c r="D2839" t="s">
        <v>1327</v>
      </c>
      <c r="E2839">
        <v>2015</v>
      </c>
      <c r="F2839" s="15">
        <f>IF(VLOOKUP(IF($A2839&lt;1500,'BM011'!$D$5,IF($A2839&lt;1800,'BM011'!$D$5,IF($A2839&lt;2000,'BM011'!$D$5,$A2839))),'BM011'!$D$5:$U$607,'BM011'!T$609,0)="BRUG KOM",VLOOKUP($C2839,'BM010'!$C$5:$T$102,'BM010'!S$104,0),VLOOKUP(IF($A2839&lt;1500,'BM011'!$D$5,IF($A2839&lt;1800,'BM011'!$D$5,IF($A2839&lt;2000,'BM011'!$D$5,$A2839))),'BM011'!$D$5:$U$607,'BM011'!T$609,0))</f>
        <v>8080.75</v>
      </c>
      <c r="G2839">
        <f>SUMIFS(Baggrundsvariable!D$3:D$296,Baggrundsvariable!$A$3:$A$296,Samlet!$C2839,Baggrundsvariable!$C$3:$C$296,Samlet!$E2839)</f>
        <v>201863</v>
      </c>
      <c r="H2839" s="8">
        <f>SUMIFS(Baggrundsvariable!E$3:E$296,Baggrundsvariable!$A$3:$A$296,Samlet!$C2839,Baggrundsvariable!$C$3:$C$296,Samlet!$E2839)</f>
        <v>0.90833333333333366</v>
      </c>
      <c r="I2839" s="8">
        <f>SUMIFS(Baggrundsvariable!F$3:F$296,Baggrundsvariable!$A$3:$A$296,Samlet!$C2839,Baggrundsvariable!$C$3:$C$296,Samlet!$E2839)</f>
        <v>2.8</v>
      </c>
      <c r="J2839" s="8">
        <f>SUMIFS(Baggrundsvariable!G$3:G$296,Baggrundsvariable!$A$3:$A$296,Samlet!$C2839,Baggrundsvariable!$C$3:$C$296,Samlet!$E2839)</f>
        <v>15</v>
      </c>
      <c r="K2839" s="8">
        <f>SUMIFS(Baggrundsvariable!H$3:H$296,Baggrundsvariable!$A$3:$A$296,Samlet!$C2839,Baggrundsvariable!$C$3:$C$296,Samlet!$E2839)</f>
        <v>12.1</v>
      </c>
      <c r="L2839" s="8">
        <f>SUMIFS(Baggrundsvariable!I$3:I$296,Baggrundsvariable!$A$3:$A$296,Samlet!$C2839,Baggrundsvariable!$C$3:$C$296,Samlet!$E2839)</f>
        <v>3.3851253366480214</v>
      </c>
    </row>
    <row r="2840" spans="1:12">
      <c r="A2840">
        <v>9982</v>
      </c>
      <c r="B2840" t="s">
        <v>1221</v>
      </c>
      <c r="C2840">
        <v>813</v>
      </c>
      <c r="D2840" t="s">
        <v>1327</v>
      </c>
      <c r="E2840">
        <v>2015</v>
      </c>
      <c r="F2840" s="15">
        <f>IF(VLOOKUP(IF($A2840&lt;1500,'BM011'!$D$5,IF($A2840&lt;1800,'BM011'!$D$5,IF($A2840&lt;2000,'BM011'!$D$5,$A2840))),'BM011'!$D$5:$U$607,'BM011'!T$609,0)="BRUG KOM",VLOOKUP($C2840,'BM010'!$C$5:$T$102,'BM010'!S$104,0),VLOOKUP(IF($A2840&lt;1500,'BM011'!$D$5,IF($A2840&lt;1800,'BM011'!$D$5,IF($A2840&lt;2000,'BM011'!$D$5,$A2840))),'BM011'!$D$5:$U$607,'BM011'!T$609,0))</f>
        <v>5660.5</v>
      </c>
      <c r="G2840">
        <f>SUMIFS(Baggrundsvariable!D$3:D$296,Baggrundsvariable!$A$3:$A$296,Samlet!$C2840,Baggrundsvariable!$C$3:$C$296,Samlet!$E2840)</f>
        <v>201863</v>
      </c>
      <c r="H2840" s="8">
        <f>SUMIFS(Baggrundsvariable!E$3:E$296,Baggrundsvariable!$A$3:$A$296,Samlet!$C2840,Baggrundsvariable!$C$3:$C$296,Samlet!$E2840)</f>
        <v>0.90833333333333366</v>
      </c>
      <c r="I2840" s="8">
        <f>SUMIFS(Baggrundsvariable!F$3:F$296,Baggrundsvariable!$A$3:$A$296,Samlet!$C2840,Baggrundsvariable!$C$3:$C$296,Samlet!$E2840)</f>
        <v>2.8</v>
      </c>
      <c r="J2840" s="8">
        <f>SUMIFS(Baggrundsvariable!G$3:G$296,Baggrundsvariable!$A$3:$A$296,Samlet!$C2840,Baggrundsvariable!$C$3:$C$296,Samlet!$E2840)</f>
        <v>15</v>
      </c>
      <c r="K2840" s="8">
        <f>SUMIFS(Baggrundsvariable!H$3:H$296,Baggrundsvariable!$A$3:$A$296,Samlet!$C2840,Baggrundsvariable!$C$3:$C$296,Samlet!$E2840)</f>
        <v>12.1</v>
      </c>
      <c r="L2840" s="8">
        <f>SUMIFS(Baggrundsvariable!I$3:I$296,Baggrundsvariable!$A$3:$A$296,Samlet!$C2840,Baggrundsvariable!$C$3:$C$296,Samlet!$E2840)</f>
        <v>3.3851253366480214</v>
      </c>
    </row>
    <row r="2841" spans="1:12">
      <c r="A2841">
        <v>9982</v>
      </c>
      <c r="B2841" t="s">
        <v>1221</v>
      </c>
      <c r="C2841">
        <v>860</v>
      </c>
      <c r="D2841" t="s">
        <v>1330</v>
      </c>
      <c r="E2841">
        <v>2015</v>
      </c>
      <c r="F2841" s="15">
        <f>IF(VLOOKUP(IF($A2841&lt;1500,'BM011'!$D$5,IF($A2841&lt;1800,'BM011'!$D$5,IF($A2841&lt;2000,'BM011'!$D$5,$A2841))),'BM011'!$D$5:$U$607,'BM011'!T$609,0)="BRUG KOM",VLOOKUP($C2841,'BM010'!$C$5:$T$102,'BM010'!S$104,0),VLOOKUP(IF($A2841&lt;1500,'BM011'!$D$5,IF($A2841&lt;1800,'BM011'!$D$5,IF($A2841&lt;2000,'BM011'!$D$5,$A2841))),'BM011'!$D$5:$U$607,'BM011'!T$609,0))</f>
        <v>5660.5</v>
      </c>
      <c r="G2841">
        <f>SUMIFS(Baggrundsvariable!D$3:D$296,Baggrundsvariable!$A$3:$A$296,Samlet!$C2841,Baggrundsvariable!$C$3:$C$296,Samlet!$E2841)</f>
        <v>201501</v>
      </c>
      <c r="H2841" s="8">
        <f>SUMIFS(Baggrundsvariable!E$3:E$296,Baggrundsvariable!$A$3:$A$296,Samlet!$C2841,Baggrundsvariable!$C$3:$C$296,Samlet!$E2841)</f>
        <v>0.66666666666666663</v>
      </c>
      <c r="I2841" s="8">
        <f>SUMIFS(Baggrundsvariable!F$3:F$296,Baggrundsvariable!$A$3:$A$296,Samlet!$C2841,Baggrundsvariable!$C$3:$C$296,Samlet!$E2841)</f>
        <v>3.3</v>
      </c>
      <c r="J2841" s="8">
        <f>SUMIFS(Baggrundsvariable!G$3:G$296,Baggrundsvariable!$A$3:$A$296,Samlet!$C2841,Baggrundsvariable!$C$3:$C$296,Samlet!$E2841)</f>
        <v>17.7</v>
      </c>
      <c r="K2841" s="8">
        <f>SUMIFS(Baggrundsvariable!H$3:H$296,Baggrundsvariable!$A$3:$A$296,Samlet!$C2841,Baggrundsvariable!$C$3:$C$296,Samlet!$E2841)</f>
        <v>14.5</v>
      </c>
      <c r="L2841" s="8">
        <f>SUMIFS(Baggrundsvariable!I$3:I$296,Baggrundsvariable!$A$3:$A$296,Samlet!$C2841,Baggrundsvariable!$C$3:$C$296,Samlet!$E2841)</f>
        <v>4.1201309629448302</v>
      </c>
    </row>
    <row r="2842" spans="1:12">
      <c r="A2842">
        <v>9990</v>
      </c>
      <c r="B2842" t="s">
        <v>1222</v>
      </c>
      <c r="C2842">
        <v>813</v>
      </c>
      <c r="D2842" t="s">
        <v>1327</v>
      </c>
      <c r="E2842">
        <v>2015</v>
      </c>
      <c r="F2842" s="15">
        <f>IF(VLOOKUP(IF($A2842&lt;1500,'BM011'!$D$5,IF($A2842&lt;1800,'BM011'!$D$5,IF($A2842&lt;2000,'BM011'!$D$5,$A2842))),'BM011'!$D$5:$U$607,'BM011'!T$609,0)="BRUG KOM",VLOOKUP($C2842,'BM010'!$C$5:$T$102,'BM010'!S$104,0),VLOOKUP(IF($A2842&lt;1500,'BM011'!$D$5,IF($A2842&lt;1800,'BM011'!$D$5,IF($A2842&lt;2000,'BM011'!$D$5,$A2842))),'BM011'!$D$5:$U$607,'BM011'!T$609,0))</f>
        <v>14329.25</v>
      </c>
      <c r="G2842">
        <f>SUMIFS(Baggrundsvariable!D$3:D$296,Baggrundsvariable!$A$3:$A$296,Samlet!$C2842,Baggrundsvariable!$C$3:$C$296,Samlet!$E2842)</f>
        <v>201863</v>
      </c>
      <c r="H2842" s="8">
        <f>SUMIFS(Baggrundsvariable!E$3:E$296,Baggrundsvariable!$A$3:$A$296,Samlet!$C2842,Baggrundsvariable!$C$3:$C$296,Samlet!$E2842)</f>
        <v>0.90833333333333366</v>
      </c>
      <c r="I2842" s="8">
        <f>SUMIFS(Baggrundsvariable!F$3:F$296,Baggrundsvariable!$A$3:$A$296,Samlet!$C2842,Baggrundsvariable!$C$3:$C$296,Samlet!$E2842)</f>
        <v>2.8</v>
      </c>
      <c r="J2842" s="8">
        <f>SUMIFS(Baggrundsvariable!G$3:G$296,Baggrundsvariable!$A$3:$A$296,Samlet!$C2842,Baggrundsvariable!$C$3:$C$296,Samlet!$E2842)</f>
        <v>15</v>
      </c>
      <c r="K2842" s="8">
        <f>SUMIFS(Baggrundsvariable!H$3:H$296,Baggrundsvariable!$A$3:$A$296,Samlet!$C2842,Baggrundsvariable!$C$3:$C$296,Samlet!$E2842)</f>
        <v>12.1</v>
      </c>
      <c r="L2842" s="8">
        <f>SUMIFS(Baggrundsvariable!I$3:I$296,Baggrundsvariable!$A$3:$A$296,Samlet!$C2842,Baggrundsvariable!$C$3:$C$296,Samlet!$E2842)</f>
        <v>3.3851253366480214</v>
      </c>
    </row>
    <row r="2843" spans="1:12">
      <c r="A2843">
        <v>1000</v>
      </c>
      <c r="B2843" t="s">
        <v>617</v>
      </c>
      <c r="C2843">
        <v>101</v>
      </c>
      <c r="D2843" t="s">
        <v>1232</v>
      </c>
      <c r="E2843">
        <v>2019</v>
      </c>
      <c r="F2843" s="15">
        <f>IF(VLOOKUP(IF($A2843&lt;1500,'BM011'!$D$5,IF($A2843&lt;1800,'BM011'!$D$5,IF($A2843&lt;2000,'BM011'!$D$5,$A2843))),'BM011'!$D$5:$U$607,'BM011'!U$609,0)="BRUG KOM",VLOOKUP($C2843,'BM010'!$C$5:$T$102,'BM010'!T$104,0),VLOOKUP(IF($A2843&lt;1500,'BM011'!$D$5,IF($A2843&lt;1800,'BM011'!$D$5,IF($A2843&lt;2000,'BM011'!$D$5,$A2843))),'BM011'!$D$5:$U$607,'BM011'!U$609,0))</f>
        <v>37082.25</v>
      </c>
      <c r="G2843">
        <f>SUMIFS(Baggrundsvariable!D$3:D$296,Baggrundsvariable!$A$3:$A$296,Samlet!$C2843,Baggrundsvariable!$C$3:$C$296,Samlet!$E2843)</f>
        <v>228338</v>
      </c>
      <c r="H2843" s="8">
        <f>SUMIFS(Baggrundsvariable!E$3:E$296,Baggrundsvariable!$A$3:$A$296,Samlet!$C2843,Baggrundsvariable!$C$3:$C$296,Samlet!$E2843)</f>
        <v>0.7583333333333333</v>
      </c>
      <c r="I2843" s="8">
        <f>SUMIFS(Baggrundsvariable!F$3:F$296,Baggrundsvariable!$A$3:$A$296,Samlet!$C2843,Baggrundsvariable!$C$3:$C$296,Samlet!$E2843)</f>
        <v>8.8000000000000007</v>
      </c>
      <c r="J2843" s="8">
        <f>SUMIFS(Baggrundsvariable!G$3:G$296,Baggrundsvariable!$A$3:$A$296,Samlet!$C2843,Baggrundsvariable!$C$3:$C$296,Samlet!$E2843)</f>
        <v>44.9</v>
      </c>
      <c r="K2843" s="8">
        <f>SUMIFS(Baggrundsvariable!H$3:H$296,Baggrundsvariable!$A$3:$A$296,Samlet!$C2843,Baggrundsvariable!$C$3:$C$296,Samlet!$E2843)</f>
        <v>18.2</v>
      </c>
      <c r="L2843" s="8">
        <f>SUMIFS(Baggrundsvariable!I$3:I$296,Baggrundsvariable!$A$3:$A$296,Samlet!$C2843,Baggrundsvariable!$C$3:$C$296,Samlet!$E2843)</f>
        <v>15.265994309928374</v>
      </c>
    </row>
    <row r="2844" spans="1:12">
      <c r="A2844">
        <v>1050</v>
      </c>
      <c r="B2844" t="s">
        <v>617</v>
      </c>
      <c r="C2844">
        <v>101</v>
      </c>
      <c r="D2844" t="s">
        <v>1232</v>
      </c>
      <c r="E2844">
        <v>2019</v>
      </c>
      <c r="F2844" s="15">
        <f>IF(VLOOKUP(IF($A2844&lt;1500,'BM011'!$D$5,IF($A2844&lt;1800,'BM011'!$D$5,IF($A2844&lt;2000,'BM011'!$D$5,$A2844))),'BM011'!$D$5:$U$607,'BM011'!U$609,0)="BRUG KOM",VLOOKUP($C2844,'BM010'!$C$5:$T$102,'BM010'!T$104,0),VLOOKUP(IF($A2844&lt;1500,'BM011'!$D$5,IF($A2844&lt;1800,'BM011'!$D$5,IF($A2844&lt;2000,'BM011'!$D$5,$A2844))),'BM011'!$D$5:$U$607,'BM011'!U$609,0))</f>
        <v>37082.25</v>
      </c>
      <c r="G2844">
        <f>SUMIFS(Baggrundsvariable!D$3:D$296,Baggrundsvariable!$A$3:$A$296,Samlet!$C2844,Baggrundsvariable!$C$3:$C$296,Samlet!$E2844)</f>
        <v>228338</v>
      </c>
      <c r="H2844" s="8">
        <f>SUMIFS(Baggrundsvariable!E$3:E$296,Baggrundsvariable!$A$3:$A$296,Samlet!$C2844,Baggrundsvariable!$C$3:$C$296,Samlet!$E2844)</f>
        <v>0.7583333333333333</v>
      </c>
      <c r="I2844" s="8">
        <f>SUMIFS(Baggrundsvariable!F$3:F$296,Baggrundsvariable!$A$3:$A$296,Samlet!$C2844,Baggrundsvariable!$C$3:$C$296,Samlet!$E2844)</f>
        <v>8.8000000000000007</v>
      </c>
      <c r="J2844" s="8">
        <f>SUMIFS(Baggrundsvariable!G$3:G$296,Baggrundsvariable!$A$3:$A$296,Samlet!$C2844,Baggrundsvariable!$C$3:$C$296,Samlet!$E2844)</f>
        <v>44.9</v>
      </c>
      <c r="K2844" s="8">
        <f>SUMIFS(Baggrundsvariable!H$3:H$296,Baggrundsvariable!$A$3:$A$296,Samlet!$C2844,Baggrundsvariable!$C$3:$C$296,Samlet!$E2844)</f>
        <v>18.2</v>
      </c>
      <c r="L2844" s="8">
        <f>SUMIFS(Baggrundsvariable!I$3:I$296,Baggrundsvariable!$A$3:$A$296,Samlet!$C2844,Baggrundsvariable!$C$3:$C$296,Samlet!$E2844)</f>
        <v>15.265994309928374</v>
      </c>
    </row>
    <row r="2845" spans="1:12">
      <c r="A2845">
        <v>1051</v>
      </c>
      <c r="B2845" t="s">
        <v>617</v>
      </c>
      <c r="C2845">
        <v>101</v>
      </c>
      <c r="D2845" t="s">
        <v>1232</v>
      </c>
      <c r="E2845">
        <v>2019</v>
      </c>
      <c r="F2845" s="15">
        <f>IF(VLOOKUP(IF($A2845&lt;1500,'BM011'!$D$5,IF($A2845&lt;1800,'BM011'!$D$5,IF($A2845&lt;2000,'BM011'!$D$5,$A2845))),'BM011'!$D$5:$U$607,'BM011'!U$609,0)="BRUG KOM",VLOOKUP($C2845,'BM010'!$C$5:$T$102,'BM010'!T$104,0),VLOOKUP(IF($A2845&lt;1500,'BM011'!$D$5,IF($A2845&lt;1800,'BM011'!$D$5,IF($A2845&lt;2000,'BM011'!$D$5,$A2845))),'BM011'!$D$5:$U$607,'BM011'!U$609,0))</f>
        <v>37082.25</v>
      </c>
      <c r="G2845">
        <f>SUMIFS(Baggrundsvariable!D$3:D$296,Baggrundsvariable!$A$3:$A$296,Samlet!$C2845,Baggrundsvariable!$C$3:$C$296,Samlet!$E2845)</f>
        <v>228338</v>
      </c>
      <c r="H2845" s="8">
        <f>SUMIFS(Baggrundsvariable!E$3:E$296,Baggrundsvariable!$A$3:$A$296,Samlet!$C2845,Baggrundsvariable!$C$3:$C$296,Samlet!$E2845)</f>
        <v>0.7583333333333333</v>
      </c>
      <c r="I2845" s="8">
        <f>SUMIFS(Baggrundsvariable!F$3:F$296,Baggrundsvariable!$A$3:$A$296,Samlet!$C2845,Baggrundsvariable!$C$3:$C$296,Samlet!$E2845)</f>
        <v>8.8000000000000007</v>
      </c>
      <c r="J2845" s="8">
        <f>SUMIFS(Baggrundsvariable!G$3:G$296,Baggrundsvariable!$A$3:$A$296,Samlet!$C2845,Baggrundsvariable!$C$3:$C$296,Samlet!$E2845)</f>
        <v>44.9</v>
      </c>
      <c r="K2845" s="8">
        <f>SUMIFS(Baggrundsvariable!H$3:H$296,Baggrundsvariable!$A$3:$A$296,Samlet!$C2845,Baggrundsvariable!$C$3:$C$296,Samlet!$E2845)</f>
        <v>18.2</v>
      </c>
      <c r="L2845" s="8">
        <f>SUMIFS(Baggrundsvariable!I$3:I$296,Baggrundsvariable!$A$3:$A$296,Samlet!$C2845,Baggrundsvariable!$C$3:$C$296,Samlet!$E2845)</f>
        <v>15.265994309928374</v>
      </c>
    </row>
    <row r="2846" spans="1:12">
      <c r="A2846">
        <v>1052</v>
      </c>
      <c r="B2846" t="s">
        <v>617</v>
      </c>
      <c r="C2846">
        <v>101</v>
      </c>
      <c r="D2846" t="s">
        <v>1232</v>
      </c>
      <c r="E2846">
        <v>2019</v>
      </c>
      <c r="F2846" s="15">
        <f>IF(VLOOKUP(IF($A2846&lt;1500,'BM011'!$D$5,IF($A2846&lt;1800,'BM011'!$D$5,IF($A2846&lt;2000,'BM011'!$D$5,$A2846))),'BM011'!$D$5:$U$607,'BM011'!U$609,0)="BRUG KOM",VLOOKUP($C2846,'BM010'!$C$5:$T$102,'BM010'!T$104,0),VLOOKUP(IF($A2846&lt;1500,'BM011'!$D$5,IF($A2846&lt;1800,'BM011'!$D$5,IF($A2846&lt;2000,'BM011'!$D$5,$A2846))),'BM011'!$D$5:$U$607,'BM011'!U$609,0))</f>
        <v>37082.25</v>
      </c>
      <c r="G2846">
        <f>SUMIFS(Baggrundsvariable!D$3:D$296,Baggrundsvariable!$A$3:$A$296,Samlet!$C2846,Baggrundsvariable!$C$3:$C$296,Samlet!$E2846)</f>
        <v>228338</v>
      </c>
      <c r="H2846" s="8">
        <f>SUMIFS(Baggrundsvariable!E$3:E$296,Baggrundsvariable!$A$3:$A$296,Samlet!$C2846,Baggrundsvariable!$C$3:$C$296,Samlet!$E2846)</f>
        <v>0.7583333333333333</v>
      </c>
      <c r="I2846" s="8">
        <f>SUMIFS(Baggrundsvariable!F$3:F$296,Baggrundsvariable!$A$3:$A$296,Samlet!$C2846,Baggrundsvariable!$C$3:$C$296,Samlet!$E2846)</f>
        <v>8.8000000000000007</v>
      </c>
      <c r="J2846" s="8">
        <f>SUMIFS(Baggrundsvariable!G$3:G$296,Baggrundsvariable!$A$3:$A$296,Samlet!$C2846,Baggrundsvariable!$C$3:$C$296,Samlet!$E2846)</f>
        <v>44.9</v>
      </c>
      <c r="K2846" s="8">
        <f>SUMIFS(Baggrundsvariable!H$3:H$296,Baggrundsvariable!$A$3:$A$296,Samlet!$C2846,Baggrundsvariable!$C$3:$C$296,Samlet!$E2846)</f>
        <v>18.2</v>
      </c>
      <c r="L2846" s="8">
        <f>SUMIFS(Baggrundsvariable!I$3:I$296,Baggrundsvariable!$A$3:$A$296,Samlet!$C2846,Baggrundsvariable!$C$3:$C$296,Samlet!$E2846)</f>
        <v>15.265994309928374</v>
      </c>
    </row>
    <row r="2847" spans="1:12">
      <c r="A2847">
        <v>1053</v>
      </c>
      <c r="B2847" t="s">
        <v>617</v>
      </c>
      <c r="C2847">
        <v>101</v>
      </c>
      <c r="D2847" t="s">
        <v>1232</v>
      </c>
      <c r="E2847">
        <v>2019</v>
      </c>
      <c r="F2847" s="15">
        <f>IF(VLOOKUP(IF($A2847&lt;1500,'BM011'!$D$5,IF($A2847&lt;1800,'BM011'!$D$5,IF($A2847&lt;2000,'BM011'!$D$5,$A2847))),'BM011'!$D$5:$U$607,'BM011'!U$609,0)="BRUG KOM",VLOOKUP($C2847,'BM010'!$C$5:$T$102,'BM010'!T$104,0),VLOOKUP(IF($A2847&lt;1500,'BM011'!$D$5,IF($A2847&lt;1800,'BM011'!$D$5,IF($A2847&lt;2000,'BM011'!$D$5,$A2847))),'BM011'!$D$5:$U$607,'BM011'!U$609,0))</f>
        <v>37082.25</v>
      </c>
      <c r="G2847">
        <f>SUMIFS(Baggrundsvariable!D$3:D$296,Baggrundsvariable!$A$3:$A$296,Samlet!$C2847,Baggrundsvariable!$C$3:$C$296,Samlet!$E2847)</f>
        <v>228338</v>
      </c>
      <c r="H2847" s="8">
        <f>SUMIFS(Baggrundsvariable!E$3:E$296,Baggrundsvariable!$A$3:$A$296,Samlet!$C2847,Baggrundsvariable!$C$3:$C$296,Samlet!$E2847)</f>
        <v>0.7583333333333333</v>
      </c>
      <c r="I2847" s="8">
        <f>SUMIFS(Baggrundsvariable!F$3:F$296,Baggrundsvariable!$A$3:$A$296,Samlet!$C2847,Baggrundsvariable!$C$3:$C$296,Samlet!$E2847)</f>
        <v>8.8000000000000007</v>
      </c>
      <c r="J2847" s="8">
        <f>SUMIFS(Baggrundsvariable!G$3:G$296,Baggrundsvariable!$A$3:$A$296,Samlet!$C2847,Baggrundsvariable!$C$3:$C$296,Samlet!$E2847)</f>
        <v>44.9</v>
      </c>
      <c r="K2847" s="8">
        <f>SUMIFS(Baggrundsvariable!H$3:H$296,Baggrundsvariable!$A$3:$A$296,Samlet!$C2847,Baggrundsvariable!$C$3:$C$296,Samlet!$E2847)</f>
        <v>18.2</v>
      </c>
      <c r="L2847" s="8">
        <f>SUMIFS(Baggrundsvariable!I$3:I$296,Baggrundsvariable!$A$3:$A$296,Samlet!$C2847,Baggrundsvariable!$C$3:$C$296,Samlet!$E2847)</f>
        <v>15.265994309928374</v>
      </c>
    </row>
    <row r="2848" spans="1:12">
      <c r="A2848">
        <v>1054</v>
      </c>
      <c r="B2848" t="s">
        <v>617</v>
      </c>
      <c r="C2848">
        <v>101</v>
      </c>
      <c r="D2848" t="s">
        <v>1232</v>
      </c>
      <c r="E2848">
        <v>2019</v>
      </c>
      <c r="F2848" s="15">
        <f>IF(VLOOKUP(IF($A2848&lt;1500,'BM011'!$D$5,IF($A2848&lt;1800,'BM011'!$D$5,IF($A2848&lt;2000,'BM011'!$D$5,$A2848))),'BM011'!$D$5:$U$607,'BM011'!U$609,0)="BRUG KOM",VLOOKUP($C2848,'BM010'!$C$5:$T$102,'BM010'!T$104,0),VLOOKUP(IF($A2848&lt;1500,'BM011'!$D$5,IF($A2848&lt;1800,'BM011'!$D$5,IF($A2848&lt;2000,'BM011'!$D$5,$A2848))),'BM011'!$D$5:$U$607,'BM011'!U$609,0))</f>
        <v>37082.25</v>
      </c>
      <c r="G2848">
        <f>SUMIFS(Baggrundsvariable!D$3:D$296,Baggrundsvariable!$A$3:$A$296,Samlet!$C2848,Baggrundsvariable!$C$3:$C$296,Samlet!$E2848)</f>
        <v>228338</v>
      </c>
      <c r="H2848" s="8">
        <f>SUMIFS(Baggrundsvariable!E$3:E$296,Baggrundsvariable!$A$3:$A$296,Samlet!$C2848,Baggrundsvariable!$C$3:$C$296,Samlet!$E2848)</f>
        <v>0.7583333333333333</v>
      </c>
      <c r="I2848" s="8">
        <f>SUMIFS(Baggrundsvariable!F$3:F$296,Baggrundsvariable!$A$3:$A$296,Samlet!$C2848,Baggrundsvariable!$C$3:$C$296,Samlet!$E2848)</f>
        <v>8.8000000000000007</v>
      </c>
      <c r="J2848" s="8">
        <f>SUMIFS(Baggrundsvariable!G$3:G$296,Baggrundsvariable!$A$3:$A$296,Samlet!$C2848,Baggrundsvariable!$C$3:$C$296,Samlet!$E2848)</f>
        <v>44.9</v>
      </c>
      <c r="K2848" s="8">
        <f>SUMIFS(Baggrundsvariable!H$3:H$296,Baggrundsvariable!$A$3:$A$296,Samlet!$C2848,Baggrundsvariable!$C$3:$C$296,Samlet!$E2848)</f>
        <v>18.2</v>
      </c>
      <c r="L2848" s="8">
        <f>SUMIFS(Baggrundsvariable!I$3:I$296,Baggrundsvariable!$A$3:$A$296,Samlet!$C2848,Baggrundsvariable!$C$3:$C$296,Samlet!$E2848)</f>
        <v>15.265994309928374</v>
      </c>
    </row>
    <row r="2849" spans="1:12">
      <c r="A2849">
        <v>1055</v>
      </c>
      <c r="B2849" t="s">
        <v>617</v>
      </c>
      <c r="C2849">
        <v>101</v>
      </c>
      <c r="D2849" t="s">
        <v>1232</v>
      </c>
      <c r="E2849">
        <v>2019</v>
      </c>
      <c r="F2849" s="15">
        <f>IF(VLOOKUP(IF($A2849&lt;1500,'BM011'!$D$5,IF($A2849&lt;1800,'BM011'!$D$5,IF($A2849&lt;2000,'BM011'!$D$5,$A2849))),'BM011'!$D$5:$U$607,'BM011'!U$609,0)="BRUG KOM",VLOOKUP($C2849,'BM010'!$C$5:$T$102,'BM010'!T$104,0),VLOOKUP(IF($A2849&lt;1500,'BM011'!$D$5,IF($A2849&lt;1800,'BM011'!$D$5,IF($A2849&lt;2000,'BM011'!$D$5,$A2849))),'BM011'!$D$5:$U$607,'BM011'!U$609,0))</f>
        <v>37082.25</v>
      </c>
      <c r="G2849">
        <f>SUMIFS(Baggrundsvariable!D$3:D$296,Baggrundsvariable!$A$3:$A$296,Samlet!$C2849,Baggrundsvariable!$C$3:$C$296,Samlet!$E2849)</f>
        <v>228338</v>
      </c>
      <c r="H2849" s="8">
        <f>SUMIFS(Baggrundsvariable!E$3:E$296,Baggrundsvariable!$A$3:$A$296,Samlet!$C2849,Baggrundsvariable!$C$3:$C$296,Samlet!$E2849)</f>
        <v>0.7583333333333333</v>
      </c>
      <c r="I2849" s="8">
        <f>SUMIFS(Baggrundsvariable!F$3:F$296,Baggrundsvariable!$A$3:$A$296,Samlet!$C2849,Baggrundsvariable!$C$3:$C$296,Samlet!$E2849)</f>
        <v>8.8000000000000007</v>
      </c>
      <c r="J2849" s="8">
        <f>SUMIFS(Baggrundsvariable!G$3:G$296,Baggrundsvariable!$A$3:$A$296,Samlet!$C2849,Baggrundsvariable!$C$3:$C$296,Samlet!$E2849)</f>
        <v>44.9</v>
      </c>
      <c r="K2849" s="8">
        <f>SUMIFS(Baggrundsvariable!H$3:H$296,Baggrundsvariable!$A$3:$A$296,Samlet!$C2849,Baggrundsvariable!$C$3:$C$296,Samlet!$E2849)</f>
        <v>18.2</v>
      </c>
      <c r="L2849" s="8">
        <f>SUMIFS(Baggrundsvariable!I$3:I$296,Baggrundsvariable!$A$3:$A$296,Samlet!$C2849,Baggrundsvariable!$C$3:$C$296,Samlet!$E2849)</f>
        <v>15.265994309928374</v>
      </c>
    </row>
    <row r="2850" spans="1:12">
      <c r="A2850">
        <v>1056</v>
      </c>
      <c r="B2850" t="s">
        <v>617</v>
      </c>
      <c r="C2850">
        <v>101</v>
      </c>
      <c r="D2850" t="s">
        <v>1232</v>
      </c>
      <c r="E2850">
        <v>2019</v>
      </c>
      <c r="F2850" s="15">
        <f>IF(VLOOKUP(IF($A2850&lt;1500,'BM011'!$D$5,IF($A2850&lt;1800,'BM011'!$D$5,IF($A2850&lt;2000,'BM011'!$D$5,$A2850))),'BM011'!$D$5:$U$607,'BM011'!U$609,0)="BRUG KOM",VLOOKUP($C2850,'BM010'!$C$5:$T$102,'BM010'!T$104,0),VLOOKUP(IF($A2850&lt;1500,'BM011'!$D$5,IF($A2850&lt;1800,'BM011'!$D$5,IF($A2850&lt;2000,'BM011'!$D$5,$A2850))),'BM011'!$D$5:$U$607,'BM011'!U$609,0))</f>
        <v>37082.25</v>
      </c>
      <c r="G2850">
        <f>SUMIFS(Baggrundsvariable!D$3:D$296,Baggrundsvariable!$A$3:$A$296,Samlet!$C2850,Baggrundsvariable!$C$3:$C$296,Samlet!$E2850)</f>
        <v>228338</v>
      </c>
      <c r="H2850" s="8">
        <f>SUMIFS(Baggrundsvariable!E$3:E$296,Baggrundsvariable!$A$3:$A$296,Samlet!$C2850,Baggrundsvariable!$C$3:$C$296,Samlet!$E2850)</f>
        <v>0.7583333333333333</v>
      </c>
      <c r="I2850" s="8">
        <f>SUMIFS(Baggrundsvariable!F$3:F$296,Baggrundsvariable!$A$3:$A$296,Samlet!$C2850,Baggrundsvariable!$C$3:$C$296,Samlet!$E2850)</f>
        <v>8.8000000000000007</v>
      </c>
      <c r="J2850" s="8">
        <f>SUMIFS(Baggrundsvariable!G$3:G$296,Baggrundsvariable!$A$3:$A$296,Samlet!$C2850,Baggrundsvariable!$C$3:$C$296,Samlet!$E2850)</f>
        <v>44.9</v>
      </c>
      <c r="K2850" s="8">
        <f>SUMIFS(Baggrundsvariable!H$3:H$296,Baggrundsvariable!$A$3:$A$296,Samlet!$C2850,Baggrundsvariable!$C$3:$C$296,Samlet!$E2850)</f>
        <v>18.2</v>
      </c>
      <c r="L2850" s="8">
        <f>SUMIFS(Baggrundsvariable!I$3:I$296,Baggrundsvariable!$A$3:$A$296,Samlet!$C2850,Baggrundsvariable!$C$3:$C$296,Samlet!$E2850)</f>
        <v>15.265994309928374</v>
      </c>
    </row>
    <row r="2851" spans="1:12">
      <c r="A2851">
        <v>1057</v>
      </c>
      <c r="B2851" t="s">
        <v>617</v>
      </c>
      <c r="C2851">
        <v>101</v>
      </c>
      <c r="D2851" t="s">
        <v>1232</v>
      </c>
      <c r="E2851">
        <v>2019</v>
      </c>
      <c r="F2851" s="15">
        <f>IF(VLOOKUP(IF($A2851&lt;1500,'BM011'!$D$5,IF($A2851&lt;1800,'BM011'!$D$5,IF($A2851&lt;2000,'BM011'!$D$5,$A2851))),'BM011'!$D$5:$U$607,'BM011'!U$609,0)="BRUG KOM",VLOOKUP($C2851,'BM010'!$C$5:$T$102,'BM010'!T$104,0),VLOOKUP(IF($A2851&lt;1500,'BM011'!$D$5,IF($A2851&lt;1800,'BM011'!$D$5,IF($A2851&lt;2000,'BM011'!$D$5,$A2851))),'BM011'!$D$5:$U$607,'BM011'!U$609,0))</f>
        <v>37082.25</v>
      </c>
      <c r="G2851">
        <f>SUMIFS(Baggrundsvariable!D$3:D$296,Baggrundsvariable!$A$3:$A$296,Samlet!$C2851,Baggrundsvariable!$C$3:$C$296,Samlet!$E2851)</f>
        <v>228338</v>
      </c>
      <c r="H2851" s="8">
        <f>SUMIFS(Baggrundsvariable!E$3:E$296,Baggrundsvariable!$A$3:$A$296,Samlet!$C2851,Baggrundsvariable!$C$3:$C$296,Samlet!$E2851)</f>
        <v>0.7583333333333333</v>
      </c>
      <c r="I2851" s="8">
        <f>SUMIFS(Baggrundsvariable!F$3:F$296,Baggrundsvariable!$A$3:$A$296,Samlet!$C2851,Baggrundsvariable!$C$3:$C$296,Samlet!$E2851)</f>
        <v>8.8000000000000007</v>
      </c>
      <c r="J2851" s="8">
        <f>SUMIFS(Baggrundsvariable!G$3:G$296,Baggrundsvariable!$A$3:$A$296,Samlet!$C2851,Baggrundsvariable!$C$3:$C$296,Samlet!$E2851)</f>
        <v>44.9</v>
      </c>
      <c r="K2851" s="8">
        <f>SUMIFS(Baggrundsvariable!H$3:H$296,Baggrundsvariable!$A$3:$A$296,Samlet!$C2851,Baggrundsvariable!$C$3:$C$296,Samlet!$E2851)</f>
        <v>18.2</v>
      </c>
      <c r="L2851" s="8">
        <f>SUMIFS(Baggrundsvariable!I$3:I$296,Baggrundsvariable!$A$3:$A$296,Samlet!$C2851,Baggrundsvariable!$C$3:$C$296,Samlet!$E2851)</f>
        <v>15.265994309928374</v>
      </c>
    </row>
    <row r="2852" spans="1:12">
      <c r="A2852">
        <v>1058</v>
      </c>
      <c r="B2852" t="s">
        <v>617</v>
      </c>
      <c r="C2852">
        <v>101</v>
      </c>
      <c r="D2852" t="s">
        <v>1232</v>
      </c>
      <c r="E2852">
        <v>2019</v>
      </c>
      <c r="F2852" s="15">
        <f>IF(VLOOKUP(IF($A2852&lt;1500,'BM011'!$D$5,IF($A2852&lt;1800,'BM011'!$D$5,IF($A2852&lt;2000,'BM011'!$D$5,$A2852))),'BM011'!$D$5:$U$607,'BM011'!U$609,0)="BRUG KOM",VLOOKUP($C2852,'BM010'!$C$5:$T$102,'BM010'!T$104,0),VLOOKUP(IF($A2852&lt;1500,'BM011'!$D$5,IF($A2852&lt;1800,'BM011'!$D$5,IF($A2852&lt;2000,'BM011'!$D$5,$A2852))),'BM011'!$D$5:$U$607,'BM011'!U$609,0))</f>
        <v>37082.25</v>
      </c>
      <c r="G2852">
        <f>SUMIFS(Baggrundsvariable!D$3:D$296,Baggrundsvariable!$A$3:$A$296,Samlet!$C2852,Baggrundsvariable!$C$3:$C$296,Samlet!$E2852)</f>
        <v>228338</v>
      </c>
      <c r="H2852" s="8">
        <f>SUMIFS(Baggrundsvariable!E$3:E$296,Baggrundsvariable!$A$3:$A$296,Samlet!$C2852,Baggrundsvariable!$C$3:$C$296,Samlet!$E2852)</f>
        <v>0.7583333333333333</v>
      </c>
      <c r="I2852" s="8">
        <f>SUMIFS(Baggrundsvariable!F$3:F$296,Baggrundsvariable!$A$3:$A$296,Samlet!$C2852,Baggrundsvariable!$C$3:$C$296,Samlet!$E2852)</f>
        <v>8.8000000000000007</v>
      </c>
      <c r="J2852" s="8">
        <f>SUMIFS(Baggrundsvariable!G$3:G$296,Baggrundsvariable!$A$3:$A$296,Samlet!$C2852,Baggrundsvariable!$C$3:$C$296,Samlet!$E2852)</f>
        <v>44.9</v>
      </c>
      <c r="K2852" s="8">
        <f>SUMIFS(Baggrundsvariable!H$3:H$296,Baggrundsvariable!$A$3:$A$296,Samlet!$C2852,Baggrundsvariable!$C$3:$C$296,Samlet!$E2852)</f>
        <v>18.2</v>
      </c>
      <c r="L2852" s="8">
        <f>SUMIFS(Baggrundsvariable!I$3:I$296,Baggrundsvariable!$A$3:$A$296,Samlet!$C2852,Baggrundsvariable!$C$3:$C$296,Samlet!$E2852)</f>
        <v>15.265994309928374</v>
      </c>
    </row>
    <row r="2853" spans="1:12">
      <c r="A2853">
        <v>1059</v>
      </c>
      <c r="B2853" t="s">
        <v>617</v>
      </c>
      <c r="C2853">
        <v>101</v>
      </c>
      <c r="D2853" t="s">
        <v>1232</v>
      </c>
      <c r="E2853">
        <v>2019</v>
      </c>
      <c r="F2853" s="15">
        <f>IF(VLOOKUP(IF($A2853&lt;1500,'BM011'!$D$5,IF($A2853&lt;1800,'BM011'!$D$5,IF($A2853&lt;2000,'BM011'!$D$5,$A2853))),'BM011'!$D$5:$U$607,'BM011'!U$609,0)="BRUG KOM",VLOOKUP($C2853,'BM010'!$C$5:$T$102,'BM010'!T$104,0),VLOOKUP(IF($A2853&lt;1500,'BM011'!$D$5,IF($A2853&lt;1800,'BM011'!$D$5,IF($A2853&lt;2000,'BM011'!$D$5,$A2853))),'BM011'!$D$5:$U$607,'BM011'!U$609,0))</f>
        <v>37082.25</v>
      </c>
      <c r="G2853">
        <f>SUMIFS(Baggrundsvariable!D$3:D$296,Baggrundsvariable!$A$3:$A$296,Samlet!$C2853,Baggrundsvariable!$C$3:$C$296,Samlet!$E2853)</f>
        <v>228338</v>
      </c>
      <c r="H2853" s="8">
        <f>SUMIFS(Baggrundsvariable!E$3:E$296,Baggrundsvariable!$A$3:$A$296,Samlet!$C2853,Baggrundsvariable!$C$3:$C$296,Samlet!$E2853)</f>
        <v>0.7583333333333333</v>
      </c>
      <c r="I2853" s="8">
        <f>SUMIFS(Baggrundsvariable!F$3:F$296,Baggrundsvariable!$A$3:$A$296,Samlet!$C2853,Baggrundsvariable!$C$3:$C$296,Samlet!$E2853)</f>
        <v>8.8000000000000007</v>
      </c>
      <c r="J2853" s="8">
        <f>SUMIFS(Baggrundsvariable!G$3:G$296,Baggrundsvariable!$A$3:$A$296,Samlet!$C2853,Baggrundsvariable!$C$3:$C$296,Samlet!$E2853)</f>
        <v>44.9</v>
      </c>
      <c r="K2853" s="8">
        <f>SUMIFS(Baggrundsvariable!H$3:H$296,Baggrundsvariable!$A$3:$A$296,Samlet!$C2853,Baggrundsvariable!$C$3:$C$296,Samlet!$E2853)</f>
        <v>18.2</v>
      </c>
      <c r="L2853" s="8">
        <f>SUMIFS(Baggrundsvariable!I$3:I$296,Baggrundsvariable!$A$3:$A$296,Samlet!$C2853,Baggrundsvariable!$C$3:$C$296,Samlet!$E2853)</f>
        <v>15.265994309928374</v>
      </c>
    </row>
    <row r="2854" spans="1:12">
      <c r="A2854">
        <v>1060</v>
      </c>
      <c r="B2854" t="s">
        <v>617</v>
      </c>
      <c r="C2854">
        <v>101</v>
      </c>
      <c r="D2854" t="s">
        <v>1232</v>
      </c>
      <c r="E2854">
        <v>2019</v>
      </c>
      <c r="F2854" s="15">
        <f>IF(VLOOKUP(IF($A2854&lt;1500,'BM011'!$D$5,IF($A2854&lt;1800,'BM011'!$D$5,IF($A2854&lt;2000,'BM011'!$D$5,$A2854))),'BM011'!$D$5:$U$607,'BM011'!U$609,0)="BRUG KOM",VLOOKUP($C2854,'BM010'!$C$5:$T$102,'BM010'!T$104,0),VLOOKUP(IF($A2854&lt;1500,'BM011'!$D$5,IF($A2854&lt;1800,'BM011'!$D$5,IF($A2854&lt;2000,'BM011'!$D$5,$A2854))),'BM011'!$D$5:$U$607,'BM011'!U$609,0))</f>
        <v>37082.25</v>
      </c>
      <c r="G2854">
        <f>SUMIFS(Baggrundsvariable!D$3:D$296,Baggrundsvariable!$A$3:$A$296,Samlet!$C2854,Baggrundsvariable!$C$3:$C$296,Samlet!$E2854)</f>
        <v>228338</v>
      </c>
      <c r="H2854" s="8">
        <f>SUMIFS(Baggrundsvariable!E$3:E$296,Baggrundsvariable!$A$3:$A$296,Samlet!$C2854,Baggrundsvariable!$C$3:$C$296,Samlet!$E2854)</f>
        <v>0.7583333333333333</v>
      </c>
      <c r="I2854" s="8">
        <f>SUMIFS(Baggrundsvariable!F$3:F$296,Baggrundsvariable!$A$3:$A$296,Samlet!$C2854,Baggrundsvariable!$C$3:$C$296,Samlet!$E2854)</f>
        <v>8.8000000000000007</v>
      </c>
      <c r="J2854" s="8">
        <f>SUMIFS(Baggrundsvariable!G$3:G$296,Baggrundsvariable!$A$3:$A$296,Samlet!$C2854,Baggrundsvariable!$C$3:$C$296,Samlet!$E2854)</f>
        <v>44.9</v>
      </c>
      <c r="K2854" s="8">
        <f>SUMIFS(Baggrundsvariable!H$3:H$296,Baggrundsvariable!$A$3:$A$296,Samlet!$C2854,Baggrundsvariable!$C$3:$C$296,Samlet!$E2854)</f>
        <v>18.2</v>
      </c>
      <c r="L2854" s="8">
        <f>SUMIFS(Baggrundsvariable!I$3:I$296,Baggrundsvariable!$A$3:$A$296,Samlet!$C2854,Baggrundsvariable!$C$3:$C$296,Samlet!$E2854)</f>
        <v>15.265994309928374</v>
      </c>
    </row>
    <row r="2855" spans="1:12">
      <c r="A2855">
        <v>1061</v>
      </c>
      <c r="B2855" t="s">
        <v>617</v>
      </c>
      <c r="C2855">
        <v>101</v>
      </c>
      <c r="D2855" t="s">
        <v>1232</v>
      </c>
      <c r="E2855">
        <v>2019</v>
      </c>
      <c r="F2855" s="15">
        <f>IF(VLOOKUP(IF($A2855&lt;1500,'BM011'!$D$5,IF($A2855&lt;1800,'BM011'!$D$5,IF($A2855&lt;2000,'BM011'!$D$5,$A2855))),'BM011'!$D$5:$U$607,'BM011'!U$609,0)="BRUG KOM",VLOOKUP($C2855,'BM010'!$C$5:$T$102,'BM010'!T$104,0),VLOOKUP(IF($A2855&lt;1500,'BM011'!$D$5,IF($A2855&lt;1800,'BM011'!$D$5,IF($A2855&lt;2000,'BM011'!$D$5,$A2855))),'BM011'!$D$5:$U$607,'BM011'!U$609,0))</f>
        <v>37082.25</v>
      </c>
      <c r="G2855">
        <f>SUMIFS(Baggrundsvariable!D$3:D$296,Baggrundsvariable!$A$3:$A$296,Samlet!$C2855,Baggrundsvariable!$C$3:$C$296,Samlet!$E2855)</f>
        <v>228338</v>
      </c>
      <c r="H2855" s="8">
        <f>SUMIFS(Baggrundsvariable!E$3:E$296,Baggrundsvariable!$A$3:$A$296,Samlet!$C2855,Baggrundsvariable!$C$3:$C$296,Samlet!$E2855)</f>
        <v>0.7583333333333333</v>
      </c>
      <c r="I2855" s="8">
        <f>SUMIFS(Baggrundsvariable!F$3:F$296,Baggrundsvariable!$A$3:$A$296,Samlet!$C2855,Baggrundsvariable!$C$3:$C$296,Samlet!$E2855)</f>
        <v>8.8000000000000007</v>
      </c>
      <c r="J2855" s="8">
        <f>SUMIFS(Baggrundsvariable!G$3:G$296,Baggrundsvariable!$A$3:$A$296,Samlet!$C2855,Baggrundsvariable!$C$3:$C$296,Samlet!$E2855)</f>
        <v>44.9</v>
      </c>
      <c r="K2855" s="8">
        <f>SUMIFS(Baggrundsvariable!H$3:H$296,Baggrundsvariable!$A$3:$A$296,Samlet!$C2855,Baggrundsvariable!$C$3:$C$296,Samlet!$E2855)</f>
        <v>18.2</v>
      </c>
      <c r="L2855" s="8">
        <f>SUMIFS(Baggrundsvariable!I$3:I$296,Baggrundsvariable!$A$3:$A$296,Samlet!$C2855,Baggrundsvariable!$C$3:$C$296,Samlet!$E2855)</f>
        <v>15.265994309928374</v>
      </c>
    </row>
    <row r="2856" spans="1:12">
      <c r="A2856">
        <v>1062</v>
      </c>
      <c r="B2856" t="s">
        <v>617</v>
      </c>
      <c r="C2856">
        <v>101</v>
      </c>
      <c r="D2856" t="s">
        <v>1232</v>
      </c>
      <c r="E2856">
        <v>2019</v>
      </c>
      <c r="F2856" s="15">
        <f>IF(VLOOKUP(IF($A2856&lt;1500,'BM011'!$D$5,IF($A2856&lt;1800,'BM011'!$D$5,IF($A2856&lt;2000,'BM011'!$D$5,$A2856))),'BM011'!$D$5:$U$607,'BM011'!U$609,0)="BRUG KOM",VLOOKUP($C2856,'BM010'!$C$5:$T$102,'BM010'!T$104,0),VLOOKUP(IF($A2856&lt;1500,'BM011'!$D$5,IF($A2856&lt;1800,'BM011'!$D$5,IF($A2856&lt;2000,'BM011'!$D$5,$A2856))),'BM011'!$D$5:$U$607,'BM011'!U$609,0))</f>
        <v>37082.25</v>
      </c>
      <c r="G2856">
        <f>SUMIFS(Baggrundsvariable!D$3:D$296,Baggrundsvariable!$A$3:$A$296,Samlet!$C2856,Baggrundsvariable!$C$3:$C$296,Samlet!$E2856)</f>
        <v>228338</v>
      </c>
      <c r="H2856" s="8">
        <f>SUMIFS(Baggrundsvariable!E$3:E$296,Baggrundsvariable!$A$3:$A$296,Samlet!$C2856,Baggrundsvariable!$C$3:$C$296,Samlet!$E2856)</f>
        <v>0.7583333333333333</v>
      </c>
      <c r="I2856" s="8">
        <f>SUMIFS(Baggrundsvariable!F$3:F$296,Baggrundsvariable!$A$3:$A$296,Samlet!$C2856,Baggrundsvariable!$C$3:$C$296,Samlet!$E2856)</f>
        <v>8.8000000000000007</v>
      </c>
      <c r="J2856" s="8">
        <f>SUMIFS(Baggrundsvariable!G$3:G$296,Baggrundsvariable!$A$3:$A$296,Samlet!$C2856,Baggrundsvariable!$C$3:$C$296,Samlet!$E2856)</f>
        <v>44.9</v>
      </c>
      <c r="K2856" s="8">
        <f>SUMIFS(Baggrundsvariable!H$3:H$296,Baggrundsvariable!$A$3:$A$296,Samlet!$C2856,Baggrundsvariable!$C$3:$C$296,Samlet!$E2856)</f>
        <v>18.2</v>
      </c>
      <c r="L2856" s="8">
        <f>SUMIFS(Baggrundsvariable!I$3:I$296,Baggrundsvariable!$A$3:$A$296,Samlet!$C2856,Baggrundsvariable!$C$3:$C$296,Samlet!$E2856)</f>
        <v>15.265994309928374</v>
      </c>
    </row>
    <row r="2857" spans="1:12">
      <c r="A2857">
        <v>1063</v>
      </c>
      <c r="B2857" t="s">
        <v>617</v>
      </c>
      <c r="C2857">
        <v>101</v>
      </c>
      <c r="D2857" t="s">
        <v>1232</v>
      </c>
      <c r="E2857">
        <v>2019</v>
      </c>
      <c r="F2857" s="15">
        <f>IF(VLOOKUP(IF($A2857&lt;1500,'BM011'!$D$5,IF($A2857&lt;1800,'BM011'!$D$5,IF($A2857&lt;2000,'BM011'!$D$5,$A2857))),'BM011'!$D$5:$U$607,'BM011'!U$609,0)="BRUG KOM",VLOOKUP($C2857,'BM010'!$C$5:$T$102,'BM010'!T$104,0),VLOOKUP(IF($A2857&lt;1500,'BM011'!$D$5,IF($A2857&lt;1800,'BM011'!$D$5,IF($A2857&lt;2000,'BM011'!$D$5,$A2857))),'BM011'!$D$5:$U$607,'BM011'!U$609,0))</f>
        <v>37082.25</v>
      </c>
      <c r="G2857">
        <f>SUMIFS(Baggrundsvariable!D$3:D$296,Baggrundsvariable!$A$3:$A$296,Samlet!$C2857,Baggrundsvariable!$C$3:$C$296,Samlet!$E2857)</f>
        <v>228338</v>
      </c>
      <c r="H2857" s="8">
        <f>SUMIFS(Baggrundsvariable!E$3:E$296,Baggrundsvariable!$A$3:$A$296,Samlet!$C2857,Baggrundsvariable!$C$3:$C$296,Samlet!$E2857)</f>
        <v>0.7583333333333333</v>
      </c>
      <c r="I2857" s="8">
        <f>SUMIFS(Baggrundsvariable!F$3:F$296,Baggrundsvariable!$A$3:$A$296,Samlet!$C2857,Baggrundsvariable!$C$3:$C$296,Samlet!$E2857)</f>
        <v>8.8000000000000007</v>
      </c>
      <c r="J2857" s="8">
        <f>SUMIFS(Baggrundsvariable!G$3:G$296,Baggrundsvariable!$A$3:$A$296,Samlet!$C2857,Baggrundsvariable!$C$3:$C$296,Samlet!$E2857)</f>
        <v>44.9</v>
      </c>
      <c r="K2857" s="8">
        <f>SUMIFS(Baggrundsvariable!H$3:H$296,Baggrundsvariable!$A$3:$A$296,Samlet!$C2857,Baggrundsvariable!$C$3:$C$296,Samlet!$E2857)</f>
        <v>18.2</v>
      </c>
      <c r="L2857" s="8">
        <f>SUMIFS(Baggrundsvariable!I$3:I$296,Baggrundsvariable!$A$3:$A$296,Samlet!$C2857,Baggrundsvariable!$C$3:$C$296,Samlet!$E2857)</f>
        <v>15.265994309928374</v>
      </c>
    </row>
    <row r="2858" spans="1:12">
      <c r="A2858">
        <v>1064</v>
      </c>
      <c r="B2858" t="s">
        <v>617</v>
      </c>
      <c r="C2858">
        <v>101</v>
      </c>
      <c r="D2858" t="s">
        <v>1232</v>
      </c>
      <c r="E2858">
        <v>2019</v>
      </c>
      <c r="F2858" s="15">
        <f>IF(VLOOKUP(IF($A2858&lt;1500,'BM011'!$D$5,IF($A2858&lt;1800,'BM011'!$D$5,IF($A2858&lt;2000,'BM011'!$D$5,$A2858))),'BM011'!$D$5:$U$607,'BM011'!U$609,0)="BRUG KOM",VLOOKUP($C2858,'BM010'!$C$5:$T$102,'BM010'!T$104,0),VLOOKUP(IF($A2858&lt;1500,'BM011'!$D$5,IF($A2858&lt;1800,'BM011'!$D$5,IF($A2858&lt;2000,'BM011'!$D$5,$A2858))),'BM011'!$D$5:$U$607,'BM011'!U$609,0))</f>
        <v>37082.25</v>
      </c>
      <c r="G2858">
        <f>SUMIFS(Baggrundsvariable!D$3:D$296,Baggrundsvariable!$A$3:$A$296,Samlet!$C2858,Baggrundsvariable!$C$3:$C$296,Samlet!$E2858)</f>
        <v>228338</v>
      </c>
      <c r="H2858" s="8">
        <f>SUMIFS(Baggrundsvariable!E$3:E$296,Baggrundsvariable!$A$3:$A$296,Samlet!$C2858,Baggrundsvariable!$C$3:$C$296,Samlet!$E2858)</f>
        <v>0.7583333333333333</v>
      </c>
      <c r="I2858" s="8">
        <f>SUMIFS(Baggrundsvariable!F$3:F$296,Baggrundsvariable!$A$3:$A$296,Samlet!$C2858,Baggrundsvariable!$C$3:$C$296,Samlet!$E2858)</f>
        <v>8.8000000000000007</v>
      </c>
      <c r="J2858" s="8">
        <f>SUMIFS(Baggrundsvariable!G$3:G$296,Baggrundsvariable!$A$3:$A$296,Samlet!$C2858,Baggrundsvariable!$C$3:$C$296,Samlet!$E2858)</f>
        <v>44.9</v>
      </c>
      <c r="K2858" s="8">
        <f>SUMIFS(Baggrundsvariable!H$3:H$296,Baggrundsvariable!$A$3:$A$296,Samlet!$C2858,Baggrundsvariable!$C$3:$C$296,Samlet!$E2858)</f>
        <v>18.2</v>
      </c>
      <c r="L2858" s="8">
        <f>SUMIFS(Baggrundsvariable!I$3:I$296,Baggrundsvariable!$A$3:$A$296,Samlet!$C2858,Baggrundsvariable!$C$3:$C$296,Samlet!$E2858)</f>
        <v>15.265994309928374</v>
      </c>
    </row>
    <row r="2859" spans="1:12">
      <c r="A2859">
        <v>1065</v>
      </c>
      <c r="B2859" t="s">
        <v>617</v>
      </c>
      <c r="C2859">
        <v>101</v>
      </c>
      <c r="D2859" t="s">
        <v>1232</v>
      </c>
      <c r="E2859">
        <v>2019</v>
      </c>
      <c r="F2859" s="15">
        <f>IF(VLOOKUP(IF($A2859&lt;1500,'BM011'!$D$5,IF($A2859&lt;1800,'BM011'!$D$5,IF($A2859&lt;2000,'BM011'!$D$5,$A2859))),'BM011'!$D$5:$U$607,'BM011'!U$609,0)="BRUG KOM",VLOOKUP($C2859,'BM010'!$C$5:$T$102,'BM010'!T$104,0),VLOOKUP(IF($A2859&lt;1500,'BM011'!$D$5,IF($A2859&lt;1800,'BM011'!$D$5,IF($A2859&lt;2000,'BM011'!$D$5,$A2859))),'BM011'!$D$5:$U$607,'BM011'!U$609,0))</f>
        <v>37082.25</v>
      </c>
      <c r="G2859">
        <f>SUMIFS(Baggrundsvariable!D$3:D$296,Baggrundsvariable!$A$3:$A$296,Samlet!$C2859,Baggrundsvariable!$C$3:$C$296,Samlet!$E2859)</f>
        <v>228338</v>
      </c>
      <c r="H2859" s="8">
        <f>SUMIFS(Baggrundsvariable!E$3:E$296,Baggrundsvariable!$A$3:$A$296,Samlet!$C2859,Baggrundsvariable!$C$3:$C$296,Samlet!$E2859)</f>
        <v>0.7583333333333333</v>
      </c>
      <c r="I2859" s="8">
        <f>SUMIFS(Baggrundsvariable!F$3:F$296,Baggrundsvariable!$A$3:$A$296,Samlet!$C2859,Baggrundsvariable!$C$3:$C$296,Samlet!$E2859)</f>
        <v>8.8000000000000007</v>
      </c>
      <c r="J2859" s="8">
        <f>SUMIFS(Baggrundsvariable!G$3:G$296,Baggrundsvariable!$A$3:$A$296,Samlet!$C2859,Baggrundsvariable!$C$3:$C$296,Samlet!$E2859)</f>
        <v>44.9</v>
      </c>
      <c r="K2859" s="8">
        <f>SUMIFS(Baggrundsvariable!H$3:H$296,Baggrundsvariable!$A$3:$A$296,Samlet!$C2859,Baggrundsvariable!$C$3:$C$296,Samlet!$E2859)</f>
        <v>18.2</v>
      </c>
      <c r="L2859" s="8">
        <f>SUMIFS(Baggrundsvariable!I$3:I$296,Baggrundsvariable!$A$3:$A$296,Samlet!$C2859,Baggrundsvariable!$C$3:$C$296,Samlet!$E2859)</f>
        <v>15.265994309928374</v>
      </c>
    </row>
    <row r="2860" spans="1:12">
      <c r="A2860">
        <v>1066</v>
      </c>
      <c r="B2860" t="s">
        <v>617</v>
      </c>
      <c r="C2860">
        <v>101</v>
      </c>
      <c r="D2860" t="s">
        <v>1232</v>
      </c>
      <c r="E2860">
        <v>2019</v>
      </c>
      <c r="F2860" s="15">
        <f>IF(VLOOKUP(IF($A2860&lt;1500,'BM011'!$D$5,IF($A2860&lt;1800,'BM011'!$D$5,IF($A2860&lt;2000,'BM011'!$D$5,$A2860))),'BM011'!$D$5:$U$607,'BM011'!U$609,0)="BRUG KOM",VLOOKUP($C2860,'BM010'!$C$5:$T$102,'BM010'!T$104,0),VLOOKUP(IF($A2860&lt;1500,'BM011'!$D$5,IF($A2860&lt;1800,'BM011'!$D$5,IF($A2860&lt;2000,'BM011'!$D$5,$A2860))),'BM011'!$D$5:$U$607,'BM011'!U$609,0))</f>
        <v>37082.25</v>
      </c>
      <c r="G2860">
        <f>SUMIFS(Baggrundsvariable!D$3:D$296,Baggrundsvariable!$A$3:$A$296,Samlet!$C2860,Baggrundsvariable!$C$3:$C$296,Samlet!$E2860)</f>
        <v>228338</v>
      </c>
      <c r="H2860" s="8">
        <f>SUMIFS(Baggrundsvariable!E$3:E$296,Baggrundsvariable!$A$3:$A$296,Samlet!$C2860,Baggrundsvariable!$C$3:$C$296,Samlet!$E2860)</f>
        <v>0.7583333333333333</v>
      </c>
      <c r="I2860" s="8">
        <f>SUMIFS(Baggrundsvariable!F$3:F$296,Baggrundsvariable!$A$3:$A$296,Samlet!$C2860,Baggrundsvariable!$C$3:$C$296,Samlet!$E2860)</f>
        <v>8.8000000000000007</v>
      </c>
      <c r="J2860" s="8">
        <f>SUMIFS(Baggrundsvariable!G$3:G$296,Baggrundsvariable!$A$3:$A$296,Samlet!$C2860,Baggrundsvariable!$C$3:$C$296,Samlet!$E2860)</f>
        <v>44.9</v>
      </c>
      <c r="K2860" s="8">
        <f>SUMIFS(Baggrundsvariable!H$3:H$296,Baggrundsvariable!$A$3:$A$296,Samlet!$C2860,Baggrundsvariable!$C$3:$C$296,Samlet!$E2860)</f>
        <v>18.2</v>
      </c>
      <c r="L2860" s="8">
        <f>SUMIFS(Baggrundsvariable!I$3:I$296,Baggrundsvariable!$A$3:$A$296,Samlet!$C2860,Baggrundsvariable!$C$3:$C$296,Samlet!$E2860)</f>
        <v>15.265994309928374</v>
      </c>
    </row>
    <row r="2861" spans="1:12">
      <c r="A2861">
        <v>1067</v>
      </c>
      <c r="B2861" t="s">
        <v>617</v>
      </c>
      <c r="C2861">
        <v>101</v>
      </c>
      <c r="D2861" t="s">
        <v>1232</v>
      </c>
      <c r="E2861">
        <v>2019</v>
      </c>
      <c r="F2861" s="15">
        <f>IF(VLOOKUP(IF($A2861&lt;1500,'BM011'!$D$5,IF($A2861&lt;1800,'BM011'!$D$5,IF($A2861&lt;2000,'BM011'!$D$5,$A2861))),'BM011'!$D$5:$U$607,'BM011'!U$609,0)="BRUG KOM",VLOOKUP($C2861,'BM010'!$C$5:$T$102,'BM010'!T$104,0),VLOOKUP(IF($A2861&lt;1500,'BM011'!$D$5,IF($A2861&lt;1800,'BM011'!$D$5,IF($A2861&lt;2000,'BM011'!$D$5,$A2861))),'BM011'!$D$5:$U$607,'BM011'!U$609,0))</f>
        <v>37082.25</v>
      </c>
      <c r="G2861">
        <f>SUMIFS(Baggrundsvariable!D$3:D$296,Baggrundsvariable!$A$3:$A$296,Samlet!$C2861,Baggrundsvariable!$C$3:$C$296,Samlet!$E2861)</f>
        <v>228338</v>
      </c>
      <c r="H2861" s="8">
        <f>SUMIFS(Baggrundsvariable!E$3:E$296,Baggrundsvariable!$A$3:$A$296,Samlet!$C2861,Baggrundsvariable!$C$3:$C$296,Samlet!$E2861)</f>
        <v>0.7583333333333333</v>
      </c>
      <c r="I2861" s="8">
        <f>SUMIFS(Baggrundsvariable!F$3:F$296,Baggrundsvariable!$A$3:$A$296,Samlet!$C2861,Baggrundsvariable!$C$3:$C$296,Samlet!$E2861)</f>
        <v>8.8000000000000007</v>
      </c>
      <c r="J2861" s="8">
        <f>SUMIFS(Baggrundsvariable!G$3:G$296,Baggrundsvariable!$A$3:$A$296,Samlet!$C2861,Baggrundsvariable!$C$3:$C$296,Samlet!$E2861)</f>
        <v>44.9</v>
      </c>
      <c r="K2861" s="8">
        <f>SUMIFS(Baggrundsvariable!H$3:H$296,Baggrundsvariable!$A$3:$A$296,Samlet!$C2861,Baggrundsvariable!$C$3:$C$296,Samlet!$E2861)</f>
        <v>18.2</v>
      </c>
      <c r="L2861" s="8">
        <f>SUMIFS(Baggrundsvariable!I$3:I$296,Baggrundsvariable!$A$3:$A$296,Samlet!$C2861,Baggrundsvariable!$C$3:$C$296,Samlet!$E2861)</f>
        <v>15.265994309928374</v>
      </c>
    </row>
    <row r="2862" spans="1:12">
      <c r="A2862">
        <v>1068</v>
      </c>
      <c r="B2862" t="s">
        <v>617</v>
      </c>
      <c r="C2862">
        <v>101</v>
      </c>
      <c r="D2862" t="s">
        <v>1232</v>
      </c>
      <c r="E2862">
        <v>2019</v>
      </c>
      <c r="F2862" s="15">
        <f>IF(VLOOKUP(IF($A2862&lt;1500,'BM011'!$D$5,IF($A2862&lt;1800,'BM011'!$D$5,IF($A2862&lt;2000,'BM011'!$D$5,$A2862))),'BM011'!$D$5:$U$607,'BM011'!U$609,0)="BRUG KOM",VLOOKUP($C2862,'BM010'!$C$5:$T$102,'BM010'!T$104,0),VLOOKUP(IF($A2862&lt;1500,'BM011'!$D$5,IF($A2862&lt;1800,'BM011'!$D$5,IF($A2862&lt;2000,'BM011'!$D$5,$A2862))),'BM011'!$D$5:$U$607,'BM011'!U$609,0))</f>
        <v>37082.25</v>
      </c>
      <c r="G2862">
        <f>SUMIFS(Baggrundsvariable!D$3:D$296,Baggrundsvariable!$A$3:$A$296,Samlet!$C2862,Baggrundsvariable!$C$3:$C$296,Samlet!$E2862)</f>
        <v>228338</v>
      </c>
      <c r="H2862" s="8">
        <f>SUMIFS(Baggrundsvariable!E$3:E$296,Baggrundsvariable!$A$3:$A$296,Samlet!$C2862,Baggrundsvariable!$C$3:$C$296,Samlet!$E2862)</f>
        <v>0.7583333333333333</v>
      </c>
      <c r="I2862" s="8">
        <f>SUMIFS(Baggrundsvariable!F$3:F$296,Baggrundsvariable!$A$3:$A$296,Samlet!$C2862,Baggrundsvariable!$C$3:$C$296,Samlet!$E2862)</f>
        <v>8.8000000000000007</v>
      </c>
      <c r="J2862" s="8">
        <f>SUMIFS(Baggrundsvariable!G$3:G$296,Baggrundsvariable!$A$3:$A$296,Samlet!$C2862,Baggrundsvariable!$C$3:$C$296,Samlet!$E2862)</f>
        <v>44.9</v>
      </c>
      <c r="K2862" s="8">
        <f>SUMIFS(Baggrundsvariable!H$3:H$296,Baggrundsvariable!$A$3:$A$296,Samlet!$C2862,Baggrundsvariable!$C$3:$C$296,Samlet!$E2862)</f>
        <v>18.2</v>
      </c>
      <c r="L2862" s="8">
        <f>SUMIFS(Baggrundsvariable!I$3:I$296,Baggrundsvariable!$A$3:$A$296,Samlet!$C2862,Baggrundsvariable!$C$3:$C$296,Samlet!$E2862)</f>
        <v>15.265994309928374</v>
      </c>
    </row>
    <row r="2863" spans="1:12">
      <c r="A2863">
        <v>1069</v>
      </c>
      <c r="B2863" t="s">
        <v>617</v>
      </c>
      <c r="C2863">
        <v>101</v>
      </c>
      <c r="D2863" t="s">
        <v>1232</v>
      </c>
      <c r="E2863">
        <v>2019</v>
      </c>
      <c r="F2863" s="15">
        <f>IF(VLOOKUP(IF($A2863&lt;1500,'BM011'!$D$5,IF($A2863&lt;1800,'BM011'!$D$5,IF($A2863&lt;2000,'BM011'!$D$5,$A2863))),'BM011'!$D$5:$U$607,'BM011'!U$609,0)="BRUG KOM",VLOOKUP($C2863,'BM010'!$C$5:$T$102,'BM010'!T$104,0),VLOOKUP(IF($A2863&lt;1500,'BM011'!$D$5,IF($A2863&lt;1800,'BM011'!$D$5,IF($A2863&lt;2000,'BM011'!$D$5,$A2863))),'BM011'!$D$5:$U$607,'BM011'!U$609,0))</f>
        <v>37082.25</v>
      </c>
      <c r="G2863">
        <f>SUMIFS(Baggrundsvariable!D$3:D$296,Baggrundsvariable!$A$3:$A$296,Samlet!$C2863,Baggrundsvariable!$C$3:$C$296,Samlet!$E2863)</f>
        <v>228338</v>
      </c>
      <c r="H2863" s="8">
        <f>SUMIFS(Baggrundsvariable!E$3:E$296,Baggrundsvariable!$A$3:$A$296,Samlet!$C2863,Baggrundsvariable!$C$3:$C$296,Samlet!$E2863)</f>
        <v>0.7583333333333333</v>
      </c>
      <c r="I2863" s="8">
        <f>SUMIFS(Baggrundsvariable!F$3:F$296,Baggrundsvariable!$A$3:$A$296,Samlet!$C2863,Baggrundsvariable!$C$3:$C$296,Samlet!$E2863)</f>
        <v>8.8000000000000007</v>
      </c>
      <c r="J2863" s="8">
        <f>SUMIFS(Baggrundsvariable!G$3:G$296,Baggrundsvariable!$A$3:$A$296,Samlet!$C2863,Baggrundsvariable!$C$3:$C$296,Samlet!$E2863)</f>
        <v>44.9</v>
      </c>
      <c r="K2863" s="8">
        <f>SUMIFS(Baggrundsvariable!H$3:H$296,Baggrundsvariable!$A$3:$A$296,Samlet!$C2863,Baggrundsvariable!$C$3:$C$296,Samlet!$E2863)</f>
        <v>18.2</v>
      </c>
      <c r="L2863" s="8">
        <f>SUMIFS(Baggrundsvariable!I$3:I$296,Baggrundsvariable!$A$3:$A$296,Samlet!$C2863,Baggrundsvariable!$C$3:$C$296,Samlet!$E2863)</f>
        <v>15.265994309928374</v>
      </c>
    </row>
    <row r="2864" spans="1:12">
      <c r="A2864">
        <v>1070</v>
      </c>
      <c r="B2864" t="s">
        <v>617</v>
      </c>
      <c r="C2864">
        <v>101</v>
      </c>
      <c r="D2864" t="s">
        <v>1232</v>
      </c>
      <c r="E2864">
        <v>2019</v>
      </c>
      <c r="F2864" s="15">
        <f>IF(VLOOKUP(IF($A2864&lt;1500,'BM011'!$D$5,IF($A2864&lt;1800,'BM011'!$D$5,IF($A2864&lt;2000,'BM011'!$D$5,$A2864))),'BM011'!$D$5:$U$607,'BM011'!U$609,0)="BRUG KOM",VLOOKUP($C2864,'BM010'!$C$5:$T$102,'BM010'!T$104,0),VLOOKUP(IF($A2864&lt;1500,'BM011'!$D$5,IF($A2864&lt;1800,'BM011'!$D$5,IF($A2864&lt;2000,'BM011'!$D$5,$A2864))),'BM011'!$D$5:$U$607,'BM011'!U$609,0))</f>
        <v>37082.25</v>
      </c>
      <c r="G2864">
        <f>SUMIFS(Baggrundsvariable!D$3:D$296,Baggrundsvariable!$A$3:$A$296,Samlet!$C2864,Baggrundsvariable!$C$3:$C$296,Samlet!$E2864)</f>
        <v>228338</v>
      </c>
      <c r="H2864" s="8">
        <f>SUMIFS(Baggrundsvariable!E$3:E$296,Baggrundsvariable!$A$3:$A$296,Samlet!$C2864,Baggrundsvariable!$C$3:$C$296,Samlet!$E2864)</f>
        <v>0.7583333333333333</v>
      </c>
      <c r="I2864" s="8">
        <f>SUMIFS(Baggrundsvariable!F$3:F$296,Baggrundsvariable!$A$3:$A$296,Samlet!$C2864,Baggrundsvariable!$C$3:$C$296,Samlet!$E2864)</f>
        <v>8.8000000000000007</v>
      </c>
      <c r="J2864" s="8">
        <f>SUMIFS(Baggrundsvariable!G$3:G$296,Baggrundsvariable!$A$3:$A$296,Samlet!$C2864,Baggrundsvariable!$C$3:$C$296,Samlet!$E2864)</f>
        <v>44.9</v>
      </c>
      <c r="K2864" s="8">
        <f>SUMIFS(Baggrundsvariable!H$3:H$296,Baggrundsvariable!$A$3:$A$296,Samlet!$C2864,Baggrundsvariable!$C$3:$C$296,Samlet!$E2864)</f>
        <v>18.2</v>
      </c>
      <c r="L2864" s="8">
        <f>SUMIFS(Baggrundsvariable!I$3:I$296,Baggrundsvariable!$A$3:$A$296,Samlet!$C2864,Baggrundsvariable!$C$3:$C$296,Samlet!$E2864)</f>
        <v>15.265994309928374</v>
      </c>
    </row>
    <row r="2865" spans="1:12">
      <c r="A2865">
        <v>1071</v>
      </c>
      <c r="B2865" t="s">
        <v>617</v>
      </c>
      <c r="C2865">
        <v>101</v>
      </c>
      <c r="D2865" t="s">
        <v>1232</v>
      </c>
      <c r="E2865">
        <v>2019</v>
      </c>
      <c r="F2865" s="15">
        <f>IF(VLOOKUP(IF($A2865&lt;1500,'BM011'!$D$5,IF($A2865&lt;1800,'BM011'!$D$5,IF($A2865&lt;2000,'BM011'!$D$5,$A2865))),'BM011'!$D$5:$U$607,'BM011'!U$609,0)="BRUG KOM",VLOOKUP($C2865,'BM010'!$C$5:$T$102,'BM010'!T$104,0),VLOOKUP(IF($A2865&lt;1500,'BM011'!$D$5,IF($A2865&lt;1800,'BM011'!$D$5,IF($A2865&lt;2000,'BM011'!$D$5,$A2865))),'BM011'!$D$5:$U$607,'BM011'!U$609,0))</f>
        <v>37082.25</v>
      </c>
      <c r="G2865">
        <f>SUMIFS(Baggrundsvariable!D$3:D$296,Baggrundsvariable!$A$3:$A$296,Samlet!$C2865,Baggrundsvariable!$C$3:$C$296,Samlet!$E2865)</f>
        <v>228338</v>
      </c>
      <c r="H2865" s="8">
        <f>SUMIFS(Baggrundsvariable!E$3:E$296,Baggrundsvariable!$A$3:$A$296,Samlet!$C2865,Baggrundsvariable!$C$3:$C$296,Samlet!$E2865)</f>
        <v>0.7583333333333333</v>
      </c>
      <c r="I2865" s="8">
        <f>SUMIFS(Baggrundsvariable!F$3:F$296,Baggrundsvariable!$A$3:$A$296,Samlet!$C2865,Baggrundsvariable!$C$3:$C$296,Samlet!$E2865)</f>
        <v>8.8000000000000007</v>
      </c>
      <c r="J2865" s="8">
        <f>SUMIFS(Baggrundsvariable!G$3:G$296,Baggrundsvariable!$A$3:$A$296,Samlet!$C2865,Baggrundsvariable!$C$3:$C$296,Samlet!$E2865)</f>
        <v>44.9</v>
      </c>
      <c r="K2865" s="8">
        <f>SUMIFS(Baggrundsvariable!H$3:H$296,Baggrundsvariable!$A$3:$A$296,Samlet!$C2865,Baggrundsvariable!$C$3:$C$296,Samlet!$E2865)</f>
        <v>18.2</v>
      </c>
      <c r="L2865" s="8">
        <f>SUMIFS(Baggrundsvariable!I$3:I$296,Baggrundsvariable!$A$3:$A$296,Samlet!$C2865,Baggrundsvariable!$C$3:$C$296,Samlet!$E2865)</f>
        <v>15.265994309928374</v>
      </c>
    </row>
    <row r="2866" spans="1:12">
      <c r="A2866">
        <v>1072</v>
      </c>
      <c r="B2866" t="s">
        <v>617</v>
      </c>
      <c r="C2866">
        <v>101</v>
      </c>
      <c r="D2866" t="s">
        <v>1232</v>
      </c>
      <c r="E2866">
        <v>2019</v>
      </c>
      <c r="F2866" s="15">
        <f>IF(VLOOKUP(IF($A2866&lt;1500,'BM011'!$D$5,IF($A2866&lt;1800,'BM011'!$D$5,IF($A2866&lt;2000,'BM011'!$D$5,$A2866))),'BM011'!$D$5:$U$607,'BM011'!U$609,0)="BRUG KOM",VLOOKUP($C2866,'BM010'!$C$5:$T$102,'BM010'!T$104,0),VLOOKUP(IF($A2866&lt;1500,'BM011'!$D$5,IF($A2866&lt;1800,'BM011'!$D$5,IF($A2866&lt;2000,'BM011'!$D$5,$A2866))),'BM011'!$D$5:$U$607,'BM011'!U$609,0))</f>
        <v>37082.25</v>
      </c>
      <c r="G2866">
        <f>SUMIFS(Baggrundsvariable!D$3:D$296,Baggrundsvariable!$A$3:$A$296,Samlet!$C2866,Baggrundsvariable!$C$3:$C$296,Samlet!$E2866)</f>
        <v>228338</v>
      </c>
      <c r="H2866" s="8">
        <f>SUMIFS(Baggrundsvariable!E$3:E$296,Baggrundsvariable!$A$3:$A$296,Samlet!$C2866,Baggrundsvariable!$C$3:$C$296,Samlet!$E2866)</f>
        <v>0.7583333333333333</v>
      </c>
      <c r="I2866" s="8">
        <f>SUMIFS(Baggrundsvariable!F$3:F$296,Baggrundsvariable!$A$3:$A$296,Samlet!$C2866,Baggrundsvariable!$C$3:$C$296,Samlet!$E2866)</f>
        <v>8.8000000000000007</v>
      </c>
      <c r="J2866" s="8">
        <f>SUMIFS(Baggrundsvariable!G$3:G$296,Baggrundsvariable!$A$3:$A$296,Samlet!$C2866,Baggrundsvariable!$C$3:$C$296,Samlet!$E2866)</f>
        <v>44.9</v>
      </c>
      <c r="K2866" s="8">
        <f>SUMIFS(Baggrundsvariable!H$3:H$296,Baggrundsvariable!$A$3:$A$296,Samlet!$C2866,Baggrundsvariable!$C$3:$C$296,Samlet!$E2866)</f>
        <v>18.2</v>
      </c>
      <c r="L2866" s="8">
        <f>SUMIFS(Baggrundsvariable!I$3:I$296,Baggrundsvariable!$A$3:$A$296,Samlet!$C2866,Baggrundsvariable!$C$3:$C$296,Samlet!$E2866)</f>
        <v>15.265994309928374</v>
      </c>
    </row>
    <row r="2867" spans="1:12">
      <c r="A2867">
        <v>1073</v>
      </c>
      <c r="B2867" t="s">
        <v>617</v>
      </c>
      <c r="C2867">
        <v>101</v>
      </c>
      <c r="D2867" t="s">
        <v>1232</v>
      </c>
      <c r="E2867">
        <v>2019</v>
      </c>
      <c r="F2867" s="15">
        <f>IF(VLOOKUP(IF($A2867&lt;1500,'BM011'!$D$5,IF($A2867&lt;1800,'BM011'!$D$5,IF($A2867&lt;2000,'BM011'!$D$5,$A2867))),'BM011'!$D$5:$U$607,'BM011'!U$609,0)="BRUG KOM",VLOOKUP($C2867,'BM010'!$C$5:$T$102,'BM010'!T$104,0),VLOOKUP(IF($A2867&lt;1500,'BM011'!$D$5,IF($A2867&lt;1800,'BM011'!$D$5,IF($A2867&lt;2000,'BM011'!$D$5,$A2867))),'BM011'!$D$5:$U$607,'BM011'!U$609,0))</f>
        <v>37082.25</v>
      </c>
      <c r="G2867">
        <f>SUMIFS(Baggrundsvariable!D$3:D$296,Baggrundsvariable!$A$3:$A$296,Samlet!$C2867,Baggrundsvariable!$C$3:$C$296,Samlet!$E2867)</f>
        <v>228338</v>
      </c>
      <c r="H2867" s="8">
        <f>SUMIFS(Baggrundsvariable!E$3:E$296,Baggrundsvariable!$A$3:$A$296,Samlet!$C2867,Baggrundsvariable!$C$3:$C$296,Samlet!$E2867)</f>
        <v>0.7583333333333333</v>
      </c>
      <c r="I2867" s="8">
        <f>SUMIFS(Baggrundsvariable!F$3:F$296,Baggrundsvariable!$A$3:$A$296,Samlet!$C2867,Baggrundsvariable!$C$3:$C$296,Samlet!$E2867)</f>
        <v>8.8000000000000007</v>
      </c>
      <c r="J2867" s="8">
        <f>SUMIFS(Baggrundsvariable!G$3:G$296,Baggrundsvariable!$A$3:$A$296,Samlet!$C2867,Baggrundsvariable!$C$3:$C$296,Samlet!$E2867)</f>
        <v>44.9</v>
      </c>
      <c r="K2867" s="8">
        <f>SUMIFS(Baggrundsvariable!H$3:H$296,Baggrundsvariable!$A$3:$A$296,Samlet!$C2867,Baggrundsvariable!$C$3:$C$296,Samlet!$E2867)</f>
        <v>18.2</v>
      </c>
      <c r="L2867" s="8">
        <f>SUMIFS(Baggrundsvariable!I$3:I$296,Baggrundsvariable!$A$3:$A$296,Samlet!$C2867,Baggrundsvariable!$C$3:$C$296,Samlet!$E2867)</f>
        <v>15.265994309928374</v>
      </c>
    </row>
    <row r="2868" spans="1:12">
      <c r="A2868">
        <v>1074</v>
      </c>
      <c r="B2868" t="s">
        <v>617</v>
      </c>
      <c r="C2868">
        <v>101</v>
      </c>
      <c r="D2868" t="s">
        <v>1232</v>
      </c>
      <c r="E2868">
        <v>2019</v>
      </c>
      <c r="F2868" s="15">
        <f>IF(VLOOKUP(IF($A2868&lt;1500,'BM011'!$D$5,IF($A2868&lt;1800,'BM011'!$D$5,IF($A2868&lt;2000,'BM011'!$D$5,$A2868))),'BM011'!$D$5:$U$607,'BM011'!U$609,0)="BRUG KOM",VLOOKUP($C2868,'BM010'!$C$5:$T$102,'BM010'!T$104,0),VLOOKUP(IF($A2868&lt;1500,'BM011'!$D$5,IF($A2868&lt;1800,'BM011'!$D$5,IF($A2868&lt;2000,'BM011'!$D$5,$A2868))),'BM011'!$D$5:$U$607,'BM011'!U$609,0))</f>
        <v>37082.25</v>
      </c>
      <c r="G2868">
        <f>SUMIFS(Baggrundsvariable!D$3:D$296,Baggrundsvariable!$A$3:$A$296,Samlet!$C2868,Baggrundsvariable!$C$3:$C$296,Samlet!$E2868)</f>
        <v>228338</v>
      </c>
      <c r="H2868" s="8">
        <f>SUMIFS(Baggrundsvariable!E$3:E$296,Baggrundsvariable!$A$3:$A$296,Samlet!$C2868,Baggrundsvariable!$C$3:$C$296,Samlet!$E2868)</f>
        <v>0.7583333333333333</v>
      </c>
      <c r="I2868" s="8">
        <f>SUMIFS(Baggrundsvariable!F$3:F$296,Baggrundsvariable!$A$3:$A$296,Samlet!$C2868,Baggrundsvariable!$C$3:$C$296,Samlet!$E2868)</f>
        <v>8.8000000000000007</v>
      </c>
      <c r="J2868" s="8">
        <f>SUMIFS(Baggrundsvariable!G$3:G$296,Baggrundsvariable!$A$3:$A$296,Samlet!$C2868,Baggrundsvariable!$C$3:$C$296,Samlet!$E2868)</f>
        <v>44.9</v>
      </c>
      <c r="K2868" s="8">
        <f>SUMIFS(Baggrundsvariable!H$3:H$296,Baggrundsvariable!$A$3:$A$296,Samlet!$C2868,Baggrundsvariable!$C$3:$C$296,Samlet!$E2868)</f>
        <v>18.2</v>
      </c>
      <c r="L2868" s="8">
        <f>SUMIFS(Baggrundsvariable!I$3:I$296,Baggrundsvariable!$A$3:$A$296,Samlet!$C2868,Baggrundsvariable!$C$3:$C$296,Samlet!$E2868)</f>
        <v>15.265994309928374</v>
      </c>
    </row>
    <row r="2869" spans="1:12">
      <c r="A2869">
        <v>1092</v>
      </c>
      <c r="B2869" t="s">
        <v>617</v>
      </c>
      <c r="C2869">
        <v>101</v>
      </c>
      <c r="D2869" t="s">
        <v>1232</v>
      </c>
      <c r="E2869">
        <v>2019</v>
      </c>
      <c r="F2869" s="15">
        <f>IF(VLOOKUP(IF($A2869&lt;1500,'BM011'!$D$5,IF($A2869&lt;1800,'BM011'!$D$5,IF($A2869&lt;2000,'BM011'!$D$5,$A2869))),'BM011'!$D$5:$U$607,'BM011'!U$609,0)="BRUG KOM",VLOOKUP($C2869,'BM010'!$C$5:$T$102,'BM010'!T$104,0),VLOOKUP(IF($A2869&lt;1500,'BM011'!$D$5,IF($A2869&lt;1800,'BM011'!$D$5,IF($A2869&lt;2000,'BM011'!$D$5,$A2869))),'BM011'!$D$5:$U$607,'BM011'!U$609,0))</f>
        <v>37082.25</v>
      </c>
      <c r="G2869">
        <f>SUMIFS(Baggrundsvariable!D$3:D$296,Baggrundsvariable!$A$3:$A$296,Samlet!$C2869,Baggrundsvariable!$C$3:$C$296,Samlet!$E2869)</f>
        <v>228338</v>
      </c>
      <c r="H2869" s="8">
        <f>SUMIFS(Baggrundsvariable!E$3:E$296,Baggrundsvariable!$A$3:$A$296,Samlet!$C2869,Baggrundsvariable!$C$3:$C$296,Samlet!$E2869)</f>
        <v>0.7583333333333333</v>
      </c>
      <c r="I2869" s="8">
        <f>SUMIFS(Baggrundsvariable!F$3:F$296,Baggrundsvariable!$A$3:$A$296,Samlet!$C2869,Baggrundsvariable!$C$3:$C$296,Samlet!$E2869)</f>
        <v>8.8000000000000007</v>
      </c>
      <c r="J2869" s="8">
        <f>SUMIFS(Baggrundsvariable!G$3:G$296,Baggrundsvariable!$A$3:$A$296,Samlet!$C2869,Baggrundsvariable!$C$3:$C$296,Samlet!$E2869)</f>
        <v>44.9</v>
      </c>
      <c r="K2869" s="8">
        <f>SUMIFS(Baggrundsvariable!H$3:H$296,Baggrundsvariable!$A$3:$A$296,Samlet!$C2869,Baggrundsvariable!$C$3:$C$296,Samlet!$E2869)</f>
        <v>18.2</v>
      </c>
      <c r="L2869" s="8">
        <f>SUMIFS(Baggrundsvariable!I$3:I$296,Baggrundsvariable!$A$3:$A$296,Samlet!$C2869,Baggrundsvariable!$C$3:$C$296,Samlet!$E2869)</f>
        <v>15.265994309928374</v>
      </c>
    </row>
    <row r="2870" spans="1:12">
      <c r="A2870">
        <v>1093</v>
      </c>
      <c r="B2870" t="s">
        <v>617</v>
      </c>
      <c r="C2870">
        <v>101</v>
      </c>
      <c r="D2870" t="s">
        <v>1232</v>
      </c>
      <c r="E2870">
        <v>2019</v>
      </c>
      <c r="F2870" s="15">
        <f>IF(VLOOKUP(IF($A2870&lt;1500,'BM011'!$D$5,IF($A2870&lt;1800,'BM011'!$D$5,IF($A2870&lt;2000,'BM011'!$D$5,$A2870))),'BM011'!$D$5:$U$607,'BM011'!U$609,0)="BRUG KOM",VLOOKUP($C2870,'BM010'!$C$5:$T$102,'BM010'!T$104,0),VLOOKUP(IF($A2870&lt;1500,'BM011'!$D$5,IF($A2870&lt;1800,'BM011'!$D$5,IF($A2870&lt;2000,'BM011'!$D$5,$A2870))),'BM011'!$D$5:$U$607,'BM011'!U$609,0))</f>
        <v>37082.25</v>
      </c>
      <c r="G2870">
        <f>SUMIFS(Baggrundsvariable!D$3:D$296,Baggrundsvariable!$A$3:$A$296,Samlet!$C2870,Baggrundsvariable!$C$3:$C$296,Samlet!$E2870)</f>
        <v>228338</v>
      </c>
      <c r="H2870" s="8">
        <f>SUMIFS(Baggrundsvariable!E$3:E$296,Baggrundsvariable!$A$3:$A$296,Samlet!$C2870,Baggrundsvariable!$C$3:$C$296,Samlet!$E2870)</f>
        <v>0.7583333333333333</v>
      </c>
      <c r="I2870" s="8">
        <f>SUMIFS(Baggrundsvariable!F$3:F$296,Baggrundsvariable!$A$3:$A$296,Samlet!$C2870,Baggrundsvariable!$C$3:$C$296,Samlet!$E2870)</f>
        <v>8.8000000000000007</v>
      </c>
      <c r="J2870" s="8">
        <f>SUMIFS(Baggrundsvariable!G$3:G$296,Baggrundsvariable!$A$3:$A$296,Samlet!$C2870,Baggrundsvariable!$C$3:$C$296,Samlet!$E2870)</f>
        <v>44.9</v>
      </c>
      <c r="K2870" s="8">
        <f>SUMIFS(Baggrundsvariable!H$3:H$296,Baggrundsvariable!$A$3:$A$296,Samlet!$C2870,Baggrundsvariable!$C$3:$C$296,Samlet!$E2870)</f>
        <v>18.2</v>
      </c>
      <c r="L2870" s="8">
        <f>SUMIFS(Baggrundsvariable!I$3:I$296,Baggrundsvariable!$A$3:$A$296,Samlet!$C2870,Baggrundsvariable!$C$3:$C$296,Samlet!$E2870)</f>
        <v>15.265994309928374</v>
      </c>
    </row>
    <row r="2871" spans="1:12">
      <c r="A2871">
        <v>1095</v>
      </c>
      <c r="B2871" t="s">
        <v>617</v>
      </c>
      <c r="C2871">
        <v>101</v>
      </c>
      <c r="D2871" t="s">
        <v>1232</v>
      </c>
      <c r="E2871">
        <v>2019</v>
      </c>
      <c r="F2871" s="15">
        <f>IF(VLOOKUP(IF($A2871&lt;1500,'BM011'!$D$5,IF($A2871&lt;1800,'BM011'!$D$5,IF($A2871&lt;2000,'BM011'!$D$5,$A2871))),'BM011'!$D$5:$U$607,'BM011'!U$609,0)="BRUG KOM",VLOOKUP($C2871,'BM010'!$C$5:$T$102,'BM010'!T$104,0),VLOOKUP(IF($A2871&lt;1500,'BM011'!$D$5,IF($A2871&lt;1800,'BM011'!$D$5,IF($A2871&lt;2000,'BM011'!$D$5,$A2871))),'BM011'!$D$5:$U$607,'BM011'!U$609,0))</f>
        <v>37082.25</v>
      </c>
      <c r="G2871">
        <f>SUMIFS(Baggrundsvariable!D$3:D$296,Baggrundsvariable!$A$3:$A$296,Samlet!$C2871,Baggrundsvariable!$C$3:$C$296,Samlet!$E2871)</f>
        <v>228338</v>
      </c>
      <c r="H2871" s="8">
        <f>SUMIFS(Baggrundsvariable!E$3:E$296,Baggrundsvariable!$A$3:$A$296,Samlet!$C2871,Baggrundsvariable!$C$3:$C$296,Samlet!$E2871)</f>
        <v>0.7583333333333333</v>
      </c>
      <c r="I2871" s="8">
        <f>SUMIFS(Baggrundsvariable!F$3:F$296,Baggrundsvariable!$A$3:$A$296,Samlet!$C2871,Baggrundsvariable!$C$3:$C$296,Samlet!$E2871)</f>
        <v>8.8000000000000007</v>
      </c>
      <c r="J2871" s="8">
        <f>SUMIFS(Baggrundsvariable!G$3:G$296,Baggrundsvariable!$A$3:$A$296,Samlet!$C2871,Baggrundsvariable!$C$3:$C$296,Samlet!$E2871)</f>
        <v>44.9</v>
      </c>
      <c r="K2871" s="8">
        <f>SUMIFS(Baggrundsvariable!H$3:H$296,Baggrundsvariable!$A$3:$A$296,Samlet!$C2871,Baggrundsvariable!$C$3:$C$296,Samlet!$E2871)</f>
        <v>18.2</v>
      </c>
      <c r="L2871" s="8">
        <f>SUMIFS(Baggrundsvariable!I$3:I$296,Baggrundsvariable!$A$3:$A$296,Samlet!$C2871,Baggrundsvariable!$C$3:$C$296,Samlet!$E2871)</f>
        <v>15.265994309928374</v>
      </c>
    </row>
    <row r="2872" spans="1:12">
      <c r="A2872">
        <v>1098</v>
      </c>
      <c r="B2872" t="s">
        <v>617</v>
      </c>
      <c r="C2872">
        <v>101</v>
      </c>
      <c r="D2872" t="s">
        <v>1232</v>
      </c>
      <c r="E2872">
        <v>2019</v>
      </c>
      <c r="F2872" s="15">
        <f>IF(VLOOKUP(IF($A2872&lt;1500,'BM011'!$D$5,IF($A2872&lt;1800,'BM011'!$D$5,IF($A2872&lt;2000,'BM011'!$D$5,$A2872))),'BM011'!$D$5:$U$607,'BM011'!U$609,0)="BRUG KOM",VLOOKUP($C2872,'BM010'!$C$5:$T$102,'BM010'!T$104,0),VLOOKUP(IF($A2872&lt;1500,'BM011'!$D$5,IF($A2872&lt;1800,'BM011'!$D$5,IF($A2872&lt;2000,'BM011'!$D$5,$A2872))),'BM011'!$D$5:$U$607,'BM011'!U$609,0))</f>
        <v>37082.25</v>
      </c>
      <c r="G2872">
        <f>SUMIFS(Baggrundsvariable!D$3:D$296,Baggrundsvariable!$A$3:$A$296,Samlet!$C2872,Baggrundsvariable!$C$3:$C$296,Samlet!$E2872)</f>
        <v>228338</v>
      </c>
      <c r="H2872" s="8">
        <f>SUMIFS(Baggrundsvariable!E$3:E$296,Baggrundsvariable!$A$3:$A$296,Samlet!$C2872,Baggrundsvariable!$C$3:$C$296,Samlet!$E2872)</f>
        <v>0.7583333333333333</v>
      </c>
      <c r="I2872" s="8">
        <f>SUMIFS(Baggrundsvariable!F$3:F$296,Baggrundsvariable!$A$3:$A$296,Samlet!$C2872,Baggrundsvariable!$C$3:$C$296,Samlet!$E2872)</f>
        <v>8.8000000000000007</v>
      </c>
      <c r="J2872" s="8">
        <f>SUMIFS(Baggrundsvariable!G$3:G$296,Baggrundsvariable!$A$3:$A$296,Samlet!$C2872,Baggrundsvariable!$C$3:$C$296,Samlet!$E2872)</f>
        <v>44.9</v>
      </c>
      <c r="K2872" s="8">
        <f>SUMIFS(Baggrundsvariable!H$3:H$296,Baggrundsvariable!$A$3:$A$296,Samlet!$C2872,Baggrundsvariable!$C$3:$C$296,Samlet!$E2872)</f>
        <v>18.2</v>
      </c>
      <c r="L2872" s="8">
        <f>SUMIFS(Baggrundsvariable!I$3:I$296,Baggrundsvariable!$A$3:$A$296,Samlet!$C2872,Baggrundsvariable!$C$3:$C$296,Samlet!$E2872)</f>
        <v>15.265994309928374</v>
      </c>
    </row>
    <row r="2873" spans="1:12">
      <c r="A2873">
        <v>1100</v>
      </c>
      <c r="B2873" t="s">
        <v>617</v>
      </c>
      <c r="C2873">
        <v>101</v>
      </c>
      <c r="D2873" t="s">
        <v>1232</v>
      </c>
      <c r="E2873">
        <v>2019</v>
      </c>
      <c r="F2873" s="15">
        <f>IF(VLOOKUP(IF($A2873&lt;1500,'BM011'!$D$5,IF($A2873&lt;1800,'BM011'!$D$5,IF($A2873&lt;2000,'BM011'!$D$5,$A2873))),'BM011'!$D$5:$U$607,'BM011'!U$609,0)="BRUG KOM",VLOOKUP($C2873,'BM010'!$C$5:$T$102,'BM010'!T$104,0),VLOOKUP(IF($A2873&lt;1500,'BM011'!$D$5,IF($A2873&lt;1800,'BM011'!$D$5,IF($A2873&lt;2000,'BM011'!$D$5,$A2873))),'BM011'!$D$5:$U$607,'BM011'!U$609,0))</f>
        <v>37082.25</v>
      </c>
      <c r="G2873">
        <f>SUMIFS(Baggrundsvariable!D$3:D$296,Baggrundsvariable!$A$3:$A$296,Samlet!$C2873,Baggrundsvariable!$C$3:$C$296,Samlet!$E2873)</f>
        <v>228338</v>
      </c>
      <c r="H2873" s="8">
        <f>SUMIFS(Baggrundsvariable!E$3:E$296,Baggrundsvariable!$A$3:$A$296,Samlet!$C2873,Baggrundsvariable!$C$3:$C$296,Samlet!$E2873)</f>
        <v>0.7583333333333333</v>
      </c>
      <c r="I2873" s="8">
        <f>SUMIFS(Baggrundsvariable!F$3:F$296,Baggrundsvariable!$A$3:$A$296,Samlet!$C2873,Baggrundsvariable!$C$3:$C$296,Samlet!$E2873)</f>
        <v>8.8000000000000007</v>
      </c>
      <c r="J2873" s="8">
        <f>SUMIFS(Baggrundsvariable!G$3:G$296,Baggrundsvariable!$A$3:$A$296,Samlet!$C2873,Baggrundsvariable!$C$3:$C$296,Samlet!$E2873)</f>
        <v>44.9</v>
      </c>
      <c r="K2873" s="8">
        <f>SUMIFS(Baggrundsvariable!H$3:H$296,Baggrundsvariable!$A$3:$A$296,Samlet!$C2873,Baggrundsvariable!$C$3:$C$296,Samlet!$E2873)</f>
        <v>18.2</v>
      </c>
      <c r="L2873" s="8">
        <f>SUMIFS(Baggrundsvariable!I$3:I$296,Baggrundsvariable!$A$3:$A$296,Samlet!$C2873,Baggrundsvariable!$C$3:$C$296,Samlet!$E2873)</f>
        <v>15.265994309928374</v>
      </c>
    </row>
    <row r="2874" spans="1:12">
      <c r="A2874">
        <v>1101</v>
      </c>
      <c r="B2874" t="s">
        <v>617</v>
      </c>
      <c r="C2874">
        <v>101</v>
      </c>
      <c r="D2874" t="s">
        <v>1232</v>
      </c>
      <c r="E2874">
        <v>2019</v>
      </c>
      <c r="F2874" s="15">
        <f>IF(VLOOKUP(IF($A2874&lt;1500,'BM011'!$D$5,IF($A2874&lt;1800,'BM011'!$D$5,IF($A2874&lt;2000,'BM011'!$D$5,$A2874))),'BM011'!$D$5:$U$607,'BM011'!U$609,0)="BRUG KOM",VLOOKUP($C2874,'BM010'!$C$5:$T$102,'BM010'!T$104,0),VLOOKUP(IF($A2874&lt;1500,'BM011'!$D$5,IF($A2874&lt;1800,'BM011'!$D$5,IF($A2874&lt;2000,'BM011'!$D$5,$A2874))),'BM011'!$D$5:$U$607,'BM011'!U$609,0))</f>
        <v>37082.25</v>
      </c>
      <c r="G2874">
        <f>SUMIFS(Baggrundsvariable!D$3:D$296,Baggrundsvariable!$A$3:$A$296,Samlet!$C2874,Baggrundsvariable!$C$3:$C$296,Samlet!$E2874)</f>
        <v>228338</v>
      </c>
      <c r="H2874" s="8">
        <f>SUMIFS(Baggrundsvariable!E$3:E$296,Baggrundsvariable!$A$3:$A$296,Samlet!$C2874,Baggrundsvariable!$C$3:$C$296,Samlet!$E2874)</f>
        <v>0.7583333333333333</v>
      </c>
      <c r="I2874" s="8">
        <f>SUMIFS(Baggrundsvariable!F$3:F$296,Baggrundsvariable!$A$3:$A$296,Samlet!$C2874,Baggrundsvariable!$C$3:$C$296,Samlet!$E2874)</f>
        <v>8.8000000000000007</v>
      </c>
      <c r="J2874" s="8">
        <f>SUMIFS(Baggrundsvariable!G$3:G$296,Baggrundsvariable!$A$3:$A$296,Samlet!$C2874,Baggrundsvariable!$C$3:$C$296,Samlet!$E2874)</f>
        <v>44.9</v>
      </c>
      <c r="K2874" s="8">
        <f>SUMIFS(Baggrundsvariable!H$3:H$296,Baggrundsvariable!$A$3:$A$296,Samlet!$C2874,Baggrundsvariable!$C$3:$C$296,Samlet!$E2874)</f>
        <v>18.2</v>
      </c>
      <c r="L2874" s="8">
        <f>SUMIFS(Baggrundsvariable!I$3:I$296,Baggrundsvariable!$A$3:$A$296,Samlet!$C2874,Baggrundsvariable!$C$3:$C$296,Samlet!$E2874)</f>
        <v>15.265994309928374</v>
      </c>
    </row>
    <row r="2875" spans="1:12">
      <c r="A2875">
        <v>1102</v>
      </c>
      <c r="B2875" t="s">
        <v>617</v>
      </c>
      <c r="C2875">
        <v>101</v>
      </c>
      <c r="D2875" t="s">
        <v>1232</v>
      </c>
      <c r="E2875">
        <v>2019</v>
      </c>
      <c r="F2875" s="15">
        <f>IF(VLOOKUP(IF($A2875&lt;1500,'BM011'!$D$5,IF($A2875&lt;1800,'BM011'!$D$5,IF($A2875&lt;2000,'BM011'!$D$5,$A2875))),'BM011'!$D$5:$U$607,'BM011'!U$609,0)="BRUG KOM",VLOOKUP($C2875,'BM010'!$C$5:$T$102,'BM010'!T$104,0),VLOOKUP(IF($A2875&lt;1500,'BM011'!$D$5,IF($A2875&lt;1800,'BM011'!$D$5,IF($A2875&lt;2000,'BM011'!$D$5,$A2875))),'BM011'!$D$5:$U$607,'BM011'!U$609,0))</f>
        <v>37082.25</v>
      </c>
      <c r="G2875">
        <f>SUMIFS(Baggrundsvariable!D$3:D$296,Baggrundsvariable!$A$3:$A$296,Samlet!$C2875,Baggrundsvariable!$C$3:$C$296,Samlet!$E2875)</f>
        <v>228338</v>
      </c>
      <c r="H2875" s="8">
        <f>SUMIFS(Baggrundsvariable!E$3:E$296,Baggrundsvariable!$A$3:$A$296,Samlet!$C2875,Baggrundsvariable!$C$3:$C$296,Samlet!$E2875)</f>
        <v>0.7583333333333333</v>
      </c>
      <c r="I2875" s="8">
        <f>SUMIFS(Baggrundsvariable!F$3:F$296,Baggrundsvariable!$A$3:$A$296,Samlet!$C2875,Baggrundsvariable!$C$3:$C$296,Samlet!$E2875)</f>
        <v>8.8000000000000007</v>
      </c>
      <c r="J2875" s="8">
        <f>SUMIFS(Baggrundsvariable!G$3:G$296,Baggrundsvariable!$A$3:$A$296,Samlet!$C2875,Baggrundsvariable!$C$3:$C$296,Samlet!$E2875)</f>
        <v>44.9</v>
      </c>
      <c r="K2875" s="8">
        <f>SUMIFS(Baggrundsvariable!H$3:H$296,Baggrundsvariable!$A$3:$A$296,Samlet!$C2875,Baggrundsvariable!$C$3:$C$296,Samlet!$E2875)</f>
        <v>18.2</v>
      </c>
      <c r="L2875" s="8">
        <f>SUMIFS(Baggrundsvariable!I$3:I$296,Baggrundsvariable!$A$3:$A$296,Samlet!$C2875,Baggrundsvariable!$C$3:$C$296,Samlet!$E2875)</f>
        <v>15.265994309928374</v>
      </c>
    </row>
    <row r="2876" spans="1:12">
      <c r="A2876">
        <v>1103</v>
      </c>
      <c r="B2876" t="s">
        <v>617</v>
      </c>
      <c r="C2876">
        <v>101</v>
      </c>
      <c r="D2876" t="s">
        <v>1232</v>
      </c>
      <c r="E2876">
        <v>2019</v>
      </c>
      <c r="F2876" s="15">
        <f>IF(VLOOKUP(IF($A2876&lt;1500,'BM011'!$D$5,IF($A2876&lt;1800,'BM011'!$D$5,IF($A2876&lt;2000,'BM011'!$D$5,$A2876))),'BM011'!$D$5:$U$607,'BM011'!U$609,0)="BRUG KOM",VLOOKUP($C2876,'BM010'!$C$5:$T$102,'BM010'!T$104,0),VLOOKUP(IF($A2876&lt;1500,'BM011'!$D$5,IF($A2876&lt;1800,'BM011'!$D$5,IF($A2876&lt;2000,'BM011'!$D$5,$A2876))),'BM011'!$D$5:$U$607,'BM011'!U$609,0))</f>
        <v>37082.25</v>
      </c>
      <c r="G2876">
        <f>SUMIFS(Baggrundsvariable!D$3:D$296,Baggrundsvariable!$A$3:$A$296,Samlet!$C2876,Baggrundsvariable!$C$3:$C$296,Samlet!$E2876)</f>
        <v>228338</v>
      </c>
      <c r="H2876" s="8">
        <f>SUMIFS(Baggrundsvariable!E$3:E$296,Baggrundsvariable!$A$3:$A$296,Samlet!$C2876,Baggrundsvariable!$C$3:$C$296,Samlet!$E2876)</f>
        <v>0.7583333333333333</v>
      </c>
      <c r="I2876" s="8">
        <f>SUMIFS(Baggrundsvariable!F$3:F$296,Baggrundsvariable!$A$3:$A$296,Samlet!$C2876,Baggrundsvariable!$C$3:$C$296,Samlet!$E2876)</f>
        <v>8.8000000000000007</v>
      </c>
      <c r="J2876" s="8">
        <f>SUMIFS(Baggrundsvariable!G$3:G$296,Baggrundsvariable!$A$3:$A$296,Samlet!$C2876,Baggrundsvariable!$C$3:$C$296,Samlet!$E2876)</f>
        <v>44.9</v>
      </c>
      <c r="K2876" s="8">
        <f>SUMIFS(Baggrundsvariable!H$3:H$296,Baggrundsvariable!$A$3:$A$296,Samlet!$C2876,Baggrundsvariable!$C$3:$C$296,Samlet!$E2876)</f>
        <v>18.2</v>
      </c>
      <c r="L2876" s="8">
        <f>SUMIFS(Baggrundsvariable!I$3:I$296,Baggrundsvariable!$A$3:$A$296,Samlet!$C2876,Baggrundsvariable!$C$3:$C$296,Samlet!$E2876)</f>
        <v>15.265994309928374</v>
      </c>
    </row>
    <row r="2877" spans="1:12">
      <c r="A2877">
        <v>1104</v>
      </c>
      <c r="B2877" t="s">
        <v>617</v>
      </c>
      <c r="C2877">
        <v>101</v>
      </c>
      <c r="D2877" t="s">
        <v>1232</v>
      </c>
      <c r="E2877">
        <v>2019</v>
      </c>
      <c r="F2877" s="15">
        <f>IF(VLOOKUP(IF($A2877&lt;1500,'BM011'!$D$5,IF($A2877&lt;1800,'BM011'!$D$5,IF($A2877&lt;2000,'BM011'!$D$5,$A2877))),'BM011'!$D$5:$U$607,'BM011'!U$609,0)="BRUG KOM",VLOOKUP($C2877,'BM010'!$C$5:$T$102,'BM010'!T$104,0),VLOOKUP(IF($A2877&lt;1500,'BM011'!$D$5,IF($A2877&lt;1800,'BM011'!$D$5,IF($A2877&lt;2000,'BM011'!$D$5,$A2877))),'BM011'!$D$5:$U$607,'BM011'!U$609,0))</f>
        <v>37082.25</v>
      </c>
      <c r="G2877">
        <f>SUMIFS(Baggrundsvariable!D$3:D$296,Baggrundsvariable!$A$3:$A$296,Samlet!$C2877,Baggrundsvariable!$C$3:$C$296,Samlet!$E2877)</f>
        <v>228338</v>
      </c>
      <c r="H2877" s="8">
        <f>SUMIFS(Baggrundsvariable!E$3:E$296,Baggrundsvariable!$A$3:$A$296,Samlet!$C2877,Baggrundsvariable!$C$3:$C$296,Samlet!$E2877)</f>
        <v>0.7583333333333333</v>
      </c>
      <c r="I2877" s="8">
        <f>SUMIFS(Baggrundsvariable!F$3:F$296,Baggrundsvariable!$A$3:$A$296,Samlet!$C2877,Baggrundsvariable!$C$3:$C$296,Samlet!$E2877)</f>
        <v>8.8000000000000007</v>
      </c>
      <c r="J2877" s="8">
        <f>SUMIFS(Baggrundsvariable!G$3:G$296,Baggrundsvariable!$A$3:$A$296,Samlet!$C2877,Baggrundsvariable!$C$3:$C$296,Samlet!$E2877)</f>
        <v>44.9</v>
      </c>
      <c r="K2877" s="8">
        <f>SUMIFS(Baggrundsvariable!H$3:H$296,Baggrundsvariable!$A$3:$A$296,Samlet!$C2877,Baggrundsvariable!$C$3:$C$296,Samlet!$E2877)</f>
        <v>18.2</v>
      </c>
      <c r="L2877" s="8">
        <f>SUMIFS(Baggrundsvariable!I$3:I$296,Baggrundsvariable!$A$3:$A$296,Samlet!$C2877,Baggrundsvariable!$C$3:$C$296,Samlet!$E2877)</f>
        <v>15.265994309928374</v>
      </c>
    </row>
    <row r="2878" spans="1:12">
      <c r="A2878">
        <v>1105</v>
      </c>
      <c r="B2878" t="s">
        <v>617</v>
      </c>
      <c r="C2878">
        <v>101</v>
      </c>
      <c r="D2878" t="s">
        <v>1232</v>
      </c>
      <c r="E2878">
        <v>2019</v>
      </c>
      <c r="F2878" s="15">
        <f>IF(VLOOKUP(IF($A2878&lt;1500,'BM011'!$D$5,IF($A2878&lt;1800,'BM011'!$D$5,IF($A2878&lt;2000,'BM011'!$D$5,$A2878))),'BM011'!$D$5:$U$607,'BM011'!U$609,0)="BRUG KOM",VLOOKUP($C2878,'BM010'!$C$5:$T$102,'BM010'!T$104,0),VLOOKUP(IF($A2878&lt;1500,'BM011'!$D$5,IF($A2878&lt;1800,'BM011'!$D$5,IF($A2878&lt;2000,'BM011'!$D$5,$A2878))),'BM011'!$D$5:$U$607,'BM011'!U$609,0))</f>
        <v>37082.25</v>
      </c>
      <c r="G2878">
        <f>SUMIFS(Baggrundsvariable!D$3:D$296,Baggrundsvariable!$A$3:$A$296,Samlet!$C2878,Baggrundsvariable!$C$3:$C$296,Samlet!$E2878)</f>
        <v>228338</v>
      </c>
      <c r="H2878" s="8">
        <f>SUMIFS(Baggrundsvariable!E$3:E$296,Baggrundsvariable!$A$3:$A$296,Samlet!$C2878,Baggrundsvariable!$C$3:$C$296,Samlet!$E2878)</f>
        <v>0.7583333333333333</v>
      </c>
      <c r="I2878" s="8">
        <f>SUMIFS(Baggrundsvariable!F$3:F$296,Baggrundsvariable!$A$3:$A$296,Samlet!$C2878,Baggrundsvariable!$C$3:$C$296,Samlet!$E2878)</f>
        <v>8.8000000000000007</v>
      </c>
      <c r="J2878" s="8">
        <f>SUMIFS(Baggrundsvariable!G$3:G$296,Baggrundsvariable!$A$3:$A$296,Samlet!$C2878,Baggrundsvariable!$C$3:$C$296,Samlet!$E2878)</f>
        <v>44.9</v>
      </c>
      <c r="K2878" s="8">
        <f>SUMIFS(Baggrundsvariable!H$3:H$296,Baggrundsvariable!$A$3:$A$296,Samlet!$C2878,Baggrundsvariable!$C$3:$C$296,Samlet!$E2878)</f>
        <v>18.2</v>
      </c>
      <c r="L2878" s="8">
        <f>SUMIFS(Baggrundsvariable!I$3:I$296,Baggrundsvariable!$A$3:$A$296,Samlet!$C2878,Baggrundsvariable!$C$3:$C$296,Samlet!$E2878)</f>
        <v>15.265994309928374</v>
      </c>
    </row>
    <row r="2879" spans="1:12">
      <c r="A2879">
        <v>1106</v>
      </c>
      <c r="B2879" t="s">
        <v>617</v>
      </c>
      <c r="C2879">
        <v>101</v>
      </c>
      <c r="D2879" t="s">
        <v>1232</v>
      </c>
      <c r="E2879">
        <v>2019</v>
      </c>
      <c r="F2879" s="15">
        <f>IF(VLOOKUP(IF($A2879&lt;1500,'BM011'!$D$5,IF($A2879&lt;1800,'BM011'!$D$5,IF($A2879&lt;2000,'BM011'!$D$5,$A2879))),'BM011'!$D$5:$U$607,'BM011'!U$609,0)="BRUG KOM",VLOOKUP($C2879,'BM010'!$C$5:$T$102,'BM010'!T$104,0),VLOOKUP(IF($A2879&lt;1500,'BM011'!$D$5,IF($A2879&lt;1800,'BM011'!$D$5,IF($A2879&lt;2000,'BM011'!$D$5,$A2879))),'BM011'!$D$5:$U$607,'BM011'!U$609,0))</f>
        <v>37082.25</v>
      </c>
      <c r="G2879">
        <f>SUMIFS(Baggrundsvariable!D$3:D$296,Baggrundsvariable!$A$3:$A$296,Samlet!$C2879,Baggrundsvariable!$C$3:$C$296,Samlet!$E2879)</f>
        <v>228338</v>
      </c>
      <c r="H2879" s="8">
        <f>SUMIFS(Baggrundsvariable!E$3:E$296,Baggrundsvariable!$A$3:$A$296,Samlet!$C2879,Baggrundsvariable!$C$3:$C$296,Samlet!$E2879)</f>
        <v>0.7583333333333333</v>
      </c>
      <c r="I2879" s="8">
        <f>SUMIFS(Baggrundsvariable!F$3:F$296,Baggrundsvariable!$A$3:$A$296,Samlet!$C2879,Baggrundsvariable!$C$3:$C$296,Samlet!$E2879)</f>
        <v>8.8000000000000007</v>
      </c>
      <c r="J2879" s="8">
        <f>SUMIFS(Baggrundsvariable!G$3:G$296,Baggrundsvariable!$A$3:$A$296,Samlet!$C2879,Baggrundsvariable!$C$3:$C$296,Samlet!$E2879)</f>
        <v>44.9</v>
      </c>
      <c r="K2879" s="8">
        <f>SUMIFS(Baggrundsvariable!H$3:H$296,Baggrundsvariable!$A$3:$A$296,Samlet!$C2879,Baggrundsvariable!$C$3:$C$296,Samlet!$E2879)</f>
        <v>18.2</v>
      </c>
      <c r="L2879" s="8">
        <f>SUMIFS(Baggrundsvariable!I$3:I$296,Baggrundsvariable!$A$3:$A$296,Samlet!$C2879,Baggrundsvariable!$C$3:$C$296,Samlet!$E2879)</f>
        <v>15.265994309928374</v>
      </c>
    </row>
    <row r="2880" spans="1:12">
      <c r="A2880">
        <v>1107</v>
      </c>
      <c r="B2880" t="s">
        <v>617</v>
      </c>
      <c r="C2880">
        <v>101</v>
      </c>
      <c r="D2880" t="s">
        <v>1232</v>
      </c>
      <c r="E2880">
        <v>2019</v>
      </c>
      <c r="F2880" s="15">
        <f>IF(VLOOKUP(IF($A2880&lt;1500,'BM011'!$D$5,IF($A2880&lt;1800,'BM011'!$D$5,IF($A2880&lt;2000,'BM011'!$D$5,$A2880))),'BM011'!$D$5:$U$607,'BM011'!U$609,0)="BRUG KOM",VLOOKUP($C2880,'BM010'!$C$5:$T$102,'BM010'!T$104,0),VLOOKUP(IF($A2880&lt;1500,'BM011'!$D$5,IF($A2880&lt;1800,'BM011'!$D$5,IF($A2880&lt;2000,'BM011'!$D$5,$A2880))),'BM011'!$D$5:$U$607,'BM011'!U$609,0))</f>
        <v>37082.25</v>
      </c>
      <c r="G2880">
        <f>SUMIFS(Baggrundsvariable!D$3:D$296,Baggrundsvariable!$A$3:$A$296,Samlet!$C2880,Baggrundsvariable!$C$3:$C$296,Samlet!$E2880)</f>
        <v>228338</v>
      </c>
      <c r="H2880" s="8">
        <f>SUMIFS(Baggrundsvariable!E$3:E$296,Baggrundsvariable!$A$3:$A$296,Samlet!$C2880,Baggrundsvariable!$C$3:$C$296,Samlet!$E2880)</f>
        <v>0.7583333333333333</v>
      </c>
      <c r="I2880" s="8">
        <f>SUMIFS(Baggrundsvariable!F$3:F$296,Baggrundsvariable!$A$3:$A$296,Samlet!$C2880,Baggrundsvariable!$C$3:$C$296,Samlet!$E2880)</f>
        <v>8.8000000000000007</v>
      </c>
      <c r="J2880" s="8">
        <f>SUMIFS(Baggrundsvariable!G$3:G$296,Baggrundsvariable!$A$3:$A$296,Samlet!$C2880,Baggrundsvariable!$C$3:$C$296,Samlet!$E2880)</f>
        <v>44.9</v>
      </c>
      <c r="K2880" s="8">
        <f>SUMIFS(Baggrundsvariable!H$3:H$296,Baggrundsvariable!$A$3:$A$296,Samlet!$C2880,Baggrundsvariable!$C$3:$C$296,Samlet!$E2880)</f>
        <v>18.2</v>
      </c>
      <c r="L2880" s="8">
        <f>SUMIFS(Baggrundsvariable!I$3:I$296,Baggrundsvariable!$A$3:$A$296,Samlet!$C2880,Baggrundsvariable!$C$3:$C$296,Samlet!$E2880)</f>
        <v>15.265994309928374</v>
      </c>
    </row>
    <row r="2881" spans="1:12">
      <c r="A2881">
        <v>1110</v>
      </c>
      <c r="B2881" t="s">
        <v>617</v>
      </c>
      <c r="C2881">
        <v>101</v>
      </c>
      <c r="D2881" t="s">
        <v>1232</v>
      </c>
      <c r="E2881">
        <v>2019</v>
      </c>
      <c r="F2881" s="15">
        <f>IF(VLOOKUP(IF($A2881&lt;1500,'BM011'!$D$5,IF($A2881&lt;1800,'BM011'!$D$5,IF($A2881&lt;2000,'BM011'!$D$5,$A2881))),'BM011'!$D$5:$U$607,'BM011'!U$609,0)="BRUG KOM",VLOOKUP($C2881,'BM010'!$C$5:$T$102,'BM010'!T$104,0),VLOOKUP(IF($A2881&lt;1500,'BM011'!$D$5,IF($A2881&lt;1800,'BM011'!$D$5,IF($A2881&lt;2000,'BM011'!$D$5,$A2881))),'BM011'!$D$5:$U$607,'BM011'!U$609,0))</f>
        <v>37082.25</v>
      </c>
      <c r="G2881">
        <f>SUMIFS(Baggrundsvariable!D$3:D$296,Baggrundsvariable!$A$3:$A$296,Samlet!$C2881,Baggrundsvariable!$C$3:$C$296,Samlet!$E2881)</f>
        <v>228338</v>
      </c>
      <c r="H2881" s="8">
        <f>SUMIFS(Baggrundsvariable!E$3:E$296,Baggrundsvariable!$A$3:$A$296,Samlet!$C2881,Baggrundsvariable!$C$3:$C$296,Samlet!$E2881)</f>
        <v>0.7583333333333333</v>
      </c>
      <c r="I2881" s="8">
        <f>SUMIFS(Baggrundsvariable!F$3:F$296,Baggrundsvariable!$A$3:$A$296,Samlet!$C2881,Baggrundsvariable!$C$3:$C$296,Samlet!$E2881)</f>
        <v>8.8000000000000007</v>
      </c>
      <c r="J2881" s="8">
        <f>SUMIFS(Baggrundsvariable!G$3:G$296,Baggrundsvariable!$A$3:$A$296,Samlet!$C2881,Baggrundsvariable!$C$3:$C$296,Samlet!$E2881)</f>
        <v>44.9</v>
      </c>
      <c r="K2881" s="8">
        <f>SUMIFS(Baggrundsvariable!H$3:H$296,Baggrundsvariable!$A$3:$A$296,Samlet!$C2881,Baggrundsvariable!$C$3:$C$296,Samlet!$E2881)</f>
        <v>18.2</v>
      </c>
      <c r="L2881" s="8">
        <f>SUMIFS(Baggrundsvariable!I$3:I$296,Baggrundsvariable!$A$3:$A$296,Samlet!$C2881,Baggrundsvariable!$C$3:$C$296,Samlet!$E2881)</f>
        <v>15.265994309928374</v>
      </c>
    </row>
    <row r="2882" spans="1:12">
      <c r="A2882">
        <v>1111</v>
      </c>
      <c r="B2882" t="s">
        <v>617</v>
      </c>
      <c r="C2882">
        <v>101</v>
      </c>
      <c r="D2882" t="s">
        <v>1232</v>
      </c>
      <c r="E2882">
        <v>2019</v>
      </c>
      <c r="F2882" s="15">
        <f>IF(VLOOKUP(IF($A2882&lt;1500,'BM011'!$D$5,IF($A2882&lt;1800,'BM011'!$D$5,IF($A2882&lt;2000,'BM011'!$D$5,$A2882))),'BM011'!$D$5:$U$607,'BM011'!U$609,0)="BRUG KOM",VLOOKUP($C2882,'BM010'!$C$5:$T$102,'BM010'!T$104,0),VLOOKUP(IF($A2882&lt;1500,'BM011'!$D$5,IF($A2882&lt;1800,'BM011'!$D$5,IF($A2882&lt;2000,'BM011'!$D$5,$A2882))),'BM011'!$D$5:$U$607,'BM011'!U$609,0))</f>
        <v>37082.25</v>
      </c>
      <c r="G2882">
        <f>SUMIFS(Baggrundsvariable!D$3:D$296,Baggrundsvariable!$A$3:$A$296,Samlet!$C2882,Baggrundsvariable!$C$3:$C$296,Samlet!$E2882)</f>
        <v>228338</v>
      </c>
      <c r="H2882" s="8">
        <f>SUMIFS(Baggrundsvariable!E$3:E$296,Baggrundsvariable!$A$3:$A$296,Samlet!$C2882,Baggrundsvariable!$C$3:$C$296,Samlet!$E2882)</f>
        <v>0.7583333333333333</v>
      </c>
      <c r="I2882" s="8">
        <f>SUMIFS(Baggrundsvariable!F$3:F$296,Baggrundsvariable!$A$3:$A$296,Samlet!$C2882,Baggrundsvariable!$C$3:$C$296,Samlet!$E2882)</f>
        <v>8.8000000000000007</v>
      </c>
      <c r="J2882" s="8">
        <f>SUMIFS(Baggrundsvariable!G$3:G$296,Baggrundsvariable!$A$3:$A$296,Samlet!$C2882,Baggrundsvariable!$C$3:$C$296,Samlet!$E2882)</f>
        <v>44.9</v>
      </c>
      <c r="K2882" s="8">
        <f>SUMIFS(Baggrundsvariable!H$3:H$296,Baggrundsvariable!$A$3:$A$296,Samlet!$C2882,Baggrundsvariable!$C$3:$C$296,Samlet!$E2882)</f>
        <v>18.2</v>
      </c>
      <c r="L2882" s="8">
        <f>SUMIFS(Baggrundsvariable!I$3:I$296,Baggrundsvariable!$A$3:$A$296,Samlet!$C2882,Baggrundsvariable!$C$3:$C$296,Samlet!$E2882)</f>
        <v>15.265994309928374</v>
      </c>
    </row>
    <row r="2883" spans="1:12">
      <c r="A2883">
        <v>1112</v>
      </c>
      <c r="B2883" t="s">
        <v>617</v>
      </c>
      <c r="C2883">
        <v>101</v>
      </c>
      <c r="D2883" t="s">
        <v>1232</v>
      </c>
      <c r="E2883">
        <v>2019</v>
      </c>
      <c r="F2883" s="15">
        <f>IF(VLOOKUP(IF($A2883&lt;1500,'BM011'!$D$5,IF($A2883&lt;1800,'BM011'!$D$5,IF($A2883&lt;2000,'BM011'!$D$5,$A2883))),'BM011'!$D$5:$U$607,'BM011'!U$609,0)="BRUG KOM",VLOOKUP($C2883,'BM010'!$C$5:$T$102,'BM010'!T$104,0),VLOOKUP(IF($A2883&lt;1500,'BM011'!$D$5,IF($A2883&lt;1800,'BM011'!$D$5,IF($A2883&lt;2000,'BM011'!$D$5,$A2883))),'BM011'!$D$5:$U$607,'BM011'!U$609,0))</f>
        <v>37082.25</v>
      </c>
      <c r="G2883">
        <f>SUMIFS(Baggrundsvariable!D$3:D$296,Baggrundsvariable!$A$3:$A$296,Samlet!$C2883,Baggrundsvariable!$C$3:$C$296,Samlet!$E2883)</f>
        <v>228338</v>
      </c>
      <c r="H2883" s="8">
        <f>SUMIFS(Baggrundsvariable!E$3:E$296,Baggrundsvariable!$A$3:$A$296,Samlet!$C2883,Baggrundsvariable!$C$3:$C$296,Samlet!$E2883)</f>
        <v>0.7583333333333333</v>
      </c>
      <c r="I2883" s="8">
        <f>SUMIFS(Baggrundsvariable!F$3:F$296,Baggrundsvariable!$A$3:$A$296,Samlet!$C2883,Baggrundsvariable!$C$3:$C$296,Samlet!$E2883)</f>
        <v>8.8000000000000007</v>
      </c>
      <c r="J2883" s="8">
        <f>SUMIFS(Baggrundsvariable!G$3:G$296,Baggrundsvariable!$A$3:$A$296,Samlet!$C2883,Baggrundsvariable!$C$3:$C$296,Samlet!$E2883)</f>
        <v>44.9</v>
      </c>
      <c r="K2883" s="8">
        <f>SUMIFS(Baggrundsvariable!H$3:H$296,Baggrundsvariable!$A$3:$A$296,Samlet!$C2883,Baggrundsvariable!$C$3:$C$296,Samlet!$E2883)</f>
        <v>18.2</v>
      </c>
      <c r="L2883" s="8">
        <f>SUMIFS(Baggrundsvariable!I$3:I$296,Baggrundsvariable!$A$3:$A$296,Samlet!$C2883,Baggrundsvariable!$C$3:$C$296,Samlet!$E2883)</f>
        <v>15.265994309928374</v>
      </c>
    </row>
    <row r="2884" spans="1:12">
      <c r="A2884">
        <v>1113</v>
      </c>
      <c r="B2884" t="s">
        <v>617</v>
      </c>
      <c r="C2884">
        <v>101</v>
      </c>
      <c r="D2884" t="s">
        <v>1232</v>
      </c>
      <c r="E2884">
        <v>2019</v>
      </c>
      <c r="F2884" s="15">
        <f>IF(VLOOKUP(IF($A2884&lt;1500,'BM011'!$D$5,IF($A2884&lt;1800,'BM011'!$D$5,IF($A2884&lt;2000,'BM011'!$D$5,$A2884))),'BM011'!$D$5:$U$607,'BM011'!U$609,0)="BRUG KOM",VLOOKUP($C2884,'BM010'!$C$5:$T$102,'BM010'!T$104,0),VLOOKUP(IF($A2884&lt;1500,'BM011'!$D$5,IF($A2884&lt;1800,'BM011'!$D$5,IF($A2884&lt;2000,'BM011'!$D$5,$A2884))),'BM011'!$D$5:$U$607,'BM011'!U$609,0))</f>
        <v>37082.25</v>
      </c>
      <c r="G2884">
        <f>SUMIFS(Baggrundsvariable!D$3:D$296,Baggrundsvariable!$A$3:$A$296,Samlet!$C2884,Baggrundsvariable!$C$3:$C$296,Samlet!$E2884)</f>
        <v>228338</v>
      </c>
      <c r="H2884" s="8">
        <f>SUMIFS(Baggrundsvariable!E$3:E$296,Baggrundsvariable!$A$3:$A$296,Samlet!$C2884,Baggrundsvariable!$C$3:$C$296,Samlet!$E2884)</f>
        <v>0.7583333333333333</v>
      </c>
      <c r="I2884" s="8">
        <f>SUMIFS(Baggrundsvariable!F$3:F$296,Baggrundsvariable!$A$3:$A$296,Samlet!$C2884,Baggrundsvariable!$C$3:$C$296,Samlet!$E2884)</f>
        <v>8.8000000000000007</v>
      </c>
      <c r="J2884" s="8">
        <f>SUMIFS(Baggrundsvariable!G$3:G$296,Baggrundsvariable!$A$3:$A$296,Samlet!$C2884,Baggrundsvariable!$C$3:$C$296,Samlet!$E2884)</f>
        <v>44.9</v>
      </c>
      <c r="K2884" s="8">
        <f>SUMIFS(Baggrundsvariable!H$3:H$296,Baggrundsvariable!$A$3:$A$296,Samlet!$C2884,Baggrundsvariable!$C$3:$C$296,Samlet!$E2884)</f>
        <v>18.2</v>
      </c>
      <c r="L2884" s="8">
        <f>SUMIFS(Baggrundsvariable!I$3:I$296,Baggrundsvariable!$A$3:$A$296,Samlet!$C2884,Baggrundsvariable!$C$3:$C$296,Samlet!$E2884)</f>
        <v>15.265994309928374</v>
      </c>
    </row>
    <row r="2885" spans="1:12">
      <c r="A2885">
        <v>1114</v>
      </c>
      <c r="B2885" t="s">
        <v>617</v>
      </c>
      <c r="C2885">
        <v>101</v>
      </c>
      <c r="D2885" t="s">
        <v>1232</v>
      </c>
      <c r="E2885">
        <v>2019</v>
      </c>
      <c r="F2885" s="15">
        <f>IF(VLOOKUP(IF($A2885&lt;1500,'BM011'!$D$5,IF($A2885&lt;1800,'BM011'!$D$5,IF($A2885&lt;2000,'BM011'!$D$5,$A2885))),'BM011'!$D$5:$U$607,'BM011'!U$609,0)="BRUG KOM",VLOOKUP($C2885,'BM010'!$C$5:$T$102,'BM010'!T$104,0),VLOOKUP(IF($A2885&lt;1500,'BM011'!$D$5,IF($A2885&lt;1800,'BM011'!$D$5,IF($A2885&lt;2000,'BM011'!$D$5,$A2885))),'BM011'!$D$5:$U$607,'BM011'!U$609,0))</f>
        <v>37082.25</v>
      </c>
      <c r="G2885">
        <f>SUMIFS(Baggrundsvariable!D$3:D$296,Baggrundsvariable!$A$3:$A$296,Samlet!$C2885,Baggrundsvariable!$C$3:$C$296,Samlet!$E2885)</f>
        <v>228338</v>
      </c>
      <c r="H2885" s="8">
        <f>SUMIFS(Baggrundsvariable!E$3:E$296,Baggrundsvariable!$A$3:$A$296,Samlet!$C2885,Baggrundsvariable!$C$3:$C$296,Samlet!$E2885)</f>
        <v>0.7583333333333333</v>
      </c>
      <c r="I2885" s="8">
        <f>SUMIFS(Baggrundsvariable!F$3:F$296,Baggrundsvariable!$A$3:$A$296,Samlet!$C2885,Baggrundsvariable!$C$3:$C$296,Samlet!$E2885)</f>
        <v>8.8000000000000007</v>
      </c>
      <c r="J2885" s="8">
        <f>SUMIFS(Baggrundsvariable!G$3:G$296,Baggrundsvariable!$A$3:$A$296,Samlet!$C2885,Baggrundsvariable!$C$3:$C$296,Samlet!$E2885)</f>
        <v>44.9</v>
      </c>
      <c r="K2885" s="8">
        <f>SUMIFS(Baggrundsvariable!H$3:H$296,Baggrundsvariable!$A$3:$A$296,Samlet!$C2885,Baggrundsvariable!$C$3:$C$296,Samlet!$E2885)</f>
        <v>18.2</v>
      </c>
      <c r="L2885" s="8">
        <f>SUMIFS(Baggrundsvariable!I$3:I$296,Baggrundsvariable!$A$3:$A$296,Samlet!$C2885,Baggrundsvariable!$C$3:$C$296,Samlet!$E2885)</f>
        <v>15.265994309928374</v>
      </c>
    </row>
    <row r="2886" spans="1:12">
      <c r="A2886">
        <v>1115</v>
      </c>
      <c r="B2886" t="s">
        <v>617</v>
      </c>
      <c r="C2886">
        <v>101</v>
      </c>
      <c r="D2886" t="s">
        <v>1232</v>
      </c>
      <c r="E2886">
        <v>2019</v>
      </c>
      <c r="F2886" s="15">
        <f>IF(VLOOKUP(IF($A2886&lt;1500,'BM011'!$D$5,IF($A2886&lt;1800,'BM011'!$D$5,IF($A2886&lt;2000,'BM011'!$D$5,$A2886))),'BM011'!$D$5:$U$607,'BM011'!U$609,0)="BRUG KOM",VLOOKUP($C2886,'BM010'!$C$5:$T$102,'BM010'!T$104,0),VLOOKUP(IF($A2886&lt;1500,'BM011'!$D$5,IF($A2886&lt;1800,'BM011'!$D$5,IF($A2886&lt;2000,'BM011'!$D$5,$A2886))),'BM011'!$D$5:$U$607,'BM011'!U$609,0))</f>
        <v>37082.25</v>
      </c>
      <c r="G2886">
        <f>SUMIFS(Baggrundsvariable!D$3:D$296,Baggrundsvariable!$A$3:$A$296,Samlet!$C2886,Baggrundsvariable!$C$3:$C$296,Samlet!$E2886)</f>
        <v>228338</v>
      </c>
      <c r="H2886" s="8">
        <f>SUMIFS(Baggrundsvariable!E$3:E$296,Baggrundsvariable!$A$3:$A$296,Samlet!$C2886,Baggrundsvariable!$C$3:$C$296,Samlet!$E2886)</f>
        <v>0.7583333333333333</v>
      </c>
      <c r="I2886" s="8">
        <f>SUMIFS(Baggrundsvariable!F$3:F$296,Baggrundsvariable!$A$3:$A$296,Samlet!$C2886,Baggrundsvariable!$C$3:$C$296,Samlet!$E2886)</f>
        <v>8.8000000000000007</v>
      </c>
      <c r="J2886" s="8">
        <f>SUMIFS(Baggrundsvariable!G$3:G$296,Baggrundsvariable!$A$3:$A$296,Samlet!$C2886,Baggrundsvariable!$C$3:$C$296,Samlet!$E2886)</f>
        <v>44.9</v>
      </c>
      <c r="K2886" s="8">
        <f>SUMIFS(Baggrundsvariable!H$3:H$296,Baggrundsvariable!$A$3:$A$296,Samlet!$C2886,Baggrundsvariable!$C$3:$C$296,Samlet!$E2886)</f>
        <v>18.2</v>
      </c>
      <c r="L2886" s="8">
        <f>SUMIFS(Baggrundsvariable!I$3:I$296,Baggrundsvariable!$A$3:$A$296,Samlet!$C2886,Baggrundsvariable!$C$3:$C$296,Samlet!$E2886)</f>
        <v>15.265994309928374</v>
      </c>
    </row>
    <row r="2887" spans="1:12">
      <c r="A2887">
        <v>1116</v>
      </c>
      <c r="B2887" t="s">
        <v>617</v>
      </c>
      <c r="C2887">
        <v>101</v>
      </c>
      <c r="D2887" t="s">
        <v>1232</v>
      </c>
      <c r="E2887">
        <v>2019</v>
      </c>
      <c r="F2887" s="15">
        <f>IF(VLOOKUP(IF($A2887&lt;1500,'BM011'!$D$5,IF($A2887&lt;1800,'BM011'!$D$5,IF($A2887&lt;2000,'BM011'!$D$5,$A2887))),'BM011'!$D$5:$U$607,'BM011'!U$609,0)="BRUG KOM",VLOOKUP($C2887,'BM010'!$C$5:$T$102,'BM010'!T$104,0),VLOOKUP(IF($A2887&lt;1500,'BM011'!$D$5,IF($A2887&lt;1800,'BM011'!$D$5,IF($A2887&lt;2000,'BM011'!$D$5,$A2887))),'BM011'!$D$5:$U$607,'BM011'!U$609,0))</f>
        <v>37082.25</v>
      </c>
      <c r="G2887">
        <f>SUMIFS(Baggrundsvariable!D$3:D$296,Baggrundsvariable!$A$3:$A$296,Samlet!$C2887,Baggrundsvariable!$C$3:$C$296,Samlet!$E2887)</f>
        <v>228338</v>
      </c>
      <c r="H2887" s="8">
        <f>SUMIFS(Baggrundsvariable!E$3:E$296,Baggrundsvariable!$A$3:$A$296,Samlet!$C2887,Baggrundsvariable!$C$3:$C$296,Samlet!$E2887)</f>
        <v>0.7583333333333333</v>
      </c>
      <c r="I2887" s="8">
        <f>SUMIFS(Baggrundsvariable!F$3:F$296,Baggrundsvariable!$A$3:$A$296,Samlet!$C2887,Baggrundsvariable!$C$3:$C$296,Samlet!$E2887)</f>
        <v>8.8000000000000007</v>
      </c>
      <c r="J2887" s="8">
        <f>SUMIFS(Baggrundsvariable!G$3:G$296,Baggrundsvariable!$A$3:$A$296,Samlet!$C2887,Baggrundsvariable!$C$3:$C$296,Samlet!$E2887)</f>
        <v>44.9</v>
      </c>
      <c r="K2887" s="8">
        <f>SUMIFS(Baggrundsvariable!H$3:H$296,Baggrundsvariable!$A$3:$A$296,Samlet!$C2887,Baggrundsvariable!$C$3:$C$296,Samlet!$E2887)</f>
        <v>18.2</v>
      </c>
      <c r="L2887" s="8">
        <f>SUMIFS(Baggrundsvariable!I$3:I$296,Baggrundsvariable!$A$3:$A$296,Samlet!$C2887,Baggrundsvariable!$C$3:$C$296,Samlet!$E2887)</f>
        <v>15.265994309928374</v>
      </c>
    </row>
    <row r="2888" spans="1:12">
      <c r="A2888">
        <v>1117</v>
      </c>
      <c r="B2888" t="s">
        <v>617</v>
      </c>
      <c r="C2888">
        <v>101</v>
      </c>
      <c r="D2888" t="s">
        <v>1232</v>
      </c>
      <c r="E2888">
        <v>2019</v>
      </c>
      <c r="F2888" s="15">
        <f>IF(VLOOKUP(IF($A2888&lt;1500,'BM011'!$D$5,IF($A2888&lt;1800,'BM011'!$D$5,IF($A2888&lt;2000,'BM011'!$D$5,$A2888))),'BM011'!$D$5:$U$607,'BM011'!U$609,0)="BRUG KOM",VLOOKUP($C2888,'BM010'!$C$5:$T$102,'BM010'!T$104,0),VLOOKUP(IF($A2888&lt;1500,'BM011'!$D$5,IF($A2888&lt;1800,'BM011'!$D$5,IF($A2888&lt;2000,'BM011'!$D$5,$A2888))),'BM011'!$D$5:$U$607,'BM011'!U$609,0))</f>
        <v>37082.25</v>
      </c>
      <c r="G2888">
        <f>SUMIFS(Baggrundsvariable!D$3:D$296,Baggrundsvariable!$A$3:$A$296,Samlet!$C2888,Baggrundsvariable!$C$3:$C$296,Samlet!$E2888)</f>
        <v>228338</v>
      </c>
      <c r="H2888" s="8">
        <f>SUMIFS(Baggrundsvariable!E$3:E$296,Baggrundsvariable!$A$3:$A$296,Samlet!$C2888,Baggrundsvariable!$C$3:$C$296,Samlet!$E2888)</f>
        <v>0.7583333333333333</v>
      </c>
      <c r="I2888" s="8">
        <f>SUMIFS(Baggrundsvariable!F$3:F$296,Baggrundsvariable!$A$3:$A$296,Samlet!$C2888,Baggrundsvariable!$C$3:$C$296,Samlet!$E2888)</f>
        <v>8.8000000000000007</v>
      </c>
      <c r="J2888" s="8">
        <f>SUMIFS(Baggrundsvariable!G$3:G$296,Baggrundsvariable!$A$3:$A$296,Samlet!$C2888,Baggrundsvariable!$C$3:$C$296,Samlet!$E2888)</f>
        <v>44.9</v>
      </c>
      <c r="K2888" s="8">
        <f>SUMIFS(Baggrundsvariable!H$3:H$296,Baggrundsvariable!$A$3:$A$296,Samlet!$C2888,Baggrundsvariable!$C$3:$C$296,Samlet!$E2888)</f>
        <v>18.2</v>
      </c>
      <c r="L2888" s="8">
        <f>SUMIFS(Baggrundsvariable!I$3:I$296,Baggrundsvariable!$A$3:$A$296,Samlet!$C2888,Baggrundsvariable!$C$3:$C$296,Samlet!$E2888)</f>
        <v>15.265994309928374</v>
      </c>
    </row>
    <row r="2889" spans="1:12">
      <c r="A2889">
        <v>1118</v>
      </c>
      <c r="B2889" t="s">
        <v>617</v>
      </c>
      <c r="C2889">
        <v>101</v>
      </c>
      <c r="D2889" t="s">
        <v>1232</v>
      </c>
      <c r="E2889">
        <v>2019</v>
      </c>
      <c r="F2889" s="15">
        <f>IF(VLOOKUP(IF($A2889&lt;1500,'BM011'!$D$5,IF($A2889&lt;1800,'BM011'!$D$5,IF($A2889&lt;2000,'BM011'!$D$5,$A2889))),'BM011'!$D$5:$U$607,'BM011'!U$609,0)="BRUG KOM",VLOOKUP($C2889,'BM010'!$C$5:$T$102,'BM010'!T$104,0),VLOOKUP(IF($A2889&lt;1500,'BM011'!$D$5,IF($A2889&lt;1800,'BM011'!$D$5,IF($A2889&lt;2000,'BM011'!$D$5,$A2889))),'BM011'!$D$5:$U$607,'BM011'!U$609,0))</f>
        <v>37082.25</v>
      </c>
      <c r="G2889">
        <f>SUMIFS(Baggrundsvariable!D$3:D$296,Baggrundsvariable!$A$3:$A$296,Samlet!$C2889,Baggrundsvariable!$C$3:$C$296,Samlet!$E2889)</f>
        <v>228338</v>
      </c>
      <c r="H2889" s="8">
        <f>SUMIFS(Baggrundsvariable!E$3:E$296,Baggrundsvariable!$A$3:$A$296,Samlet!$C2889,Baggrundsvariable!$C$3:$C$296,Samlet!$E2889)</f>
        <v>0.7583333333333333</v>
      </c>
      <c r="I2889" s="8">
        <f>SUMIFS(Baggrundsvariable!F$3:F$296,Baggrundsvariable!$A$3:$A$296,Samlet!$C2889,Baggrundsvariable!$C$3:$C$296,Samlet!$E2889)</f>
        <v>8.8000000000000007</v>
      </c>
      <c r="J2889" s="8">
        <f>SUMIFS(Baggrundsvariable!G$3:G$296,Baggrundsvariable!$A$3:$A$296,Samlet!$C2889,Baggrundsvariable!$C$3:$C$296,Samlet!$E2889)</f>
        <v>44.9</v>
      </c>
      <c r="K2889" s="8">
        <f>SUMIFS(Baggrundsvariable!H$3:H$296,Baggrundsvariable!$A$3:$A$296,Samlet!$C2889,Baggrundsvariable!$C$3:$C$296,Samlet!$E2889)</f>
        <v>18.2</v>
      </c>
      <c r="L2889" s="8">
        <f>SUMIFS(Baggrundsvariable!I$3:I$296,Baggrundsvariable!$A$3:$A$296,Samlet!$C2889,Baggrundsvariable!$C$3:$C$296,Samlet!$E2889)</f>
        <v>15.265994309928374</v>
      </c>
    </row>
    <row r="2890" spans="1:12">
      <c r="A2890">
        <v>1119</v>
      </c>
      <c r="B2890" t="s">
        <v>617</v>
      </c>
      <c r="C2890">
        <v>101</v>
      </c>
      <c r="D2890" t="s">
        <v>1232</v>
      </c>
      <c r="E2890">
        <v>2019</v>
      </c>
      <c r="F2890" s="15">
        <f>IF(VLOOKUP(IF($A2890&lt;1500,'BM011'!$D$5,IF($A2890&lt;1800,'BM011'!$D$5,IF($A2890&lt;2000,'BM011'!$D$5,$A2890))),'BM011'!$D$5:$U$607,'BM011'!U$609,0)="BRUG KOM",VLOOKUP($C2890,'BM010'!$C$5:$T$102,'BM010'!T$104,0),VLOOKUP(IF($A2890&lt;1500,'BM011'!$D$5,IF($A2890&lt;1800,'BM011'!$D$5,IF($A2890&lt;2000,'BM011'!$D$5,$A2890))),'BM011'!$D$5:$U$607,'BM011'!U$609,0))</f>
        <v>37082.25</v>
      </c>
      <c r="G2890">
        <f>SUMIFS(Baggrundsvariable!D$3:D$296,Baggrundsvariable!$A$3:$A$296,Samlet!$C2890,Baggrundsvariable!$C$3:$C$296,Samlet!$E2890)</f>
        <v>228338</v>
      </c>
      <c r="H2890" s="8">
        <f>SUMIFS(Baggrundsvariable!E$3:E$296,Baggrundsvariable!$A$3:$A$296,Samlet!$C2890,Baggrundsvariable!$C$3:$C$296,Samlet!$E2890)</f>
        <v>0.7583333333333333</v>
      </c>
      <c r="I2890" s="8">
        <f>SUMIFS(Baggrundsvariable!F$3:F$296,Baggrundsvariable!$A$3:$A$296,Samlet!$C2890,Baggrundsvariable!$C$3:$C$296,Samlet!$E2890)</f>
        <v>8.8000000000000007</v>
      </c>
      <c r="J2890" s="8">
        <f>SUMIFS(Baggrundsvariable!G$3:G$296,Baggrundsvariable!$A$3:$A$296,Samlet!$C2890,Baggrundsvariable!$C$3:$C$296,Samlet!$E2890)</f>
        <v>44.9</v>
      </c>
      <c r="K2890" s="8">
        <f>SUMIFS(Baggrundsvariable!H$3:H$296,Baggrundsvariable!$A$3:$A$296,Samlet!$C2890,Baggrundsvariable!$C$3:$C$296,Samlet!$E2890)</f>
        <v>18.2</v>
      </c>
      <c r="L2890" s="8">
        <f>SUMIFS(Baggrundsvariable!I$3:I$296,Baggrundsvariable!$A$3:$A$296,Samlet!$C2890,Baggrundsvariable!$C$3:$C$296,Samlet!$E2890)</f>
        <v>15.265994309928374</v>
      </c>
    </row>
    <row r="2891" spans="1:12">
      <c r="A2891">
        <v>1120</v>
      </c>
      <c r="B2891" t="s">
        <v>617</v>
      </c>
      <c r="C2891">
        <v>101</v>
      </c>
      <c r="D2891" t="s">
        <v>1232</v>
      </c>
      <c r="E2891">
        <v>2019</v>
      </c>
      <c r="F2891" s="15">
        <f>IF(VLOOKUP(IF($A2891&lt;1500,'BM011'!$D$5,IF($A2891&lt;1800,'BM011'!$D$5,IF($A2891&lt;2000,'BM011'!$D$5,$A2891))),'BM011'!$D$5:$U$607,'BM011'!U$609,0)="BRUG KOM",VLOOKUP($C2891,'BM010'!$C$5:$T$102,'BM010'!T$104,0),VLOOKUP(IF($A2891&lt;1500,'BM011'!$D$5,IF($A2891&lt;1800,'BM011'!$D$5,IF($A2891&lt;2000,'BM011'!$D$5,$A2891))),'BM011'!$D$5:$U$607,'BM011'!U$609,0))</f>
        <v>37082.25</v>
      </c>
      <c r="G2891">
        <f>SUMIFS(Baggrundsvariable!D$3:D$296,Baggrundsvariable!$A$3:$A$296,Samlet!$C2891,Baggrundsvariable!$C$3:$C$296,Samlet!$E2891)</f>
        <v>228338</v>
      </c>
      <c r="H2891" s="8">
        <f>SUMIFS(Baggrundsvariable!E$3:E$296,Baggrundsvariable!$A$3:$A$296,Samlet!$C2891,Baggrundsvariable!$C$3:$C$296,Samlet!$E2891)</f>
        <v>0.7583333333333333</v>
      </c>
      <c r="I2891" s="8">
        <f>SUMIFS(Baggrundsvariable!F$3:F$296,Baggrundsvariable!$A$3:$A$296,Samlet!$C2891,Baggrundsvariable!$C$3:$C$296,Samlet!$E2891)</f>
        <v>8.8000000000000007</v>
      </c>
      <c r="J2891" s="8">
        <f>SUMIFS(Baggrundsvariable!G$3:G$296,Baggrundsvariable!$A$3:$A$296,Samlet!$C2891,Baggrundsvariable!$C$3:$C$296,Samlet!$E2891)</f>
        <v>44.9</v>
      </c>
      <c r="K2891" s="8">
        <f>SUMIFS(Baggrundsvariable!H$3:H$296,Baggrundsvariable!$A$3:$A$296,Samlet!$C2891,Baggrundsvariable!$C$3:$C$296,Samlet!$E2891)</f>
        <v>18.2</v>
      </c>
      <c r="L2891" s="8">
        <f>SUMIFS(Baggrundsvariable!I$3:I$296,Baggrundsvariable!$A$3:$A$296,Samlet!$C2891,Baggrundsvariable!$C$3:$C$296,Samlet!$E2891)</f>
        <v>15.265994309928374</v>
      </c>
    </row>
    <row r="2892" spans="1:12">
      <c r="A2892">
        <v>1121</v>
      </c>
      <c r="B2892" t="s">
        <v>617</v>
      </c>
      <c r="C2892">
        <v>101</v>
      </c>
      <c r="D2892" t="s">
        <v>1232</v>
      </c>
      <c r="E2892">
        <v>2019</v>
      </c>
      <c r="F2892" s="15">
        <f>IF(VLOOKUP(IF($A2892&lt;1500,'BM011'!$D$5,IF($A2892&lt;1800,'BM011'!$D$5,IF($A2892&lt;2000,'BM011'!$D$5,$A2892))),'BM011'!$D$5:$U$607,'BM011'!U$609,0)="BRUG KOM",VLOOKUP($C2892,'BM010'!$C$5:$T$102,'BM010'!T$104,0),VLOOKUP(IF($A2892&lt;1500,'BM011'!$D$5,IF($A2892&lt;1800,'BM011'!$D$5,IF($A2892&lt;2000,'BM011'!$D$5,$A2892))),'BM011'!$D$5:$U$607,'BM011'!U$609,0))</f>
        <v>37082.25</v>
      </c>
      <c r="G2892">
        <f>SUMIFS(Baggrundsvariable!D$3:D$296,Baggrundsvariable!$A$3:$A$296,Samlet!$C2892,Baggrundsvariable!$C$3:$C$296,Samlet!$E2892)</f>
        <v>228338</v>
      </c>
      <c r="H2892" s="8">
        <f>SUMIFS(Baggrundsvariable!E$3:E$296,Baggrundsvariable!$A$3:$A$296,Samlet!$C2892,Baggrundsvariable!$C$3:$C$296,Samlet!$E2892)</f>
        <v>0.7583333333333333</v>
      </c>
      <c r="I2892" s="8">
        <f>SUMIFS(Baggrundsvariable!F$3:F$296,Baggrundsvariable!$A$3:$A$296,Samlet!$C2892,Baggrundsvariable!$C$3:$C$296,Samlet!$E2892)</f>
        <v>8.8000000000000007</v>
      </c>
      <c r="J2892" s="8">
        <f>SUMIFS(Baggrundsvariable!G$3:G$296,Baggrundsvariable!$A$3:$A$296,Samlet!$C2892,Baggrundsvariable!$C$3:$C$296,Samlet!$E2892)</f>
        <v>44.9</v>
      </c>
      <c r="K2892" s="8">
        <f>SUMIFS(Baggrundsvariable!H$3:H$296,Baggrundsvariable!$A$3:$A$296,Samlet!$C2892,Baggrundsvariable!$C$3:$C$296,Samlet!$E2892)</f>
        <v>18.2</v>
      </c>
      <c r="L2892" s="8">
        <f>SUMIFS(Baggrundsvariable!I$3:I$296,Baggrundsvariable!$A$3:$A$296,Samlet!$C2892,Baggrundsvariable!$C$3:$C$296,Samlet!$E2892)</f>
        <v>15.265994309928374</v>
      </c>
    </row>
    <row r="2893" spans="1:12">
      <c r="A2893">
        <v>1122</v>
      </c>
      <c r="B2893" t="s">
        <v>617</v>
      </c>
      <c r="C2893">
        <v>101</v>
      </c>
      <c r="D2893" t="s">
        <v>1232</v>
      </c>
      <c r="E2893">
        <v>2019</v>
      </c>
      <c r="F2893" s="15">
        <f>IF(VLOOKUP(IF($A2893&lt;1500,'BM011'!$D$5,IF($A2893&lt;1800,'BM011'!$D$5,IF($A2893&lt;2000,'BM011'!$D$5,$A2893))),'BM011'!$D$5:$U$607,'BM011'!U$609,0)="BRUG KOM",VLOOKUP($C2893,'BM010'!$C$5:$T$102,'BM010'!T$104,0),VLOOKUP(IF($A2893&lt;1500,'BM011'!$D$5,IF($A2893&lt;1800,'BM011'!$D$5,IF($A2893&lt;2000,'BM011'!$D$5,$A2893))),'BM011'!$D$5:$U$607,'BM011'!U$609,0))</f>
        <v>37082.25</v>
      </c>
      <c r="G2893">
        <f>SUMIFS(Baggrundsvariable!D$3:D$296,Baggrundsvariable!$A$3:$A$296,Samlet!$C2893,Baggrundsvariable!$C$3:$C$296,Samlet!$E2893)</f>
        <v>228338</v>
      </c>
      <c r="H2893" s="8">
        <f>SUMIFS(Baggrundsvariable!E$3:E$296,Baggrundsvariable!$A$3:$A$296,Samlet!$C2893,Baggrundsvariable!$C$3:$C$296,Samlet!$E2893)</f>
        <v>0.7583333333333333</v>
      </c>
      <c r="I2893" s="8">
        <f>SUMIFS(Baggrundsvariable!F$3:F$296,Baggrundsvariable!$A$3:$A$296,Samlet!$C2893,Baggrundsvariable!$C$3:$C$296,Samlet!$E2893)</f>
        <v>8.8000000000000007</v>
      </c>
      <c r="J2893" s="8">
        <f>SUMIFS(Baggrundsvariable!G$3:G$296,Baggrundsvariable!$A$3:$A$296,Samlet!$C2893,Baggrundsvariable!$C$3:$C$296,Samlet!$E2893)</f>
        <v>44.9</v>
      </c>
      <c r="K2893" s="8">
        <f>SUMIFS(Baggrundsvariable!H$3:H$296,Baggrundsvariable!$A$3:$A$296,Samlet!$C2893,Baggrundsvariable!$C$3:$C$296,Samlet!$E2893)</f>
        <v>18.2</v>
      </c>
      <c r="L2893" s="8">
        <f>SUMIFS(Baggrundsvariable!I$3:I$296,Baggrundsvariable!$A$3:$A$296,Samlet!$C2893,Baggrundsvariable!$C$3:$C$296,Samlet!$E2893)</f>
        <v>15.265994309928374</v>
      </c>
    </row>
    <row r="2894" spans="1:12">
      <c r="A2894">
        <v>1123</v>
      </c>
      <c r="B2894" t="s">
        <v>617</v>
      </c>
      <c r="C2894">
        <v>101</v>
      </c>
      <c r="D2894" t="s">
        <v>1232</v>
      </c>
      <c r="E2894">
        <v>2019</v>
      </c>
      <c r="F2894" s="15">
        <f>IF(VLOOKUP(IF($A2894&lt;1500,'BM011'!$D$5,IF($A2894&lt;1800,'BM011'!$D$5,IF($A2894&lt;2000,'BM011'!$D$5,$A2894))),'BM011'!$D$5:$U$607,'BM011'!U$609,0)="BRUG KOM",VLOOKUP($C2894,'BM010'!$C$5:$T$102,'BM010'!T$104,0),VLOOKUP(IF($A2894&lt;1500,'BM011'!$D$5,IF($A2894&lt;1800,'BM011'!$D$5,IF($A2894&lt;2000,'BM011'!$D$5,$A2894))),'BM011'!$D$5:$U$607,'BM011'!U$609,0))</f>
        <v>37082.25</v>
      </c>
      <c r="G2894">
        <f>SUMIFS(Baggrundsvariable!D$3:D$296,Baggrundsvariable!$A$3:$A$296,Samlet!$C2894,Baggrundsvariable!$C$3:$C$296,Samlet!$E2894)</f>
        <v>228338</v>
      </c>
      <c r="H2894" s="8">
        <f>SUMIFS(Baggrundsvariable!E$3:E$296,Baggrundsvariable!$A$3:$A$296,Samlet!$C2894,Baggrundsvariable!$C$3:$C$296,Samlet!$E2894)</f>
        <v>0.7583333333333333</v>
      </c>
      <c r="I2894" s="8">
        <f>SUMIFS(Baggrundsvariable!F$3:F$296,Baggrundsvariable!$A$3:$A$296,Samlet!$C2894,Baggrundsvariable!$C$3:$C$296,Samlet!$E2894)</f>
        <v>8.8000000000000007</v>
      </c>
      <c r="J2894" s="8">
        <f>SUMIFS(Baggrundsvariable!G$3:G$296,Baggrundsvariable!$A$3:$A$296,Samlet!$C2894,Baggrundsvariable!$C$3:$C$296,Samlet!$E2894)</f>
        <v>44.9</v>
      </c>
      <c r="K2894" s="8">
        <f>SUMIFS(Baggrundsvariable!H$3:H$296,Baggrundsvariable!$A$3:$A$296,Samlet!$C2894,Baggrundsvariable!$C$3:$C$296,Samlet!$E2894)</f>
        <v>18.2</v>
      </c>
      <c r="L2894" s="8">
        <f>SUMIFS(Baggrundsvariable!I$3:I$296,Baggrundsvariable!$A$3:$A$296,Samlet!$C2894,Baggrundsvariable!$C$3:$C$296,Samlet!$E2894)</f>
        <v>15.265994309928374</v>
      </c>
    </row>
    <row r="2895" spans="1:12">
      <c r="A2895">
        <v>1124</v>
      </c>
      <c r="B2895" t="s">
        <v>617</v>
      </c>
      <c r="C2895">
        <v>101</v>
      </c>
      <c r="D2895" t="s">
        <v>1232</v>
      </c>
      <c r="E2895">
        <v>2019</v>
      </c>
      <c r="F2895" s="15">
        <f>IF(VLOOKUP(IF($A2895&lt;1500,'BM011'!$D$5,IF($A2895&lt;1800,'BM011'!$D$5,IF($A2895&lt;2000,'BM011'!$D$5,$A2895))),'BM011'!$D$5:$U$607,'BM011'!U$609,0)="BRUG KOM",VLOOKUP($C2895,'BM010'!$C$5:$T$102,'BM010'!T$104,0),VLOOKUP(IF($A2895&lt;1500,'BM011'!$D$5,IF($A2895&lt;1800,'BM011'!$D$5,IF($A2895&lt;2000,'BM011'!$D$5,$A2895))),'BM011'!$D$5:$U$607,'BM011'!U$609,0))</f>
        <v>37082.25</v>
      </c>
      <c r="G2895">
        <f>SUMIFS(Baggrundsvariable!D$3:D$296,Baggrundsvariable!$A$3:$A$296,Samlet!$C2895,Baggrundsvariable!$C$3:$C$296,Samlet!$E2895)</f>
        <v>228338</v>
      </c>
      <c r="H2895" s="8">
        <f>SUMIFS(Baggrundsvariable!E$3:E$296,Baggrundsvariable!$A$3:$A$296,Samlet!$C2895,Baggrundsvariable!$C$3:$C$296,Samlet!$E2895)</f>
        <v>0.7583333333333333</v>
      </c>
      <c r="I2895" s="8">
        <f>SUMIFS(Baggrundsvariable!F$3:F$296,Baggrundsvariable!$A$3:$A$296,Samlet!$C2895,Baggrundsvariable!$C$3:$C$296,Samlet!$E2895)</f>
        <v>8.8000000000000007</v>
      </c>
      <c r="J2895" s="8">
        <f>SUMIFS(Baggrundsvariable!G$3:G$296,Baggrundsvariable!$A$3:$A$296,Samlet!$C2895,Baggrundsvariable!$C$3:$C$296,Samlet!$E2895)</f>
        <v>44.9</v>
      </c>
      <c r="K2895" s="8">
        <f>SUMIFS(Baggrundsvariable!H$3:H$296,Baggrundsvariable!$A$3:$A$296,Samlet!$C2895,Baggrundsvariable!$C$3:$C$296,Samlet!$E2895)</f>
        <v>18.2</v>
      </c>
      <c r="L2895" s="8">
        <f>SUMIFS(Baggrundsvariable!I$3:I$296,Baggrundsvariable!$A$3:$A$296,Samlet!$C2895,Baggrundsvariable!$C$3:$C$296,Samlet!$E2895)</f>
        <v>15.265994309928374</v>
      </c>
    </row>
    <row r="2896" spans="1:12">
      <c r="A2896">
        <v>1125</v>
      </c>
      <c r="B2896" t="s">
        <v>617</v>
      </c>
      <c r="C2896">
        <v>101</v>
      </c>
      <c r="D2896" t="s">
        <v>1232</v>
      </c>
      <c r="E2896">
        <v>2019</v>
      </c>
      <c r="F2896" s="15">
        <f>IF(VLOOKUP(IF($A2896&lt;1500,'BM011'!$D$5,IF($A2896&lt;1800,'BM011'!$D$5,IF($A2896&lt;2000,'BM011'!$D$5,$A2896))),'BM011'!$D$5:$U$607,'BM011'!U$609,0)="BRUG KOM",VLOOKUP($C2896,'BM010'!$C$5:$T$102,'BM010'!T$104,0),VLOOKUP(IF($A2896&lt;1500,'BM011'!$D$5,IF($A2896&lt;1800,'BM011'!$D$5,IF($A2896&lt;2000,'BM011'!$D$5,$A2896))),'BM011'!$D$5:$U$607,'BM011'!U$609,0))</f>
        <v>37082.25</v>
      </c>
      <c r="G2896">
        <f>SUMIFS(Baggrundsvariable!D$3:D$296,Baggrundsvariable!$A$3:$A$296,Samlet!$C2896,Baggrundsvariable!$C$3:$C$296,Samlet!$E2896)</f>
        <v>228338</v>
      </c>
      <c r="H2896" s="8">
        <f>SUMIFS(Baggrundsvariable!E$3:E$296,Baggrundsvariable!$A$3:$A$296,Samlet!$C2896,Baggrundsvariable!$C$3:$C$296,Samlet!$E2896)</f>
        <v>0.7583333333333333</v>
      </c>
      <c r="I2896" s="8">
        <f>SUMIFS(Baggrundsvariable!F$3:F$296,Baggrundsvariable!$A$3:$A$296,Samlet!$C2896,Baggrundsvariable!$C$3:$C$296,Samlet!$E2896)</f>
        <v>8.8000000000000007</v>
      </c>
      <c r="J2896" s="8">
        <f>SUMIFS(Baggrundsvariable!G$3:G$296,Baggrundsvariable!$A$3:$A$296,Samlet!$C2896,Baggrundsvariable!$C$3:$C$296,Samlet!$E2896)</f>
        <v>44.9</v>
      </c>
      <c r="K2896" s="8">
        <f>SUMIFS(Baggrundsvariable!H$3:H$296,Baggrundsvariable!$A$3:$A$296,Samlet!$C2896,Baggrundsvariable!$C$3:$C$296,Samlet!$E2896)</f>
        <v>18.2</v>
      </c>
      <c r="L2896" s="8">
        <f>SUMIFS(Baggrundsvariable!I$3:I$296,Baggrundsvariable!$A$3:$A$296,Samlet!$C2896,Baggrundsvariable!$C$3:$C$296,Samlet!$E2896)</f>
        <v>15.265994309928374</v>
      </c>
    </row>
    <row r="2897" spans="1:12">
      <c r="A2897">
        <v>1126</v>
      </c>
      <c r="B2897" t="s">
        <v>617</v>
      </c>
      <c r="C2897">
        <v>101</v>
      </c>
      <c r="D2897" t="s">
        <v>1232</v>
      </c>
      <c r="E2897">
        <v>2019</v>
      </c>
      <c r="F2897" s="15">
        <f>IF(VLOOKUP(IF($A2897&lt;1500,'BM011'!$D$5,IF($A2897&lt;1800,'BM011'!$D$5,IF($A2897&lt;2000,'BM011'!$D$5,$A2897))),'BM011'!$D$5:$U$607,'BM011'!U$609,0)="BRUG KOM",VLOOKUP($C2897,'BM010'!$C$5:$T$102,'BM010'!T$104,0),VLOOKUP(IF($A2897&lt;1500,'BM011'!$D$5,IF($A2897&lt;1800,'BM011'!$D$5,IF($A2897&lt;2000,'BM011'!$D$5,$A2897))),'BM011'!$D$5:$U$607,'BM011'!U$609,0))</f>
        <v>37082.25</v>
      </c>
      <c r="G2897">
        <f>SUMIFS(Baggrundsvariable!D$3:D$296,Baggrundsvariable!$A$3:$A$296,Samlet!$C2897,Baggrundsvariable!$C$3:$C$296,Samlet!$E2897)</f>
        <v>228338</v>
      </c>
      <c r="H2897" s="8">
        <f>SUMIFS(Baggrundsvariable!E$3:E$296,Baggrundsvariable!$A$3:$A$296,Samlet!$C2897,Baggrundsvariable!$C$3:$C$296,Samlet!$E2897)</f>
        <v>0.7583333333333333</v>
      </c>
      <c r="I2897" s="8">
        <f>SUMIFS(Baggrundsvariable!F$3:F$296,Baggrundsvariable!$A$3:$A$296,Samlet!$C2897,Baggrundsvariable!$C$3:$C$296,Samlet!$E2897)</f>
        <v>8.8000000000000007</v>
      </c>
      <c r="J2897" s="8">
        <f>SUMIFS(Baggrundsvariable!G$3:G$296,Baggrundsvariable!$A$3:$A$296,Samlet!$C2897,Baggrundsvariable!$C$3:$C$296,Samlet!$E2897)</f>
        <v>44.9</v>
      </c>
      <c r="K2897" s="8">
        <f>SUMIFS(Baggrundsvariable!H$3:H$296,Baggrundsvariable!$A$3:$A$296,Samlet!$C2897,Baggrundsvariable!$C$3:$C$296,Samlet!$E2897)</f>
        <v>18.2</v>
      </c>
      <c r="L2897" s="8">
        <f>SUMIFS(Baggrundsvariable!I$3:I$296,Baggrundsvariable!$A$3:$A$296,Samlet!$C2897,Baggrundsvariable!$C$3:$C$296,Samlet!$E2897)</f>
        <v>15.265994309928374</v>
      </c>
    </row>
    <row r="2898" spans="1:12">
      <c r="A2898">
        <v>1127</v>
      </c>
      <c r="B2898" t="s">
        <v>617</v>
      </c>
      <c r="C2898">
        <v>101</v>
      </c>
      <c r="D2898" t="s">
        <v>1232</v>
      </c>
      <c r="E2898">
        <v>2019</v>
      </c>
      <c r="F2898" s="15">
        <f>IF(VLOOKUP(IF($A2898&lt;1500,'BM011'!$D$5,IF($A2898&lt;1800,'BM011'!$D$5,IF($A2898&lt;2000,'BM011'!$D$5,$A2898))),'BM011'!$D$5:$U$607,'BM011'!U$609,0)="BRUG KOM",VLOOKUP($C2898,'BM010'!$C$5:$T$102,'BM010'!T$104,0),VLOOKUP(IF($A2898&lt;1500,'BM011'!$D$5,IF($A2898&lt;1800,'BM011'!$D$5,IF($A2898&lt;2000,'BM011'!$D$5,$A2898))),'BM011'!$D$5:$U$607,'BM011'!U$609,0))</f>
        <v>37082.25</v>
      </c>
      <c r="G2898">
        <f>SUMIFS(Baggrundsvariable!D$3:D$296,Baggrundsvariable!$A$3:$A$296,Samlet!$C2898,Baggrundsvariable!$C$3:$C$296,Samlet!$E2898)</f>
        <v>228338</v>
      </c>
      <c r="H2898" s="8">
        <f>SUMIFS(Baggrundsvariable!E$3:E$296,Baggrundsvariable!$A$3:$A$296,Samlet!$C2898,Baggrundsvariable!$C$3:$C$296,Samlet!$E2898)</f>
        <v>0.7583333333333333</v>
      </c>
      <c r="I2898" s="8">
        <f>SUMIFS(Baggrundsvariable!F$3:F$296,Baggrundsvariable!$A$3:$A$296,Samlet!$C2898,Baggrundsvariable!$C$3:$C$296,Samlet!$E2898)</f>
        <v>8.8000000000000007</v>
      </c>
      <c r="J2898" s="8">
        <f>SUMIFS(Baggrundsvariable!G$3:G$296,Baggrundsvariable!$A$3:$A$296,Samlet!$C2898,Baggrundsvariable!$C$3:$C$296,Samlet!$E2898)</f>
        <v>44.9</v>
      </c>
      <c r="K2898" s="8">
        <f>SUMIFS(Baggrundsvariable!H$3:H$296,Baggrundsvariable!$A$3:$A$296,Samlet!$C2898,Baggrundsvariable!$C$3:$C$296,Samlet!$E2898)</f>
        <v>18.2</v>
      </c>
      <c r="L2898" s="8">
        <f>SUMIFS(Baggrundsvariable!I$3:I$296,Baggrundsvariable!$A$3:$A$296,Samlet!$C2898,Baggrundsvariable!$C$3:$C$296,Samlet!$E2898)</f>
        <v>15.265994309928374</v>
      </c>
    </row>
    <row r="2899" spans="1:12">
      <c r="A2899">
        <v>1128</v>
      </c>
      <c r="B2899" t="s">
        <v>617</v>
      </c>
      <c r="C2899">
        <v>101</v>
      </c>
      <c r="D2899" t="s">
        <v>1232</v>
      </c>
      <c r="E2899">
        <v>2019</v>
      </c>
      <c r="F2899" s="15">
        <f>IF(VLOOKUP(IF($A2899&lt;1500,'BM011'!$D$5,IF($A2899&lt;1800,'BM011'!$D$5,IF($A2899&lt;2000,'BM011'!$D$5,$A2899))),'BM011'!$D$5:$U$607,'BM011'!U$609,0)="BRUG KOM",VLOOKUP($C2899,'BM010'!$C$5:$T$102,'BM010'!T$104,0),VLOOKUP(IF($A2899&lt;1500,'BM011'!$D$5,IF($A2899&lt;1800,'BM011'!$D$5,IF($A2899&lt;2000,'BM011'!$D$5,$A2899))),'BM011'!$D$5:$U$607,'BM011'!U$609,0))</f>
        <v>37082.25</v>
      </c>
      <c r="G2899">
        <f>SUMIFS(Baggrundsvariable!D$3:D$296,Baggrundsvariable!$A$3:$A$296,Samlet!$C2899,Baggrundsvariable!$C$3:$C$296,Samlet!$E2899)</f>
        <v>228338</v>
      </c>
      <c r="H2899" s="8">
        <f>SUMIFS(Baggrundsvariable!E$3:E$296,Baggrundsvariable!$A$3:$A$296,Samlet!$C2899,Baggrundsvariable!$C$3:$C$296,Samlet!$E2899)</f>
        <v>0.7583333333333333</v>
      </c>
      <c r="I2899" s="8">
        <f>SUMIFS(Baggrundsvariable!F$3:F$296,Baggrundsvariable!$A$3:$A$296,Samlet!$C2899,Baggrundsvariable!$C$3:$C$296,Samlet!$E2899)</f>
        <v>8.8000000000000007</v>
      </c>
      <c r="J2899" s="8">
        <f>SUMIFS(Baggrundsvariable!G$3:G$296,Baggrundsvariable!$A$3:$A$296,Samlet!$C2899,Baggrundsvariable!$C$3:$C$296,Samlet!$E2899)</f>
        <v>44.9</v>
      </c>
      <c r="K2899" s="8">
        <f>SUMIFS(Baggrundsvariable!H$3:H$296,Baggrundsvariable!$A$3:$A$296,Samlet!$C2899,Baggrundsvariable!$C$3:$C$296,Samlet!$E2899)</f>
        <v>18.2</v>
      </c>
      <c r="L2899" s="8">
        <f>SUMIFS(Baggrundsvariable!I$3:I$296,Baggrundsvariable!$A$3:$A$296,Samlet!$C2899,Baggrundsvariable!$C$3:$C$296,Samlet!$E2899)</f>
        <v>15.265994309928374</v>
      </c>
    </row>
    <row r="2900" spans="1:12">
      <c r="A2900">
        <v>1129</v>
      </c>
      <c r="B2900" t="s">
        <v>617</v>
      </c>
      <c r="C2900">
        <v>101</v>
      </c>
      <c r="D2900" t="s">
        <v>1232</v>
      </c>
      <c r="E2900">
        <v>2019</v>
      </c>
      <c r="F2900" s="15">
        <f>IF(VLOOKUP(IF($A2900&lt;1500,'BM011'!$D$5,IF($A2900&lt;1800,'BM011'!$D$5,IF($A2900&lt;2000,'BM011'!$D$5,$A2900))),'BM011'!$D$5:$U$607,'BM011'!U$609,0)="BRUG KOM",VLOOKUP($C2900,'BM010'!$C$5:$T$102,'BM010'!T$104,0),VLOOKUP(IF($A2900&lt;1500,'BM011'!$D$5,IF($A2900&lt;1800,'BM011'!$D$5,IF($A2900&lt;2000,'BM011'!$D$5,$A2900))),'BM011'!$D$5:$U$607,'BM011'!U$609,0))</f>
        <v>37082.25</v>
      </c>
      <c r="G2900">
        <f>SUMIFS(Baggrundsvariable!D$3:D$296,Baggrundsvariable!$A$3:$A$296,Samlet!$C2900,Baggrundsvariable!$C$3:$C$296,Samlet!$E2900)</f>
        <v>228338</v>
      </c>
      <c r="H2900" s="8">
        <f>SUMIFS(Baggrundsvariable!E$3:E$296,Baggrundsvariable!$A$3:$A$296,Samlet!$C2900,Baggrundsvariable!$C$3:$C$296,Samlet!$E2900)</f>
        <v>0.7583333333333333</v>
      </c>
      <c r="I2900" s="8">
        <f>SUMIFS(Baggrundsvariable!F$3:F$296,Baggrundsvariable!$A$3:$A$296,Samlet!$C2900,Baggrundsvariable!$C$3:$C$296,Samlet!$E2900)</f>
        <v>8.8000000000000007</v>
      </c>
      <c r="J2900" s="8">
        <f>SUMIFS(Baggrundsvariable!G$3:G$296,Baggrundsvariable!$A$3:$A$296,Samlet!$C2900,Baggrundsvariable!$C$3:$C$296,Samlet!$E2900)</f>
        <v>44.9</v>
      </c>
      <c r="K2900" s="8">
        <f>SUMIFS(Baggrundsvariable!H$3:H$296,Baggrundsvariable!$A$3:$A$296,Samlet!$C2900,Baggrundsvariable!$C$3:$C$296,Samlet!$E2900)</f>
        <v>18.2</v>
      </c>
      <c r="L2900" s="8">
        <f>SUMIFS(Baggrundsvariable!I$3:I$296,Baggrundsvariable!$A$3:$A$296,Samlet!$C2900,Baggrundsvariable!$C$3:$C$296,Samlet!$E2900)</f>
        <v>15.265994309928374</v>
      </c>
    </row>
    <row r="2901" spans="1:12">
      <c r="A2901">
        <v>1130</v>
      </c>
      <c r="B2901" t="s">
        <v>617</v>
      </c>
      <c r="C2901">
        <v>101</v>
      </c>
      <c r="D2901" t="s">
        <v>1232</v>
      </c>
      <c r="E2901">
        <v>2019</v>
      </c>
      <c r="F2901" s="15">
        <f>IF(VLOOKUP(IF($A2901&lt;1500,'BM011'!$D$5,IF($A2901&lt;1800,'BM011'!$D$5,IF($A2901&lt;2000,'BM011'!$D$5,$A2901))),'BM011'!$D$5:$U$607,'BM011'!U$609,0)="BRUG KOM",VLOOKUP($C2901,'BM010'!$C$5:$T$102,'BM010'!T$104,0),VLOOKUP(IF($A2901&lt;1500,'BM011'!$D$5,IF($A2901&lt;1800,'BM011'!$D$5,IF($A2901&lt;2000,'BM011'!$D$5,$A2901))),'BM011'!$D$5:$U$607,'BM011'!U$609,0))</f>
        <v>37082.25</v>
      </c>
      <c r="G2901">
        <f>SUMIFS(Baggrundsvariable!D$3:D$296,Baggrundsvariable!$A$3:$A$296,Samlet!$C2901,Baggrundsvariable!$C$3:$C$296,Samlet!$E2901)</f>
        <v>228338</v>
      </c>
      <c r="H2901" s="8">
        <f>SUMIFS(Baggrundsvariable!E$3:E$296,Baggrundsvariable!$A$3:$A$296,Samlet!$C2901,Baggrundsvariable!$C$3:$C$296,Samlet!$E2901)</f>
        <v>0.7583333333333333</v>
      </c>
      <c r="I2901" s="8">
        <f>SUMIFS(Baggrundsvariable!F$3:F$296,Baggrundsvariable!$A$3:$A$296,Samlet!$C2901,Baggrundsvariable!$C$3:$C$296,Samlet!$E2901)</f>
        <v>8.8000000000000007</v>
      </c>
      <c r="J2901" s="8">
        <f>SUMIFS(Baggrundsvariable!G$3:G$296,Baggrundsvariable!$A$3:$A$296,Samlet!$C2901,Baggrundsvariable!$C$3:$C$296,Samlet!$E2901)</f>
        <v>44.9</v>
      </c>
      <c r="K2901" s="8">
        <f>SUMIFS(Baggrundsvariable!H$3:H$296,Baggrundsvariable!$A$3:$A$296,Samlet!$C2901,Baggrundsvariable!$C$3:$C$296,Samlet!$E2901)</f>
        <v>18.2</v>
      </c>
      <c r="L2901" s="8">
        <f>SUMIFS(Baggrundsvariable!I$3:I$296,Baggrundsvariable!$A$3:$A$296,Samlet!$C2901,Baggrundsvariable!$C$3:$C$296,Samlet!$E2901)</f>
        <v>15.265994309928374</v>
      </c>
    </row>
    <row r="2902" spans="1:12">
      <c r="A2902">
        <v>1131</v>
      </c>
      <c r="B2902" t="s">
        <v>617</v>
      </c>
      <c r="C2902">
        <v>101</v>
      </c>
      <c r="D2902" t="s">
        <v>1232</v>
      </c>
      <c r="E2902">
        <v>2019</v>
      </c>
      <c r="F2902" s="15">
        <f>IF(VLOOKUP(IF($A2902&lt;1500,'BM011'!$D$5,IF($A2902&lt;1800,'BM011'!$D$5,IF($A2902&lt;2000,'BM011'!$D$5,$A2902))),'BM011'!$D$5:$U$607,'BM011'!U$609,0)="BRUG KOM",VLOOKUP($C2902,'BM010'!$C$5:$T$102,'BM010'!T$104,0),VLOOKUP(IF($A2902&lt;1500,'BM011'!$D$5,IF($A2902&lt;1800,'BM011'!$D$5,IF($A2902&lt;2000,'BM011'!$D$5,$A2902))),'BM011'!$D$5:$U$607,'BM011'!U$609,0))</f>
        <v>37082.25</v>
      </c>
      <c r="G2902">
        <f>SUMIFS(Baggrundsvariable!D$3:D$296,Baggrundsvariable!$A$3:$A$296,Samlet!$C2902,Baggrundsvariable!$C$3:$C$296,Samlet!$E2902)</f>
        <v>228338</v>
      </c>
      <c r="H2902" s="8">
        <f>SUMIFS(Baggrundsvariable!E$3:E$296,Baggrundsvariable!$A$3:$A$296,Samlet!$C2902,Baggrundsvariable!$C$3:$C$296,Samlet!$E2902)</f>
        <v>0.7583333333333333</v>
      </c>
      <c r="I2902" s="8">
        <f>SUMIFS(Baggrundsvariable!F$3:F$296,Baggrundsvariable!$A$3:$A$296,Samlet!$C2902,Baggrundsvariable!$C$3:$C$296,Samlet!$E2902)</f>
        <v>8.8000000000000007</v>
      </c>
      <c r="J2902" s="8">
        <f>SUMIFS(Baggrundsvariable!G$3:G$296,Baggrundsvariable!$A$3:$A$296,Samlet!$C2902,Baggrundsvariable!$C$3:$C$296,Samlet!$E2902)</f>
        <v>44.9</v>
      </c>
      <c r="K2902" s="8">
        <f>SUMIFS(Baggrundsvariable!H$3:H$296,Baggrundsvariable!$A$3:$A$296,Samlet!$C2902,Baggrundsvariable!$C$3:$C$296,Samlet!$E2902)</f>
        <v>18.2</v>
      </c>
      <c r="L2902" s="8">
        <f>SUMIFS(Baggrundsvariable!I$3:I$296,Baggrundsvariable!$A$3:$A$296,Samlet!$C2902,Baggrundsvariable!$C$3:$C$296,Samlet!$E2902)</f>
        <v>15.265994309928374</v>
      </c>
    </row>
    <row r="2903" spans="1:12">
      <c r="A2903">
        <v>1140</v>
      </c>
      <c r="B2903" t="s">
        <v>617</v>
      </c>
      <c r="C2903">
        <v>101</v>
      </c>
      <c r="D2903" t="s">
        <v>1232</v>
      </c>
      <c r="E2903">
        <v>2019</v>
      </c>
      <c r="F2903" s="15">
        <f>IF(VLOOKUP(IF($A2903&lt;1500,'BM011'!$D$5,IF($A2903&lt;1800,'BM011'!$D$5,IF($A2903&lt;2000,'BM011'!$D$5,$A2903))),'BM011'!$D$5:$U$607,'BM011'!U$609,0)="BRUG KOM",VLOOKUP($C2903,'BM010'!$C$5:$T$102,'BM010'!T$104,0),VLOOKUP(IF($A2903&lt;1500,'BM011'!$D$5,IF($A2903&lt;1800,'BM011'!$D$5,IF($A2903&lt;2000,'BM011'!$D$5,$A2903))),'BM011'!$D$5:$U$607,'BM011'!U$609,0))</f>
        <v>37082.25</v>
      </c>
      <c r="G2903">
        <f>SUMIFS(Baggrundsvariable!D$3:D$296,Baggrundsvariable!$A$3:$A$296,Samlet!$C2903,Baggrundsvariable!$C$3:$C$296,Samlet!$E2903)</f>
        <v>228338</v>
      </c>
      <c r="H2903" s="8">
        <f>SUMIFS(Baggrundsvariable!E$3:E$296,Baggrundsvariable!$A$3:$A$296,Samlet!$C2903,Baggrundsvariable!$C$3:$C$296,Samlet!$E2903)</f>
        <v>0.7583333333333333</v>
      </c>
      <c r="I2903" s="8">
        <f>SUMIFS(Baggrundsvariable!F$3:F$296,Baggrundsvariable!$A$3:$A$296,Samlet!$C2903,Baggrundsvariable!$C$3:$C$296,Samlet!$E2903)</f>
        <v>8.8000000000000007</v>
      </c>
      <c r="J2903" s="8">
        <f>SUMIFS(Baggrundsvariable!G$3:G$296,Baggrundsvariable!$A$3:$A$296,Samlet!$C2903,Baggrundsvariable!$C$3:$C$296,Samlet!$E2903)</f>
        <v>44.9</v>
      </c>
      <c r="K2903" s="8">
        <f>SUMIFS(Baggrundsvariable!H$3:H$296,Baggrundsvariable!$A$3:$A$296,Samlet!$C2903,Baggrundsvariable!$C$3:$C$296,Samlet!$E2903)</f>
        <v>18.2</v>
      </c>
      <c r="L2903" s="8">
        <f>SUMIFS(Baggrundsvariable!I$3:I$296,Baggrundsvariable!$A$3:$A$296,Samlet!$C2903,Baggrundsvariable!$C$3:$C$296,Samlet!$E2903)</f>
        <v>15.265994309928374</v>
      </c>
    </row>
    <row r="2904" spans="1:12">
      <c r="A2904">
        <v>1147</v>
      </c>
      <c r="B2904" t="s">
        <v>617</v>
      </c>
      <c r="C2904">
        <v>101</v>
      </c>
      <c r="D2904" t="s">
        <v>1232</v>
      </c>
      <c r="E2904">
        <v>2019</v>
      </c>
      <c r="F2904" s="15">
        <f>IF(VLOOKUP(IF($A2904&lt;1500,'BM011'!$D$5,IF($A2904&lt;1800,'BM011'!$D$5,IF($A2904&lt;2000,'BM011'!$D$5,$A2904))),'BM011'!$D$5:$U$607,'BM011'!U$609,0)="BRUG KOM",VLOOKUP($C2904,'BM010'!$C$5:$T$102,'BM010'!T$104,0),VLOOKUP(IF($A2904&lt;1500,'BM011'!$D$5,IF($A2904&lt;1800,'BM011'!$D$5,IF($A2904&lt;2000,'BM011'!$D$5,$A2904))),'BM011'!$D$5:$U$607,'BM011'!U$609,0))</f>
        <v>37082.25</v>
      </c>
      <c r="G2904">
        <f>SUMIFS(Baggrundsvariable!D$3:D$296,Baggrundsvariable!$A$3:$A$296,Samlet!$C2904,Baggrundsvariable!$C$3:$C$296,Samlet!$E2904)</f>
        <v>228338</v>
      </c>
      <c r="H2904" s="8">
        <f>SUMIFS(Baggrundsvariable!E$3:E$296,Baggrundsvariable!$A$3:$A$296,Samlet!$C2904,Baggrundsvariable!$C$3:$C$296,Samlet!$E2904)</f>
        <v>0.7583333333333333</v>
      </c>
      <c r="I2904" s="8">
        <f>SUMIFS(Baggrundsvariable!F$3:F$296,Baggrundsvariable!$A$3:$A$296,Samlet!$C2904,Baggrundsvariable!$C$3:$C$296,Samlet!$E2904)</f>
        <v>8.8000000000000007</v>
      </c>
      <c r="J2904" s="8">
        <f>SUMIFS(Baggrundsvariable!G$3:G$296,Baggrundsvariable!$A$3:$A$296,Samlet!$C2904,Baggrundsvariable!$C$3:$C$296,Samlet!$E2904)</f>
        <v>44.9</v>
      </c>
      <c r="K2904" s="8">
        <f>SUMIFS(Baggrundsvariable!H$3:H$296,Baggrundsvariable!$A$3:$A$296,Samlet!$C2904,Baggrundsvariable!$C$3:$C$296,Samlet!$E2904)</f>
        <v>18.2</v>
      </c>
      <c r="L2904" s="8">
        <f>SUMIFS(Baggrundsvariable!I$3:I$296,Baggrundsvariable!$A$3:$A$296,Samlet!$C2904,Baggrundsvariable!$C$3:$C$296,Samlet!$E2904)</f>
        <v>15.265994309928374</v>
      </c>
    </row>
    <row r="2905" spans="1:12">
      <c r="A2905">
        <v>1148</v>
      </c>
      <c r="B2905" t="s">
        <v>617</v>
      </c>
      <c r="C2905">
        <v>101</v>
      </c>
      <c r="D2905" t="s">
        <v>1232</v>
      </c>
      <c r="E2905">
        <v>2019</v>
      </c>
      <c r="F2905" s="15">
        <f>IF(VLOOKUP(IF($A2905&lt;1500,'BM011'!$D$5,IF($A2905&lt;1800,'BM011'!$D$5,IF($A2905&lt;2000,'BM011'!$D$5,$A2905))),'BM011'!$D$5:$U$607,'BM011'!U$609,0)="BRUG KOM",VLOOKUP($C2905,'BM010'!$C$5:$T$102,'BM010'!T$104,0),VLOOKUP(IF($A2905&lt;1500,'BM011'!$D$5,IF($A2905&lt;1800,'BM011'!$D$5,IF($A2905&lt;2000,'BM011'!$D$5,$A2905))),'BM011'!$D$5:$U$607,'BM011'!U$609,0))</f>
        <v>37082.25</v>
      </c>
      <c r="G2905">
        <f>SUMIFS(Baggrundsvariable!D$3:D$296,Baggrundsvariable!$A$3:$A$296,Samlet!$C2905,Baggrundsvariable!$C$3:$C$296,Samlet!$E2905)</f>
        <v>228338</v>
      </c>
      <c r="H2905" s="8">
        <f>SUMIFS(Baggrundsvariable!E$3:E$296,Baggrundsvariable!$A$3:$A$296,Samlet!$C2905,Baggrundsvariable!$C$3:$C$296,Samlet!$E2905)</f>
        <v>0.7583333333333333</v>
      </c>
      <c r="I2905" s="8">
        <f>SUMIFS(Baggrundsvariable!F$3:F$296,Baggrundsvariable!$A$3:$A$296,Samlet!$C2905,Baggrundsvariable!$C$3:$C$296,Samlet!$E2905)</f>
        <v>8.8000000000000007</v>
      </c>
      <c r="J2905" s="8">
        <f>SUMIFS(Baggrundsvariable!G$3:G$296,Baggrundsvariable!$A$3:$A$296,Samlet!$C2905,Baggrundsvariable!$C$3:$C$296,Samlet!$E2905)</f>
        <v>44.9</v>
      </c>
      <c r="K2905" s="8">
        <f>SUMIFS(Baggrundsvariable!H$3:H$296,Baggrundsvariable!$A$3:$A$296,Samlet!$C2905,Baggrundsvariable!$C$3:$C$296,Samlet!$E2905)</f>
        <v>18.2</v>
      </c>
      <c r="L2905" s="8">
        <f>SUMIFS(Baggrundsvariable!I$3:I$296,Baggrundsvariable!$A$3:$A$296,Samlet!$C2905,Baggrundsvariable!$C$3:$C$296,Samlet!$E2905)</f>
        <v>15.265994309928374</v>
      </c>
    </row>
    <row r="2906" spans="1:12">
      <c r="A2906">
        <v>1150</v>
      </c>
      <c r="B2906" t="s">
        <v>617</v>
      </c>
      <c r="C2906">
        <v>101</v>
      </c>
      <c r="D2906" t="s">
        <v>1232</v>
      </c>
      <c r="E2906">
        <v>2019</v>
      </c>
      <c r="F2906" s="15">
        <f>IF(VLOOKUP(IF($A2906&lt;1500,'BM011'!$D$5,IF($A2906&lt;1800,'BM011'!$D$5,IF($A2906&lt;2000,'BM011'!$D$5,$A2906))),'BM011'!$D$5:$U$607,'BM011'!U$609,0)="BRUG KOM",VLOOKUP($C2906,'BM010'!$C$5:$T$102,'BM010'!T$104,0),VLOOKUP(IF($A2906&lt;1500,'BM011'!$D$5,IF($A2906&lt;1800,'BM011'!$D$5,IF($A2906&lt;2000,'BM011'!$D$5,$A2906))),'BM011'!$D$5:$U$607,'BM011'!U$609,0))</f>
        <v>37082.25</v>
      </c>
      <c r="G2906">
        <f>SUMIFS(Baggrundsvariable!D$3:D$296,Baggrundsvariable!$A$3:$A$296,Samlet!$C2906,Baggrundsvariable!$C$3:$C$296,Samlet!$E2906)</f>
        <v>228338</v>
      </c>
      <c r="H2906" s="8">
        <f>SUMIFS(Baggrundsvariable!E$3:E$296,Baggrundsvariable!$A$3:$A$296,Samlet!$C2906,Baggrundsvariable!$C$3:$C$296,Samlet!$E2906)</f>
        <v>0.7583333333333333</v>
      </c>
      <c r="I2906" s="8">
        <f>SUMIFS(Baggrundsvariable!F$3:F$296,Baggrundsvariable!$A$3:$A$296,Samlet!$C2906,Baggrundsvariable!$C$3:$C$296,Samlet!$E2906)</f>
        <v>8.8000000000000007</v>
      </c>
      <c r="J2906" s="8">
        <f>SUMIFS(Baggrundsvariable!G$3:G$296,Baggrundsvariable!$A$3:$A$296,Samlet!$C2906,Baggrundsvariable!$C$3:$C$296,Samlet!$E2906)</f>
        <v>44.9</v>
      </c>
      <c r="K2906" s="8">
        <f>SUMIFS(Baggrundsvariable!H$3:H$296,Baggrundsvariable!$A$3:$A$296,Samlet!$C2906,Baggrundsvariable!$C$3:$C$296,Samlet!$E2906)</f>
        <v>18.2</v>
      </c>
      <c r="L2906" s="8">
        <f>SUMIFS(Baggrundsvariable!I$3:I$296,Baggrundsvariable!$A$3:$A$296,Samlet!$C2906,Baggrundsvariable!$C$3:$C$296,Samlet!$E2906)</f>
        <v>15.265994309928374</v>
      </c>
    </row>
    <row r="2907" spans="1:12">
      <c r="A2907">
        <v>1151</v>
      </c>
      <c r="B2907" t="s">
        <v>617</v>
      </c>
      <c r="C2907">
        <v>101</v>
      </c>
      <c r="D2907" t="s">
        <v>1232</v>
      </c>
      <c r="E2907">
        <v>2019</v>
      </c>
      <c r="F2907" s="15">
        <f>IF(VLOOKUP(IF($A2907&lt;1500,'BM011'!$D$5,IF($A2907&lt;1800,'BM011'!$D$5,IF($A2907&lt;2000,'BM011'!$D$5,$A2907))),'BM011'!$D$5:$U$607,'BM011'!U$609,0)="BRUG KOM",VLOOKUP($C2907,'BM010'!$C$5:$T$102,'BM010'!T$104,0),VLOOKUP(IF($A2907&lt;1500,'BM011'!$D$5,IF($A2907&lt;1800,'BM011'!$D$5,IF($A2907&lt;2000,'BM011'!$D$5,$A2907))),'BM011'!$D$5:$U$607,'BM011'!U$609,0))</f>
        <v>37082.25</v>
      </c>
      <c r="G2907">
        <f>SUMIFS(Baggrundsvariable!D$3:D$296,Baggrundsvariable!$A$3:$A$296,Samlet!$C2907,Baggrundsvariable!$C$3:$C$296,Samlet!$E2907)</f>
        <v>228338</v>
      </c>
      <c r="H2907" s="8">
        <f>SUMIFS(Baggrundsvariable!E$3:E$296,Baggrundsvariable!$A$3:$A$296,Samlet!$C2907,Baggrundsvariable!$C$3:$C$296,Samlet!$E2907)</f>
        <v>0.7583333333333333</v>
      </c>
      <c r="I2907" s="8">
        <f>SUMIFS(Baggrundsvariable!F$3:F$296,Baggrundsvariable!$A$3:$A$296,Samlet!$C2907,Baggrundsvariable!$C$3:$C$296,Samlet!$E2907)</f>
        <v>8.8000000000000007</v>
      </c>
      <c r="J2907" s="8">
        <f>SUMIFS(Baggrundsvariable!G$3:G$296,Baggrundsvariable!$A$3:$A$296,Samlet!$C2907,Baggrundsvariable!$C$3:$C$296,Samlet!$E2907)</f>
        <v>44.9</v>
      </c>
      <c r="K2907" s="8">
        <f>SUMIFS(Baggrundsvariable!H$3:H$296,Baggrundsvariable!$A$3:$A$296,Samlet!$C2907,Baggrundsvariable!$C$3:$C$296,Samlet!$E2907)</f>
        <v>18.2</v>
      </c>
      <c r="L2907" s="8">
        <f>SUMIFS(Baggrundsvariable!I$3:I$296,Baggrundsvariable!$A$3:$A$296,Samlet!$C2907,Baggrundsvariable!$C$3:$C$296,Samlet!$E2907)</f>
        <v>15.265994309928374</v>
      </c>
    </row>
    <row r="2908" spans="1:12">
      <c r="A2908">
        <v>1152</v>
      </c>
      <c r="B2908" t="s">
        <v>617</v>
      </c>
      <c r="C2908">
        <v>101</v>
      </c>
      <c r="D2908" t="s">
        <v>1232</v>
      </c>
      <c r="E2908">
        <v>2019</v>
      </c>
      <c r="F2908" s="15">
        <f>IF(VLOOKUP(IF($A2908&lt;1500,'BM011'!$D$5,IF($A2908&lt;1800,'BM011'!$D$5,IF($A2908&lt;2000,'BM011'!$D$5,$A2908))),'BM011'!$D$5:$U$607,'BM011'!U$609,0)="BRUG KOM",VLOOKUP($C2908,'BM010'!$C$5:$T$102,'BM010'!T$104,0),VLOOKUP(IF($A2908&lt;1500,'BM011'!$D$5,IF($A2908&lt;1800,'BM011'!$D$5,IF($A2908&lt;2000,'BM011'!$D$5,$A2908))),'BM011'!$D$5:$U$607,'BM011'!U$609,0))</f>
        <v>37082.25</v>
      </c>
      <c r="G2908">
        <f>SUMIFS(Baggrundsvariable!D$3:D$296,Baggrundsvariable!$A$3:$A$296,Samlet!$C2908,Baggrundsvariable!$C$3:$C$296,Samlet!$E2908)</f>
        <v>228338</v>
      </c>
      <c r="H2908" s="8">
        <f>SUMIFS(Baggrundsvariable!E$3:E$296,Baggrundsvariable!$A$3:$A$296,Samlet!$C2908,Baggrundsvariable!$C$3:$C$296,Samlet!$E2908)</f>
        <v>0.7583333333333333</v>
      </c>
      <c r="I2908" s="8">
        <f>SUMIFS(Baggrundsvariable!F$3:F$296,Baggrundsvariable!$A$3:$A$296,Samlet!$C2908,Baggrundsvariable!$C$3:$C$296,Samlet!$E2908)</f>
        <v>8.8000000000000007</v>
      </c>
      <c r="J2908" s="8">
        <f>SUMIFS(Baggrundsvariable!G$3:G$296,Baggrundsvariable!$A$3:$A$296,Samlet!$C2908,Baggrundsvariable!$C$3:$C$296,Samlet!$E2908)</f>
        <v>44.9</v>
      </c>
      <c r="K2908" s="8">
        <f>SUMIFS(Baggrundsvariable!H$3:H$296,Baggrundsvariable!$A$3:$A$296,Samlet!$C2908,Baggrundsvariable!$C$3:$C$296,Samlet!$E2908)</f>
        <v>18.2</v>
      </c>
      <c r="L2908" s="8">
        <f>SUMIFS(Baggrundsvariable!I$3:I$296,Baggrundsvariable!$A$3:$A$296,Samlet!$C2908,Baggrundsvariable!$C$3:$C$296,Samlet!$E2908)</f>
        <v>15.265994309928374</v>
      </c>
    </row>
    <row r="2909" spans="1:12">
      <c r="A2909">
        <v>1153</v>
      </c>
      <c r="B2909" t="s">
        <v>617</v>
      </c>
      <c r="C2909">
        <v>101</v>
      </c>
      <c r="D2909" t="s">
        <v>1232</v>
      </c>
      <c r="E2909">
        <v>2019</v>
      </c>
      <c r="F2909" s="15">
        <f>IF(VLOOKUP(IF($A2909&lt;1500,'BM011'!$D$5,IF($A2909&lt;1800,'BM011'!$D$5,IF($A2909&lt;2000,'BM011'!$D$5,$A2909))),'BM011'!$D$5:$U$607,'BM011'!U$609,0)="BRUG KOM",VLOOKUP($C2909,'BM010'!$C$5:$T$102,'BM010'!T$104,0),VLOOKUP(IF($A2909&lt;1500,'BM011'!$D$5,IF($A2909&lt;1800,'BM011'!$D$5,IF($A2909&lt;2000,'BM011'!$D$5,$A2909))),'BM011'!$D$5:$U$607,'BM011'!U$609,0))</f>
        <v>37082.25</v>
      </c>
      <c r="G2909">
        <f>SUMIFS(Baggrundsvariable!D$3:D$296,Baggrundsvariable!$A$3:$A$296,Samlet!$C2909,Baggrundsvariable!$C$3:$C$296,Samlet!$E2909)</f>
        <v>228338</v>
      </c>
      <c r="H2909" s="8">
        <f>SUMIFS(Baggrundsvariable!E$3:E$296,Baggrundsvariable!$A$3:$A$296,Samlet!$C2909,Baggrundsvariable!$C$3:$C$296,Samlet!$E2909)</f>
        <v>0.7583333333333333</v>
      </c>
      <c r="I2909" s="8">
        <f>SUMIFS(Baggrundsvariable!F$3:F$296,Baggrundsvariable!$A$3:$A$296,Samlet!$C2909,Baggrundsvariable!$C$3:$C$296,Samlet!$E2909)</f>
        <v>8.8000000000000007</v>
      </c>
      <c r="J2909" s="8">
        <f>SUMIFS(Baggrundsvariable!G$3:G$296,Baggrundsvariable!$A$3:$A$296,Samlet!$C2909,Baggrundsvariable!$C$3:$C$296,Samlet!$E2909)</f>
        <v>44.9</v>
      </c>
      <c r="K2909" s="8">
        <f>SUMIFS(Baggrundsvariable!H$3:H$296,Baggrundsvariable!$A$3:$A$296,Samlet!$C2909,Baggrundsvariable!$C$3:$C$296,Samlet!$E2909)</f>
        <v>18.2</v>
      </c>
      <c r="L2909" s="8">
        <f>SUMIFS(Baggrundsvariable!I$3:I$296,Baggrundsvariable!$A$3:$A$296,Samlet!$C2909,Baggrundsvariable!$C$3:$C$296,Samlet!$E2909)</f>
        <v>15.265994309928374</v>
      </c>
    </row>
    <row r="2910" spans="1:12">
      <c r="A2910">
        <v>1154</v>
      </c>
      <c r="B2910" t="s">
        <v>617</v>
      </c>
      <c r="C2910">
        <v>101</v>
      </c>
      <c r="D2910" t="s">
        <v>1232</v>
      </c>
      <c r="E2910">
        <v>2019</v>
      </c>
      <c r="F2910" s="15">
        <f>IF(VLOOKUP(IF($A2910&lt;1500,'BM011'!$D$5,IF($A2910&lt;1800,'BM011'!$D$5,IF($A2910&lt;2000,'BM011'!$D$5,$A2910))),'BM011'!$D$5:$U$607,'BM011'!U$609,0)="BRUG KOM",VLOOKUP($C2910,'BM010'!$C$5:$T$102,'BM010'!T$104,0),VLOOKUP(IF($A2910&lt;1500,'BM011'!$D$5,IF($A2910&lt;1800,'BM011'!$D$5,IF($A2910&lt;2000,'BM011'!$D$5,$A2910))),'BM011'!$D$5:$U$607,'BM011'!U$609,0))</f>
        <v>37082.25</v>
      </c>
      <c r="G2910">
        <f>SUMIFS(Baggrundsvariable!D$3:D$296,Baggrundsvariable!$A$3:$A$296,Samlet!$C2910,Baggrundsvariable!$C$3:$C$296,Samlet!$E2910)</f>
        <v>228338</v>
      </c>
      <c r="H2910" s="8">
        <f>SUMIFS(Baggrundsvariable!E$3:E$296,Baggrundsvariable!$A$3:$A$296,Samlet!$C2910,Baggrundsvariable!$C$3:$C$296,Samlet!$E2910)</f>
        <v>0.7583333333333333</v>
      </c>
      <c r="I2910" s="8">
        <f>SUMIFS(Baggrundsvariable!F$3:F$296,Baggrundsvariable!$A$3:$A$296,Samlet!$C2910,Baggrundsvariable!$C$3:$C$296,Samlet!$E2910)</f>
        <v>8.8000000000000007</v>
      </c>
      <c r="J2910" s="8">
        <f>SUMIFS(Baggrundsvariable!G$3:G$296,Baggrundsvariable!$A$3:$A$296,Samlet!$C2910,Baggrundsvariable!$C$3:$C$296,Samlet!$E2910)</f>
        <v>44.9</v>
      </c>
      <c r="K2910" s="8">
        <f>SUMIFS(Baggrundsvariable!H$3:H$296,Baggrundsvariable!$A$3:$A$296,Samlet!$C2910,Baggrundsvariable!$C$3:$C$296,Samlet!$E2910)</f>
        <v>18.2</v>
      </c>
      <c r="L2910" s="8">
        <f>SUMIFS(Baggrundsvariable!I$3:I$296,Baggrundsvariable!$A$3:$A$296,Samlet!$C2910,Baggrundsvariable!$C$3:$C$296,Samlet!$E2910)</f>
        <v>15.265994309928374</v>
      </c>
    </row>
    <row r="2911" spans="1:12">
      <c r="A2911">
        <v>1155</v>
      </c>
      <c r="B2911" t="s">
        <v>617</v>
      </c>
      <c r="C2911">
        <v>101</v>
      </c>
      <c r="D2911" t="s">
        <v>1232</v>
      </c>
      <c r="E2911">
        <v>2019</v>
      </c>
      <c r="F2911" s="15">
        <f>IF(VLOOKUP(IF($A2911&lt;1500,'BM011'!$D$5,IF($A2911&lt;1800,'BM011'!$D$5,IF($A2911&lt;2000,'BM011'!$D$5,$A2911))),'BM011'!$D$5:$U$607,'BM011'!U$609,0)="BRUG KOM",VLOOKUP($C2911,'BM010'!$C$5:$T$102,'BM010'!T$104,0),VLOOKUP(IF($A2911&lt;1500,'BM011'!$D$5,IF($A2911&lt;1800,'BM011'!$D$5,IF($A2911&lt;2000,'BM011'!$D$5,$A2911))),'BM011'!$D$5:$U$607,'BM011'!U$609,0))</f>
        <v>37082.25</v>
      </c>
      <c r="G2911">
        <f>SUMIFS(Baggrundsvariable!D$3:D$296,Baggrundsvariable!$A$3:$A$296,Samlet!$C2911,Baggrundsvariable!$C$3:$C$296,Samlet!$E2911)</f>
        <v>228338</v>
      </c>
      <c r="H2911" s="8">
        <f>SUMIFS(Baggrundsvariable!E$3:E$296,Baggrundsvariable!$A$3:$A$296,Samlet!$C2911,Baggrundsvariable!$C$3:$C$296,Samlet!$E2911)</f>
        <v>0.7583333333333333</v>
      </c>
      <c r="I2911" s="8">
        <f>SUMIFS(Baggrundsvariable!F$3:F$296,Baggrundsvariable!$A$3:$A$296,Samlet!$C2911,Baggrundsvariable!$C$3:$C$296,Samlet!$E2911)</f>
        <v>8.8000000000000007</v>
      </c>
      <c r="J2911" s="8">
        <f>SUMIFS(Baggrundsvariable!G$3:G$296,Baggrundsvariable!$A$3:$A$296,Samlet!$C2911,Baggrundsvariable!$C$3:$C$296,Samlet!$E2911)</f>
        <v>44.9</v>
      </c>
      <c r="K2911" s="8">
        <f>SUMIFS(Baggrundsvariable!H$3:H$296,Baggrundsvariable!$A$3:$A$296,Samlet!$C2911,Baggrundsvariable!$C$3:$C$296,Samlet!$E2911)</f>
        <v>18.2</v>
      </c>
      <c r="L2911" s="8">
        <f>SUMIFS(Baggrundsvariable!I$3:I$296,Baggrundsvariable!$A$3:$A$296,Samlet!$C2911,Baggrundsvariable!$C$3:$C$296,Samlet!$E2911)</f>
        <v>15.265994309928374</v>
      </c>
    </row>
    <row r="2912" spans="1:12">
      <c r="A2912">
        <v>1156</v>
      </c>
      <c r="B2912" t="s">
        <v>617</v>
      </c>
      <c r="C2912">
        <v>101</v>
      </c>
      <c r="D2912" t="s">
        <v>1232</v>
      </c>
      <c r="E2912">
        <v>2019</v>
      </c>
      <c r="F2912" s="15">
        <f>IF(VLOOKUP(IF($A2912&lt;1500,'BM011'!$D$5,IF($A2912&lt;1800,'BM011'!$D$5,IF($A2912&lt;2000,'BM011'!$D$5,$A2912))),'BM011'!$D$5:$U$607,'BM011'!U$609,0)="BRUG KOM",VLOOKUP($C2912,'BM010'!$C$5:$T$102,'BM010'!T$104,0),VLOOKUP(IF($A2912&lt;1500,'BM011'!$D$5,IF($A2912&lt;1800,'BM011'!$D$5,IF($A2912&lt;2000,'BM011'!$D$5,$A2912))),'BM011'!$D$5:$U$607,'BM011'!U$609,0))</f>
        <v>37082.25</v>
      </c>
      <c r="G2912">
        <f>SUMIFS(Baggrundsvariable!D$3:D$296,Baggrundsvariable!$A$3:$A$296,Samlet!$C2912,Baggrundsvariable!$C$3:$C$296,Samlet!$E2912)</f>
        <v>228338</v>
      </c>
      <c r="H2912" s="8">
        <f>SUMIFS(Baggrundsvariable!E$3:E$296,Baggrundsvariable!$A$3:$A$296,Samlet!$C2912,Baggrundsvariable!$C$3:$C$296,Samlet!$E2912)</f>
        <v>0.7583333333333333</v>
      </c>
      <c r="I2912" s="8">
        <f>SUMIFS(Baggrundsvariable!F$3:F$296,Baggrundsvariable!$A$3:$A$296,Samlet!$C2912,Baggrundsvariable!$C$3:$C$296,Samlet!$E2912)</f>
        <v>8.8000000000000007</v>
      </c>
      <c r="J2912" s="8">
        <f>SUMIFS(Baggrundsvariable!G$3:G$296,Baggrundsvariable!$A$3:$A$296,Samlet!$C2912,Baggrundsvariable!$C$3:$C$296,Samlet!$E2912)</f>
        <v>44.9</v>
      </c>
      <c r="K2912" s="8">
        <f>SUMIFS(Baggrundsvariable!H$3:H$296,Baggrundsvariable!$A$3:$A$296,Samlet!$C2912,Baggrundsvariable!$C$3:$C$296,Samlet!$E2912)</f>
        <v>18.2</v>
      </c>
      <c r="L2912" s="8">
        <f>SUMIFS(Baggrundsvariable!I$3:I$296,Baggrundsvariable!$A$3:$A$296,Samlet!$C2912,Baggrundsvariable!$C$3:$C$296,Samlet!$E2912)</f>
        <v>15.265994309928374</v>
      </c>
    </row>
    <row r="2913" spans="1:12">
      <c r="A2913">
        <v>1157</v>
      </c>
      <c r="B2913" t="s">
        <v>617</v>
      </c>
      <c r="C2913">
        <v>101</v>
      </c>
      <c r="D2913" t="s">
        <v>1232</v>
      </c>
      <c r="E2913">
        <v>2019</v>
      </c>
      <c r="F2913" s="15">
        <f>IF(VLOOKUP(IF($A2913&lt;1500,'BM011'!$D$5,IF($A2913&lt;1800,'BM011'!$D$5,IF($A2913&lt;2000,'BM011'!$D$5,$A2913))),'BM011'!$D$5:$U$607,'BM011'!U$609,0)="BRUG KOM",VLOOKUP($C2913,'BM010'!$C$5:$T$102,'BM010'!T$104,0),VLOOKUP(IF($A2913&lt;1500,'BM011'!$D$5,IF($A2913&lt;1800,'BM011'!$D$5,IF($A2913&lt;2000,'BM011'!$D$5,$A2913))),'BM011'!$D$5:$U$607,'BM011'!U$609,0))</f>
        <v>37082.25</v>
      </c>
      <c r="G2913">
        <f>SUMIFS(Baggrundsvariable!D$3:D$296,Baggrundsvariable!$A$3:$A$296,Samlet!$C2913,Baggrundsvariable!$C$3:$C$296,Samlet!$E2913)</f>
        <v>228338</v>
      </c>
      <c r="H2913" s="8">
        <f>SUMIFS(Baggrundsvariable!E$3:E$296,Baggrundsvariable!$A$3:$A$296,Samlet!$C2913,Baggrundsvariable!$C$3:$C$296,Samlet!$E2913)</f>
        <v>0.7583333333333333</v>
      </c>
      <c r="I2913" s="8">
        <f>SUMIFS(Baggrundsvariable!F$3:F$296,Baggrundsvariable!$A$3:$A$296,Samlet!$C2913,Baggrundsvariable!$C$3:$C$296,Samlet!$E2913)</f>
        <v>8.8000000000000007</v>
      </c>
      <c r="J2913" s="8">
        <f>SUMIFS(Baggrundsvariable!G$3:G$296,Baggrundsvariable!$A$3:$A$296,Samlet!$C2913,Baggrundsvariable!$C$3:$C$296,Samlet!$E2913)</f>
        <v>44.9</v>
      </c>
      <c r="K2913" s="8">
        <f>SUMIFS(Baggrundsvariable!H$3:H$296,Baggrundsvariable!$A$3:$A$296,Samlet!$C2913,Baggrundsvariable!$C$3:$C$296,Samlet!$E2913)</f>
        <v>18.2</v>
      </c>
      <c r="L2913" s="8">
        <f>SUMIFS(Baggrundsvariable!I$3:I$296,Baggrundsvariable!$A$3:$A$296,Samlet!$C2913,Baggrundsvariable!$C$3:$C$296,Samlet!$E2913)</f>
        <v>15.265994309928374</v>
      </c>
    </row>
    <row r="2914" spans="1:12">
      <c r="A2914">
        <v>1158</v>
      </c>
      <c r="B2914" t="s">
        <v>617</v>
      </c>
      <c r="C2914">
        <v>101</v>
      </c>
      <c r="D2914" t="s">
        <v>1232</v>
      </c>
      <c r="E2914">
        <v>2019</v>
      </c>
      <c r="F2914" s="15">
        <f>IF(VLOOKUP(IF($A2914&lt;1500,'BM011'!$D$5,IF($A2914&lt;1800,'BM011'!$D$5,IF($A2914&lt;2000,'BM011'!$D$5,$A2914))),'BM011'!$D$5:$U$607,'BM011'!U$609,0)="BRUG KOM",VLOOKUP($C2914,'BM010'!$C$5:$T$102,'BM010'!T$104,0),VLOOKUP(IF($A2914&lt;1500,'BM011'!$D$5,IF($A2914&lt;1800,'BM011'!$D$5,IF($A2914&lt;2000,'BM011'!$D$5,$A2914))),'BM011'!$D$5:$U$607,'BM011'!U$609,0))</f>
        <v>37082.25</v>
      </c>
      <c r="G2914">
        <f>SUMIFS(Baggrundsvariable!D$3:D$296,Baggrundsvariable!$A$3:$A$296,Samlet!$C2914,Baggrundsvariable!$C$3:$C$296,Samlet!$E2914)</f>
        <v>228338</v>
      </c>
      <c r="H2914" s="8">
        <f>SUMIFS(Baggrundsvariable!E$3:E$296,Baggrundsvariable!$A$3:$A$296,Samlet!$C2914,Baggrundsvariable!$C$3:$C$296,Samlet!$E2914)</f>
        <v>0.7583333333333333</v>
      </c>
      <c r="I2914" s="8">
        <f>SUMIFS(Baggrundsvariable!F$3:F$296,Baggrundsvariable!$A$3:$A$296,Samlet!$C2914,Baggrundsvariable!$C$3:$C$296,Samlet!$E2914)</f>
        <v>8.8000000000000007</v>
      </c>
      <c r="J2914" s="8">
        <f>SUMIFS(Baggrundsvariable!G$3:G$296,Baggrundsvariable!$A$3:$A$296,Samlet!$C2914,Baggrundsvariable!$C$3:$C$296,Samlet!$E2914)</f>
        <v>44.9</v>
      </c>
      <c r="K2914" s="8">
        <f>SUMIFS(Baggrundsvariable!H$3:H$296,Baggrundsvariable!$A$3:$A$296,Samlet!$C2914,Baggrundsvariable!$C$3:$C$296,Samlet!$E2914)</f>
        <v>18.2</v>
      </c>
      <c r="L2914" s="8">
        <f>SUMIFS(Baggrundsvariable!I$3:I$296,Baggrundsvariable!$A$3:$A$296,Samlet!$C2914,Baggrundsvariable!$C$3:$C$296,Samlet!$E2914)</f>
        <v>15.265994309928374</v>
      </c>
    </row>
    <row r="2915" spans="1:12">
      <c r="A2915">
        <v>1159</v>
      </c>
      <c r="B2915" t="s">
        <v>617</v>
      </c>
      <c r="C2915">
        <v>101</v>
      </c>
      <c r="D2915" t="s">
        <v>1232</v>
      </c>
      <c r="E2915">
        <v>2019</v>
      </c>
      <c r="F2915" s="15">
        <f>IF(VLOOKUP(IF($A2915&lt;1500,'BM011'!$D$5,IF($A2915&lt;1800,'BM011'!$D$5,IF($A2915&lt;2000,'BM011'!$D$5,$A2915))),'BM011'!$D$5:$U$607,'BM011'!U$609,0)="BRUG KOM",VLOOKUP($C2915,'BM010'!$C$5:$T$102,'BM010'!T$104,0),VLOOKUP(IF($A2915&lt;1500,'BM011'!$D$5,IF($A2915&lt;1800,'BM011'!$D$5,IF($A2915&lt;2000,'BM011'!$D$5,$A2915))),'BM011'!$D$5:$U$607,'BM011'!U$609,0))</f>
        <v>37082.25</v>
      </c>
      <c r="G2915">
        <f>SUMIFS(Baggrundsvariable!D$3:D$296,Baggrundsvariable!$A$3:$A$296,Samlet!$C2915,Baggrundsvariable!$C$3:$C$296,Samlet!$E2915)</f>
        <v>228338</v>
      </c>
      <c r="H2915" s="8">
        <f>SUMIFS(Baggrundsvariable!E$3:E$296,Baggrundsvariable!$A$3:$A$296,Samlet!$C2915,Baggrundsvariable!$C$3:$C$296,Samlet!$E2915)</f>
        <v>0.7583333333333333</v>
      </c>
      <c r="I2915" s="8">
        <f>SUMIFS(Baggrundsvariable!F$3:F$296,Baggrundsvariable!$A$3:$A$296,Samlet!$C2915,Baggrundsvariable!$C$3:$C$296,Samlet!$E2915)</f>
        <v>8.8000000000000007</v>
      </c>
      <c r="J2915" s="8">
        <f>SUMIFS(Baggrundsvariable!G$3:G$296,Baggrundsvariable!$A$3:$A$296,Samlet!$C2915,Baggrundsvariable!$C$3:$C$296,Samlet!$E2915)</f>
        <v>44.9</v>
      </c>
      <c r="K2915" s="8">
        <f>SUMIFS(Baggrundsvariable!H$3:H$296,Baggrundsvariable!$A$3:$A$296,Samlet!$C2915,Baggrundsvariable!$C$3:$C$296,Samlet!$E2915)</f>
        <v>18.2</v>
      </c>
      <c r="L2915" s="8">
        <f>SUMIFS(Baggrundsvariable!I$3:I$296,Baggrundsvariable!$A$3:$A$296,Samlet!$C2915,Baggrundsvariable!$C$3:$C$296,Samlet!$E2915)</f>
        <v>15.265994309928374</v>
      </c>
    </row>
    <row r="2916" spans="1:12">
      <c r="A2916">
        <v>1160</v>
      </c>
      <c r="B2916" t="s">
        <v>617</v>
      </c>
      <c r="C2916">
        <v>101</v>
      </c>
      <c r="D2916" t="s">
        <v>1232</v>
      </c>
      <c r="E2916">
        <v>2019</v>
      </c>
      <c r="F2916" s="15">
        <f>IF(VLOOKUP(IF($A2916&lt;1500,'BM011'!$D$5,IF($A2916&lt;1800,'BM011'!$D$5,IF($A2916&lt;2000,'BM011'!$D$5,$A2916))),'BM011'!$D$5:$U$607,'BM011'!U$609,0)="BRUG KOM",VLOOKUP($C2916,'BM010'!$C$5:$T$102,'BM010'!T$104,0),VLOOKUP(IF($A2916&lt;1500,'BM011'!$D$5,IF($A2916&lt;1800,'BM011'!$D$5,IF($A2916&lt;2000,'BM011'!$D$5,$A2916))),'BM011'!$D$5:$U$607,'BM011'!U$609,0))</f>
        <v>37082.25</v>
      </c>
      <c r="G2916">
        <f>SUMIFS(Baggrundsvariable!D$3:D$296,Baggrundsvariable!$A$3:$A$296,Samlet!$C2916,Baggrundsvariable!$C$3:$C$296,Samlet!$E2916)</f>
        <v>228338</v>
      </c>
      <c r="H2916" s="8">
        <f>SUMIFS(Baggrundsvariable!E$3:E$296,Baggrundsvariable!$A$3:$A$296,Samlet!$C2916,Baggrundsvariable!$C$3:$C$296,Samlet!$E2916)</f>
        <v>0.7583333333333333</v>
      </c>
      <c r="I2916" s="8">
        <f>SUMIFS(Baggrundsvariable!F$3:F$296,Baggrundsvariable!$A$3:$A$296,Samlet!$C2916,Baggrundsvariable!$C$3:$C$296,Samlet!$E2916)</f>
        <v>8.8000000000000007</v>
      </c>
      <c r="J2916" s="8">
        <f>SUMIFS(Baggrundsvariable!G$3:G$296,Baggrundsvariable!$A$3:$A$296,Samlet!$C2916,Baggrundsvariable!$C$3:$C$296,Samlet!$E2916)</f>
        <v>44.9</v>
      </c>
      <c r="K2916" s="8">
        <f>SUMIFS(Baggrundsvariable!H$3:H$296,Baggrundsvariable!$A$3:$A$296,Samlet!$C2916,Baggrundsvariable!$C$3:$C$296,Samlet!$E2916)</f>
        <v>18.2</v>
      </c>
      <c r="L2916" s="8">
        <f>SUMIFS(Baggrundsvariable!I$3:I$296,Baggrundsvariable!$A$3:$A$296,Samlet!$C2916,Baggrundsvariable!$C$3:$C$296,Samlet!$E2916)</f>
        <v>15.265994309928374</v>
      </c>
    </row>
    <row r="2917" spans="1:12">
      <c r="A2917">
        <v>1161</v>
      </c>
      <c r="B2917" t="s">
        <v>617</v>
      </c>
      <c r="C2917">
        <v>101</v>
      </c>
      <c r="D2917" t="s">
        <v>1232</v>
      </c>
      <c r="E2917">
        <v>2019</v>
      </c>
      <c r="F2917" s="15">
        <f>IF(VLOOKUP(IF($A2917&lt;1500,'BM011'!$D$5,IF($A2917&lt;1800,'BM011'!$D$5,IF($A2917&lt;2000,'BM011'!$D$5,$A2917))),'BM011'!$D$5:$U$607,'BM011'!U$609,0)="BRUG KOM",VLOOKUP($C2917,'BM010'!$C$5:$T$102,'BM010'!T$104,0),VLOOKUP(IF($A2917&lt;1500,'BM011'!$D$5,IF($A2917&lt;1800,'BM011'!$D$5,IF($A2917&lt;2000,'BM011'!$D$5,$A2917))),'BM011'!$D$5:$U$607,'BM011'!U$609,0))</f>
        <v>37082.25</v>
      </c>
      <c r="G2917">
        <f>SUMIFS(Baggrundsvariable!D$3:D$296,Baggrundsvariable!$A$3:$A$296,Samlet!$C2917,Baggrundsvariable!$C$3:$C$296,Samlet!$E2917)</f>
        <v>228338</v>
      </c>
      <c r="H2917" s="8">
        <f>SUMIFS(Baggrundsvariable!E$3:E$296,Baggrundsvariable!$A$3:$A$296,Samlet!$C2917,Baggrundsvariable!$C$3:$C$296,Samlet!$E2917)</f>
        <v>0.7583333333333333</v>
      </c>
      <c r="I2917" s="8">
        <f>SUMIFS(Baggrundsvariable!F$3:F$296,Baggrundsvariable!$A$3:$A$296,Samlet!$C2917,Baggrundsvariable!$C$3:$C$296,Samlet!$E2917)</f>
        <v>8.8000000000000007</v>
      </c>
      <c r="J2917" s="8">
        <f>SUMIFS(Baggrundsvariable!G$3:G$296,Baggrundsvariable!$A$3:$A$296,Samlet!$C2917,Baggrundsvariable!$C$3:$C$296,Samlet!$E2917)</f>
        <v>44.9</v>
      </c>
      <c r="K2917" s="8">
        <f>SUMIFS(Baggrundsvariable!H$3:H$296,Baggrundsvariable!$A$3:$A$296,Samlet!$C2917,Baggrundsvariable!$C$3:$C$296,Samlet!$E2917)</f>
        <v>18.2</v>
      </c>
      <c r="L2917" s="8">
        <f>SUMIFS(Baggrundsvariable!I$3:I$296,Baggrundsvariable!$A$3:$A$296,Samlet!$C2917,Baggrundsvariable!$C$3:$C$296,Samlet!$E2917)</f>
        <v>15.265994309928374</v>
      </c>
    </row>
    <row r="2918" spans="1:12">
      <c r="A2918">
        <v>1162</v>
      </c>
      <c r="B2918" t="s">
        <v>617</v>
      </c>
      <c r="C2918">
        <v>101</v>
      </c>
      <c r="D2918" t="s">
        <v>1232</v>
      </c>
      <c r="E2918">
        <v>2019</v>
      </c>
      <c r="F2918" s="15">
        <f>IF(VLOOKUP(IF($A2918&lt;1500,'BM011'!$D$5,IF($A2918&lt;1800,'BM011'!$D$5,IF($A2918&lt;2000,'BM011'!$D$5,$A2918))),'BM011'!$D$5:$U$607,'BM011'!U$609,0)="BRUG KOM",VLOOKUP($C2918,'BM010'!$C$5:$T$102,'BM010'!T$104,0),VLOOKUP(IF($A2918&lt;1500,'BM011'!$D$5,IF($A2918&lt;1800,'BM011'!$D$5,IF($A2918&lt;2000,'BM011'!$D$5,$A2918))),'BM011'!$D$5:$U$607,'BM011'!U$609,0))</f>
        <v>37082.25</v>
      </c>
      <c r="G2918">
        <f>SUMIFS(Baggrundsvariable!D$3:D$296,Baggrundsvariable!$A$3:$A$296,Samlet!$C2918,Baggrundsvariable!$C$3:$C$296,Samlet!$E2918)</f>
        <v>228338</v>
      </c>
      <c r="H2918" s="8">
        <f>SUMIFS(Baggrundsvariable!E$3:E$296,Baggrundsvariable!$A$3:$A$296,Samlet!$C2918,Baggrundsvariable!$C$3:$C$296,Samlet!$E2918)</f>
        <v>0.7583333333333333</v>
      </c>
      <c r="I2918" s="8">
        <f>SUMIFS(Baggrundsvariable!F$3:F$296,Baggrundsvariable!$A$3:$A$296,Samlet!$C2918,Baggrundsvariable!$C$3:$C$296,Samlet!$E2918)</f>
        <v>8.8000000000000007</v>
      </c>
      <c r="J2918" s="8">
        <f>SUMIFS(Baggrundsvariable!G$3:G$296,Baggrundsvariable!$A$3:$A$296,Samlet!$C2918,Baggrundsvariable!$C$3:$C$296,Samlet!$E2918)</f>
        <v>44.9</v>
      </c>
      <c r="K2918" s="8">
        <f>SUMIFS(Baggrundsvariable!H$3:H$296,Baggrundsvariable!$A$3:$A$296,Samlet!$C2918,Baggrundsvariable!$C$3:$C$296,Samlet!$E2918)</f>
        <v>18.2</v>
      </c>
      <c r="L2918" s="8">
        <f>SUMIFS(Baggrundsvariable!I$3:I$296,Baggrundsvariable!$A$3:$A$296,Samlet!$C2918,Baggrundsvariable!$C$3:$C$296,Samlet!$E2918)</f>
        <v>15.265994309928374</v>
      </c>
    </row>
    <row r="2919" spans="1:12">
      <c r="A2919">
        <v>1164</v>
      </c>
      <c r="B2919" t="s">
        <v>617</v>
      </c>
      <c r="C2919">
        <v>101</v>
      </c>
      <c r="D2919" t="s">
        <v>1232</v>
      </c>
      <c r="E2919">
        <v>2019</v>
      </c>
      <c r="F2919" s="15">
        <f>IF(VLOOKUP(IF($A2919&lt;1500,'BM011'!$D$5,IF($A2919&lt;1800,'BM011'!$D$5,IF($A2919&lt;2000,'BM011'!$D$5,$A2919))),'BM011'!$D$5:$U$607,'BM011'!U$609,0)="BRUG KOM",VLOOKUP($C2919,'BM010'!$C$5:$T$102,'BM010'!T$104,0),VLOOKUP(IF($A2919&lt;1500,'BM011'!$D$5,IF($A2919&lt;1800,'BM011'!$D$5,IF($A2919&lt;2000,'BM011'!$D$5,$A2919))),'BM011'!$D$5:$U$607,'BM011'!U$609,0))</f>
        <v>37082.25</v>
      </c>
      <c r="G2919">
        <f>SUMIFS(Baggrundsvariable!D$3:D$296,Baggrundsvariable!$A$3:$A$296,Samlet!$C2919,Baggrundsvariable!$C$3:$C$296,Samlet!$E2919)</f>
        <v>228338</v>
      </c>
      <c r="H2919" s="8">
        <f>SUMIFS(Baggrundsvariable!E$3:E$296,Baggrundsvariable!$A$3:$A$296,Samlet!$C2919,Baggrundsvariable!$C$3:$C$296,Samlet!$E2919)</f>
        <v>0.7583333333333333</v>
      </c>
      <c r="I2919" s="8">
        <f>SUMIFS(Baggrundsvariable!F$3:F$296,Baggrundsvariable!$A$3:$A$296,Samlet!$C2919,Baggrundsvariable!$C$3:$C$296,Samlet!$E2919)</f>
        <v>8.8000000000000007</v>
      </c>
      <c r="J2919" s="8">
        <f>SUMIFS(Baggrundsvariable!G$3:G$296,Baggrundsvariable!$A$3:$A$296,Samlet!$C2919,Baggrundsvariable!$C$3:$C$296,Samlet!$E2919)</f>
        <v>44.9</v>
      </c>
      <c r="K2919" s="8">
        <f>SUMIFS(Baggrundsvariable!H$3:H$296,Baggrundsvariable!$A$3:$A$296,Samlet!$C2919,Baggrundsvariable!$C$3:$C$296,Samlet!$E2919)</f>
        <v>18.2</v>
      </c>
      <c r="L2919" s="8">
        <f>SUMIFS(Baggrundsvariable!I$3:I$296,Baggrundsvariable!$A$3:$A$296,Samlet!$C2919,Baggrundsvariable!$C$3:$C$296,Samlet!$E2919)</f>
        <v>15.265994309928374</v>
      </c>
    </row>
    <row r="2920" spans="1:12">
      <c r="A2920">
        <v>1165</v>
      </c>
      <c r="B2920" t="s">
        <v>617</v>
      </c>
      <c r="C2920">
        <v>101</v>
      </c>
      <c r="D2920" t="s">
        <v>1232</v>
      </c>
      <c r="E2920">
        <v>2019</v>
      </c>
      <c r="F2920" s="15">
        <f>IF(VLOOKUP(IF($A2920&lt;1500,'BM011'!$D$5,IF($A2920&lt;1800,'BM011'!$D$5,IF($A2920&lt;2000,'BM011'!$D$5,$A2920))),'BM011'!$D$5:$U$607,'BM011'!U$609,0)="BRUG KOM",VLOOKUP($C2920,'BM010'!$C$5:$T$102,'BM010'!T$104,0),VLOOKUP(IF($A2920&lt;1500,'BM011'!$D$5,IF($A2920&lt;1800,'BM011'!$D$5,IF($A2920&lt;2000,'BM011'!$D$5,$A2920))),'BM011'!$D$5:$U$607,'BM011'!U$609,0))</f>
        <v>37082.25</v>
      </c>
      <c r="G2920">
        <f>SUMIFS(Baggrundsvariable!D$3:D$296,Baggrundsvariable!$A$3:$A$296,Samlet!$C2920,Baggrundsvariable!$C$3:$C$296,Samlet!$E2920)</f>
        <v>228338</v>
      </c>
      <c r="H2920" s="8">
        <f>SUMIFS(Baggrundsvariable!E$3:E$296,Baggrundsvariable!$A$3:$A$296,Samlet!$C2920,Baggrundsvariable!$C$3:$C$296,Samlet!$E2920)</f>
        <v>0.7583333333333333</v>
      </c>
      <c r="I2920" s="8">
        <f>SUMIFS(Baggrundsvariable!F$3:F$296,Baggrundsvariable!$A$3:$A$296,Samlet!$C2920,Baggrundsvariable!$C$3:$C$296,Samlet!$E2920)</f>
        <v>8.8000000000000007</v>
      </c>
      <c r="J2920" s="8">
        <f>SUMIFS(Baggrundsvariable!G$3:G$296,Baggrundsvariable!$A$3:$A$296,Samlet!$C2920,Baggrundsvariable!$C$3:$C$296,Samlet!$E2920)</f>
        <v>44.9</v>
      </c>
      <c r="K2920" s="8">
        <f>SUMIFS(Baggrundsvariable!H$3:H$296,Baggrundsvariable!$A$3:$A$296,Samlet!$C2920,Baggrundsvariable!$C$3:$C$296,Samlet!$E2920)</f>
        <v>18.2</v>
      </c>
      <c r="L2920" s="8">
        <f>SUMIFS(Baggrundsvariable!I$3:I$296,Baggrundsvariable!$A$3:$A$296,Samlet!$C2920,Baggrundsvariable!$C$3:$C$296,Samlet!$E2920)</f>
        <v>15.265994309928374</v>
      </c>
    </row>
    <row r="2921" spans="1:12">
      <c r="A2921">
        <v>1166</v>
      </c>
      <c r="B2921" t="s">
        <v>617</v>
      </c>
      <c r="C2921">
        <v>101</v>
      </c>
      <c r="D2921" t="s">
        <v>1232</v>
      </c>
      <c r="E2921">
        <v>2019</v>
      </c>
      <c r="F2921" s="15">
        <f>IF(VLOOKUP(IF($A2921&lt;1500,'BM011'!$D$5,IF($A2921&lt;1800,'BM011'!$D$5,IF($A2921&lt;2000,'BM011'!$D$5,$A2921))),'BM011'!$D$5:$U$607,'BM011'!U$609,0)="BRUG KOM",VLOOKUP($C2921,'BM010'!$C$5:$T$102,'BM010'!T$104,0),VLOOKUP(IF($A2921&lt;1500,'BM011'!$D$5,IF($A2921&lt;1800,'BM011'!$D$5,IF($A2921&lt;2000,'BM011'!$D$5,$A2921))),'BM011'!$D$5:$U$607,'BM011'!U$609,0))</f>
        <v>37082.25</v>
      </c>
      <c r="G2921">
        <f>SUMIFS(Baggrundsvariable!D$3:D$296,Baggrundsvariable!$A$3:$A$296,Samlet!$C2921,Baggrundsvariable!$C$3:$C$296,Samlet!$E2921)</f>
        <v>228338</v>
      </c>
      <c r="H2921" s="8">
        <f>SUMIFS(Baggrundsvariable!E$3:E$296,Baggrundsvariable!$A$3:$A$296,Samlet!$C2921,Baggrundsvariable!$C$3:$C$296,Samlet!$E2921)</f>
        <v>0.7583333333333333</v>
      </c>
      <c r="I2921" s="8">
        <f>SUMIFS(Baggrundsvariable!F$3:F$296,Baggrundsvariable!$A$3:$A$296,Samlet!$C2921,Baggrundsvariable!$C$3:$C$296,Samlet!$E2921)</f>
        <v>8.8000000000000007</v>
      </c>
      <c r="J2921" s="8">
        <f>SUMIFS(Baggrundsvariable!G$3:G$296,Baggrundsvariable!$A$3:$A$296,Samlet!$C2921,Baggrundsvariable!$C$3:$C$296,Samlet!$E2921)</f>
        <v>44.9</v>
      </c>
      <c r="K2921" s="8">
        <f>SUMIFS(Baggrundsvariable!H$3:H$296,Baggrundsvariable!$A$3:$A$296,Samlet!$C2921,Baggrundsvariable!$C$3:$C$296,Samlet!$E2921)</f>
        <v>18.2</v>
      </c>
      <c r="L2921" s="8">
        <f>SUMIFS(Baggrundsvariable!I$3:I$296,Baggrundsvariable!$A$3:$A$296,Samlet!$C2921,Baggrundsvariable!$C$3:$C$296,Samlet!$E2921)</f>
        <v>15.265994309928374</v>
      </c>
    </row>
    <row r="2922" spans="1:12">
      <c r="A2922">
        <v>1167</v>
      </c>
      <c r="B2922" t="s">
        <v>617</v>
      </c>
      <c r="C2922">
        <v>101</v>
      </c>
      <c r="D2922" t="s">
        <v>1232</v>
      </c>
      <c r="E2922">
        <v>2019</v>
      </c>
      <c r="F2922" s="15">
        <f>IF(VLOOKUP(IF($A2922&lt;1500,'BM011'!$D$5,IF($A2922&lt;1800,'BM011'!$D$5,IF($A2922&lt;2000,'BM011'!$D$5,$A2922))),'BM011'!$D$5:$U$607,'BM011'!U$609,0)="BRUG KOM",VLOOKUP($C2922,'BM010'!$C$5:$T$102,'BM010'!T$104,0),VLOOKUP(IF($A2922&lt;1500,'BM011'!$D$5,IF($A2922&lt;1800,'BM011'!$D$5,IF($A2922&lt;2000,'BM011'!$D$5,$A2922))),'BM011'!$D$5:$U$607,'BM011'!U$609,0))</f>
        <v>37082.25</v>
      </c>
      <c r="G2922">
        <f>SUMIFS(Baggrundsvariable!D$3:D$296,Baggrundsvariable!$A$3:$A$296,Samlet!$C2922,Baggrundsvariable!$C$3:$C$296,Samlet!$E2922)</f>
        <v>228338</v>
      </c>
      <c r="H2922" s="8">
        <f>SUMIFS(Baggrundsvariable!E$3:E$296,Baggrundsvariable!$A$3:$A$296,Samlet!$C2922,Baggrundsvariable!$C$3:$C$296,Samlet!$E2922)</f>
        <v>0.7583333333333333</v>
      </c>
      <c r="I2922" s="8">
        <f>SUMIFS(Baggrundsvariable!F$3:F$296,Baggrundsvariable!$A$3:$A$296,Samlet!$C2922,Baggrundsvariable!$C$3:$C$296,Samlet!$E2922)</f>
        <v>8.8000000000000007</v>
      </c>
      <c r="J2922" s="8">
        <f>SUMIFS(Baggrundsvariable!G$3:G$296,Baggrundsvariable!$A$3:$A$296,Samlet!$C2922,Baggrundsvariable!$C$3:$C$296,Samlet!$E2922)</f>
        <v>44.9</v>
      </c>
      <c r="K2922" s="8">
        <f>SUMIFS(Baggrundsvariable!H$3:H$296,Baggrundsvariable!$A$3:$A$296,Samlet!$C2922,Baggrundsvariable!$C$3:$C$296,Samlet!$E2922)</f>
        <v>18.2</v>
      </c>
      <c r="L2922" s="8">
        <f>SUMIFS(Baggrundsvariable!I$3:I$296,Baggrundsvariable!$A$3:$A$296,Samlet!$C2922,Baggrundsvariable!$C$3:$C$296,Samlet!$E2922)</f>
        <v>15.265994309928374</v>
      </c>
    </row>
    <row r="2923" spans="1:12">
      <c r="A2923">
        <v>1168</v>
      </c>
      <c r="B2923" t="s">
        <v>617</v>
      </c>
      <c r="C2923">
        <v>101</v>
      </c>
      <c r="D2923" t="s">
        <v>1232</v>
      </c>
      <c r="E2923">
        <v>2019</v>
      </c>
      <c r="F2923" s="15">
        <f>IF(VLOOKUP(IF($A2923&lt;1500,'BM011'!$D$5,IF($A2923&lt;1800,'BM011'!$D$5,IF($A2923&lt;2000,'BM011'!$D$5,$A2923))),'BM011'!$D$5:$U$607,'BM011'!U$609,0)="BRUG KOM",VLOOKUP($C2923,'BM010'!$C$5:$T$102,'BM010'!T$104,0),VLOOKUP(IF($A2923&lt;1500,'BM011'!$D$5,IF($A2923&lt;1800,'BM011'!$D$5,IF($A2923&lt;2000,'BM011'!$D$5,$A2923))),'BM011'!$D$5:$U$607,'BM011'!U$609,0))</f>
        <v>37082.25</v>
      </c>
      <c r="G2923">
        <f>SUMIFS(Baggrundsvariable!D$3:D$296,Baggrundsvariable!$A$3:$A$296,Samlet!$C2923,Baggrundsvariable!$C$3:$C$296,Samlet!$E2923)</f>
        <v>228338</v>
      </c>
      <c r="H2923" s="8">
        <f>SUMIFS(Baggrundsvariable!E$3:E$296,Baggrundsvariable!$A$3:$A$296,Samlet!$C2923,Baggrundsvariable!$C$3:$C$296,Samlet!$E2923)</f>
        <v>0.7583333333333333</v>
      </c>
      <c r="I2923" s="8">
        <f>SUMIFS(Baggrundsvariable!F$3:F$296,Baggrundsvariable!$A$3:$A$296,Samlet!$C2923,Baggrundsvariable!$C$3:$C$296,Samlet!$E2923)</f>
        <v>8.8000000000000007</v>
      </c>
      <c r="J2923" s="8">
        <f>SUMIFS(Baggrundsvariable!G$3:G$296,Baggrundsvariable!$A$3:$A$296,Samlet!$C2923,Baggrundsvariable!$C$3:$C$296,Samlet!$E2923)</f>
        <v>44.9</v>
      </c>
      <c r="K2923" s="8">
        <f>SUMIFS(Baggrundsvariable!H$3:H$296,Baggrundsvariable!$A$3:$A$296,Samlet!$C2923,Baggrundsvariable!$C$3:$C$296,Samlet!$E2923)</f>
        <v>18.2</v>
      </c>
      <c r="L2923" s="8">
        <f>SUMIFS(Baggrundsvariable!I$3:I$296,Baggrundsvariable!$A$3:$A$296,Samlet!$C2923,Baggrundsvariable!$C$3:$C$296,Samlet!$E2923)</f>
        <v>15.265994309928374</v>
      </c>
    </row>
    <row r="2924" spans="1:12">
      <c r="A2924">
        <v>1169</v>
      </c>
      <c r="B2924" t="s">
        <v>617</v>
      </c>
      <c r="C2924">
        <v>101</v>
      </c>
      <c r="D2924" t="s">
        <v>1232</v>
      </c>
      <c r="E2924">
        <v>2019</v>
      </c>
      <c r="F2924" s="15">
        <f>IF(VLOOKUP(IF($A2924&lt;1500,'BM011'!$D$5,IF($A2924&lt;1800,'BM011'!$D$5,IF($A2924&lt;2000,'BM011'!$D$5,$A2924))),'BM011'!$D$5:$U$607,'BM011'!U$609,0)="BRUG KOM",VLOOKUP($C2924,'BM010'!$C$5:$T$102,'BM010'!T$104,0),VLOOKUP(IF($A2924&lt;1500,'BM011'!$D$5,IF($A2924&lt;1800,'BM011'!$D$5,IF($A2924&lt;2000,'BM011'!$D$5,$A2924))),'BM011'!$D$5:$U$607,'BM011'!U$609,0))</f>
        <v>37082.25</v>
      </c>
      <c r="G2924">
        <f>SUMIFS(Baggrundsvariable!D$3:D$296,Baggrundsvariable!$A$3:$A$296,Samlet!$C2924,Baggrundsvariable!$C$3:$C$296,Samlet!$E2924)</f>
        <v>228338</v>
      </c>
      <c r="H2924" s="8">
        <f>SUMIFS(Baggrundsvariable!E$3:E$296,Baggrundsvariable!$A$3:$A$296,Samlet!$C2924,Baggrundsvariable!$C$3:$C$296,Samlet!$E2924)</f>
        <v>0.7583333333333333</v>
      </c>
      <c r="I2924" s="8">
        <f>SUMIFS(Baggrundsvariable!F$3:F$296,Baggrundsvariable!$A$3:$A$296,Samlet!$C2924,Baggrundsvariable!$C$3:$C$296,Samlet!$E2924)</f>
        <v>8.8000000000000007</v>
      </c>
      <c r="J2924" s="8">
        <f>SUMIFS(Baggrundsvariable!G$3:G$296,Baggrundsvariable!$A$3:$A$296,Samlet!$C2924,Baggrundsvariable!$C$3:$C$296,Samlet!$E2924)</f>
        <v>44.9</v>
      </c>
      <c r="K2924" s="8">
        <f>SUMIFS(Baggrundsvariable!H$3:H$296,Baggrundsvariable!$A$3:$A$296,Samlet!$C2924,Baggrundsvariable!$C$3:$C$296,Samlet!$E2924)</f>
        <v>18.2</v>
      </c>
      <c r="L2924" s="8">
        <f>SUMIFS(Baggrundsvariable!I$3:I$296,Baggrundsvariable!$A$3:$A$296,Samlet!$C2924,Baggrundsvariable!$C$3:$C$296,Samlet!$E2924)</f>
        <v>15.265994309928374</v>
      </c>
    </row>
    <row r="2925" spans="1:12">
      <c r="A2925">
        <v>1170</v>
      </c>
      <c r="B2925" t="s">
        <v>617</v>
      </c>
      <c r="C2925">
        <v>101</v>
      </c>
      <c r="D2925" t="s">
        <v>1232</v>
      </c>
      <c r="E2925">
        <v>2019</v>
      </c>
      <c r="F2925" s="15">
        <f>IF(VLOOKUP(IF($A2925&lt;1500,'BM011'!$D$5,IF($A2925&lt;1800,'BM011'!$D$5,IF($A2925&lt;2000,'BM011'!$D$5,$A2925))),'BM011'!$D$5:$U$607,'BM011'!U$609,0)="BRUG KOM",VLOOKUP($C2925,'BM010'!$C$5:$T$102,'BM010'!T$104,0),VLOOKUP(IF($A2925&lt;1500,'BM011'!$D$5,IF($A2925&lt;1800,'BM011'!$D$5,IF($A2925&lt;2000,'BM011'!$D$5,$A2925))),'BM011'!$D$5:$U$607,'BM011'!U$609,0))</f>
        <v>37082.25</v>
      </c>
      <c r="G2925">
        <f>SUMIFS(Baggrundsvariable!D$3:D$296,Baggrundsvariable!$A$3:$A$296,Samlet!$C2925,Baggrundsvariable!$C$3:$C$296,Samlet!$E2925)</f>
        <v>228338</v>
      </c>
      <c r="H2925" s="8">
        <f>SUMIFS(Baggrundsvariable!E$3:E$296,Baggrundsvariable!$A$3:$A$296,Samlet!$C2925,Baggrundsvariable!$C$3:$C$296,Samlet!$E2925)</f>
        <v>0.7583333333333333</v>
      </c>
      <c r="I2925" s="8">
        <f>SUMIFS(Baggrundsvariable!F$3:F$296,Baggrundsvariable!$A$3:$A$296,Samlet!$C2925,Baggrundsvariable!$C$3:$C$296,Samlet!$E2925)</f>
        <v>8.8000000000000007</v>
      </c>
      <c r="J2925" s="8">
        <f>SUMIFS(Baggrundsvariable!G$3:G$296,Baggrundsvariable!$A$3:$A$296,Samlet!$C2925,Baggrundsvariable!$C$3:$C$296,Samlet!$E2925)</f>
        <v>44.9</v>
      </c>
      <c r="K2925" s="8">
        <f>SUMIFS(Baggrundsvariable!H$3:H$296,Baggrundsvariable!$A$3:$A$296,Samlet!$C2925,Baggrundsvariable!$C$3:$C$296,Samlet!$E2925)</f>
        <v>18.2</v>
      </c>
      <c r="L2925" s="8">
        <f>SUMIFS(Baggrundsvariable!I$3:I$296,Baggrundsvariable!$A$3:$A$296,Samlet!$C2925,Baggrundsvariable!$C$3:$C$296,Samlet!$E2925)</f>
        <v>15.265994309928374</v>
      </c>
    </row>
    <row r="2926" spans="1:12">
      <c r="A2926">
        <v>1171</v>
      </c>
      <c r="B2926" t="s">
        <v>617</v>
      </c>
      <c r="C2926">
        <v>101</v>
      </c>
      <c r="D2926" t="s">
        <v>1232</v>
      </c>
      <c r="E2926">
        <v>2019</v>
      </c>
      <c r="F2926" s="15">
        <f>IF(VLOOKUP(IF($A2926&lt;1500,'BM011'!$D$5,IF($A2926&lt;1800,'BM011'!$D$5,IF($A2926&lt;2000,'BM011'!$D$5,$A2926))),'BM011'!$D$5:$U$607,'BM011'!U$609,0)="BRUG KOM",VLOOKUP($C2926,'BM010'!$C$5:$T$102,'BM010'!T$104,0),VLOOKUP(IF($A2926&lt;1500,'BM011'!$D$5,IF($A2926&lt;1800,'BM011'!$D$5,IF($A2926&lt;2000,'BM011'!$D$5,$A2926))),'BM011'!$D$5:$U$607,'BM011'!U$609,0))</f>
        <v>37082.25</v>
      </c>
      <c r="G2926">
        <f>SUMIFS(Baggrundsvariable!D$3:D$296,Baggrundsvariable!$A$3:$A$296,Samlet!$C2926,Baggrundsvariable!$C$3:$C$296,Samlet!$E2926)</f>
        <v>228338</v>
      </c>
      <c r="H2926" s="8">
        <f>SUMIFS(Baggrundsvariable!E$3:E$296,Baggrundsvariable!$A$3:$A$296,Samlet!$C2926,Baggrundsvariable!$C$3:$C$296,Samlet!$E2926)</f>
        <v>0.7583333333333333</v>
      </c>
      <c r="I2926" s="8">
        <f>SUMIFS(Baggrundsvariable!F$3:F$296,Baggrundsvariable!$A$3:$A$296,Samlet!$C2926,Baggrundsvariable!$C$3:$C$296,Samlet!$E2926)</f>
        <v>8.8000000000000007</v>
      </c>
      <c r="J2926" s="8">
        <f>SUMIFS(Baggrundsvariable!G$3:G$296,Baggrundsvariable!$A$3:$A$296,Samlet!$C2926,Baggrundsvariable!$C$3:$C$296,Samlet!$E2926)</f>
        <v>44.9</v>
      </c>
      <c r="K2926" s="8">
        <f>SUMIFS(Baggrundsvariable!H$3:H$296,Baggrundsvariable!$A$3:$A$296,Samlet!$C2926,Baggrundsvariable!$C$3:$C$296,Samlet!$E2926)</f>
        <v>18.2</v>
      </c>
      <c r="L2926" s="8">
        <f>SUMIFS(Baggrundsvariable!I$3:I$296,Baggrundsvariable!$A$3:$A$296,Samlet!$C2926,Baggrundsvariable!$C$3:$C$296,Samlet!$E2926)</f>
        <v>15.265994309928374</v>
      </c>
    </row>
    <row r="2927" spans="1:12">
      <c r="A2927">
        <v>1172</v>
      </c>
      <c r="B2927" t="s">
        <v>617</v>
      </c>
      <c r="C2927">
        <v>101</v>
      </c>
      <c r="D2927" t="s">
        <v>1232</v>
      </c>
      <c r="E2927">
        <v>2019</v>
      </c>
      <c r="F2927" s="15">
        <f>IF(VLOOKUP(IF($A2927&lt;1500,'BM011'!$D$5,IF($A2927&lt;1800,'BM011'!$D$5,IF($A2927&lt;2000,'BM011'!$D$5,$A2927))),'BM011'!$D$5:$U$607,'BM011'!U$609,0)="BRUG KOM",VLOOKUP($C2927,'BM010'!$C$5:$T$102,'BM010'!T$104,0),VLOOKUP(IF($A2927&lt;1500,'BM011'!$D$5,IF($A2927&lt;1800,'BM011'!$D$5,IF($A2927&lt;2000,'BM011'!$D$5,$A2927))),'BM011'!$D$5:$U$607,'BM011'!U$609,0))</f>
        <v>37082.25</v>
      </c>
      <c r="G2927">
        <f>SUMIFS(Baggrundsvariable!D$3:D$296,Baggrundsvariable!$A$3:$A$296,Samlet!$C2927,Baggrundsvariable!$C$3:$C$296,Samlet!$E2927)</f>
        <v>228338</v>
      </c>
      <c r="H2927" s="8">
        <f>SUMIFS(Baggrundsvariable!E$3:E$296,Baggrundsvariable!$A$3:$A$296,Samlet!$C2927,Baggrundsvariable!$C$3:$C$296,Samlet!$E2927)</f>
        <v>0.7583333333333333</v>
      </c>
      <c r="I2927" s="8">
        <f>SUMIFS(Baggrundsvariable!F$3:F$296,Baggrundsvariable!$A$3:$A$296,Samlet!$C2927,Baggrundsvariable!$C$3:$C$296,Samlet!$E2927)</f>
        <v>8.8000000000000007</v>
      </c>
      <c r="J2927" s="8">
        <f>SUMIFS(Baggrundsvariable!G$3:G$296,Baggrundsvariable!$A$3:$A$296,Samlet!$C2927,Baggrundsvariable!$C$3:$C$296,Samlet!$E2927)</f>
        <v>44.9</v>
      </c>
      <c r="K2927" s="8">
        <f>SUMIFS(Baggrundsvariable!H$3:H$296,Baggrundsvariable!$A$3:$A$296,Samlet!$C2927,Baggrundsvariable!$C$3:$C$296,Samlet!$E2927)</f>
        <v>18.2</v>
      </c>
      <c r="L2927" s="8">
        <f>SUMIFS(Baggrundsvariable!I$3:I$296,Baggrundsvariable!$A$3:$A$296,Samlet!$C2927,Baggrundsvariable!$C$3:$C$296,Samlet!$E2927)</f>
        <v>15.265994309928374</v>
      </c>
    </row>
    <row r="2928" spans="1:12">
      <c r="A2928">
        <v>1173</v>
      </c>
      <c r="B2928" t="s">
        <v>617</v>
      </c>
      <c r="C2928">
        <v>101</v>
      </c>
      <c r="D2928" t="s">
        <v>1232</v>
      </c>
      <c r="E2928">
        <v>2019</v>
      </c>
      <c r="F2928" s="15">
        <f>IF(VLOOKUP(IF($A2928&lt;1500,'BM011'!$D$5,IF($A2928&lt;1800,'BM011'!$D$5,IF($A2928&lt;2000,'BM011'!$D$5,$A2928))),'BM011'!$D$5:$U$607,'BM011'!U$609,0)="BRUG KOM",VLOOKUP($C2928,'BM010'!$C$5:$T$102,'BM010'!T$104,0),VLOOKUP(IF($A2928&lt;1500,'BM011'!$D$5,IF($A2928&lt;1800,'BM011'!$D$5,IF($A2928&lt;2000,'BM011'!$D$5,$A2928))),'BM011'!$D$5:$U$607,'BM011'!U$609,0))</f>
        <v>37082.25</v>
      </c>
      <c r="G2928">
        <f>SUMIFS(Baggrundsvariable!D$3:D$296,Baggrundsvariable!$A$3:$A$296,Samlet!$C2928,Baggrundsvariable!$C$3:$C$296,Samlet!$E2928)</f>
        <v>228338</v>
      </c>
      <c r="H2928" s="8">
        <f>SUMIFS(Baggrundsvariable!E$3:E$296,Baggrundsvariable!$A$3:$A$296,Samlet!$C2928,Baggrundsvariable!$C$3:$C$296,Samlet!$E2928)</f>
        <v>0.7583333333333333</v>
      </c>
      <c r="I2928" s="8">
        <f>SUMIFS(Baggrundsvariable!F$3:F$296,Baggrundsvariable!$A$3:$A$296,Samlet!$C2928,Baggrundsvariable!$C$3:$C$296,Samlet!$E2928)</f>
        <v>8.8000000000000007</v>
      </c>
      <c r="J2928" s="8">
        <f>SUMIFS(Baggrundsvariable!G$3:G$296,Baggrundsvariable!$A$3:$A$296,Samlet!$C2928,Baggrundsvariable!$C$3:$C$296,Samlet!$E2928)</f>
        <v>44.9</v>
      </c>
      <c r="K2928" s="8">
        <f>SUMIFS(Baggrundsvariable!H$3:H$296,Baggrundsvariable!$A$3:$A$296,Samlet!$C2928,Baggrundsvariable!$C$3:$C$296,Samlet!$E2928)</f>
        <v>18.2</v>
      </c>
      <c r="L2928" s="8">
        <f>SUMIFS(Baggrundsvariable!I$3:I$296,Baggrundsvariable!$A$3:$A$296,Samlet!$C2928,Baggrundsvariable!$C$3:$C$296,Samlet!$E2928)</f>
        <v>15.265994309928374</v>
      </c>
    </row>
    <row r="2929" spans="1:12">
      <c r="A2929">
        <v>1174</v>
      </c>
      <c r="B2929" t="s">
        <v>617</v>
      </c>
      <c r="C2929">
        <v>101</v>
      </c>
      <c r="D2929" t="s">
        <v>1232</v>
      </c>
      <c r="E2929">
        <v>2019</v>
      </c>
      <c r="F2929" s="15">
        <f>IF(VLOOKUP(IF($A2929&lt;1500,'BM011'!$D$5,IF($A2929&lt;1800,'BM011'!$D$5,IF($A2929&lt;2000,'BM011'!$D$5,$A2929))),'BM011'!$D$5:$U$607,'BM011'!U$609,0)="BRUG KOM",VLOOKUP($C2929,'BM010'!$C$5:$T$102,'BM010'!T$104,0),VLOOKUP(IF($A2929&lt;1500,'BM011'!$D$5,IF($A2929&lt;1800,'BM011'!$D$5,IF($A2929&lt;2000,'BM011'!$D$5,$A2929))),'BM011'!$D$5:$U$607,'BM011'!U$609,0))</f>
        <v>37082.25</v>
      </c>
      <c r="G2929">
        <f>SUMIFS(Baggrundsvariable!D$3:D$296,Baggrundsvariable!$A$3:$A$296,Samlet!$C2929,Baggrundsvariable!$C$3:$C$296,Samlet!$E2929)</f>
        <v>228338</v>
      </c>
      <c r="H2929" s="8">
        <f>SUMIFS(Baggrundsvariable!E$3:E$296,Baggrundsvariable!$A$3:$A$296,Samlet!$C2929,Baggrundsvariable!$C$3:$C$296,Samlet!$E2929)</f>
        <v>0.7583333333333333</v>
      </c>
      <c r="I2929" s="8">
        <f>SUMIFS(Baggrundsvariable!F$3:F$296,Baggrundsvariable!$A$3:$A$296,Samlet!$C2929,Baggrundsvariable!$C$3:$C$296,Samlet!$E2929)</f>
        <v>8.8000000000000007</v>
      </c>
      <c r="J2929" s="8">
        <f>SUMIFS(Baggrundsvariable!G$3:G$296,Baggrundsvariable!$A$3:$A$296,Samlet!$C2929,Baggrundsvariable!$C$3:$C$296,Samlet!$E2929)</f>
        <v>44.9</v>
      </c>
      <c r="K2929" s="8">
        <f>SUMIFS(Baggrundsvariable!H$3:H$296,Baggrundsvariable!$A$3:$A$296,Samlet!$C2929,Baggrundsvariable!$C$3:$C$296,Samlet!$E2929)</f>
        <v>18.2</v>
      </c>
      <c r="L2929" s="8">
        <f>SUMIFS(Baggrundsvariable!I$3:I$296,Baggrundsvariable!$A$3:$A$296,Samlet!$C2929,Baggrundsvariable!$C$3:$C$296,Samlet!$E2929)</f>
        <v>15.265994309928374</v>
      </c>
    </row>
    <row r="2930" spans="1:12">
      <c r="A2930">
        <v>1175</v>
      </c>
      <c r="B2930" t="s">
        <v>617</v>
      </c>
      <c r="C2930">
        <v>101</v>
      </c>
      <c r="D2930" t="s">
        <v>1232</v>
      </c>
      <c r="E2930">
        <v>2019</v>
      </c>
      <c r="F2930" s="15">
        <f>IF(VLOOKUP(IF($A2930&lt;1500,'BM011'!$D$5,IF($A2930&lt;1800,'BM011'!$D$5,IF($A2930&lt;2000,'BM011'!$D$5,$A2930))),'BM011'!$D$5:$U$607,'BM011'!U$609,0)="BRUG KOM",VLOOKUP($C2930,'BM010'!$C$5:$T$102,'BM010'!T$104,0),VLOOKUP(IF($A2930&lt;1500,'BM011'!$D$5,IF($A2930&lt;1800,'BM011'!$D$5,IF($A2930&lt;2000,'BM011'!$D$5,$A2930))),'BM011'!$D$5:$U$607,'BM011'!U$609,0))</f>
        <v>37082.25</v>
      </c>
      <c r="G2930">
        <f>SUMIFS(Baggrundsvariable!D$3:D$296,Baggrundsvariable!$A$3:$A$296,Samlet!$C2930,Baggrundsvariable!$C$3:$C$296,Samlet!$E2930)</f>
        <v>228338</v>
      </c>
      <c r="H2930" s="8">
        <f>SUMIFS(Baggrundsvariable!E$3:E$296,Baggrundsvariable!$A$3:$A$296,Samlet!$C2930,Baggrundsvariable!$C$3:$C$296,Samlet!$E2930)</f>
        <v>0.7583333333333333</v>
      </c>
      <c r="I2930" s="8">
        <f>SUMIFS(Baggrundsvariable!F$3:F$296,Baggrundsvariable!$A$3:$A$296,Samlet!$C2930,Baggrundsvariable!$C$3:$C$296,Samlet!$E2930)</f>
        <v>8.8000000000000007</v>
      </c>
      <c r="J2930" s="8">
        <f>SUMIFS(Baggrundsvariable!G$3:G$296,Baggrundsvariable!$A$3:$A$296,Samlet!$C2930,Baggrundsvariable!$C$3:$C$296,Samlet!$E2930)</f>
        <v>44.9</v>
      </c>
      <c r="K2930" s="8">
        <f>SUMIFS(Baggrundsvariable!H$3:H$296,Baggrundsvariable!$A$3:$A$296,Samlet!$C2930,Baggrundsvariable!$C$3:$C$296,Samlet!$E2930)</f>
        <v>18.2</v>
      </c>
      <c r="L2930" s="8">
        <f>SUMIFS(Baggrundsvariable!I$3:I$296,Baggrundsvariable!$A$3:$A$296,Samlet!$C2930,Baggrundsvariable!$C$3:$C$296,Samlet!$E2930)</f>
        <v>15.265994309928374</v>
      </c>
    </row>
    <row r="2931" spans="1:12">
      <c r="A2931">
        <v>1200</v>
      </c>
      <c r="B2931" t="s">
        <v>617</v>
      </c>
      <c r="C2931">
        <v>101</v>
      </c>
      <c r="D2931" t="s">
        <v>1232</v>
      </c>
      <c r="E2931">
        <v>2019</v>
      </c>
      <c r="F2931" s="15">
        <f>IF(VLOOKUP(IF($A2931&lt;1500,'BM011'!$D$5,IF($A2931&lt;1800,'BM011'!$D$5,IF($A2931&lt;2000,'BM011'!$D$5,$A2931))),'BM011'!$D$5:$U$607,'BM011'!U$609,0)="BRUG KOM",VLOOKUP($C2931,'BM010'!$C$5:$T$102,'BM010'!T$104,0),VLOOKUP(IF($A2931&lt;1500,'BM011'!$D$5,IF($A2931&lt;1800,'BM011'!$D$5,IF($A2931&lt;2000,'BM011'!$D$5,$A2931))),'BM011'!$D$5:$U$607,'BM011'!U$609,0))</f>
        <v>37082.25</v>
      </c>
      <c r="G2931">
        <f>SUMIFS(Baggrundsvariable!D$3:D$296,Baggrundsvariable!$A$3:$A$296,Samlet!$C2931,Baggrundsvariable!$C$3:$C$296,Samlet!$E2931)</f>
        <v>228338</v>
      </c>
      <c r="H2931" s="8">
        <f>SUMIFS(Baggrundsvariable!E$3:E$296,Baggrundsvariable!$A$3:$A$296,Samlet!$C2931,Baggrundsvariable!$C$3:$C$296,Samlet!$E2931)</f>
        <v>0.7583333333333333</v>
      </c>
      <c r="I2931" s="8">
        <f>SUMIFS(Baggrundsvariable!F$3:F$296,Baggrundsvariable!$A$3:$A$296,Samlet!$C2931,Baggrundsvariable!$C$3:$C$296,Samlet!$E2931)</f>
        <v>8.8000000000000007</v>
      </c>
      <c r="J2931" s="8">
        <f>SUMIFS(Baggrundsvariable!G$3:G$296,Baggrundsvariable!$A$3:$A$296,Samlet!$C2931,Baggrundsvariable!$C$3:$C$296,Samlet!$E2931)</f>
        <v>44.9</v>
      </c>
      <c r="K2931" s="8">
        <f>SUMIFS(Baggrundsvariable!H$3:H$296,Baggrundsvariable!$A$3:$A$296,Samlet!$C2931,Baggrundsvariable!$C$3:$C$296,Samlet!$E2931)</f>
        <v>18.2</v>
      </c>
      <c r="L2931" s="8">
        <f>SUMIFS(Baggrundsvariable!I$3:I$296,Baggrundsvariable!$A$3:$A$296,Samlet!$C2931,Baggrundsvariable!$C$3:$C$296,Samlet!$E2931)</f>
        <v>15.265994309928374</v>
      </c>
    </row>
    <row r="2932" spans="1:12">
      <c r="A2932">
        <v>1201</v>
      </c>
      <c r="B2932" t="s">
        <v>617</v>
      </c>
      <c r="C2932">
        <v>101</v>
      </c>
      <c r="D2932" t="s">
        <v>1232</v>
      </c>
      <c r="E2932">
        <v>2019</v>
      </c>
      <c r="F2932" s="15">
        <f>IF(VLOOKUP(IF($A2932&lt;1500,'BM011'!$D$5,IF($A2932&lt;1800,'BM011'!$D$5,IF($A2932&lt;2000,'BM011'!$D$5,$A2932))),'BM011'!$D$5:$U$607,'BM011'!U$609,0)="BRUG KOM",VLOOKUP($C2932,'BM010'!$C$5:$T$102,'BM010'!T$104,0),VLOOKUP(IF($A2932&lt;1500,'BM011'!$D$5,IF($A2932&lt;1800,'BM011'!$D$5,IF($A2932&lt;2000,'BM011'!$D$5,$A2932))),'BM011'!$D$5:$U$607,'BM011'!U$609,0))</f>
        <v>37082.25</v>
      </c>
      <c r="G2932">
        <f>SUMIFS(Baggrundsvariable!D$3:D$296,Baggrundsvariable!$A$3:$A$296,Samlet!$C2932,Baggrundsvariable!$C$3:$C$296,Samlet!$E2932)</f>
        <v>228338</v>
      </c>
      <c r="H2932" s="8">
        <f>SUMIFS(Baggrundsvariable!E$3:E$296,Baggrundsvariable!$A$3:$A$296,Samlet!$C2932,Baggrundsvariable!$C$3:$C$296,Samlet!$E2932)</f>
        <v>0.7583333333333333</v>
      </c>
      <c r="I2932" s="8">
        <f>SUMIFS(Baggrundsvariable!F$3:F$296,Baggrundsvariable!$A$3:$A$296,Samlet!$C2932,Baggrundsvariable!$C$3:$C$296,Samlet!$E2932)</f>
        <v>8.8000000000000007</v>
      </c>
      <c r="J2932" s="8">
        <f>SUMIFS(Baggrundsvariable!G$3:G$296,Baggrundsvariable!$A$3:$A$296,Samlet!$C2932,Baggrundsvariable!$C$3:$C$296,Samlet!$E2932)</f>
        <v>44.9</v>
      </c>
      <c r="K2932" s="8">
        <f>SUMIFS(Baggrundsvariable!H$3:H$296,Baggrundsvariable!$A$3:$A$296,Samlet!$C2932,Baggrundsvariable!$C$3:$C$296,Samlet!$E2932)</f>
        <v>18.2</v>
      </c>
      <c r="L2932" s="8">
        <f>SUMIFS(Baggrundsvariable!I$3:I$296,Baggrundsvariable!$A$3:$A$296,Samlet!$C2932,Baggrundsvariable!$C$3:$C$296,Samlet!$E2932)</f>
        <v>15.265994309928374</v>
      </c>
    </row>
    <row r="2933" spans="1:12">
      <c r="A2933">
        <v>1202</v>
      </c>
      <c r="B2933" t="s">
        <v>617</v>
      </c>
      <c r="C2933">
        <v>101</v>
      </c>
      <c r="D2933" t="s">
        <v>1232</v>
      </c>
      <c r="E2933">
        <v>2019</v>
      </c>
      <c r="F2933" s="15">
        <f>IF(VLOOKUP(IF($A2933&lt;1500,'BM011'!$D$5,IF($A2933&lt;1800,'BM011'!$D$5,IF($A2933&lt;2000,'BM011'!$D$5,$A2933))),'BM011'!$D$5:$U$607,'BM011'!U$609,0)="BRUG KOM",VLOOKUP($C2933,'BM010'!$C$5:$T$102,'BM010'!T$104,0),VLOOKUP(IF($A2933&lt;1500,'BM011'!$D$5,IF($A2933&lt;1800,'BM011'!$D$5,IF($A2933&lt;2000,'BM011'!$D$5,$A2933))),'BM011'!$D$5:$U$607,'BM011'!U$609,0))</f>
        <v>37082.25</v>
      </c>
      <c r="G2933">
        <f>SUMIFS(Baggrundsvariable!D$3:D$296,Baggrundsvariable!$A$3:$A$296,Samlet!$C2933,Baggrundsvariable!$C$3:$C$296,Samlet!$E2933)</f>
        <v>228338</v>
      </c>
      <c r="H2933" s="8">
        <f>SUMIFS(Baggrundsvariable!E$3:E$296,Baggrundsvariable!$A$3:$A$296,Samlet!$C2933,Baggrundsvariable!$C$3:$C$296,Samlet!$E2933)</f>
        <v>0.7583333333333333</v>
      </c>
      <c r="I2933" s="8">
        <f>SUMIFS(Baggrundsvariable!F$3:F$296,Baggrundsvariable!$A$3:$A$296,Samlet!$C2933,Baggrundsvariable!$C$3:$C$296,Samlet!$E2933)</f>
        <v>8.8000000000000007</v>
      </c>
      <c r="J2933" s="8">
        <f>SUMIFS(Baggrundsvariable!G$3:G$296,Baggrundsvariable!$A$3:$A$296,Samlet!$C2933,Baggrundsvariable!$C$3:$C$296,Samlet!$E2933)</f>
        <v>44.9</v>
      </c>
      <c r="K2933" s="8">
        <f>SUMIFS(Baggrundsvariable!H$3:H$296,Baggrundsvariable!$A$3:$A$296,Samlet!$C2933,Baggrundsvariable!$C$3:$C$296,Samlet!$E2933)</f>
        <v>18.2</v>
      </c>
      <c r="L2933" s="8">
        <f>SUMIFS(Baggrundsvariable!I$3:I$296,Baggrundsvariable!$A$3:$A$296,Samlet!$C2933,Baggrundsvariable!$C$3:$C$296,Samlet!$E2933)</f>
        <v>15.265994309928374</v>
      </c>
    </row>
    <row r="2934" spans="1:12">
      <c r="A2934">
        <v>1203</v>
      </c>
      <c r="B2934" t="s">
        <v>617</v>
      </c>
      <c r="C2934">
        <v>101</v>
      </c>
      <c r="D2934" t="s">
        <v>1232</v>
      </c>
      <c r="E2934">
        <v>2019</v>
      </c>
      <c r="F2934" s="15">
        <f>IF(VLOOKUP(IF($A2934&lt;1500,'BM011'!$D$5,IF($A2934&lt;1800,'BM011'!$D$5,IF($A2934&lt;2000,'BM011'!$D$5,$A2934))),'BM011'!$D$5:$U$607,'BM011'!U$609,0)="BRUG KOM",VLOOKUP($C2934,'BM010'!$C$5:$T$102,'BM010'!T$104,0),VLOOKUP(IF($A2934&lt;1500,'BM011'!$D$5,IF($A2934&lt;1800,'BM011'!$D$5,IF($A2934&lt;2000,'BM011'!$D$5,$A2934))),'BM011'!$D$5:$U$607,'BM011'!U$609,0))</f>
        <v>37082.25</v>
      </c>
      <c r="G2934">
        <f>SUMIFS(Baggrundsvariable!D$3:D$296,Baggrundsvariable!$A$3:$A$296,Samlet!$C2934,Baggrundsvariable!$C$3:$C$296,Samlet!$E2934)</f>
        <v>228338</v>
      </c>
      <c r="H2934" s="8">
        <f>SUMIFS(Baggrundsvariable!E$3:E$296,Baggrundsvariable!$A$3:$A$296,Samlet!$C2934,Baggrundsvariable!$C$3:$C$296,Samlet!$E2934)</f>
        <v>0.7583333333333333</v>
      </c>
      <c r="I2934" s="8">
        <f>SUMIFS(Baggrundsvariable!F$3:F$296,Baggrundsvariable!$A$3:$A$296,Samlet!$C2934,Baggrundsvariable!$C$3:$C$296,Samlet!$E2934)</f>
        <v>8.8000000000000007</v>
      </c>
      <c r="J2934" s="8">
        <f>SUMIFS(Baggrundsvariable!G$3:G$296,Baggrundsvariable!$A$3:$A$296,Samlet!$C2934,Baggrundsvariable!$C$3:$C$296,Samlet!$E2934)</f>
        <v>44.9</v>
      </c>
      <c r="K2934" s="8">
        <f>SUMIFS(Baggrundsvariable!H$3:H$296,Baggrundsvariable!$A$3:$A$296,Samlet!$C2934,Baggrundsvariable!$C$3:$C$296,Samlet!$E2934)</f>
        <v>18.2</v>
      </c>
      <c r="L2934" s="8">
        <f>SUMIFS(Baggrundsvariable!I$3:I$296,Baggrundsvariable!$A$3:$A$296,Samlet!$C2934,Baggrundsvariable!$C$3:$C$296,Samlet!$E2934)</f>
        <v>15.265994309928374</v>
      </c>
    </row>
    <row r="2935" spans="1:12">
      <c r="A2935">
        <v>1204</v>
      </c>
      <c r="B2935" t="s">
        <v>617</v>
      </c>
      <c r="C2935">
        <v>101</v>
      </c>
      <c r="D2935" t="s">
        <v>1232</v>
      </c>
      <c r="E2935">
        <v>2019</v>
      </c>
      <c r="F2935" s="15">
        <f>IF(VLOOKUP(IF($A2935&lt;1500,'BM011'!$D$5,IF($A2935&lt;1800,'BM011'!$D$5,IF($A2935&lt;2000,'BM011'!$D$5,$A2935))),'BM011'!$D$5:$U$607,'BM011'!U$609,0)="BRUG KOM",VLOOKUP($C2935,'BM010'!$C$5:$T$102,'BM010'!T$104,0),VLOOKUP(IF($A2935&lt;1500,'BM011'!$D$5,IF($A2935&lt;1800,'BM011'!$D$5,IF($A2935&lt;2000,'BM011'!$D$5,$A2935))),'BM011'!$D$5:$U$607,'BM011'!U$609,0))</f>
        <v>37082.25</v>
      </c>
      <c r="G2935">
        <f>SUMIFS(Baggrundsvariable!D$3:D$296,Baggrundsvariable!$A$3:$A$296,Samlet!$C2935,Baggrundsvariable!$C$3:$C$296,Samlet!$E2935)</f>
        <v>228338</v>
      </c>
      <c r="H2935" s="8">
        <f>SUMIFS(Baggrundsvariable!E$3:E$296,Baggrundsvariable!$A$3:$A$296,Samlet!$C2935,Baggrundsvariable!$C$3:$C$296,Samlet!$E2935)</f>
        <v>0.7583333333333333</v>
      </c>
      <c r="I2935" s="8">
        <f>SUMIFS(Baggrundsvariable!F$3:F$296,Baggrundsvariable!$A$3:$A$296,Samlet!$C2935,Baggrundsvariable!$C$3:$C$296,Samlet!$E2935)</f>
        <v>8.8000000000000007</v>
      </c>
      <c r="J2935" s="8">
        <f>SUMIFS(Baggrundsvariable!G$3:G$296,Baggrundsvariable!$A$3:$A$296,Samlet!$C2935,Baggrundsvariable!$C$3:$C$296,Samlet!$E2935)</f>
        <v>44.9</v>
      </c>
      <c r="K2935" s="8">
        <f>SUMIFS(Baggrundsvariable!H$3:H$296,Baggrundsvariable!$A$3:$A$296,Samlet!$C2935,Baggrundsvariable!$C$3:$C$296,Samlet!$E2935)</f>
        <v>18.2</v>
      </c>
      <c r="L2935" s="8">
        <f>SUMIFS(Baggrundsvariable!I$3:I$296,Baggrundsvariable!$A$3:$A$296,Samlet!$C2935,Baggrundsvariable!$C$3:$C$296,Samlet!$E2935)</f>
        <v>15.265994309928374</v>
      </c>
    </row>
    <row r="2936" spans="1:12">
      <c r="A2936">
        <v>1205</v>
      </c>
      <c r="B2936" t="s">
        <v>617</v>
      </c>
      <c r="C2936">
        <v>101</v>
      </c>
      <c r="D2936" t="s">
        <v>1232</v>
      </c>
      <c r="E2936">
        <v>2019</v>
      </c>
      <c r="F2936" s="15">
        <f>IF(VLOOKUP(IF($A2936&lt;1500,'BM011'!$D$5,IF($A2936&lt;1800,'BM011'!$D$5,IF($A2936&lt;2000,'BM011'!$D$5,$A2936))),'BM011'!$D$5:$U$607,'BM011'!U$609,0)="BRUG KOM",VLOOKUP($C2936,'BM010'!$C$5:$T$102,'BM010'!T$104,0),VLOOKUP(IF($A2936&lt;1500,'BM011'!$D$5,IF($A2936&lt;1800,'BM011'!$D$5,IF($A2936&lt;2000,'BM011'!$D$5,$A2936))),'BM011'!$D$5:$U$607,'BM011'!U$609,0))</f>
        <v>37082.25</v>
      </c>
      <c r="G2936">
        <f>SUMIFS(Baggrundsvariable!D$3:D$296,Baggrundsvariable!$A$3:$A$296,Samlet!$C2936,Baggrundsvariable!$C$3:$C$296,Samlet!$E2936)</f>
        <v>228338</v>
      </c>
      <c r="H2936" s="8">
        <f>SUMIFS(Baggrundsvariable!E$3:E$296,Baggrundsvariable!$A$3:$A$296,Samlet!$C2936,Baggrundsvariable!$C$3:$C$296,Samlet!$E2936)</f>
        <v>0.7583333333333333</v>
      </c>
      <c r="I2936" s="8">
        <f>SUMIFS(Baggrundsvariable!F$3:F$296,Baggrundsvariable!$A$3:$A$296,Samlet!$C2936,Baggrundsvariable!$C$3:$C$296,Samlet!$E2936)</f>
        <v>8.8000000000000007</v>
      </c>
      <c r="J2936" s="8">
        <f>SUMIFS(Baggrundsvariable!G$3:G$296,Baggrundsvariable!$A$3:$A$296,Samlet!$C2936,Baggrundsvariable!$C$3:$C$296,Samlet!$E2936)</f>
        <v>44.9</v>
      </c>
      <c r="K2936" s="8">
        <f>SUMIFS(Baggrundsvariable!H$3:H$296,Baggrundsvariable!$A$3:$A$296,Samlet!$C2936,Baggrundsvariable!$C$3:$C$296,Samlet!$E2936)</f>
        <v>18.2</v>
      </c>
      <c r="L2936" s="8">
        <f>SUMIFS(Baggrundsvariable!I$3:I$296,Baggrundsvariable!$A$3:$A$296,Samlet!$C2936,Baggrundsvariable!$C$3:$C$296,Samlet!$E2936)</f>
        <v>15.265994309928374</v>
      </c>
    </row>
    <row r="2937" spans="1:12">
      <c r="A2937">
        <v>1206</v>
      </c>
      <c r="B2937" t="s">
        <v>617</v>
      </c>
      <c r="C2937">
        <v>101</v>
      </c>
      <c r="D2937" t="s">
        <v>1232</v>
      </c>
      <c r="E2937">
        <v>2019</v>
      </c>
      <c r="F2937" s="15">
        <f>IF(VLOOKUP(IF($A2937&lt;1500,'BM011'!$D$5,IF($A2937&lt;1800,'BM011'!$D$5,IF($A2937&lt;2000,'BM011'!$D$5,$A2937))),'BM011'!$D$5:$U$607,'BM011'!U$609,0)="BRUG KOM",VLOOKUP($C2937,'BM010'!$C$5:$T$102,'BM010'!T$104,0),VLOOKUP(IF($A2937&lt;1500,'BM011'!$D$5,IF($A2937&lt;1800,'BM011'!$D$5,IF($A2937&lt;2000,'BM011'!$D$5,$A2937))),'BM011'!$D$5:$U$607,'BM011'!U$609,0))</f>
        <v>37082.25</v>
      </c>
      <c r="G2937">
        <f>SUMIFS(Baggrundsvariable!D$3:D$296,Baggrundsvariable!$A$3:$A$296,Samlet!$C2937,Baggrundsvariable!$C$3:$C$296,Samlet!$E2937)</f>
        <v>228338</v>
      </c>
      <c r="H2937" s="8">
        <f>SUMIFS(Baggrundsvariable!E$3:E$296,Baggrundsvariable!$A$3:$A$296,Samlet!$C2937,Baggrundsvariable!$C$3:$C$296,Samlet!$E2937)</f>
        <v>0.7583333333333333</v>
      </c>
      <c r="I2937" s="8">
        <f>SUMIFS(Baggrundsvariable!F$3:F$296,Baggrundsvariable!$A$3:$A$296,Samlet!$C2937,Baggrundsvariable!$C$3:$C$296,Samlet!$E2937)</f>
        <v>8.8000000000000007</v>
      </c>
      <c r="J2937" s="8">
        <f>SUMIFS(Baggrundsvariable!G$3:G$296,Baggrundsvariable!$A$3:$A$296,Samlet!$C2937,Baggrundsvariable!$C$3:$C$296,Samlet!$E2937)</f>
        <v>44.9</v>
      </c>
      <c r="K2937" s="8">
        <f>SUMIFS(Baggrundsvariable!H$3:H$296,Baggrundsvariable!$A$3:$A$296,Samlet!$C2937,Baggrundsvariable!$C$3:$C$296,Samlet!$E2937)</f>
        <v>18.2</v>
      </c>
      <c r="L2937" s="8">
        <f>SUMIFS(Baggrundsvariable!I$3:I$296,Baggrundsvariable!$A$3:$A$296,Samlet!$C2937,Baggrundsvariable!$C$3:$C$296,Samlet!$E2937)</f>
        <v>15.265994309928374</v>
      </c>
    </row>
    <row r="2938" spans="1:12">
      <c r="A2938">
        <v>1207</v>
      </c>
      <c r="B2938" t="s">
        <v>617</v>
      </c>
      <c r="C2938">
        <v>101</v>
      </c>
      <c r="D2938" t="s">
        <v>1232</v>
      </c>
      <c r="E2938">
        <v>2019</v>
      </c>
      <c r="F2938" s="15">
        <f>IF(VLOOKUP(IF($A2938&lt;1500,'BM011'!$D$5,IF($A2938&lt;1800,'BM011'!$D$5,IF($A2938&lt;2000,'BM011'!$D$5,$A2938))),'BM011'!$D$5:$U$607,'BM011'!U$609,0)="BRUG KOM",VLOOKUP($C2938,'BM010'!$C$5:$T$102,'BM010'!T$104,0),VLOOKUP(IF($A2938&lt;1500,'BM011'!$D$5,IF($A2938&lt;1800,'BM011'!$D$5,IF($A2938&lt;2000,'BM011'!$D$5,$A2938))),'BM011'!$D$5:$U$607,'BM011'!U$609,0))</f>
        <v>37082.25</v>
      </c>
      <c r="G2938">
        <f>SUMIFS(Baggrundsvariable!D$3:D$296,Baggrundsvariable!$A$3:$A$296,Samlet!$C2938,Baggrundsvariable!$C$3:$C$296,Samlet!$E2938)</f>
        <v>228338</v>
      </c>
      <c r="H2938" s="8">
        <f>SUMIFS(Baggrundsvariable!E$3:E$296,Baggrundsvariable!$A$3:$A$296,Samlet!$C2938,Baggrundsvariable!$C$3:$C$296,Samlet!$E2938)</f>
        <v>0.7583333333333333</v>
      </c>
      <c r="I2938" s="8">
        <f>SUMIFS(Baggrundsvariable!F$3:F$296,Baggrundsvariable!$A$3:$A$296,Samlet!$C2938,Baggrundsvariable!$C$3:$C$296,Samlet!$E2938)</f>
        <v>8.8000000000000007</v>
      </c>
      <c r="J2938" s="8">
        <f>SUMIFS(Baggrundsvariable!G$3:G$296,Baggrundsvariable!$A$3:$A$296,Samlet!$C2938,Baggrundsvariable!$C$3:$C$296,Samlet!$E2938)</f>
        <v>44.9</v>
      </c>
      <c r="K2938" s="8">
        <f>SUMIFS(Baggrundsvariable!H$3:H$296,Baggrundsvariable!$A$3:$A$296,Samlet!$C2938,Baggrundsvariable!$C$3:$C$296,Samlet!$E2938)</f>
        <v>18.2</v>
      </c>
      <c r="L2938" s="8">
        <f>SUMIFS(Baggrundsvariable!I$3:I$296,Baggrundsvariable!$A$3:$A$296,Samlet!$C2938,Baggrundsvariable!$C$3:$C$296,Samlet!$E2938)</f>
        <v>15.265994309928374</v>
      </c>
    </row>
    <row r="2939" spans="1:12">
      <c r="A2939">
        <v>1208</v>
      </c>
      <c r="B2939" t="s">
        <v>617</v>
      </c>
      <c r="C2939">
        <v>101</v>
      </c>
      <c r="D2939" t="s">
        <v>1232</v>
      </c>
      <c r="E2939">
        <v>2019</v>
      </c>
      <c r="F2939" s="15">
        <f>IF(VLOOKUP(IF($A2939&lt;1500,'BM011'!$D$5,IF($A2939&lt;1800,'BM011'!$D$5,IF($A2939&lt;2000,'BM011'!$D$5,$A2939))),'BM011'!$D$5:$U$607,'BM011'!U$609,0)="BRUG KOM",VLOOKUP($C2939,'BM010'!$C$5:$T$102,'BM010'!T$104,0),VLOOKUP(IF($A2939&lt;1500,'BM011'!$D$5,IF($A2939&lt;1800,'BM011'!$D$5,IF($A2939&lt;2000,'BM011'!$D$5,$A2939))),'BM011'!$D$5:$U$607,'BM011'!U$609,0))</f>
        <v>37082.25</v>
      </c>
      <c r="G2939">
        <f>SUMIFS(Baggrundsvariable!D$3:D$296,Baggrundsvariable!$A$3:$A$296,Samlet!$C2939,Baggrundsvariable!$C$3:$C$296,Samlet!$E2939)</f>
        <v>228338</v>
      </c>
      <c r="H2939" s="8">
        <f>SUMIFS(Baggrundsvariable!E$3:E$296,Baggrundsvariable!$A$3:$A$296,Samlet!$C2939,Baggrundsvariable!$C$3:$C$296,Samlet!$E2939)</f>
        <v>0.7583333333333333</v>
      </c>
      <c r="I2939" s="8">
        <f>SUMIFS(Baggrundsvariable!F$3:F$296,Baggrundsvariable!$A$3:$A$296,Samlet!$C2939,Baggrundsvariable!$C$3:$C$296,Samlet!$E2939)</f>
        <v>8.8000000000000007</v>
      </c>
      <c r="J2939" s="8">
        <f>SUMIFS(Baggrundsvariable!G$3:G$296,Baggrundsvariable!$A$3:$A$296,Samlet!$C2939,Baggrundsvariable!$C$3:$C$296,Samlet!$E2939)</f>
        <v>44.9</v>
      </c>
      <c r="K2939" s="8">
        <f>SUMIFS(Baggrundsvariable!H$3:H$296,Baggrundsvariable!$A$3:$A$296,Samlet!$C2939,Baggrundsvariable!$C$3:$C$296,Samlet!$E2939)</f>
        <v>18.2</v>
      </c>
      <c r="L2939" s="8">
        <f>SUMIFS(Baggrundsvariable!I$3:I$296,Baggrundsvariable!$A$3:$A$296,Samlet!$C2939,Baggrundsvariable!$C$3:$C$296,Samlet!$E2939)</f>
        <v>15.265994309928374</v>
      </c>
    </row>
    <row r="2940" spans="1:12">
      <c r="A2940">
        <v>1209</v>
      </c>
      <c r="B2940" t="s">
        <v>617</v>
      </c>
      <c r="C2940">
        <v>101</v>
      </c>
      <c r="D2940" t="s">
        <v>1232</v>
      </c>
      <c r="E2940">
        <v>2019</v>
      </c>
      <c r="F2940" s="15">
        <f>IF(VLOOKUP(IF($A2940&lt;1500,'BM011'!$D$5,IF($A2940&lt;1800,'BM011'!$D$5,IF($A2940&lt;2000,'BM011'!$D$5,$A2940))),'BM011'!$D$5:$U$607,'BM011'!U$609,0)="BRUG KOM",VLOOKUP($C2940,'BM010'!$C$5:$T$102,'BM010'!T$104,0),VLOOKUP(IF($A2940&lt;1500,'BM011'!$D$5,IF($A2940&lt;1800,'BM011'!$D$5,IF($A2940&lt;2000,'BM011'!$D$5,$A2940))),'BM011'!$D$5:$U$607,'BM011'!U$609,0))</f>
        <v>37082.25</v>
      </c>
      <c r="G2940">
        <f>SUMIFS(Baggrundsvariable!D$3:D$296,Baggrundsvariable!$A$3:$A$296,Samlet!$C2940,Baggrundsvariable!$C$3:$C$296,Samlet!$E2940)</f>
        <v>228338</v>
      </c>
      <c r="H2940" s="8">
        <f>SUMIFS(Baggrundsvariable!E$3:E$296,Baggrundsvariable!$A$3:$A$296,Samlet!$C2940,Baggrundsvariable!$C$3:$C$296,Samlet!$E2940)</f>
        <v>0.7583333333333333</v>
      </c>
      <c r="I2940" s="8">
        <f>SUMIFS(Baggrundsvariable!F$3:F$296,Baggrundsvariable!$A$3:$A$296,Samlet!$C2940,Baggrundsvariable!$C$3:$C$296,Samlet!$E2940)</f>
        <v>8.8000000000000007</v>
      </c>
      <c r="J2940" s="8">
        <f>SUMIFS(Baggrundsvariable!G$3:G$296,Baggrundsvariable!$A$3:$A$296,Samlet!$C2940,Baggrundsvariable!$C$3:$C$296,Samlet!$E2940)</f>
        <v>44.9</v>
      </c>
      <c r="K2940" s="8">
        <f>SUMIFS(Baggrundsvariable!H$3:H$296,Baggrundsvariable!$A$3:$A$296,Samlet!$C2940,Baggrundsvariable!$C$3:$C$296,Samlet!$E2940)</f>
        <v>18.2</v>
      </c>
      <c r="L2940" s="8">
        <f>SUMIFS(Baggrundsvariable!I$3:I$296,Baggrundsvariable!$A$3:$A$296,Samlet!$C2940,Baggrundsvariable!$C$3:$C$296,Samlet!$E2940)</f>
        <v>15.265994309928374</v>
      </c>
    </row>
    <row r="2941" spans="1:12">
      <c r="A2941">
        <v>1210</v>
      </c>
      <c r="B2941" t="s">
        <v>617</v>
      </c>
      <c r="C2941">
        <v>101</v>
      </c>
      <c r="D2941" t="s">
        <v>1232</v>
      </c>
      <c r="E2941">
        <v>2019</v>
      </c>
      <c r="F2941" s="15">
        <f>IF(VLOOKUP(IF($A2941&lt;1500,'BM011'!$D$5,IF($A2941&lt;1800,'BM011'!$D$5,IF($A2941&lt;2000,'BM011'!$D$5,$A2941))),'BM011'!$D$5:$U$607,'BM011'!U$609,0)="BRUG KOM",VLOOKUP($C2941,'BM010'!$C$5:$T$102,'BM010'!T$104,0),VLOOKUP(IF($A2941&lt;1500,'BM011'!$D$5,IF($A2941&lt;1800,'BM011'!$D$5,IF($A2941&lt;2000,'BM011'!$D$5,$A2941))),'BM011'!$D$5:$U$607,'BM011'!U$609,0))</f>
        <v>37082.25</v>
      </c>
      <c r="G2941">
        <f>SUMIFS(Baggrundsvariable!D$3:D$296,Baggrundsvariable!$A$3:$A$296,Samlet!$C2941,Baggrundsvariable!$C$3:$C$296,Samlet!$E2941)</f>
        <v>228338</v>
      </c>
      <c r="H2941" s="8">
        <f>SUMIFS(Baggrundsvariable!E$3:E$296,Baggrundsvariable!$A$3:$A$296,Samlet!$C2941,Baggrundsvariable!$C$3:$C$296,Samlet!$E2941)</f>
        <v>0.7583333333333333</v>
      </c>
      <c r="I2941" s="8">
        <f>SUMIFS(Baggrundsvariable!F$3:F$296,Baggrundsvariable!$A$3:$A$296,Samlet!$C2941,Baggrundsvariable!$C$3:$C$296,Samlet!$E2941)</f>
        <v>8.8000000000000007</v>
      </c>
      <c r="J2941" s="8">
        <f>SUMIFS(Baggrundsvariable!G$3:G$296,Baggrundsvariable!$A$3:$A$296,Samlet!$C2941,Baggrundsvariable!$C$3:$C$296,Samlet!$E2941)</f>
        <v>44.9</v>
      </c>
      <c r="K2941" s="8">
        <f>SUMIFS(Baggrundsvariable!H$3:H$296,Baggrundsvariable!$A$3:$A$296,Samlet!$C2941,Baggrundsvariable!$C$3:$C$296,Samlet!$E2941)</f>
        <v>18.2</v>
      </c>
      <c r="L2941" s="8">
        <f>SUMIFS(Baggrundsvariable!I$3:I$296,Baggrundsvariable!$A$3:$A$296,Samlet!$C2941,Baggrundsvariable!$C$3:$C$296,Samlet!$E2941)</f>
        <v>15.265994309928374</v>
      </c>
    </row>
    <row r="2942" spans="1:12">
      <c r="A2942">
        <v>1211</v>
      </c>
      <c r="B2942" t="s">
        <v>617</v>
      </c>
      <c r="C2942">
        <v>101</v>
      </c>
      <c r="D2942" t="s">
        <v>1232</v>
      </c>
      <c r="E2942">
        <v>2019</v>
      </c>
      <c r="F2942" s="15">
        <f>IF(VLOOKUP(IF($A2942&lt;1500,'BM011'!$D$5,IF($A2942&lt;1800,'BM011'!$D$5,IF($A2942&lt;2000,'BM011'!$D$5,$A2942))),'BM011'!$D$5:$U$607,'BM011'!U$609,0)="BRUG KOM",VLOOKUP($C2942,'BM010'!$C$5:$T$102,'BM010'!T$104,0),VLOOKUP(IF($A2942&lt;1500,'BM011'!$D$5,IF($A2942&lt;1800,'BM011'!$D$5,IF($A2942&lt;2000,'BM011'!$D$5,$A2942))),'BM011'!$D$5:$U$607,'BM011'!U$609,0))</f>
        <v>37082.25</v>
      </c>
      <c r="G2942">
        <f>SUMIFS(Baggrundsvariable!D$3:D$296,Baggrundsvariable!$A$3:$A$296,Samlet!$C2942,Baggrundsvariable!$C$3:$C$296,Samlet!$E2942)</f>
        <v>228338</v>
      </c>
      <c r="H2942" s="8">
        <f>SUMIFS(Baggrundsvariable!E$3:E$296,Baggrundsvariable!$A$3:$A$296,Samlet!$C2942,Baggrundsvariable!$C$3:$C$296,Samlet!$E2942)</f>
        <v>0.7583333333333333</v>
      </c>
      <c r="I2942" s="8">
        <f>SUMIFS(Baggrundsvariable!F$3:F$296,Baggrundsvariable!$A$3:$A$296,Samlet!$C2942,Baggrundsvariable!$C$3:$C$296,Samlet!$E2942)</f>
        <v>8.8000000000000007</v>
      </c>
      <c r="J2942" s="8">
        <f>SUMIFS(Baggrundsvariable!G$3:G$296,Baggrundsvariable!$A$3:$A$296,Samlet!$C2942,Baggrundsvariable!$C$3:$C$296,Samlet!$E2942)</f>
        <v>44.9</v>
      </c>
      <c r="K2942" s="8">
        <f>SUMIFS(Baggrundsvariable!H$3:H$296,Baggrundsvariable!$A$3:$A$296,Samlet!$C2942,Baggrundsvariable!$C$3:$C$296,Samlet!$E2942)</f>
        <v>18.2</v>
      </c>
      <c r="L2942" s="8">
        <f>SUMIFS(Baggrundsvariable!I$3:I$296,Baggrundsvariable!$A$3:$A$296,Samlet!$C2942,Baggrundsvariable!$C$3:$C$296,Samlet!$E2942)</f>
        <v>15.265994309928374</v>
      </c>
    </row>
    <row r="2943" spans="1:12">
      <c r="A2943">
        <v>1213</v>
      </c>
      <c r="B2943" t="s">
        <v>617</v>
      </c>
      <c r="C2943">
        <v>101</v>
      </c>
      <c r="D2943" t="s">
        <v>1232</v>
      </c>
      <c r="E2943">
        <v>2019</v>
      </c>
      <c r="F2943" s="15">
        <f>IF(VLOOKUP(IF($A2943&lt;1500,'BM011'!$D$5,IF($A2943&lt;1800,'BM011'!$D$5,IF($A2943&lt;2000,'BM011'!$D$5,$A2943))),'BM011'!$D$5:$U$607,'BM011'!U$609,0)="BRUG KOM",VLOOKUP($C2943,'BM010'!$C$5:$T$102,'BM010'!T$104,0),VLOOKUP(IF($A2943&lt;1500,'BM011'!$D$5,IF($A2943&lt;1800,'BM011'!$D$5,IF($A2943&lt;2000,'BM011'!$D$5,$A2943))),'BM011'!$D$5:$U$607,'BM011'!U$609,0))</f>
        <v>37082.25</v>
      </c>
      <c r="G2943">
        <f>SUMIFS(Baggrundsvariable!D$3:D$296,Baggrundsvariable!$A$3:$A$296,Samlet!$C2943,Baggrundsvariable!$C$3:$C$296,Samlet!$E2943)</f>
        <v>228338</v>
      </c>
      <c r="H2943" s="8">
        <f>SUMIFS(Baggrundsvariable!E$3:E$296,Baggrundsvariable!$A$3:$A$296,Samlet!$C2943,Baggrundsvariable!$C$3:$C$296,Samlet!$E2943)</f>
        <v>0.7583333333333333</v>
      </c>
      <c r="I2943" s="8">
        <f>SUMIFS(Baggrundsvariable!F$3:F$296,Baggrundsvariable!$A$3:$A$296,Samlet!$C2943,Baggrundsvariable!$C$3:$C$296,Samlet!$E2943)</f>
        <v>8.8000000000000007</v>
      </c>
      <c r="J2943" s="8">
        <f>SUMIFS(Baggrundsvariable!G$3:G$296,Baggrundsvariable!$A$3:$A$296,Samlet!$C2943,Baggrundsvariable!$C$3:$C$296,Samlet!$E2943)</f>
        <v>44.9</v>
      </c>
      <c r="K2943" s="8">
        <f>SUMIFS(Baggrundsvariable!H$3:H$296,Baggrundsvariable!$A$3:$A$296,Samlet!$C2943,Baggrundsvariable!$C$3:$C$296,Samlet!$E2943)</f>
        <v>18.2</v>
      </c>
      <c r="L2943" s="8">
        <f>SUMIFS(Baggrundsvariable!I$3:I$296,Baggrundsvariable!$A$3:$A$296,Samlet!$C2943,Baggrundsvariable!$C$3:$C$296,Samlet!$E2943)</f>
        <v>15.265994309928374</v>
      </c>
    </row>
    <row r="2944" spans="1:12">
      <c r="A2944">
        <v>1214</v>
      </c>
      <c r="B2944" t="s">
        <v>617</v>
      </c>
      <c r="C2944">
        <v>101</v>
      </c>
      <c r="D2944" t="s">
        <v>1232</v>
      </c>
      <c r="E2944">
        <v>2019</v>
      </c>
      <c r="F2944" s="15">
        <f>IF(VLOOKUP(IF($A2944&lt;1500,'BM011'!$D$5,IF($A2944&lt;1800,'BM011'!$D$5,IF($A2944&lt;2000,'BM011'!$D$5,$A2944))),'BM011'!$D$5:$U$607,'BM011'!U$609,0)="BRUG KOM",VLOOKUP($C2944,'BM010'!$C$5:$T$102,'BM010'!T$104,0),VLOOKUP(IF($A2944&lt;1500,'BM011'!$D$5,IF($A2944&lt;1800,'BM011'!$D$5,IF($A2944&lt;2000,'BM011'!$D$5,$A2944))),'BM011'!$D$5:$U$607,'BM011'!U$609,0))</f>
        <v>37082.25</v>
      </c>
      <c r="G2944">
        <f>SUMIFS(Baggrundsvariable!D$3:D$296,Baggrundsvariable!$A$3:$A$296,Samlet!$C2944,Baggrundsvariable!$C$3:$C$296,Samlet!$E2944)</f>
        <v>228338</v>
      </c>
      <c r="H2944" s="8">
        <f>SUMIFS(Baggrundsvariable!E$3:E$296,Baggrundsvariable!$A$3:$A$296,Samlet!$C2944,Baggrundsvariable!$C$3:$C$296,Samlet!$E2944)</f>
        <v>0.7583333333333333</v>
      </c>
      <c r="I2944" s="8">
        <f>SUMIFS(Baggrundsvariable!F$3:F$296,Baggrundsvariable!$A$3:$A$296,Samlet!$C2944,Baggrundsvariable!$C$3:$C$296,Samlet!$E2944)</f>
        <v>8.8000000000000007</v>
      </c>
      <c r="J2944" s="8">
        <f>SUMIFS(Baggrundsvariable!G$3:G$296,Baggrundsvariable!$A$3:$A$296,Samlet!$C2944,Baggrundsvariable!$C$3:$C$296,Samlet!$E2944)</f>
        <v>44.9</v>
      </c>
      <c r="K2944" s="8">
        <f>SUMIFS(Baggrundsvariable!H$3:H$296,Baggrundsvariable!$A$3:$A$296,Samlet!$C2944,Baggrundsvariable!$C$3:$C$296,Samlet!$E2944)</f>
        <v>18.2</v>
      </c>
      <c r="L2944" s="8">
        <f>SUMIFS(Baggrundsvariable!I$3:I$296,Baggrundsvariable!$A$3:$A$296,Samlet!$C2944,Baggrundsvariable!$C$3:$C$296,Samlet!$E2944)</f>
        <v>15.265994309928374</v>
      </c>
    </row>
    <row r="2945" spans="1:12">
      <c r="A2945">
        <v>1215</v>
      </c>
      <c r="B2945" t="s">
        <v>617</v>
      </c>
      <c r="C2945">
        <v>101</v>
      </c>
      <c r="D2945" t="s">
        <v>1232</v>
      </c>
      <c r="E2945">
        <v>2019</v>
      </c>
      <c r="F2945" s="15">
        <f>IF(VLOOKUP(IF($A2945&lt;1500,'BM011'!$D$5,IF($A2945&lt;1800,'BM011'!$D$5,IF($A2945&lt;2000,'BM011'!$D$5,$A2945))),'BM011'!$D$5:$U$607,'BM011'!U$609,0)="BRUG KOM",VLOOKUP($C2945,'BM010'!$C$5:$T$102,'BM010'!T$104,0),VLOOKUP(IF($A2945&lt;1500,'BM011'!$D$5,IF($A2945&lt;1800,'BM011'!$D$5,IF($A2945&lt;2000,'BM011'!$D$5,$A2945))),'BM011'!$D$5:$U$607,'BM011'!U$609,0))</f>
        <v>37082.25</v>
      </c>
      <c r="G2945">
        <f>SUMIFS(Baggrundsvariable!D$3:D$296,Baggrundsvariable!$A$3:$A$296,Samlet!$C2945,Baggrundsvariable!$C$3:$C$296,Samlet!$E2945)</f>
        <v>228338</v>
      </c>
      <c r="H2945" s="8">
        <f>SUMIFS(Baggrundsvariable!E$3:E$296,Baggrundsvariable!$A$3:$A$296,Samlet!$C2945,Baggrundsvariable!$C$3:$C$296,Samlet!$E2945)</f>
        <v>0.7583333333333333</v>
      </c>
      <c r="I2945" s="8">
        <f>SUMIFS(Baggrundsvariable!F$3:F$296,Baggrundsvariable!$A$3:$A$296,Samlet!$C2945,Baggrundsvariable!$C$3:$C$296,Samlet!$E2945)</f>
        <v>8.8000000000000007</v>
      </c>
      <c r="J2945" s="8">
        <f>SUMIFS(Baggrundsvariable!G$3:G$296,Baggrundsvariable!$A$3:$A$296,Samlet!$C2945,Baggrundsvariable!$C$3:$C$296,Samlet!$E2945)</f>
        <v>44.9</v>
      </c>
      <c r="K2945" s="8">
        <f>SUMIFS(Baggrundsvariable!H$3:H$296,Baggrundsvariable!$A$3:$A$296,Samlet!$C2945,Baggrundsvariable!$C$3:$C$296,Samlet!$E2945)</f>
        <v>18.2</v>
      </c>
      <c r="L2945" s="8">
        <f>SUMIFS(Baggrundsvariable!I$3:I$296,Baggrundsvariable!$A$3:$A$296,Samlet!$C2945,Baggrundsvariable!$C$3:$C$296,Samlet!$E2945)</f>
        <v>15.265994309928374</v>
      </c>
    </row>
    <row r="2946" spans="1:12">
      <c r="A2946">
        <v>1216</v>
      </c>
      <c r="B2946" t="s">
        <v>617</v>
      </c>
      <c r="C2946">
        <v>101</v>
      </c>
      <c r="D2946" t="s">
        <v>1232</v>
      </c>
      <c r="E2946">
        <v>2019</v>
      </c>
      <c r="F2946" s="15">
        <f>IF(VLOOKUP(IF($A2946&lt;1500,'BM011'!$D$5,IF($A2946&lt;1800,'BM011'!$D$5,IF($A2946&lt;2000,'BM011'!$D$5,$A2946))),'BM011'!$D$5:$U$607,'BM011'!U$609,0)="BRUG KOM",VLOOKUP($C2946,'BM010'!$C$5:$T$102,'BM010'!T$104,0),VLOOKUP(IF($A2946&lt;1500,'BM011'!$D$5,IF($A2946&lt;1800,'BM011'!$D$5,IF($A2946&lt;2000,'BM011'!$D$5,$A2946))),'BM011'!$D$5:$U$607,'BM011'!U$609,0))</f>
        <v>37082.25</v>
      </c>
      <c r="G2946">
        <f>SUMIFS(Baggrundsvariable!D$3:D$296,Baggrundsvariable!$A$3:$A$296,Samlet!$C2946,Baggrundsvariable!$C$3:$C$296,Samlet!$E2946)</f>
        <v>228338</v>
      </c>
      <c r="H2946" s="8">
        <f>SUMIFS(Baggrundsvariable!E$3:E$296,Baggrundsvariable!$A$3:$A$296,Samlet!$C2946,Baggrundsvariable!$C$3:$C$296,Samlet!$E2946)</f>
        <v>0.7583333333333333</v>
      </c>
      <c r="I2946" s="8">
        <f>SUMIFS(Baggrundsvariable!F$3:F$296,Baggrundsvariable!$A$3:$A$296,Samlet!$C2946,Baggrundsvariable!$C$3:$C$296,Samlet!$E2946)</f>
        <v>8.8000000000000007</v>
      </c>
      <c r="J2946" s="8">
        <f>SUMIFS(Baggrundsvariable!G$3:G$296,Baggrundsvariable!$A$3:$A$296,Samlet!$C2946,Baggrundsvariable!$C$3:$C$296,Samlet!$E2946)</f>
        <v>44.9</v>
      </c>
      <c r="K2946" s="8">
        <f>SUMIFS(Baggrundsvariable!H$3:H$296,Baggrundsvariable!$A$3:$A$296,Samlet!$C2946,Baggrundsvariable!$C$3:$C$296,Samlet!$E2946)</f>
        <v>18.2</v>
      </c>
      <c r="L2946" s="8">
        <f>SUMIFS(Baggrundsvariable!I$3:I$296,Baggrundsvariable!$A$3:$A$296,Samlet!$C2946,Baggrundsvariable!$C$3:$C$296,Samlet!$E2946)</f>
        <v>15.265994309928374</v>
      </c>
    </row>
    <row r="2947" spans="1:12">
      <c r="A2947">
        <v>1217</v>
      </c>
      <c r="B2947" t="s">
        <v>617</v>
      </c>
      <c r="C2947">
        <v>101</v>
      </c>
      <c r="D2947" t="s">
        <v>1232</v>
      </c>
      <c r="E2947">
        <v>2019</v>
      </c>
      <c r="F2947" s="15">
        <f>IF(VLOOKUP(IF($A2947&lt;1500,'BM011'!$D$5,IF($A2947&lt;1800,'BM011'!$D$5,IF($A2947&lt;2000,'BM011'!$D$5,$A2947))),'BM011'!$D$5:$U$607,'BM011'!U$609,0)="BRUG KOM",VLOOKUP($C2947,'BM010'!$C$5:$T$102,'BM010'!T$104,0),VLOOKUP(IF($A2947&lt;1500,'BM011'!$D$5,IF($A2947&lt;1800,'BM011'!$D$5,IF($A2947&lt;2000,'BM011'!$D$5,$A2947))),'BM011'!$D$5:$U$607,'BM011'!U$609,0))</f>
        <v>37082.25</v>
      </c>
      <c r="G2947">
        <f>SUMIFS(Baggrundsvariable!D$3:D$296,Baggrundsvariable!$A$3:$A$296,Samlet!$C2947,Baggrundsvariable!$C$3:$C$296,Samlet!$E2947)</f>
        <v>228338</v>
      </c>
      <c r="H2947" s="8">
        <f>SUMIFS(Baggrundsvariable!E$3:E$296,Baggrundsvariable!$A$3:$A$296,Samlet!$C2947,Baggrundsvariable!$C$3:$C$296,Samlet!$E2947)</f>
        <v>0.7583333333333333</v>
      </c>
      <c r="I2947" s="8">
        <f>SUMIFS(Baggrundsvariable!F$3:F$296,Baggrundsvariable!$A$3:$A$296,Samlet!$C2947,Baggrundsvariable!$C$3:$C$296,Samlet!$E2947)</f>
        <v>8.8000000000000007</v>
      </c>
      <c r="J2947" s="8">
        <f>SUMIFS(Baggrundsvariable!G$3:G$296,Baggrundsvariable!$A$3:$A$296,Samlet!$C2947,Baggrundsvariable!$C$3:$C$296,Samlet!$E2947)</f>
        <v>44.9</v>
      </c>
      <c r="K2947" s="8">
        <f>SUMIFS(Baggrundsvariable!H$3:H$296,Baggrundsvariable!$A$3:$A$296,Samlet!$C2947,Baggrundsvariable!$C$3:$C$296,Samlet!$E2947)</f>
        <v>18.2</v>
      </c>
      <c r="L2947" s="8">
        <f>SUMIFS(Baggrundsvariable!I$3:I$296,Baggrundsvariable!$A$3:$A$296,Samlet!$C2947,Baggrundsvariable!$C$3:$C$296,Samlet!$E2947)</f>
        <v>15.265994309928374</v>
      </c>
    </row>
    <row r="2948" spans="1:12">
      <c r="A2948">
        <v>1218</v>
      </c>
      <c r="B2948" t="s">
        <v>617</v>
      </c>
      <c r="C2948">
        <v>101</v>
      </c>
      <c r="D2948" t="s">
        <v>1232</v>
      </c>
      <c r="E2948">
        <v>2019</v>
      </c>
      <c r="F2948" s="15">
        <f>IF(VLOOKUP(IF($A2948&lt;1500,'BM011'!$D$5,IF($A2948&lt;1800,'BM011'!$D$5,IF($A2948&lt;2000,'BM011'!$D$5,$A2948))),'BM011'!$D$5:$U$607,'BM011'!U$609,0)="BRUG KOM",VLOOKUP($C2948,'BM010'!$C$5:$T$102,'BM010'!T$104,0),VLOOKUP(IF($A2948&lt;1500,'BM011'!$D$5,IF($A2948&lt;1800,'BM011'!$D$5,IF($A2948&lt;2000,'BM011'!$D$5,$A2948))),'BM011'!$D$5:$U$607,'BM011'!U$609,0))</f>
        <v>37082.25</v>
      </c>
      <c r="G2948">
        <f>SUMIFS(Baggrundsvariable!D$3:D$296,Baggrundsvariable!$A$3:$A$296,Samlet!$C2948,Baggrundsvariable!$C$3:$C$296,Samlet!$E2948)</f>
        <v>228338</v>
      </c>
      <c r="H2948" s="8">
        <f>SUMIFS(Baggrundsvariable!E$3:E$296,Baggrundsvariable!$A$3:$A$296,Samlet!$C2948,Baggrundsvariable!$C$3:$C$296,Samlet!$E2948)</f>
        <v>0.7583333333333333</v>
      </c>
      <c r="I2948" s="8">
        <f>SUMIFS(Baggrundsvariable!F$3:F$296,Baggrundsvariable!$A$3:$A$296,Samlet!$C2948,Baggrundsvariable!$C$3:$C$296,Samlet!$E2948)</f>
        <v>8.8000000000000007</v>
      </c>
      <c r="J2948" s="8">
        <f>SUMIFS(Baggrundsvariable!G$3:G$296,Baggrundsvariable!$A$3:$A$296,Samlet!$C2948,Baggrundsvariable!$C$3:$C$296,Samlet!$E2948)</f>
        <v>44.9</v>
      </c>
      <c r="K2948" s="8">
        <f>SUMIFS(Baggrundsvariable!H$3:H$296,Baggrundsvariable!$A$3:$A$296,Samlet!$C2948,Baggrundsvariable!$C$3:$C$296,Samlet!$E2948)</f>
        <v>18.2</v>
      </c>
      <c r="L2948" s="8">
        <f>SUMIFS(Baggrundsvariable!I$3:I$296,Baggrundsvariable!$A$3:$A$296,Samlet!$C2948,Baggrundsvariable!$C$3:$C$296,Samlet!$E2948)</f>
        <v>15.265994309928374</v>
      </c>
    </row>
    <row r="2949" spans="1:12">
      <c r="A2949">
        <v>1219</v>
      </c>
      <c r="B2949" t="s">
        <v>617</v>
      </c>
      <c r="C2949">
        <v>101</v>
      </c>
      <c r="D2949" t="s">
        <v>1232</v>
      </c>
      <c r="E2949">
        <v>2019</v>
      </c>
      <c r="F2949" s="15">
        <f>IF(VLOOKUP(IF($A2949&lt;1500,'BM011'!$D$5,IF($A2949&lt;1800,'BM011'!$D$5,IF($A2949&lt;2000,'BM011'!$D$5,$A2949))),'BM011'!$D$5:$U$607,'BM011'!U$609,0)="BRUG KOM",VLOOKUP($C2949,'BM010'!$C$5:$T$102,'BM010'!T$104,0),VLOOKUP(IF($A2949&lt;1500,'BM011'!$D$5,IF($A2949&lt;1800,'BM011'!$D$5,IF($A2949&lt;2000,'BM011'!$D$5,$A2949))),'BM011'!$D$5:$U$607,'BM011'!U$609,0))</f>
        <v>37082.25</v>
      </c>
      <c r="G2949">
        <f>SUMIFS(Baggrundsvariable!D$3:D$296,Baggrundsvariable!$A$3:$A$296,Samlet!$C2949,Baggrundsvariable!$C$3:$C$296,Samlet!$E2949)</f>
        <v>228338</v>
      </c>
      <c r="H2949" s="8">
        <f>SUMIFS(Baggrundsvariable!E$3:E$296,Baggrundsvariable!$A$3:$A$296,Samlet!$C2949,Baggrundsvariable!$C$3:$C$296,Samlet!$E2949)</f>
        <v>0.7583333333333333</v>
      </c>
      <c r="I2949" s="8">
        <f>SUMIFS(Baggrundsvariable!F$3:F$296,Baggrundsvariable!$A$3:$A$296,Samlet!$C2949,Baggrundsvariable!$C$3:$C$296,Samlet!$E2949)</f>
        <v>8.8000000000000007</v>
      </c>
      <c r="J2949" s="8">
        <f>SUMIFS(Baggrundsvariable!G$3:G$296,Baggrundsvariable!$A$3:$A$296,Samlet!$C2949,Baggrundsvariable!$C$3:$C$296,Samlet!$E2949)</f>
        <v>44.9</v>
      </c>
      <c r="K2949" s="8">
        <f>SUMIFS(Baggrundsvariable!H$3:H$296,Baggrundsvariable!$A$3:$A$296,Samlet!$C2949,Baggrundsvariable!$C$3:$C$296,Samlet!$E2949)</f>
        <v>18.2</v>
      </c>
      <c r="L2949" s="8">
        <f>SUMIFS(Baggrundsvariable!I$3:I$296,Baggrundsvariable!$A$3:$A$296,Samlet!$C2949,Baggrundsvariable!$C$3:$C$296,Samlet!$E2949)</f>
        <v>15.265994309928374</v>
      </c>
    </row>
    <row r="2950" spans="1:12">
      <c r="A2950">
        <v>1220</v>
      </c>
      <c r="B2950" t="s">
        <v>617</v>
      </c>
      <c r="C2950">
        <v>101</v>
      </c>
      <c r="D2950" t="s">
        <v>1232</v>
      </c>
      <c r="E2950">
        <v>2019</v>
      </c>
      <c r="F2950" s="15">
        <f>IF(VLOOKUP(IF($A2950&lt;1500,'BM011'!$D$5,IF($A2950&lt;1800,'BM011'!$D$5,IF($A2950&lt;2000,'BM011'!$D$5,$A2950))),'BM011'!$D$5:$U$607,'BM011'!U$609,0)="BRUG KOM",VLOOKUP($C2950,'BM010'!$C$5:$T$102,'BM010'!T$104,0),VLOOKUP(IF($A2950&lt;1500,'BM011'!$D$5,IF($A2950&lt;1800,'BM011'!$D$5,IF($A2950&lt;2000,'BM011'!$D$5,$A2950))),'BM011'!$D$5:$U$607,'BM011'!U$609,0))</f>
        <v>37082.25</v>
      </c>
      <c r="G2950">
        <f>SUMIFS(Baggrundsvariable!D$3:D$296,Baggrundsvariable!$A$3:$A$296,Samlet!$C2950,Baggrundsvariable!$C$3:$C$296,Samlet!$E2950)</f>
        <v>228338</v>
      </c>
      <c r="H2950" s="8">
        <f>SUMIFS(Baggrundsvariable!E$3:E$296,Baggrundsvariable!$A$3:$A$296,Samlet!$C2950,Baggrundsvariable!$C$3:$C$296,Samlet!$E2950)</f>
        <v>0.7583333333333333</v>
      </c>
      <c r="I2950" s="8">
        <f>SUMIFS(Baggrundsvariable!F$3:F$296,Baggrundsvariable!$A$3:$A$296,Samlet!$C2950,Baggrundsvariable!$C$3:$C$296,Samlet!$E2950)</f>
        <v>8.8000000000000007</v>
      </c>
      <c r="J2950" s="8">
        <f>SUMIFS(Baggrundsvariable!G$3:G$296,Baggrundsvariable!$A$3:$A$296,Samlet!$C2950,Baggrundsvariable!$C$3:$C$296,Samlet!$E2950)</f>
        <v>44.9</v>
      </c>
      <c r="K2950" s="8">
        <f>SUMIFS(Baggrundsvariable!H$3:H$296,Baggrundsvariable!$A$3:$A$296,Samlet!$C2950,Baggrundsvariable!$C$3:$C$296,Samlet!$E2950)</f>
        <v>18.2</v>
      </c>
      <c r="L2950" s="8">
        <f>SUMIFS(Baggrundsvariable!I$3:I$296,Baggrundsvariable!$A$3:$A$296,Samlet!$C2950,Baggrundsvariable!$C$3:$C$296,Samlet!$E2950)</f>
        <v>15.265994309928374</v>
      </c>
    </row>
    <row r="2951" spans="1:12">
      <c r="A2951">
        <v>1221</v>
      </c>
      <c r="B2951" t="s">
        <v>617</v>
      </c>
      <c r="C2951">
        <v>101</v>
      </c>
      <c r="D2951" t="s">
        <v>1232</v>
      </c>
      <c r="E2951">
        <v>2019</v>
      </c>
      <c r="F2951" s="15">
        <f>IF(VLOOKUP(IF($A2951&lt;1500,'BM011'!$D$5,IF($A2951&lt;1800,'BM011'!$D$5,IF($A2951&lt;2000,'BM011'!$D$5,$A2951))),'BM011'!$D$5:$U$607,'BM011'!U$609,0)="BRUG KOM",VLOOKUP($C2951,'BM010'!$C$5:$T$102,'BM010'!T$104,0),VLOOKUP(IF($A2951&lt;1500,'BM011'!$D$5,IF($A2951&lt;1800,'BM011'!$D$5,IF($A2951&lt;2000,'BM011'!$D$5,$A2951))),'BM011'!$D$5:$U$607,'BM011'!U$609,0))</f>
        <v>37082.25</v>
      </c>
      <c r="G2951">
        <f>SUMIFS(Baggrundsvariable!D$3:D$296,Baggrundsvariable!$A$3:$A$296,Samlet!$C2951,Baggrundsvariable!$C$3:$C$296,Samlet!$E2951)</f>
        <v>228338</v>
      </c>
      <c r="H2951" s="8">
        <f>SUMIFS(Baggrundsvariable!E$3:E$296,Baggrundsvariable!$A$3:$A$296,Samlet!$C2951,Baggrundsvariable!$C$3:$C$296,Samlet!$E2951)</f>
        <v>0.7583333333333333</v>
      </c>
      <c r="I2951" s="8">
        <f>SUMIFS(Baggrundsvariable!F$3:F$296,Baggrundsvariable!$A$3:$A$296,Samlet!$C2951,Baggrundsvariable!$C$3:$C$296,Samlet!$E2951)</f>
        <v>8.8000000000000007</v>
      </c>
      <c r="J2951" s="8">
        <f>SUMIFS(Baggrundsvariable!G$3:G$296,Baggrundsvariable!$A$3:$A$296,Samlet!$C2951,Baggrundsvariable!$C$3:$C$296,Samlet!$E2951)</f>
        <v>44.9</v>
      </c>
      <c r="K2951" s="8">
        <f>SUMIFS(Baggrundsvariable!H$3:H$296,Baggrundsvariable!$A$3:$A$296,Samlet!$C2951,Baggrundsvariable!$C$3:$C$296,Samlet!$E2951)</f>
        <v>18.2</v>
      </c>
      <c r="L2951" s="8">
        <f>SUMIFS(Baggrundsvariable!I$3:I$296,Baggrundsvariable!$A$3:$A$296,Samlet!$C2951,Baggrundsvariable!$C$3:$C$296,Samlet!$E2951)</f>
        <v>15.265994309928374</v>
      </c>
    </row>
    <row r="2952" spans="1:12">
      <c r="A2952">
        <v>1240</v>
      </c>
      <c r="B2952" t="s">
        <v>617</v>
      </c>
      <c r="C2952">
        <v>101</v>
      </c>
      <c r="D2952" t="s">
        <v>1232</v>
      </c>
      <c r="E2952">
        <v>2019</v>
      </c>
      <c r="F2952" s="15">
        <f>IF(VLOOKUP(IF($A2952&lt;1500,'BM011'!$D$5,IF($A2952&lt;1800,'BM011'!$D$5,IF($A2952&lt;2000,'BM011'!$D$5,$A2952))),'BM011'!$D$5:$U$607,'BM011'!U$609,0)="BRUG KOM",VLOOKUP($C2952,'BM010'!$C$5:$T$102,'BM010'!T$104,0),VLOOKUP(IF($A2952&lt;1500,'BM011'!$D$5,IF($A2952&lt;1800,'BM011'!$D$5,IF($A2952&lt;2000,'BM011'!$D$5,$A2952))),'BM011'!$D$5:$U$607,'BM011'!U$609,0))</f>
        <v>37082.25</v>
      </c>
      <c r="G2952">
        <f>SUMIFS(Baggrundsvariable!D$3:D$296,Baggrundsvariable!$A$3:$A$296,Samlet!$C2952,Baggrundsvariable!$C$3:$C$296,Samlet!$E2952)</f>
        <v>228338</v>
      </c>
      <c r="H2952" s="8">
        <f>SUMIFS(Baggrundsvariable!E$3:E$296,Baggrundsvariable!$A$3:$A$296,Samlet!$C2952,Baggrundsvariable!$C$3:$C$296,Samlet!$E2952)</f>
        <v>0.7583333333333333</v>
      </c>
      <c r="I2952" s="8">
        <f>SUMIFS(Baggrundsvariable!F$3:F$296,Baggrundsvariable!$A$3:$A$296,Samlet!$C2952,Baggrundsvariable!$C$3:$C$296,Samlet!$E2952)</f>
        <v>8.8000000000000007</v>
      </c>
      <c r="J2952" s="8">
        <f>SUMIFS(Baggrundsvariable!G$3:G$296,Baggrundsvariable!$A$3:$A$296,Samlet!$C2952,Baggrundsvariable!$C$3:$C$296,Samlet!$E2952)</f>
        <v>44.9</v>
      </c>
      <c r="K2952" s="8">
        <f>SUMIFS(Baggrundsvariable!H$3:H$296,Baggrundsvariable!$A$3:$A$296,Samlet!$C2952,Baggrundsvariable!$C$3:$C$296,Samlet!$E2952)</f>
        <v>18.2</v>
      </c>
      <c r="L2952" s="8">
        <f>SUMIFS(Baggrundsvariable!I$3:I$296,Baggrundsvariable!$A$3:$A$296,Samlet!$C2952,Baggrundsvariable!$C$3:$C$296,Samlet!$E2952)</f>
        <v>15.265994309928374</v>
      </c>
    </row>
    <row r="2953" spans="1:12">
      <c r="A2953">
        <v>1250</v>
      </c>
      <c r="B2953" t="s">
        <v>617</v>
      </c>
      <c r="C2953">
        <v>101</v>
      </c>
      <c r="D2953" t="s">
        <v>1232</v>
      </c>
      <c r="E2953">
        <v>2019</v>
      </c>
      <c r="F2953" s="15">
        <f>IF(VLOOKUP(IF($A2953&lt;1500,'BM011'!$D$5,IF($A2953&lt;1800,'BM011'!$D$5,IF($A2953&lt;2000,'BM011'!$D$5,$A2953))),'BM011'!$D$5:$U$607,'BM011'!U$609,0)="BRUG KOM",VLOOKUP($C2953,'BM010'!$C$5:$T$102,'BM010'!T$104,0),VLOOKUP(IF($A2953&lt;1500,'BM011'!$D$5,IF($A2953&lt;1800,'BM011'!$D$5,IF($A2953&lt;2000,'BM011'!$D$5,$A2953))),'BM011'!$D$5:$U$607,'BM011'!U$609,0))</f>
        <v>37082.25</v>
      </c>
      <c r="G2953">
        <f>SUMIFS(Baggrundsvariable!D$3:D$296,Baggrundsvariable!$A$3:$A$296,Samlet!$C2953,Baggrundsvariable!$C$3:$C$296,Samlet!$E2953)</f>
        <v>228338</v>
      </c>
      <c r="H2953" s="8">
        <f>SUMIFS(Baggrundsvariable!E$3:E$296,Baggrundsvariable!$A$3:$A$296,Samlet!$C2953,Baggrundsvariable!$C$3:$C$296,Samlet!$E2953)</f>
        <v>0.7583333333333333</v>
      </c>
      <c r="I2953" s="8">
        <f>SUMIFS(Baggrundsvariable!F$3:F$296,Baggrundsvariable!$A$3:$A$296,Samlet!$C2953,Baggrundsvariable!$C$3:$C$296,Samlet!$E2953)</f>
        <v>8.8000000000000007</v>
      </c>
      <c r="J2953" s="8">
        <f>SUMIFS(Baggrundsvariable!G$3:G$296,Baggrundsvariable!$A$3:$A$296,Samlet!$C2953,Baggrundsvariable!$C$3:$C$296,Samlet!$E2953)</f>
        <v>44.9</v>
      </c>
      <c r="K2953" s="8">
        <f>SUMIFS(Baggrundsvariable!H$3:H$296,Baggrundsvariable!$A$3:$A$296,Samlet!$C2953,Baggrundsvariable!$C$3:$C$296,Samlet!$E2953)</f>
        <v>18.2</v>
      </c>
      <c r="L2953" s="8">
        <f>SUMIFS(Baggrundsvariable!I$3:I$296,Baggrundsvariable!$A$3:$A$296,Samlet!$C2953,Baggrundsvariable!$C$3:$C$296,Samlet!$E2953)</f>
        <v>15.265994309928374</v>
      </c>
    </row>
    <row r="2954" spans="1:12">
      <c r="A2954">
        <v>1251</v>
      </c>
      <c r="B2954" t="s">
        <v>617</v>
      </c>
      <c r="C2954">
        <v>101</v>
      </c>
      <c r="D2954" t="s">
        <v>1232</v>
      </c>
      <c r="E2954">
        <v>2019</v>
      </c>
      <c r="F2954" s="15">
        <f>IF(VLOOKUP(IF($A2954&lt;1500,'BM011'!$D$5,IF($A2954&lt;1800,'BM011'!$D$5,IF($A2954&lt;2000,'BM011'!$D$5,$A2954))),'BM011'!$D$5:$U$607,'BM011'!U$609,0)="BRUG KOM",VLOOKUP($C2954,'BM010'!$C$5:$T$102,'BM010'!T$104,0),VLOOKUP(IF($A2954&lt;1500,'BM011'!$D$5,IF($A2954&lt;1800,'BM011'!$D$5,IF($A2954&lt;2000,'BM011'!$D$5,$A2954))),'BM011'!$D$5:$U$607,'BM011'!U$609,0))</f>
        <v>37082.25</v>
      </c>
      <c r="G2954">
        <f>SUMIFS(Baggrundsvariable!D$3:D$296,Baggrundsvariable!$A$3:$A$296,Samlet!$C2954,Baggrundsvariable!$C$3:$C$296,Samlet!$E2954)</f>
        <v>228338</v>
      </c>
      <c r="H2954" s="8">
        <f>SUMIFS(Baggrundsvariable!E$3:E$296,Baggrundsvariable!$A$3:$A$296,Samlet!$C2954,Baggrundsvariable!$C$3:$C$296,Samlet!$E2954)</f>
        <v>0.7583333333333333</v>
      </c>
      <c r="I2954" s="8">
        <f>SUMIFS(Baggrundsvariable!F$3:F$296,Baggrundsvariable!$A$3:$A$296,Samlet!$C2954,Baggrundsvariable!$C$3:$C$296,Samlet!$E2954)</f>
        <v>8.8000000000000007</v>
      </c>
      <c r="J2954" s="8">
        <f>SUMIFS(Baggrundsvariable!G$3:G$296,Baggrundsvariable!$A$3:$A$296,Samlet!$C2954,Baggrundsvariable!$C$3:$C$296,Samlet!$E2954)</f>
        <v>44.9</v>
      </c>
      <c r="K2954" s="8">
        <f>SUMIFS(Baggrundsvariable!H$3:H$296,Baggrundsvariable!$A$3:$A$296,Samlet!$C2954,Baggrundsvariable!$C$3:$C$296,Samlet!$E2954)</f>
        <v>18.2</v>
      </c>
      <c r="L2954" s="8">
        <f>SUMIFS(Baggrundsvariable!I$3:I$296,Baggrundsvariable!$A$3:$A$296,Samlet!$C2954,Baggrundsvariable!$C$3:$C$296,Samlet!$E2954)</f>
        <v>15.265994309928374</v>
      </c>
    </row>
    <row r="2955" spans="1:12">
      <c r="A2955">
        <v>1252</v>
      </c>
      <c r="B2955" t="s">
        <v>617</v>
      </c>
      <c r="C2955">
        <v>101</v>
      </c>
      <c r="D2955" t="s">
        <v>1232</v>
      </c>
      <c r="E2955">
        <v>2019</v>
      </c>
      <c r="F2955" s="15">
        <f>IF(VLOOKUP(IF($A2955&lt;1500,'BM011'!$D$5,IF($A2955&lt;1800,'BM011'!$D$5,IF($A2955&lt;2000,'BM011'!$D$5,$A2955))),'BM011'!$D$5:$U$607,'BM011'!U$609,0)="BRUG KOM",VLOOKUP($C2955,'BM010'!$C$5:$T$102,'BM010'!T$104,0),VLOOKUP(IF($A2955&lt;1500,'BM011'!$D$5,IF($A2955&lt;1800,'BM011'!$D$5,IF($A2955&lt;2000,'BM011'!$D$5,$A2955))),'BM011'!$D$5:$U$607,'BM011'!U$609,0))</f>
        <v>37082.25</v>
      </c>
      <c r="G2955">
        <f>SUMIFS(Baggrundsvariable!D$3:D$296,Baggrundsvariable!$A$3:$A$296,Samlet!$C2955,Baggrundsvariable!$C$3:$C$296,Samlet!$E2955)</f>
        <v>228338</v>
      </c>
      <c r="H2955" s="8">
        <f>SUMIFS(Baggrundsvariable!E$3:E$296,Baggrundsvariable!$A$3:$A$296,Samlet!$C2955,Baggrundsvariable!$C$3:$C$296,Samlet!$E2955)</f>
        <v>0.7583333333333333</v>
      </c>
      <c r="I2955" s="8">
        <f>SUMIFS(Baggrundsvariable!F$3:F$296,Baggrundsvariable!$A$3:$A$296,Samlet!$C2955,Baggrundsvariable!$C$3:$C$296,Samlet!$E2955)</f>
        <v>8.8000000000000007</v>
      </c>
      <c r="J2955" s="8">
        <f>SUMIFS(Baggrundsvariable!G$3:G$296,Baggrundsvariable!$A$3:$A$296,Samlet!$C2955,Baggrundsvariable!$C$3:$C$296,Samlet!$E2955)</f>
        <v>44.9</v>
      </c>
      <c r="K2955" s="8">
        <f>SUMIFS(Baggrundsvariable!H$3:H$296,Baggrundsvariable!$A$3:$A$296,Samlet!$C2955,Baggrundsvariable!$C$3:$C$296,Samlet!$E2955)</f>
        <v>18.2</v>
      </c>
      <c r="L2955" s="8">
        <f>SUMIFS(Baggrundsvariable!I$3:I$296,Baggrundsvariable!$A$3:$A$296,Samlet!$C2955,Baggrundsvariable!$C$3:$C$296,Samlet!$E2955)</f>
        <v>15.265994309928374</v>
      </c>
    </row>
    <row r="2956" spans="1:12">
      <c r="A2956">
        <v>1253</v>
      </c>
      <c r="B2956" t="s">
        <v>617</v>
      </c>
      <c r="C2956">
        <v>101</v>
      </c>
      <c r="D2956" t="s">
        <v>1232</v>
      </c>
      <c r="E2956">
        <v>2019</v>
      </c>
      <c r="F2956" s="15">
        <f>IF(VLOOKUP(IF($A2956&lt;1500,'BM011'!$D$5,IF($A2956&lt;1800,'BM011'!$D$5,IF($A2956&lt;2000,'BM011'!$D$5,$A2956))),'BM011'!$D$5:$U$607,'BM011'!U$609,0)="BRUG KOM",VLOOKUP($C2956,'BM010'!$C$5:$T$102,'BM010'!T$104,0),VLOOKUP(IF($A2956&lt;1500,'BM011'!$D$5,IF($A2956&lt;1800,'BM011'!$D$5,IF($A2956&lt;2000,'BM011'!$D$5,$A2956))),'BM011'!$D$5:$U$607,'BM011'!U$609,0))</f>
        <v>37082.25</v>
      </c>
      <c r="G2956">
        <f>SUMIFS(Baggrundsvariable!D$3:D$296,Baggrundsvariable!$A$3:$A$296,Samlet!$C2956,Baggrundsvariable!$C$3:$C$296,Samlet!$E2956)</f>
        <v>228338</v>
      </c>
      <c r="H2956" s="8">
        <f>SUMIFS(Baggrundsvariable!E$3:E$296,Baggrundsvariable!$A$3:$A$296,Samlet!$C2956,Baggrundsvariable!$C$3:$C$296,Samlet!$E2956)</f>
        <v>0.7583333333333333</v>
      </c>
      <c r="I2956" s="8">
        <f>SUMIFS(Baggrundsvariable!F$3:F$296,Baggrundsvariable!$A$3:$A$296,Samlet!$C2956,Baggrundsvariable!$C$3:$C$296,Samlet!$E2956)</f>
        <v>8.8000000000000007</v>
      </c>
      <c r="J2956" s="8">
        <f>SUMIFS(Baggrundsvariable!G$3:G$296,Baggrundsvariable!$A$3:$A$296,Samlet!$C2956,Baggrundsvariable!$C$3:$C$296,Samlet!$E2956)</f>
        <v>44.9</v>
      </c>
      <c r="K2956" s="8">
        <f>SUMIFS(Baggrundsvariable!H$3:H$296,Baggrundsvariable!$A$3:$A$296,Samlet!$C2956,Baggrundsvariable!$C$3:$C$296,Samlet!$E2956)</f>
        <v>18.2</v>
      </c>
      <c r="L2956" s="8">
        <f>SUMIFS(Baggrundsvariable!I$3:I$296,Baggrundsvariable!$A$3:$A$296,Samlet!$C2956,Baggrundsvariable!$C$3:$C$296,Samlet!$E2956)</f>
        <v>15.265994309928374</v>
      </c>
    </row>
    <row r="2957" spans="1:12">
      <c r="A2957">
        <v>1254</v>
      </c>
      <c r="B2957" t="s">
        <v>617</v>
      </c>
      <c r="C2957">
        <v>101</v>
      </c>
      <c r="D2957" t="s">
        <v>1232</v>
      </c>
      <c r="E2957">
        <v>2019</v>
      </c>
      <c r="F2957" s="15">
        <f>IF(VLOOKUP(IF($A2957&lt;1500,'BM011'!$D$5,IF($A2957&lt;1800,'BM011'!$D$5,IF($A2957&lt;2000,'BM011'!$D$5,$A2957))),'BM011'!$D$5:$U$607,'BM011'!U$609,0)="BRUG KOM",VLOOKUP($C2957,'BM010'!$C$5:$T$102,'BM010'!T$104,0),VLOOKUP(IF($A2957&lt;1500,'BM011'!$D$5,IF($A2957&lt;1800,'BM011'!$D$5,IF($A2957&lt;2000,'BM011'!$D$5,$A2957))),'BM011'!$D$5:$U$607,'BM011'!U$609,0))</f>
        <v>37082.25</v>
      </c>
      <c r="G2957">
        <f>SUMIFS(Baggrundsvariable!D$3:D$296,Baggrundsvariable!$A$3:$A$296,Samlet!$C2957,Baggrundsvariable!$C$3:$C$296,Samlet!$E2957)</f>
        <v>228338</v>
      </c>
      <c r="H2957" s="8">
        <f>SUMIFS(Baggrundsvariable!E$3:E$296,Baggrundsvariable!$A$3:$A$296,Samlet!$C2957,Baggrundsvariable!$C$3:$C$296,Samlet!$E2957)</f>
        <v>0.7583333333333333</v>
      </c>
      <c r="I2957" s="8">
        <f>SUMIFS(Baggrundsvariable!F$3:F$296,Baggrundsvariable!$A$3:$A$296,Samlet!$C2957,Baggrundsvariable!$C$3:$C$296,Samlet!$E2957)</f>
        <v>8.8000000000000007</v>
      </c>
      <c r="J2957" s="8">
        <f>SUMIFS(Baggrundsvariable!G$3:G$296,Baggrundsvariable!$A$3:$A$296,Samlet!$C2957,Baggrundsvariable!$C$3:$C$296,Samlet!$E2957)</f>
        <v>44.9</v>
      </c>
      <c r="K2957" s="8">
        <f>SUMIFS(Baggrundsvariable!H$3:H$296,Baggrundsvariable!$A$3:$A$296,Samlet!$C2957,Baggrundsvariable!$C$3:$C$296,Samlet!$E2957)</f>
        <v>18.2</v>
      </c>
      <c r="L2957" s="8">
        <f>SUMIFS(Baggrundsvariable!I$3:I$296,Baggrundsvariable!$A$3:$A$296,Samlet!$C2957,Baggrundsvariable!$C$3:$C$296,Samlet!$E2957)</f>
        <v>15.265994309928374</v>
      </c>
    </row>
    <row r="2958" spans="1:12">
      <c r="A2958">
        <v>1255</v>
      </c>
      <c r="B2958" t="s">
        <v>617</v>
      </c>
      <c r="C2958">
        <v>101</v>
      </c>
      <c r="D2958" t="s">
        <v>1232</v>
      </c>
      <c r="E2958">
        <v>2019</v>
      </c>
      <c r="F2958" s="15">
        <f>IF(VLOOKUP(IF($A2958&lt;1500,'BM011'!$D$5,IF($A2958&lt;1800,'BM011'!$D$5,IF($A2958&lt;2000,'BM011'!$D$5,$A2958))),'BM011'!$D$5:$U$607,'BM011'!U$609,0)="BRUG KOM",VLOOKUP($C2958,'BM010'!$C$5:$T$102,'BM010'!T$104,0),VLOOKUP(IF($A2958&lt;1500,'BM011'!$D$5,IF($A2958&lt;1800,'BM011'!$D$5,IF($A2958&lt;2000,'BM011'!$D$5,$A2958))),'BM011'!$D$5:$U$607,'BM011'!U$609,0))</f>
        <v>37082.25</v>
      </c>
      <c r="G2958">
        <f>SUMIFS(Baggrundsvariable!D$3:D$296,Baggrundsvariable!$A$3:$A$296,Samlet!$C2958,Baggrundsvariable!$C$3:$C$296,Samlet!$E2958)</f>
        <v>228338</v>
      </c>
      <c r="H2958" s="8">
        <f>SUMIFS(Baggrundsvariable!E$3:E$296,Baggrundsvariable!$A$3:$A$296,Samlet!$C2958,Baggrundsvariable!$C$3:$C$296,Samlet!$E2958)</f>
        <v>0.7583333333333333</v>
      </c>
      <c r="I2958" s="8">
        <f>SUMIFS(Baggrundsvariable!F$3:F$296,Baggrundsvariable!$A$3:$A$296,Samlet!$C2958,Baggrundsvariable!$C$3:$C$296,Samlet!$E2958)</f>
        <v>8.8000000000000007</v>
      </c>
      <c r="J2958" s="8">
        <f>SUMIFS(Baggrundsvariable!G$3:G$296,Baggrundsvariable!$A$3:$A$296,Samlet!$C2958,Baggrundsvariable!$C$3:$C$296,Samlet!$E2958)</f>
        <v>44.9</v>
      </c>
      <c r="K2958" s="8">
        <f>SUMIFS(Baggrundsvariable!H$3:H$296,Baggrundsvariable!$A$3:$A$296,Samlet!$C2958,Baggrundsvariable!$C$3:$C$296,Samlet!$E2958)</f>
        <v>18.2</v>
      </c>
      <c r="L2958" s="8">
        <f>SUMIFS(Baggrundsvariable!I$3:I$296,Baggrundsvariable!$A$3:$A$296,Samlet!$C2958,Baggrundsvariable!$C$3:$C$296,Samlet!$E2958)</f>
        <v>15.265994309928374</v>
      </c>
    </row>
    <row r="2959" spans="1:12">
      <c r="A2959">
        <v>1256</v>
      </c>
      <c r="B2959" t="s">
        <v>617</v>
      </c>
      <c r="C2959">
        <v>101</v>
      </c>
      <c r="D2959" t="s">
        <v>1232</v>
      </c>
      <c r="E2959">
        <v>2019</v>
      </c>
      <c r="F2959" s="15">
        <f>IF(VLOOKUP(IF($A2959&lt;1500,'BM011'!$D$5,IF($A2959&lt;1800,'BM011'!$D$5,IF($A2959&lt;2000,'BM011'!$D$5,$A2959))),'BM011'!$D$5:$U$607,'BM011'!U$609,0)="BRUG KOM",VLOOKUP($C2959,'BM010'!$C$5:$T$102,'BM010'!T$104,0),VLOOKUP(IF($A2959&lt;1500,'BM011'!$D$5,IF($A2959&lt;1800,'BM011'!$D$5,IF($A2959&lt;2000,'BM011'!$D$5,$A2959))),'BM011'!$D$5:$U$607,'BM011'!U$609,0))</f>
        <v>37082.25</v>
      </c>
      <c r="G2959">
        <f>SUMIFS(Baggrundsvariable!D$3:D$296,Baggrundsvariable!$A$3:$A$296,Samlet!$C2959,Baggrundsvariable!$C$3:$C$296,Samlet!$E2959)</f>
        <v>228338</v>
      </c>
      <c r="H2959" s="8">
        <f>SUMIFS(Baggrundsvariable!E$3:E$296,Baggrundsvariable!$A$3:$A$296,Samlet!$C2959,Baggrundsvariable!$C$3:$C$296,Samlet!$E2959)</f>
        <v>0.7583333333333333</v>
      </c>
      <c r="I2959" s="8">
        <f>SUMIFS(Baggrundsvariable!F$3:F$296,Baggrundsvariable!$A$3:$A$296,Samlet!$C2959,Baggrundsvariable!$C$3:$C$296,Samlet!$E2959)</f>
        <v>8.8000000000000007</v>
      </c>
      <c r="J2959" s="8">
        <f>SUMIFS(Baggrundsvariable!G$3:G$296,Baggrundsvariable!$A$3:$A$296,Samlet!$C2959,Baggrundsvariable!$C$3:$C$296,Samlet!$E2959)</f>
        <v>44.9</v>
      </c>
      <c r="K2959" s="8">
        <f>SUMIFS(Baggrundsvariable!H$3:H$296,Baggrundsvariable!$A$3:$A$296,Samlet!$C2959,Baggrundsvariable!$C$3:$C$296,Samlet!$E2959)</f>
        <v>18.2</v>
      </c>
      <c r="L2959" s="8">
        <f>SUMIFS(Baggrundsvariable!I$3:I$296,Baggrundsvariable!$A$3:$A$296,Samlet!$C2959,Baggrundsvariable!$C$3:$C$296,Samlet!$E2959)</f>
        <v>15.265994309928374</v>
      </c>
    </row>
    <row r="2960" spans="1:12">
      <c r="A2960">
        <v>1257</v>
      </c>
      <c r="B2960" t="s">
        <v>617</v>
      </c>
      <c r="C2960">
        <v>101</v>
      </c>
      <c r="D2960" t="s">
        <v>1232</v>
      </c>
      <c r="E2960">
        <v>2019</v>
      </c>
      <c r="F2960" s="15">
        <f>IF(VLOOKUP(IF($A2960&lt;1500,'BM011'!$D$5,IF($A2960&lt;1800,'BM011'!$D$5,IF($A2960&lt;2000,'BM011'!$D$5,$A2960))),'BM011'!$D$5:$U$607,'BM011'!U$609,0)="BRUG KOM",VLOOKUP($C2960,'BM010'!$C$5:$T$102,'BM010'!T$104,0),VLOOKUP(IF($A2960&lt;1500,'BM011'!$D$5,IF($A2960&lt;1800,'BM011'!$D$5,IF($A2960&lt;2000,'BM011'!$D$5,$A2960))),'BM011'!$D$5:$U$607,'BM011'!U$609,0))</f>
        <v>37082.25</v>
      </c>
      <c r="G2960">
        <f>SUMIFS(Baggrundsvariable!D$3:D$296,Baggrundsvariable!$A$3:$A$296,Samlet!$C2960,Baggrundsvariable!$C$3:$C$296,Samlet!$E2960)</f>
        <v>228338</v>
      </c>
      <c r="H2960" s="8">
        <f>SUMIFS(Baggrundsvariable!E$3:E$296,Baggrundsvariable!$A$3:$A$296,Samlet!$C2960,Baggrundsvariable!$C$3:$C$296,Samlet!$E2960)</f>
        <v>0.7583333333333333</v>
      </c>
      <c r="I2960" s="8">
        <f>SUMIFS(Baggrundsvariable!F$3:F$296,Baggrundsvariable!$A$3:$A$296,Samlet!$C2960,Baggrundsvariable!$C$3:$C$296,Samlet!$E2960)</f>
        <v>8.8000000000000007</v>
      </c>
      <c r="J2960" s="8">
        <f>SUMIFS(Baggrundsvariable!G$3:G$296,Baggrundsvariable!$A$3:$A$296,Samlet!$C2960,Baggrundsvariable!$C$3:$C$296,Samlet!$E2960)</f>
        <v>44.9</v>
      </c>
      <c r="K2960" s="8">
        <f>SUMIFS(Baggrundsvariable!H$3:H$296,Baggrundsvariable!$A$3:$A$296,Samlet!$C2960,Baggrundsvariable!$C$3:$C$296,Samlet!$E2960)</f>
        <v>18.2</v>
      </c>
      <c r="L2960" s="8">
        <f>SUMIFS(Baggrundsvariable!I$3:I$296,Baggrundsvariable!$A$3:$A$296,Samlet!$C2960,Baggrundsvariable!$C$3:$C$296,Samlet!$E2960)</f>
        <v>15.265994309928374</v>
      </c>
    </row>
    <row r="2961" spans="1:12">
      <c r="A2961">
        <v>1259</v>
      </c>
      <c r="B2961" t="s">
        <v>617</v>
      </c>
      <c r="C2961">
        <v>101</v>
      </c>
      <c r="D2961" t="s">
        <v>1232</v>
      </c>
      <c r="E2961">
        <v>2019</v>
      </c>
      <c r="F2961" s="15">
        <f>IF(VLOOKUP(IF($A2961&lt;1500,'BM011'!$D$5,IF($A2961&lt;1800,'BM011'!$D$5,IF($A2961&lt;2000,'BM011'!$D$5,$A2961))),'BM011'!$D$5:$U$607,'BM011'!U$609,0)="BRUG KOM",VLOOKUP($C2961,'BM010'!$C$5:$T$102,'BM010'!T$104,0),VLOOKUP(IF($A2961&lt;1500,'BM011'!$D$5,IF($A2961&lt;1800,'BM011'!$D$5,IF($A2961&lt;2000,'BM011'!$D$5,$A2961))),'BM011'!$D$5:$U$607,'BM011'!U$609,0))</f>
        <v>37082.25</v>
      </c>
      <c r="G2961">
        <f>SUMIFS(Baggrundsvariable!D$3:D$296,Baggrundsvariable!$A$3:$A$296,Samlet!$C2961,Baggrundsvariable!$C$3:$C$296,Samlet!$E2961)</f>
        <v>228338</v>
      </c>
      <c r="H2961" s="8">
        <f>SUMIFS(Baggrundsvariable!E$3:E$296,Baggrundsvariable!$A$3:$A$296,Samlet!$C2961,Baggrundsvariable!$C$3:$C$296,Samlet!$E2961)</f>
        <v>0.7583333333333333</v>
      </c>
      <c r="I2961" s="8">
        <f>SUMIFS(Baggrundsvariable!F$3:F$296,Baggrundsvariable!$A$3:$A$296,Samlet!$C2961,Baggrundsvariable!$C$3:$C$296,Samlet!$E2961)</f>
        <v>8.8000000000000007</v>
      </c>
      <c r="J2961" s="8">
        <f>SUMIFS(Baggrundsvariable!G$3:G$296,Baggrundsvariable!$A$3:$A$296,Samlet!$C2961,Baggrundsvariable!$C$3:$C$296,Samlet!$E2961)</f>
        <v>44.9</v>
      </c>
      <c r="K2961" s="8">
        <f>SUMIFS(Baggrundsvariable!H$3:H$296,Baggrundsvariable!$A$3:$A$296,Samlet!$C2961,Baggrundsvariable!$C$3:$C$296,Samlet!$E2961)</f>
        <v>18.2</v>
      </c>
      <c r="L2961" s="8">
        <f>SUMIFS(Baggrundsvariable!I$3:I$296,Baggrundsvariable!$A$3:$A$296,Samlet!$C2961,Baggrundsvariable!$C$3:$C$296,Samlet!$E2961)</f>
        <v>15.265994309928374</v>
      </c>
    </row>
    <row r="2962" spans="1:12">
      <c r="A2962">
        <v>1260</v>
      </c>
      <c r="B2962" t="s">
        <v>617</v>
      </c>
      <c r="C2962">
        <v>101</v>
      </c>
      <c r="D2962" t="s">
        <v>1232</v>
      </c>
      <c r="E2962">
        <v>2019</v>
      </c>
      <c r="F2962" s="15">
        <f>IF(VLOOKUP(IF($A2962&lt;1500,'BM011'!$D$5,IF($A2962&lt;1800,'BM011'!$D$5,IF($A2962&lt;2000,'BM011'!$D$5,$A2962))),'BM011'!$D$5:$U$607,'BM011'!U$609,0)="BRUG KOM",VLOOKUP($C2962,'BM010'!$C$5:$T$102,'BM010'!T$104,0),VLOOKUP(IF($A2962&lt;1500,'BM011'!$D$5,IF($A2962&lt;1800,'BM011'!$D$5,IF($A2962&lt;2000,'BM011'!$D$5,$A2962))),'BM011'!$D$5:$U$607,'BM011'!U$609,0))</f>
        <v>37082.25</v>
      </c>
      <c r="G2962">
        <f>SUMIFS(Baggrundsvariable!D$3:D$296,Baggrundsvariable!$A$3:$A$296,Samlet!$C2962,Baggrundsvariable!$C$3:$C$296,Samlet!$E2962)</f>
        <v>228338</v>
      </c>
      <c r="H2962" s="8">
        <f>SUMIFS(Baggrundsvariable!E$3:E$296,Baggrundsvariable!$A$3:$A$296,Samlet!$C2962,Baggrundsvariable!$C$3:$C$296,Samlet!$E2962)</f>
        <v>0.7583333333333333</v>
      </c>
      <c r="I2962" s="8">
        <f>SUMIFS(Baggrundsvariable!F$3:F$296,Baggrundsvariable!$A$3:$A$296,Samlet!$C2962,Baggrundsvariable!$C$3:$C$296,Samlet!$E2962)</f>
        <v>8.8000000000000007</v>
      </c>
      <c r="J2962" s="8">
        <f>SUMIFS(Baggrundsvariable!G$3:G$296,Baggrundsvariable!$A$3:$A$296,Samlet!$C2962,Baggrundsvariable!$C$3:$C$296,Samlet!$E2962)</f>
        <v>44.9</v>
      </c>
      <c r="K2962" s="8">
        <f>SUMIFS(Baggrundsvariable!H$3:H$296,Baggrundsvariable!$A$3:$A$296,Samlet!$C2962,Baggrundsvariable!$C$3:$C$296,Samlet!$E2962)</f>
        <v>18.2</v>
      </c>
      <c r="L2962" s="8">
        <f>SUMIFS(Baggrundsvariable!I$3:I$296,Baggrundsvariable!$A$3:$A$296,Samlet!$C2962,Baggrundsvariable!$C$3:$C$296,Samlet!$E2962)</f>
        <v>15.265994309928374</v>
      </c>
    </row>
    <row r="2963" spans="1:12">
      <c r="A2963">
        <v>1261</v>
      </c>
      <c r="B2963" t="s">
        <v>617</v>
      </c>
      <c r="C2963">
        <v>101</v>
      </c>
      <c r="D2963" t="s">
        <v>1232</v>
      </c>
      <c r="E2963">
        <v>2019</v>
      </c>
      <c r="F2963" s="15">
        <f>IF(VLOOKUP(IF($A2963&lt;1500,'BM011'!$D$5,IF($A2963&lt;1800,'BM011'!$D$5,IF($A2963&lt;2000,'BM011'!$D$5,$A2963))),'BM011'!$D$5:$U$607,'BM011'!U$609,0)="BRUG KOM",VLOOKUP($C2963,'BM010'!$C$5:$T$102,'BM010'!T$104,0),VLOOKUP(IF($A2963&lt;1500,'BM011'!$D$5,IF($A2963&lt;1800,'BM011'!$D$5,IF($A2963&lt;2000,'BM011'!$D$5,$A2963))),'BM011'!$D$5:$U$607,'BM011'!U$609,0))</f>
        <v>37082.25</v>
      </c>
      <c r="G2963">
        <f>SUMIFS(Baggrundsvariable!D$3:D$296,Baggrundsvariable!$A$3:$A$296,Samlet!$C2963,Baggrundsvariable!$C$3:$C$296,Samlet!$E2963)</f>
        <v>228338</v>
      </c>
      <c r="H2963" s="8">
        <f>SUMIFS(Baggrundsvariable!E$3:E$296,Baggrundsvariable!$A$3:$A$296,Samlet!$C2963,Baggrundsvariable!$C$3:$C$296,Samlet!$E2963)</f>
        <v>0.7583333333333333</v>
      </c>
      <c r="I2963" s="8">
        <f>SUMIFS(Baggrundsvariable!F$3:F$296,Baggrundsvariable!$A$3:$A$296,Samlet!$C2963,Baggrundsvariable!$C$3:$C$296,Samlet!$E2963)</f>
        <v>8.8000000000000007</v>
      </c>
      <c r="J2963" s="8">
        <f>SUMIFS(Baggrundsvariable!G$3:G$296,Baggrundsvariable!$A$3:$A$296,Samlet!$C2963,Baggrundsvariable!$C$3:$C$296,Samlet!$E2963)</f>
        <v>44.9</v>
      </c>
      <c r="K2963" s="8">
        <f>SUMIFS(Baggrundsvariable!H$3:H$296,Baggrundsvariable!$A$3:$A$296,Samlet!$C2963,Baggrundsvariable!$C$3:$C$296,Samlet!$E2963)</f>
        <v>18.2</v>
      </c>
      <c r="L2963" s="8">
        <f>SUMIFS(Baggrundsvariable!I$3:I$296,Baggrundsvariable!$A$3:$A$296,Samlet!$C2963,Baggrundsvariable!$C$3:$C$296,Samlet!$E2963)</f>
        <v>15.265994309928374</v>
      </c>
    </row>
    <row r="2964" spans="1:12">
      <c r="A2964">
        <v>1263</v>
      </c>
      <c r="B2964" t="s">
        <v>617</v>
      </c>
      <c r="C2964">
        <v>101</v>
      </c>
      <c r="D2964" t="s">
        <v>1232</v>
      </c>
      <c r="E2964">
        <v>2019</v>
      </c>
      <c r="F2964" s="15">
        <f>IF(VLOOKUP(IF($A2964&lt;1500,'BM011'!$D$5,IF($A2964&lt;1800,'BM011'!$D$5,IF($A2964&lt;2000,'BM011'!$D$5,$A2964))),'BM011'!$D$5:$U$607,'BM011'!U$609,0)="BRUG KOM",VLOOKUP($C2964,'BM010'!$C$5:$T$102,'BM010'!T$104,0),VLOOKUP(IF($A2964&lt;1500,'BM011'!$D$5,IF($A2964&lt;1800,'BM011'!$D$5,IF($A2964&lt;2000,'BM011'!$D$5,$A2964))),'BM011'!$D$5:$U$607,'BM011'!U$609,0))</f>
        <v>37082.25</v>
      </c>
      <c r="G2964">
        <f>SUMIFS(Baggrundsvariable!D$3:D$296,Baggrundsvariable!$A$3:$A$296,Samlet!$C2964,Baggrundsvariable!$C$3:$C$296,Samlet!$E2964)</f>
        <v>228338</v>
      </c>
      <c r="H2964" s="8">
        <f>SUMIFS(Baggrundsvariable!E$3:E$296,Baggrundsvariable!$A$3:$A$296,Samlet!$C2964,Baggrundsvariable!$C$3:$C$296,Samlet!$E2964)</f>
        <v>0.7583333333333333</v>
      </c>
      <c r="I2964" s="8">
        <f>SUMIFS(Baggrundsvariable!F$3:F$296,Baggrundsvariable!$A$3:$A$296,Samlet!$C2964,Baggrundsvariable!$C$3:$C$296,Samlet!$E2964)</f>
        <v>8.8000000000000007</v>
      </c>
      <c r="J2964" s="8">
        <f>SUMIFS(Baggrundsvariable!G$3:G$296,Baggrundsvariable!$A$3:$A$296,Samlet!$C2964,Baggrundsvariable!$C$3:$C$296,Samlet!$E2964)</f>
        <v>44.9</v>
      </c>
      <c r="K2964" s="8">
        <f>SUMIFS(Baggrundsvariable!H$3:H$296,Baggrundsvariable!$A$3:$A$296,Samlet!$C2964,Baggrundsvariable!$C$3:$C$296,Samlet!$E2964)</f>
        <v>18.2</v>
      </c>
      <c r="L2964" s="8">
        <f>SUMIFS(Baggrundsvariable!I$3:I$296,Baggrundsvariable!$A$3:$A$296,Samlet!$C2964,Baggrundsvariable!$C$3:$C$296,Samlet!$E2964)</f>
        <v>15.265994309928374</v>
      </c>
    </row>
    <row r="2965" spans="1:12">
      <c r="A2965">
        <v>1264</v>
      </c>
      <c r="B2965" t="s">
        <v>617</v>
      </c>
      <c r="C2965">
        <v>101</v>
      </c>
      <c r="D2965" t="s">
        <v>1232</v>
      </c>
      <c r="E2965">
        <v>2019</v>
      </c>
      <c r="F2965" s="15">
        <f>IF(VLOOKUP(IF($A2965&lt;1500,'BM011'!$D$5,IF($A2965&lt;1800,'BM011'!$D$5,IF($A2965&lt;2000,'BM011'!$D$5,$A2965))),'BM011'!$D$5:$U$607,'BM011'!U$609,0)="BRUG KOM",VLOOKUP($C2965,'BM010'!$C$5:$T$102,'BM010'!T$104,0),VLOOKUP(IF($A2965&lt;1500,'BM011'!$D$5,IF($A2965&lt;1800,'BM011'!$D$5,IF($A2965&lt;2000,'BM011'!$D$5,$A2965))),'BM011'!$D$5:$U$607,'BM011'!U$609,0))</f>
        <v>37082.25</v>
      </c>
      <c r="G2965">
        <f>SUMIFS(Baggrundsvariable!D$3:D$296,Baggrundsvariable!$A$3:$A$296,Samlet!$C2965,Baggrundsvariable!$C$3:$C$296,Samlet!$E2965)</f>
        <v>228338</v>
      </c>
      <c r="H2965" s="8">
        <f>SUMIFS(Baggrundsvariable!E$3:E$296,Baggrundsvariable!$A$3:$A$296,Samlet!$C2965,Baggrundsvariable!$C$3:$C$296,Samlet!$E2965)</f>
        <v>0.7583333333333333</v>
      </c>
      <c r="I2965" s="8">
        <f>SUMIFS(Baggrundsvariable!F$3:F$296,Baggrundsvariable!$A$3:$A$296,Samlet!$C2965,Baggrundsvariable!$C$3:$C$296,Samlet!$E2965)</f>
        <v>8.8000000000000007</v>
      </c>
      <c r="J2965" s="8">
        <f>SUMIFS(Baggrundsvariable!G$3:G$296,Baggrundsvariable!$A$3:$A$296,Samlet!$C2965,Baggrundsvariable!$C$3:$C$296,Samlet!$E2965)</f>
        <v>44.9</v>
      </c>
      <c r="K2965" s="8">
        <f>SUMIFS(Baggrundsvariable!H$3:H$296,Baggrundsvariable!$A$3:$A$296,Samlet!$C2965,Baggrundsvariable!$C$3:$C$296,Samlet!$E2965)</f>
        <v>18.2</v>
      </c>
      <c r="L2965" s="8">
        <f>SUMIFS(Baggrundsvariable!I$3:I$296,Baggrundsvariable!$A$3:$A$296,Samlet!$C2965,Baggrundsvariable!$C$3:$C$296,Samlet!$E2965)</f>
        <v>15.265994309928374</v>
      </c>
    </row>
    <row r="2966" spans="1:12">
      <c r="A2966">
        <v>1265</v>
      </c>
      <c r="B2966" t="s">
        <v>617</v>
      </c>
      <c r="C2966">
        <v>101</v>
      </c>
      <c r="D2966" t="s">
        <v>1232</v>
      </c>
      <c r="E2966">
        <v>2019</v>
      </c>
      <c r="F2966" s="15">
        <f>IF(VLOOKUP(IF($A2966&lt;1500,'BM011'!$D$5,IF($A2966&lt;1800,'BM011'!$D$5,IF($A2966&lt;2000,'BM011'!$D$5,$A2966))),'BM011'!$D$5:$U$607,'BM011'!U$609,0)="BRUG KOM",VLOOKUP($C2966,'BM010'!$C$5:$T$102,'BM010'!T$104,0),VLOOKUP(IF($A2966&lt;1500,'BM011'!$D$5,IF($A2966&lt;1800,'BM011'!$D$5,IF($A2966&lt;2000,'BM011'!$D$5,$A2966))),'BM011'!$D$5:$U$607,'BM011'!U$609,0))</f>
        <v>37082.25</v>
      </c>
      <c r="G2966">
        <f>SUMIFS(Baggrundsvariable!D$3:D$296,Baggrundsvariable!$A$3:$A$296,Samlet!$C2966,Baggrundsvariable!$C$3:$C$296,Samlet!$E2966)</f>
        <v>228338</v>
      </c>
      <c r="H2966" s="8">
        <f>SUMIFS(Baggrundsvariable!E$3:E$296,Baggrundsvariable!$A$3:$A$296,Samlet!$C2966,Baggrundsvariable!$C$3:$C$296,Samlet!$E2966)</f>
        <v>0.7583333333333333</v>
      </c>
      <c r="I2966" s="8">
        <f>SUMIFS(Baggrundsvariable!F$3:F$296,Baggrundsvariable!$A$3:$A$296,Samlet!$C2966,Baggrundsvariable!$C$3:$C$296,Samlet!$E2966)</f>
        <v>8.8000000000000007</v>
      </c>
      <c r="J2966" s="8">
        <f>SUMIFS(Baggrundsvariable!G$3:G$296,Baggrundsvariable!$A$3:$A$296,Samlet!$C2966,Baggrundsvariable!$C$3:$C$296,Samlet!$E2966)</f>
        <v>44.9</v>
      </c>
      <c r="K2966" s="8">
        <f>SUMIFS(Baggrundsvariable!H$3:H$296,Baggrundsvariable!$A$3:$A$296,Samlet!$C2966,Baggrundsvariable!$C$3:$C$296,Samlet!$E2966)</f>
        <v>18.2</v>
      </c>
      <c r="L2966" s="8">
        <f>SUMIFS(Baggrundsvariable!I$3:I$296,Baggrundsvariable!$A$3:$A$296,Samlet!$C2966,Baggrundsvariable!$C$3:$C$296,Samlet!$E2966)</f>
        <v>15.265994309928374</v>
      </c>
    </row>
    <row r="2967" spans="1:12">
      <c r="A2967">
        <v>1266</v>
      </c>
      <c r="B2967" t="s">
        <v>617</v>
      </c>
      <c r="C2967">
        <v>101</v>
      </c>
      <c r="D2967" t="s">
        <v>1232</v>
      </c>
      <c r="E2967">
        <v>2019</v>
      </c>
      <c r="F2967" s="15">
        <f>IF(VLOOKUP(IF($A2967&lt;1500,'BM011'!$D$5,IF($A2967&lt;1800,'BM011'!$D$5,IF($A2967&lt;2000,'BM011'!$D$5,$A2967))),'BM011'!$D$5:$U$607,'BM011'!U$609,0)="BRUG KOM",VLOOKUP($C2967,'BM010'!$C$5:$T$102,'BM010'!T$104,0),VLOOKUP(IF($A2967&lt;1500,'BM011'!$D$5,IF($A2967&lt;1800,'BM011'!$D$5,IF($A2967&lt;2000,'BM011'!$D$5,$A2967))),'BM011'!$D$5:$U$607,'BM011'!U$609,0))</f>
        <v>37082.25</v>
      </c>
      <c r="G2967">
        <f>SUMIFS(Baggrundsvariable!D$3:D$296,Baggrundsvariable!$A$3:$A$296,Samlet!$C2967,Baggrundsvariable!$C$3:$C$296,Samlet!$E2967)</f>
        <v>228338</v>
      </c>
      <c r="H2967" s="8">
        <f>SUMIFS(Baggrundsvariable!E$3:E$296,Baggrundsvariable!$A$3:$A$296,Samlet!$C2967,Baggrundsvariable!$C$3:$C$296,Samlet!$E2967)</f>
        <v>0.7583333333333333</v>
      </c>
      <c r="I2967" s="8">
        <f>SUMIFS(Baggrundsvariable!F$3:F$296,Baggrundsvariable!$A$3:$A$296,Samlet!$C2967,Baggrundsvariable!$C$3:$C$296,Samlet!$E2967)</f>
        <v>8.8000000000000007</v>
      </c>
      <c r="J2967" s="8">
        <f>SUMIFS(Baggrundsvariable!G$3:G$296,Baggrundsvariable!$A$3:$A$296,Samlet!$C2967,Baggrundsvariable!$C$3:$C$296,Samlet!$E2967)</f>
        <v>44.9</v>
      </c>
      <c r="K2967" s="8">
        <f>SUMIFS(Baggrundsvariable!H$3:H$296,Baggrundsvariable!$A$3:$A$296,Samlet!$C2967,Baggrundsvariable!$C$3:$C$296,Samlet!$E2967)</f>
        <v>18.2</v>
      </c>
      <c r="L2967" s="8">
        <f>SUMIFS(Baggrundsvariable!I$3:I$296,Baggrundsvariable!$A$3:$A$296,Samlet!$C2967,Baggrundsvariable!$C$3:$C$296,Samlet!$E2967)</f>
        <v>15.265994309928374</v>
      </c>
    </row>
    <row r="2968" spans="1:12">
      <c r="A2968">
        <v>1267</v>
      </c>
      <c r="B2968" t="s">
        <v>617</v>
      </c>
      <c r="C2968">
        <v>101</v>
      </c>
      <c r="D2968" t="s">
        <v>1232</v>
      </c>
      <c r="E2968">
        <v>2019</v>
      </c>
      <c r="F2968" s="15">
        <f>IF(VLOOKUP(IF($A2968&lt;1500,'BM011'!$D$5,IF($A2968&lt;1800,'BM011'!$D$5,IF($A2968&lt;2000,'BM011'!$D$5,$A2968))),'BM011'!$D$5:$U$607,'BM011'!U$609,0)="BRUG KOM",VLOOKUP($C2968,'BM010'!$C$5:$T$102,'BM010'!T$104,0),VLOOKUP(IF($A2968&lt;1500,'BM011'!$D$5,IF($A2968&lt;1800,'BM011'!$D$5,IF($A2968&lt;2000,'BM011'!$D$5,$A2968))),'BM011'!$D$5:$U$607,'BM011'!U$609,0))</f>
        <v>37082.25</v>
      </c>
      <c r="G2968">
        <f>SUMIFS(Baggrundsvariable!D$3:D$296,Baggrundsvariable!$A$3:$A$296,Samlet!$C2968,Baggrundsvariable!$C$3:$C$296,Samlet!$E2968)</f>
        <v>228338</v>
      </c>
      <c r="H2968" s="8">
        <f>SUMIFS(Baggrundsvariable!E$3:E$296,Baggrundsvariable!$A$3:$A$296,Samlet!$C2968,Baggrundsvariable!$C$3:$C$296,Samlet!$E2968)</f>
        <v>0.7583333333333333</v>
      </c>
      <c r="I2968" s="8">
        <f>SUMIFS(Baggrundsvariable!F$3:F$296,Baggrundsvariable!$A$3:$A$296,Samlet!$C2968,Baggrundsvariable!$C$3:$C$296,Samlet!$E2968)</f>
        <v>8.8000000000000007</v>
      </c>
      <c r="J2968" s="8">
        <f>SUMIFS(Baggrundsvariable!G$3:G$296,Baggrundsvariable!$A$3:$A$296,Samlet!$C2968,Baggrundsvariable!$C$3:$C$296,Samlet!$E2968)</f>
        <v>44.9</v>
      </c>
      <c r="K2968" s="8">
        <f>SUMIFS(Baggrundsvariable!H$3:H$296,Baggrundsvariable!$A$3:$A$296,Samlet!$C2968,Baggrundsvariable!$C$3:$C$296,Samlet!$E2968)</f>
        <v>18.2</v>
      </c>
      <c r="L2968" s="8">
        <f>SUMIFS(Baggrundsvariable!I$3:I$296,Baggrundsvariable!$A$3:$A$296,Samlet!$C2968,Baggrundsvariable!$C$3:$C$296,Samlet!$E2968)</f>
        <v>15.265994309928374</v>
      </c>
    </row>
    <row r="2969" spans="1:12">
      <c r="A2969">
        <v>1268</v>
      </c>
      <c r="B2969" t="s">
        <v>617</v>
      </c>
      <c r="C2969">
        <v>101</v>
      </c>
      <c r="D2969" t="s">
        <v>1232</v>
      </c>
      <c r="E2969">
        <v>2019</v>
      </c>
      <c r="F2969" s="15">
        <f>IF(VLOOKUP(IF($A2969&lt;1500,'BM011'!$D$5,IF($A2969&lt;1800,'BM011'!$D$5,IF($A2969&lt;2000,'BM011'!$D$5,$A2969))),'BM011'!$D$5:$U$607,'BM011'!U$609,0)="BRUG KOM",VLOOKUP($C2969,'BM010'!$C$5:$T$102,'BM010'!T$104,0),VLOOKUP(IF($A2969&lt;1500,'BM011'!$D$5,IF($A2969&lt;1800,'BM011'!$D$5,IF($A2969&lt;2000,'BM011'!$D$5,$A2969))),'BM011'!$D$5:$U$607,'BM011'!U$609,0))</f>
        <v>37082.25</v>
      </c>
      <c r="G2969">
        <f>SUMIFS(Baggrundsvariable!D$3:D$296,Baggrundsvariable!$A$3:$A$296,Samlet!$C2969,Baggrundsvariable!$C$3:$C$296,Samlet!$E2969)</f>
        <v>228338</v>
      </c>
      <c r="H2969" s="8">
        <f>SUMIFS(Baggrundsvariable!E$3:E$296,Baggrundsvariable!$A$3:$A$296,Samlet!$C2969,Baggrundsvariable!$C$3:$C$296,Samlet!$E2969)</f>
        <v>0.7583333333333333</v>
      </c>
      <c r="I2969" s="8">
        <f>SUMIFS(Baggrundsvariable!F$3:F$296,Baggrundsvariable!$A$3:$A$296,Samlet!$C2969,Baggrundsvariable!$C$3:$C$296,Samlet!$E2969)</f>
        <v>8.8000000000000007</v>
      </c>
      <c r="J2969" s="8">
        <f>SUMIFS(Baggrundsvariable!G$3:G$296,Baggrundsvariable!$A$3:$A$296,Samlet!$C2969,Baggrundsvariable!$C$3:$C$296,Samlet!$E2969)</f>
        <v>44.9</v>
      </c>
      <c r="K2969" s="8">
        <f>SUMIFS(Baggrundsvariable!H$3:H$296,Baggrundsvariable!$A$3:$A$296,Samlet!$C2969,Baggrundsvariable!$C$3:$C$296,Samlet!$E2969)</f>
        <v>18.2</v>
      </c>
      <c r="L2969" s="8">
        <f>SUMIFS(Baggrundsvariable!I$3:I$296,Baggrundsvariable!$A$3:$A$296,Samlet!$C2969,Baggrundsvariable!$C$3:$C$296,Samlet!$E2969)</f>
        <v>15.265994309928374</v>
      </c>
    </row>
    <row r="2970" spans="1:12">
      <c r="A2970">
        <v>1270</v>
      </c>
      <c r="B2970" t="s">
        <v>617</v>
      </c>
      <c r="C2970">
        <v>101</v>
      </c>
      <c r="D2970" t="s">
        <v>1232</v>
      </c>
      <c r="E2970">
        <v>2019</v>
      </c>
      <c r="F2970" s="15">
        <f>IF(VLOOKUP(IF($A2970&lt;1500,'BM011'!$D$5,IF($A2970&lt;1800,'BM011'!$D$5,IF($A2970&lt;2000,'BM011'!$D$5,$A2970))),'BM011'!$D$5:$U$607,'BM011'!U$609,0)="BRUG KOM",VLOOKUP($C2970,'BM010'!$C$5:$T$102,'BM010'!T$104,0),VLOOKUP(IF($A2970&lt;1500,'BM011'!$D$5,IF($A2970&lt;1800,'BM011'!$D$5,IF($A2970&lt;2000,'BM011'!$D$5,$A2970))),'BM011'!$D$5:$U$607,'BM011'!U$609,0))</f>
        <v>37082.25</v>
      </c>
      <c r="G2970">
        <f>SUMIFS(Baggrundsvariable!D$3:D$296,Baggrundsvariable!$A$3:$A$296,Samlet!$C2970,Baggrundsvariable!$C$3:$C$296,Samlet!$E2970)</f>
        <v>228338</v>
      </c>
      <c r="H2970" s="8">
        <f>SUMIFS(Baggrundsvariable!E$3:E$296,Baggrundsvariable!$A$3:$A$296,Samlet!$C2970,Baggrundsvariable!$C$3:$C$296,Samlet!$E2970)</f>
        <v>0.7583333333333333</v>
      </c>
      <c r="I2970" s="8">
        <f>SUMIFS(Baggrundsvariable!F$3:F$296,Baggrundsvariable!$A$3:$A$296,Samlet!$C2970,Baggrundsvariable!$C$3:$C$296,Samlet!$E2970)</f>
        <v>8.8000000000000007</v>
      </c>
      <c r="J2970" s="8">
        <f>SUMIFS(Baggrundsvariable!G$3:G$296,Baggrundsvariable!$A$3:$A$296,Samlet!$C2970,Baggrundsvariable!$C$3:$C$296,Samlet!$E2970)</f>
        <v>44.9</v>
      </c>
      <c r="K2970" s="8">
        <f>SUMIFS(Baggrundsvariable!H$3:H$296,Baggrundsvariable!$A$3:$A$296,Samlet!$C2970,Baggrundsvariable!$C$3:$C$296,Samlet!$E2970)</f>
        <v>18.2</v>
      </c>
      <c r="L2970" s="8">
        <f>SUMIFS(Baggrundsvariable!I$3:I$296,Baggrundsvariable!$A$3:$A$296,Samlet!$C2970,Baggrundsvariable!$C$3:$C$296,Samlet!$E2970)</f>
        <v>15.265994309928374</v>
      </c>
    </row>
    <row r="2971" spans="1:12">
      <c r="A2971">
        <v>1271</v>
      </c>
      <c r="B2971" t="s">
        <v>617</v>
      </c>
      <c r="C2971">
        <v>101</v>
      </c>
      <c r="D2971" t="s">
        <v>1232</v>
      </c>
      <c r="E2971">
        <v>2019</v>
      </c>
      <c r="F2971" s="15">
        <f>IF(VLOOKUP(IF($A2971&lt;1500,'BM011'!$D$5,IF($A2971&lt;1800,'BM011'!$D$5,IF($A2971&lt;2000,'BM011'!$D$5,$A2971))),'BM011'!$D$5:$U$607,'BM011'!U$609,0)="BRUG KOM",VLOOKUP($C2971,'BM010'!$C$5:$T$102,'BM010'!T$104,0),VLOOKUP(IF($A2971&lt;1500,'BM011'!$D$5,IF($A2971&lt;1800,'BM011'!$D$5,IF($A2971&lt;2000,'BM011'!$D$5,$A2971))),'BM011'!$D$5:$U$607,'BM011'!U$609,0))</f>
        <v>37082.25</v>
      </c>
      <c r="G2971">
        <f>SUMIFS(Baggrundsvariable!D$3:D$296,Baggrundsvariable!$A$3:$A$296,Samlet!$C2971,Baggrundsvariable!$C$3:$C$296,Samlet!$E2971)</f>
        <v>228338</v>
      </c>
      <c r="H2971" s="8">
        <f>SUMIFS(Baggrundsvariable!E$3:E$296,Baggrundsvariable!$A$3:$A$296,Samlet!$C2971,Baggrundsvariable!$C$3:$C$296,Samlet!$E2971)</f>
        <v>0.7583333333333333</v>
      </c>
      <c r="I2971" s="8">
        <f>SUMIFS(Baggrundsvariable!F$3:F$296,Baggrundsvariable!$A$3:$A$296,Samlet!$C2971,Baggrundsvariable!$C$3:$C$296,Samlet!$E2971)</f>
        <v>8.8000000000000007</v>
      </c>
      <c r="J2971" s="8">
        <f>SUMIFS(Baggrundsvariable!G$3:G$296,Baggrundsvariable!$A$3:$A$296,Samlet!$C2971,Baggrundsvariable!$C$3:$C$296,Samlet!$E2971)</f>
        <v>44.9</v>
      </c>
      <c r="K2971" s="8">
        <f>SUMIFS(Baggrundsvariable!H$3:H$296,Baggrundsvariable!$A$3:$A$296,Samlet!$C2971,Baggrundsvariable!$C$3:$C$296,Samlet!$E2971)</f>
        <v>18.2</v>
      </c>
      <c r="L2971" s="8">
        <f>SUMIFS(Baggrundsvariable!I$3:I$296,Baggrundsvariable!$A$3:$A$296,Samlet!$C2971,Baggrundsvariable!$C$3:$C$296,Samlet!$E2971)</f>
        <v>15.265994309928374</v>
      </c>
    </row>
    <row r="2972" spans="1:12">
      <c r="A2972">
        <v>1300</v>
      </c>
      <c r="B2972" t="s">
        <v>617</v>
      </c>
      <c r="C2972">
        <v>101</v>
      </c>
      <c r="D2972" t="s">
        <v>1232</v>
      </c>
      <c r="E2972">
        <v>2019</v>
      </c>
      <c r="F2972" s="15">
        <f>IF(VLOOKUP(IF($A2972&lt;1500,'BM011'!$D$5,IF($A2972&lt;1800,'BM011'!$D$5,IF($A2972&lt;2000,'BM011'!$D$5,$A2972))),'BM011'!$D$5:$U$607,'BM011'!U$609,0)="BRUG KOM",VLOOKUP($C2972,'BM010'!$C$5:$T$102,'BM010'!T$104,0),VLOOKUP(IF($A2972&lt;1500,'BM011'!$D$5,IF($A2972&lt;1800,'BM011'!$D$5,IF($A2972&lt;2000,'BM011'!$D$5,$A2972))),'BM011'!$D$5:$U$607,'BM011'!U$609,0))</f>
        <v>37082.25</v>
      </c>
      <c r="G2972">
        <f>SUMIFS(Baggrundsvariable!D$3:D$296,Baggrundsvariable!$A$3:$A$296,Samlet!$C2972,Baggrundsvariable!$C$3:$C$296,Samlet!$E2972)</f>
        <v>228338</v>
      </c>
      <c r="H2972" s="8">
        <f>SUMIFS(Baggrundsvariable!E$3:E$296,Baggrundsvariable!$A$3:$A$296,Samlet!$C2972,Baggrundsvariable!$C$3:$C$296,Samlet!$E2972)</f>
        <v>0.7583333333333333</v>
      </c>
      <c r="I2972" s="8">
        <f>SUMIFS(Baggrundsvariable!F$3:F$296,Baggrundsvariable!$A$3:$A$296,Samlet!$C2972,Baggrundsvariable!$C$3:$C$296,Samlet!$E2972)</f>
        <v>8.8000000000000007</v>
      </c>
      <c r="J2972" s="8">
        <f>SUMIFS(Baggrundsvariable!G$3:G$296,Baggrundsvariable!$A$3:$A$296,Samlet!$C2972,Baggrundsvariable!$C$3:$C$296,Samlet!$E2972)</f>
        <v>44.9</v>
      </c>
      <c r="K2972" s="8">
        <f>SUMIFS(Baggrundsvariable!H$3:H$296,Baggrundsvariable!$A$3:$A$296,Samlet!$C2972,Baggrundsvariable!$C$3:$C$296,Samlet!$E2972)</f>
        <v>18.2</v>
      </c>
      <c r="L2972" s="8">
        <f>SUMIFS(Baggrundsvariable!I$3:I$296,Baggrundsvariable!$A$3:$A$296,Samlet!$C2972,Baggrundsvariable!$C$3:$C$296,Samlet!$E2972)</f>
        <v>15.265994309928374</v>
      </c>
    </row>
    <row r="2973" spans="1:12">
      <c r="A2973">
        <v>1301</v>
      </c>
      <c r="B2973" t="s">
        <v>617</v>
      </c>
      <c r="C2973">
        <v>101</v>
      </c>
      <c r="D2973" t="s">
        <v>1232</v>
      </c>
      <c r="E2973">
        <v>2019</v>
      </c>
      <c r="F2973" s="15">
        <f>IF(VLOOKUP(IF($A2973&lt;1500,'BM011'!$D$5,IF($A2973&lt;1800,'BM011'!$D$5,IF($A2973&lt;2000,'BM011'!$D$5,$A2973))),'BM011'!$D$5:$U$607,'BM011'!U$609,0)="BRUG KOM",VLOOKUP($C2973,'BM010'!$C$5:$T$102,'BM010'!T$104,0),VLOOKUP(IF($A2973&lt;1500,'BM011'!$D$5,IF($A2973&lt;1800,'BM011'!$D$5,IF($A2973&lt;2000,'BM011'!$D$5,$A2973))),'BM011'!$D$5:$U$607,'BM011'!U$609,0))</f>
        <v>37082.25</v>
      </c>
      <c r="G2973">
        <f>SUMIFS(Baggrundsvariable!D$3:D$296,Baggrundsvariable!$A$3:$A$296,Samlet!$C2973,Baggrundsvariable!$C$3:$C$296,Samlet!$E2973)</f>
        <v>228338</v>
      </c>
      <c r="H2973" s="8">
        <f>SUMIFS(Baggrundsvariable!E$3:E$296,Baggrundsvariable!$A$3:$A$296,Samlet!$C2973,Baggrundsvariable!$C$3:$C$296,Samlet!$E2973)</f>
        <v>0.7583333333333333</v>
      </c>
      <c r="I2973" s="8">
        <f>SUMIFS(Baggrundsvariable!F$3:F$296,Baggrundsvariable!$A$3:$A$296,Samlet!$C2973,Baggrundsvariable!$C$3:$C$296,Samlet!$E2973)</f>
        <v>8.8000000000000007</v>
      </c>
      <c r="J2973" s="8">
        <f>SUMIFS(Baggrundsvariable!G$3:G$296,Baggrundsvariable!$A$3:$A$296,Samlet!$C2973,Baggrundsvariable!$C$3:$C$296,Samlet!$E2973)</f>
        <v>44.9</v>
      </c>
      <c r="K2973" s="8">
        <f>SUMIFS(Baggrundsvariable!H$3:H$296,Baggrundsvariable!$A$3:$A$296,Samlet!$C2973,Baggrundsvariable!$C$3:$C$296,Samlet!$E2973)</f>
        <v>18.2</v>
      </c>
      <c r="L2973" s="8">
        <f>SUMIFS(Baggrundsvariable!I$3:I$296,Baggrundsvariable!$A$3:$A$296,Samlet!$C2973,Baggrundsvariable!$C$3:$C$296,Samlet!$E2973)</f>
        <v>15.265994309928374</v>
      </c>
    </row>
    <row r="2974" spans="1:12">
      <c r="A2974">
        <v>1302</v>
      </c>
      <c r="B2974" t="s">
        <v>617</v>
      </c>
      <c r="C2974">
        <v>101</v>
      </c>
      <c r="D2974" t="s">
        <v>1232</v>
      </c>
      <c r="E2974">
        <v>2019</v>
      </c>
      <c r="F2974" s="15">
        <f>IF(VLOOKUP(IF($A2974&lt;1500,'BM011'!$D$5,IF($A2974&lt;1800,'BM011'!$D$5,IF($A2974&lt;2000,'BM011'!$D$5,$A2974))),'BM011'!$D$5:$U$607,'BM011'!U$609,0)="BRUG KOM",VLOOKUP($C2974,'BM010'!$C$5:$T$102,'BM010'!T$104,0),VLOOKUP(IF($A2974&lt;1500,'BM011'!$D$5,IF($A2974&lt;1800,'BM011'!$D$5,IF($A2974&lt;2000,'BM011'!$D$5,$A2974))),'BM011'!$D$5:$U$607,'BM011'!U$609,0))</f>
        <v>37082.25</v>
      </c>
      <c r="G2974">
        <f>SUMIFS(Baggrundsvariable!D$3:D$296,Baggrundsvariable!$A$3:$A$296,Samlet!$C2974,Baggrundsvariable!$C$3:$C$296,Samlet!$E2974)</f>
        <v>228338</v>
      </c>
      <c r="H2974" s="8">
        <f>SUMIFS(Baggrundsvariable!E$3:E$296,Baggrundsvariable!$A$3:$A$296,Samlet!$C2974,Baggrundsvariable!$C$3:$C$296,Samlet!$E2974)</f>
        <v>0.7583333333333333</v>
      </c>
      <c r="I2974" s="8">
        <f>SUMIFS(Baggrundsvariable!F$3:F$296,Baggrundsvariable!$A$3:$A$296,Samlet!$C2974,Baggrundsvariable!$C$3:$C$296,Samlet!$E2974)</f>
        <v>8.8000000000000007</v>
      </c>
      <c r="J2974" s="8">
        <f>SUMIFS(Baggrundsvariable!G$3:G$296,Baggrundsvariable!$A$3:$A$296,Samlet!$C2974,Baggrundsvariable!$C$3:$C$296,Samlet!$E2974)</f>
        <v>44.9</v>
      </c>
      <c r="K2974" s="8">
        <f>SUMIFS(Baggrundsvariable!H$3:H$296,Baggrundsvariable!$A$3:$A$296,Samlet!$C2974,Baggrundsvariable!$C$3:$C$296,Samlet!$E2974)</f>
        <v>18.2</v>
      </c>
      <c r="L2974" s="8">
        <f>SUMIFS(Baggrundsvariable!I$3:I$296,Baggrundsvariable!$A$3:$A$296,Samlet!$C2974,Baggrundsvariable!$C$3:$C$296,Samlet!$E2974)</f>
        <v>15.265994309928374</v>
      </c>
    </row>
    <row r="2975" spans="1:12">
      <c r="A2975">
        <v>1303</v>
      </c>
      <c r="B2975" t="s">
        <v>617</v>
      </c>
      <c r="C2975">
        <v>101</v>
      </c>
      <c r="D2975" t="s">
        <v>1232</v>
      </c>
      <c r="E2975">
        <v>2019</v>
      </c>
      <c r="F2975" s="15">
        <f>IF(VLOOKUP(IF($A2975&lt;1500,'BM011'!$D$5,IF($A2975&lt;1800,'BM011'!$D$5,IF($A2975&lt;2000,'BM011'!$D$5,$A2975))),'BM011'!$D$5:$U$607,'BM011'!U$609,0)="BRUG KOM",VLOOKUP($C2975,'BM010'!$C$5:$T$102,'BM010'!T$104,0),VLOOKUP(IF($A2975&lt;1500,'BM011'!$D$5,IF($A2975&lt;1800,'BM011'!$D$5,IF($A2975&lt;2000,'BM011'!$D$5,$A2975))),'BM011'!$D$5:$U$607,'BM011'!U$609,0))</f>
        <v>37082.25</v>
      </c>
      <c r="G2975">
        <f>SUMIFS(Baggrundsvariable!D$3:D$296,Baggrundsvariable!$A$3:$A$296,Samlet!$C2975,Baggrundsvariable!$C$3:$C$296,Samlet!$E2975)</f>
        <v>228338</v>
      </c>
      <c r="H2975" s="8">
        <f>SUMIFS(Baggrundsvariable!E$3:E$296,Baggrundsvariable!$A$3:$A$296,Samlet!$C2975,Baggrundsvariable!$C$3:$C$296,Samlet!$E2975)</f>
        <v>0.7583333333333333</v>
      </c>
      <c r="I2975" s="8">
        <f>SUMIFS(Baggrundsvariable!F$3:F$296,Baggrundsvariable!$A$3:$A$296,Samlet!$C2975,Baggrundsvariable!$C$3:$C$296,Samlet!$E2975)</f>
        <v>8.8000000000000007</v>
      </c>
      <c r="J2975" s="8">
        <f>SUMIFS(Baggrundsvariable!G$3:G$296,Baggrundsvariable!$A$3:$A$296,Samlet!$C2975,Baggrundsvariable!$C$3:$C$296,Samlet!$E2975)</f>
        <v>44.9</v>
      </c>
      <c r="K2975" s="8">
        <f>SUMIFS(Baggrundsvariable!H$3:H$296,Baggrundsvariable!$A$3:$A$296,Samlet!$C2975,Baggrundsvariable!$C$3:$C$296,Samlet!$E2975)</f>
        <v>18.2</v>
      </c>
      <c r="L2975" s="8">
        <f>SUMIFS(Baggrundsvariable!I$3:I$296,Baggrundsvariable!$A$3:$A$296,Samlet!$C2975,Baggrundsvariable!$C$3:$C$296,Samlet!$E2975)</f>
        <v>15.265994309928374</v>
      </c>
    </row>
    <row r="2976" spans="1:12">
      <c r="A2976">
        <v>1304</v>
      </c>
      <c r="B2976" t="s">
        <v>617</v>
      </c>
      <c r="C2976">
        <v>101</v>
      </c>
      <c r="D2976" t="s">
        <v>1232</v>
      </c>
      <c r="E2976">
        <v>2019</v>
      </c>
      <c r="F2976" s="15">
        <f>IF(VLOOKUP(IF($A2976&lt;1500,'BM011'!$D$5,IF($A2976&lt;1800,'BM011'!$D$5,IF($A2976&lt;2000,'BM011'!$D$5,$A2976))),'BM011'!$D$5:$U$607,'BM011'!U$609,0)="BRUG KOM",VLOOKUP($C2976,'BM010'!$C$5:$T$102,'BM010'!T$104,0),VLOOKUP(IF($A2976&lt;1500,'BM011'!$D$5,IF($A2976&lt;1800,'BM011'!$D$5,IF($A2976&lt;2000,'BM011'!$D$5,$A2976))),'BM011'!$D$5:$U$607,'BM011'!U$609,0))</f>
        <v>37082.25</v>
      </c>
      <c r="G2976">
        <f>SUMIFS(Baggrundsvariable!D$3:D$296,Baggrundsvariable!$A$3:$A$296,Samlet!$C2976,Baggrundsvariable!$C$3:$C$296,Samlet!$E2976)</f>
        <v>228338</v>
      </c>
      <c r="H2976" s="8">
        <f>SUMIFS(Baggrundsvariable!E$3:E$296,Baggrundsvariable!$A$3:$A$296,Samlet!$C2976,Baggrundsvariable!$C$3:$C$296,Samlet!$E2976)</f>
        <v>0.7583333333333333</v>
      </c>
      <c r="I2976" s="8">
        <f>SUMIFS(Baggrundsvariable!F$3:F$296,Baggrundsvariable!$A$3:$A$296,Samlet!$C2976,Baggrundsvariable!$C$3:$C$296,Samlet!$E2976)</f>
        <v>8.8000000000000007</v>
      </c>
      <c r="J2976" s="8">
        <f>SUMIFS(Baggrundsvariable!G$3:G$296,Baggrundsvariable!$A$3:$A$296,Samlet!$C2976,Baggrundsvariable!$C$3:$C$296,Samlet!$E2976)</f>
        <v>44.9</v>
      </c>
      <c r="K2976" s="8">
        <f>SUMIFS(Baggrundsvariable!H$3:H$296,Baggrundsvariable!$A$3:$A$296,Samlet!$C2976,Baggrundsvariable!$C$3:$C$296,Samlet!$E2976)</f>
        <v>18.2</v>
      </c>
      <c r="L2976" s="8">
        <f>SUMIFS(Baggrundsvariable!I$3:I$296,Baggrundsvariable!$A$3:$A$296,Samlet!$C2976,Baggrundsvariable!$C$3:$C$296,Samlet!$E2976)</f>
        <v>15.265994309928374</v>
      </c>
    </row>
    <row r="2977" spans="1:12">
      <c r="A2977">
        <v>1306</v>
      </c>
      <c r="B2977" t="s">
        <v>617</v>
      </c>
      <c r="C2977">
        <v>101</v>
      </c>
      <c r="D2977" t="s">
        <v>1232</v>
      </c>
      <c r="E2977">
        <v>2019</v>
      </c>
      <c r="F2977" s="15">
        <f>IF(VLOOKUP(IF($A2977&lt;1500,'BM011'!$D$5,IF($A2977&lt;1800,'BM011'!$D$5,IF($A2977&lt;2000,'BM011'!$D$5,$A2977))),'BM011'!$D$5:$U$607,'BM011'!U$609,0)="BRUG KOM",VLOOKUP($C2977,'BM010'!$C$5:$T$102,'BM010'!T$104,0),VLOOKUP(IF($A2977&lt;1500,'BM011'!$D$5,IF($A2977&lt;1800,'BM011'!$D$5,IF($A2977&lt;2000,'BM011'!$D$5,$A2977))),'BM011'!$D$5:$U$607,'BM011'!U$609,0))</f>
        <v>37082.25</v>
      </c>
      <c r="G2977">
        <f>SUMIFS(Baggrundsvariable!D$3:D$296,Baggrundsvariable!$A$3:$A$296,Samlet!$C2977,Baggrundsvariable!$C$3:$C$296,Samlet!$E2977)</f>
        <v>228338</v>
      </c>
      <c r="H2977" s="8">
        <f>SUMIFS(Baggrundsvariable!E$3:E$296,Baggrundsvariable!$A$3:$A$296,Samlet!$C2977,Baggrundsvariable!$C$3:$C$296,Samlet!$E2977)</f>
        <v>0.7583333333333333</v>
      </c>
      <c r="I2977" s="8">
        <f>SUMIFS(Baggrundsvariable!F$3:F$296,Baggrundsvariable!$A$3:$A$296,Samlet!$C2977,Baggrundsvariable!$C$3:$C$296,Samlet!$E2977)</f>
        <v>8.8000000000000007</v>
      </c>
      <c r="J2977" s="8">
        <f>SUMIFS(Baggrundsvariable!G$3:G$296,Baggrundsvariable!$A$3:$A$296,Samlet!$C2977,Baggrundsvariable!$C$3:$C$296,Samlet!$E2977)</f>
        <v>44.9</v>
      </c>
      <c r="K2977" s="8">
        <f>SUMIFS(Baggrundsvariable!H$3:H$296,Baggrundsvariable!$A$3:$A$296,Samlet!$C2977,Baggrundsvariable!$C$3:$C$296,Samlet!$E2977)</f>
        <v>18.2</v>
      </c>
      <c r="L2977" s="8">
        <f>SUMIFS(Baggrundsvariable!I$3:I$296,Baggrundsvariable!$A$3:$A$296,Samlet!$C2977,Baggrundsvariable!$C$3:$C$296,Samlet!$E2977)</f>
        <v>15.265994309928374</v>
      </c>
    </row>
    <row r="2978" spans="1:12">
      <c r="A2978">
        <v>1307</v>
      </c>
      <c r="B2978" t="s">
        <v>617</v>
      </c>
      <c r="C2978">
        <v>101</v>
      </c>
      <c r="D2978" t="s">
        <v>1232</v>
      </c>
      <c r="E2978">
        <v>2019</v>
      </c>
      <c r="F2978" s="15">
        <f>IF(VLOOKUP(IF($A2978&lt;1500,'BM011'!$D$5,IF($A2978&lt;1800,'BM011'!$D$5,IF($A2978&lt;2000,'BM011'!$D$5,$A2978))),'BM011'!$D$5:$U$607,'BM011'!U$609,0)="BRUG KOM",VLOOKUP($C2978,'BM010'!$C$5:$T$102,'BM010'!T$104,0),VLOOKUP(IF($A2978&lt;1500,'BM011'!$D$5,IF($A2978&lt;1800,'BM011'!$D$5,IF($A2978&lt;2000,'BM011'!$D$5,$A2978))),'BM011'!$D$5:$U$607,'BM011'!U$609,0))</f>
        <v>37082.25</v>
      </c>
      <c r="G2978">
        <f>SUMIFS(Baggrundsvariable!D$3:D$296,Baggrundsvariable!$A$3:$A$296,Samlet!$C2978,Baggrundsvariable!$C$3:$C$296,Samlet!$E2978)</f>
        <v>228338</v>
      </c>
      <c r="H2978" s="8">
        <f>SUMIFS(Baggrundsvariable!E$3:E$296,Baggrundsvariable!$A$3:$A$296,Samlet!$C2978,Baggrundsvariable!$C$3:$C$296,Samlet!$E2978)</f>
        <v>0.7583333333333333</v>
      </c>
      <c r="I2978" s="8">
        <f>SUMIFS(Baggrundsvariable!F$3:F$296,Baggrundsvariable!$A$3:$A$296,Samlet!$C2978,Baggrundsvariable!$C$3:$C$296,Samlet!$E2978)</f>
        <v>8.8000000000000007</v>
      </c>
      <c r="J2978" s="8">
        <f>SUMIFS(Baggrundsvariable!G$3:G$296,Baggrundsvariable!$A$3:$A$296,Samlet!$C2978,Baggrundsvariable!$C$3:$C$296,Samlet!$E2978)</f>
        <v>44.9</v>
      </c>
      <c r="K2978" s="8">
        <f>SUMIFS(Baggrundsvariable!H$3:H$296,Baggrundsvariable!$A$3:$A$296,Samlet!$C2978,Baggrundsvariable!$C$3:$C$296,Samlet!$E2978)</f>
        <v>18.2</v>
      </c>
      <c r="L2978" s="8">
        <f>SUMIFS(Baggrundsvariable!I$3:I$296,Baggrundsvariable!$A$3:$A$296,Samlet!$C2978,Baggrundsvariable!$C$3:$C$296,Samlet!$E2978)</f>
        <v>15.265994309928374</v>
      </c>
    </row>
    <row r="2979" spans="1:12">
      <c r="A2979">
        <v>1308</v>
      </c>
      <c r="B2979" t="s">
        <v>617</v>
      </c>
      <c r="C2979">
        <v>101</v>
      </c>
      <c r="D2979" t="s">
        <v>1232</v>
      </c>
      <c r="E2979">
        <v>2019</v>
      </c>
      <c r="F2979" s="15">
        <f>IF(VLOOKUP(IF($A2979&lt;1500,'BM011'!$D$5,IF($A2979&lt;1800,'BM011'!$D$5,IF($A2979&lt;2000,'BM011'!$D$5,$A2979))),'BM011'!$D$5:$U$607,'BM011'!U$609,0)="BRUG KOM",VLOOKUP($C2979,'BM010'!$C$5:$T$102,'BM010'!T$104,0),VLOOKUP(IF($A2979&lt;1500,'BM011'!$D$5,IF($A2979&lt;1800,'BM011'!$D$5,IF($A2979&lt;2000,'BM011'!$D$5,$A2979))),'BM011'!$D$5:$U$607,'BM011'!U$609,0))</f>
        <v>37082.25</v>
      </c>
      <c r="G2979">
        <f>SUMIFS(Baggrundsvariable!D$3:D$296,Baggrundsvariable!$A$3:$A$296,Samlet!$C2979,Baggrundsvariable!$C$3:$C$296,Samlet!$E2979)</f>
        <v>228338</v>
      </c>
      <c r="H2979" s="8">
        <f>SUMIFS(Baggrundsvariable!E$3:E$296,Baggrundsvariable!$A$3:$A$296,Samlet!$C2979,Baggrundsvariable!$C$3:$C$296,Samlet!$E2979)</f>
        <v>0.7583333333333333</v>
      </c>
      <c r="I2979" s="8">
        <f>SUMIFS(Baggrundsvariable!F$3:F$296,Baggrundsvariable!$A$3:$A$296,Samlet!$C2979,Baggrundsvariable!$C$3:$C$296,Samlet!$E2979)</f>
        <v>8.8000000000000007</v>
      </c>
      <c r="J2979" s="8">
        <f>SUMIFS(Baggrundsvariable!G$3:G$296,Baggrundsvariable!$A$3:$A$296,Samlet!$C2979,Baggrundsvariable!$C$3:$C$296,Samlet!$E2979)</f>
        <v>44.9</v>
      </c>
      <c r="K2979" s="8">
        <f>SUMIFS(Baggrundsvariable!H$3:H$296,Baggrundsvariable!$A$3:$A$296,Samlet!$C2979,Baggrundsvariable!$C$3:$C$296,Samlet!$E2979)</f>
        <v>18.2</v>
      </c>
      <c r="L2979" s="8">
        <f>SUMIFS(Baggrundsvariable!I$3:I$296,Baggrundsvariable!$A$3:$A$296,Samlet!$C2979,Baggrundsvariable!$C$3:$C$296,Samlet!$E2979)</f>
        <v>15.265994309928374</v>
      </c>
    </row>
    <row r="2980" spans="1:12">
      <c r="A2980">
        <v>1309</v>
      </c>
      <c r="B2980" t="s">
        <v>617</v>
      </c>
      <c r="C2980">
        <v>101</v>
      </c>
      <c r="D2980" t="s">
        <v>1232</v>
      </c>
      <c r="E2980">
        <v>2019</v>
      </c>
      <c r="F2980" s="15">
        <f>IF(VLOOKUP(IF($A2980&lt;1500,'BM011'!$D$5,IF($A2980&lt;1800,'BM011'!$D$5,IF($A2980&lt;2000,'BM011'!$D$5,$A2980))),'BM011'!$D$5:$U$607,'BM011'!U$609,0)="BRUG KOM",VLOOKUP($C2980,'BM010'!$C$5:$T$102,'BM010'!T$104,0),VLOOKUP(IF($A2980&lt;1500,'BM011'!$D$5,IF($A2980&lt;1800,'BM011'!$D$5,IF($A2980&lt;2000,'BM011'!$D$5,$A2980))),'BM011'!$D$5:$U$607,'BM011'!U$609,0))</f>
        <v>37082.25</v>
      </c>
      <c r="G2980">
        <f>SUMIFS(Baggrundsvariable!D$3:D$296,Baggrundsvariable!$A$3:$A$296,Samlet!$C2980,Baggrundsvariable!$C$3:$C$296,Samlet!$E2980)</f>
        <v>228338</v>
      </c>
      <c r="H2980" s="8">
        <f>SUMIFS(Baggrundsvariable!E$3:E$296,Baggrundsvariable!$A$3:$A$296,Samlet!$C2980,Baggrundsvariable!$C$3:$C$296,Samlet!$E2980)</f>
        <v>0.7583333333333333</v>
      </c>
      <c r="I2980" s="8">
        <f>SUMIFS(Baggrundsvariable!F$3:F$296,Baggrundsvariable!$A$3:$A$296,Samlet!$C2980,Baggrundsvariable!$C$3:$C$296,Samlet!$E2980)</f>
        <v>8.8000000000000007</v>
      </c>
      <c r="J2980" s="8">
        <f>SUMIFS(Baggrundsvariable!G$3:G$296,Baggrundsvariable!$A$3:$A$296,Samlet!$C2980,Baggrundsvariable!$C$3:$C$296,Samlet!$E2980)</f>
        <v>44.9</v>
      </c>
      <c r="K2980" s="8">
        <f>SUMIFS(Baggrundsvariable!H$3:H$296,Baggrundsvariable!$A$3:$A$296,Samlet!$C2980,Baggrundsvariable!$C$3:$C$296,Samlet!$E2980)</f>
        <v>18.2</v>
      </c>
      <c r="L2980" s="8">
        <f>SUMIFS(Baggrundsvariable!I$3:I$296,Baggrundsvariable!$A$3:$A$296,Samlet!$C2980,Baggrundsvariable!$C$3:$C$296,Samlet!$E2980)</f>
        <v>15.265994309928374</v>
      </c>
    </row>
    <row r="2981" spans="1:12">
      <c r="A2981">
        <v>1310</v>
      </c>
      <c r="B2981" t="s">
        <v>617</v>
      </c>
      <c r="C2981">
        <v>101</v>
      </c>
      <c r="D2981" t="s">
        <v>1232</v>
      </c>
      <c r="E2981">
        <v>2019</v>
      </c>
      <c r="F2981" s="15">
        <f>IF(VLOOKUP(IF($A2981&lt;1500,'BM011'!$D$5,IF($A2981&lt;1800,'BM011'!$D$5,IF($A2981&lt;2000,'BM011'!$D$5,$A2981))),'BM011'!$D$5:$U$607,'BM011'!U$609,0)="BRUG KOM",VLOOKUP($C2981,'BM010'!$C$5:$T$102,'BM010'!T$104,0),VLOOKUP(IF($A2981&lt;1500,'BM011'!$D$5,IF($A2981&lt;1800,'BM011'!$D$5,IF($A2981&lt;2000,'BM011'!$D$5,$A2981))),'BM011'!$D$5:$U$607,'BM011'!U$609,0))</f>
        <v>37082.25</v>
      </c>
      <c r="G2981">
        <f>SUMIFS(Baggrundsvariable!D$3:D$296,Baggrundsvariable!$A$3:$A$296,Samlet!$C2981,Baggrundsvariable!$C$3:$C$296,Samlet!$E2981)</f>
        <v>228338</v>
      </c>
      <c r="H2981" s="8">
        <f>SUMIFS(Baggrundsvariable!E$3:E$296,Baggrundsvariable!$A$3:$A$296,Samlet!$C2981,Baggrundsvariable!$C$3:$C$296,Samlet!$E2981)</f>
        <v>0.7583333333333333</v>
      </c>
      <c r="I2981" s="8">
        <f>SUMIFS(Baggrundsvariable!F$3:F$296,Baggrundsvariable!$A$3:$A$296,Samlet!$C2981,Baggrundsvariable!$C$3:$C$296,Samlet!$E2981)</f>
        <v>8.8000000000000007</v>
      </c>
      <c r="J2981" s="8">
        <f>SUMIFS(Baggrundsvariable!G$3:G$296,Baggrundsvariable!$A$3:$A$296,Samlet!$C2981,Baggrundsvariable!$C$3:$C$296,Samlet!$E2981)</f>
        <v>44.9</v>
      </c>
      <c r="K2981" s="8">
        <f>SUMIFS(Baggrundsvariable!H$3:H$296,Baggrundsvariable!$A$3:$A$296,Samlet!$C2981,Baggrundsvariable!$C$3:$C$296,Samlet!$E2981)</f>
        <v>18.2</v>
      </c>
      <c r="L2981" s="8">
        <f>SUMIFS(Baggrundsvariable!I$3:I$296,Baggrundsvariable!$A$3:$A$296,Samlet!$C2981,Baggrundsvariable!$C$3:$C$296,Samlet!$E2981)</f>
        <v>15.265994309928374</v>
      </c>
    </row>
    <row r="2982" spans="1:12">
      <c r="A2982">
        <v>1311</v>
      </c>
      <c r="B2982" t="s">
        <v>617</v>
      </c>
      <c r="C2982">
        <v>101</v>
      </c>
      <c r="D2982" t="s">
        <v>1232</v>
      </c>
      <c r="E2982">
        <v>2019</v>
      </c>
      <c r="F2982" s="15">
        <f>IF(VLOOKUP(IF($A2982&lt;1500,'BM011'!$D$5,IF($A2982&lt;1800,'BM011'!$D$5,IF($A2982&lt;2000,'BM011'!$D$5,$A2982))),'BM011'!$D$5:$U$607,'BM011'!U$609,0)="BRUG KOM",VLOOKUP($C2982,'BM010'!$C$5:$T$102,'BM010'!T$104,0),VLOOKUP(IF($A2982&lt;1500,'BM011'!$D$5,IF($A2982&lt;1800,'BM011'!$D$5,IF($A2982&lt;2000,'BM011'!$D$5,$A2982))),'BM011'!$D$5:$U$607,'BM011'!U$609,0))</f>
        <v>37082.25</v>
      </c>
      <c r="G2982">
        <f>SUMIFS(Baggrundsvariable!D$3:D$296,Baggrundsvariable!$A$3:$A$296,Samlet!$C2982,Baggrundsvariable!$C$3:$C$296,Samlet!$E2982)</f>
        <v>228338</v>
      </c>
      <c r="H2982" s="8">
        <f>SUMIFS(Baggrundsvariable!E$3:E$296,Baggrundsvariable!$A$3:$A$296,Samlet!$C2982,Baggrundsvariable!$C$3:$C$296,Samlet!$E2982)</f>
        <v>0.7583333333333333</v>
      </c>
      <c r="I2982" s="8">
        <f>SUMIFS(Baggrundsvariable!F$3:F$296,Baggrundsvariable!$A$3:$A$296,Samlet!$C2982,Baggrundsvariable!$C$3:$C$296,Samlet!$E2982)</f>
        <v>8.8000000000000007</v>
      </c>
      <c r="J2982" s="8">
        <f>SUMIFS(Baggrundsvariable!G$3:G$296,Baggrundsvariable!$A$3:$A$296,Samlet!$C2982,Baggrundsvariable!$C$3:$C$296,Samlet!$E2982)</f>
        <v>44.9</v>
      </c>
      <c r="K2982" s="8">
        <f>SUMIFS(Baggrundsvariable!H$3:H$296,Baggrundsvariable!$A$3:$A$296,Samlet!$C2982,Baggrundsvariable!$C$3:$C$296,Samlet!$E2982)</f>
        <v>18.2</v>
      </c>
      <c r="L2982" s="8">
        <f>SUMIFS(Baggrundsvariable!I$3:I$296,Baggrundsvariable!$A$3:$A$296,Samlet!$C2982,Baggrundsvariable!$C$3:$C$296,Samlet!$E2982)</f>
        <v>15.265994309928374</v>
      </c>
    </row>
    <row r="2983" spans="1:12">
      <c r="A2983">
        <v>1312</v>
      </c>
      <c r="B2983" t="s">
        <v>617</v>
      </c>
      <c r="C2983">
        <v>101</v>
      </c>
      <c r="D2983" t="s">
        <v>1232</v>
      </c>
      <c r="E2983">
        <v>2019</v>
      </c>
      <c r="F2983" s="15">
        <f>IF(VLOOKUP(IF($A2983&lt;1500,'BM011'!$D$5,IF($A2983&lt;1800,'BM011'!$D$5,IF($A2983&lt;2000,'BM011'!$D$5,$A2983))),'BM011'!$D$5:$U$607,'BM011'!U$609,0)="BRUG KOM",VLOOKUP($C2983,'BM010'!$C$5:$T$102,'BM010'!T$104,0),VLOOKUP(IF($A2983&lt;1500,'BM011'!$D$5,IF($A2983&lt;1800,'BM011'!$D$5,IF($A2983&lt;2000,'BM011'!$D$5,$A2983))),'BM011'!$D$5:$U$607,'BM011'!U$609,0))</f>
        <v>37082.25</v>
      </c>
      <c r="G2983">
        <f>SUMIFS(Baggrundsvariable!D$3:D$296,Baggrundsvariable!$A$3:$A$296,Samlet!$C2983,Baggrundsvariable!$C$3:$C$296,Samlet!$E2983)</f>
        <v>228338</v>
      </c>
      <c r="H2983" s="8">
        <f>SUMIFS(Baggrundsvariable!E$3:E$296,Baggrundsvariable!$A$3:$A$296,Samlet!$C2983,Baggrundsvariable!$C$3:$C$296,Samlet!$E2983)</f>
        <v>0.7583333333333333</v>
      </c>
      <c r="I2983" s="8">
        <f>SUMIFS(Baggrundsvariable!F$3:F$296,Baggrundsvariable!$A$3:$A$296,Samlet!$C2983,Baggrundsvariable!$C$3:$C$296,Samlet!$E2983)</f>
        <v>8.8000000000000007</v>
      </c>
      <c r="J2983" s="8">
        <f>SUMIFS(Baggrundsvariable!G$3:G$296,Baggrundsvariable!$A$3:$A$296,Samlet!$C2983,Baggrundsvariable!$C$3:$C$296,Samlet!$E2983)</f>
        <v>44.9</v>
      </c>
      <c r="K2983" s="8">
        <f>SUMIFS(Baggrundsvariable!H$3:H$296,Baggrundsvariable!$A$3:$A$296,Samlet!$C2983,Baggrundsvariable!$C$3:$C$296,Samlet!$E2983)</f>
        <v>18.2</v>
      </c>
      <c r="L2983" s="8">
        <f>SUMIFS(Baggrundsvariable!I$3:I$296,Baggrundsvariable!$A$3:$A$296,Samlet!$C2983,Baggrundsvariable!$C$3:$C$296,Samlet!$E2983)</f>
        <v>15.265994309928374</v>
      </c>
    </row>
    <row r="2984" spans="1:12">
      <c r="A2984">
        <v>1313</v>
      </c>
      <c r="B2984" t="s">
        <v>617</v>
      </c>
      <c r="C2984">
        <v>101</v>
      </c>
      <c r="D2984" t="s">
        <v>1232</v>
      </c>
      <c r="E2984">
        <v>2019</v>
      </c>
      <c r="F2984" s="15">
        <f>IF(VLOOKUP(IF($A2984&lt;1500,'BM011'!$D$5,IF($A2984&lt;1800,'BM011'!$D$5,IF($A2984&lt;2000,'BM011'!$D$5,$A2984))),'BM011'!$D$5:$U$607,'BM011'!U$609,0)="BRUG KOM",VLOOKUP($C2984,'BM010'!$C$5:$T$102,'BM010'!T$104,0),VLOOKUP(IF($A2984&lt;1500,'BM011'!$D$5,IF($A2984&lt;1800,'BM011'!$D$5,IF($A2984&lt;2000,'BM011'!$D$5,$A2984))),'BM011'!$D$5:$U$607,'BM011'!U$609,0))</f>
        <v>37082.25</v>
      </c>
      <c r="G2984">
        <f>SUMIFS(Baggrundsvariable!D$3:D$296,Baggrundsvariable!$A$3:$A$296,Samlet!$C2984,Baggrundsvariable!$C$3:$C$296,Samlet!$E2984)</f>
        <v>228338</v>
      </c>
      <c r="H2984" s="8">
        <f>SUMIFS(Baggrundsvariable!E$3:E$296,Baggrundsvariable!$A$3:$A$296,Samlet!$C2984,Baggrundsvariable!$C$3:$C$296,Samlet!$E2984)</f>
        <v>0.7583333333333333</v>
      </c>
      <c r="I2984" s="8">
        <f>SUMIFS(Baggrundsvariable!F$3:F$296,Baggrundsvariable!$A$3:$A$296,Samlet!$C2984,Baggrundsvariable!$C$3:$C$296,Samlet!$E2984)</f>
        <v>8.8000000000000007</v>
      </c>
      <c r="J2984" s="8">
        <f>SUMIFS(Baggrundsvariable!G$3:G$296,Baggrundsvariable!$A$3:$A$296,Samlet!$C2984,Baggrundsvariable!$C$3:$C$296,Samlet!$E2984)</f>
        <v>44.9</v>
      </c>
      <c r="K2984" s="8">
        <f>SUMIFS(Baggrundsvariable!H$3:H$296,Baggrundsvariable!$A$3:$A$296,Samlet!$C2984,Baggrundsvariable!$C$3:$C$296,Samlet!$E2984)</f>
        <v>18.2</v>
      </c>
      <c r="L2984" s="8">
        <f>SUMIFS(Baggrundsvariable!I$3:I$296,Baggrundsvariable!$A$3:$A$296,Samlet!$C2984,Baggrundsvariable!$C$3:$C$296,Samlet!$E2984)</f>
        <v>15.265994309928374</v>
      </c>
    </row>
    <row r="2985" spans="1:12">
      <c r="A2985">
        <v>1314</v>
      </c>
      <c r="B2985" t="s">
        <v>617</v>
      </c>
      <c r="C2985">
        <v>101</v>
      </c>
      <c r="D2985" t="s">
        <v>1232</v>
      </c>
      <c r="E2985">
        <v>2019</v>
      </c>
      <c r="F2985" s="15">
        <f>IF(VLOOKUP(IF($A2985&lt;1500,'BM011'!$D$5,IF($A2985&lt;1800,'BM011'!$D$5,IF($A2985&lt;2000,'BM011'!$D$5,$A2985))),'BM011'!$D$5:$U$607,'BM011'!U$609,0)="BRUG KOM",VLOOKUP($C2985,'BM010'!$C$5:$T$102,'BM010'!T$104,0),VLOOKUP(IF($A2985&lt;1500,'BM011'!$D$5,IF($A2985&lt;1800,'BM011'!$D$5,IF($A2985&lt;2000,'BM011'!$D$5,$A2985))),'BM011'!$D$5:$U$607,'BM011'!U$609,0))</f>
        <v>37082.25</v>
      </c>
      <c r="G2985">
        <f>SUMIFS(Baggrundsvariable!D$3:D$296,Baggrundsvariable!$A$3:$A$296,Samlet!$C2985,Baggrundsvariable!$C$3:$C$296,Samlet!$E2985)</f>
        <v>228338</v>
      </c>
      <c r="H2985" s="8">
        <f>SUMIFS(Baggrundsvariable!E$3:E$296,Baggrundsvariable!$A$3:$A$296,Samlet!$C2985,Baggrundsvariable!$C$3:$C$296,Samlet!$E2985)</f>
        <v>0.7583333333333333</v>
      </c>
      <c r="I2985" s="8">
        <f>SUMIFS(Baggrundsvariable!F$3:F$296,Baggrundsvariable!$A$3:$A$296,Samlet!$C2985,Baggrundsvariable!$C$3:$C$296,Samlet!$E2985)</f>
        <v>8.8000000000000007</v>
      </c>
      <c r="J2985" s="8">
        <f>SUMIFS(Baggrundsvariable!G$3:G$296,Baggrundsvariable!$A$3:$A$296,Samlet!$C2985,Baggrundsvariable!$C$3:$C$296,Samlet!$E2985)</f>
        <v>44.9</v>
      </c>
      <c r="K2985" s="8">
        <f>SUMIFS(Baggrundsvariable!H$3:H$296,Baggrundsvariable!$A$3:$A$296,Samlet!$C2985,Baggrundsvariable!$C$3:$C$296,Samlet!$E2985)</f>
        <v>18.2</v>
      </c>
      <c r="L2985" s="8">
        <f>SUMIFS(Baggrundsvariable!I$3:I$296,Baggrundsvariable!$A$3:$A$296,Samlet!$C2985,Baggrundsvariable!$C$3:$C$296,Samlet!$E2985)</f>
        <v>15.265994309928374</v>
      </c>
    </row>
    <row r="2986" spans="1:12">
      <c r="A2986">
        <v>1315</v>
      </c>
      <c r="B2986" t="s">
        <v>617</v>
      </c>
      <c r="C2986">
        <v>101</v>
      </c>
      <c r="D2986" t="s">
        <v>1232</v>
      </c>
      <c r="E2986">
        <v>2019</v>
      </c>
      <c r="F2986" s="15">
        <f>IF(VLOOKUP(IF($A2986&lt;1500,'BM011'!$D$5,IF($A2986&lt;1800,'BM011'!$D$5,IF($A2986&lt;2000,'BM011'!$D$5,$A2986))),'BM011'!$D$5:$U$607,'BM011'!U$609,0)="BRUG KOM",VLOOKUP($C2986,'BM010'!$C$5:$T$102,'BM010'!T$104,0),VLOOKUP(IF($A2986&lt;1500,'BM011'!$D$5,IF($A2986&lt;1800,'BM011'!$D$5,IF($A2986&lt;2000,'BM011'!$D$5,$A2986))),'BM011'!$D$5:$U$607,'BM011'!U$609,0))</f>
        <v>37082.25</v>
      </c>
      <c r="G2986">
        <f>SUMIFS(Baggrundsvariable!D$3:D$296,Baggrundsvariable!$A$3:$A$296,Samlet!$C2986,Baggrundsvariable!$C$3:$C$296,Samlet!$E2986)</f>
        <v>228338</v>
      </c>
      <c r="H2986" s="8">
        <f>SUMIFS(Baggrundsvariable!E$3:E$296,Baggrundsvariable!$A$3:$A$296,Samlet!$C2986,Baggrundsvariable!$C$3:$C$296,Samlet!$E2986)</f>
        <v>0.7583333333333333</v>
      </c>
      <c r="I2986" s="8">
        <f>SUMIFS(Baggrundsvariable!F$3:F$296,Baggrundsvariable!$A$3:$A$296,Samlet!$C2986,Baggrundsvariable!$C$3:$C$296,Samlet!$E2986)</f>
        <v>8.8000000000000007</v>
      </c>
      <c r="J2986" s="8">
        <f>SUMIFS(Baggrundsvariable!G$3:G$296,Baggrundsvariable!$A$3:$A$296,Samlet!$C2986,Baggrundsvariable!$C$3:$C$296,Samlet!$E2986)</f>
        <v>44.9</v>
      </c>
      <c r="K2986" s="8">
        <f>SUMIFS(Baggrundsvariable!H$3:H$296,Baggrundsvariable!$A$3:$A$296,Samlet!$C2986,Baggrundsvariable!$C$3:$C$296,Samlet!$E2986)</f>
        <v>18.2</v>
      </c>
      <c r="L2986" s="8">
        <f>SUMIFS(Baggrundsvariable!I$3:I$296,Baggrundsvariable!$A$3:$A$296,Samlet!$C2986,Baggrundsvariable!$C$3:$C$296,Samlet!$E2986)</f>
        <v>15.265994309928374</v>
      </c>
    </row>
    <row r="2987" spans="1:12">
      <c r="A2987">
        <v>1316</v>
      </c>
      <c r="B2987" t="s">
        <v>617</v>
      </c>
      <c r="C2987">
        <v>101</v>
      </c>
      <c r="D2987" t="s">
        <v>1232</v>
      </c>
      <c r="E2987">
        <v>2019</v>
      </c>
      <c r="F2987" s="15">
        <f>IF(VLOOKUP(IF($A2987&lt;1500,'BM011'!$D$5,IF($A2987&lt;1800,'BM011'!$D$5,IF($A2987&lt;2000,'BM011'!$D$5,$A2987))),'BM011'!$D$5:$U$607,'BM011'!U$609,0)="BRUG KOM",VLOOKUP($C2987,'BM010'!$C$5:$T$102,'BM010'!T$104,0),VLOOKUP(IF($A2987&lt;1500,'BM011'!$D$5,IF($A2987&lt;1800,'BM011'!$D$5,IF($A2987&lt;2000,'BM011'!$D$5,$A2987))),'BM011'!$D$5:$U$607,'BM011'!U$609,0))</f>
        <v>37082.25</v>
      </c>
      <c r="G2987">
        <f>SUMIFS(Baggrundsvariable!D$3:D$296,Baggrundsvariable!$A$3:$A$296,Samlet!$C2987,Baggrundsvariable!$C$3:$C$296,Samlet!$E2987)</f>
        <v>228338</v>
      </c>
      <c r="H2987" s="8">
        <f>SUMIFS(Baggrundsvariable!E$3:E$296,Baggrundsvariable!$A$3:$A$296,Samlet!$C2987,Baggrundsvariable!$C$3:$C$296,Samlet!$E2987)</f>
        <v>0.7583333333333333</v>
      </c>
      <c r="I2987" s="8">
        <f>SUMIFS(Baggrundsvariable!F$3:F$296,Baggrundsvariable!$A$3:$A$296,Samlet!$C2987,Baggrundsvariable!$C$3:$C$296,Samlet!$E2987)</f>
        <v>8.8000000000000007</v>
      </c>
      <c r="J2987" s="8">
        <f>SUMIFS(Baggrundsvariable!G$3:G$296,Baggrundsvariable!$A$3:$A$296,Samlet!$C2987,Baggrundsvariable!$C$3:$C$296,Samlet!$E2987)</f>
        <v>44.9</v>
      </c>
      <c r="K2987" s="8">
        <f>SUMIFS(Baggrundsvariable!H$3:H$296,Baggrundsvariable!$A$3:$A$296,Samlet!$C2987,Baggrundsvariable!$C$3:$C$296,Samlet!$E2987)</f>
        <v>18.2</v>
      </c>
      <c r="L2987" s="8">
        <f>SUMIFS(Baggrundsvariable!I$3:I$296,Baggrundsvariable!$A$3:$A$296,Samlet!$C2987,Baggrundsvariable!$C$3:$C$296,Samlet!$E2987)</f>
        <v>15.265994309928374</v>
      </c>
    </row>
    <row r="2988" spans="1:12">
      <c r="A2988">
        <v>1317</v>
      </c>
      <c r="B2988" t="s">
        <v>617</v>
      </c>
      <c r="C2988">
        <v>101</v>
      </c>
      <c r="D2988" t="s">
        <v>1232</v>
      </c>
      <c r="E2988">
        <v>2019</v>
      </c>
      <c r="F2988" s="15">
        <f>IF(VLOOKUP(IF($A2988&lt;1500,'BM011'!$D$5,IF($A2988&lt;1800,'BM011'!$D$5,IF($A2988&lt;2000,'BM011'!$D$5,$A2988))),'BM011'!$D$5:$U$607,'BM011'!U$609,0)="BRUG KOM",VLOOKUP($C2988,'BM010'!$C$5:$T$102,'BM010'!T$104,0),VLOOKUP(IF($A2988&lt;1500,'BM011'!$D$5,IF($A2988&lt;1800,'BM011'!$D$5,IF($A2988&lt;2000,'BM011'!$D$5,$A2988))),'BM011'!$D$5:$U$607,'BM011'!U$609,0))</f>
        <v>37082.25</v>
      </c>
      <c r="G2988">
        <f>SUMIFS(Baggrundsvariable!D$3:D$296,Baggrundsvariable!$A$3:$A$296,Samlet!$C2988,Baggrundsvariable!$C$3:$C$296,Samlet!$E2988)</f>
        <v>228338</v>
      </c>
      <c r="H2988" s="8">
        <f>SUMIFS(Baggrundsvariable!E$3:E$296,Baggrundsvariable!$A$3:$A$296,Samlet!$C2988,Baggrundsvariable!$C$3:$C$296,Samlet!$E2988)</f>
        <v>0.7583333333333333</v>
      </c>
      <c r="I2988" s="8">
        <f>SUMIFS(Baggrundsvariable!F$3:F$296,Baggrundsvariable!$A$3:$A$296,Samlet!$C2988,Baggrundsvariable!$C$3:$C$296,Samlet!$E2988)</f>
        <v>8.8000000000000007</v>
      </c>
      <c r="J2988" s="8">
        <f>SUMIFS(Baggrundsvariable!G$3:G$296,Baggrundsvariable!$A$3:$A$296,Samlet!$C2988,Baggrundsvariable!$C$3:$C$296,Samlet!$E2988)</f>
        <v>44.9</v>
      </c>
      <c r="K2988" s="8">
        <f>SUMIFS(Baggrundsvariable!H$3:H$296,Baggrundsvariable!$A$3:$A$296,Samlet!$C2988,Baggrundsvariable!$C$3:$C$296,Samlet!$E2988)</f>
        <v>18.2</v>
      </c>
      <c r="L2988" s="8">
        <f>SUMIFS(Baggrundsvariable!I$3:I$296,Baggrundsvariable!$A$3:$A$296,Samlet!$C2988,Baggrundsvariable!$C$3:$C$296,Samlet!$E2988)</f>
        <v>15.265994309928374</v>
      </c>
    </row>
    <row r="2989" spans="1:12">
      <c r="A2989">
        <v>1318</v>
      </c>
      <c r="B2989" t="s">
        <v>617</v>
      </c>
      <c r="C2989">
        <v>101</v>
      </c>
      <c r="D2989" t="s">
        <v>1232</v>
      </c>
      <c r="E2989">
        <v>2019</v>
      </c>
      <c r="F2989" s="15">
        <f>IF(VLOOKUP(IF($A2989&lt;1500,'BM011'!$D$5,IF($A2989&lt;1800,'BM011'!$D$5,IF($A2989&lt;2000,'BM011'!$D$5,$A2989))),'BM011'!$D$5:$U$607,'BM011'!U$609,0)="BRUG KOM",VLOOKUP($C2989,'BM010'!$C$5:$T$102,'BM010'!T$104,0),VLOOKUP(IF($A2989&lt;1500,'BM011'!$D$5,IF($A2989&lt;1800,'BM011'!$D$5,IF($A2989&lt;2000,'BM011'!$D$5,$A2989))),'BM011'!$D$5:$U$607,'BM011'!U$609,0))</f>
        <v>37082.25</v>
      </c>
      <c r="G2989">
        <f>SUMIFS(Baggrundsvariable!D$3:D$296,Baggrundsvariable!$A$3:$A$296,Samlet!$C2989,Baggrundsvariable!$C$3:$C$296,Samlet!$E2989)</f>
        <v>228338</v>
      </c>
      <c r="H2989" s="8">
        <f>SUMIFS(Baggrundsvariable!E$3:E$296,Baggrundsvariable!$A$3:$A$296,Samlet!$C2989,Baggrundsvariable!$C$3:$C$296,Samlet!$E2989)</f>
        <v>0.7583333333333333</v>
      </c>
      <c r="I2989" s="8">
        <f>SUMIFS(Baggrundsvariable!F$3:F$296,Baggrundsvariable!$A$3:$A$296,Samlet!$C2989,Baggrundsvariable!$C$3:$C$296,Samlet!$E2989)</f>
        <v>8.8000000000000007</v>
      </c>
      <c r="J2989" s="8">
        <f>SUMIFS(Baggrundsvariable!G$3:G$296,Baggrundsvariable!$A$3:$A$296,Samlet!$C2989,Baggrundsvariable!$C$3:$C$296,Samlet!$E2989)</f>
        <v>44.9</v>
      </c>
      <c r="K2989" s="8">
        <f>SUMIFS(Baggrundsvariable!H$3:H$296,Baggrundsvariable!$A$3:$A$296,Samlet!$C2989,Baggrundsvariable!$C$3:$C$296,Samlet!$E2989)</f>
        <v>18.2</v>
      </c>
      <c r="L2989" s="8">
        <f>SUMIFS(Baggrundsvariable!I$3:I$296,Baggrundsvariable!$A$3:$A$296,Samlet!$C2989,Baggrundsvariable!$C$3:$C$296,Samlet!$E2989)</f>
        <v>15.265994309928374</v>
      </c>
    </row>
    <row r="2990" spans="1:12">
      <c r="A2990">
        <v>1319</v>
      </c>
      <c r="B2990" t="s">
        <v>617</v>
      </c>
      <c r="C2990">
        <v>101</v>
      </c>
      <c r="D2990" t="s">
        <v>1232</v>
      </c>
      <c r="E2990">
        <v>2019</v>
      </c>
      <c r="F2990" s="15">
        <f>IF(VLOOKUP(IF($A2990&lt;1500,'BM011'!$D$5,IF($A2990&lt;1800,'BM011'!$D$5,IF($A2990&lt;2000,'BM011'!$D$5,$A2990))),'BM011'!$D$5:$U$607,'BM011'!U$609,0)="BRUG KOM",VLOOKUP($C2990,'BM010'!$C$5:$T$102,'BM010'!T$104,0),VLOOKUP(IF($A2990&lt;1500,'BM011'!$D$5,IF($A2990&lt;1800,'BM011'!$D$5,IF($A2990&lt;2000,'BM011'!$D$5,$A2990))),'BM011'!$D$5:$U$607,'BM011'!U$609,0))</f>
        <v>37082.25</v>
      </c>
      <c r="G2990">
        <f>SUMIFS(Baggrundsvariable!D$3:D$296,Baggrundsvariable!$A$3:$A$296,Samlet!$C2990,Baggrundsvariable!$C$3:$C$296,Samlet!$E2990)</f>
        <v>228338</v>
      </c>
      <c r="H2990" s="8">
        <f>SUMIFS(Baggrundsvariable!E$3:E$296,Baggrundsvariable!$A$3:$A$296,Samlet!$C2990,Baggrundsvariable!$C$3:$C$296,Samlet!$E2990)</f>
        <v>0.7583333333333333</v>
      </c>
      <c r="I2990" s="8">
        <f>SUMIFS(Baggrundsvariable!F$3:F$296,Baggrundsvariable!$A$3:$A$296,Samlet!$C2990,Baggrundsvariable!$C$3:$C$296,Samlet!$E2990)</f>
        <v>8.8000000000000007</v>
      </c>
      <c r="J2990" s="8">
        <f>SUMIFS(Baggrundsvariable!G$3:G$296,Baggrundsvariable!$A$3:$A$296,Samlet!$C2990,Baggrundsvariable!$C$3:$C$296,Samlet!$E2990)</f>
        <v>44.9</v>
      </c>
      <c r="K2990" s="8">
        <f>SUMIFS(Baggrundsvariable!H$3:H$296,Baggrundsvariable!$A$3:$A$296,Samlet!$C2990,Baggrundsvariable!$C$3:$C$296,Samlet!$E2990)</f>
        <v>18.2</v>
      </c>
      <c r="L2990" s="8">
        <f>SUMIFS(Baggrundsvariable!I$3:I$296,Baggrundsvariable!$A$3:$A$296,Samlet!$C2990,Baggrundsvariable!$C$3:$C$296,Samlet!$E2990)</f>
        <v>15.265994309928374</v>
      </c>
    </row>
    <row r="2991" spans="1:12">
      <c r="A2991">
        <v>1320</v>
      </c>
      <c r="B2991" t="s">
        <v>617</v>
      </c>
      <c r="C2991">
        <v>101</v>
      </c>
      <c r="D2991" t="s">
        <v>1232</v>
      </c>
      <c r="E2991">
        <v>2019</v>
      </c>
      <c r="F2991" s="15">
        <f>IF(VLOOKUP(IF($A2991&lt;1500,'BM011'!$D$5,IF($A2991&lt;1800,'BM011'!$D$5,IF($A2991&lt;2000,'BM011'!$D$5,$A2991))),'BM011'!$D$5:$U$607,'BM011'!U$609,0)="BRUG KOM",VLOOKUP($C2991,'BM010'!$C$5:$T$102,'BM010'!T$104,0),VLOOKUP(IF($A2991&lt;1500,'BM011'!$D$5,IF($A2991&lt;1800,'BM011'!$D$5,IF($A2991&lt;2000,'BM011'!$D$5,$A2991))),'BM011'!$D$5:$U$607,'BM011'!U$609,0))</f>
        <v>37082.25</v>
      </c>
      <c r="G2991">
        <f>SUMIFS(Baggrundsvariable!D$3:D$296,Baggrundsvariable!$A$3:$A$296,Samlet!$C2991,Baggrundsvariable!$C$3:$C$296,Samlet!$E2991)</f>
        <v>228338</v>
      </c>
      <c r="H2991" s="8">
        <f>SUMIFS(Baggrundsvariable!E$3:E$296,Baggrundsvariable!$A$3:$A$296,Samlet!$C2991,Baggrundsvariable!$C$3:$C$296,Samlet!$E2991)</f>
        <v>0.7583333333333333</v>
      </c>
      <c r="I2991" s="8">
        <f>SUMIFS(Baggrundsvariable!F$3:F$296,Baggrundsvariable!$A$3:$A$296,Samlet!$C2991,Baggrundsvariable!$C$3:$C$296,Samlet!$E2991)</f>
        <v>8.8000000000000007</v>
      </c>
      <c r="J2991" s="8">
        <f>SUMIFS(Baggrundsvariable!G$3:G$296,Baggrundsvariable!$A$3:$A$296,Samlet!$C2991,Baggrundsvariable!$C$3:$C$296,Samlet!$E2991)</f>
        <v>44.9</v>
      </c>
      <c r="K2991" s="8">
        <f>SUMIFS(Baggrundsvariable!H$3:H$296,Baggrundsvariable!$A$3:$A$296,Samlet!$C2991,Baggrundsvariable!$C$3:$C$296,Samlet!$E2991)</f>
        <v>18.2</v>
      </c>
      <c r="L2991" s="8">
        <f>SUMIFS(Baggrundsvariable!I$3:I$296,Baggrundsvariable!$A$3:$A$296,Samlet!$C2991,Baggrundsvariable!$C$3:$C$296,Samlet!$E2991)</f>
        <v>15.265994309928374</v>
      </c>
    </row>
    <row r="2992" spans="1:12">
      <c r="A2992">
        <v>1321</v>
      </c>
      <c r="B2992" t="s">
        <v>617</v>
      </c>
      <c r="C2992">
        <v>101</v>
      </c>
      <c r="D2992" t="s">
        <v>1232</v>
      </c>
      <c r="E2992">
        <v>2019</v>
      </c>
      <c r="F2992" s="15">
        <f>IF(VLOOKUP(IF($A2992&lt;1500,'BM011'!$D$5,IF($A2992&lt;1800,'BM011'!$D$5,IF($A2992&lt;2000,'BM011'!$D$5,$A2992))),'BM011'!$D$5:$U$607,'BM011'!U$609,0)="BRUG KOM",VLOOKUP($C2992,'BM010'!$C$5:$T$102,'BM010'!T$104,0),VLOOKUP(IF($A2992&lt;1500,'BM011'!$D$5,IF($A2992&lt;1800,'BM011'!$D$5,IF($A2992&lt;2000,'BM011'!$D$5,$A2992))),'BM011'!$D$5:$U$607,'BM011'!U$609,0))</f>
        <v>37082.25</v>
      </c>
      <c r="G2992">
        <f>SUMIFS(Baggrundsvariable!D$3:D$296,Baggrundsvariable!$A$3:$A$296,Samlet!$C2992,Baggrundsvariable!$C$3:$C$296,Samlet!$E2992)</f>
        <v>228338</v>
      </c>
      <c r="H2992" s="8">
        <f>SUMIFS(Baggrundsvariable!E$3:E$296,Baggrundsvariable!$A$3:$A$296,Samlet!$C2992,Baggrundsvariable!$C$3:$C$296,Samlet!$E2992)</f>
        <v>0.7583333333333333</v>
      </c>
      <c r="I2992" s="8">
        <f>SUMIFS(Baggrundsvariable!F$3:F$296,Baggrundsvariable!$A$3:$A$296,Samlet!$C2992,Baggrundsvariable!$C$3:$C$296,Samlet!$E2992)</f>
        <v>8.8000000000000007</v>
      </c>
      <c r="J2992" s="8">
        <f>SUMIFS(Baggrundsvariable!G$3:G$296,Baggrundsvariable!$A$3:$A$296,Samlet!$C2992,Baggrundsvariable!$C$3:$C$296,Samlet!$E2992)</f>
        <v>44.9</v>
      </c>
      <c r="K2992" s="8">
        <f>SUMIFS(Baggrundsvariable!H$3:H$296,Baggrundsvariable!$A$3:$A$296,Samlet!$C2992,Baggrundsvariable!$C$3:$C$296,Samlet!$E2992)</f>
        <v>18.2</v>
      </c>
      <c r="L2992" s="8">
        <f>SUMIFS(Baggrundsvariable!I$3:I$296,Baggrundsvariable!$A$3:$A$296,Samlet!$C2992,Baggrundsvariable!$C$3:$C$296,Samlet!$E2992)</f>
        <v>15.265994309928374</v>
      </c>
    </row>
    <row r="2993" spans="1:12">
      <c r="A2993">
        <v>1322</v>
      </c>
      <c r="B2993" t="s">
        <v>617</v>
      </c>
      <c r="C2993">
        <v>101</v>
      </c>
      <c r="D2993" t="s">
        <v>1232</v>
      </c>
      <c r="E2993">
        <v>2019</v>
      </c>
      <c r="F2993" s="15">
        <f>IF(VLOOKUP(IF($A2993&lt;1500,'BM011'!$D$5,IF($A2993&lt;1800,'BM011'!$D$5,IF($A2993&lt;2000,'BM011'!$D$5,$A2993))),'BM011'!$D$5:$U$607,'BM011'!U$609,0)="BRUG KOM",VLOOKUP($C2993,'BM010'!$C$5:$T$102,'BM010'!T$104,0),VLOOKUP(IF($A2993&lt;1500,'BM011'!$D$5,IF($A2993&lt;1800,'BM011'!$D$5,IF($A2993&lt;2000,'BM011'!$D$5,$A2993))),'BM011'!$D$5:$U$607,'BM011'!U$609,0))</f>
        <v>37082.25</v>
      </c>
      <c r="G2993">
        <f>SUMIFS(Baggrundsvariable!D$3:D$296,Baggrundsvariable!$A$3:$A$296,Samlet!$C2993,Baggrundsvariable!$C$3:$C$296,Samlet!$E2993)</f>
        <v>228338</v>
      </c>
      <c r="H2993" s="8">
        <f>SUMIFS(Baggrundsvariable!E$3:E$296,Baggrundsvariable!$A$3:$A$296,Samlet!$C2993,Baggrundsvariable!$C$3:$C$296,Samlet!$E2993)</f>
        <v>0.7583333333333333</v>
      </c>
      <c r="I2993" s="8">
        <f>SUMIFS(Baggrundsvariable!F$3:F$296,Baggrundsvariable!$A$3:$A$296,Samlet!$C2993,Baggrundsvariable!$C$3:$C$296,Samlet!$E2993)</f>
        <v>8.8000000000000007</v>
      </c>
      <c r="J2993" s="8">
        <f>SUMIFS(Baggrundsvariable!G$3:G$296,Baggrundsvariable!$A$3:$A$296,Samlet!$C2993,Baggrundsvariable!$C$3:$C$296,Samlet!$E2993)</f>
        <v>44.9</v>
      </c>
      <c r="K2993" s="8">
        <f>SUMIFS(Baggrundsvariable!H$3:H$296,Baggrundsvariable!$A$3:$A$296,Samlet!$C2993,Baggrundsvariable!$C$3:$C$296,Samlet!$E2993)</f>
        <v>18.2</v>
      </c>
      <c r="L2993" s="8">
        <f>SUMIFS(Baggrundsvariable!I$3:I$296,Baggrundsvariable!$A$3:$A$296,Samlet!$C2993,Baggrundsvariable!$C$3:$C$296,Samlet!$E2993)</f>
        <v>15.265994309928374</v>
      </c>
    </row>
    <row r="2994" spans="1:12">
      <c r="A2994">
        <v>1323</v>
      </c>
      <c r="B2994" t="s">
        <v>617</v>
      </c>
      <c r="C2994">
        <v>101</v>
      </c>
      <c r="D2994" t="s">
        <v>1232</v>
      </c>
      <c r="E2994">
        <v>2019</v>
      </c>
      <c r="F2994" s="15">
        <f>IF(VLOOKUP(IF($A2994&lt;1500,'BM011'!$D$5,IF($A2994&lt;1800,'BM011'!$D$5,IF($A2994&lt;2000,'BM011'!$D$5,$A2994))),'BM011'!$D$5:$U$607,'BM011'!U$609,0)="BRUG KOM",VLOOKUP($C2994,'BM010'!$C$5:$T$102,'BM010'!T$104,0),VLOOKUP(IF($A2994&lt;1500,'BM011'!$D$5,IF($A2994&lt;1800,'BM011'!$D$5,IF($A2994&lt;2000,'BM011'!$D$5,$A2994))),'BM011'!$D$5:$U$607,'BM011'!U$609,0))</f>
        <v>37082.25</v>
      </c>
      <c r="G2994">
        <f>SUMIFS(Baggrundsvariable!D$3:D$296,Baggrundsvariable!$A$3:$A$296,Samlet!$C2994,Baggrundsvariable!$C$3:$C$296,Samlet!$E2994)</f>
        <v>228338</v>
      </c>
      <c r="H2994" s="8">
        <f>SUMIFS(Baggrundsvariable!E$3:E$296,Baggrundsvariable!$A$3:$A$296,Samlet!$C2994,Baggrundsvariable!$C$3:$C$296,Samlet!$E2994)</f>
        <v>0.7583333333333333</v>
      </c>
      <c r="I2994" s="8">
        <f>SUMIFS(Baggrundsvariable!F$3:F$296,Baggrundsvariable!$A$3:$A$296,Samlet!$C2994,Baggrundsvariable!$C$3:$C$296,Samlet!$E2994)</f>
        <v>8.8000000000000007</v>
      </c>
      <c r="J2994" s="8">
        <f>SUMIFS(Baggrundsvariable!G$3:G$296,Baggrundsvariable!$A$3:$A$296,Samlet!$C2994,Baggrundsvariable!$C$3:$C$296,Samlet!$E2994)</f>
        <v>44.9</v>
      </c>
      <c r="K2994" s="8">
        <f>SUMIFS(Baggrundsvariable!H$3:H$296,Baggrundsvariable!$A$3:$A$296,Samlet!$C2994,Baggrundsvariable!$C$3:$C$296,Samlet!$E2994)</f>
        <v>18.2</v>
      </c>
      <c r="L2994" s="8">
        <f>SUMIFS(Baggrundsvariable!I$3:I$296,Baggrundsvariable!$A$3:$A$296,Samlet!$C2994,Baggrundsvariable!$C$3:$C$296,Samlet!$E2994)</f>
        <v>15.265994309928374</v>
      </c>
    </row>
    <row r="2995" spans="1:12">
      <c r="A2995">
        <v>1324</v>
      </c>
      <c r="B2995" t="s">
        <v>617</v>
      </c>
      <c r="C2995">
        <v>101</v>
      </c>
      <c r="D2995" t="s">
        <v>1232</v>
      </c>
      <c r="E2995">
        <v>2019</v>
      </c>
      <c r="F2995" s="15">
        <f>IF(VLOOKUP(IF($A2995&lt;1500,'BM011'!$D$5,IF($A2995&lt;1800,'BM011'!$D$5,IF($A2995&lt;2000,'BM011'!$D$5,$A2995))),'BM011'!$D$5:$U$607,'BM011'!U$609,0)="BRUG KOM",VLOOKUP($C2995,'BM010'!$C$5:$T$102,'BM010'!T$104,0),VLOOKUP(IF($A2995&lt;1500,'BM011'!$D$5,IF($A2995&lt;1800,'BM011'!$D$5,IF($A2995&lt;2000,'BM011'!$D$5,$A2995))),'BM011'!$D$5:$U$607,'BM011'!U$609,0))</f>
        <v>37082.25</v>
      </c>
      <c r="G2995">
        <f>SUMIFS(Baggrundsvariable!D$3:D$296,Baggrundsvariable!$A$3:$A$296,Samlet!$C2995,Baggrundsvariable!$C$3:$C$296,Samlet!$E2995)</f>
        <v>228338</v>
      </c>
      <c r="H2995" s="8">
        <f>SUMIFS(Baggrundsvariable!E$3:E$296,Baggrundsvariable!$A$3:$A$296,Samlet!$C2995,Baggrundsvariable!$C$3:$C$296,Samlet!$E2995)</f>
        <v>0.7583333333333333</v>
      </c>
      <c r="I2995" s="8">
        <f>SUMIFS(Baggrundsvariable!F$3:F$296,Baggrundsvariable!$A$3:$A$296,Samlet!$C2995,Baggrundsvariable!$C$3:$C$296,Samlet!$E2995)</f>
        <v>8.8000000000000007</v>
      </c>
      <c r="J2995" s="8">
        <f>SUMIFS(Baggrundsvariable!G$3:G$296,Baggrundsvariable!$A$3:$A$296,Samlet!$C2995,Baggrundsvariable!$C$3:$C$296,Samlet!$E2995)</f>
        <v>44.9</v>
      </c>
      <c r="K2995" s="8">
        <f>SUMIFS(Baggrundsvariable!H$3:H$296,Baggrundsvariable!$A$3:$A$296,Samlet!$C2995,Baggrundsvariable!$C$3:$C$296,Samlet!$E2995)</f>
        <v>18.2</v>
      </c>
      <c r="L2995" s="8">
        <f>SUMIFS(Baggrundsvariable!I$3:I$296,Baggrundsvariable!$A$3:$A$296,Samlet!$C2995,Baggrundsvariable!$C$3:$C$296,Samlet!$E2995)</f>
        <v>15.265994309928374</v>
      </c>
    </row>
    <row r="2996" spans="1:12">
      <c r="A2996">
        <v>1325</v>
      </c>
      <c r="B2996" t="s">
        <v>617</v>
      </c>
      <c r="C2996">
        <v>101</v>
      </c>
      <c r="D2996" t="s">
        <v>1232</v>
      </c>
      <c r="E2996">
        <v>2019</v>
      </c>
      <c r="F2996" s="15">
        <f>IF(VLOOKUP(IF($A2996&lt;1500,'BM011'!$D$5,IF($A2996&lt;1800,'BM011'!$D$5,IF($A2996&lt;2000,'BM011'!$D$5,$A2996))),'BM011'!$D$5:$U$607,'BM011'!U$609,0)="BRUG KOM",VLOOKUP($C2996,'BM010'!$C$5:$T$102,'BM010'!T$104,0),VLOOKUP(IF($A2996&lt;1500,'BM011'!$D$5,IF($A2996&lt;1800,'BM011'!$D$5,IF($A2996&lt;2000,'BM011'!$D$5,$A2996))),'BM011'!$D$5:$U$607,'BM011'!U$609,0))</f>
        <v>37082.25</v>
      </c>
      <c r="G2996">
        <f>SUMIFS(Baggrundsvariable!D$3:D$296,Baggrundsvariable!$A$3:$A$296,Samlet!$C2996,Baggrundsvariable!$C$3:$C$296,Samlet!$E2996)</f>
        <v>228338</v>
      </c>
      <c r="H2996" s="8">
        <f>SUMIFS(Baggrundsvariable!E$3:E$296,Baggrundsvariable!$A$3:$A$296,Samlet!$C2996,Baggrundsvariable!$C$3:$C$296,Samlet!$E2996)</f>
        <v>0.7583333333333333</v>
      </c>
      <c r="I2996" s="8">
        <f>SUMIFS(Baggrundsvariable!F$3:F$296,Baggrundsvariable!$A$3:$A$296,Samlet!$C2996,Baggrundsvariable!$C$3:$C$296,Samlet!$E2996)</f>
        <v>8.8000000000000007</v>
      </c>
      <c r="J2996" s="8">
        <f>SUMIFS(Baggrundsvariable!G$3:G$296,Baggrundsvariable!$A$3:$A$296,Samlet!$C2996,Baggrundsvariable!$C$3:$C$296,Samlet!$E2996)</f>
        <v>44.9</v>
      </c>
      <c r="K2996" s="8">
        <f>SUMIFS(Baggrundsvariable!H$3:H$296,Baggrundsvariable!$A$3:$A$296,Samlet!$C2996,Baggrundsvariable!$C$3:$C$296,Samlet!$E2996)</f>
        <v>18.2</v>
      </c>
      <c r="L2996" s="8">
        <f>SUMIFS(Baggrundsvariable!I$3:I$296,Baggrundsvariable!$A$3:$A$296,Samlet!$C2996,Baggrundsvariable!$C$3:$C$296,Samlet!$E2996)</f>
        <v>15.265994309928374</v>
      </c>
    </row>
    <row r="2997" spans="1:12">
      <c r="A2997">
        <v>1326</v>
      </c>
      <c r="B2997" t="s">
        <v>617</v>
      </c>
      <c r="C2997">
        <v>101</v>
      </c>
      <c r="D2997" t="s">
        <v>1232</v>
      </c>
      <c r="E2997">
        <v>2019</v>
      </c>
      <c r="F2997" s="15">
        <f>IF(VLOOKUP(IF($A2997&lt;1500,'BM011'!$D$5,IF($A2997&lt;1800,'BM011'!$D$5,IF($A2997&lt;2000,'BM011'!$D$5,$A2997))),'BM011'!$D$5:$U$607,'BM011'!U$609,0)="BRUG KOM",VLOOKUP($C2997,'BM010'!$C$5:$T$102,'BM010'!T$104,0),VLOOKUP(IF($A2997&lt;1500,'BM011'!$D$5,IF($A2997&lt;1800,'BM011'!$D$5,IF($A2997&lt;2000,'BM011'!$D$5,$A2997))),'BM011'!$D$5:$U$607,'BM011'!U$609,0))</f>
        <v>37082.25</v>
      </c>
      <c r="G2997">
        <f>SUMIFS(Baggrundsvariable!D$3:D$296,Baggrundsvariable!$A$3:$A$296,Samlet!$C2997,Baggrundsvariable!$C$3:$C$296,Samlet!$E2997)</f>
        <v>228338</v>
      </c>
      <c r="H2997" s="8">
        <f>SUMIFS(Baggrundsvariable!E$3:E$296,Baggrundsvariable!$A$3:$A$296,Samlet!$C2997,Baggrundsvariable!$C$3:$C$296,Samlet!$E2997)</f>
        <v>0.7583333333333333</v>
      </c>
      <c r="I2997" s="8">
        <f>SUMIFS(Baggrundsvariable!F$3:F$296,Baggrundsvariable!$A$3:$A$296,Samlet!$C2997,Baggrundsvariable!$C$3:$C$296,Samlet!$E2997)</f>
        <v>8.8000000000000007</v>
      </c>
      <c r="J2997" s="8">
        <f>SUMIFS(Baggrundsvariable!G$3:G$296,Baggrundsvariable!$A$3:$A$296,Samlet!$C2997,Baggrundsvariable!$C$3:$C$296,Samlet!$E2997)</f>
        <v>44.9</v>
      </c>
      <c r="K2997" s="8">
        <f>SUMIFS(Baggrundsvariable!H$3:H$296,Baggrundsvariable!$A$3:$A$296,Samlet!$C2997,Baggrundsvariable!$C$3:$C$296,Samlet!$E2997)</f>
        <v>18.2</v>
      </c>
      <c r="L2997" s="8">
        <f>SUMIFS(Baggrundsvariable!I$3:I$296,Baggrundsvariable!$A$3:$A$296,Samlet!$C2997,Baggrundsvariable!$C$3:$C$296,Samlet!$E2997)</f>
        <v>15.265994309928374</v>
      </c>
    </row>
    <row r="2998" spans="1:12">
      <c r="A2998">
        <v>1327</v>
      </c>
      <c r="B2998" t="s">
        <v>617</v>
      </c>
      <c r="C2998">
        <v>101</v>
      </c>
      <c r="D2998" t="s">
        <v>1232</v>
      </c>
      <c r="E2998">
        <v>2019</v>
      </c>
      <c r="F2998" s="15">
        <f>IF(VLOOKUP(IF($A2998&lt;1500,'BM011'!$D$5,IF($A2998&lt;1800,'BM011'!$D$5,IF($A2998&lt;2000,'BM011'!$D$5,$A2998))),'BM011'!$D$5:$U$607,'BM011'!U$609,0)="BRUG KOM",VLOOKUP($C2998,'BM010'!$C$5:$T$102,'BM010'!T$104,0),VLOOKUP(IF($A2998&lt;1500,'BM011'!$D$5,IF($A2998&lt;1800,'BM011'!$D$5,IF($A2998&lt;2000,'BM011'!$D$5,$A2998))),'BM011'!$D$5:$U$607,'BM011'!U$609,0))</f>
        <v>37082.25</v>
      </c>
      <c r="G2998">
        <f>SUMIFS(Baggrundsvariable!D$3:D$296,Baggrundsvariable!$A$3:$A$296,Samlet!$C2998,Baggrundsvariable!$C$3:$C$296,Samlet!$E2998)</f>
        <v>228338</v>
      </c>
      <c r="H2998" s="8">
        <f>SUMIFS(Baggrundsvariable!E$3:E$296,Baggrundsvariable!$A$3:$A$296,Samlet!$C2998,Baggrundsvariable!$C$3:$C$296,Samlet!$E2998)</f>
        <v>0.7583333333333333</v>
      </c>
      <c r="I2998" s="8">
        <f>SUMIFS(Baggrundsvariable!F$3:F$296,Baggrundsvariable!$A$3:$A$296,Samlet!$C2998,Baggrundsvariable!$C$3:$C$296,Samlet!$E2998)</f>
        <v>8.8000000000000007</v>
      </c>
      <c r="J2998" s="8">
        <f>SUMIFS(Baggrundsvariable!G$3:G$296,Baggrundsvariable!$A$3:$A$296,Samlet!$C2998,Baggrundsvariable!$C$3:$C$296,Samlet!$E2998)</f>
        <v>44.9</v>
      </c>
      <c r="K2998" s="8">
        <f>SUMIFS(Baggrundsvariable!H$3:H$296,Baggrundsvariable!$A$3:$A$296,Samlet!$C2998,Baggrundsvariable!$C$3:$C$296,Samlet!$E2998)</f>
        <v>18.2</v>
      </c>
      <c r="L2998" s="8">
        <f>SUMIFS(Baggrundsvariable!I$3:I$296,Baggrundsvariable!$A$3:$A$296,Samlet!$C2998,Baggrundsvariable!$C$3:$C$296,Samlet!$E2998)</f>
        <v>15.265994309928374</v>
      </c>
    </row>
    <row r="2999" spans="1:12">
      <c r="A2999">
        <v>1328</v>
      </c>
      <c r="B2999" t="s">
        <v>617</v>
      </c>
      <c r="C2999">
        <v>101</v>
      </c>
      <c r="D2999" t="s">
        <v>1232</v>
      </c>
      <c r="E2999">
        <v>2019</v>
      </c>
      <c r="F2999" s="15">
        <f>IF(VLOOKUP(IF($A2999&lt;1500,'BM011'!$D$5,IF($A2999&lt;1800,'BM011'!$D$5,IF($A2999&lt;2000,'BM011'!$D$5,$A2999))),'BM011'!$D$5:$U$607,'BM011'!U$609,0)="BRUG KOM",VLOOKUP($C2999,'BM010'!$C$5:$T$102,'BM010'!T$104,0),VLOOKUP(IF($A2999&lt;1500,'BM011'!$D$5,IF($A2999&lt;1800,'BM011'!$D$5,IF($A2999&lt;2000,'BM011'!$D$5,$A2999))),'BM011'!$D$5:$U$607,'BM011'!U$609,0))</f>
        <v>37082.25</v>
      </c>
      <c r="G2999">
        <f>SUMIFS(Baggrundsvariable!D$3:D$296,Baggrundsvariable!$A$3:$A$296,Samlet!$C2999,Baggrundsvariable!$C$3:$C$296,Samlet!$E2999)</f>
        <v>228338</v>
      </c>
      <c r="H2999" s="8">
        <f>SUMIFS(Baggrundsvariable!E$3:E$296,Baggrundsvariable!$A$3:$A$296,Samlet!$C2999,Baggrundsvariable!$C$3:$C$296,Samlet!$E2999)</f>
        <v>0.7583333333333333</v>
      </c>
      <c r="I2999" s="8">
        <f>SUMIFS(Baggrundsvariable!F$3:F$296,Baggrundsvariable!$A$3:$A$296,Samlet!$C2999,Baggrundsvariable!$C$3:$C$296,Samlet!$E2999)</f>
        <v>8.8000000000000007</v>
      </c>
      <c r="J2999" s="8">
        <f>SUMIFS(Baggrundsvariable!G$3:G$296,Baggrundsvariable!$A$3:$A$296,Samlet!$C2999,Baggrundsvariable!$C$3:$C$296,Samlet!$E2999)</f>
        <v>44.9</v>
      </c>
      <c r="K2999" s="8">
        <f>SUMIFS(Baggrundsvariable!H$3:H$296,Baggrundsvariable!$A$3:$A$296,Samlet!$C2999,Baggrundsvariable!$C$3:$C$296,Samlet!$E2999)</f>
        <v>18.2</v>
      </c>
      <c r="L2999" s="8">
        <f>SUMIFS(Baggrundsvariable!I$3:I$296,Baggrundsvariable!$A$3:$A$296,Samlet!$C2999,Baggrundsvariable!$C$3:$C$296,Samlet!$E2999)</f>
        <v>15.265994309928374</v>
      </c>
    </row>
    <row r="3000" spans="1:12">
      <c r="A3000">
        <v>1329</v>
      </c>
      <c r="B3000" t="s">
        <v>617</v>
      </c>
      <c r="C3000">
        <v>101</v>
      </c>
      <c r="D3000" t="s">
        <v>1232</v>
      </c>
      <c r="E3000">
        <v>2019</v>
      </c>
      <c r="F3000" s="15">
        <f>IF(VLOOKUP(IF($A3000&lt;1500,'BM011'!$D$5,IF($A3000&lt;1800,'BM011'!$D$5,IF($A3000&lt;2000,'BM011'!$D$5,$A3000))),'BM011'!$D$5:$U$607,'BM011'!U$609,0)="BRUG KOM",VLOOKUP($C3000,'BM010'!$C$5:$T$102,'BM010'!T$104,0),VLOOKUP(IF($A3000&lt;1500,'BM011'!$D$5,IF($A3000&lt;1800,'BM011'!$D$5,IF($A3000&lt;2000,'BM011'!$D$5,$A3000))),'BM011'!$D$5:$U$607,'BM011'!U$609,0))</f>
        <v>37082.25</v>
      </c>
      <c r="G3000">
        <f>SUMIFS(Baggrundsvariable!D$3:D$296,Baggrundsvariable!$A$3:$A$296,Samlet!$C3000,Baggrundsvariable!$C$3:$C$296,Samlet!$E3000)</f>
        <v>228338</v>
      </c>
      <c r="H3000" s="8">
        <f>SUMIFS(Baggrundsvariable!E$3:E$296,Baggrundsvariable!$A$3:$A$296,Samlet!$C3000,Baggrundsvariable!$C$3:$C$296,Samlet!$E3000)</f>
        <v>0.7583333333333333</v>
      </c>
      <c r="I3000" s="8">
        <f>SUMIFS(Baggrundsvariable!F$3:F$296,Baggrundsvariable!$A$3:$A$296,Samlet!$C3000,Baggrundsvariable!$C$3:$C$296,Samlet!$E3000)</f>
        <v>8.8000000000000007</v>
      </c>
      <c r="J3000" s="8">
        <f>SUMIFS(Baggrundsvariable!G$3:G$296,Baggrundsvariable!$A$3:$A$296,Samlet!$C3000,Baggrundsvariable!$C$3:$C$296,Samlet!$E3000)</f>
        <v>44.9</v>
      </c>
      <c r="K3000" s="8">
        <f>SUMIFS(Baggrundsvariable!H$3:H$296,Baggrundsvariable!$A$3:$A$296,Samlet!$C3000,Baggrundsvariable!$C$3:$C$296,Samlet!$E3000)</f>
        <v>18.2</v>
      </c>
      <c r="L3000" s="8">
        <f>SUMIFS(Baggrundsvariable!I$3:I$296,Baggrundsvariable!$A$3:$A$296,Samlet!$C3000,Baggrundsvariable!$C$3:$C$296,Samlet!$E3000)</f>
        <v>15.265994309928374</v>
      </c>
    </row>
    <row r="3001" spans="1:12">
      <c r="A3001">
        <v>1350</v>
      </c>
      <c r="B3001" t="s">
        <v>617</v>
      </c>
      <c r="C3001">
        <v>101</v>
      </c>
      <c r="D3001" t="s">
        <v>1232</v>
      </c>
      <c r="E3001">
        <v>2019</v>
      </c>
      <c r="F3001" s="15">
        <f>IF(VLOOKUP(IF($A3001&lt;1500,'BM011'!$D$5,IF($A3001&lt;1800,'BM011'!$D$5,IF($A3001&lt;2000,'BM011'!$D$5,$A3001))),'BM011'!$D$5:$U$607,'BM011'!U$609,0)="BRUG KOM",VLOOKUP($C3001,'BM010'!$C$5:$T$102,'BM010'!T$104,0),VLOOKUP(IF($A3001&lt;1500,'BM011'!$D$5,IF($A3001&lt;1800,'BM011'!$D$5,IF($A3001&lt;2000,'BM011'!$D$5,$A3001))),'BM011'!$D$5:$U$607,'BM011'!U$609,0))</f>
        <v>37082.25</v>
      </c>
      <c r="G3001">
        <f>SUMIFS(Baggrundsvariable!D$3:D$296,Baggrundsvariable!$A$3:$A$296,Samlet!$C3001,Baggrundsvariable!$C$3:$C$296,Samlet!$E3001)</f>
        <v>228338</v>
      </c>
      <c r="H3001" s="8">
        <f>SUMIFS(Baggrundsvariable!E$3:E$296,Baggrundsvariable!$A$3:$A$296,Samlet!$C3001,Baggrundsvariable!$C$3:$C$296,Samlet!$E3001)</f>
        <v>0.7583333333333333</v>
      </c>
      <c r="I3001" s="8">
        <f>SUMIFS(Baggrundsvariable!F$3:F$296,Baggrundsvariable!$A$3:$A$296,Samlet!$C3001,Baggrundsvariable!$C$3:$C$296,Samlet!$E3001)</f>
        <v>8.8000000000000007</v>
      </c>
      <c r="J3001" s="8">
        <f>SUMIFS(Baggrundsvariable!G$3:G$296,Baggrundsvariable!$A$3:$A$296,Samlet!$C3001,Baggrundsvariable!$C$3:$C$296,Samlet!$E3001)</f>
        <v>44.9</v>
      </c>
      <c r="K3001" s="8">
        <f>SUMIFS(Baggrundsvariable!H$3:H$296,Baggrundsvariable!$A$3:$A$296,Samlet!$C3001,Baggrundsvariable!$C$3:$C$296,Samlet!$E3001)</f>
        <v>18.2</v>
      </c>
      <c r="L3001" s="8">
        <f>SUMIFS(Baggrundsvariable!I$3:I$296,Baggrundsvariable!$A$3:$A$296,Samlet!$C3001,Baggrundsvariable!$C$3:$C$296,Samlet!$E3001)</f>
        <v>15.265994309928374</v>
      </c>
    </row>
    <row r="3002" spans="1:12">
      <c r="A3002">
        <v>1352</v>
      </c>
      <c r="B3002" t="s">
        <v>617</v>
      </c>
      <c r="C3002">
        <v>101</v>
      </c>
      <c r="D3002" t="s">
        <v>1232</v>
      </c>
      <c r="E3002">
        <v>2019</v>
      </c>
      <c r="F3002" s="15">
        <f>IF(VLOOKUP(IF($A3002&lt;1500,'BM011'!$D$5,IF($A3002&lt;1800,'BM011'!$D$5,IF($A3002&lt;2000,'BM011'!$D$5,$A3002))),'BM011'!$D$5:$U$607,'BM011'!U$609,0)="BRUG KOM",VLOOKUP($C3002,'BM010'!$C$5:$T$102,'BM010'!T$104,0),VLOOKUP(IF($A3002&lt;1500,'BM011'!$D$5,IF($A3002&lt;1800,'BM011'!$D$5,IF($A3002&lt;2000,'BM011'!$D$5,$A3002))),'BM011'!$D$5:$U$607,'BM011'!U$609,0))</f>
        <v>37082.25</v>
      </c>
      <c r="G3002">
        <f>SUMIFS(Baggrundsvariable!D$3:D$296,Baggrundsvariable!$A$3:$A$296,Samlet!$C3002,Baggrundsvariable!$C$3:$C$296,Samlet!$E3002)</f>
        <v>228338</v>
      </c>
      <c r="H3002" s="8">
        <f>SUMIFS(Baggrundsvariable!E$3:E$296,Baggrundsvariable!$A$3:$A$296,Samlet!$C3002,Baggrundsvariable!$C$3:$C$296,Samlet!$E3002)</f>
        <v>0.7583333333333333</v>
      </c>
      <c r="I3002" s="8">
        <f>SUMIFS(Baggrundsvariable!F$3:F$296,Baggrundsvariable!$A$3:$A$296,Samlet!$C3002,Baggrundsvariable!$C$3:$C$296,Samlet!$E3002)</f>
        <v>8.8000000000000007</v>
      </c>
      <c r="J3002" s="8">
        <f>SUMIFS(Baggrundsvariable!G$3:G$296,Baggrundsvariable!$A$3:$A$296,Samlet!$C3002,Baggrundsvariable!$C$3:$C$296,Samlet!$E3002)</f>
        <v>44.9</v>
      </c>
      <c r="K3002" s="8">
        <f>SUMIFS(Baggrundsvariable!H$3:H$296,Baggrundsvariable!$A$3:$A$296,Samlet!$C3002,Baggrundsvariable!$C$3:$C$296,Samlet!$E3002)</f>
        <v>18.2</v>
      </c>
      <c r="L3002" s="8">
        <f>SUMIFS(Baggrundsvariable!I$3:I$296,Baggrundsvariable!$A$3:$A$296,Samlet!$C3002,Baggrundsvariable!$C$3:$C$296,Samlet!$E3002)</f>
        <v>15.265994309928374</v>
      </c>
    </row>
    <row r="3003" spans="1:12">
      <c r="A3003">
        <v>1353</v>
      </c>
      <c r="B3003" t="s">
        <v>617</v>
      </c>
      <c r="C3003">
        <v>101</v>
      </c>
      <c r="D3003" t="s">
        <v>1232</v>
      </c>
      <c r="E3003">
        <v>2019</v>
      </c>
      <c r="F3003" s="15">
        <f>IF(VLOOKUP(IF($A3003&lt;1500,'BM011'!$D$5,IF($A3003&lt;1800,'BM011'!$D$5,IF($A3003&lt;2000,'BM011'!$D$5,$A3003))),'BM011'!$D$5:$U$607,'BM011'!U$609,0)="BRUG KOM",VLOOKUP($C3003,'BM010'!$C$5:$T$102,'BM010'!T$104,0),VLOOKUP(IF($A3003&lt;1500,'BM011'!$D$5,IF($A3003&lt;1800,'BM011'!$D$5,IF($A3003&lt;2000,'BM011'!$D$5,$A3003))),'BM011'!$D$5:$U$607,'BM011'!U$609,0))</f>
        <v>37082.25</v>
      </c>
      <c r="G3003">
        <f>SUMIFS(Baggrundsvariable!D$3:D$296,Baggrundsvariable!$A$3:$A$296,Samlet!$C3003,Baggrundsvariable!$C$3:$C$296,Samlet!$E3003)</f>
        <v>228338</v>
      </c>
      <c r="H3003" s="8">
        <f>SUMIFS(Baggrundsvariable!E$3:E$296,Baggrundsvariable!$A$3:$A$296,Samlet!$C3003,Baggrundsvariable!$C$3:$C$296,Samlet!$E3003)</f>
        <v>0.7583333333333333</v>
      </c>
      <c r="I3003" s="8">
        <f>SUMIFS(Baggrundsvariable!F$3:F$296,Baggrundsvariable!$A$3:$A$296,Samlet!$C3003,Baggrundsvariable!$C$3:$C$296,Samlet!$E3003)</f>
        <v>8.8000000000000007</v>
      </c>
      <c r="J3003" s="8">
        <f>SUMIFS(Baggrundsvariable!G$3:G$296,Baggrundsvariable!$A$3:$A$296,Samlet!$C3003,Baggrundsvariable!$C$3:$C$296,Samlet!$E3003)</f>
        <v>44.9</v>
      </c>
      <c r="K3003" s="8">
        <f>SUMIFS(Baggrundsvariable!H$3:H$296,Baggrundsvariable!$A$3:$A$296,Samlet!$C3003,Baggrundsvariable!$C$3:$C$296,Samlet!$E3003)</f>
        <v>18.2</v>
      </c>
      <c r="L3003" s="8">
        <f>SUMIFS(Baggrundsvariable!I$3:I$296,Baggrundsvariable!$A$3:$A$296,Samlet!$C3003,Baggrundsvariable!$C$3:$C$296,Samlet!$E3003)</f>
        <v>15.265994309928374</v>
      </c>
    </row>
    <row r="3004" spans="1:12">
      <c r="A3004">
        <v>1354</v>
      </c>
      <c r="B3004" t="s">
        <v>617</v>
      </c>
      <c r="C3004">
        <v>101</v>
      </c>
      <c r="D3004" t="s">
        <v>1232</v>
      </c>
      <c r="E3004">
        <v>2019</v>
      </c>
      <c r="F3004" s="15">
        <f>IF(VLOOKUP(IF($A3004&lt;1500,'BM011'!$D$5,IF($A3004&lt;1800,'BM011'!$D$5,IF($A3004&lt;2000,'BM011'!$D$5,$A3004))),'BM011'!$D$5:$U$607,'BM011'!U$609,0)="BRUG KOM",VLOOKUP($C3004,'BM010'!$C$5:$T$102,'BM010'!T$104,0),VLOOKUP(IF($A3004&lt;1500,'BM011'!$D$5,IF($A3004&lt;1800,'BM011'!$D$5,IF($A3004&lt;2000,'BM011'!$D$5,$A3004))),'BM011'!$D$5:$U$607,'BM011'!U$609,0))</f>
        <v>37082.25</v>
      </c>
      <c r="G3004">
        <f>SUMIFS(Baggrundsvariable!D$3:D$296,Baggrundsvariable!$A$3:$A$296,Samlet!$C3004,Baggrundsvariable!$C$3:$C$296,Samlet!$E3004)</f>
        <v>228338</v>
      </c>
      <c r="H3004" s="8">
        <f>SUMIFS(Baggrundsvariable!E$3:E$296,Baggrundsvariable!$A$3:$A$296,Samlet!$C3004,Baggrundsvariable!$C$3:$C$296,Samlet!$E3004)</f>
        <v>0.7583333333333333</v>
      </c>
      <c r="I3004" s="8">
        <f>SUMIFS(Baggrundsvariable!F$3:F$296,Baggrundsvariable!$A$3:$A$296,Samlet!$C3004,Baggrundsvariable!$C$3:$C$296,Samlet!$E3004)</f>
        <v>8.8000000000000007</v>
      </c>
      <c r="J3004" s="8">
        <f>SUMIFS(Baggrundsvariable!G$3:G$296,Baggrundsvariable!$A$3:$A$296,Samlet!$C3004,Baggrundsvariable!$C$3:$C$296,Samlet!$E3004)</f>
        <v>44.9</v>
      </c>
      <c r="K3004" s="8">
        <f>SUMIFS(Baggrundsvariable!H$3:H$296,Baggrundsvariable!$A$3:$A$296,Samlet!$C3004,Baggrundsvariable!$C$3:$C$296,Samlet!$E3004)</f>
        <v>18.2</v>
      </c>
      <c r="L3004" s="8">
        <f>SUMIFS(Baggrundsvariable!I$3:I$296,Baggrundsvariable!$A$3:$A$296,Samlet!$C3004,Baggrundsvariable!$C$3:$C$296,Samlet!$E3004)</f>
        <v>15.265994309928374</v>
      </c>
    </row>
    <row r="3005" spans="1:12">
      <c r="A3005">
        <v>1355</v>
      </c>
      <c r="B3005" t="s">
        <v>617</v>
      </c>
      <c r="C3005">
        <v>101</v>
      </c>
      <c r="D3005" t="s">
        <v>1232</v>
      </c>
      <c r="E3005">
        <v>2019</v>
      </c>
      <c r="F3005" s="15">
        <f>IF(VLOOKUP(IF($A3005&lt;1500,'BM011'!$D$5,IF($A3005&lt;1800,'BM011'!$D$5,IF($A3005&lt;2000,'BM011'!$D$5,$A3005))),'BM011'!$D$5:$U$607,'BM011'!U$609,0)="BRUG KOM",VLOOKUP($C3005,'BM010'!$C$5:$T$102,'BM010'!T$104,0),VLOOKUP(IF($A3005&lt;1500,'BM011'!$D$5,IF($A3005&lt;1800,'BM011'!$D$5,IF($A3005&lt;2000,'BM011'!$D$5,$A3005))),'BM011'!$D$5:$U$607,'BM011'!U$609,0))</f>
        <v>37082.25</v>
      </c>
      <c r="G3005">
        <f>SUMIFS(Baggrundsvariable!D$3:D$296,Baggrundsvariable!$A$3:$A$296,Samlet!$C3005,Baggrundsvariable!$C$3:$C$296,Samlet!$E3005)</f>
        <v>228338</v>
      </c>
      <c r="H3005" s="8">
        <f>SUMIFS(Baggrundsvariable!E$3:E$296,Baggrundsvariable!$A$3:$A$296,Samlet!$C3005,Baggrundsvariable!$C$3:$C$296,Samlet!$E3005)</f>
        <v>0.7583333333333333</v>
      </c>
      <c r="I3005" s="8">
        <f>SUMIFS(Baggrundsvariable!F$3:F$296,Baggrundsvariable!$A$3:$A$296,Samlet!$C3005,Baggrundsvariable!$C$3:$C$296,Samlet!$E3005)</f>
        <v>8.8000000000000007</v>
      </c>
      <c r="J3005" s="8">
        <f>SUMIFS(Baggrundsvariable!G$3:G$296,Baggrundsvariable!$A$3:$A$296,Samlet!$C3005,Baggrundsvariable!$C$3:$C$296,Samlet!$E3005)</f>
        <v>44.9</v>
      </c>
      <c r="K3005" s="8">
        <f>SUMIFS(Baggrundsvariable!H$3:H$296,Baggrundsvariable!$A$3:$A$296,Samlet!$C3005,Baggrundsvariable!$C$3:$C$296,Samlet!$E3005)</f>
        <v>18.2</v>
      </c>
      <c r="L3005" s="8">
        <f>SUMIFS(Baggrundsvariable!I$3:I$296,Baggrundsvariable!$A$3:$A$296,Samlet!$C3005,Baggrundsvariable!$C$3:$C$296,Samlet!$E3005)</f>
        <v>15.265994309928374</v>
      </c>
    </row>
    <row r="3006" spans="1:12">
      <c r="A3006">
        <v>1356</v>
      </c>
      <c r="B3006" t="s">
        <v>617</v>
      </c>
      <c r="C3006">
        <v>101</v>
      </c>
      <c r="D3006" t="s">
        <v>1232</v>
      </c>
      <c r="E3006">
        <v>2019</v>
      </c>
      <c r="F3006" s="15">
        <f>IF(VLOOKUP(IF($A3006&lt;1500,'BM011'!$D$5,IF($A3006&lt;1800,'BM011'!$D$5,IF($A3006&lt;2000,'BM011'!$D$5,$A3006))),'BM011'!$D$5:$U$607,'BM011'!U$609,0)="BRUG KOM",VLOOKUP($C3006,'BM010'!$C$5:$T$102,'BM010'!T$104,0),VLOOKUP(IF($A3006&lt;1500,'BM011'!$D$5,IF($A3006&lt;1800,'BM011'!$D$5,IF($A3006&lt;2000,'BM011'!$D$5,$A3006))),'BM011'!$D$5:$U$607,'BM011'!U$609,0))</f>
        <v>37082.25</v>
      </c>
      <c r="G3006">
        <f>SUMIFS(Baggrundsvariable!D$3:D$296,Baggrundsvariable!$A$3:$A$296,Samlet!$C3006,Baggrundsvariable!$C$3:$C$296,Samlet!$E3006)</f>
        <v>228338</v>
      </c>
      <c r="H3006" s="8">
        <f>SUMIFS(Baggrundsvariable!E$3:E$296,Baggrundsvariable!$A$3:$A$296,Samlet!$C3006,Baggrundsvariable!$C$3:$C$296,Samlet!$E3006)</f>
        <v>0.7583333333333333</v>
      </c>
      <c r="I3006" s="8">
        <f>SUMIFS(Baggrundsvariable!F$3:F$296,Baggrundsvariable!$A$3:$A$296,Samlet!$C3006,Baggrundsvariable!$C$3:$C$296,Samlet!$E3006)</f>
        <v>8.8000000000000007</v>
      </c>
      <c r="J3006" s="8">
        <f>SUMIFS(Baggrundsvariable!G$3:G$296,Baggrundsvariable!$A$3:$A$296,Samlet!$C3006,Baggrundsvariable!$C$3:$C$296,Samlet!$E3006)</f>
        <v>44.9</v>
      </c>
      <c r="K3006" s="8">
        <f>SUMIFS(Baggrundsvariable!H$3:H$296,Baggrundsvariable!$A$3:$A$296,Samlet!$C3006,Baggrundsvariable!$C$3:$C$296,Samlet!$E3006)</f>
        <v>18.2</v>
      </c>
      <c r="L3006" s="8">
        <f>SUMIFS(Baggrundsvariable!I$3:I$296,Baggrundsvariable!$A$3:$A$296,Samlet!$C3006,Baggrundsvariable!$C$3:$C$296,Samlet!$E3006)</f>
        <v>15.265994309928374</v>
      </c>
    </row>
    <row r="3007" spans="1:12">
      <c r="A3007">
        <v>1357</v>
      </c>
      <c r="B3007" t="s">
        <v>617</v>
      </c>
      <c r="C3007">
        <v>101</v>
      </c>
      <c r="D3007" t="s">
        <v>1232</v>
      </c>
      <c r="E3007">
        <v>2019</v>
      </c>
      <c r="F3007" s="15">
        <f>IF(VLOOKUP(IF($A3007&lt;1500,'BM011'!$D$5,IF($A3007&lt;1800,'BM011'!$D$5,IF($A3007&lt;2000,'BM011'!$D$5,$A3007))),'BM011'!$D$5:$U$607,'BM011'!U$609,0)="BRUG KOM",VLOOKUP($C3007,'BM010'!$C$5:$T$102,'BM010'!T$104,0),VLOOKUP(IF($A3007&lt;1500,'BM011'!$D$5,IF($A3007&lt;1800,'BM011'!$D$5,IF($A3007&lt;2000,'BM011'!$D$5,$A3007))),'BM011'!$D$5:$U$607,'BM011'!U$609,0))</f>
        <v>37082.25</v>
      </c>
      <c r="G3007">
        <f>SUMIFS(Baggrundsvariable!D$3:D$296,Baggrundsvariable!$A$3:$A$296,Samlet!$C3007,Baggrundsvariable!$C$3:$C$296,Samlet!$E3007)</f>
        <v>228338</v>
      </c>
      <c r="H3007" s="8">
        <f>SUMIFS(Baggrundsvariable!E$3:E$296,Baggrundsvariable!$A$3:$A$296,Samlet!$C3007,Baggrundsvariable!$C$3:$C$296,Samlet!$E3007)</f>
        <v>0.7583333333333333</v>
      </c>
      <c r="I3007" s="8">
        <f>SUMIFS(Baggrundsvariable!F$3:F$296,Baggrundsvariable!$A$3:$A$296,Samlet!$C3007,Baggrundsvariable!$C$3:$C$296,Samlet!$E3007)</f>
        <v>8.8000000000000007</v>
      </c>
      <c r="J3007" s="8">
        <f>SUMIFS(Baggrundsvariable!G$3:G$296,Baggrundsvariable!$A$3:$A$296,Samlet!$C3007,Baggrundsvariable!$C$3:$C$296,Samlet!$E3007)</f>
        <v>44.9</v>
      </c>
      <c r="K3007" s="8">
        <f>SUMIFS(Baggrundsvariable!H$3:H$296,Baggrundsvariable!$A$3:$A$296,Samlet!$C3007,Baggrundsvariable!$C$3:$C$296,Samlet!$E3007)</f>
        <v>18.2</v>
      </c>
      <c r="L3007" s="8">
        <f>SUMIFS(Baggrundsvariable!I$3:I$296,Baggrundsvariable!$A$3:$A$296,Samlet!$C3007,Baggrundsvariable!$C$3:$C$296,Samlet!$E3007)</f>
        <v>15.265994309928374</v>
      </c>
    </row>
    <row r="3008" spans="1:12">
      <c r="A3008">
        <v>1358</v>
      </c>
      <c r="B3008" t="s">
        <v>617</v>
      </c>
      <c r="C3008">
        <v>101</v>
      </c>
      <c r="D3008" t="s">
        <v>1232</v>
      </c>
      <c r="E3008">
        <v>2019</v>
      </c>
      <c r="F3008" s="15">
        <f>IF(VLOOKUP(IF($A3008&lt;1500,'BM011'!$D$5,IF($A3008&lt;1800,'BM011'!$D$5,IF($A3008&lt;2000,'BM011'!$D$5,$A3008))),'BM011'!$D$5:$U$607,'BM011'!U$609,0)="BRUG KOM",VLOOKUP($C3008,'BM010'!$C$5:$T$102,'BM010'!T$104,0),VLOOKUP(IF($A3008&lt;1500,'BM011'!$D$5,IF($A3008&lt;1800,'BM011'!$D$5,IF($A3008&lt;2000,'BM011'!$D$5,$A3008))),'BM011'!$D$5:$U$607,'BM011'!U$609,0))</f>
        <v>37082.25</v>
      </c>
      <c r="G3008">
        <f>SUMIFS(Baggrundsvariable!D$3:D$296,Baggrundsvariable!$A$3:$A$296,Samlet!$C3008,Baggrundsvariable!$C$3:$C$296,Samlet!$E3008)</f>
        <v>228338</v>
      </c>
      <c r="H3008" s="8">
        <f>SUMIFS(Baggrundsvariable!E$3:E$296,Baggrundsvariable!$A$3:$A$296,Samlet!$C3008,Baggrundsvariable!$C$3:$C$296,Samlet!$E3008)</f>
        <v>0.7583333333333333</v>
      </c>
      <c r="I3008" s="8">
        <f>SUMIFS(Baggrundsvariable!F$3:F$296,Baggrundsvariable!$A$3:$A$296,Samlet!$C3008,Baggrundsvariable!$C$3:$C$296,Samlet!$E3008)</f>
        <v>8.8000000000000007</v>
      </c>
      <c r="J3008" s="8">
        <f>SUMIFS(Baggrundsvariable!G$3:G$296,Baggrundsvariable!$A$3:$A$296,Samlet!$C3008,Baggrundsvariable!$C$3:$C$296,Samlet!$E3008)</f>
        <v>44.9</v>
      </c>
      <c r="K3008" s="8">
        <f>SUMIFS(Baggrundsvariable!H$3:H$296,Baggrundsvariable!$A$3:$A$296,Samlet!$C3008,Baggrundsvariable!$C$3:$C$296,Samlet!$E3008)</f>
        <v>18.2</v>
      </c>
      <c r="L3008" s="8">
        <f>SUMIFS(Baggrundsvariable!I$3:I$296,Baggrundsvariable!$A$3:$A$296,Samlet!$C3008,Baggrundsvariable!$C$3:$C$296,Samlet!$E3008)</f>
        <v>15.265994309928374</v>
      </c>
    </row>
    <row r="3009" spans="1:12">
      <c r="A3009">
        <v>1359</v>
      </c>
      <c r="B3009" t="s">
        <v>617</v>
      </c>
      <c r="C3009">
        <v>101</v>
      </c>
      <c r="D3009" t="s">
        <v>1232</v>
      </c>
      <c r="E3009">
        <v>2019</v>
      </c>
      <c r="F3009" s="15">
        <f>IF(VLOOKUP(IF($A3009&lt;1500,'BM011'!$D$5,IF($A3009&lt;1800,'BM011'!$D$5,IF($A3009&lt;2000,'BM011'!$D$5,$A3009))),'BM011'!$D$5:$U$607,'BM011'!U$609,0)="BRUG KOM",VLOOKUP($C3009,'BM010'!$C$5:$T$102,'BM010'!T$104,0),VLOOKUP(IF($A3009&lt;1500,'BM011'!$D$5,IF($A3009&lt;1800,'BM011'!$D$5,IF($A3009&lt;2000,'BM011'!$D$5,$A3009))),'BM011'!$D$5:$U$607,'BM011'!U$609,0))</f>
        <v>37082.25</v>
      </c>
      <c r="G3009">
        <f>SUMIFS(Baggrundsvariable!D$3:D$296,Baggrundsvariable!$A$3:$A$296,Samlet!$C3009,Baggrundsvariable!$C$3:$C$296,Samlet!$E3009)</f>
        <v>228338</v>
      </c>
      <c r="H3009" s="8">
        <f>SUMIFS(Baggrundsvariable!E$3:E$296,Baggrundsvariable!$A$3:$A$296,Samlet!$C3009,Baggrundsvariable!$C$3:$C$296,Samlet!$E3009)</f>
        <v>0.7583333333333333</v>
      </c>
      <c r="I3009" s="8">
        <f>SUMIFS(Baggrundsvariable!F$3:F$296,Baggrundsvariable!$A$3:$A$296,Samlet!$C3009,Baggrundsvariable!$C$3:$C$296,Samlet!$E3009)</f>
        <v>8.8000000000000007</v>
      </c>
      <c r="J3009" s="8">
        <f>SUMIFS(Baggrundsvariable!G$3:G$296,Baggrundsvariable!$A$3:$A$296,Samlet!$C3009,Baggrundsvariable!$C$3:$C$296,Samlet!$E3009)</f>
        <v>44.9</v>
      </c>
      <c r="K3009" s="8">
        <f>SUMIFS(Baggrundsvariable!H$3:H$296,Baggrundsvariable!$A$3:$A$296,Samlet!$C3009,Baggrundsvariable!$C$3:$C$296,Samlet!$E3009)</f>
        <v>18.2</v>
      </c>
      <c r="L3009" s="8">
        <f>SUMIFS(Baggrundsvariable!I$3:I$296,Baggrundsvariable!$A$3:$A$296,Samlet!$C3009,Baggrundsvariable!$C$3:$C$296,Samlet!$E3009)</f>
        <v>15.265994309928374</v>
      </c>
    </row>
    <row r="3010" spans="1:12">
      <c r="A3010">
        <v>1360</v>
      </c>
      <c r="B3010" t="s">
        <v>617</v>
      </c>
      <c r="C3010">
        <v>101</v>
      </c>
      <c r="D3010" t="s">
        <v>1232</v>
      </c>
      <c r="E3010">
        <v>2019</v>
      </c>
      <c r="F3010" s="15">
        <f>IF(VLOOKUP(IF($A3010&lt;1500,'BM011'!$D$5,IF($A3010&lt;1800,'BM011'!$D$5,IF($A3010&lt;2000,'BM011'!$D$5,$A3010))),'BM011'!$D$5:$U$607,'BM011'!U$609,0)="BRUG KOM",VLOOKUP($C3010,'BM010'!$C$5:$T$102,'BM010'!T$104,0),VLOOKUP(IF($A3010&lt;1500,'BM011'!$D$5,IF($A3010&lt;1800,'BM011'!$D$5,IF($A3010&lt;2000,'BM011'!$D$5,$A3010))),'BM011'!$D$5:$U$607,'BM011'!U$609,0))</f>
        <v>37082.25</v>
      </c>
      <c r="G3010">
        <f>SUMIFS(Baggrundsvariable!D$3:D$296,Baggrundsvariable!$A$3:$A$296,Samlet!$C3010,Baggrundsvariable!$C$3:$C$296,Samlet!$E3010)</f>
        <v>228338</v>
      </c>
      <c r="H3010" s="8">
        <f>SUMIFS(Baggrundsvariable!E$3:E$296,Baggrundsvariable!$A$3:$A$296,Samlet!$C3010,Baggrundsvariable!$C$3:$C$296,Samlet!$E3010)</f>
        <v>0.7583333333333333</v>
      </c>
      <c r="I3010" s="8">
        <f>SUMIFS(Baggrundsvariable!F$3:F$296,Baggrundsvariable!$A$3:$A$296,Samlet!$C3010,Baggrundsvariable!$C$3:$C$296,Samlet!$E3010)</f>
        <v>8.8000000000000007</v>
      </c>
      <c r="J3010" s="8">
        <f>SUMIFS(Baggrundsvariable!G$3:G$296,Baggrundsvariable!$A$3:$A$296,Samlet!$C3010,Baggrundsvariable!$C$3:$C$296,Samlet!$E3010)</f>
        <v>44.9</v>
      </c>
      <c r="K3010" s="8">
        <f>SUMIFS(Baggrundsvariable!H$3:H$296,Baggrundsvariable!$A$3:$A$296,Samlet!$C3010,Baggrundsvariable!$C$3:$C$296,Samlet!$E3010)</f>
        <v>18.2</v>
      </c>
      <c r="L3010" s="8">
        <f>SUMIFS(Baggrundsvariable!I$3:I$296,Baggrundsvariable!$A$3:$A$296,Samlet!$C3010,Baggrundsvariable!$C$3:$C$296,Samlet!$E3010)</f>
        <v>15.265994309928374</v>
      </c>
    </row>
    <row r="3011" spans="1:12">
      <c r="A3011">
        <v>1361</v>
      </c>
      <c r="B3011" t="s">
        <v>617</v>
      </c>
      <c r="C3011">
        <v>101</v>
      </c>
      <c r="D3011" t="s">
        <v>1232</v>
      </c>
      <c r="E3011">
        <v>2019</v>
      </c>
      <c r="F3011" s="15">
        <f>IF(VLOOKUP(IF($A3011&lt;1500,'BM011'!$D$5,IF($A3011&lt;1800,'BM011'!$D$5,IF($A3011&lt;2000,'BM011'!$D$5,$A3011))),'BM011'!$D$5:$U$607,'BM011'!U$609,0)="BRUG KOM",VLOOKUP($C3011,'BM010'!$C$5:$T$102,'BM010'!T$104,0),VLOOKUP(IF($A3011&lt;1500,'BM011'!$D$5,IF($A3011&lt;1800,'BM011'!$D$5,IF($A3011&lt;2000,'BM011'!$D$5,$A3011))),'BM011'!$D$5:$U$607,'BM011'!U$609,0))</f>
        <v>37082.25</v>
      </c>
      <c r="G3011">
        <f>SUMIFS(Baggrundsvariable!D$3:D$296,Baggrundsvariable!$A$3:$A$296,Samlet!$C3011,Baggrundsvariable!$C$3:$C$296,Samlet!$E3011)</f>
        <v>228338</v>
      </c>
      <c r="H3011" s="8">
        <f>SUMIFS(Baggrundsvariable!E$3:E$296,Baggrundsvariable!$A$3:$A$296,Samlet!$C3011,Baggrundsvariable!$C$3:$C$296,Samlet!$E3011)</f>
        <v>0.7583333333333333</v>
      </c>
      <c r="I3011" s="8">
        <f>SUMIFS(Baggrundsvariable!F$3:F$296,Baggrundsvariable!$A$3:$A$296,Samlet!$C3011,Baggrundsvariable!$C$3:$C$296,Samlet!$E3011)</f>
        <v>8.8000000000000007</v>
      </c>
      <c r="J3011" s="8">
        <f>SUMIFS(Baggrundsvariable!G$3:G$296,Baggrundsvariable!$A$3:$A$296,Samlet!$C3011,Baggrundsvariable!$C$3:$C$296,Samlet!$E3011)</f>
        <v>44.9</v>
      </c>
      <c r="K3011" s="8">
        <f>SUMIFS(Baggrundsvariable!H$3:H$296,Baggrundsvariable!$A$3:$A$296,Samlet!$C3011,Baggrundsvariable!$C$3:$C$296,Samlet!$E3011)</f>
        <v>18.2</v>
      </c>
      <c r="L3011" s="8">
        <f>SUMIFS(Baggrundsvariable!I$3:I$296,Baggrundsvariable!$A$3:$A$296,Samlet!$C3011,Baggrundsvariable!$C$3:$C$296,Samlet!$E3011)</f>
        <v>15.265994309928374</v>
      </c>
    </row>
    <row r="3012" spans="1:12">
      <c r="A3012">
        <v>1362</v>
      </c>
      <c r="B3012" t="s">
        <v>617</v>
      </c>
      <c r="C3012">
        <v>101</v>
      </c>
      <c r="D3012" t="s">
        <v>1232</v>
      </c>
      <c r="E3012">
        <v>2019</v>
      </c>
      <c r="F3012" s="15">
        <f>IF(VLOOKUP(IF($A3012&lt;1500,'BM011'!$D$5,IF($A3012&lt;1800,'BM011'!$D$5,IF($A3012&lt;2000,'BM011'!$D$5,$A3012))),'BM011'!$D$5:$U$607,'BM011'!U$609,0)="BRUG KOM",VLOOKUP($C3012,'BM010'!$C$5:$T$102,'BM010'!T$104,0),VLOOKUP(IF($A3012&lt;1500,'BM011'!$D$5,IF($A3012&lt;1800,'BM011'!$D$5,IF($A3012&lt;2000,'BM011'!$D$5,$A3012))),'BM011'!$D$5:$U$607,'BM011'!U$609,0))</f>
        <v>37082.25</v>
      </c>
      <c r="G3012">
        <f>SUMIFS(Baggrundsvariable!D$3:D$296,Baggrundsvariable!$A$3:$A$296,Samlet!$C3012,Baggrundsvariable!$C$3:$C$296,Samlet!$E3012)</f>
        <v>228338</v>
      </c>
      <c r="H3012" s="8">
        <f>SUMIFS(Baggrundsvariable!E$3:E$296,Baggrundsvariable!$A$3:$A$296,Samlet!$C3012,Baggrundsvariable!$C$3:$C$296,Samlet!$E3012)</f>
        <v>0.7583333333333333</v>
      </c>
      <c r="I3012" s="8">
        <f>SUMIFS(Baggrundsvariable!F$3:F$296,Baggrundsvariable!$A$3:$A$296,Samlet!$C3012,Baggrundsvariable!$C$3:$C$296,Samlet!$E3012)</f>
        <v>8.8000000000000007</v>
      </c>
      <c r="J3012" s="8">
        <f>SUMIFS(Baggrundsvariable!G$3:G$296,Baggrundsvariable!$A$3:$A$296,Samlet!$C3012,Baggrundsvariable!$C$3:$C$296,Samlet!$E3012)</f>
        <v>44.9</v>
      </c>
      <c r="K3012" s="8">
        <f>SUMIFS(Baggrundsvariable!H$3:H$296,Baggrundsvariable!$A$3:$A$296,Samlet!$C3012,Baggrundsvariable!$C$3:$C$296,Samlet!$E3012)</f>
        <v>18.2</v>
      </c>
      <c r="L3012" s="8">
        <f>SUMIFS(Baggrundsvariable!I$3:I$296,Baggrundsvariable!$A$3:$A$296,Samlet!$C3012,Baggrundsvariable!$C$3:$C$296,Samlet!$E3012)</f>
        <v>15.265994309928374</v>
      </c>
    </row>
    <row r="3013" spans="1:12">
      <c r="A3013">
        <v>1363</v>
      </c>
      <c r="B3013" t="s">
        <v>617</v>
      </c>
      <c r="C3013">
        <v>101</v>
      </c>
      <c r="D3013" t="s">
        <v>1232</v>
      </c>
      <c r="E3013">
        <v>2019</v>
      </c>
      <c r="F3013" s="15">
        <f>IF(VLOOKUP(IF($A3013&lt;1500,'BM011'!$D$5,IF($A3013&lt;1800,'BM011'!$D$5,IF($A3013&lt;2000,'BM011'!$D$5,$A3013))),'BM011'!$D$5:$U$607,'BM011'!U$609,0)="BRUG KOM",VLOOKUP($C3013,'BM010'!$C$5:$T$102,'BM010'!T$104,0),VLOOKUP(IF($A3013&lt;1500,'BM011'!$D$5,IF($A3013&lt;1800,'BM011'!$D$5,IF($A3013&lt;2000,'BM011'!$D$5,$A3013))),'BM011'!$D$5:$U$607,'BM011'!U$609,0))</f>
        <v>37082.25</v>
      </c>
      <c r="G3013">
        <f>SUMIFS(Baggrundsvariable!D$3:D$296,Baggrundsvariable!$A$3:$A$296,Samlet!$C3013,Baggrundsvariable!$C$3:$C$296,Samlet!$E3013)</f>
        <v>228338</v>
      </c>
      <c r="H3013" s="8">
        <f>SUMIFS(Baggrundsvariable!E$3:E$296,Baggrundsvariable!$A$3:$A$296,Samlet!$C3013,Baggrundsvariable!$C$3:$C$296,Samlet!$E3013)</f>
        <v>0.7583333333333333</v>
      </c>
      <c r="I3013" s="8">
        <f>SUMIFS(Baggrundsvariable!F$3:F$296,Baggrundsvariable!$A$3:$A$296,Samlet!$C3013,Baggrundsvariable!$C$3:$C$296,Samlet!$E3013)</f>
        <v>8.8000000000000007</v>
      </c>
      <c r="J3013" s="8">
        <f>SUMIFS(Baggrundsvariable!G$3:G$296,Baggrundsvariable!$A$3:$A$296,Samlet!$C3013,Baggrundsvariable!$C$3:$C$296,Samlet!$E3013)</f>
        <v>44.9</v>
      </c>
      <c r="K3013" s="8">
        <f>SUMIFS(Baggrundsvariable!H$3:H$296,Baggrundsvariable!$A$3:$A$296,Samlet!$C3013,Baggrundsvariable!$C$3:$C$296,Samlet!$E3013)</f>
        <v>18.2</v>
      </c>
      <c r="L3013" s="8">
        <f>SUMIFS(Baggrundsvariable!I$3:I$296,Baggrundsvariable!$A$3:$A$296,Samlet!$C3013,Baggrundsvariable!$C$3:$C$296,Samlet!$E3013)</f>
        <v>15.265994309928374</v>
      </c>
    </row>
    <row r="3014" spans="1:12">
      <c r="A3014">
        <v>1364</v>
      </c>
      <c r="B3014" t="s">
        <v>617</v>
      </c>
      <c r="C3014">
        <v>101</v>
      </c>
      <c r="D3014" t="s">
        <v>1232</v>
      </c>
      <c r="E3014">
        <v>2019</v>
      </c>
      <c r="F3014" s="15">
        <f>IF(VLOOKUP(IF($A3014&lt;1500,'BM011'!$D$5,IF($A3014&lt;1800,'BM011'!$D$5,IF($A3014&lt;2000,'BM011'!$D$5,$A3014))),'BM011'!$D$5:$U$607,'BM011'!U$609,0)="BRUG KOM",VLOOKUP($C3014,'BM010'!$C$5:$T$102,'BM010'!T$104,0),VLOOKUP(IF($A3014&lt;1500,'BM011'!$D$5,IF($A3014&lt;1800,'BM011'!$D$5,IF($A3014&lt;2000,'BM011'!$D$5,$A3014))),'BM011'!$D$5:$U$607,'BM011'!U$609,0))</f>
        <v>37082.25</v>
      </c>
      <c r="G3014">
        <f>SUMIFS(Baggrundsvariable!D$3:D$296,Baggrundsvariable!$A$3:$A$296,Samlet!$C3014,Baggrundsvariable!$C$3:$C$296,Samlet!$E3014)</f>
        <v>228338</v>
      </c>
      <c r="H3014" s="8">
        <f>SUMIFS(Baggrundsvariable!E$3:E$296,Baggrundsvariable!$A$3:$A$296,Samlet!$C3014,Baggrundsvariable!$C$3:$C$296,Samlet!$E3014)</f>
        <v>0.7583333333333333</v>
      </c>
      <c r="I3014" s="8">
        <f>SUMIFS(Baggrundsvariable!F$3:F$296,Baggrundsvariable!$A$3:$A$296,Samlet!$C3014,Baggrundsvariable!$C$3:$C$296,Samlet!$E3014)</f>
        <v>8.8000000000000007</v>
      </c>
      <c r="J3014" s="8">
        <f>SUMIFS(Baggrundsvariable!G$3:G$296,Baggrundsvariable!$A$3:$A$296,Samlet!$C3014,Baggrundsvariable!$C$3:$C$296,Samlet!$E3014)</f>
        <v>44.9</v>
      </c>
      <c r="K3014" s="8">
        <f>SUMIFS(Baggrundsvariable!H$3:H$296,Baggrundsvariable!$A$3:$A$296,Samlet!$C3014,Baggrundsvariable!$C$3:$C$296,Samlet!$E3014)</f>
        <v>18.2</v>
      </c>
      <c r="L3014" s="8">
        <f>SUMIFS(Baggrundsvariable!I$3:I$296,Baggrundsvariable!$A$3:$A$296,Samlet!$C3014,Baggrundsvariable!$C$3:$C$296,Samlet!$E3014)</f>
        <v>15.265994309928374</v>
      </c>
    </row>
    <row r="3015" spans="1:12">
      <c r="A3015">
        <v>1365</v>
      </c>
      <c r="B3015" t="s">
        <v>617</v>
      </c>
      <c r="C3015">
        <v>101</v>
      </c>
      <c r="D3015" t="s">
        <v>1232</v>
      </c>
      <c r="E3015">
        <v>2019</v>
      </c>
      <c r="F3015" s="15">
        <f>IF(VLOOKUP(IF($A3015&lt;1500,'BM011'!$D$5,IF($A3015&lt;1800,'BM011'!$D$5,IF($A3015&lt;2000,'BM011'!$D$5,$A3015))),'BM011'!$D$5:$U$607,'BM011'!U$609,0)="BRUG KOM",VLOOKUP($C3015,'BM010'!$C$5:$T$102,'BM010'!T$104,0),VLOOKUP(IF($A3015&lt;1500,'BM011'!$D$5,IF($A3015&lt;1800,'BM011'!$D$5,IF($A3015&lt;2000,'BM011'!$D$5,$A3015))),'BM011'!$D$5:$U$607,'BM011'!U$609,0))</f>
        <v>37082.25</v>
      </c>
      <c r="G3015">
        <f>SUMIFS(Baggrundsvariable!D$3:D$296,Baggrundsvariable!$A$3:$A$296,Samlet!$C3015,Baggrundsvariable!$C$3:$C$296,Samlet!$E3015)</f>
        <v>228338</v>
      </c>
      <c r="H3015" s="8">
        <f>SUMIFS(Baggrundsvariable!E$3:E$296,Baggrundsvariable!$A$3:$A$296,Samlet!$C3015,Baggrundsvariable!$C$3:$C$296,Samlet!$E3015)</f>
        <v>0.7583333333333333</v>
      </c>
      <c r="I3015" s="8">
        <f>SUMIFS(Baggrundsvariable!F$3:F$296,Baggrundsvariable!$A$3:$A$296,Samlet!$C3015,Baggrundsvariable!$C$3:$C$296,Samlet!$E3015)</f>
        <v>8.8000000000000007</v>
      </c>
      <c r="J3015" s="8">
        <f>SUMIFS(Baggrundsvariable!G$3:G$296,Baggrundsvariable!$A$3:$A$296,Samlet!$C3015,Baggrundsvariable!$C$3:$C$296,Samlet!$E3015)</f>
        <v>44.9</v>
      </c>
      <c r="K3015" s="8">
        <f>SUMIFS(Baggrundsvariable!H$3:H$296,Baggrundsvariable!$A$3:$A$296,Samlet!$C3015,Baggrundsvariable!$C$3:$C$296,Samlet!$E3015)</f>
        <v>18.2</v>
      </c>
      <c r="L3015" s="8">
        <f>SUMIFS(Baggrundsvariable!I$3:I$296,Baggrundsvariable!$A$3:$A$296,Samlet!$C3015,Baggrundsvariable!$C$3:$C$296,Samlet!$E3015)</f>
        <v>15.265994309928374</v>
      </c>
    </row>
    <row r="3016" spans="1:12">
      <c r="A3016">
        <v>1366</v>
      </c>
      <c r="B3016" t="s">
        <v>617</v>
      </c>
      <c r="C3016">
        <v>101</v>
      </c>
      <c r="D3016" t="s">
        <v>1232</v>
      </c>
      <c r="E3016">
        <v>2019</v>
      </c>
      <c r="F3016" s="15">
        <f>IF(VLOOKUP(IF($A3016&lt;1500,'BM011'!$D$5,IF($A3016&lt;1800,'BM011'!$D$5,IF($A3016&lt;2000,'BM011'!$D$5,$A3016))),'BM011'!$D$5:$U$607,'BM011'!U$609,0)="BRUG KOM",VLOOKUP($C3016,'BM010'!$C$5:$T$102,'BM010'!T$104,0),VLOOKUP(IF($A3016&lt;1500,'BM011'!$D$5,IF($A3016&lt;1800,'BM011'!$D$5,IF($A3016&lt;2000,'BM011'!$D$5,$A3016))),'BM011'!$D$5:$U$607,'BM011'!U$609,0))</f>
        <v>37082.25</v>
      </c>
      <c r="G3016">
        <f>SUMIFS(Baggrundsvariable!D$3:D$296,Baggrundsvariable!$A$3:$A$296,Samlet!$C3016,Baggrundsvariable!$C$3:$C$296,Samlet!$E3016)</f>
        <v>228338</v>
      </c>
      <c r="H3016" s="8">
        <f>SUMIFS(Baggrundsvariable!E$3:E$296,Baggrundsvariable!$A$3:$A$296,Samlet!$C3016,Baggrundsvariable!$C$3:$C$296,Samlet!$E3016)</f>
        <v>0.7583333333333333</v>
      </c>
      <c r="I3016" s="8">
        <f>SUMIFS(Baggrundsvariable!F$3:F$296,Baggrundsvariable!$A$3:$A$296,Samlet!$C3016,Baggrundsvariable!$C$3:$C$296,Samlet!$E3016)</f>
        <v>8.8000000000000007</v>
      </c>
      <c r="J3016" s="8">
        <f>SUMIFS(Baggrundsvariable!G$3:G$296,Baggrundsvariable!$A$3:$A$296,Samlet!$C3016,Baggrundsvariable!$C$3:$C$296,Samlet!$E3016)</f>
        <v>44.9</v>
      </c>
      <c r="K3016" s="8">
        <f>SUMIFS(Baggrundsvariable!H$3:H$296,Baggrundsvariable!$A$3:$A$296,Samlet!$C3016,Baggrundsvariable!$C$3:$C$296,Samlet!$E3016)</f>
        <v>18.2</v>
      </c>
      <c r="L3016" s="8">
        <f>SUMIFS(Baggrundsvariable!I$3:I$296,Baggrundsvariable!$A$3:$A$296,Samlet!$C3016,Baggrundsvariable!$C$3:$C$296,Samlet!$E3016)</f>
        <v>15.265994309928374</v>
      </c>
    </row>
    <row r="3017" spans="1:12">
      <c r="A3017">
        <v>1367</v>
      </c>
      <c r="B3017" t="s">
        <v>617</v>
      </c>
      <c r="C3017">
        <v>101</v>
      </c>
      <c r="D3017" t="s">
        <v>1232</v>
      </c>
      <c r="E3017">
        <v>2019</v>
      </c>
      <c r="F3017" s="15">
        <f>IF(VLOOKUP(IF($A3017&lt;1500,'BM011'!$D$5,IF($A3017&lt;1800,'BM011'!$D$5,IF($A3017&lt;2000,'BM011'!$D$5,$A3017))),'BM011'!$D$5:$U$607,'BM011'!U$609,0)="BRUG KOM",VLOOKUP($C3017,'BM010'!$C$5:$T$102,'BM010'!T$104,0),VLOOKUP(IF($A3017&lt;1500,'BM011'!$D$5,IF($A3017&lt;1800,'BM011'!$D$5,IF($A3017&lt;2000,'BM011'!$D$5,$A3017))),'BM011'!$D$5:$U$607,'BM011'!U$609,0))</f>
        <v>37082.25</v>
      </c>
      <c r="G3017">
        <f>SUMIFS(Baggrundsvariable!D$3:D$296,Baggrundsvariable!$A$3:$A$296,Samlet!$C3017,Baggrundsvariable!$C$3:$C$296,Samlet!$E3017)</f>
        <v>228338</v>
      </c>
      <c r="H3017" s="8">
        <f>SUMIFS(Baggrundsvariable!E$3:E$296,Baggrundsvariable!$A$3:$A$296,Samlet!$C3017,Baggrundsvariable!$C$3:$C$296,Samlet!$E3017)</f>
        <v>0.7583333333333333</v>
      </c>
      <c r="I3017" s="8">
        <f>SUMIFS(Baggrundsvariable!F$3:F$296,Baggrundsvariable!$A$3:$A$296,Samlet!$C3017,Baggrundsvariable!$C$3:$C$296,Samlet!$E3017)</f>
        <v>8.8000000000000007</v>
      </c>
      <c r="J3017" s="8">
        <f>SUMIFS(Baggrundsvariable!G$3:G$296,Baggrundsvariable!$A$3:$A$296,Samlet!$C3017,Baggrundsvariable!$C$3:$C$296,Samlet!$E3017)</f>
        <v>44.9</v>
      </c>
      <c r="K3017" s="8">
        <f>SUMIFS(Baggrundsvariable!H$3:H$296,Baggrundsvariable!$A$3:$A$296,Samlet!$C3017,Baggrundsvariable!$C$3:$C$296,Samlet!$E3017)</f>
        <v>18.2</v>
      </c>
      <c r="L3017" s="8">
        <f>SUMIFS(Baggrundsvariable!I$3:I$296,Baggrundsvariable!$A$3:$A$296,Samlet!$C3017,Baggrundsvariable!$C$3:$C$296,Samlet!$E3017)</f>
        <v>15.265994309928374</v>
      </c>
    </row>
    <row r="3018" spans="1:12">
      <c r="A3018">
        <v>1368</v>
      </c>
      <c r="B3018" t="s">
        <v>617</v>
      </c>
      <c r="C3018">
        <v>101</v>
      </c>
      <c r="D3018" t="s">
        <v>1232</v>
      </c>
      <c r="E3018">
        <v>2019</v>
      </c>
      <c r="F3018" s="15">
        <f>IF(VLOOKUP(IF($A3018&lt;1500,'BM011'!$D$5,IF($A3018&lt;1800,'BM011'!$D$5,IF($A3018&lt;2000,'BM011'!$D$5,$A3018))),'BM011'!$D$5:$U$607,'BM011'!U$609,0)="BRUG KOM",VLOOKUP($C3018,'BM010'!$C$5:$T$102,'BM010'!T$104,0),VLOOKUP(IF($A3018&lt;1500,'BM011'!$D$5,IF($A3018&lt;1800,'BM011'!$D$5,IF($A3018&lt;2000,'BM011'!$D$5,$A3018))),'BM011'!$D$5:$U$607,'BM011'!U$609,0))</f>
        <v>37082.25</v>
      </c>
      <c r="G3018">
        <f>SUMIFS(Baggrundsvariable!D$3:D$296,Baggrundsvariable!$A$3:$A$296,Samlet!$C3018,Baggrundsvariable!$C$3:$C$296,Samlet!$E3018)</f>
        <v>228338</v>
      </c>
      <c r="H3018" s="8">
        <f>SUMIFS(Baggrundsvariable!E$3:E$296,Baggrundsvariable!$A$3:$A$296,Samlet!$C3018,Baggrundsvariable!$C$3:$C$296,Samlet!$E3018)</f>
        <v>0.7583333333333333</v>
      </c>
      <c r="I3018" s="8">
        <f>SUMIFS(Baggrundsvariable!F$3:F$296,Baggrundsvariable!$A$3:$A$296,Samlet!$C3018,Baggrundsvariable!$C$3:$C$296,Samlet!$E3018)</f>
        <v>8.8000000000000007</v>
      </c>
      <c r="J3018" s="8">
        <f>SUMIFS(Baggrundsvariable!G$3:G$296,Baggrundsvariable!$A$3:$A$296,Samlet!$C3018,Baggrundsvariable!$C$3:$C$296,Samlet!$E3018)</f>
        <v>44.9</v>
      </c>
      <c r="K3018" s="8">
        <f>SUMIFS(Baggrundsvariable!H$3:H$296,Baggrundsvariable!$A$3:$A$296,Samlet!$C3018,Baggrundsvariable!$C$3:$C$296,Samlet!$E3018)</f>
        <v>18.2</v>
      </c>
      <c r="L3018" s="8">
        <f>SUMIFS(Baggrundsvariable!I$3:I$296,Baggrundsvariable!$A$3:$A$296,Samlet!$C3018,Baggrundsvariable!$C$3:$C$296,Samlet!$E3018)</f>
        <v>15.265994309928374</v>
      </c>
    </row>
    <row r="3019" spans="1:12">
      <c r="A3019">
        <v>1369</v>
      </c>
      <c r="B3019" t="s">
        <v>617</v>
      </c>
      <c r="C3019">
        <v>101</v>
      </c>
      <c r="D3019" t="s">
        <v>1232</v>
      </c>
      <c r="E3019">
        <v>2019</v>
      </c>
      <c r="F3019" s="15">
        <f>IF(VLOOKUP(IF($A3019&lt;1500,'BM011'!$D$5,IF($A3019&lt;1800,'BM011'!$D$5,IF($A3019&lt;2000,'BM011'!$D$5,$A3019))),'BM011'!$D$5:$U$607,'BM011'!U$609,0)="BRUG KOM",VLOOKUP($C3019,'BM010'!$C$5:$T$102,'BM010'!T$104,0),VLOOKUP(IF($A3019&lt;1500,'BM011'!$D$5,IF($A3019&lt;1800,'BM011'!$D$5,IF($A3019&lt;2000,'BM011'!$D$5,$A3019))),'BM011'!$D$5:$U$607,'BM011'!U$609,0))</f>
        <v>37082.25</v>
      </c>
      <c r="G3019">
        <f>SUMIFS(Baggrundsvariable!D$3:D$296,Baggrundsvariable!$A$3:$A$296,Samlet!$C3019,Baggrundsvariable!$C$3:$C$296,Samlet!$E3019)</f>
        <v>228338</v>
      </c>
      <c r="H3019" s="8">
        <f>SUMIFS(Baggrundsvariable!E$3:E$296,Baggrundsvariable!$A$3:$A$296,Samlet!$C3019,Baggrundsvariable!$C$3:$C$296,Samlet!$E3019)</f>
        <v>0.7583333333333333</v>
      </c>
      <c r="I3019" s="8">
        <f>SUMIFS(Baggrundsvariable!F$3:F$296,Baggrundsvariable!$A$3:$A$296,Samlet!$C3019,Baggrundsvariable!$C$3:$C$296,Samlet!$E3019)</f>
        <v>8.8000000000000007</v>
      </c>
      <c r="J3019" s="8">
        <f>SUMIFS(Baggrundsvariable!G$3:G$296,Baggrundsvariable!$A$3:$A$296,Samlet!$C3019,Baggrundsvariable!$C$3:$C$296,Samlet!$E3019)</f>
        <v>44.9</v>
      </c>
      <c r="K3019" s="8">
        <f>SUMIFS(Baggrundsvariable!H$3:H$296,Baggrundsvariable!$A$3:$A$296,Samlet!$C3019,Baggrundsvariable!$C$3:$C$296,Samlet!$E3019)</f>
        <v>18.2</v>
      </c>
      <c r="L3019" s="8">
        <f>SUMIFS(Baggrundsvariable!I$3:I$296,Baggrundsvariable!$A$3:$A$296,Samlet!$C3019,Baggrundsvariable!$C$3:$C$296,Samlet!$E3019)</f>
        <v>15.265994309928374</v>
      </c>
    </row>
    <row r="3020" spans="1:12">
      <c r="A3020">
        <v>1370</v>
      </c>
      <c r="B3020" t="s">
        <v>617</v>
      </c>
      <c r="C3020">
        <v>101</v>
      </c>
      <c r="D3020" t="s">
        <v>1232</v>
      </c>
      <c r="E3020">
        <v>2019</v>
      </c>
      <c r="F3020" s="15">
        <f>IF(VLOOKUP(IF($A3020&lt;1500,'BM011'!$D$5,IF($A3020&lt;1800,'BM011'!$D$5,IF($A3020&lt;2000,'BM011'!$D$5,$A3020))),'BM011'!$D$5:$U$607,'BM011'!U$609,0)="BRUG KOM",VLOOKUP($C3020,'BM010'!$C$5:$T$102,'BM010'!T$104,0),VLOOKUP(IF($A3020&lt;1500,'BM011'!$D$5,IF($A3020&lt;1800,'BM011'!$D$5,IF($A3020&lt;2000,'BM011'!$D$5,$A3020))),'BM011'!$D$5:$U$607,'BM011'!U$609,0))</f>
        <v>37082.25</v>
      </c>
      <c r="G3020">
        <f>SUMIFS(Baggrundsvariable!D$3:D$296,Baggrundsvariable!$A$3:$A$296,Samlet!$C3020,Baggrundsvariable!$C$3:$C$296,Samlet!$E3020)</f>
        <v>228338</v>
      </c>
      <c r="H3020" s="8">
        <f>SUMIFS(Baggrundsvariable!E$3:E$296,Baggrundsvariable!$A$3:$A$296,Samlet!$C3020,Baggrundsvariable!$C$3:$C$296,Samlet!$E3020)</f>
        <v>0.7583333333333333</v>
      </c>
      <c r="I3020" s="8">
        <f>SUMIFS(Baggrundsvariable!F$3:F$296,Baggrundsvariable!$A$3:$A$296,Samlet!$C3020,Baggrundsvariable!$C$3:$C$296,Samlet!$E3020)</f>
        <v>8.8000000000000007</v>
      </c>
      <c r="J3020" s="8">
        <f>SUMIFS(Baggrundsvariable!G$3:G$296,Baggrundsvariable!$A$3:$A$296,Samlet!$C3020,Baggrundsvariable!$C$3:$C$296,Samlet!$E3020)</f>
        <v>44.9</v>
      </c>
      <c r="K3020" s="8">
        <f>SUMIFS(Baggrundsvariable!H$3:H$296,Baggrundsvariable!$A$3:$A$296,Samlet!$C3020,Baggrundsvariable!$C$3:$C$296,Samlet!$E3020)</f>
        <v>18.2</v>
      </c>
      <c r="L3020" s="8">
        <f>SUMIFS(Baggrundsvariable!I$3:I$296,Baggrundsvariable!$A$3:$A$296,Samlet!$C3020,Baggrundsvariable!$C$3:$C$296,Samlet!$E3020)</f>
        <v>15.265994309928374</v>
      </c>
    </row>
    <row r="3021" spans="1:12">
      <c r="A3021">
        <v>1371</v>
      </c>
      <c r="B3021" t="s">
        <v>617</v>
      </c>
      <c r="C3021">
        <v>101</v>
      </c>
      <c r="D3021" t="s">
        <v>1232</v>
      </c>
      <c r="E3021">
        <v>2019</v>
      </c>
      <c r="F3021" s="15">
        <f>IF(VLOOKUP(IF($A3021&lt;1500,'BM011'!$D$5,IF($A3021&lt;1800,'BM011'!$D$5,IF($A3021&lt;2000,'BM011'!$D$5,$A3021))),'BM011'!$D$5:$U$607,'BM011'!U$609,0)="BRUG KOM",VLOOKUP($C3021,'BM010'!$C$5:$T$102,'BM010'!T$104,0),VLOOKUP(IF($A3021&lt;1500,'BM011'!$D$5,IF($A3021&lt;1800,'BM011'!$D$5,IF($A3021&lt;2000,'BM011'!$D$5,$A3021))),'BM011'!$D$5:$U$607,'BM011'!U$609,0))</f>
        <v>37082.25</v>
      </c>
      <c r="G3021">
        <f>SUMIFS(Baggrundsvariable!D$3:D$296,Baggrundsvariable!$A$3:$A$296,Samlet!$C3021,Baggrundsvariable!$C$3:$C$296,Samlet!$E3021)</f>
        <v>228338</v>
      </c>
      <c r="H3021" s="8">
        <f>SUMIFS(Baggrundsvariable!E$3:E$296,Baggrundsvariable!$A$3:$A$296,Samlet!$C3021,Baggrundsvariable!$C$3:$C$296,Samlet!$E3021)</f>
        <v>0.7583333333333333</v>
      </c>
      <c r="I3021" s="8">
        <f>SUMIFS(Baggrundsvariable!F$3:F$296,Baggrundsvariable!$A$3:$A$296,Samlet!$C3021,Baggrundsvariable!$C$3:$C$296,Samlet!$E3021)</f>
        <v>8.8000000000000007</v>
      </c>
      <c r="J3021" s="8">
        <f>SUMIFS(Baggrundsvariable!G$3:G$296,Baggrundsvariable!$A$3:$A$296,Samlet!$C3021,Baggrundsvariable!$C$3:$C$296,Samlet!$E3021)</f>
        <v>44.9</v>
      </c>
      <c r="K3021" s="8">
        <f>SUMIFS(Baggrundsvariable!H$3:H$296,Baggrundsvariable!$A$3:$A$296,Samlet!$C3021,Baggrundsvariable!$C$3:$C$296,Samlet!$E3021)</f>
        <v>18.2</v>
      </c>
      <c r="L3021" s="8">
        <f>SUMIFS(Baggrundsvariable!I$3:I$296,Baggrundsvariable!$A$3:$A$296,Samlet!$C3021,Baggrundsvariable!$C$3:$C$296,Samlet!$E3021)</f>
        <v>15.265994309928374</v>
      </c>
    </row>
    <row r="3022" spans="1:12">
      <c r="A3022">
        <v>1400</v>
      </c>
      <c r="B3022" t="s">
        <v>617</v>
      </c>
      <c r="C3022">
        <v>101</v>
      </c>
      <c r="D3022" t="s">
        <v>1232</v>
      </c>
      <c r="E3022">
        <v>2019</v>
      </c>
      <c r="F3022" s="15">
        <f>IF(VLOOKUP(IF($A3022&lt;1500,'BM011'!$D$5,IF($A3022&lt;1800,'BM011'!$D$5,IF($A3022&lt;2000,'BM011'!$D$5,$A3022))),'BM011'!$D$5:$U$607,'BM011'!U$609,0)="BRUG KOM",VLOOKUP($C3022,'BM010'!$C$5:$T$102,'BM010'!T$104,0),VLOOKUP(IF($A3022&lt;1500,'BM011'!$D$5,IF($A3022&lt;1800,'BM011'!$D$5,IF($A3022&lt;2000,'BM011'!$D$5,$A3022))),'BM011'!$D$5:$U$607,'BM011'!U$609,0))</f>
        <v>37082.25</v>
      </c>
      <c r="G3022">
        <f>SUMIFS(Baggrundsvariable!D$3:D$296,Baggrundsvariable!$A$3:$A$296,Samlet!$C3022,Baggrundsvariable!$C$3:$C$296,Samlet!$E3022)</f>
        <v>228338</v>
      </c>
      <c r="H3022" s="8">
        <f>SUMIFS(Baggrundsvariable!E$3:E$296,Baggrundsvariable!$A$3:$A$296,Samlet!$C3022,Baggrundsvariable!$C$3:$C$296,Samlet!$E3022)</f>
        <v>0.7583333333333333</v>
      </c>
      <c r="I3022" s="8">
        <f>SUMIFS(Baggrundsvariable!F$3:F$296,Baggrundsvariable!$A$3:$A$296,Samlet!$C3022,Baggrundsvariable!$C$3:$C$296,Samlet!$E3022)</f>
        <v>8.8000000000000007</v>
      </c>
      <c r="J3022" s="8">
        <f>SUMIFS(Baggrundsvariable!G$3:G$296,Baggrundsvariable!$A$3:$A$296,Samlet!$C3022,Baggrundsvariable!$C$3:$C$296,Samlet!$E3022)</f>
        <v>44.9</v>
      </c>
      <c r="K3022" s="8">
        <f>SUMIFS(Baggrundsvariable!H$3:H$296,Baggrundsvariable!$A$3:$A$296,Samlet!$C3022,Baggrundsvariable!$C$3:$C$296,Samlet!$E3022)</f>
        <v>18.2</v>
      </c>
      <c r="L3022" s="8">
        <f>SUMIFS(Baggrundsvariable!I$3:I$296,Baggrundsvariable!$A$3:$A$296,Samlet!$C3022,Baggrundsvariable!$C$3:$C$296,Samlet!$E3022)</f>
        <v>15.265994309928374</v>
      </c>
    </row>
    <row r="3023" spans="1:12">
      <c r="A3023">
        <v>1401</v>
      </c>
      <c r="B3023" t="s">
        <v>617</v>
      </c>
      <c r="C3023">
        <v>101</v>
      </c>
      <c r="D3023" t="s">
        <v>1232</v>
      </c>
      <c r="E3023">
        <v>2019</v>
      </c>
      <c r="F3023" s="15">
        <f>IF(VLOOKUP(IF($A3023&lt;1500,'BM011'!$D$5,IF($A3023&lt;1800,'BM011'!$D$5,IF($A3023&lt;2000,'BM011'!$D$5,$A3023))),'BM011'!$D$5:$U$607,'BM011'!U$609,0)="BRUG KOM",VLOOKUP($C3023,'BM010'!$C$5:$T$102,'BM010'!T$104,0),VLOOKUP(IF($A3023&lt;1500,'BM011'!$D$5,IF($A3023&lt;1800,'BM011'!$D$5,IF($A3023&lt;2000,'BM011'!$D$5,$A3023))),'BM011'!$D$5:$U$607,'BM011'!U$609,0))</f>
        <v>37082.25</v>
      </c>
      <c r="G3023">
        <f>SUMIFS(Baggrundsvariable!D$3:D$296,Baggrundsvariable!$A$3:$A$296,Samlet!$C3023,Baggrundsvariable!$C$3:$C$296,Samlet!$E3023)</f>
        <v>228338</v>
      </c>
      <c r="H3023" s="8">
        <f>SUMIFS(Baggrundsvariable!E$3:E$296,Baggrundsvariable!$A$3:$A$296,Samlet!$C3023,Baggrundsvariable!$C$3:$C$296,Samlet!$E3023)</f>
        <v>0.7583333333333333</v>
      </c>
      <c r="I3023" s="8">
        <f>SUMIFS(Baggrundsvariable!F$3:F$296,Baggrundsvariable!$A$3:$A$296,Samlet!$C3023,Baggrundsvariable!$C$3:$C$296,Samlet!$E3023)</f>
        <v>8.8000000000000007</v>
      </c>
      <c r="J3023" s="8">
        <f>SUMIFS(Baggrundsvariable!G$3:G$296,Baggrundsvariable!$A$3:$A$296,Samlet!$C3023,Baggrundsvariable!$C$3:$C$296,Samlet!$E3023)</f>
        <v>44.9</v>
      </c>
      <c r="K3023" s="8">
        <f>SUMIFS(Baggrundsvariable!H$3:H$296,Baggrundsvariable!$A$3:$A$296,Samlet!$C3023,Baggrundsvariable!$C$3:$C$296,Samlet!$E3023)</f>
        <v>18.2</v>
      </c>
      <c r="L3023" s="8">
        <f>SUMIFS(Baggrundsvariable!I$3:I$296,Baggrundsvariable!$A$3:$A$296,Samlet!$C3023,Baggrundsvariable!$C$3:$C$296,Samlet!$E3023)</f>
        <v>15.265994309928374</v>
      </c>
    </row>
    <row r="3024" spans="1:12">
      <c r="A3024">
        <v>1402</v>
      </c>
      <c r="B3024" t="s">
        <v>617</v>
      </c>
      <c r="C3024">
        <v>101</v>
      </c>
      <c r="D3024" t="s">
        <v>1232</v>
      </c>
      <c r="E3024">
        <v>2019</v>
      </c>
      <c r="F3024" s="15">
        <f>IF(VLOOKUP(IF($A3024&lt;1500,'BM011'!$D$5,IF($A3024&lt;1800,'BM011'!$D$5,IF($A3024&lt;2000,'BM011'!$D$5,$A3024))),'BM011'!$D$5:$U$607,'BM011'!U$609,0)="BRUG KOM",VLOOKUP($C3024,'BM010'!$C$5:$T$102,'BM010'!T$104,0),VLOOKUP(IF($A3024&lt;1500,'BM011'!$D$5,IF($A3024&lt;1800,'BM011'!$D$5,IF($A3024&lt;2000,'BM011'!$D$5,$A3024))),'BM011'!$D$5:$U$607,'BM011'!U$609,0))</f>
        <v>37082.25</v>
      </c>
      <c r="G3024">
        <f>SUMIFS(Baggrundsvariable!D$3:D$296,Baggrundsvariable!$A$3:$A$296,Samlet!$C3024,Baggrundsvariable!$C$3:$C$296,Samlet!$E3024)</f>
        <v>228338</v>
      </c>
      <c r="H3024" s="8">
        <f>SUMIFS(Baggrundsvariable!E$3:E$296,Baggrundsvariable!$A$3:$A$296,Samlet!$C3024,Baggrundsvariable!$C$3:$C$296,Samlet!$E3024)</f>
        <v>0.7583333333333333</v>
      </c>
      <c r="I3024" s="8">
        <f>SUMIFS(Baggrundsvariable!F$3:F$296,Baggrundsvariable!$A$3:$A$296,Samlet!$C3024,Baggrundsvariable!$C$3:$C$296,Samlet!$E3024)</f>
        <v>8.8000000000000007</v>
      </c>
      <c r="J3024" s="8">
        <f>SUMIFS(Baggrundsvariable!G$3:G$296,Baggrundsvariable!$A$3:$A$296,Samlet!$C3024,Baggrundsvariable!$C$3:$C$296,Samlet!$E3024)</f>
        <v>44.9</v>
      </c>
      <c r="K3024" s="8">
        <f>SUMIFS(Baggrundsvariable!H$3:H$296,Baggrundsvariable!$A$3:$A$296,Samlet!$C3024,Baggrundsvariable!$C$3:$C$296,Samlet!$E3024)</f>
        <v>18.2</v>
      </c>
      <c r="L3024" s="8">
        <f>SUMIFS(Baggrundsvariable!I$3:I$296,Baggrundsvariable!$A$3:$A$296,Samlet!$C3024,Baggrundsvariable!$C$3:$C$296,Samlet!$E3024)</f>
        <v>15.265994309928374</v>
      </c>
    </row>
    <row r="3025" spans="1:12">
      <c r="A3025">
        <v>1403</v>
      </c>
      <c r="B3025" t="s">
        <v>617</v>
      </c>
      <c r="C3025">
        <v>101</v>
      </c>
      <c r="D3025" t="s">
        <v>1232</v>
      </c>
      <c r="E3025">
        <v>2019</v>
      </c>
      <c r="F3025" s="15">
        <f>IF(VLOOKUP(IF($A3025&lt;1500,'BM011'!$D$5,IF($A3025&lt;1800,'BM011'!$D$5,IF($A3025&lt;2000,'BM011'!$D$5,$A3025))),'BM011'!$D$5:$U$607,'BM011'!U$609,0)="BRUG KOM",VLOOKUP($C3025,'BM010'!$C$5:$T$102,'BM010'!T$104,0),VLOOKUP(IF($A3025&lt;1500,'BM011'!$D$5,IF($A3025&lt;1800,'BM011'!$D$5,IF($A3025&lt;2000,'BM011'!$D$5,$A3025))),'BM011'!$D$5:$U$607,'BM011'!U$609,0))</f>
        <v>37082.25</v>
      </c>
      <c r="G3025">
        <f>SUMIFS(Baggrundsvariable!D$3:D$296,Baggrundsvariable!$A$3:$A$296,Samlet!$C3025,Baggrundsvariable!$C$3:$C$296,Samlet!$E3025)</f>
        <v>228338</v>
      </c>
      <c r="H3025" s="8">
        <f>SUMIFS(Baggrundsvariable!E$3:E$296,Baggrundsvariable!$A$3:$A$296,Samlet!$C3025,Baggrundsvariable!$C$3:$C$296,Samlet!$E3025)</f>
        <v>0.7583333333333333</v>
      </c>
      <c r="I3025" s="8">
        <f>SUMIFS(Baggrundsvariable!F$3:F$296,Baggrundsvariable!$A$3:$A$296,Samlet!$C3025,Baggrundsvariable!$C$3:$C$296,Samlet!$E3025)</f>
        <v>8.8000000000000007</v>
      </c>
      <c r="J3025" s="8">
        <f>SUMIFS(Baggrundsvariable!G$3:G$296,Baggrundsvariable!$A$3:$A$296,Samlet!$C3025,Baggrundsvariable!$C$3:$C$296,Samlet!$E3025)</f>
        <v>44.9</v>
      </c>
      <c r="K3025" s="8">
        <f>SUMIFS(Baggrundsvariable!H$3:H$296,Baggrundsvariable!$A$3:$A$296,Samlet!$C3025,Baggrundsvariable!$C$3:$C$296,Samlet!$E3025)</f>
        <v>18.2</v>
      </c>
      <c r="L3025" s="8">
        <f>SUMIFS(Baggrundsvariable!I$3:I$296,Baggrundsvariable!$A$3:$A$296,Samlet!$C3025,Baggrundsvariable!$C$3:$C$296,Samlet!$E3025)</f>
        <v>15.265994309928374</v>
      </c>
    </row>
    <row r="3026" spans="1:12">
      <c r="A3026">
        <v>1406</v>
      </c>
      <c r="B3026" t="s">
        <v>617</v>
      </c>
      <c r="C3026">
        <v>101</v>
      </c>
      <c r="D3026" t="s">
        <v>1232</v>
      </c>
      <c r="E3026">
        <v>2019</v>
      </c>
      <c r="F3026" s="15">
        <f>IF(VLOOKUP(IF($A3026&lt;1500,'BM011'!$D$5,IF($A3026&lt;1800,'BM011'!$D$5,IF($A3026&lt;2000,'BM011'!$D$5,$A3026))),'BM011'!$D$5:$U$607,'BM011'!U$609,0)="BRUG KOM",VLOOKUP($C3026,'BM010'!$C$5:$T$102,'BM010'!T$104,0),VLOOKUP(IF($A3026&lt;1500,'BM011'!$D$5,IF($A3026&lt;1800,'BM011'!$D$5,IF($A3026&lt;2000,'BM011'!$D$5,$A3026))),'BM011'!$D$5:$U$607,'BM011'!U$609,0))</f>
        <v>37082.25</v>
      </c>
      <c r="G3026">
        <f>SUMIFS(Baggrundsvariable!D$3:D$296,Baggrundsvariable!$A$3:$A$296,Samlet!$C3026,Baggrundsvariable!$C$3:$C$296,Samlet!$E3026)</f>
        <v>228338</v>
      </c>
      <c r="H3026" s="8">
        <f>SUMIFS(Baggrundsvariable!E$3:E$296,Baggrundsvariable!$A$3:$A$296,Samlet!$C3026,Baggrundsvariable!$C$3:$C$296,Samlet!$E3026)</f>
        <v>0.7583333333333333</v>
      </c>
      <c r="I3026" s="8">
        <f>SUMIFS(Baggrundsvariable!F$3:F$296,Baggrundsvariable!$A$3:$A$296,Samlet!$C3026,Baggrundsvariable!$C$3:$C$296,Samlet!$E3026)</f>
        <v>8.8000000000000007</v>
      </c>
      <c r="J3026" s="8">
        <f>SUMIFS(Baggrundsvariable!G$3:G$296,Baggrundsvariable!$A$3:$A$296,Samlet!$C3026,Baggrundsvariable!$C$3:$C$296,Samlet!$E3026)</f>
        <v>44.9</v>
      </c>
      <c r="K3026" s="8">
        <f>SUMIFS(Baggrundsvariable!H$3:H$296,Baggrundsvariable!$A$3:$A$296,Samlet!$C3026,Baggrundsvariable!$C$3:$C$296,Samlet!$E3026)</f>
        <v>18.2</v>
      </c>
      <c r="L3026" s="8">
        <f>SUMIFS(Baggrundsvariable!I$3:I$296,Baggrundsvariable!$A$3:$A$296,Samlet!$C3026,Baggrundsvariable!$C$3:$C$296,Samlet!$E3026)</f>
        <v>15.265994309928374</v>
      </c>
    </row>
    <row r="3027" spans="1:12">
      <c r="A3027">
        <v>1407</v>
      </c>
      <c r="B3027" t="s">
        <v>617</v>
      </c>
      <c r="C3027">
        <v>101</v>
      </c>
      <c r="D3027" t="s">
        <v>1232</v>
      </c>
      <c r="E3027">
        <v>2019</v>
      </c>
      <c r="F3027" s="15">
        <f>IF(VLOOKUP(IF($A3027&lt;1500,'BM011'!$D$5,IF($A3027&lt;1800,'BM011'!$D$5,IF($A3027&lt;2000,'BM011'!$D$5,$A3027))),'BM011'!$D$5:$U$607,'BM011'!U$609,0)="BRUG KOM",VLOOKUP($C3027,'BM010'!$C$5:$T$102,'BM010'!T$104,0),VLOOKUP(IF($A3027&lt;1500,'BM011'!$D$5,IF($A3027&lt;1800,'BM011'!$D$5,IF($A3027&lt;2000,'BM011'!$D$5,$A3027))),'BM011'!$D$5:$U$607,'BM011'!U$609,0))</f>
        <v>37082.25</v>
      </c>
      <c r="G3027">
        <f>SUMIFS(Baggrundsvariable!D$3:D$296,Baggrundsvariable!$A$3:$A$296,Samlet!$C3027,Baggrundsvariable!$C$3:$C$296,Samlet!$E3027)</f>
        <v>228338</v>
      </c>
      <c r="H3027" s="8">
        <f>SUMIFS(Baggrundsvariable!E$3:E$296,Baggrundsvariable!$A$3:$A$296,Samlet!$C3027,Baggrundsvariable!$C$3:$C$296,Samlet!$E3027)</f>
        <v>0.7583333333333333</v>
      </c>
      <c r="I3027" s="8">
        <f>SUMIFS(Baggrundsvariable!F$3:F$296,Baggrundsvariable!$A$3:$A$296,Samlet!$C3027,Baggrundsvariable!$C$3:$C$296,Samlet!$E3027)</f>
        <v>8.8000000000000007</v>
      </c>
      <c r="J3027" s="8">
        <f>SUMIFS(Baggrundsvariable!G$3:G$296,Baggrundsvariable!$A$3:$A$296,Samlet!$C3027,Baggrundsvariable!$C$3:$C$296,Samlet!$E3027)</f>
        <v>44.9</v>
      </c>
      <c r="K3027" s="8">
        <f>SUMIFS(Baggrundsvariable!H$3:H$296,Baggrundsvariable!$A$3:$A$296,Samlet!$C3027,Baggrundsvariable!$C$3:$C$296,Samlet!$E3027)</f>
        <v>18.2</v>
      </c>
      <c r="L3027" s="8">
        <f>SUMIFS(Baggrundsvariable!I$3:I$296,Baggrundsvariable!$A$3:$A$296,Samlet!$C3027,Baggrundsvariable!$C$3:$C$296,Samlet!$E3027)</f>
        <v>15.265994309928374</v>
      </c>
    </row>
    <row r="3028" spans="1:12">
      <c r="A3028">
        <v>1408</v>
      </c>
      <c r="B3028" t="s">
        <v>617</v>
      </c>
      <c r="C3028">
        <v>101</v>
      </c>
      <c r="D3028" t="s">
        <v>1232</v>
      </c>
      <c r="E3028">
        <v>2019</v>
      </c>
      <c r="F3028" s="15">
        <f>IF(VLOOKUP(IF($A3028&lt;1500,'BM011'!$D$5,IF($A3028&lt;1800,'BM011'!$D$5,IF($A3028&lt;2000,'BM011'!$D$5,$A3028))),'BM011'!$D$5:$U$607,'BM011'!U$609,0)="BRUG KOM",VLOOKUP($C3028,'BM010'!$C$5:$T$102,'BM010'!T$104,0),VLOOKUP(IF($A3028&lt;1500,'BM011'!$D$5,IF($A3028&lt;1800,'BM011'!$D$5,IF($A3028&lt;2000,'BM011'!$D$5,$A3028))),'BM011'!$D$5:$U$607,'BM011'!U$609,0))</f>
        <v>37082.25</v>
      </c>
      <c r="G3028">
        <f>SUMIFS(Baggrundsvariable!D$3:D$296,Baggrundsvariable!$A$3:$A$296,Samlet!$C3028,Baggrundsvariable!$C$3:$C$296,Samlet!$E3028)</f>
        <v>228338</v>
      </c>
      <c r="H3028" s="8">
        <f>SUMIFS(Baggrundsvariable!E$3:E$296,Baggrundsvariable!$A$3:$A$296,Samlet!$C3028,Baggrundsvariable!$C$3:$C$296,Samlet!$E3028)</f>
        <v>0.7583333333333333</v>
      </c>
      <c r="I3028" s="8">
        <f>SUMIFS(Baggrundsvariable!F$3:F$296,Baggrundsvariable!$A$3:$A$296,Samlet!$C3028,Baggrundsvariable!$C$3:$C$296,Samlet!$E3028)</f>
        <v>8.8000000000000007</v>
      </c>
      <c r="J3028" s="8">
        <f>SUMIFS(Baggrundsvariable!G$3:G$296,Baggrundsvariable!$A$3:$A$296,Samlet!$C3028,Baggrundsvariable!$C$3:$C$296,Samlet!$E3028)</f>
        <v>44.9</v>
      </c>
      <c r="K3028" s="8">
        <f>SUMIFS(Baggrundsvariable!H$3:H$296,Baggrundsvariable!$A$3:$A$296,Samlet!$C3028,Baggrundsvariable!$C$3:$C$296,Samlet!$E3028)</f>
        <v>18.2</v>
      </c>
      <c r="L3028" s="8">
        <f>SUMIFS(Baggrundsvariable!I$3:I$296,Baggrundsvariable!$A$3:$A$296,Samlet!$C3028,Baggrundsvariable!$C$3:$C$296,Samlet!$E3028)</f>
        <v>15.265994309928374</v>
      </c>
    </row>
    <row r="3029" spans="1:12">
      <c r="A3029">
        <v>1409</v>
      </c>
      <c r="B3029" t="s">
        <v>617</v>
      </c>
      <c r="C3029">
        <v>101</v>
      </c>
      <c r="D3029" t="s">
        <v>1232</v>
      </c>
      <c r="E3029">
        <v>2019</v>
      </c>
      <c r="F3029" s="15">
        <f>IF(VLOOKUP(IF($A3029&lt;1500,'BM011'!$D$5,IF($A3029&lt;1800,'BM011'!$D$5,IF($A3029&lt;2000,'BM011'!$D$5,$A3029))),'BM011'!$D$5:$U$607,'BM011'!U$609,0)="BRUG KOM",VLOOKUP($C3029,'BM010'!$C$5:$T$102,'BM010'!T$104,0),VLOOKUP(IF($A3029&lt;1500,'BM011'!$D$5,IF($A3029&lt;1800,'BM011'!$D$5,IF($A3029&lt;2000,'BM011'!$D$5,$A3029))),'BM011'!$D$5:$U$607,'BM011'!U$609,0))</f>
        <v>37082.25</v>
      </c>
      <c r="G3029">
        <f>SUMIFS(Baggrundsvariable!D$3:D$296,Baggrundsvariable!$A$3:$A$296,Samlet!$C3029,Baggrundsvariable!$C$3:$C$296,Samlet!$E3029)</f>
        <v>228338</v>
      </c>
      <c r="H3029" s="8">
        <f>SUMIFS(Baggrundsvariable!E$3:E$296,Baggrundsvariable!$A$3:$A$296,Samlet!$C3029,Baggrundsvariable!$C$3:$C$296,Samlet!$E3029)</f>
        <v>0.7583333333333333</v>
      </c>
      <c r="I3029" s="8">
        <f>SUMIFS(Baggrundsvariable!F$3:F$296,Baggrundsvariable!$A$3:$A$296,Samlet!$C3029,Baggrundsvariable!$C$3:$C$296,Samlet!$E3029)</f>
        <v>8.8000000000000007</v>
      </c>
      <c r="J3029" s="8">
        <f>SUMIFS(Baggrundsvariable!G$3:G$296,Baggrundsvariable!$A$3:$A$296,Samlet!$C3029,Baggrundsvariable!$C$3:$C$296,Samlet!$E3029)</f>
        <v>44.9</v>
      </c>
      <c r="K3029" s="8">
        <f>SUMIFS(Baggrundsvariable!H$3:H$296,Baggrundsvariable!$A$3:$A$296,Samlet!$C3029,Baggrundsvariable!$C$3:$C$296,Samlet!$E3029)</f>
        <v>18.2</v>
      </c>
      <c r="L3029" s="8">
        <f>SUMIFS(Baggrundsvariable!I$3:I$296,Baggrundsvariable!$A$3:$A$296,Samlet!$C3029,Baggrundsvariable!$C$3:$C$296,Samlet!$E3029)</f>
        <v>15.265994309928374</v>
      </c>
    </row>
    <row r="3030" spans="1:12">
      <c r="A3030">
        <v>1410</v>
      </c>
      <c r="B3030" t="s">
        <v>617</v>
      </c>
      <c r="C3030">
        <v>101</v>
      </c>
      <c r="D3030" t="s">
        <v>1232</v>
      </c>
      <c r="E3030">
        <v>2019</v>
      </c>
      <c r="F3030" s="15">
        <f>IF(VLOOKUP(IF($A3030&lt;1500,'BM011'!$D$5,IF($A3030&lt;1800,'BM011'!$D$5,IF($A3030&lt;2000,'BM011'!$D$5,$A3030))),'BM011'!$D$5:$U$607,'BM011'!U$609,0)="BRUG KOM",VLOOKUP($C3030,'BM010'!$C$5:$T$102,'BM010'!T$104,0),VLOOKUP(IF($A3030&lt;1500,'BM011'!$D$5,IF($A3030&lt;1800,'BM011'!$D$5,IF($A3030&lt;2000,'BM011'!$D$5,$A3030))),'BM011'!$D$5:$U$607,'BM011'!U$609,0))</f>
        <v>37082.25</v>
      </c>
      <c r="G3030">
        <f>SUMIFS(Baggrundsvariable!D$3:D$296,Baggrundsvariable!$A$3:$A$296,Samlet!$C3030,Baggrundsvariable!$C$3:$C$296,Samlet!$E3030)</f>
        <v>228338</v>
      </c>
      <c r="H3030" s="8">
        <f>SUMIFS(Baggrundsvariable!E$3:E$296,Baggrundsvariable!$A$3:$A$296,Samlet!$C3030,Baggrundsvariable!$C$3:$C$296,Samlet!$E3030)</f>
        <v>0.7583333333333333</v>
      </c>
      <c r="I3030" s="8">
        <f>SUMIFS(Baggrundsvariable!F$3:F$296,Baggrundsvariable!$A$3:$A$296,Samlet!$C3030,Baggrundsvariable!$C$3:$C$296,Samlet!$E3030)</f>
        <v>8.8000000000000007</v>
      </c>
      <c r="J3030" s="8">
        <f>SUMIFS(Baggrundsvariable!G$3:G$296,Baggrundsvariable!$A$3:$A$296,Samlet!$C3030,Baggrundsvariable!$C$3:$C$296,Samlet!$E3030)</f>
        <v>44.9</v>
      </c>
      <c r="K3030" s="8">
        <f>SUMIFS(Baggrundsvariable!H$3:H$296,Baggrundsvariable!$A$3:$A$296,Samlet!$C3030,Baggrundsvariable!$C$3:$C$296,Samlet!$E3030)</f>
        <v>18.2</v>
      </c>
      <c r="L3030" s="8">
        <f>SUMIFS(Baggrundsvariable!I$3:I$296,Baggrundsvariable!$A$3:$A$296,Samlet!$C3030,Baggrundsvariable!$C$3:$C$296,Samlet!$E3030)</f>
        <v>15.265994309928374</v>
      </c>
    </row>
    <row r="3031" spans="1:12">
      <c r="A3031">
        <v>1411</v>
      </c>
      <c r="B3031" t="s">
        <v>617</v>
      </c>
      <c r="C3031">
        <v>101</v>
      </c>
      <c r="D3031" t="s">
        <v>1232</v>
      </c>
      <c r="E3031">
        <v>2019</v>
      </c>
      <c r="F3031" s="15">
        <f>IF(VLOOKUP(IF($A3031&lt;1500,'BM011'!$D$5,IF($A3031&lt;1800,'BM011'!$D$5,IF($A3031&lt;2000,'BM011'!$D$5,$A3031))),'BM011'!$D$5:$U$607,'BM011'!U$609,0)="BRUG KOM",VLOOKUP($C3031,'BM010'!$C$5:$T$102,'BM010'!T$104,0),VLOOKUP(IF($A3031&lt;1500,'BM011'!$D$5,IF($A3031&lt;1800,'BM011'!$D$5,IF($A3031&lt;2000,'BM011'!$D$5,$A3031))),'BM011'!$D$5:$U$607,'BM011'!U$609,0))</f>
        <v>37082.25</v>
      </c>
      <c r="G3031">
        <f>SUMIFS(Baggrundsvariable!D$3:D$296,Baggrundsvariable!$A$3:$A$296,Samlet!$C3031,Baggrundsvariable!$C$3:$C$296,Samlet!$E3031)</f>
        <v>228338</v>
      </c>
      <c r="H3031" s="8">
        <f>SUMIFS(Baggrundsvariable!E$3:E$296,Baggrundsvariable!$A$3:$A$296,Samlet!$C3031,Baggrundsvariable!$C$3:$C$296,Samlet!$E3031)</f>
        <v>0.7583333333333333</v>
      </c>
      <c r="I3031" s="8">
        <f>SUMIFS(Baggrundsvariable!F$3:F$296,Baggrundsvariable!$A$3:$A$296,Samlet!$C3031,Baggrundsvariable!$C$3:$C$296,Samlet!$E3031)</f>
        <v>8.8000000000000007</v>
      </c>
      <c r="J3031" s="8">
        <f>SUMIFS(Baggrundsvariable!G$3:G$296,Baggrundsvariable!$A$3:$A$296,Samlet!$C3031,Baggrundsvariable!$C$3:$C$296,Samlet!$E3031)</f>
        <v>44.9</v>
      </c>
      <c r="K3031" s="8">
        <f>SUMIFS(Baggrundsvariable!H$3:H$296,Baggrundsvariable!$A$3:$A$296,Samlet!$C3031,Baggrundsvariable!$C$3:$C$296,Samlet!$E3031)</f>
        <v>18.2</v>
      </c>
      <c r="L3031" s="8">
        <f>SUMIFS(Baggrundsvariable!I$3:I$296,Baggrundsvariable!$A$3:$A$296,Samlet!$C3031,Baggrundsvariable!$C$3:$C$296,Samlet!$E3031)</f>
        <v>15.265994309928374</v>
      </c>
    </row>
    <row r="3032" spans="1:12">
      <c r="A3032">
        <v>1412</v>
      </c>
      <c r="B3032" t="s">
        <v>617</v>
      </c>
      <c r="C3032">
        <v>101</v>
      </c>
      <c r="D3032" t="s">
        <v>1232</v>
      </c>
      <c r="E3032">
        <v>2019</v>
      </c>
      <c r="F3032" s="15">
        <f>IF(VLOOKUP(IF($A3032&lt;1500,'BM011'!$D$5,IF($A3032&lt;1800,'BM011'!$D$5,IF($A3032&lt;2000,'BM011'!$D$5,$A3032))),'BM011'!$D$5:$U$607,'BM011'!U$609,0)="BRUG KOM",VLOOKUP($C3032,'BM010'!$C$5:$T$102,'BM010'!T$104,0),VLOOKUP(IF($A3032&lt;1500,'BM011'!$D$5,IF($A3032&lt;1800,'BM011'!$D$5,IF($A3032&lt;2000,'BM011'!$D$5,$A3032))),'BM011'!$D$5:$U$607,'BM011'!U$609,0))</f>
        <v>37082.25</v>
      </c>
      <c r="G3032">
        <f>SUMIFS(Baggrundsvariable!D$3:D$296,Baggrundsvariable!$A$3:$A$296,Samlet!$C3032,Baggrundsvariable!$C$3:$C$296,Samlet!$E3032)</f>
        <v>228338</v>
      </c>
      <c r="H3032" s="8">
        <f>SUMIFS(Baggrundsvariable!E$3:E$296,Baggrundsvariable!$A$3:$A$296,Samlet!$C3032,Baggrundsvariable!$C$3:$C$296,Samlet!$E3032)</f>
        <v>0.7583333333333333</v>
      </c>
      <c r="I3032" s="8">
        <f>SUMIFS(Baggrundsvariable!F$3:F$296,Baggrundsvariable!$A$3:$A$296,Samlet!$C3032,Baggrundsvariable!$C$3:$C$296,Samlet!$E3032)</f>
        <v>8.8000000000000007</v>
      </c>
      <c r="J3032" s="8">
        <f>SUMIFS(Baggrundsvariable!G$3:G$296,Baggrundsvariable!$A$3:$A$296,Samlet!$C3032,Baggrundsvariable!$C$3:$C$296,Samlet!$E3032)</f>
        <v>44.9</v>
      </c>
      <c r="K3032" s="8">
        <f>SUMIFS(Baggrundsvariable!H$3:H$296,Baggrundsvariable!$A$3:$A$296,Samlet!$C3032,Baggrundsvariable!$C$3:$C$296,Samlet!$E3032)</f>
        <v>18.2</v>
      </c>
      <c r="L3032" s="8">
        <f>SUMIFS(Baggrundsvariable!I$3:I$296,Baggrundsvariable!$A$3:$A$296,Samlet!$C3032,Baggrundsvariable!$C$3:$C$296,Samlet!$E3032)</f>
        <v>15.265994309928374</v>
      </c>
    </row>
    <row r="3033" spans="1:12">
      <c r="A3033">
        <v>1413</v>
      </c>
      <c r="B3033" t="s">
        <v>617</v>
      </c>
      <c r="C3033">
        <v>101</v>
      </c>
      <c r="D3033" t="s">
        <v>1232</v>
      </c>
      <c r="E3033">
        <v>2019</v>
      </c>
      <c r="F3033" s="15">
        <f>IF(VLOOKUP(IF($A3033&lt;1500,'BM011'!$D$5,IF($A3033&lt;1800,'BM011'!$D$5,IF($A3033&lt;2000,'BM011'!$D$5,$A3033))),'BM011'!$D$5:$U$607,'BM011'!U$609,0)="BRUG KOM",VLOOKUP($C3033,'BM010'!$C$5:$T$102,'BM010'!T$104,0),VLOOKUP(IF($A3033&lt;1500,'BM011'!$D$5,IF($A3033&lt;1800,'BM011'!$D$5,IF($A3033&lt;2000,'BM011'!$D$5,$A3033))),'BM011'!$D$5:$U$607,'BM011'!U$609,0))</f>
        <v>37082.25</v>
      </c>
      <c r="G3033">
        <f>SUMIFS(Baggrundsvariable!D$3:D$296,Baggrundsvariable!$A$3:$A$296,Samlet!$C3033,Baggrundsvariable!$C$3:$C$296,Samlet!$E3033)</f>
        <v>228338</v>
      </c>
      <c r="H3033" s="8">
        <f>SUMIFS(Baggrundsvariable!E$3:E$296,Baggrundsvariable!$A$3:$A$296,Samlet!$C3033,Baggrundsvariable!$C$3:$C$296,Samlet!$E3033)</f>
        <v>0.7583333333333333</v>
      </c>
      <c r="I3033" s="8">
        <f>SUMIFS(Baggrundsvariable!F$3:F$296,Baggrundsvariable!$A$3:$A$296,Samlet!$C3033,Baggrundsvariable!$C$3:$C$296,Samlet!$E3033)</f>
        <v>8.8000000000000007</v>
      </c>
      <c r="J3033" s="8">
        <f>SUMIFS(Baggrundsvariable!G$3:G$296,Baggrundsvariable!$A$3:$A$296,Samlet!$C3033,Baggrundsvariable!$C$3:$C$296,Samlet!$E3033)</f>
        <v>44.9</v>
      </c>
      <c r="K3033" s="8">
        <f>SUMIFS(Baggrundsvariable!H$3:H$296,Baggrundsvariable!$A$3:$A$296,Samlet!$C3033,Baggrundsvariable!$C$3:$C$296,Samlet!$E3033)</f>
        <v>18.2</v>
      </c>
      <c r="L3033" s="8">
        <f>SUMIFS(Baggrundsvariable!I$3:I$296,Baggrundsvariable!$A$3:$A$296,Samlet!$C3033,Baggrundsvariable!$C$3:$C$296,Samlet!$E3033)</f>
        <v>15.265994309928374</v>
      </c>
    </row>
    <row r="3034" spans="1:12">
      <c r="A3034">
        <v>1414</v>
      </c>
      <c r="B3034" t="s">
        <v>617</v>
      </c>
      <c r="C3034">
        <v>101</v>
      </c>
      <c r="D3034" t="s">
        <v>1232</v>
      </c>
      <c r="E3034">
        <v>2019</v>
      </c>
      <c r="F3034" s="15">
        <f>IF(VLOOKUP(IF($A3034&lt;1500,'BM011'!$D$5,IF($A3034&lt;1800,'BM011'!$D$5,IF($A3034&lt;2000,'BM011'!$D$5,$A3034))),'BM011'!$D$5:$U$607,'BM011'!U$609,0)="BRUG KOM",VLOOKUP($C3034,'BM010'!$C$5:$T$102,'BM010'!T$104,0),VLOOKUP(IF($A3034&lt;1500,'BM011'!$D$5,IF($A3034&lt;1800,'BM011'!$D$5,IF($A3034&lt;2000,'BM011'!$D$5,$A3034))),'BM011'!$D$5:$U$607,'BM011'!U$609,0))</f>
        <v>37082.25</v>
      </c>
      <c r="G3034">
        <f>SUMIFS(Baggrundsvariable!D$3:D$296,Baggrundsvariable!$A$3:$A$296,Samlet!$C3034,Baggrundsvariable!$C$3:$C$296,Samlet!$E3034)</f>
        <v>228338</v>
      </c>
      <c r="H3034" s="8">
        <f>SUMIFS(Baggrundsvariable!E$3:E$296,Baggrundsvariable!$A$3:$A$296,Samlet!$C3034,Baggrundsvariable!$C$3:$C$296,Samlet!$E3034)</f>
        <v>0.7583333333333333</v>
      </c>
      <c r="I3034" s="8">
        <f>SUMIFS(Baggrundsvariable!F$3:F$296,Baggrundsvariable!$A$3:$A$296,Samlet!$C3034,Baggrundsvariable!$C$3:$C$296,Samlet!$E3034)</f>
        <v>8.8000000000000007</v>
      </c>
      <c r="J3034" s="8">
        <f>SUMIFS(Baggrundsvariable!G$3:G$296,Baggrundsvariable!$A$3:$A$296,Samlet!$C3034,Baggrundsvariable!$C$3:$C$296,Samlet!$E3034)</f>
        <v>44.9</v>
      </c>
      <c r="K3034" s="8">
        <f>SUMIFS(Baggrundsvariable!H$3:H$296,Baggrundsvariable!$A$3:$A$296,Samlet!$C3034,Baggrundsvariable!$C$3:$C$296,Samlet!$E3034)</f>
        <v>18.2</v>
      </c>
      <c r="L3034" s="8">
        <f>SUMIFS(Baggrundsvariable!I$3:I$296,Baggrundsvariable!$A$3:$A$296,Samlet!$C3034,Baggrundsvariable!$C$3:$C$296,Samlet!$E3034)</f>
        <v>15.265994309928374</v>
      </c>
    </row>
    <row r="3035" spans="1:12">
      <c r="A3035">
        <v>1415</v>
      </c>
      <c r="B3035" t="s">
        <v>617</v>
      </c>
      <c r="C3035">
        <v>101</v>
      </c>
      <c r="D3035" t="s">
        <v>1232</v>
      </c>
      <c r="E3035">
        <v>2019</v>
      </c>
      <c r="F3035" s="15">
        <f>IF(VLOOKUP(IF($A3035&lt;1500,'BM011'!$D$5,IF($A3035&lt;1800,'BM011'!$D$5,IF($A3035&lt;2000,'BM011'!$D$5,$A3035))),'BM011'!$D$5:$U$607,'BM011'!U$609,0)="BRUG KOM",VLOOKUP($C3035,'BM010'!$C$5:$T$102,'BM010'!T$104,0),VLOOKUP(IF($A3035&lt;1500,'BM011'!$D$5,IF($A3035&lt;1800,'BM011'!$D$5,IF($A3035&lt;2000,'BM011'!$D$5,$A3035))),'BM011'!$D$5:$U$607,'BM011'!U$609,0))</f>
        <v>37082.25</v>
      </c>
      <c r="G3035">
        <f>SUMIFS(Baggrundsvariable!D$3:D$296,Baggrundsvariable!$A$3:$A$296,Samlet!$C3035,Baggrundsvariable!$C$3:$C$296,Samlet!$E3035)</f>
        <v>228338</v>
      </c>
      <c r="H3035" s="8">
        <f>SUMIFS(Baggrundsvariable!E$3:E$296,Baggrundsvariable!$A$3:$A$296,Samlet!$C3035,Baggrundsvariable!$C$3:$C$296,Samlet!$E3035)</f>
        <v>0.7583333333333333</v>
      </c>
      <c r="I3035" s="8">
        <f>SUMIFS(Baggrundsvariable!F$3:F$296,Baggrundsvariable!$A$3:$A$296,Samlet!$C3035,Baggrundsvariable!$C$3:$C$296,Samlet!$E3035)</f>
        <v>8.8000000000000007</v>
      </c>
      <c r="J3035" s="8">
        <f>SUMIFS(Baggrundsvariable!G$3:G$296,Baggrundsvariable!$A$3:$A$296,Samlet!$C3035,Baggrundsvariable!$C$3:$C$296,Samlet!$E3035)</f>
        <v>44.9</v>
      </c>
      <c r="K3035" s="8">
        <f>SUMIFS(Baggrundsvariable!H$3:H$296,Baggrundsvariable!$A$3:$A$296,Samlet!$C3035,Baggrundsvariable!$C$3:$C$296,Samlet!$E3035)</f>
        <v>18.2</v>
      </c>
      <c r="L3035" s="8">
        <f>SUMIFS(Baggrundsvariable!I$3:I$296,Baggrundsvariable!$A$3:$A$296,Samlet!$C3035,Baggrundsvariable!$C$3:$C$296,Samlet!$E3035)</f>
        <v>15.265994309928374</v>
      </c>
    </row>
    <row r="3036" spans="1:12">
      <c r="A3036">
        <v>1416</v>
      </c>
      <c r="B3036" t="s">
        <v>617</v>
      </c>
      <c r="C3036">
        <v>101</v>
      </c>
      <c r="D3036" t="s">
        <v>1232</v>
      </c>
      <c r="E3036">
        <v>2019</v>
      </c>
      <c r="F3036" s="15">
        <f>IF(VLOOKUP(IF($A3036&lt;1500,'BM011'!$D$5,IF($A3036&lt;1800,'BM011'!$D$5,IF($A3036&lt;2000,'BM011'!$D$5,$A3036))),'BM011'!$D$5:$U$607,'BM011'!U$609,0)="BRUG KOM",VLOOKUP($C3036,'BM010'!$C$5:$T$102,'BM010'!T$104,0),VLOOKUP(IF($A3036&lt;1500,'BM011'!$D$5,IF($A3036&lt;1800,'BM011'!$D$5,IF($A3036&lt;2000,'BM011'!$D$5,$A3036))),'BM011'!$D$5:$U$607,'BM011'!U$609,0))</f>
        <v>37082.25</v>
      </c>
      <c r="G3036">
        <f>SUMIFS(Baggrundsvariable!D$3:D$296,Baggrundsvariable!$A$3:$A$296,Samlet!$C3036,Baggrundsvariable!$C$3:$C$296,Samlet!$E3036)</f>
        <v>228338</v>
      </c>
      <c r="H3036" s="8">
        <f>SUMIFS(Baggrundsvariable!E$3:E$296,Baggrundsvariable!$A$3:$A$296,Samlet!$C3036,Baggrundsvariable!$C$3:$C$296,Samlet!$E3036)</f>
        <v>0.7583333333333333</v>
      </c>
      <c r="I3036" s="8">
        <f>SUMIFS(Baggrundsvariable!F$3:F$296,Baggrundsvariable!$A$3:$A$296,Samlet!$C3036,Baggrundsvariable!$C$3:$C$296,Samlet!$E3036)</f>
        <v>8.8000000000000007</v>
      </c>
      <c r="J3036" s="8">
        <f>SUMIFS(Baggrundsvariable!G$3:G$296,Baggrundsvariable!$A$3:$A$296,Samlet!$C3036,Baggrundsvariable!$C$3:$C$296,Samlet!$E3036)</f>
        <v>44.9</v>
      </c>
      <c r="K3036" s="8">
        <f>SUMIFS(Baggrundsvariable!H$3:H$296,Baggrundsvariable!$A$3:$A$296,Samlet!$C3036,Baggrundsvariable!$C$3:$C$296,Samlet!$E3036)</f>
        <v>18.2</v>
      </c>
      <c r="L3036" s="8">
        <f>SUMIFS(Baggrundsvariable!I$3:I$296,Baggrundsvariable!$A$3:$A$296,Samlet!$C3036,Baggrundsvariable!$C$3:$C$296,Samlet!$E3036)</f>
        <v>15.265994309928374</v>
      </c>
    </row>
    <row r="3037" spans="1:12">
      <c r="A3037">
        <v>1417</v>
      </c>
      <c r="B3037" t="s">
        <v>617</v>
      </c>
      <c r="C3037">
        <v>101</v>
      </c>
      <c r="D3037" t="s">
        <v>1232</v>
      </c>
      <c r="E3037">
        <v>2019</v>
      </c>
      <c r="F3037" s="15">
        <f>IF(VLOOKUP(IF($A3037&lt;1500,'BM011'!$D$5,IF($A3037&lt;1800,'BM011'!$D$5,IF($A3037&lt;2000,'BM011'!$D$5,$A3037))),'BM011'!$D$5:$U$607,'BM011'!U$609,0)="BRUG KOM",VLOOKUP($C3037,'BM010'!$C$5:$T$102,'BM010'!T$104,0),VLOOKUP(IF($A3037&lt;1500,'BM011'!$D$5,IF($A3037&lt;1800,'BM011'!$D$5,IF($A3037&lt;2000,'BM011'!$D$5,$A3037))),'BM011'!$D$5:$U$607,'BM011'!U$609,0))</f>
        <v>37082.25</v>
      </c>
      <c r="G3037">
        <f>SUMIFS(Baggrundsvariable!D$3:D$296,Baggrundsvariable!$A$3:$A$296,Samlet!$C3037,Baggrundsvariable!$C$3:$C$296,Samlet!$E3037)</f>
        <v>228338</v>
      </c>
      <c r="H3037" s="8">
        <f>SUMIFS(Baggrundsvariable!E$3:E$296,Baggrundsvariable!$A$3:$A$296,Samlet!$C3037,Baggrundsvariable!$C$3:$C$296,Samlet!$E3037)</f>
        <v>0.7583333333333333</v>
      </c>
      <c r="I3037" s="8">
        <f>SUMIFS(Baggrundsvariable!F$3:F$296,Baggrundsvariable!$A$3:$A$296,Samlet!$C3037,Baggrundsvariable!$C$3:$C$296,Samlet!$E3037)</f>
        <v>8.8000000000000007</v>
      </c>
      <c r="J3037" s="8">
        <f>SUMIFS(Baggrundsvariable!G$3:G$296,Baggrundsvariable!$A$3:$A$296,Samlet!$C3037,Baggrundsvariable!$C$3:$C$296,Samlet!$E3037)</f>
        <v>44.9</v>
      </c>
      <c r="K3037" s="8">
        <f>SUMIFS(Baggrundsvariable!H$3:H$296,Baggrundsvariable!$A$3:$A$296,Samlet!$C3037,Baggrundsvariable!$C$3:$C$296,Samlet!$E3037)</f>
        <v>18.2</v>
      </c>
      <c r="L3037" s="8">
        <f>SUMIFS(Baggrundsvariable!I$3:I$296,Baggrundsvariable!$A$3:$A$296,Samlet!$C3037,Baggrundsvariable!$C$3:$C$296,Samlet!$E3037)</f>
        <v>15.265994309928374</v>
      </c>
    </row>
    <row r="3038" spans="1:12">
      <c r="A3038">
        <v>1418</v>
      </c>
      <c r="B3038" t="s">
        <v>617</v>
      </c>
      <c r="C3038">
        <v>101</v>
      </c>
      <c r="D3038" t="s">
        <v>1232</v>
      </c>
      <c r="E3038">
        <v>2019</v>
      </c>
      <c r="F3038" s="15">
        <f>IF(VLOOKUP(IF($A3038&lt;1500,'BM011'!$D$5,IF($A3038&lt;1800,'BM011'!$D$5,IF($A3038&lt;2000,'BM011'!$D$5,$A3038))),'BM011'!$D$5:$U$607,'BM011'!U$609,0)="BRUG KOM",VLOOKUP($C3038,'BM010'!$C$5:$T$102,'BM010'!T$104,0),VLOOKUP(IF($A3038&lt;1500,'BM011'!$D$5,IF($A3038&lt;1800,'BM011'!$D$5,IF($A3038&lt;2000,'BM011'!$D$5,$A3038))),'BM011'!$D$5:$U$607,'BM011'!U$609,0))</f>
        <v>37082.25</v>
      </c>
      <c r="G3038">
        <f>SUMIFS(Baggrundsvariable!D$3:D$296,Baggrundsvariable!$A$3:$A$296,Samlet!$C3038,Baggrundsvariable!$C$3:$C$296,Samlet!$E3038)</f>
        <v>228338</v>
      </c>
      <c r="H3038" s="8">
        <f>SUMIFS(Baggrundsvariable!E$3:E$296,Baggrundsvariable!$A$3:$A$296,Samlet!$C3038,Baggrundsvariable!$C$3:$C$296,Samlet!$E3038)</f>
        <v>0.7583333333333333</v>
      </c>
      <c r="I3038" s="8">
        <f>SUMIFS(Baggrundsvariable!F$3:F$296,Baggrundsvariable!$A$3:$A$296,Samlet!$C3038,Baggrundsvariable!$C$3:$C$296,Samlet!$E3038)</f>
        <v>8.8000000000000007</v>
      </c>
      <c r="J3038" s="8">
        <f>SUMIFS(Baggrundsvariable!G$3:G$296,Baggrundsvariable!$A$3:$A$296,Samlet!$C3038,Baggrundsvariable!$C$3:$C$296,Samlet!$E3038)</f>
        <v>44.9</v>
      </c>
      <c r="K3038" s="8">
        <f>SUMIFS(Baggrundsvariable!H$3:H$296,Baggrundsvariable!$A$3:$A$296,Samlet!$C3038,Baggrundsvariable!$C$3:$C$296,Samlet!$E3038)</f>
        <v>18.2</v>
      </c>
      <c r="L3038" s="8">
        <f>SUMIFS(Baggrundsvariable!I$3:I$296,Baggrundsvariable!$A$3:$A$296,Samlet!$C3038,Baggrundsvariable!$C$3:$C$296,Samlet!$E3038)</f>
        <v>15.265994309928374</v>
      </c>
    </row>
    <row r="3039" spans="1:12">
      <c r="A3039">
        <v>1419</v>
      </c>
      <c r="B3039" t="s">
        <v>617</v>
      </c>
      <c r="C3039">
        <v>101</v>
      </c>
      <c r="D3039" t="s">
        <v>1232</v>
      </c>
      <c r="E3039">
        <v>2019</v>
      </c>
      <c r="F3039" s="15">
        <f>IF(VLOOKUP(IF($A3039&lt;1500,'BM011'!$D$5,IF($A3039&lt;1800,'BM011'!$D$5,IF($A3039&lt;2000,'BM011'!$D$5,$A3039))),'BM011'!$D$5:$U$607,'BM011'!U$609,0)="BRUG KOM",VLOOKUP($C3039,'BM010'!$C$5:$T$102,'BM010'!T$104,0),VLOOKUP(IF($A3039&lt;1500,'BM011'!$D$5,IF($A3039&lt;1800,'BM011'!$D$5,IF($A3039&lt;2000,'BM011'!$D$5,$A3039))),'BM011'!$D$5:$U$607,'BM011'!U$609,0))</f>
        <v>37082.25</v>
      </c>
      <c r="G3039">
        <f>SUMIFS(Baggrundsvariable!D$3:D$296,Baggrundsvariable!$A$3:$A$296,Samlet!$C3039,Baggrundsvariable!$C$3:$C$296,Samlet!$E3039)</f>
        <v>228338</v>
      </c>
      <c r="H3039" s="8">
        <f>SUMIFS(Baggrundsvariable!E$3:E$296,Baggrundsvariable!$A$3:$A$296,Samlet!$C3039,Baggrundsvariable!$C$3:$C$296,Samlet!$E3039)</f>
        <v>0.7583333333333333</v>
      </c>
      <c r="I3039" s="8">
        <f>SUMIFS(Baggrundsvariable!F$3:F$296,Baggrundsvariable!$A$3:$A$296,Samlet!$C3039,Baggrundsvariable!$C$3:$C$296,Samlet!$E3039)</f>
        <v>8.8000000000000007</v>
      </c>
      <c r="J3039" s="8">
        <f>SUMIFS(Baggrundsvariable!G$3:G$296,Baggrundsvariable!$A$3:$A$296,Samlet!$C3039,Baggrundsvariable!$C$3:$C$296,Samlet!$E3039)</f>
        <v>44.9</v>
      </c>
      <c r="K3039" s="8">
        <f>SUMIFS(Baggrundsvariable!H$3:H$296,Baggrundsvariable!$A$3:$A$296,Samlet!$C3039,Baggrundsvariable!$C$3:$C$296,Samlet!$E3039)</f>
        <v>18.2</v>
      </c>
      <c r="L3039" s="8">
        <f>SUMIFS(Baggrundsvariable!I$3:I$296,Baggrundsvariable!$A$3:$A$296,Samlet!$C3039,Baggrundsvariable!$C$3:$C$296,Samlet!$E3039)</f>
        <v>15.265994309928374</v>
      </c>
    </row>
    <row r="3040" spans="1:12">
      <c r="A3040">
        <v>1420</v>
      </c>
      <c r="B3040" t="s">
        <v>617</v>
      </c>
      <c r="C3040">
        <v>101</v>
      </c>
      <c r="D3040" t="s">
        <v>1232</v>
      </c>
      <c r="E3040">
        <v>2019</v>
      </c>
      <c r="F3040" s="15">
        <f>IF(VLOOKUP(IF($A3040&lt;1500,'BM011'!$D$5,IF($A3040&lt;1800,'BM011'!$D$5,IF($A3040&lt;2000,'BM011'!$D$5,$A3040))),'BM011'!$D$5:$U$607,'BM011'!U$609,0)="BRUG KOM",VLOOKUP($C3040,'BM010'!$C$5:$T$102,'BM010'!T$104,0),VLOOKUP(IF($A3040&lt;1500,'BM011'!$D$5,IF($A3040&lt;1800,'BM011'!$D$5,IF($A3040&lt;2000,'BM011'!$D$5,$A3040))),'BM011'!$D$5:$U$607,'BM011'!U$609,0))</f>
        <v>37082.25</v>
      </c>
      <c r="G3040">
        <f>SUMIFS(Baggrundsvariable!D$3:D$296,Baggrundsvariable!$A$3:$A$296,Samlet!$C3040,Baggrundsvariable!$C$3:$C$296,Samlet!$E3040)</f>
        <v>228338</v>
      </c>
      <c r="H3040" s="8">
        <f>SUMIFS(Baggrundsvariable!E$3:E$296,Baggrundsvariable!$A$3:$A$296,Samlet!$C3040,Baggrundsvariable!$C$3:$C$296,Samlet!$E3040)</f>
        <v>0.7583333333333333</v>
      </c>
      <c r="I3040" s="8">
        <f>SUMIFS(Baggrundsvariable!F$3:F$296,Baggrundsvariable!$A$3:$A$296,Samlet!$C3040,Baggrundsvariable!$C$3:$C$296,Samlet!$E3040)</f>
        <v>8.8000000000000007</v>
      </c>
      <c r="J3040" s="8">
        <f>SUMIFS(Baggrundsvariable!G$3:G$296,Baggrundsvariable!$A$3:$A$296,Samlet!$C3040,Baggrundsvariable!$C$3:$C$296,Samlet!$E3040)</f>
        <v>44.9</v>
      </c>
      <c r="K3040" s="8">
        <f>SUMIFS(Baggrundsvariable!H$3:H$296,Baggrundsvariable!$A$3:$A$296,Samlet!$C3040,Baggrundsvariable!$C$3:$C$296,Samlet!$E3040)</f>
        <v>18.2</v>
      </c>
      <c r="L3040" s="8">
        <f>SUMIFS(Baggrundsvariable!I$3:I$296,Baggrundsvariable!$A$3:$A$296,Samlet!$C3040,Baggrundsvariable!$C$3:$C$296,Samlet!$E3040)</f>
        <v>15.265994309928374</v>
      </c>
    </row>
    <row r="3041" spans="1:12">
      <c r="A3041">
        <v>1421</v>
      </c>
      <c r="B3041" t="s">
        <v>617</v>
      </c>
      <c r="C3041">
        <v>101</v>
      </c>
      <c r="D3041" t="s">
        <v>1232</v>
      </c>
      <c r="E3041">
        <v>2019</v>
      </c>
      <c r="F3041" s="15">
        <f>IF(VLOOKUP(IF($A3041&lt;1500,'BM011'!$D$5,IF($A3041&lt;1800,'BM011'!$D$5,IF($A3041&lt;2000,'BM011'!$D$5,$A3041))),'BM011'!$D$5:$U$607,'BM011'!U$609,0)="BRUG KOM",VLOOKUP($C3041,'BM010'!$C$5:$T$102,'BM010'!T$104,0),VLOOKUP(IF($A3041&lt;1500,'BM011'!$D$5,IF($A3041&lt;1800,'BM011'!$D$5,IF($A3041&lt;2000,'BM011'!$D$5,$A3041))),'BM011'!$D$5:$U$607,'BM011'!U$609,0))</f>
        <v>37082.25</v>
      </c>
      <c r="G3041">
        <f>SUMIFS(Baggrundsvariable!D$3:D$296,Baggrundsvariable!$A$3:$A$296,Samlet!$C3041,Baggrundsvariable!$C$3:$C$296,Samlet!$E3041)</f>
        <v>228338</v>
      </c>
      <c r="H3041" s="8">
        <f>SUMIFS(Baggrundsvariable!E$3:E$296,Baggrundsvariable!$A$3:$A$296,Samlet!$C3041,Baggrundsvariable!$C$3:$C$296,Samlet!$E3041)</f>
        <v>0.7583333333333333</v>
      </c>
      <c r="I3041" s="8">
        <f>SUMIFS(Baggrundsvariable!F$3:F$296,Baggrundsvariable!$A$3:$A$296,Samlet!$C3041,Baggrundsvariable!$C$3:$C$296,Samlet!$E3041)</f>
        <v>8.8000000000000007</v>
      </c>
      <c r="J3041" s="8">
        <f>SUMIFS(Baggrundsvariable!G$3:G$296,Baggrundsvariable!$A$3:$A$296,Samlet!$C3041,Baggrundsvariable!$C$3:$C$296,Samlet!$E3041)</f>
        <v>44.9</v>
      </c>
      <c r="K3041" s="8">
        <f>SUMIFS(Baggrundsvariable!H$3:H$296,Baggrundsvariable!$A$3:$A$296,Samlet!$C3041,Baggrundsvariable!$C$3:$C$296,Samlet!$E3041)</f>
        <v>18.2</v>
      </c>
      <c r="L3041" s="8">
        <f>SUMIFS(Baggrundsvariable!I$3:I$296,Baggrundsvariable!$A$3:$A$296,Samlet!$C3041,Baggrundsvariable!$C$3:$C$296,Samlet!$E3041)</f>
        <v>15.265994309928374</v>
      </c>
    </row>
    <row r="3042" spans="1:12">
      <c r="A3042">
        <v>1422</v>
      </c>
      <c r="B3042" t="s">
        <v>617</v>
      </c>
      <c r="C3042">
        <v>101</v>
      </c>
      <c r="D3042" t="s">
        <v>1232</v>
      </c>
      <c r="E3042">
        <v>2019</v>
      </c>
      <c r="F3042" s="15">
        <f>IF(VLOOKUP(IF($A3042&lt;1500,'BM011'!$D$5,IF($A3042&lt;1800,'BM011'!$D$5,IF($A3042&lt;2000,'BM011'!$D$5,$A3042))),'BM011'!$D$5:$U$607,'BM011'!U$609,0)="BRUG KOM",VLOOKUP($C3042,'BM010'!$C$5:$T$102,'BM010'!T$104,0),VLOOKUP(IF($A3042&lt;1500,'BM011'!$D$5,IF($A3042&lt;1800,'BM011'!$D$5,IF($A3042&lt;2000,'BM011'!$D$5,$A3042))),'BM011'!$D$5:$U$607,'BM011'!U$609,0))</f>
        <v>37082.25</v>
      </c>
      <c r="G3042">
        <f>SUMIFS(Baggrundsvariable!D$3:D$296,Baggrundsvariable!$A$3:$A$296,Samlet!$C3042,Baggrundsvariable!$C$3:$C$296,Samlet!$E3042)</f>
        <v>228338</v>
      </c>
      <c r="H3042" s="8">
        <f>SUMIFS(Baggrundsvariable!E$3:E$296,Baggrundsvariable!$A$3:$A$296,Samlet!$C3042,Baggrundsvariable!$C$3:$C$296,Samlet!$E3042)</f>
        <v>0.7583333333333333</v>
      </c>
      <c r="I3042" s="8">
        <f>SUMIFS(Baggrundsvariable!F$3:F$296,Baggrundsvariable!$A$3:$A$296,Samlet!$C3042,Baggrundsvariable!$C$3:$C$296,Samlet!$E3042)</f>
        <v>8.8000000000000007</v>
      </c>
      <c r="J3042" s="8">
        <f>SUMIFS(Baggrundsvariable!G$3:G$296,Baggrundsvariable!$A$3:$A$296,Samlet!$C3042,Baggrundsvariable!$C$3:$C$296,Samlet!$E3042)</f>
        <v>44.9</v>
      </c>
      <c r="K3042" s="8">
        <f>SUMIFS(Baggrundsvariable!H$3:H$296,Baggrundsvariable!$A$3:$A$296,Samlet!$C3042,Baggrundsvariable!$C$3:$C$296,Samlet!$E3042)</f>
        <v>18.2</v>
      </c>
      <c r="L3042" s="8">
        <f>SUMIFS(Baggrundsvariable!I$3:I$296,Baggrundsvariable!$A$3:$A$296,Samlet!$C3042,Baggrundsvariable!$C$3:$C$296,Samlet!$E3042)</f>
        <v>15.265994309928374</v>
      </c>
    </row>
    <row r="3043" spans="1:12">
      <c r="A3043">
        <v>1423</v>
      </c>
      <c r="B3043" t="s">
        <v>617</v>
      </c>
      <c r="C3043">
        <v>101</v>
      </c>
      <c r="D3043" t="s">
        <v>1232</v>
      </c>
      <c r="E3043">
        <v>2019</v>
      </c>
      <c r="F3043" s="15">
        <f>IF(VLOOKUP(IF($A3043&lt;1500,'BM011'!$D$5,IF($A3043&lt;1800,'BM011'!$D$5,IF($A3043&lt;2000,'BM011'!$D$5,$A3043))),'BM011'!$D$5:$U$607,'BM011'!U$609,0)="BRUG KOM",VLOOKUP($C3043,'BM010'!$C$5:$T$102,'BM010'!T$104,0),VLOOKUP(IF($A3043&lt;1500,'BM011'!$D$5,IF($A3043&lt;1800,'BM011'!$D$5,IF($A3043&lt;2000,'BM011'!$D$5,$A3043))),'BM011'!$D$5:$U$607,'BM011'!U$609,0))</f>
        <v>37082.25</v>
      </c>
      <c r="G3043">
        <f>SUMIFS(Baggrundsvariable!D$3:D$296,Baggrundsvariable!$A$3:$A$296,Samlet!$C3043,Baggrundsvariable!$C$3:$C$296,Samlet!$E3043)</f>
        <v>228338</v>
      </c>
      <c r="H3043" s="8">
        <f>SUMIFS(Baggrundsvariable!E$3:E$296,Baggrundsvariable!$A$3:$A$296,Samlet!$C3043,Baggrundsvariable!$C$3:$C$296,Samlet!$E3043)</f>
        <v>0.7583333333333333</v>
      </c>
      <c r="I3043" s="8">
        <f>SUMIFS(Baggrundsvariable!F$3:F$296,Baggrundsvariable!$A$3:$A$296,Samlet!$C3043,Baggrundsvariable!$C$3:$C$296,Samlet!$E3043)</f>
        <v>8.8000000000000007</v>
      </c>
      <c r="J3043" s="8">
        <f>SUMIFS(Baggrundsvariable!G$3:G$296,Baggrundsvariable!$A$3:$A$296,Samlet!$C3043,Baggrundsvariable!$C$3:$C$296,Samlet!$E3043)</f>
        <v>44.9</v>
      </c>
      <c r="K3043" s="8">
        <f>SUMIFS(Baggrundsvariable!H$3:H$296,Baggrundsvariable!$A$3:$A$296,Samlet!$C3043,Baggrundsvariable!$C$3:$C$296,Samlet!$E3043)</f>
        <v>18.2</v>
      </c>
      <c r="L3043" s="8">
        <f>SUMIFS(Baggrundsvariable!I$3:I$296,Baggrundsvariable!$A$3:$A$296,Samlet!$C3043,Baggrundsvariable!$C$3:$C$296,Samlet!$E3043)</f>
        <v>15.265994309928374</v>
      </c>
    </row>
    <row r="3044" spans="1:12">
      <c r="A3044">
        <v>1424</v>
      </c>
      <c r="B3044" t="s">
        <v>617</v>
      </c>
      <c r="C3044">
        <v>101</v>
      </c>
      <c r="D3044" t="s">
        <v>1232</v>
      </c>
      <c r="E3044">
        <v>2019</v>
      </c>
      <c r="F3044" s="15">
        <f>IF(VLOOKUP(IF($A3044&lt;1500,'BM011'!$D$5,IF($A3044&lt;1800,'BM011'!$D$5,IF($A3044&lt;2000,'BM011'!$D$5,$A3044))),'BM011'!$D$5:$U$607,'BM011'!U$609,0)="BRUG KOM",VLOOKUP($C3044,'BM010'!$C$5:$T$102,'BM010'!T$104,0),VLOOKUP(IF($A3044&lt;1500,'BM011'!$D$5,IF($A3044&lt;1800,'BM011'!$D$5,IF($A3044&lt;2000,'BM011'!$D$5,$A3044))),'BM011'!$D$5:$U$607,'BM011'!U$609,0))</f>
        <v>37082.25</v>
      </c>
      <c r="G3044">
        <f>SUMIFS(Baggrundsvariable!D$3:D$296,Baggrundsvariable!$A$3:$A$296,Samlet!$C3044,Baggrundsvariable!$C$3:$C$296,Samlet!$E3044)</f>
        <v>228338</v>
      </c>
      <c r="H3044" s="8">
        <f>SUMIFS(Baggrundsvariable!E$3:E$296,Baggrundsvariable!$A$3:$A$296,Samlet!$C3044,Baggrundsvariable!$C$3:$C$296,Samlet!$E3044)</f>
        <v>0.7583333333333333</v>
      </c>
      <c r="I3044" s="8">
        <f>SUMIFS(Baggrundsvariable!F$3:F$296,Baggrundsvariable!$A$3:$A$296,Samlet!$C3044,Baggrundsvariable!$C$3:$C$296,Samlet!$E3044)</f>
        <v>8.8000000000000007</v>
      </c>
      <c r="J3044" s="8">
        <f>SUMIFS(Baggrundsvariable!G$3:G$296,Baggrundsvariable!$A$3:$A$296,Samlet!$C3044,Baggrundsvariable!$C$3:$C$296,Samlet!$E3044)</f>
        <v>44.9</v>
      </c>
      <c r="K3044" s="8">
        <f>SUMIFS(Baggrundsvariable!H$3:H$296,Baggrundsvariable!$A$3:$A$296,Samlet!$C3044,Baggrundsvariable!$C$3:$C$296,Samlet!$E3044)</f>
        <v>18.2</v>
      </c>
      <c r="L3044" s="8">
        <f>SUMIFS(Baggrundsvariable!I$3:I$296,Baggrundsvariable!$A$3:$A$296,Samlet!$C3044,Baggrundsvariable!$C$3:$C$296,Samlet!$E3044)</f>
        <v>15.265994309928374</v>
      </c>
    </row>
    <row r="3045" spans="1:12">
      <c r="A3045">
        <v>1425</v>
      </c>
      <c r="B3045" t="s">
        <v>617</v>
      </c>
      <c r="C3045">
        <v>101</v>
      </c>
      <c r="D3045" t="s">
        <v>1232</v>
      </c>
      <c r="E3045">
        <v>2019</v>
      </c>
      <c r="F3045" s="15">
        <f>IF(VLOOKUP(IF($A3045&lt;1500,'BM011'!$D$5,IF($A3045&lt;1800,'BM011'!$D$5,IF($A3045&lt;2000,'BM011'!$D$5,$A3045))),'BM011'!$D$5:$U$607,'BM011'!U$609,0)="BRUG KOM",VLOOKUP($C3045,'BM010'!$C$5:$T$102,'BM010'!T$104,0),VLOOKUP(IF($A3045&lt;1500,'BM011'!$D$5,IF($A3045&lt;1800,'BM011'!$D$5,IF($A3045&lt;2000,'BM011'!$D$5,$A3045))),'BM011'!$D$5:$U$607,'BM011'!U$609,0))</f>
        <v>37082.25</v>
      </c>
      <c r="G3045">
        <f>SUMIFS(Baggrundsvariable!D$3:D$296,Baggrundsvariable!$A$3:$A$296,Samlet!$C3045,Baggrundsvariable!$C$3:$C$296,Samlet!$E3045)</f>
        <v>228338</v>
      </c>
      <c r="H3045" s="8">
        <f>SUMIFS(Baggrundsvariable!E$3:E$296,Baggrundsvariable!$A$3:$A$296,Samlet!$C3045,Baggrundsvariable!$C$3:$C$296,Samlet!$E3045)</f>
        <v>0.7583333333333333</v>
      </c>
      <c r="I3045" s="8">
        <f>SUMIFS(Baggrundsvariable!F$3:F$296,Baggrundsvariable!$A$3:$A$296,Samlet!$C3045,Baggrundsvariable!$C$3:$C$296,Samlet!$E3045)</f>
        <v>8.8000000000000007</v>
      </c>
      <c r="J3045" s="8">
        <f>SUMIFS(Baggrundsvariable!G$3:G$296,Baggrundsvariable!$A$3:$A$296,Samlet!$C3045,Baggrundsvariable!$C$3:$C$296,Samlet!$E3045)</f>
        <v>44.9</v>
      </c>
      <c r="K3045" s="8">
        <f>SUMIFS(Baggrundsvariable!H$3:H$296,Baggrundsvariable!$A$3:$A$296,Samlet!$C3045,Baggrundsvariable!$C$3:$C$296,Samlet!$E3045)</f>
        <v>18.2</v>
      </c>
      <c r="L3045" s="8">
        <f>SUMIFS(Baggrundsvariable!I$3:I$296,Baggrundsvariable!$A$3:$A$296,Samlet!$C3045,Baggrundsvariable!$C$3:$C$296,Samlet!$E3045)</f>
        <v>15.265994309928374</v>
      </c>
    </row>
    <row r="3046" spans="1:12">
      <c r="A3046">
        <v>1426</v>
      </c>
      <c r="B3046" t="s">
        <v>617</v>
      </c>
      <c r="C3046">
        <v>101</v>
      </c>
      <c r="D3046" t="s">
        <v>1232</v>
      </c>
      <c r="E3046">
        <v>2019</v>
      </c>
      <c r="F3046" s="15">
        <f>IF(VLOOKUP(IF($A3046&lt;1500,'BM011'!$D$5,IF($A3046&lt;1800,'BM011'!$D$5,IF($A3046&lt;2000,'BM011'!$D$5,$A3046))),'BM011'!$D$5:$U$607,'BM011'!U$609,0)="BRUG KOM",VLOOKUP($C3046,'BM010'!$C$5:$T$102,'BM010'!T$104,0),VLOOKUP(IF($A3046&lt;1500,'BM011'!$D$5,IF($A3046&lt;1800,'BM011'!$D$5,IF($A3046&lt;2000,'BM011'!$D$5,$A3046))),'BM011'!$D$5:$U$607,'BM011'!U$609,0))</f>
        <v>37082.25</v>
      </c>
      <c r="G3046">
        <f>SUMIFS(Baggrundsvariable!D$3:D$296,Baggrundsvariable!$A$3:$A$296,Samlet!$C3046,Baggrundsvariable!$C$3:$C$296,Samlet!$E3046)</f>
        <v>228338</v>
      </c>
      <c r="H3046" s="8">
        <f>SUMIFS(Baggrundsvariable!E$3:E$296,Baggrundsvariable!$A$3:$A$296,Samlet!$C3046,Baggrundsvariable!$C$3:$C$296,Samlet!$E3046)</f>
        <v>0.7583333333333333</v>
      </c>
      <c r="I3046" s="8">
        <f>SUMIFS(Baggrundsvariable!F$3:F$296,Baggrundsvariable!$A$3:$A$296,Samlet!$C3046,Baggrundsvariable!$C$3:$C$296,Samlet!$E3046)</f>
        <v>8.8000000000000007</v>
      </c>
      <c r="J3046" s="8">
        <f>SUMIFS(Baggrundsvariable!G$3:G$296,Baggrundsvariable!$A$3:$A$296,Samlet!$C3046,Baggrundsvariable!$C$3:$C$296,Samlet!$E3046)</f>
        <v>44.9</v>
      </c>
      <c r="K3046" s="8">
        <f>SUMIFS(Baggrundsvariable!H$3:H$296,Baggrundsvariable!$A$3:$A$296,Samlet!$C3046,Baggrundsvariable!$C$3:$C$296,Samlet!$E3046)</f>
        <v>18.2</v>
      </c>
      <c r="L3046" s="8">
        <f>SUMIFS(Baggrundsvariable!I$3:I$296,Baggrundsvariable!$A$3:$A$296,Samlet!$C3046,Baggrundsvariable!$C$3:$C$296,Samlet!$E3046)</f>
        <v>15.265994309928374</v>
      </c>
    </row>
    <row r="3047" spans="1:12">
      <c r="A3047">
        <v>1427</v>
      </c>
      <c r="B3047" t="s">
        <v>617</v>
      </c>
      <c r="C3047">
        <v>101</v>
      </c>
      <c r="D3047" t="s">
        <v>1232</v>
      </c>
      <c r="E3047">
        <v>2019</v>
      </c>
      <c r="F3047" s="15">
        <f>IF(VLOOKUP(IF($A3047&lt;1500,'BM011'!$D$5,IF($A3047&lt;1800,'BM011'!$D$5,IF($A3047&lt;2000,'BM011'!$D$5,$A3047))),'BM011'!$D$5:$U$607,'BM011'!U$609,0)="BRUG KOM",VLOOKUP($C3047,'BM010'!$C$5:$T$102,'BM010'!T$104,0),VLOOKUP(IF($A3047&lt;1500,'BM011'!$D$5,IF($A3047&lt;1800,'BM011'!$D$5,IF($A3047&lt;2000,'BM011'!$D$5,$A3047))),'BM011'!$D$5:$U$607,'BM011'!U$609,0))</f>
        <v>37082.25</v>
      </c>
      <c r="G3047">
        <f>SUMIFS(Baggrundsvariable!D$3:D$296,Baggrundsvariable!$A$3:$A$296,Samlet!$C3047,Baggrundsvariable!$C$3:$C$296,Samlet!$E3047)</f>
        <v>228338</v>
      </c>
      <c r="H3047" s="8">
        <f>SUMIFS(Baggrundsvariable!E$3:E$296,Baggrundsvariable!$A$3:$A$296,Samlet!$C3047,Baggrundsvariable!$C$3:$C$296,Samlet!$E3047)</f>
        <v>0.7583333333333333</v>
      </c>
      <c r="I3047" s="8">
        <f>SUMIFS(Baggrundsvariable!F$3:F$296,Baggrundsvariable!$A$3:$A$296,Samlet!$C3047,Baggrundsvariable!$C$3:$C$296,Samlet!$E3047)</f>
        <v>8.8000000000000007</v>
      </c>
      <c r="J3047" s="8">
        <f>SUMIFS(Baggrundsvariable!G$3:G$296,Baggrundsvariable!$A$3:$A$296,Samlet!$C3047,Baggrundsvariable!$C$3:$C$296,Samlet!$E3047)</f>
        <v>44.9</v>
      </c>
      <c r="K3047" s="8">
        <f>SUMIFS(Baggrundsvariable!H$3:H$296,Baggrundsvariable!$A$3:$A$296,Samlet!$C3047,Baggrundsvariable!$C$3:$C$296,Samlet!$E3047)</f>
        <v>18.2</v>
      </c>
      <c r="L3047" s="8">
        <f>SUMIFS(Baggrundsvariable!I$3:I$296,Baggrundsvariable!$A$3:$A$296,Samlet!$C3047,Baggrundsvariable!$C$3:$C$296,Samlet!$E3047)</f>
        <v>15.265994309928374</v>
      </c>
    </row>
    <row r="3048" spans="1:12">
      <c r="A3048">
        <v>1428</v>
      </c>
      <c r="B3048" t="s">
        <v>617</v>
      </c>
      <c r="C3048">
        <v>101</v>
      </c>
      <c r="D3048" t="s">
        <v>1232</v>
      </c>
      <c r="E3048">
        <v>2019</v>
      </c>
      <c r="F3048" s="15">
        <f>IF(VLOOKUP(IF($A3048&lt;1500,'BM011'!$D$5,IF($A3048&lt;1800,'BM011'!$D$5,IF($A3048&lt;2000,'BM011'!$D$5,$A3048))),'BM011'!$D$5:$U$607,'BM011'!U$609,0)="BRUG KOM",VLOOKUP($C3048,'BM010'!$C$5:$T$102,'BM010'!T$104,0),VLOOKUP(IF($A3048&lt;1500,'BM011'!$D$5,IF($A3048&lt;1800,'BM011'!$D$5,IF($A3048&lt;2000,'BM011'!$D$5,$A3048))),'BM011'!$D$5:$U$607,'BM011'!U$609,0))</f>
        <v>37082.25</v>
      </c>
      <c r="G3048">
        <f>SUMIFS(Baggrundsvariable!D$3:D$296,Baggrundsvariable!$A$3:$A$296,Samlet!$C3048,Baggrundsvariable!$C$3:$C$296,Samlet!$E3048)</f>
        <v>228338</v>
      </c>
      <c r="H3048" s="8">
        <f>SUMIFS(Baggrundsvariable!E$3:E$296,Baggrundsvariable!$A$3:$A$296,Samlet!$C3048,Baggrundsvariable!$C$3:$C$296,Samlet!$E3048)</f>
        <v>0.7583333333333333</v>
      </c>
      <c r="I3048" s="8">
        <f>SUMIFS(Baggrundsvariable!F$3:F$296,Baggrundsvariable!$A$3:$A$296,Samlet!$C3048,Baggrundsvariable!$C$3:$C$296,Samlet!$E3048)</f>
        <v>8.8000000000000007</v>
      </c>
      <c r="J3048" s="8">
        <f>SUMIFS(Baggrundsvariable!G$3:G$296,Baggrundsvariable!$A$3:$A$296,Samlet!$C3048,Baggrundsvariable!$C$3:$C$296,Samlet!$E3048)</f>
        <v>44.9</v>
      </c>
      <c r="K3048" s="8">
        <f>SUMIFS(Baggrundsvariable!H$3:H$296,Baggrundsvariable!$A$3:$A$296,Samlet!$C3048,Baggrundsvariable!$C$3:$C$296,Samlet!$E3048)</f>
        <v>18.2</v>
      </c>
      <c r="L3048" s="8">
        <f>SUMIFS(Baggrundsvariable!I$3:I$296,Baggrundsvariable!$A$3:$A$296,Samlet!$C3048,Baggrundsvariable!$C$3:$C$296,Samlet!$E3048)</f>
        <v>15.265994309928374</v>
      </c>
    </row>
    <row r="3049" spans="1:12">
      <c r="A3049">
        <v>1429</v>
      </c>
      <c r="B3049" t="s">
        <v>617</v>
      </c>
      <c r="C3049">
        <v>101</v>
      </c>
      <c r="D3049" t="s">
        <v>1232</v>
      </c>
      <c r="E3049">
        <v>2019</v>
      </c>
      <c r="F3049" s="15">
        <f>IF(VLOOKUP(IF($A3049&lt;1500,'BM011'!$D$5,IF($A3049&lt;1800,'BM011'!$D$5,IF($A3049&lt;2000,'BM011'!$D$5,$A3049))),'BM011'!$D$5:$U$607,'BM011'!U$609,0)="BRUG KOM",VLOOKUP($C3049,'BM010'!$C$5:$T$102,'BM010'!T$104,0),VLOOKUP(IF($A3049&lt;1500,'BM011'!$D$5,IF($A3049&lt;1800,'BM011'!$D$5,IF($A3049&lt;2000,'BM011'!$D$5,$A3049))),'BM011'!$D$5:$U$607,'BM011'!U$609,0))</f>
        <v>37082.25</v>
      </c>
      <c r="G3049">
        <f>SUMIFS(Baggrundsvariable!D$3:D$296,Baggrundsvariable!$A$3:$A$296,Samlet!$C3049,Baggrundsvariable!$C$3:$C$296,Samlet!$E3049)</f>
        <v>228338</v>
      </c>
      <c r="H3049" s="8">
        <f>SUMIFS(Baggrundsvariable!E$3:E$296,Baggrundsvariable!$A$3:$A$296,Samlet!$C3049,Baggrundsvariable!$C$3:$C$296,Samlet!$E3049)</f>
        <v>0.7583333333333333</v>
      </c>
      <c r="I3049" s="8">
        <f>SUMIFS(Baggrundsvariable!F$3:F$296,Baggrundsvariable!$A$3:$A$296,Samlet!$C3049,Baggrundsvariable!$C$3:$C$296,Samlet!$E3049)</f>
        <v>8.8000000000000007</v>
      </c>
      <c r="J3049" s="8">
        <f>SUMIFS(Baggrundsvariable!G$3:G$296,Baggrundsvariable!$A$3:$A$296,Samlet!$C3049,Baggrundsvariable!$C$3:$C$296,Samlet!$E3049)</f>
        <v>44.9</v>
      </c>
      <c r="K3049" s="8">
        <f>SUMIFS(Baggrundsvariable!H$3:H$296,Baggrundsvariable!$A$3:$A$296,Samlet!$C3049,Baggrundsvariable!$C$3:$C$296,Samlet!$E3049)</f>
        <v>18.2</v>
      </c>
      <c r="L3049" s="8">
        <f>SUMIFS(Baggrundsvariable!I$3:I$296,Baggrundsvariable!$A$3:$A$296,Samlet!$C3049,Baggrundsvariable!$C$3:$C$296,Samlet!$E3049)</f>
        <v>15.265994309928374</v>
      </c>
    </row>
    <row r="3050" spans="1:12">
      <c r="A3050">
        <v>1430</v>
      </c>
      <c r="B3050" t="s">
        <v>617</v>
      </c>
      <c r="C3050">
        <v>101</v>
      </c>
      <c r="D3050" t="s">
        <v>1232</v>
      </c>
      <c r="E3050">
        <v>2019</v>
      </c>
      <c r="F3050" s="15">
        <f>IF(VLOOKUP(IF($A3050&lt;1500,'BM011'!$D$5,IF($A3050&lt;1800,'BM011'!$D$5,IF($A3050&lt;2000,'BM011'!$D$5,$A3050))),'BM011'!$D$5:$U$607,'BM011'!U$609,0)="BRUG KOM",VLOOKUP($C3050,'BM010'!$C$5:$T$102,'BM010'!T$104,0),VLOOKUP(IF($A3050&lt;1500,'BM011'!$D$5,IF($A3050&lt;1800,'BM011'!$D$5,IF($A3050&lt;2000,'BM011'!$D$5,$A3050))),'BM011'!$D$5:$U$607,'BM011'!U$609,0))</f>
        <v>37082.25</v>
      </c>
      <c r="G3050">
        <f>SUMIFS(Baggrundsvariable!D$3:D$296,Baggrundsvariable!$A$3:$A$296,Samlet!$C3050,Baggrundsvariable!$C$3:$C$296,Samlet!$E3050)</f>
        <v>228338</v>
      </c>
      <c r="H3050" s="8">
        <f>SUMIFS(Baggrundsvariable!E$3:E$296,Baggrundsvariable!$A$3:$A$296,Samlet!$C3050,Baggrundsvariable!$C$3:$C$296,Samlet!$E3050)</f>
        <v>0.7583333333333333</v>
      </c>
      <c r="I3050" s="8">
        <f>SUMIFS(Baggrundsvariable!F$3:F$296,Baggrundsvariable!$A$3:$A$296,Samlet!$C3050,Baggrundsvariable!$C$3:$C$296,Samlet!$E3050)</f>
        <v>8.8000000000000007</v>
      </c>
      <c r="J3050" s="8">
        <f>SUMIFS(Baggrundsvariable!G$3:G$296,Baggrundsvariable!$A$3:$A$296,Samlet!$C3050,Baggrundsvariable!$C$3:$C$296,Samlet!$E3050)</f>
        <v>44.9</v>
      </c>
      <c r="K3050" s="8">
        <f>SUMIFS(Baggrundsvariable!H$3:H$296,Baggrundsvariable!$A$3:$A$296,Samlet!$C3050,Baggrundsvariable!$C$3:$C$296,Samlet!$E3050)</f>
        <v>18.2</v>
      </c>
      <c r="L3050" s="8">
        <f>SUMIFS(Baggrundsvariable!I$3:I$296,Baggrundsvariable!$A$3:$A$296,Samlet!$C3050,Baggrundsvariable!$C$3:$C$296,Samlet!$E3050)</f>
        <v>15.265994309928374</v>
      </c>
    </row>
    <row r="3051" spans="1:12">
      <c r="A3051">
        <v>1432</v>
      </c>
      <c r="B3051" t="s">
        <v>617</v>
      </c>
      <c r="C3051">
        <v>101</v>
      </c>
      <c r="D3051" t="s">
        <v>1232</v>
      </c>
      <c r="E3051">
        <v>2019</v>
      </c>
      <c r="F3051" s="15">
        <f>IF(VLOOKUP(IF($A3051&lt;1500,'BM011'!$D$5,IF($A3051&lt;1800,'BM011'!$D$5,IF($A3051&lt;2000,'BM011'!$D$5,$A3051))),'BM011'!$D$5:$U$607,'BM011'!U$609,0)="BRUG KOM",VLOOKUP($C3051,'BM010'!$C$5:$T$102,'BM010'!T$104,0),VLOOKUP(IF($A3051&lt;1500,'BM011'!$D$5,IF($A3051&lt;1800,'BM011'!$D$5,IF($A3051&lt;2000,'BM011'!$D$5,$A3051))),'BM011'!$D$5:$U$607,'BM011'!U$609,0))</f>
        <v>37082.25</v>
      </c>
      <c r="G3051">
        <f>SUMIFS(Baggrundsvariable!D$3:D$296,Baggrundsvariable!$A$3:$A$296,Samlet!$C3051,Baggrundsvariable!$C$3:$C$296,Samlet!$E3051)</f>
        <v>228338</v>
      </c>
      <c r="H3051" s="8">
        <f>SUMIFS(Baggrundsvariable!E$3:E$296,Baggrundsvariable!$A$3:$A$296,Samlet!$C3051,Baggrundsvariable!$C$3:$C$296,Samlet!$E3051)</f>
        <v>0.7583333333333333</v>
      </c>
      <c r="I3051" s="8">
        <f>SUMIFS(Baggrundsvariable!F$3:F$296,Baggrundsvariable!$A$3:$A$296,Samlet!$C3051,Baggrundsvariable!$C$3:$C$296,Samlet!$E3051)</f>
        <v>8.8000000000000007</v>
      </c>
      <c r="J3051" s="8">
        <f>SUMIFS(Baggrundsvariable!G$3:G$296,Baggrundsvariable!$A$3:$A$296,Samlet!$C3051,Baggrundsvariable!$C$3:$C$296,Samlet!$E3051)</f>
        <v>44.9</v>
      </c>
      <c r="K3051" s="8">
        <f>SUMIFS(Baggrundsvariable!H$3:H$296,Baggrundsvariable!$A$3:$A$296,Samlet!$C3051,Baggrundsvariable!$C$3:$C$296,Samlet!$E3051)</f>
        <v>18.2</v>
      </c>
      <c r="L3051" s="8">
        <f>SUMIFS(Baggrundsvariable!I$3:I$296,Baggrundsvariable!$A$3:$A$296,Samlet!$C3051,Baggrundsvariable!$C$3:$C$296,Samlet!$E3051)</f>
        <v>15.265994309928374</v>
      </c>
    </row>
    <row r="3052" spans="1:12">
      <c r="A3052">
        <v>1433</v>
      </c>
      <c r="B3052" t="s">
        <v>617</v>
      </c>
      <c r="C3052">
        <v>101</v>
      </c>
      <c r="D3052" t="s">
        <v>1232</v>
      </c>
      <c r="E3052">
        <v>2019</v>
      </c>
      <c r="F3052" s="15">
        <f>IF(VLOOKUP(IF($A3052&lt;1500,'BM011'!$D$5,IF($A3052&lt;1800,'BM011'!$D$5,IF($A3052&lt;2000,'BM011'!$D$5,$A3052))),'BM011'!$D$5:$U$607,'BM011'!U$609,0)="BRUG KOM",VLOOKUP($C3052,'BM010'!$C$5:$T$102,'BM010'!T$104,0),VLOOKUP(IF($A3052&lt;1500,'BM011'!$D$5,IF($A3052&lt;1800,'BM011'!$D$5,IF($A3052&lt;2000,'BM011'!$D$5,$A3052))),'BM011'!$D$5:$U$607,'BM011'!U$609,0))</f>
        <v>37082.25</v>
      </c>
      <c r="G3052">
        <f>SUMIFS(Baggrundsvariable!D$3:D$296,Baggrundsvariable!$A$3:$A$296,Samlet!$C3052,Baggrundsvariable!$C$3:$C$296,Samlet!$E3052)</f>
        <v>228338</v>
      </c>
      <c r="H3052" s="8">
        <f>SUMIFS(Baggrundsvariable!E$3:E$296,Baggrundsvariable!$A$3:$A$296,Samlet!$C3052,Baggrundsvariable!$C$3:$C$296,Samlet!$E3052)</f>
        <v>0.7583333333333333</v>
      </c>
      <c r="I3052" s="8">
        <f>SUMIFS(Baggrundsvariable!F$3:F$296,Baggrundsvariable!$A$3:$A$296,Samlet!$C3052,Baggrundsvariable!$C$3:$C$296,Samlet!$E3052)</f>
        <v>8.8000000000000007</v>
      </c>
      <c r="J3052" s="8">
        <f>SUMIFS(Baggrundsvariable!G$3:G$296,Baggrundsvariable!$A$3:$A$296,Samlet!$C3052,Baggrundsvariable!$C$3:$C$296,Samlet!$E3052)</f>
        <v>44.9</v>
      </c>
      <c r="K3052" s="8">
        <f>SUMIFS(Baggrundsvariable!H$3:H$296,Baggrundsvariable!$A$3:$A$296,Samlet!$C3052,Baggrundsvariable!$C$3:$C$296,Samlet!$E3052)</f>
        <v>18.2</v>
      </c>
      <c r="L3052" s="8">
        <f>SUMIFS(Baggrundsvariable!I$3:I$296,Baggrundsvariable!$A$3:$A$296,Samlet!$C3052,Baggrundsvariable!$C$3:$C$296,Samlet!$E3052)</f>
        <v>15.265994309928374</v>
      </c>
    </row>
    <row r="3053" spans="1:12">
      <c r="A3053">
        <v>1434</v>
      </c>
      <c r="B3053" t="s">
        <v>617</v>
      </c>
      <c r="C3053">
        <v>101</v>
      </c>
      <c r="D3053" t="s">
        <v>1232</v>
      </c>
      <c r="E3053">
        <v>2019</v>
      </c>
      <c r="F3053" s="15">
        <f>IF(VLOOKUP(IF($A3053&lt;1500,'BM011'!$D$5,IF($A3053&lt;1800,'BM011'!$D$5,IF($A3053&lt;2000,'BM011'!$D$5,$A3053))),'BM011'!$D$5:$U$607,'BM011'!U$609,0)="BRUG KOM",VLOOKUP($C3053,'BM010'!$C$5:$T$102,'BM010'!T$104,0),VLOOKUP(IF($A3053&lt;1500,'BM011'!$D$5,IF($A3053&lt;1800,'BM011'!$D$5,IF($A3053&lt;2000,'BM011'!$D$5,$A3053))),'BM011'!$D$5:$U$607,'BM011'!U$609,0))</f>
        <v>37082.25</v>
      </c>
      <c r="G3053">
        <f>SUMIFS(Baggrundsvariable!D$3:D$296,Baggrundsvariable!$A$3:$A$296,Samlet!$C3053,Baggrundsvariable!$C$3:$C$296,Samlet!$E3053)</f>
        <v>228338</v>
      </c>
      <c r="H3053" s="8">
        <f>SUMIFS(Baggrundsvariable!E$3:E$296,Baggrundsvariable!$A$3:$A$296,Samlet!$C3053,Baggrundsvariable!$C$3:$C$296,Samlet!$E3053)</f>
        <v>0.7583333333333333</v>
      </c>
      <c r="I3053" s="8">
        <f>SUMIFS(Baggrundsvariable!F$3:F$296,Baggrundsvariable!$A$3:$A$296,Samlet!$C3053,Baggrundsvariable!$C$3:$C$296,Samlet!$E3053)</f>
        <v>8.8000000000000007</v>
      </c>
      <c r="J3053" s="8">
        <f>SUMIFS(Baggrundsvariable!G$3:G$296,Baggrundsvariable!$A$3:$A$296,Samlet!$C3053,Baggrundsvariable!$C$3:$C$296,Samlet!$E3053)</f>
        <v>44.9</v>
      </c>
      <c r="K3053" s="8">
        <f>SUMIFS(Baggrundsvariable!H$3:H$296,Baggrundsvariable!$A$3:$A$296,Samlet!$C3053,Baggrundsvariable!$C$3:$C$296,Samlet!$E3053)</f>
        <v>18.2</v>
      </c>
      <c r="L3053" s="8">
        <f>SUMIFS(Baggrundsvariable!I$3:I$296,Baggrundsvariable!$A$3:$A$296,Samlet!$C3053,Baggrundsvariable!$C$3:$C$296,Samlet!$E3053)</f>
        <v>15.265994309928374</v>
      </c>
    </row>
    <row r="3054" spans="1:12">
      <c r="A3054">
        <v>1435</v>
      </c>
      <c r="B3054" t="s">
        <v>617</v>
      </c>
      <c r="C3054">
        <v>101</v>
      </c>
      <c r="D3054" t="s">
        <v>1232</v>
      </c>
      <c r="E3054">
        <v>2019</v>
      </c>
      <c r="F3054" s="15">
        <f>IF(VLOOKUP(IF($A3054&lt;1500,'BM011'!$D$5,IF($A3054&lt;1800,'BM011'!$D$5,IF($A3054&lt;2000,'BM011'!$D$5,$A3054))),'BM011'!$D$5:$U$607,'BM011'!U$609,0)="BRUG KOM",VLOOKUP($C3054,'BM010'!$C$5:$T$102,'BM010'!T$104,0),VLOOKUP(IF($A3054&lt;1500,'BM011'!$D$5,IF($A3054&lt;1800,'BM011'!$D$5,IF($A3054&lt;2000,'BM011'!$D$5,$A3054))),'BM011'!$D$5:$U$607,'BM011'!U$609,0))</f>
        <v>37082.25</v>
      </c>
      <c r="G3054">
        <f>SUMIFS(Baggrundsvariable!D$3:D$296,Baggrundsvariable!$A$3:$A$296,Samlet!$C3054,Baggrundsvariable!$C$3:$C$296,Samlet!$E3054)</f>
        <v>228338</v>
      </c>
      <c r="H3054" s="8">
        <f>SUMIFS(Baggrundsvariable!E$3:E$296,Baggrundsvariable!$A$3:$A$296,Samlet!$C3054,Baggrundsvariable!$C$3:$C$296,Samlet!$E3054)</f>
        <v>0.7583333333333333</v>
      </c>
      <c r="I3054" s="8">
        <f>SUMIFS(Baggrundsvariable!F$3:F$296,Baggrundsvariable!$A$3:$A$296,Samlet!$C3054,Baggrundsvariable!$C$3:$C$296,Samlet!$E3054)</f>
        <v>8.8000000000000007</v>
      </c>
      <c r="J3054" s="8">
        <f>SUMIFS(Baggrundsvariable!G$3:G$296,Baggrundsvariable!$A$3:$A$296,Samlet!$C3054,Baggrundsvariable!$C$3:$C$296,Samlet!$E3054)</f>
        <v>44.9</v>
      </c>
      <c r="K3054" s="8">
        <f>SUMIFS(Baggrundsvariable!H$3:H$296,Baggrundsvariable!$A$3:$A$296,Samlet!$C3054,Baggrundsvariable!$C$3:$C$296,Samlet!$E3054)</f>
        <v>18.2</v>
      </c>
      <c r="L3054" s="8">
        <f>SUMIFS(Baggrundsvariable!I$3:I$296,Baggrundsvariable!$A$3:$A$296,Samlet!$C3054,Baggrundsvariable!$C$3:$C$296,Samlet!$E3054)</f>
        <v>15.265994309928374</v>
      </c>
    </row>
    <row r="3055" spans="1:12">
      <c r="A3055">
        <v>1436</v>
      </c>
      <c r="B3055" t="s">
        <v>617</v>
      </c>
      <c r="C3055">
        <v>101</v>
      </c>
      <c r="D3055" t="s">
        <v>1232</v>
      </c>
      <c r="E3055">
        <v>2019</v>
      </c>
      <c r="F3055" s="15">
        <f>IF(VLOOKUP(IF($A3055&lt;1500,'BM011'!$D$5,IF($A3055&lt;1800,'BM011'!$D$5,IF($A3055&lt;2000,'BM011'!$D$5,$A3055))),'BM011'!$D$5:$U$607,'BM011'!U$609,0)="BRUG KOM",VLOOKUP($C3055,'BM010'!$C$5:$T$102,'BM010'!T$104,0),VLOOKUP(IF($A3055&lt;1500,'BM011'!$D$5,IF($A3055&lt;1800,'BM011'!$D$5,IF($A3055&lt;2000,'BM011'!$D$5,$A3055))),'BM011'!$D$5:$U$607,'BM011'!U$609,0))</f>
        <v>37082.25</v>
      </c>
      <c r="G3055">
        <f>SUMIFS(Baggrundsvariable!D$3:D$296,Baggrundsvariable!$A$3:$A$296,Samlet!$C3055,Baggrundsvariable!$C$3:$C$296,Samlet!$E3055)</f>
        <v>228338</v>
      </c>
      <c r="H3055" s="8">
        <f>SUMIFS(Baggrundsvariable!E$3:E$296,Baggrundsvariable!$A$3:$A$296,Samlet!$C3055,Baggrundsvariable!$C$3:$C$296,Samlet!$E3055)</f>
        <v>0.7583333333333333</v>
      </c>
      <c r="I3055" s="8">
        <f>SUMIFS(Baggrundsvariable!F$3:F$296,Baggrundsvariable!$A$3:$A$296,Samlet!$C3055,Baggrundsvariable!$C$3:$C$296,Samlet!$E3055)</f>
        <v>8.8000000000000007</v>
      </c>
      <c r="J3055" s="8">
        <f>SUMIFS(Baggrundsvariable!G$3:G$296,Baggrundsvariable!$A$3:$A$296,Samlet!$C3055,Baggrundsvariable!$C$3:$C$296,Samlet!$E3055)</f>
        <v>44.9</v>
      </c>
      <c r="K3055" s="8">
        <f>SUMIFS(Baggrundsvariable!H$3:H$296,Baggrundsvariable!$A$3:$A$296,Samlet!$C3055,Baggrundsvariable!$C$3:$C$296,Samlet!$E3055)</f>
        <v>18.2</v>
      </c>
      <c r="L3055" s="8">
        <f>SUMIFS(Baggrundsvariable!I$3:I$296,Baggrundsvariable!$A$3:$A$296,Samlet!$C3055,Baggrundsvariable!$C$3:$C$296,Samlet!$E3055)</f>
        <v>15.265994309928374</v>
      </c>
    </row>
    <row r="3056" spans="1:12">
      <c r="A3056">
        <v>1437</v>
      </c>
      <c r="B3056" t="s">
        <v>617</v>
      </c>
      <c r="C3056">
        <v>101</v>
      </c>
      <c r="D3056" t="s">
        <v>1232</v>
      </c>
      <c r="E3056">
        <v>2019</v>
      </c>
      <c r="F3056" s="15">
        <f>IF(VLOOKUP(IF($A3056&lt;1500,'BM011'!$D$5,IF($A3056&lt;1800,'BM011'!$D$5,IF($A3056&lt;2000,'BM011'!$D$5,$A3056))),'BM011'!$D$5:$U$607,'BM011'!U$609,0)="BRUG KOM",VLOOKUP($C3056,'BM010'!$C$5:$T$102,'BM010'!T$104,0),VLOOKUP(IF($A3056&lt;1500,'BM011'!$D$5,IF($A3056&lt;1800,'BM011'!$D$5,IF($A3056&lt;2000,'BM011'!$D$5,$A3056))),'BM011'!$D$5:$U$607,'BM011'!U$609,0))</f>
        <v>37082.25</v>
      </c>
      <c r="G3056">
        <f>SUMIFS(Baggrundsvariable!D$3:D$296,Baggrundsvariable!$A$3:$A$296,Samlet!$C3056,Baggrundsvariable!$C$3:$C$296,Samlet!$E3056)</f>
        <v>228338</v>
      </c>
      <c r="H3056" s="8">
        <f>SUMIFS(Baggrundsvariable!E$3:E$296,Baggrundsvariable!$A$3:$A$296,Samlet!$C3056,Baggrundsvariable!$C$3:$C$296,Samlet!$E3056)</f>
        <v>0.7583333333333333</v>
      </c>
      <c r="I3056" s="8">
        <f>SUMIFS(Baggrundsvariable!F$3:F$296,Baggrundsvariable!$A$3:$A$296,Samlet!$C3056,Baggrundsvariable!$C$3:$C$296,Samlet!$E3056)</f>
        <v>8.8000000000000007</v>
      </c>
      <c r="J3056" s="8">
        <f>SUMIFS(Baggrundsvariable!G$3:G$296,Baggrundsvariable!$A$3:$A$296,Samlet!$C3056,Baggrundsvariable!$C$3:$C$296,Samlet!$E3056)</f>
        <v>44.9</v>
      </c>
      <c r="K3056" s="8">
        <f>SUMIFS(Baggrundsvariable!H$3:H$296,Baggrundsvariable!$A$3:$A$296,Samlet!$C3056,Baggrundsvariable!$C$3:$C$296,Samlet!$E3056)</f>
        <v>18.2</v>
      </c>
      <c r="L3056" s="8">
        <f>SUMIFS(Baggrundsvariable!I$3:I$296,Baggrundsvariable!$A$3:$A$296,Samlet!$C3056,Baggrundsvariable!$C$3:$C$296,Samlet!$E3056)</f>
        <v>15.265994309928374</v>
      </c>
    </row>
    <row r="3057" spans="1:12">
      <c r="A3057">
        <v>1438</v>
      </c>
      <c r="B3057" t="s">
        <v>617</v>
      </c>
      <c r="C3057">
        <v>101</v>
      </c>
      <c r="D3057" t="s">
        <v>1232</v>
      </c>
      <c r="E3057">
        <v>2019</v>
      </c>
      <c r="F3057" s="15">
        <f>IF(VLOOKUP(IF($A3057&lt;1500,'BM011'!$D$5,IF($A3057&lt;1800,'BM011'!$D$5,IF($A3057&lt;2000,'BM011'!$D$5,$A3057))),'BM011'!$D$5:$U$607,'BM011'!U$609,0)="BRUG KOM",VLOOKUP($C3057,'BM010'!$C$5:$T$102,'BM010'!T$104,0),VLOOKUP(IF($A3057&lt;1500,'BM011'!$D$5,IF($A3057&lt;1800,'BM011'!$D$5,IF($A3057&lt;2000,'BM011'!$D$5,$A3057))),'BM011'!$D$5:$U$607,'BM011'!U$609,0))</f>
        <v>37082.25</v>
      </c>
      <c r="G3057">
        <f>SUMIFS(Baggrundsvariable!D$3:D$296,Baggrundsvariable!$A$3:$A$296,Samlet!$C3057,Baggrundsvariable!$C$3:$C$296,Samlet!$E3057)</f>
        <v>228338</v>
      </c>
      <c r="H3057" s="8">
        <f>SUMIFS(Baggrundsvariable!E$3:E$296,Baggrundsvariable!$A$3:$A$296,Samlet!$C3057,Baggrundsvariable!$C$3:$C$296,Samlet!$E3057)</f>
        <v>0.7583333333333333</v>
      </c>
      <c r="I3057" s="8">
        <f>SUMIFS(Baggrundsvariable!F$3:F$296,Baggrundsvariable!$A$3:$A$296,Samlet!$C3057,Baggrundsvariable!$C$3:$C$296,Samlet!$E3057)</f>
        <v>8.8000000000000007</v>
      </c>
      <c r="J3057" s="8">
        <f>SUMIFS(Baggrundsvariable!G$3:G$296,Baggrundsvariable!$A$3:$A$296,Samlet!$C3057,Baggrundsvariable!$C$3:$C$296,Samlet!$E3057)</f>
        <v>44.9</v>
      </c>
      <c r="K3057" s="8">
        <f>SUMIFS(Baggrundsvariable!H$3:H$296,Baggrundsvariable!$A$3:$A$296,Samlet!$C3057,Baggrundsvariable!$C$3:$C$296,Samlet!$E3057)</f>
        <v>18.2</v>
      </c>
      <c r="L3057" s="8">
        <f>SUMIFS(Baggrundsvariable!I$3:I$296,Baggrundsvariable!$A$3:$A$296,Samlet!$C3057,Baggrundsvariable!$C$3:$C$296,Samlet!$E3057)</f>
        <v>15.265994309928374</v>
      </c>
    </row>
    <row r="3058" spans="1:12">
      <c r="A3058">
        <v>1439</v>
      </c>
      <c r="B3058" t="s">
        <v>617</v>
      </c>
      <c r="C3058">
        <v>101</v>
      </c>
      <c r="D3058" t="s">
        <v>1232</v>
      </c>
      <c r="E3058">
        <v>2019</v>
      </c>
      <c r="F3058" s="15">
        <f>IF(VLOOKUP(IF($A3058&lt;1500,'BM011'!$D$5,IF($A3058&lt;1800,'BM011'!$D$5,IF($A3058&lt;2000,'BM011'!$D$5,$A3058))),'BM011'!$D$5:$U$607,'BM011'!U$609,0)="BRUG KOM",VLOOKUP($C3058,'BM010'!$C$5:$T$102,'BM010'!T$104,0),VLOOKUP(IF($A3058&lt;1500,'BM011'!$D$5,IF($A3058&lt;1800,'BM011'!$D$5,IF($A3058&lt;2000,'BM011'!$D$5,$A3058))),'BM011'!$D$5:$U$607,'BM011'!U$609,0))</f>
        <v>37082.25</v>
      </c>
      <c r="G3058">
        <f>SUMIFS(Baggrundsvariable!D$3:D$296,Baggrundsvariable!$A$3:$A$296,Samlet!$C3058,Baggrundsvariable!$C$3:$C$296,Samlet!$E3058)</f>
        <v>228338</v>
      </c>
      <c r="H3058" s="8">
        <f>SUMIFS(Baggrundsvariable!E$3:E$296,Baggrundsvariable!$A$3:$A$296,Samlet!$C3058,Baggrundsvariable!$C$3:$C$296,Samlet!$E3058)</f>
        <v>0.7583333333333333</v>
      </c>
      <c r="I3058" s="8">
        <f>SUMIFS(Baggrundsvariable!F$3:F$296,Baggrundsvariable!$A$3:$A$296,Samlet!$C3058,Baggrundsvariable!$C$3:$C$296,Samlet!$E3058)</f>
        <v>8.8000000000000007</v>
      </c>
      <c r="J3058" s="8">
        <f>SUMIFS(Baggrundsvariable!G$3:G$296,Baggrundsvariable!$A$3:$A$296,Samlet!$C3058,Baggrundsvariable!$C$3:$C$296,Samlet!$E3058)</f>
        <v>44.9</v>
      </c>
      <c r="K3058" s="8">
        <f>SUMIFS(Baggrundsvariable!H$3:H$296,Baggrundsvariable!$A$3:$A$296,Samlet!$C3058,Baggrundsvariable!$C$3:$C$296,Samlet!$E3058)</f>
        <v>18.2</v>
      </c>
      <c r="L3058" s="8">
        <f>SUMIFS(Baggrundsvariable!I$3:I$296,Baggrundsvariable!$A$3:$A$296,Samlet!$C3058,Baggrundsvariable!$C$3:$C$296,Samlet!$E3058)</f>
        <v>15.265994309928374</v>
      </c>
    </row>
    <row r="3059" spans="1:12">
      <c r="A3059">
        <v>1440</v>
      </c>
      <c r="B3059" t="s">
        <v>617</v>
      </c>
      <c r="C3059">
        <v>101</v>
      </c>
      <c r="D3059" t="s">
        <v>1232</v>
      </c>
      <c r="E3059">
        <v>2019</v>
      </c>
      <c r="F3059" s="15">
        <f>IF(VLOOKUP(IF($A3059&lt;1500,'BM011'!$D$5,IF($A3059&lt;1800,'BM011'!$D$5,IF($A3059&lt;2000,'BM011'!$D$5,$A3059))),'BM011'!$D$5:$U$607,'BM011'!U$609,0)="BRUG KOM",VLOOKUP($C3059,'BM010'!$C$5:$T$102,'BM010'!T$104,0),VLOOKUP(IF($A3059&lt;1500,'BM011'!$D$5,IF($A3059&lt;1800,'BM011'!$D$5,IF($A3059&lt;2000,'BM011'!$D$5,$A3059))),'BM011'!$D$5:$U$607,'BM011'!U$609,0))</f>
        <v>37082.25</v>
      </c>
      <c r="G3059">
        <f>SUMIFS(Baggrundsvariable!D$3:D$296,Baggrundsvariable!$A$3:$A$296,Samlet!$C3059,Baggrundsvariable!$C$3:$C$296,Samlet!$E3059)</f>
        <v>228338</v>
      </c>
      <c r="H3059" s="8">
        <f>SUMIFS(Baggrundsvariable!E$3:E$296,Baggrundsvariable!$A$3:$A$296,Samlet!$C3059,Baggrundsvariable!$C$3:$C$296,Samlet!$E3059)</f>
        <v>0.7583333333333333</v>
      </c>
      <c r="I3059" s="8">
        <f>SUMIFS(Baggrundsvariable!F$3:F$296,Baggrundsvariable!$A$3:$A$296,Samlet!$C3059,Baggrundsvariable!$C$3:$C$296,Samlet!$E3059)</f>
        <v>8.8000000000000007</v>
      </c>
      <c r="J3059" s="8">
        <f>SUMIFS(Baggrundsvariable!G$3:G$296,Baggrundsvariable!$A$3:$A$296,Samlet!$C3059,Baggrundsvariable!$C$3:$C$296,Samlet!$E3059)</f>
        <v>44.9</v>
      </c>
      <c r="K3059" s="8">
        <f>SUMIFS(Baggrundsvariable!H$3:H$296,Baggrundsvariable!$A$3:$A$296,Samlet!$C3059,Baggrundsvariable!$C$3:$C$296,Samlet!$E3059)</f>
        <v>18.2</v>
      </c>
      <c r="L3059" s="8">
        <f>SUMIFS(Baggrundsvariable!I$3:I$296,Baggrundsvariable!$A$3:$A$296,Samlet!$C3059,Baggrundsvariable!$C$3:$C$296,Samlet!$E3059)</f>
        <v>15.265994309928374</v>
      </c>
    </row>
    <row r="3060" spans="1:12">
      <c r="A3060">
        <v>1441</v>
      </c>
      <c r="B3060" t="s">
        <v>617</v>
      </c>
      <c r="C3060">
        <v>101</v>
      </c>
      <c r="D3060" t="s">
        <v>1232</v>
      </c>
      <c r="E3060">
        <v>2019</v>
      </c>
      <c r="F3060" s="15">
        <f>IF(VLOOKUP(IF($A3060&lt;1500,'BM011'!$D$5,IF($A3060&lt;1800,'BM011'!$D$5,IF($A3060&lt;2000,'BM011'!$D$5,$A3060))),'BM011'!$D$5:$U$607,'BM011'!U$609,0)="BRUG KOM",VLOOKUP($C3060,'BM010'!$C$5:$T$102,'BM010'!T$104,0),VLOOKUP(IF($A3060&lt;1500,'BM011'!$D$5,IF($A3060&lt;1800,'BM011'!$D$5,IF($A3060&lt;2000,'BM011'!$D$5,$A3060))),'BM011'!$D$5:$U$607,'BM011'!U$609,0))</f>
        <v>37082.25</v>
      </c>
      <c r="G3060">
        <f>SUMIFS(Baggrundsvariable!D$3:D$296,Baggrundsvariable!$A$3:$A$296,Samlet!$C3060,Baggrundsvariable!$C$3:$C$296,Samlet!$E3060)</f>
        <v>228338</v>
      </c>
      <c r="H3060" s="8">
        <f>SUMIFS(Baggrundsvariable!E$3:E$296,Baggrundsvariable!$A$3:$A$296,Samlet!$C3060,Baggrundsvariable!$C$3:$C$296,Samlet!$E3060)</f>
        <v>0.7583333333333333</v>
      </c>
      <c r="I3060" s="8">
        <f>SUMIFS(Baggrundsvariable!F$3:F$296,Baggrundsvariable!$A$3:$A$296,Samlet!$C3060,Baggrundsvariable!$C$3:$C$296,Samlet!$E3060)</f>
        <v>8.8000000000000007</v>
      </c>
      <c r="J3060" s="8">
        <f>SUMIFS(Baggrundsvariable!G$3:G$296,Baggrundsvariable!$A$3:$A$296,Samlet!$C3060,Baggrundsvariable!$C$3:$C$296,Samlet!$E3060)</f>
        <v>44.9</v>
      </c>
      <c r="K3060" s="8">
        <f>SUMIFS(Baggrundsvariable!H$3:H$296,Baggrundsvariable!$A$3:$A$296,Samlet!$C3060,Baggrundsvariable!$C$3:$C$296,Samlet!$E3060)</f>
        <v>18.2</v>
      </c>
      <c r="L3060" s="8">
        <f>SUMIFS(Baggrundsvariable!I$3:I$296,Baggrundsvariable!$A$3:$A$296,Samlet!$C3060,Baggrundsvariable!$C$3:$C$296,Samlet!$E3060)</f>
        <v>15.265994309928374</v>
      </c>
    </row>
    <row r="3061" spans="1:12">
      <c r="A3061">
        <v>1448</v>
      </c>
      <c r="B3061" t="s">
        <v>617</v>
      </c>
      <c r="C3061">
        <v>101</v>
      </c>
      <c r="D3061" t="s">
        <v>1232</v>
      </c>
      <c r="E3061">
        <v>2019</v>
      </c>
      <c r="F3061" s="15">
        <f>IF(VLOOKUP(IF($A3061&lt;1500,'BM011'!$D$5,IF($A3061&lt;1800,'BM011'!$D$5,IF($A3061&lt;2000,'BM011'!$D$5,$A3061))),'BM011'!$D$5:$U$607,'BM011'!U$609,0)="BRUG KOM",VLOOKUP($C3061,'BM010'!$C$5:$T$102,'BM010'!T$104,0),VLOOKUP(IF($A3061&lt;1500,'BM011'!$D$5,IF($A3061&lt;1800,'BM011'!$D$5,IF($A3061&lt;2000,'BM011'!$D$5,$A3061))),'BM011'!$D$5:$U$607,'BM011'!U$609,0))</f>
        <v>37082.25</v>
      </c>
      <c r="G3061">
        <f>SUMIFS(Baggrundsvariable!D$3:D$296,Baggrundsvariable!$A$3:$A$296,Samlet!$C3061,Baggrundsvariable!$C$3:$C$296,Samlet!$E3061)</f>
        <v>228338</v>
      </c>
      <c r="H3061" s="8">
        <f>SUMIFS(Baggrundsvariable!E$3:E$296,Baggrundsvariable!$A$3:$A$296,Samlet!$C3061,Baggrundsvariable!$C$3:$C$296,Samlet!$E3061)</f>
        <v>0.7583333333333333</v>
      </c>
      <c r="I3061" s="8">
        <f>SUMIFS(Baggrundsvariable!F$3:F$296,Baggrundsvariable!$A$3:$A$296,Samlet!$C3061,Baggrundsvariable!$C$3:$C$296,Samlet!$E3061)</f>
        <v>8.8000000000000007</v>
      </c>
      <c r="J3061" s="8">
        <f>SUMIFS(Baggrundsvariable!G$3:G$296,Baggrundsvariable!$A$3:$A$296,Samlet!$C3061,Baggrundsvariable!$C$3:$C$296,Samlet!$E3061)</f>
        <v>44.9</v>
      </c>
      <c r="K3061" s="8">
        <f>SUMIFS(Baggrundsvariable!H$3:H$296,Baggrundsvariable!$A$3:$A$296,Samlet!$C3061,Baggrundsvariable!$C$3:$C$296,Samlet!$E3061)</f>
        <v>18.2</v>
      </c>
      <c r="L3061" s="8">
        <f>SUMIFS(Baggrundsvariable!I$3:I$296,Baggrundsvariable!$A$3:$A$296,Samlet!$C3061,Baggrundsvariable!$C$3:$C$296,Samlet!$E3061)</f>
        <v>15.265994309928374</v>
      </c>
    </row>
    <row r="3062" spans="1:12">
      <c r="A3062">
        <v>1450</v>
      </c>
      <c r="B3062" t="s">
        <v>617</v>
      </c>
      <c r="C3062">
        <v>101</v>
      </c>
      <c r="D3062" t="s">
        <v>1232</v>
      </c>
      <c r="E3062">
        <v>2019</v>
      </c>
      <c r="F3062" s="15">
        <f>IF(VLOOKUP(IF($A3062&lt;1500,'BM011'!$D$5,IF($A3062&lt;1800,'BM011'!$D$5,IF($A3062&lt;2000,'BM011'!$D$5,$A3062))),'BM011'!$D$5:$U$607,'BM011'!U$609,0)="BRUG KOM",VLOOKUP($C3062,'BM010'!$C$5:$T$102,'BM010'!T$104,0),VLOOKUP(IF($A3062&lt;1500,'BM011'!$D$5,IF($A3062&lt;1800,'BM011'!$D$5,IF($A3062&lt;2000,'BM011'!$D$5,$A3062))),'BM011'!$D$5:$U$607,'BM011'!U$609,0))</f>
        <v>37082.25</v>
      </c>
      <c r="G3062">
        <f>SUMIFS(Baggrundsvariable!D$3:D$296,Baggrundsvariable!$A$3:$A$296,Samlet!$C3062,Baggrundsvariable!$C$3:$C$296,Samlet!$E3062)</f>
        <v>228338</v>
      </c>
      <c r="H3062" s="8">
        <f>SUMIFS(Baggrundsvariable!E$3:E$296,Baggrundsvariable!$A$3:$A$296,Samlet!$C3062,Baggrundsvariable!$C$3:$C$296,Samlet!$E3062)</f>
        <v>0.7583333333333333</v>
      </c>
      <c r="I3062" s="8">
        <f>SUMIFS(Baggrundsvariable!F$3:F$296,Baggrundsvariable!$A$3:$A$296,Samlet!$C3062,Baggrundsvariable!$C$3:$C$296,Samlet!$E3062)</f>
        <v>8.8000000000000007</v>
      </c>
      <c r="J3062" s="8">
        <f>SUMIFS(Baggrundsvariable!G$3:G$296,Baggrundsvariable!$A$3:$A$296,Samlet!$C3062,Baggrundsvariable!$C$3:$C$296,Samlet!$E3062)</f>
        <v>44.9</v>
      </c>
      <c r="K3062" s="8">
        <f>SUMIFS(Baggrundsvariable!H$3:H$296,Baggrundsvariable!$A$3:$A$296,Samlet!$C3062,Baggrundsvariable!$C$3:$C$296,Samlet!$E3062)</f>
        <v>18.2</v>
      </c>
      <c r="L3062" s="8">
        <f>SUMIFS(Baggrundsvariable!I$3:I$296,Baggrundsvariable!$A$3:$A$296,Samlet!$C3062,Baggrundsvariable!$C$3:$C$296,Samlet!$E3062)</f>
        <v>15.265994309928374</v>
      </c>
    </row>
    <row r="3063" spans="1:12">
      <c r="A3063">
        <v>1451</v>
      </c>
      <c r="B3063" t="s">
        <v>617</v>
      </c>
      <c r="C3063">
        <v>101</v>
      </c>
      <c r="D3063" t="s">
        <v>1232</v>
      </c>
      <c r="E3063">
        <v>2019</v>
      </c>
      <c r="F3063" s="15">
        <f>IF(VLOOKUP(IF($A3063&lt;1500,'BM011'!$D$5,IF($A3063&lt;1800,'BM011'!$D$5,IF($A3063&lt;2000,'BM011'!$D$5,$A3063))),'BM011'!$D$5:$U$607,'BM011'!U$609,0)="BRUG KOM",VLOOKUP($C3063,'BM010'!$C$5:$T$102,'BM010'!T$104,0),VLOOKUP(IF($A3063&lt;1500,'BM011'!$D$5,IF($A3063&lt;1800,'BM011'!$D$5,IF($A3063&lt;2000,'BM011'!$D$5,$A3063))),'BM011'!$D$5:$U$607,'BM011'!U$609,0))</f>
        <v>37082.25</v>
      </c>
      <c r="G3063">
        <f>SUMIFS(Baggrundsvariable!D$3:D$296,Baggrundsvariable!$A$3:$A$296,Samlet!$C3063,Baggrundsvariable!$C$3:$C$296,Samlet!$E3063)</f>
        <v>228338</v>
      </c>
      <c r="H3063" s="8">
        <f>SUMIFS(Baggrundsvariable!E$3:E$296,Baggrundsvariable!$A$3:$A$296,Samlet!$C3063,Baggrundsvariable!$C$3:$C$296,Samlet!$E3063)</f>
        <v>0.7583333333333333</v>
      </c>
      <c r="I3063" s="8">
        <f>SUMIFS(Baggrundsvariable!F$3:F$296,Baggrundsvariable!$A$3:$A$296,Samlet!$C3063,Baggrundsvariable!$C$3:$C$296,Samlet!$E3063)</f>
        <v>8.8000000000000007</v>
      </c>
      <c r="J3063" s="8">
        <f>SUMIFS(Baggrundsvariable!G$3:G$296,Baggrundsvariable!$A$3:$A$296,Samlet!$C3063,Baggrundsvariable!$C$3:$C$296,Samlet!$E3063)</f>
        <v>44.9</v>
      </c>
      <c r="K3063" s="8">
        <f>SUMIFS(Baggrundsvariable!H$3:H$296,Baggrundsvariable!$A$3:$A$296,Samlet!$C3063,Baggrundsvariable!$C$3:$C$296,Samlet!$E3063)</f>
        <v>18.2</v>
      </c>
      <c r="L3063" s="8">
        <f>SUMIFS(Baggrundsvariable!I$3:I$296,Baggrundsvariable!$A$3:$A$296,Samlet!$C3063,Baggrundsvariable!$C$3:$C$296,Samlet!$E3063)</f>
        <v>15.265994309928374</v>
      </c>
    </row>
    <row r="3064" spans="1:12">
      <c r="A3064">
        <v>1452</v>
      </c>
      <c r="B3064" t="s">
        <v>617</v>
      </c>
      <c r="C3064">
        <v>101</v>
      </c>
      <c r="D3064" t="s">
        <v>1232</v>
      </c>
      <c r="E3064">
        <v>2019</v>
      </c>
      <c r="F3064" s="15">
        <f>IF(VLOOKUP(IF($A3064&lt;1500,'BM011'!$D$5,IF($A3064&lt;1800,'BM011'!$D$5,IF($A3064&lt;2000,'BM011'!$D$5,$A3064))),'BM011'!$D$5:$U$607,'BM011'!U$609,0)="BRUG KOM",VLOOKUP($C3064,'BM010'!$C$5:$T$102,'BM010'!T$104,0),VLOOKUP(IF($A3064&lt;1500,'BM011'!$D$5,IF($A3064&lt;1800,'BM011'!$D$5,IF($A3064&lt;2000,'BM011'!$D$5,$A3064))),'BM011'!$D$5:$U$607,'BM011'!U$609,0))</f>
        <v>37082.25</v>
      </c>
      <c r="G3064">
        <f>SUMIFS(Baggrundsvariable!D$3:D$296,Baggrundsvariable!$A$3:$A$296,Samlet!$C3064,Baggrundsvariable!$C$3:$C$296,Samlet!$E3064)</f>
        <v>228338</v>
      </c>
      <c r="H3064" s="8">
        <f>SUMIFS(Baggrundsvariable!E$3:E$296,Baggrundsvariable!$A$3:$A$296,Samlet!$C3064,Baggrundsvariable!$C$3:$C$296,Samlet!$E3064)</f>
        <v>0.7583333333333333</v>
      </c>
      <c r="I3064" s="8">
        <f>SUMIFS(Baggrundsvariable!F$3:F$296,Baggrundsvariable!$A$3:$A$296,Samlet!$C3064,Baggrundsvariable!$C$3:$C$296,Samlet!$E3064)</f>
        <v>8.8000000000000007</v>
      </c>
      <c r="J3064" s="8">
        <f>SUMIFS(Baggrundsvariable!G$3:G$296,Baggrundsvariable!$A$3:$A$296,Samlet!$C3064,Baggrundsvariable!$C$3:$C$296,Samlet!$E3064)</f>
        <v>44.9</v>
      </c>
      <c r="K3064" s="8">
        <f>SUMIFS(Baggrundsvariable!H$3:H$296,Baggrundsvariable!$A$3:$A$296,Samlet!$C3064,Baggrundsvariable!$C$3:$C$296,Samlet!$E3064)</f>
        <v>18.2</v>
      </c>
      <c r="L3064" s="8">
        <f>SUMIFS(Baggrundsvariable!I$3:I$296,Baggrundsvariable!$A$3:$A$296,Samlet!$C3064,Baggrundsvariable!$C$3:$C$296,Samlet!$E3064)</f>
        <v>15.265994309928374</v>
      </c>
    </row>
    <row r="3065" spans="1:12">
      <c r="A3065">
        <v>1453</v>
      </c>
      <c r="B3065" t="s">
        <v>617</v>
      </c>
      <c r="C3065">
        <v>101</v>
      </c>
      <c r="D3065" t="s">
        <v>1232</v>
      </c>
      <c r="E3065">
        <v>2019</v>
      </c>
      <c r="F3065" s="15">
        <f>IF(VLOOKUP(IF($A3065&lt;1500,'BM011'!$D$5,IF($A3065&lt;1800,'BM011'!$D$5,IF($A3065&lt;2000,'BM011'!$D$5,$A3065))),'BM011'!$D$5:$U$607,'BM011'!U$609,0)="BRUG KOM",VLOOKUP($C3065,'BM010'!$C$5:$T$102,'BM010'!T$104,0),VLOOKUP(IF($A3065&lt;1500,'BM011'!$D$5,IF($A3065&lt;1800,'BM011'!$D$5,IF($A3065&lt;2000,'BM011'!$D$5,$A3065))),'BM011'!$D$5:$U$607,'BM011'!U$609,0))</f>
        <v>37082.25</v>
      </c>
      <c r="G3065">
        <f>SUMIFS(Baggrundsvariable!D$3:D$296,Baggrundsvariable!$A$3:$A$296,Samlet!$C3065,Baggrundsvariable!$C$3:$C$296,Samlet!$E3065)</f>
        <v>228338</v>
      </c>
      <c r="H3065" s="8">
        <f>SUMIFS(Baggrundsvariable!E$3:E$296,Baggrundsvariable!$A$3:$A$296,Samlet!$C3065,Baggrundsvariable!$C$3:$C$296,Samlet!$E3065)</f>
        <v>0.7583333333333333</v>
      </c>
      <c r="I3065" s="8">
        <f>SUMIFS(Baggrundsvariable!F$3:F$296,Baggrundsvariable!$A$3:$A$296,Samlet!$C3065,Baggrundsvariable!$C$3:$C$296,Samlet!$E3065)</f>
        <v>8.8000000000000007</v>
      </c>
      <c r="J3065" s="8">
        <f>SUMIFS(Baggrundsvariable!G$3:G$296,Baggrundsvariable!$A$3:$A$296,Samlet!$C3065,Baggrundsvariable!$C$3:$C$296,Samlet!$E3065)</f>
        <v>44.9</v>
      </c>
      <c r="K3065" s="8">
        <f>SUMIFS(Baggrundsvariable!H$3:H$296,Baggrundsvariable!$A$3:$A$296,Samlet!$C3065,Baggrundsvariable!$C$3:$C$296,Samlet!$E3065)</f>
        <v>18.2</v>
      </c>
      <c r="L3065" s="8">
        <f>SUMIFS(Baggrundsvariable!I$3:I$296,Baggrundsvariable!$A$3:$A$296,Samlet!$C3065,Baggrundsvariable!$C$3:$C$296,Samlet!$E3065)</f>
        <v>15.265994309928374</v>
      </c>
    </row>
    <row r="3066" spans="1:12">
      <c r="A3066">
        <v>1454</v>
      </c>
      <c r="B3066" t="s">
        <v>617</v>
      </c>
      <c r="C3066">
        <v>101</v>
      </c>
      <c r="D3066" t="s">
        <v>1232</v>
      </c>
      <c r="E3066">
        <v>2019</v>
      </c>
      <c r="F3066" s="15">
        <f>IF(VLOOKUP(IF($A3066&lt;1500,'BM011'!$D$5,IF($A3066&lt;1800,'BM011'!$D$5,IF($A3066&lt;2000,'BM011'!$D$5,$A3066))),'BM011'!$D$5:$U$607,'BM011'!U$609,0)="BRUG KOM",VLOOKUP($C3066,'BM010'!$C$5:$T$102,'BM010'!T$104,0),VLOOKUP(IF($A3066&lt;1500,'BM011'!$D$5,IF($A3066&lt;1800,'BM011'!$D$5,IF($A3066&lt;2000,'BM011'!$D$5,$A3066))),'BM011'!$D$5:$U$607,'BM011'!U$609,0))</f>
        <v>37082.25</v>
      </c>
      <c r="G3066">
        <f>SUMIFS(Baggrundsvariable!D$3:D$296,Baggrundsvariable!$A$3:$A$296,Samlet!$C3066,Baggrundsvariable!$C$3:$C$296,Samlet!$E3066)</f>
        <v>228338</v>
      </c>
      <c r="H3066" s="8">
        <f>SUMIFS(Baggrundsvariable!E$3:E$296,Baggrundsvariable!$A$3:$A$296,Samlet!$C3066,Baggrundsvariable!$C$3:$C$296,Samlet!$E3066)</f>
        <v>0.7583333333333333</v>
      </c>
      <c r="I3066" s="8">
        <f>SUMIFS(Baggrundsvariable!F$3:F$296,Baggrundsvariable!$A$3:$A$296,Samlet!$C3066,Baggrundsvariable!$C$3:$C$296,Samlet!$E3066)</f>
        <v>8.8000000000000007</v>
      </c>
      <c r="J3066" s="8">
        <f>SUMIFS(Baggrundsvariable!G$3:G$296,Baggrundsvariable!$A$3:$A$296,Samlet!$C3066,Baggrundsvariable!$C$3:$C$296,Samlet!$E3066)</f>
        <v>44.9</v>
      </c>
      <c r="K3066" s="8">
        <f>SUMIFS(Baggrundsvariable!H$3:H$296,Baggrundsvariable!$A$3:$A$296,Samlet!$C3066,Baggrundsvariable!$C$3:$C$296,Samlet!$E3066)</f>
        <v>18.2</v>
      </c>
      <c r="L3066" s="8">
        <f>SUMIFS(Baggrundsvariable!I$3:I$296,Baggrundsvariable!$A$3:$A$296,Samlet!$C3066,Baggrundsvariable!$C$3:$C$296,Samlet!$E3066)</f>
        <v>15.265994309928374</v>
      </c>
    </row>
    <row r="3067" spans="1:12">
      <c r="A3067">
        <v>1455</v>
      </c>
      <c r="B3067" t="s">
        <v>617</v>
      </c>
      <c r="C3067">
        <v>101</v>
      </c>
      <c r="D3067" t="s">
        <v>1232</v>
      </c>
      <c r="E3067">
        <v>2019</v>
      </c>
      <c r="F3067" s="15">
        <f>IF(VLOOKUP(IF($A3067&lt;1500,'BM011'!$D$5,IF($A3067&lt;1800,'BM011'!$D$5,IF($A3067&lt;2000,'BM011'!$D$5,$A3067))),'BM011'!$D$5:$U$607,'BM011'!U$609,0)="BRUG KOM",VLOOKUP($C3067,'BM010'!$C$5:$T$102,'BM010'!T$104,0),VLOOKUP(IF($A3067&lt;1500,'BM011'!$D$5,IF($A3067&lt;1800,'BM011'!$D$5,IF($A3067&lt;2000,'BM011'!$D$5,$A3067))),'BM011'!$D$5:$U$607,'BM011'!U$609,0))</f>
        <v>37082.25</v>
      </c>
      <c r="G3067">
        <f>SUMIFS(Baggrundsvariable!D$3:D$296,Baggrundsvariable!$A$3:$A$296,Samlet!$C3067,Baggrundsvariable!$C$3:$C$296,Samlet!$E3067)</f>
        <v>228338</v>
      </c>
      <c r="H3067" s="8">
        <f>SUMIFS(Baggrundsvariable!E$3:E$296,Baggrundsvariable!$A$3:$A$296,Samlet!$C3067,Baggrundsvariable!$C$3:$C$296,Samlet!$E3067)</f>
        <v>0.7583333333333333</v>
      </c>
      <c r="I3067" s="8">
        <f>SUMIFS(Baggrundsvariable!F$3:F$296,Baggrundsvariable!$A$3:$A$296,Samlet!$C3067,Baggrundsvariable!$C$3:$C$296,Samlet!$E3067)</f>
        <v>8.8000000000000007</v>
      </c>
      <c r="J3067" s="8">
        <f>SUMIFS(Baggrundsvariable!G$3:G$296,Baggrundsvariable!$A$3:$A$296,Samlet!$C3067,Baggrundsvariable!$C$3:$C$296,Samlet!$E3067)</f>
        <v>44.9</v>
      </c>
      <c r="K3067" s="8">
        <f>SUMIFS(Baggrundsvariable!H$3:H$296,Baggrundsvariable!$A$3:$A$296,Samlet!$C3067,Baggrundsvariable!$C$3:$C$296,Samlet!$E3067)</f>
        <v>18.2</v>
      </c>
      <c r="L3067" s="8">
        <f>SUMIFS(Baggrundsvariable!I$3:I$296,Baggrundsvariable!$A$3:$A$296,Samlet!$C3067,Baggrundsvariable!$C$3:$C$296,Samlet!$E3067)</f>
        <v>15.265994309928374</v>
      </c>
    </row>
    <row r="3068" spans="1:12">
      <c r="A3068">
        <v>1456</v>
      </c>
      <c r="B3068" t="s">
        <v>617</v>
      </c>
      <c r="C3068">
        <v>101</v>
      </c>
      <c r="D3068" t="s">
        <v>1232</v>
      </c>
      <c r="E3068">
        <v>2019</v>
      </c>
      <c r="F3068" s="15">
        <f>IF(VLOOKUP(IF($A3068&lt;1500,'BM011'!$D$5,IF($A3068&lt;1800,'BM011'!$D$5,IF($A3068&lt;2000,'BM011'!$D$5,$A3068))),'BM011'!$D$5:$U$607,'BM011'!U$609,0)="BRUG KOM",VLOOKUP($C3068,'BM010'!$C$5:$T$102,'BM010'!T$104,0),VLOOKUP(IF($A3068&lt;1500,'BM011'!$D$5,IF($A3068&lt;1800,'BM011'!$D$5,IF($A3068&lt;2000,'BM011'!$D$5,$A3068))),'BM011'!$D$5:$U$607,'BM011'!U$609,0))</f>
        <v>37082.25</v>
      </c>
      <c r="G3068">
        <f>SUMIFS(Baggrundsvariable!D$3:D$296,Baggrundsvariable!$A$3:$A$296,Samlet!$C3068,Baggrundsvariable!$C$3:$C$296,Samlet!$E3068)</f>
        <v>228338</v>
      </c>
      <c r="H3068" s="8">
        <f>SUMIFS(Baggrundsvariable!E$3:E$296,Baggrundsvariable!$A$3:$A$296,Samlet!$C3068,Baggrundsvariable!$C$3:$C$296,Samlet!$E3068)</f>
        <v>0.7583333333333333</v>
      </c>
      <c r="I3068" s="8">
        <f>SUMIFS(Baggrundsvariable!F$3:F$296,Baggrundsvariable!$A$3:$A$296,Samlet!$C3068,Baggrundsvariable!$C$3:$C$296,Samlet!$E3068)</f>
        <v>8.8000000000000007</v>
      </c>
      <c r="J3068" s="8">
        <f>SUMIFS(Baggrundsvariable!G$3:G$296,Baggrundsvariable!$A$3:$A$296,Samlet!$C3068,Baggrundsvariable!$C$3:$C$296,Samlet!$E3068)</f>
        <v>44.9</v>
      </c>
      <c r="K3068" s="8">
        <f>SUMIFS(Baggrundsvariable!H$3:H$296,Baggrundsvariable!$A$3:$A$296,Samlet!$C3068,Baggrundsvariable!$C$3:$C$296,Samlet!$E3068)</f>
        <v>18.2</v>
      </c>
      <c r="L3068" s="8">
        <f>SUMIFS(Baggrundsvariable!I$3:I$296,Baggrundsvariable!$A$3:$A$296,Samlet!$C3068,Baggrundsvariable!$C$3:$C$296,Samlet!$E3068)</f>
        <v>15.265994309928374</v>
      </c>
    </row>
    <row r="3069" spans="1:12">
      <c r="A3069">
        <v>1457</v>
      </c>
      <c r="B3069" t="s">
        <v>617</v>
      </c>
      <c r="C3069">
        <v>101</v>
      </c>
      <c r="D3069" t="s">
        <v>1232</v>
      </c>
      <c r="E3069">
        <v>2019</v>
      </c>
      <c r="F3069" s="15">
        <f>IF(VLOOKUP(IF($A3069&lt;1500,'BM011'!$D$5,IF($A3069&lt;1800,'BM011'!$D$5,IF($A3069&lt;2000,'BM011'!$D$5,$A3069))),'BM011'!$D$5:$U$607,'BM011'!U$609,0)="BRUG KOM",VLOOKUP($C3069,'BM010'!$C$5:$T$102,'BM010'!T$104,0),VLOOKUP(IF($A3069&lt;1500,'BM011'!$D$5,IF($A3069&lt;1800,'BM011'!$D$5,IF($A3069&lt;2000,'BM011'!$D$5,$A3069))),'BM011'!$D$5:$U$607,'BM011'!U$609,0))</f>
        <v>37082.25</v>
      </c>
      <c r="G3069">
        <f>SUMIFS(Baggrundsvariable!D$3:D$296,Baggrundsvariable!$A$3:$A$296,Samlet!$C3069,Baggrundsvariable!$C$3:$C$296,Samlet!$E3069)</f>
        <v>228338</v>
      </c>
      <c r="H3069" s="8">
        <f>SUMIFS(Baggrundsvariable!E$3:E$296,Baggrundsvariable!$A$3:$A$296,Samlet!$C3069,Baggrundsvariable!$C$3:$C$296,Samlet!$E3069)</f>
        <v>0.7583333333333333</v>
      </c>
      <c r="I3069" s="8">
        <f>SUMIFS(Baggrundsvariable!F$3:F$296,Baggrundsvariable!$A$3:$A$296,Samlet!$C3069,Baggrundsvariable!$C$3:$C$296,Samlet!$E3069)</f>
        <v>8.8000000000000007</v>
      </c>
      <c r="J3069" s="8">
        <f>SUMIFS(Baggrundsvariable!G$3:G$296,Baggrundsvariable!$A$3:$A$296,Samlet!$C3069,Baggrundsvariable!$C$3:$C$296,Samlet!$E3069)</f>
        <v>44.9</v>
      </c>
      <c r="K3069" s="8">
        <f>SUMIFS(Baggrundsvariable!H$3:H$296,Baggrundsvariable!$A$3:$A$296,Samlet!$C3069,Baggrundsvariable!$C$3:$C$296,Samlet!$E3069)</f>
        <v>18.2</v>
      </c>
      <c r="L3069" s="8">
        <f>SUMIFS(Baggrundsvariable!I$3:I$296,Baggrundsvariable!$A$3:$A$296,Samlet!$C3069,Baggrundsvariable!$C$3:$C$296,Samlet!$E3069)</f>
        <v>15.265994309928374</v>
      </c>
    </row>
    <row r="3070" spans="1:12">
      <c r="A3070">
        <v>1458</v>
      </c>
      <c r="B3070" t="s">
        <v>617</v>
      </c>
      <c r="C3070">
        <v>101</v>
      </c>
      <c r="D3070" t="s">
        <v>1232</v>
      </c>
      <c r="E3070">
        <v>2019</v>
      </c>
      <c r="F3070" s="15">
        <f>IF(VLOOKUP(IF($A3070&lt;1500,'BM011'!$D$5,IF($A3070&lt;1800,'BM011'!$D$5,IF($A3070&lt;2000,'BM011'!$D$5,$A3070))),'BM011'!$D$5:$U$607,'BM011'!U$609,0)="BRUG KOM",VLOOKUP($C3070,'BM010'!$C$5:$T$102,'BM010'!T$104,0),VLOOKUP(IF($A3070&lt;1500,'BM011'!$D$5,IF($A3070&lt;1800,'BM011'!$D$5,IF($A3070&lt;2000,'BM011'!$D$5,$A3070))),'BM011'!$D$5:$U$607,'BM011'!U$609,0))</f>
        <v>37082.25</v>
      </c>
      <c r="G3070">
        <f>SUMIFS(Baggrundsvariable!D$3:D$296,Baggrundsvariable!$A$3:$A$296,Samlet!$C3070,Baggrundsvariable!$C$3:$C$296,Samlet!$E3070)</f>
        <v>228338</v>
      </c>
      <c r="H3070" s="8">
        <f>SUMIFS(Baggrundsvariable!E$3:E$296,Baggrundsvariable!$A$3:$A$296,Samlet!$C3070,Baggrundsvariable!$C$3:$C$296,Samlet!$E3070)</f>
        <v>0.7583333333333333</v>
      </c>
      <c r="I3070" s="8">
        <f>SUMIFS(Baggrundsvariable!F$3:F$296,Baggrundsvariable!$A$3:$A$296,Samlet!$C3070,Baggrundsvariable!$C$3:$C$296,Samlet!$E3070)</f>
        <v>8.8000000000000007</v>
      </c>
      <c r="J3070" s="8">
        <f>SUMIFS(Baggrundsvariable!G$3:G$296,Baggrundsvariable!$A$3:$A$296,Samlet!$C3070,Baggrundsvariable!$C$3:$C$296,Samlet!$E3070)</f>
        <v>44.9</v>
      </c>
      <c r="K3070" s="8">
        <f>SUMIFS(Baggrundsvariable!H$3:H$296,Baggrundsvariable!$A$3:$A$296,Samlet!$C3070,Baggrundsvariable!$C$3:$C$296,Samlet!$E3070)</f>
        <v>18.2</v>
      </c>
      <c r="L3070" s="8">
        <f>SUMIFS(Baggrundsvariable!I$3:I$296,Baggrundsvariable!$A$3:$A$296,Samlet!$C3070,Baggrundsvariable!$C$3:$C$296,Samlet!$E3070)</f>
        <v>15.265994309928374</v>
      </c>
    </row>
    <row r="3071" spans="1:12">
      <c r="A3071">
        <v>1459</v>
      </c>
      <c r="B3071" t="s">
        <v>617</v>
      </c>
      <c r="C3071">
        <v>101</v>
      </c>
      <c r="D3071" t="s">
        <v>1232</v>
      </c>
      <c r="E3071">
        <v>2019</v>
      </c>
      <c r="F3071" s="15">
        <f>IF(VLOOKUP(IF($A3071&lt;1500,'BM011'!$D$5,IF($A3071&lt;1800,'BM011'!$D$5,IF($A3071&lt;2000,'BM011'!$D$5,$A3071))),'BM011'!$D$5:$U$607,'BM011'!U$609,0)="BRUG KOM",VLOOKUP($C3071,'BM010'!$C$5:$T$102,'BM010'!T$104,0),VLOOKUP(IF($A3071&lt;1500,'BM011'!$D$5,IF($A3071&lt;1800,'BM011'!$D$5,IF($A3071&lt;2000,'BM011'!$D$5,$A3071))),'BM011'!$D$5:$U$607,'BM011'!U$609,0))</f>
        <v>37082.25</v>
      </c>
      <c r="G3071">
        <f>SUMIFS(Baggrundsvariable!D$3:D$296,Baggrundsvariable!$A$3:$A$296,Samlet!$C3071,Baggrundsvariable!$C$3:$C$296,Samlet!$E3071)</f>
        <v>228338</v>
      </c>
      <c r="H3071" s="8">
        <f>SUMIFS(Baggrundsvariable!E$3:E$296,Baggrundsvariable!$A$3:$A$296,Samlet!$C3071,Baggrundsvariable!$C$3:$C$296,Samlet!$E3071)</f>
        <v>0.7583333333333333</v>
      </c>
      <c r="I3071" s="8">
        <f>SUMIFS(Baggrundsvariable!F$3:F$296,Baggrundsvariable!$A$3:$A$296,Samlet!$C3071,Baggrundsvariable!$C$3:$C$296,Samlet!$E3071)</f>
        <v>8.8000000000000007</v>
      </c>
      <c r="J3071" s="8">
        <f>SUMIFS(Baggrundsvariable!G$3:G$296,Baggrundsvariable!$A$3:$A$296,Samlet!$C3071,Baggrundsvariable!$C$3:$C$296,Samlet!$E3071)</f>
        <v>44.9</v>
      </c>
      <c r="K3071" s="8">
        <f>SUMIFS(Baggrundsvariable!H$3:H$296,Baggrundsvariable!$A$3:$A$296,Samlet!$C3071,Baggrundsvariable!$C$3:$C$296,Samlet!$E3071)</f>
        <v>18.2</v>
      </c>
      <c r="L3071" s="8">
        <f>SUMIFS(Baggrundsvariable!I$3:I$296,Baggrundsvariable!$A$3:$A$296,Samlet!$C3071,Baggrundsvariable!$C$3:$C$296,Samlet!$E3071)</f>
        <v>15.265994309928374</v>
      </c>
    </row>
    <row r="3072" spans="1:12">
      <c r="A3072">
        <v>1460</v>
      </c>
      <c r="B3072" t="s">
        <v>617</v>
      </c>
      <c r="C3072">
        <v>101</v>
      </c>
      <c r="D3072" t="s">
        <v>1232</v>
      </c>
      <c r="E3072">
        <v>2019</v>
      </c>
      <c r="F3072" s="15">
        <f>IF(VLOOKUP(IF($A3072&lt;1500,'BM011'!$D$5,IF($A3072&lt;1800,'BM011'!$D$5,IF($A3072&lt;2000,'BM011'!$D$5,$A3072))),'BM011'!$D$5:$U$607,'BM011'!U$609,0)="BRUG KOM",VLOOKUP($C3072,'BM010'!$C$5:$T$102,'BM010'!T$104,0),VLOOKUP(IF($A3072&lt;1500,'BM011'!$D$5,IF($A3072&lt;1800,'BM011'!$D$5,IF($A3072&lt;2000,'BM011'!$D$5,$A3072))),'BM011'!$D$5:$U$607,'BM011'!U$609,0))</f>
        <v>37082.25</v>
      </c>
      <c r="G3072">
        <f>SUMIFS(Baggrundsvariable!D$3:D$296,Baggrundsvariable!$A$3:$A$296,Samlet!$C3072,Baggrundsvariable!$C$3:$C$296,Samlet!$E3072)</f>
        <v>228338</v>
      </c>
      <c r="H3072" s="8">
        <f>SUMIFS(Baggrundsvariable!E$3:E$296,Baggrundsvariable!$A$3:$A$296,Samlet!$C3072,Baggrundsvariable!$C$3:$C$296,Samlet!$E3072)</f>
        <v>0.7583333333333333</v>
      </c>
      <c r="I3072" s="8">
        <f>SUMIFS(Baggrundsvariable!F$3:F$296,Baggrundsvariable!$A$3:$A$296,Samlet!$C3072,Baggrundsvariable!$C$3:$C$296,Samlet!$E3072)</f>
        <v>8.8000000000000007</v>
      </c>
      <c r="J3072" s="8">
        <f>SUMIFS(Baggrundsvariable!G$3:G$296,Baggrundsvariable!$A$3:$A$296,Samlet!$C3072,Baggrundsvariable!$C$3:$C$296,Samlet!$E3072)</f>
        <v>44.9</v>
      </c>
      <c r="K3072" s="8">
        <f>SUMIFS(Baggrundsvariable!H$3:H$296,Baggrundsvariable!$A$3:$A$296,Samlet!$C3072,Baggrundsvariable!$C$3:$C$296,Samlet!$E3072)</f>
        <v>18.2</v>
      </c>
      <c r="L3072" s="8">
        <f>SUMIFS(Baggrundsvariable!I$3:I$296,Baggrundsvariable!$A$3:$A$296,Samlet!$C3072,Baggrundsvariable!$C$3:$C$296,Samlet!$E3072)</f>
        <v>15.265994309928374</v>
      </c>
    </row>
    <row r="3073" spans="1:12">
      <c r="A3073">
        <v>1462</v>
      </c>
      <c r="B3073" t="s">
        <v>617</v>
      </c>
      <c r="C3073">
        <v>101</v>
      </c>
      <c r="D3073" t="s">
        <v>1232</v>
      </c>
      <c r="E3073">
        <v>2019</v>
      </c>
      <c r="F3073" s="15">
        <f>IF(VLOOKUP(IF($A3073&lt;1500,'BM011'!$D$5,IF($A3073&lt;1800,'BM011'!$D$5,IF($A3073&lt;2000,'BM011'!$D$5,$A3073))),'BM011'!$D$5:$U$607,'BM011'!U$609,0)="BRUG KOM",VLOOKUP($C3073,'BM010'!$C$5:$T$102,'BM010'!T$104,0),VLOOKUP(IF($A3073&lt;1500,'BM011'!$D$5,IF($A3073&lt;1800,'BM011'!$D$5,IF($A3073&lt;2000,'BM011'!$D$5,$A3073))),'BM011'!$D$5:$U$607,'BM011'!U$609,0))</f>
        <v>37082.25</v>
      </c>
      <c r="G3073">
        <f>SUMIFS(Baggrundsvariable!D$3:D$296,Baggrundsvariable!$A$3:$A$296,Samlet!$C3073,Baggrundsvariable!$C$3:$C$296,Samlet!$E3073)</f>
        <v>228338</v>
      </c>
      <c r="H3073" s="8">
        <f>SUMIFS(Baggrundsvariable!E$3:E$296,Baggrundsvariable!$A$3:$A$296,Samlet!$C3073,Baggrundsvariable!$C$3:$C$296,Samlet!$E3073)</f>
        <v>0.7583333333333333</v>
      </c>
      <c r="I3073" s="8">
        <f>SUMIFS(Baggrundsvariable!F$3:F$296,Baggrundsvariable!$A$3:$A$296,Samlet!$C3073,Baggrundsvariable!$C$3:$C$296,Samlet!$E3073)</f>
        <v>8.8000000000000007</v>
      </c>
      <c r="J3073" s="8">
        <f>SUMIFS(Baggrundsvariable!G$3:G$296,Baggrundsvariable!$A$3:$A$296,Samlet!$C3073,Baggrundsvariable!$C$3:$C$296,Samlet!$E3073)</f>
        <v>44.9</v>
      </c>
      <c r="K3073" s="8">
        <f>SUMIFS(Baggrundsvariable!H$3:H$296,Baggrundsvariable!$A$3:$A$296,Samlet!$C3073,Baggrundsvariable!$C$3:$C$296,Samlet!$E3073)</f>
        <v>18.2</v>
      </c>
      <c r="L3073" s="8">
        <f>SUMIFS(Baggrundsvariable!I$3:I$296,Baggrundsvariable!$A$3:$A$296,Samlet!$C3073,Baggrundsvariable!$C$3:$C$296,Samlet!$E3073)</f>
        <v>15.265994309928374</v>
      </c>
    </row>
    <row r="3074" spans="1:12">
      <c r="A3074">
        <v>1463</v>
      </c>
      <c r="B3074" t="s">
        <v>617</v>
      </c>
      <c r="C3074">
        <v>101</v>
      </c>
      <c r="D3074" t="s">
        <v>1232</v>
      </c>
      <c r="E3074">
        <v>2019</v>
      </c>
      <c r="F3074" s="15">
        <f>IF(VLOOKUP(IF($A3074&lt;1500,'BM011'!$D$5,IF($A3074&lt;1800,'BM011'!$D$5,IF($A3074&lt;2000,'BM011'!$D$5,$A3074))),'BM011'!$D$5:$U$607,'BM011'!U$609,0)="BRUG KOM",VLOOKUP($C3074,'BM010'!$C$5:$T$102,'BM010'!T$104,0),VLOOKUP(IF($A3074&lt;1500,'BM011'!$D$5,IF($A3074&lt;1800,'BM011'!$D$5,IF($A3074&lt;2000,'BM011'!$D$5,$A3074))),'BM011'!$D$5:$U$607,'BM011'!U$609,0))</f>
        <v>37082.25</v>
      </c>
      <c r="G3074">
        <f>SUMIFS(Baggrundsvariable!D$3:D$296,Baggrundsvariable!$A$3:$A$296,Samlet!$C3074,Baggrundsvariable!$C$3:$C$296,Samlet!$E3074)</f>
        <v>228338</v>
      </c>
      <c r="H3074" s="8">
        <f>SUMIFS(Baggrundsvariable!E$3:E$296,Baggrundsvariable!$A$3:$A$296,Samlet!$C3074,Baggrundsvariable!$C$3:$C$296,Samlet!$E3074)</f>
        <v>0.7583333333333333</v>
      </c>
      <c r="I3074" s="8">
        <f>SUMIFS(Baggrundsvariable!F$3:F$296,Baggrundsvariable!$A$3:$A$296,Samlet!$C3074,Baggrundsvariable!$C$3:$C$296,Samlet!$E3074)</f>
        <v>8.8000000000000007</v>
      </c>
      <c r="J3074" s="8">
        <f>SUMIFS(Baggrundsvariable!G$3:G$296,Baggrundsvariable!$A$3:$A$296,Samlet!$C3074,Baggrundsvariable!$C$3:$C$296,Samlet!$E3074)</f>
        <v>44.9</v>
      </c>
      <c r="K3074" s="8">
        <f>SUMIFS(Baggrundsvariable!H$3:H$296,Baggrundsvariable!$A$3:$A$296,Samlet!$C3074,Baggrundsvariable!$C$3:$C$296,Samlet!$E3074)</f>
        <v>18.2</v>
      </c>
      <c r="L3074" s="8">
        <f>SUMIFS(Baggrundsvariable!I$3:I$296,Baggrundsvariable!$A$3:$A$296,Samlet!$C3074,Baggrundsvariable!$C$3:$C$296,Samlet!$E3074)</f>
        <v>15.265994309928374</v>
      </c>
    </row>
    <row r="3075" spans="1:12">
      <c r="A3075">
        <v>1464</v>
      </c>
      <c r="B3075" t="s">
        <v>617</v>
      </c>
      <c r="C3075">
        <v>101</v>
      </c>
      <c r="D3075" t="s">
        <v>1232</v>
      </c>
      <c r="E3075">
        <v>2019</v>
      </c>
      <c r="F3075" s="15">
        <f>IF(VLOOKUP(IF($A3075&lt;1500,'BM011'!$D$5,IF($A3075&lt;1800,'BM011'!$D$5,IF($A3075&lt;2000,'BM011'!$D$5,$A3075))),'BM011'!$D$5:$U$607,'BM011'!U$609,0)="BRUG KOM",VLOOKUP($C3075,'BM010'!$C$5:$T$102,'BM010'!T$104,0),VLOOKUP(IF($A3075&lt;1500,'BM011'!$D$5,IF($A3075&lt;1800,'BM011'!$D$5,IF($A3075&lt;2000,'BM011'!$D$5,$A3075))),'BM011'!$D$5:$U$607,'BM011'!U$609,0))</f>
        <v>37082.25</v>
      </c>
      <c r="G3075">
        <f>SUMIFS(Baggrundsvariable!D$3:D$296,Baggrundsvariable!$A$3:$A$296,Samlet!$C3075,Baggrundsvariable!$C$3:$C$296,Samlet!$E3075)</f>
        <v>228338</v>
      </c>
      <c r="H3075" s="8">
        <f>SUMIFS(Baggrundsvariable!E$3:E$296,Baggrundsvariable!$A$3:$A$296,Samlet!$C3075,Baggrundsvariable!$C$3:$C$296,Samlet!$E3075)</f>
        <v>0.7583333333333333</v>
      </c>
      <c r="I3075" s="8">
        <f>SUMIFS(Baggrundsvariable!F$3:F$296,Baggrundsvariable!$A$3:$A$296,Samlet!$C3075,Baggrundsvariable!$C$3:$C$296,Samlet!$E3075)</f>
        <v>8.8000000000000007</v>
      </c>
      <c r="J3075" s="8">
        <f>SUMIFS(Baggrundsvariable!G$3:G$296,Baggrundsvariable!$A$3:$A$296,Samlet!$C3075,Baggrundsvariable!$C$3:$C$296,Samlet!$E3075)</f>
        <v>44.9</v>
      </c>
      <c r="K3075" s="8">
        <f>SUMIFS(Baggrundsvariable!H$3:H$296,Baggrundsvariable!$A$3:$A$296,Samlet!$C3075,Baggrundsvariable!$C$3:$C$296,Samlet!$E3075)</f>
        <v>18.2</v>
      </c>
      <c r="L3075" s="8">
        <f>SUMIFS(Baggrundsvariable!I$3:I$296,Baggrundsvariable!$A$3:$A$296,Samlet!$C3075,Baggrundsvariable!$C$3:$C$296,Samlet!$E3075)</f>
        <v>15.265994309928374</v>
      </c>
    </row>
    <row r="3076" spans="1:12">
      <c r="A3076">
        <v>1466</v>
      </c>
      <c r="B3076" t="s">
        <v>617</v>
      </c>
      <c r="C3076">
        <v>101</v>
      </c>
      <c r="D3076" t="s">
        <v>1232</v>
      </c>
      <c r="E3076">
        <v>2019</v>
      </c>
      <c r="F3076" s="15">
        <f>IF(VLOOKUP(IF($A3076&lt;1500,'BM011'!$D$5,IF($A3076&lt;1800,'BM011'!$D$5,IF($A3076&lt;2000,'BM011'!$D$5,$A3076))),'BM011'!$D$5:$U$607,'BM011'!U$609,0)="BRUG KOM",VLOOKUP($C3076,'BM010'!$C$5:$T$102,'BM010'!T$104,0),VLOOKUP(IF($A3076&lt;1500,'BM011'!$D$5,IF($A3076&lt;1800,'BM011'!$D$5,IF($A3076&lt;2000,'BM011'!$D$5,$A3076))),'BM011'!$D$5:$U$607,'BM011'!U$609,0))</f>
        <v>37082.25</v>
      </c>
      <c r="G3076">
        <f>SUMIFS(Baggrundsvariable!D$3:D$296,Baggrundsvariable!$A$3:$A$296,Samlet!$C3076,Baggrundsvariable!$C$3:$C$296,Samlet!$E3076)</f>
        <v>228338</v>
      </c>
      <c r="H3076" s="8">
        <f>SUMIFS(Baggrundsvariable!E$3:E$296,Baggrundsvariable!$A$3:$A$296,Samlet!$C3076,Baggrundsvariable!$C$3:$C$296,Samlet!$E3076)</f>
        <v>0.7583333333333333</v>
      </c>
      <c r="I3076" s="8">
        <f>SUMIFS(Baggrundsvariable!F$3:F$296,Baggrundsvariable!$A$3:$A$296,Samlet!$C3076,Baggrundsvariable!$C$3:$C$296,Samlet!$E3076)</f>
        <v>8.8000000000000007</v>
      </c>
      <c r="J3076" s="8">
        <f>SUMIFS(Baggrundsvariable!G$3:G$296,Baggrundsvariable!$A$3:$A$296,Samlet!$C3076,Baggrundsvariable!$C$3:$C$296,Samlet!$E3076)</f>
        <v>44.9</v>
      </c>
      <c r="K3076" s="8">
        <f>SUMIFS(Baggrundsvariable!H$3:H$296,Baggrundsvariable!$A$3:$A$296,Samlet!$C3076,Baggrundsvariable!$C$3:$C$296,Samlet!$E3076)</f>
        <v>18.2</v>
      </c>
      <c r="L3076" s="8">
        <f>SUMIFS(Baggrundsvariable!I$3:I$296,Baggrundsvariable!$A$3:$A$296,Samlet!$C3076,Baggrundsvariable!$C$3:$C$296,Samlet!$E3076)</f>
        <v>15.265994309928374</v>
      </c>
    </row>
    <row r="3077" spans="1:12">
      <c r="A3077">
        <v>1467</v>
      </c>
      <c r="B3077" t="s">
        <v>617</v>
      </c>
      <c r="C3077">
        <v>101</v>
      </c>
      <c r="D3077" t="s">
        <v>1232</v>
      </c>
      <c r="E3077">
        <v>2019</v>
      </c>
      <c r="F3077" s="15">
        <f>IF(VLOOKUP(IF($A3077&lt;1500,'BM011'!$D$5,IF($A3077&lt;1800,'BM011'!$D$5,IF($A3077&lt;2000,'BM011'!$D$5,$A3077))),'BM011'!$D$5:$U$607,'BM011'!U$609,0)="BRUG KOM",VLOOKUP($C3077,'BM010'!$C$5:$T$102,'BM010'!T$104,0),VLOOKUP(IF($A3077&lt;1500,'BM011'!$D$5,IF($A3077&lt;1800,'BM011'!$D$5,IF($A3077&lt;2000,'BM011'!$D$5,$A3077))),'BM011'!$D$5:$U$607,'BM011'!U$609,0))</f>
        <v>37082.25</v>
      </c>
      <c r="G3077">
        <f>SUMIFS(Baggrundsvariable!D$3:D$296,Baggrundsvariable!$A$3:$A$296,Samlet!$C3077,Baggrundsvariable!$C$3:$C$296,Samlet!$E3077)</f>
        <v>228338</v>
      </c>
      <c r="H3077" s="8">
        <f>SUMIFS(Baggrundsvariable!E$3:E$296,Baggrundsvariable!$A$3:$A$296,Samlet!$C3077,Baggrundsvariable!$C$3:$C$296,Samlet!$E3077)</f>
        <v>0.7583333333333333</v>
      </c>
      <c r="I3077" s="8">
        <f>SUMIFS(Baggrundsvariable!F$3:F$296,Baggrundsvariable!$A$3:$A$296,Samlet!$C3077,Baggrundsvariable!$C$3:$C$296,Samlet!$E3077)</f>
        <v>8.8000000000000007</v>
      </c>
      <c r="J3077" s="8">
        <f>SUMIFS(Baggrundsvariable!G$3:G$296,Baggrundsvariable!$A$3:$A$296,Samlet!$C3077,Baggrundsvariable!$C$3:$C$296,Samlet!$E3077)</f>
        <v>44.9</v>
      </c>
      <c r="K3077" s="8">
        <f>SUMIFS(Baggrundsvariable!H$3:H$296,Baggrundsvariable!$A$3:$A$296,Samlet!$C3077,Baggrundsvariable!$C$3:$C$296,Samlet!$E3077)</f>
        <v>18.2</v>
      </c>
      <c r="L3077" s="8">
        <f>SUMIFS(Baggrundsvariable!I$3:I$296,Baggrundsvariable!$A$3:$A$296,Samlet!$C3077,Baggrundsvariable!$C$3:$C$296,Samlet!$E3077)</f>
        <v>15.265994309928374</v>
      </c>
    </row>
    <row r="3078" spans="1:12">
      <c r="A3078">
        <v>1468</v>
      </c>
      <c r="B3078" t="s">
        <v>617</v>
      </c>
      <c r="C3078">
        <v>101</v>
      </c>
      <c r="D3078" t="s">
        <v>1232</v>
      </c>
      <c r="E3078">
        <v>2019</v>
      </c>
      <c r="F3078" s="15">
        <f>IF(VLOOKUP(IF($A3078&lt;1500,'BM011'!$D$5,IF($A3078&lt;1800,'BM011'!$D$5,IF($A3078&lt;2000,'BM011'!$D$5,$A3078))),'BM011'!$D$5:$U$607,'BM011'!U$609,0)="BRUG KOM",VLOOKUP($C3078,'BM010'!$C$5:$T$102,'BM010'!T$104,0),VLOOKUP(IF($A3078&lt;1500,'BM011'!$D$5,IF($A3078&lt;1800,'BM011'!$D$5,IF($A3078&lt;2000,'BM011'!$D$5,$A3078))),'BM011'!$D$5:$U$607,'BM011'!U$609,0))</f>
        <v>37082.25</v>
      </c>
      <c r="G3078">
        <f>SUMIFS(Baggrundsvariable!D$3:D$296,Baggrundsvariable!$A$3:$A$296,Samlet!$C3078,Baggrundsvariable!$C$3:$C$296,Samlet!$E3078)</f>
        <v>228338</v>
      </c>
      <c r="H3078" s="8">
        <f>SUMIFS(Baggrundsvariable!E$3:E$296,Baggrundsvariable!$A$3:$A$296,Samlet!$C3078,Baggrundsvariable!$C$3:$C$296,Samlet!$E3078)</f>
        <v>0.7583333333333333</v>
      </c>
      <c r="I3078" s="8">
        <f>SUMIFS(Baggrundsvariable!F$3:F$296,Baggrundsvariable!$A$3:$A$296,Samlet!$C3078,Baggrundsvariable!$C$3:$C$296,Samlet!$E3078)</f>
        <v>8.8000000000000007</v>
      </c>
      <c r="J3078" s="8">
        <f>SUMIFS(Baggrundsvariable!G$3:G$296,Baggrundsvariable!$A$3:$A$296,Samlet!$C3078,Baggrundsvariable!$C$3:$C$296,Samlet!$E3078)</f>
        <v>44.9</v>
      </c>
      <c r="K3078" s="8">
        <f>SUMIFS(Baggrundsvariable!H$3:H$296,Baggrundsvariable!$A$3:$A$296,Samlet!$C3078,Baggrundsvariable!$C$3:$C$296,Samlet!$E3078)</f>
        <v>18.2</v>
      </c>
      <c r="L3078" s="8">
        <f>SUMIFS(Baggrundsvariable!I$3:I$296,Baggrundsvariable!$A$3:$A$296,Samlet!$C3078,Baggrundsvariable!$C$3:$C$296,Samlet!$E3078)</f>
        <v>15.265994309928374</v>
      </c>
    </row>
    <row r="3079" spans="1:12">
      <c r="A3079">
        <v>1470</v>
      </c>
      <c r="B3079" t="s">
        <v>617</v>
      </c>
      <c r="C3079">
        <v>101</v>
      </c>
      <c r="D3079" t="s">
        <v>1232</v>
      </c>
      <c r="E3079">
        <v>2019</v>
      </c>
      <c r="F3079" s="15">
        <f>IF(VLOOKUP(IF($A3079&lt;1500,'BM011'!$D$5,IF($A3079&lt;1800,'BM011'!$D$5,IF($A3079&lt;2000,'BM011'!$D$5,$A3079))),'BM011'!$D$5:$U$607,'BM011'!U$609,0)="BRUG KOM",VLOOKUP($C3079,'BM010'!$C$5:$T$102,'BM010'!T$104,0),VLOOKUP(IF($A3079&lt;1500,'BM011'!$D$5,IF($A3079&lt;1800,'BM011'!$D$5,IF($A3079&lt;2000,'BM011'!$D$5,$A3079))),'BM011'!$D$5:$U$607,'BM011'!U$609,0))</f>
        <v>37082.25</v>
      </c>
      <c r="G3079">
        <f>SUMIFS(Baggrundsvariable!D$3:D$296,Baggrundsvariable!$A$3:$A$296,Samlet!$C3079,Baggrundsvariable!$C$3:$C$296,Samlet!$E3079)</f>
        <v>228338</v>
      </c>
      <c r="H3079" s="8">
        <f>SUMIFS(Baggrundsvariable!E$3:E$296,Baggrundsvariable!$A$3:$A$296,Samlet!$C3079,Baggrundsvariable!$C$3:$C$296,Samlet!$E3079)</f>
        <v>0.7583333333333333</v>
      </c>
      <c r="I3079" s="8">
        <f>SUMIFS(Baggrundsvariable!F$3:F$296,Baggrundsvariable!$A$3:$A$296,Samlet!$C3079,Baggrundsvariable!$C$3:$C$296,Samlet!$E3079)</f>
        <v>8.8000000000000007</v>
      </c>
      <c r="J3079" s="8">
        <f>SUMIFS(Baggrundsvariable!G$3:G$296,Baggrundsvariable!$A$3:$A$296,Samlet!$C3079,Baggrundsvariable!$C$3:$C$296,Samlet!$E3079)</f>
        <v>44.9</v>
      </c>
      <c r="K3079" s="8">
        <f>SUMIFS(Baggrundsvariable!H$3:H$296,Baggrundsvariable!$A$3:$A$296,Samlet!$C3079,Baggrundsvariable!$C$3:$C$296,Samlet!$E3079)</f>
        <v>18.2</v>
      </c>
      <c r="L3079" s="8">
        <f>SUMIFS(Baggrundsvariable!I$3:I$296,Baggrundsvariable!$A$3:$A$296,Samlet!$C3079,Baggrundsvariable!$C$3:$C$296,Samlet!$E3079)</f>
        <v>15.265994309928374</v>
      </c>
    </row>
    <row r="3080" spans="1:12">
      <c r="A3080">
        <v>1471</v>
      </c>
      <c r="B3080" t="s">
        <v>617</v>
      </c>
      <c r="C3080">
        <v>101</v>
      </c>
      <c r="D3080" t="s">
        <v>1232</v>
      </c>
      <c r="E3080">
        <v>2019</v>
      </c>
      <c r="F3080" s="15">
        <f>IF(VLOOKUP(IF($A3080&lt;1500,'BM011'!$D$5,IF($A3080&lt;1800,'BM011'!$D$5,IF($A3080&lt;2000,'BM011'!$D$5,$A3080))),'BM011'!$D$5:$U$607,'BM011'!U$609,0)="BRUG KOM",VLOOKUP($C3080,'BM010'!$C$5:$T$102,'BM010'!T$104,0),VLOOKUP(IF($A3080&lt;1500,'BM011'!$D$5,IF($A3080&lt;1800,'BM011'!$D$5,IF($A3080&lt;2000,'BM011'!$D$5,$A3080))),'BM011'!$D$5:$U$607,'BM011'!U$609,0))</f>
        <v>37082.25</v>
      </c>
      <c r="G3080">
        <f>SUMIFS(Baggrundsvariable!D$3:D$296,Baggrundsvariable!$A$3:$A$296,Samlet!$C3080,Baggrundsvariable!$C$3:$C$296,Samlet!$E3080)</f>
        <v>228338</v>
      </c>
      <c r="H3080" s="8">
        <f>SUMIFS(Baggrundsvariable!E$3:E$296,Baggrundsvariable!$A$3:$A$296,Samlet!$C3080,Baggrundsvariable!$C$3:$C$296,Samlet!$E3080)</f>
        <v>0.7583333333333333</v>
      </c>
      <c r="I3080" s="8">
        <f>SUMIFS(Baggrundsvariable!F$3:F$296,Baggrundsvariable!$A$3:$A$296,Samlet!$C3080,Baggrundsvariable!$C$3:$C$296,Samlet!$E3080)</f>
        <v>8.8000000000000007</v>
      </c>
      <c r="J3080" s="8">
        <f>SUMIFS(Baggrundsvariable!G$3:G$296,Baggrundsvariable!$A$3:$A$296,Samlet!$C3080,Baggrundsvariable!$C$3:$C$296,Samlet!$E3080)</f>
        <v>44.9</v>
      </c>
      <c r="K3080" s="8">
        <f>SUMIFS(Baggrundsvariable!H$3:H$296,Baggrundsvariable!$A$3:$A$296,Samlet!$C3080,Baggrundsvariable!$C$3:$C$296,Samlet!$E3080)</f>
        <v>18.2</v>
      </c>
      <c r="L3080" s="8">
        <f>SUMIFS(Baggrundsvariable!I$3:I$296,Baggrundsvariable!$A$3:$A$296,Samlet!$C3080,Baggrundsvariable!$C$3:$C$296,Samlet!$E3080)</f>
        <v>15.265994309928374</v>
      </c>
    </row>
    <row r="3081" spans="1:12">
      <c r="A3081">
        <v>1472</v>
      </c>
      <c r="B3081" t="s">
        <v>617</v>
      </c>
      <c r="C3081">
        <v>101</v>
      </c>
      <c r="D3081" t="s">
        <v>1232</v>
      </c>
      <c r="E3081">
        <v>2019</v>
      </c>
      <c r="F3081" s="15">
        <f>IF(VLOOKUP(IF($A3081&lt;1500,'BM011'!$D$5,IF($A3081&lt;1800,'BM011'!$D$5,IF($A3081&lt;2000,'BM011'!$D$5,$A3081))),'BM011'!$D$5:$U$607,'BM011'!U$609,0)="BRUG KOM",VLOOKUP($C3081,'BM010'!$C$5:$T$102,'BM010'!T$104,0),VLOOKUP(IF($A3081&lt;1500,'BM011'!$D$5,IF($A3081&lt;1800,'BM011'!$D$5,IF($A3081&lt;2000,'BM011'!$D$5,$A3081))),'BM011'!$D$5:$U$607,'BM011'!U$609,0))</f>
        <v>37082.25</v>
      </c>
      <c r="G3081">
        <f>SUMIFS(Baggrundsvariable!D$3:D$296,Baggrundsvariable!$A$3:$A$296,Samlet!$C3081,Baggrundsvariable!$C$3:$C$296,Samlet!$E3081)</f>
        <v>228338</v>
      </c>
      <c r="H3081" s="8">
        <f>SUMIFS(Baggrundsvariable!E$3:E$296,Baggrundsvariable!$A$3:$A$296,Samlet!$C3081,Baggrundsvariable!$C$3:$C$296,Samlet!$E3081)</f>
        <v>0.7583333333333333</v>
      </c>
      <c r="I3081" s="8">
        <f>SUMIFS(Baggrundsvariable!F$3:F$296,Baggrundsvariable!$A$3:$A$296,Samlet!$C3081,Baggrundsvariable!$C$3:$C$296,Samlet!$E3081)</f>
        <v>8.8000000000000007</v>
      </c>
      <c r="J3081" s="8">
        <f>SUMIFS(Baggrundsvariable!G$3:G$296,Baggrundsvariable!$A$3:$A$296,Samlet!$C3081,Baggrundsvariable!$C$3:$C$296,Samlet!$E3081)</f>
        <v>44.9</v>
      </c>
      <c r="K3081" s="8">
        <f>SUMIFS(Baggrundsvariable!H$3:H$296,Baggrundsvariable!$A$3:$A$296,Samlet!$C3081,Baggrundsvariable!$C$3:$C$296,Samlet!$E3081)</f>
        <v>18.2</v>
      </c>
      <c r="L3081" s="8">
        <f>SUMIFS(Baggrundsvariable!I$3:I$296,Baggrundsvariable!$A$3:$A$296,Samlet!$C3081,Baggrundsvariable!$C$3:$C$296,Samlet!$E3081)</f>
        <v>15.265994309928374</v>
      </c>
    </row>
    <row r="3082" spans="1:12">
      <c r="A3082">
        <v>1473</v>
      </c>
      <c r="B3082" t="s">
        <v>617</v>
      </c>
      <c r="C3082">
        <v>101</v>
      </c>
      <c r="D3082" t="s">
        <v>1232</v>
      </c>
      <c r="E3082">
        <v>2019</v>
      </c>
      <c r="F3082" s="15">
        <f>IF(VLOOKUP(IF($A3082&lt;1500,'BM011'!$D$5,IF($A3082&lt;1800,'BM011'!$D$5,IF($A3082&lt;2000,'BM011'!$D$5,$A3082))),'BM011'!$D$5:$U$607,'BM011'!U$609,0)="BRUG KOM",VLOOKUP($C3082,'BM010'!$C$5:$T$102,'BM010'!T$104,0),VLOOKUP(IF($A3082&lt;1500,'BM011'!$D$5,IF($A3082&lt;1800,'BM011'!$D$5,IF($A3082&lt;2000,'BM011'!$D$5,$A3082))),'BM011'!$D$5:$U$607,'BM011'!U$609,0))</f>
        <v>37082.25</v>
      </c>
      <c r="G3082">
        <f>SUMIFS(Baggrundsvariable!D$3:D$296,Baggrundsvariable!$A$3:$A$296,Samlet!$C3082,Baggrundsvariable!$C$3:$C$296,Samlet!$E3082)</f>
        <v>228338</v>
      </c>
      <c r="H3082" s="8">
        <f>SUMIFS(Baggrundsvariable!E$3:E$296,Baggrundsvariable!$A$3:$A$296,Samlet!$C3082,Baggrundsvariable!$C$3:$C$296,Samlet!$E3082)</f>
        <v>0.7583333333333333</v>
      </c>
      <c r="I3082" s="8">
        <f>SUMIFS(Baggrundsvariable!F$3:F$296,Baggrundsvariable!$A$3:$A$296,Samlet!$C3082,Baggrundsvariable!$C$3:$C$296,Samlet!$E3082)</f>
        <v>8.8000000000000007</v>
      </c>
      <c r="J3082" s="8">
        <f>SUMIFS(Baggrundsvariable!G$3:G$296,Baggrundsvariable!$A$3:$A$296,Samlet!$C3082,Baggrundsvariable!$C$3:$C$296,Samlet!$E3082)</f>
        <v>44.9</v>
      </c>
      <c r="K3082" s="8">
        <f>SUMIFS(Baggrundsvariable!H$3:H$296,Baggrundsvariable!$A$3:$A$296,Samlet!$C3082,Baggrundsvariable!$C$3:$C$296,Samlet!$E3082)</f>
        <v>18.2</v>
      </c>
      <c r="L3082" s="8">
        <f>SUMIFS(Baggrundsvariable!I$3:I$296,Baggrundsvariable!$A$3:$A$296,Samlet!$C3082,Baggrundsvariable!$C$3:$C$296,Samlet!$E3082)</f>
        <v>15.265994309928374</v>
      </c>
    </row>
    <row r="3083" spans="1:12">
      <c r="A3083">
        <v>1500</v>
      </c>
      <c r="B3083" t="s">
        <v>618</v>
      </c>
      <c r="C3083">
        <v>101</v>
      </c>
      <c r="D3083" t="s">
        <v>1232</v>
      </c>
      <c r="E3083">
        <v>2019</v>
      </c>
      <c r="F3083" s="15">
        <f>IF(VLOOKUP(IF($A3083&lt;1500,'BM011'!$D$5,IF($A3083&lt;1800,'BM011'!$D$5,IF($A3083&lt;2000,'BM011'!$D$5,$A3083))),'BM011'!$D$5:$U$607,'BM011'!U$609,0)="BRUG KOM",VLOOKUP($C3083,'BM010'!$C$5:$T$102,'BM010'!T$104,0),VLOOKUP(IF($A3083&lt;1500,'BM011'!$D$5,IF($A3083&lt;1800,'BM011'!$D$5,IF($A3083&lt;2000,'BM011'!$D$5,$A3083))),'BM011'!$D$5:$U$607,'BM011'!U$609,0))</f>
        <v>37082.25</v>
      </c>
      <c r="G3083">
        <f>SUMIFS(Baggrundsvariable!D$3:D$296,Baggrundsvariable!$A$3:$A$296,Samlet!$C3083,Baggrundsvariable!$C$3:$C$296,Samlet!$E3083)</f>
        <v>228338</v>
      </c>
      <c r="H3083" s="8">
        <f>SUMIFS(Baggrundsvariable!E$3:E$296,Baggrundsvariable!$A$3:$A$296,Samlet!$C3083,Baggrundsvariable!$C$3:$C$296,Samlet!$E3083)</f>
        <v>0.7583333333333333</v>
      </c>
      <c r="I3083" s="8">
        <f>SUMIFS(Baggrundsvariable!F$3:F$296,Baggrundsvariable!$A$3:$A$296,Samlet!$C3083,Baggrundsvariable!$C$3:$C$296,Samlet!$E3083)</f>
        <v>8.8000000000000007</v>
      </c>
      <c r="J3083" s="8">
        <f>SUMIFS(Baggrundsvariable!G$3:G$296,Baggrundsvariable!$A$3:$A$296,Samlet!$C3083,Baggrundsvariable!$C$3:$C$296,Samlet!$E3083)</f>
        <v>44.9</v>
      </c>
      <c r="K3083" s="8">
        <f>SUMIFS(Baggrundsvariable!H$3:H$296,Baggrundsvariable!$A$3:$A$296,Samlet!$C3083,Baggrundsvariable!$C$3:$C$296,Samlet!$E3083)</f>
        <v>18.2</v>
      </c>
      <c r="L3083" s="8">
        <f>SUMIFS(Baggrundsvariable!I$3:I$296,Baggrundsvariable!$A$3:$A$296,Samlet!$C3083,Baggrundsvariable!$C$3:$C$296,Samlet!$E3083)</f>
        <v>15.265994309928374</v>
      </c>
    </row>
    <row r="3084" spans="1:12">
      <c r="A3084">
        <v>1532</v>
      </c>
      <c r="B3084" t="s">
        <v>618</v>
      </c>
      <c r="C3084">
        <v>185</v>
      </c>
      <c r="D3084" t="s">
        <v>1235</v>
      </c>
      <c r="E3084">
        <v>2019</v>
      </c>
      <c r="F3084" s="15">
        <f>IF(VLOOKUP(IF($A3084&lt;1500,'BM011'!$D$5,IF($A3084&lt;1800,'BM011'!$D$5,IF($A3084&lt;2000,'BM011'!$D$5,$A3084))),'BM011'!$D$5:$U$607,'BM011'!U$609,0)="BRUG KOM",VLOOKUP($C3084,'BM010'!$C$5:$T$102,'BM010'!T$104,0),VLOOKUP(IF($A3084&lt;1500,'BM011'!$D$5,IF($A3084&lt;1800,'BM011'!$D$5,IF($A3084&lt;2000,'BM011'!$D$5,$A3084))),'BM011'!$D$5:$U$607,'BM011'!U$609,0))</f>
        <v>28622.25</v>
      </c>
      <c r="G3084">
        <f>SUMIFS(Baggrundsvariable!D$3:D$296,Baggrundsvariable!$A$3:$A$296,Samlet!$C3084,Baggrundsvariable!$C$3:$C$296,Samlet!$E3084)</f>
        <v>245993</v>
      </c>
      <c r="H3084" s="8">
        <f>SUMIFS(Baggrundsvariable!E$3:E$296,Baggrundsvariable!$A$3:$A$296,Samlet!$C3084,Baggrundsvariable!$C$3:$C$296,Samlet!$E3084)</f>
        <v>0.54166666666666663</v>
      </c>
      <c r="I3084" s="8">
        <f>SUMIFS(Baggrundsvariable!F$3:F$296,Baggrundsvariable!$A$3:$A$296,Samlet!$C3084,Baggrundsvariable!$C$3:$C$296,Samlet!$E3084)</f>
        <v>6.1</v>
      </c>
      <c r="J3084" s="8">
        <f>SUMIFS(Baggrundsvariable!G$3:G$296,Baggrundsvariable!$A$3:$A$296,Samlet!$C3084,Baggrundsvariable!$C$3:$C$296,Samlet!$E3084)</f>
        <v>19.399999999999999</v>
      </c>
      <c r="K3084" s="8">
        <f>SUMIFS(Baggrundsvariable!H$3:H$296,Baggrundsvariable!$A$3:$A$296,Samlet!$C3084,Baggrundsvariable!$C$3:$C$296,Samlet!$E3084)</f>
        <v>13.4</v>
      </c>
      <c r="L3084" s="8">
        <f>SUMIFS(Baggrundsvariable!I$3:I$296,Baggrundsvariable!$A$3:$A$296,Samlet!$C3084,Baggrundsvariable!$C$3:$C$296,Samlet!$E3084)</f>
        <v>9.6393457873285548</v>
      </c>
    </row>
    <row r="3085" spans="1:12">
      <c r="A3085">
        <v>1533</v>
      </c>
      <c r="B3085" t="s">
        <v>618</v>
      </c>
      <c r="C3085">
        <v>185</v>
      </c>
      <c r="D3085" t="s">
        <v>1235</v>
      </c>
      <c r="E3085">
        <v>2019</v>
      </c>
      <c r="F3085" s="15">
        <f>IF(VLOOKUP(IF($A3085&lt;1500,'BM011'!$D$5,IF($A3085&lt;1800,'BM011'!$D$5,IF($A3085&lt;2000,'BM011'!$D$5,$A3085))),'BM011'!$D$5:$U$607,'BM011'!U$609,0)="BRUG KOM",VLOOKUP($C3085,'BM010'!$C$5:$T$102,'BM010'!T$104,0),VLOOKUP(IF($A3085&lt;1500,'BM011'!$D$5,IF($A3085&lt;1800,'BM011'!$D$5,IF($A3085&lt;2000,'BM011'!$D$5,$A3085))),'BM011'!$D$5:$U$607,'BM011'!U$609,0))</f>
        <v>28622.25</v>
      </c>
      <c r="G3085">
        <f>SUMIFS(Baggrundsvariable!D$3:D$296,Baggrundsvariable!$A$3:$A$296,Samlet!$C3085,Baggrundsvariable!$C$3:$C$296,Samlet!$E3085)</f>
        <v>245993</v>
      </c>
      <c r="H3085" s="8">
        <f>SUMIFS(Baggrundsvariable!E$3:E$296,Baggrundsvariable!$A$3:$A$296,Samlet!$C3085,Baggrundsvariable!$C$3:$C$296,Samlet!$E3085)</f>
        <v>0.54166666666666663</v>
      </c>
      <c r="I3085" s="8">
        <f>SUMIFS(Baggrundsvariable!F$3:F$296,Baggrundsvariable!$A$3:$A$296,Samlet!$C3085,Baggrundsvariable!$C$3:$C$296,Samlet!$E3085)</f>
        <v>6.1</v>
      </c>
      <c r="J3085" s="8">
        <f>SUMIFS(Baggrundsvariable!G$3:G$296,Baggrundsvariable!$A$3:$A$296,Samlet!$C3085,Baggrundsvariable!$C$3:$C$296,Samlet!$E3085)</f>
        <v>19.399999999999999</v>
      </c>
      <c r="K3085" s="8">
        <f>SUMIFS(Baggrundsvariable!H$3:H$296,Baggrundsvariable!$A$3:$A$296,Samlet!$C3085,Baggrundsvariable!$C$3:$C$296,Samlet!$E3085)</f>
        <v>13.4</v>
      </c>
      <c r="L3085" s="8">
        <f>SUMIFS(Baggrundsvariable!I$3:I$296,Baggrundsvariable!$A$3:$A$296,Samlet!$C3085,Baggrundsvariable!$C$3:$C$296,Samlet!$E3085)</f>
        <v>9.6393457873285548</v>
      </c>
    </row>
    <row r="3086" spans="1:12">
      <c r="A3086">
        <v>1550</v>
      </c>
      <c r="B3086" t="s">
        <v>618</v>
      </c>
      <c r="C3086">
        <v>101</v>
      </c>
      <c r="D3086" t="s">
        <v>1232</v>
      </c>
      <c r="E3086">
        <v>2019</v>
      </c>
      <c r="F3086" s="15">
        <f>IF(VLOOKUP(IF($A3086&lt;1500,'BM011'!$D$5,IF($A3086&lt;1800,'BM011'!$D$5,IF($A3086&lt;2000,'BM011'!$D$5,$A3086))),'BM011'!$D$5:$U$607,'BM011'!U$609,0)="BRUG KOM",VLOOKUP($C3086,'BM010'!$C$5:$T$102,'BM010'!T$104,0),VLOOKUP(IF($A3086&lt;1500,'BM011'!$D$5,IF($A3086&lt;1800,'BM011'!$D$5,IF($A3086&lt;2000,'BM011'!$D$5,$A3086))),'BM011'!$D$5:$U$607,'BM011'!U$609,0))</f>
        <v>37082.25</v>
      </c>
      <c r="G3086">
        <f>SUMIFS(Baggrundsvariable!D$3:D$296,Baggrundsvariable!$A$3:$A$296,Samlet!$C3086,Baggrundsvariable!$C$3:$C$296,Samlet!$E3086)</f>
        <v>228338</v>
      </c>
      <c r="H3086" s="8">
        <f>SUMIFS(Baggrundsvariable!E$3:E$296,Baggrundsvariable!$A$3:$A$296,Samlet!$C3086,Baggrundsvariable!$C$3:$C$296,Samlet!$E3086)</f>
        <v>0.7583333333333333</v>
      </c>
      <c r="I3086" s="8">
        <f>SUMIFS(Baggrundsvariable!F$3:F$296,Baggrundsvariable!$A$3:$A$296,Samlet!$C3086,Baggrundsvariable!$C$3:$C$296,Samlet!$E3086)</f>
        <v>8.8000000000000007</v>
      </c>
      <c r="J3086" s="8">
        <f>SUMIFS(Baggrundsvariable!G$3:G$296,Baggrundsvariable!$A$3:$A$296,Samlet!$C3086,Baggrundsvariable!$C$3:$C$296,Samlet!$E3086)</f>
        <v>44.9</v>
      </c>
      <c r="K3086" s="8">
        <f>SUMIFS(Baggrundsvariable!H$3:H$296,Baggrundsvariable!$A$3:$A$296,Samlet!$C3086,Baggrundsvariable!$C$3:$C$296,Samlet!$E3086)</f>
        <v>18.2</v>
      </c>
      <c r="L3086" s="8">
        <f>SUMIFS(Baggrundsvariable!I$3:I$296,Baggrundsvariable!$A$3:$A$296,Samlet!$C3086,Baggrundsvariable!$C$3:$C$296,Samlet!$E3086)</f>
        <v>15.265994309928374</v>
      </c>
    </row>
    <row r="3087" spans="1:12">
      <c r="A3087">
        <v>1551</v>
      </c>
      <c r="B3087" t="s">
        <v>618</v>
      </c>
      <c r="C3087">
        <v>101</v>
      </c>
      <c r="D3087" t="s">
        <v>1232</v>
      </c>
      <c r="E3087">
        <v>2019</v>
      </c>
      <c r="F3087" s="15">
        <f>IF(VLOOKUP(IF($A3087&lt;1500,'BM011'!$D$5,IF($A3087&lt;1800,'BM011'!$D$5,IF($A3087&lt;2000,'BM011'!$D$5,$A3087))),'BM011'!$D$5:$U$607,'BM011'!U$609,0)="BRUG KOM",VLOOKUP($C3087,'BM010'!$C$5:$T$102,'BM010'!T$104,0),VLOOKUP(IF($A3087&lt;1500,'BM011'!$D$5,IF($A3087&lt;1800,'BM011'!$D$5,IF($A3087&lt;2000,'BM011'!$D$5,$A3087))),'BM011'!$D$5:$U$607,'BM011'!U$609,0))</f>
        <v>37082.25</v>
      </c>
      <c r="G3087">
        <f>SUMIFS(Baggrundsvariable!D$3:D$296,Baggrundsvariable!$A$3:$A$296,Samlet!$C3087,Baggrundsvariable!$C$3:$C$296,Samlet!$E3087)</f>
        <v>228338</v>
      </c>
      <c r="H3087" s="8">
        <f>SUMIFS(Baggrundsvariable!E$3:E$296,Baggrundsvariable!$A$3:$A$296,Samlet!$C3087,Baggrundsvariable!$C$3:$C$296,Samlet!$E3087)</f>
        <v>0.7583333333333333</v>
      </c>
      <c r="I3087" s="8">
        <f>SUMIFS(Baggrundsvariable!F$3:F$296,Baggrundsvariable!$A$3:$A$296,Samlet!$C3087,Baggrundsvariable!$C$3:$C$296,Samlet!$E3087)</f>
        <v>8.8000000000000007</v>
      </c>
      <c r="J3087" s="8">
        <f>SUMIFS(Baggrundsvariable!G$3:G$296,Baggrundsvariable!$A$3:$A$296,Samlet!$C3087,Baggrundsvariable!$C$3:$C$296,Samlet!$E3087)</f>
        <v>44.9</v>
      </c>
      <c r="K3087" s="8">
        <f>SUMIFS(Baggrundsvariable!H$3:H$296,Baggrundsvariable!$A$3:$A$296,Samlet!$C3087,Baggrundsvariable!$C$3:$C$296,Samlet!$E3087)</f>
        <v>18.2</v>
      </c>
      <c r="L3087" s="8">
        <f>SUMIFS(Baggrundsvariable!I$3:I$296,Baggrundsvariable!$A$3:$A$296,Samlet!$C3087,Baggrundsvariable!$C$3:$C$296,Samlet!$E3087)</f>
        <v>15.265994309928374</v>
      </c>
    </row>
    <row r="3088" spans="1:12">
      <c r="A3088">
        <v>1552</v>
      </c>
      <c r="B3088" t="s">
        <v>618</v>
      </c>
      <c r="C3088">
        <v>101</v>
      </c>
      <c r="D3088" t="s">
        <v>1232</v>
      </c>
      <c r="E3088">
        <v>2019</v>
      </c>
      <c r="F3088" s="15">
        <f>IF(VLOOKUP(IF($A3088&lt;1500,'BM011'!$D$5,IF($A3088&lt;1800,'BM011'!$D$5,IF($A3088&lt;2000,'BM011'!$D$5,$A3088))),'BM011'!$D$5:$U$607,'BM011'!U$609,0)="BRUG KOM",VLOOKUP($C3088,'BM010'!$C$5:$T$102,'BM010'!T$104,0),VLOOKUP(IF($A3088&lt;1500,'BM011'!$D$5,IF($A3088&lt;1800,'BM011'!$D$5,IF($A3088&lt;2000,'BM011'!$D$5,$A3088))),'BM011'!$D$5:$U$607,'BM011'!U$609,0))</f>
        <v>37082.25</v>
      </c>
      <c r="G3088">
        <f>SUMIFS(Baggrundsvariable!D$3:D$296,Baggrundsvariable!$A$3:$A$296,Samlet!$C3088,Baggrundsvariable!$C$3:$C$296,Samlet!$E3088)</f>
        <v>228338</v>
      </c>
      <c r="H3088" s="8">
        <f>SUMIFS(Baggrundsvariable!E$3:E$296,Baggrundsvariable!$A$3:$A$296,Samlet!$C3088,Baggrundsvariable!$C$3:$C$296,Samlet!$E3088)</f>
        <v>0.7583333333333333</v>
      </c>
      <c r="I3088" s="8">
        <f>SUMIFS(Baggrundsvariable!F$3:F$296,Baggrundsvariable!$A$3:$A$296,Samlet!$C3088,Baggrundsvariable!$C$3:$C$296,Samlet!$E3088)</f>
        <v>8.8000000000000007</v>
      </c>
      <c r="J3088" s="8">
        <f>SUMIFS(Baggrundsvariable!G$3:G$296,Baggrundsvariable!$A$3:$A$296,Samlet!$C3088,Baggrundsvariable!$C$3:$C$296,Samlet!$E3088)</f>
        <v>44.9</v>
      </c>
      <c r="K3088" s="8">
        <f>SUMIFS(Baggrundsvariable!H$3:H$296,Baggrundsvariable!$A$3:$A$296,Samlet!$C3088,Baggrundsvariable!$C$3:$C$296,Samlet!$E3088)</f>
        <v>18.2</v>
      </c>
      <c r="L3088" s="8">
        <f>SUMIFS(Baggrundsvariable!I$3:I$296,Baggrundsvariable!$A$3:$A$296,Samlet!$C3088,Baggrundsvariable!$C$3:$C$296,Samlet!$E3088)</f>
        <v>15.265994309928374</v>
      </c>
    </row>
    <row r="3089" spans="1:12">
      <c r="A3089">
        <v>1553</v>
      </c>
      <c r="B3089" t="s">
        <v>618</v>
      </c>
      <c r="C3089">
        <v>101</v>
      </c>
      <c r="D3089" t="s">
        <v>1232</v>
      </c>
      <c r="E3089">
        <v>2019</v>
      </c>
      <c r="F3089" s="15">
        <f>IF(VLOOKUP(IF($A3089&lt;1500,'BM011'!$D$5,IF($A3089&lt;1800,'BM011'!$D$5,IF($A3089&lt;2000,'BM011'!$D$5,$A3089))),'BM011'!$D$5:$U$607,'BM011'!U$609,0)="BRUG KOM",VLOOKUP($C3089,'BM010'!$C$5:$T$102,'BM010'!T$104,0),VLOOKUP(IF($A3089&lt;1500,'BM011'!$D$5,IF($A3089&lt;1800,'BM011'!$D$5,IF($A3089&lt;2000,'BM011'!$D$5,$A3089))),'BM011'!$D$5:$U$607,'BM011'!U$609,0))</f>
        <v>37082.25</v>
      </c>
      <c r="G3089">
        <f>SUMIFS(Baggrundsvariable!D$3:D$296,Baggrundsvariable!$A$3:$A$296,Samlet!$C3089,Baggrundsvariable!$C$3:$C$296,Samlet!$E3089)</f>
        <v>228338</v>
      </c>
      <c r="H3089" s="8">
        <f>SUMIFS(Baggrundsvariable!E$3:E$296,Baggrundsvariable!$A$3:$A$296,Samlet!$C3089,Baggrundsvariable!$C$3:$C$296,Samlet!$E3089)</f>
        <v>0.7583333333333333</v>
      </c>
      <c r="I3089" s="8">
        <f>SUMIFS(Baggrundsvariable!F$3:F$296,Baggrundsvariable!$A$3:$A$296,Samlet!$C3089,Baggrundsvariable!$C$3:$C$296,Samlet!$E3089)</f>
        <v>8.8000000000000007</v>
      </c>
      <c r="J3089" s="8">
        <f>SUMIFS(Baggrundsvariable!G$3:G$296,Baggrundsvariable!$A$3:$A$296,Samlet!$C3089,Baggrundsvariable!$C$3:$C$296,Samlet!$E3089)</f>
        <v>44.9</v>
      </c>
      <c r="K3089" s="8">
        <f>SUMIFS(Baggrundsvariable!H$3:H$296,Baggrundsvariable!$A$3:$A$296,Samlet!$C3089,Baggrundsvariable!$C$3:$C$296,Samlet!$E3089)</f>
        <v>18.2</v>
      </c>
      <c r="L3089" s="8">
        <f>SUMIFS(Baggrundsvariable!I$3:I$296,Baggrundsvariable!$A$3:$A$296,Samlet!$C3089,Baggrundsvariable!$C$3:$C$296,Samlet!$E3089)</f>
        <v>15.265994309928374</v>
      </c>
    </row>
    <row r="3090" spans="1:12">
      <c r="A3090">
        <v>1554</v>
      </c>
      <c r="B3090" t="s">
        <v>618</v>
      </c>
      <c r="C3090">
        <v>101</v>
      </c>
      <c r="D3090" t="s">
        <v>1232</v>
      </c>
      <c r="E3090">
        <v>2019</v>
      </c>
      <c r="F3090" s="15">
        <f>IF(VLOOKUP(IF($A3090&lt;1500,'BM011'!$D$5,IF($A3090&lt;1800,'BM011'!$D$5,IF($A3090&lt;2000,'BM011'!$D$5,$A3090))),'BM011'!$D$5:$U$607,'BM011'!U$609,0)="BRUG KOM",VLOOKUP($C3090,'BM010'!$C$5:$T$102,'BM010'!T$104,0),VLOOKUP(IF($A3090&lt;1500,'BM011'!$D$5,IF($A3090&lt;1800,'BM011'!$D$5,IF($A3090&lt;2000,'BM011'!$D$5,$A3090))),'BM011'!$D$5:$U$607,'BM011'!U$609,0))</f>
        <v>37082.25</v>
      </c>
      <c r="G3090">
        <f>SUMIFS(Baggrundsvariable!D$3:D$296,Baggrundsvariable!$A$3:$A$296,Samlet!$C3090,Baggrundsvariable!$C$3:$C$296,Samlet!$E3090)</f>
        <v>228338</v>
      </c>
      <c r="H3090" s="8">
        <f>SUMIFS(Baggrundsvariable!E$3:E$296,Baggrundsvariable!$A$3:$A$296,Samlet!$C3090,Baggrundsvariable!$C$3:$C$296,Samlet!$E3090)</f>
        <v>0.7583333333333333</v>
      </c>
      <c r="I3090" s="8">
        <f>SUMIFS(Baggrundsvariable!F$3:F$296,Baggrundsvariable!$A$3:$A$296,Samlet!$C3090,Baggrundsvariable!$C$3:$C$296,Samlet!$E3090)</f>
        <v>8.8000000000000007</v>
      </c>
      <c r="J3090" s="8">
        <f>SUMIFS(Baggrundsvariable!G$3:G$296,Baggrundsvariable!$A$3:$A$296,Samlet!$C3090,Baggrundsvariable!$C$3:$C$296,Samlet!$E3090)</f>
        <v>44.9</v>
      </c>
      <c r="K3090" s="8">
        <f>SUMIFS(Baggrundsvariable!H$3:H$296,Baggrundsvariable!$A$3:$A$296,Samlet!$C3090,Baggrundsvariable!$C$3:$C$296,Samlet!$E3090)</f>
        <v>18.2</v>
      </c>
      <c r="L3090" s="8">
        <f>SUMIFS(Baggrundsvariable!I$3:I$296,Baggrundsvariable!$A$3:$A$296,Samlet!$C3090,Baggrundsvariable!$C$3:$C$296,Samlet!$E3090)</f>
        <v>15.265994309928374</v>
      </c>
    </row>
    <row r="3091" spans="1:12">
      <c r="A3091">
        <v>1555</v>
      </c>
      <c r="B3091" t="s">
        <v>618</v>
      </c>
      <c r="C3091">
        <v>101</v>
      </c>
      <c r="D3091" t="s">
        <v>1232</v>
      </c>
      <c r="E3091">
        <v>2019</v>
      </c>
      <c r="F3091" s="15">
        <f>IF(VLOOKUP(IF($A3091&lt;1500,'BM011'!$D$5,IF($A3091&lt;1800,'BM011'!$D$5,IF($A3091&lt;2000,'BM011'!$D$5,$A3091))),'BM011'!$D$5:$U$607,'BM011'!U$609,0)="BRUG KOM",VLOOKUP($C3091,'BM010'!$C$5:$T$102,'BM010'!T$104,0),VLOOKUP(IF($A3091&lt;1500,'BM011'!$D$5,IF($A3091&lt;1800,'BM011'!$D$5,IF($A3091&lt;2000,'BM011'!$D$5,$A3091))),'BM011'!$D$5:$U$607,'BM011'!U$609,0))</f>
        <v>37082.25</v>
      </c>
      <c r="G3091">
        <f>SUMIFS(Baggrundsvariable!D$3:D$296,Baggrundsvariable!$A$3:$A$296,Samlet!$C3091,Baggrundsvariable!$C$3:$C$296,Samlet!$E3091)</f>
        <v>228338</v>
      </c>
      <c r="H3091" s="8">
        <f>SUMIFS(Baggrundsvariable!E$3:E$296,Baggrundsvariable!$A$3:$A$296,Samlet!$C3091,Baggrundsvariable!$C$3:$C$296,Samlet!$E3091)</f>
        <v>0.7583333333333333</v>
      </c>
      <c r="I3091" s="8">
        <f>SUMIFS(Baggrundsvariable!F$3:F$296,Baggrundsvariable!$A$3:$A$296,Samlet!$C3091,Baggrundsvariable!$C$3:$C$296,Samlet!$E3091)</f>
        <v>8.8000000000000007</v>
      </c>
      <c r="J3091" s="8">
        <f>SUMIFS(Baggrundsvariable!G$3:G$296,Baggrundsvariable!$A$3:$A$296,Samlet!$C3091,Baggrundsvariable!$C$3:$C$296,Samlet!$E3091)</f>
        <v>44.9</v>
      </c>
      <c r="K3091" s="8">
        <f>SUMIFS(Baggrundsvariable!H$3:H$296,Baggrundsvariable!$A$3:$A$296,Samlet!$C3091,Baggrundsvariable!$C$3:$C$296,Samlet!$E3091)</f>
        <v>18.2</v>
      </c>
      <c r="L3091" s="8">
        <f>SUMIFS(Baggrundsvariable!I$3:I$296,Baggrundsvariable!$A$3:$A$296,Samlet!$C3091,Baggrundsvariable!$C$3:$C$296,Samlet!$E3091)</f>
        <v>15.265994309928374</v>
      </c>
    </row>
    <row r="3092" spans="1:12">
      <c r="A3092">
        <v>1556</v>
      </c>
      <c r="B3092" t="s">
        <v>618</v>
      </c>
      <c r="C3092">
        <v>101</v>
      </c>
      <c r="D3092" t="s">
        <v>1232</v>
      </c>
      <c r="E3092">
        <v>2019</v>
      </c>
      <c r="F3092" s="15">
        <f>IF(VLOOKUP(IF($A3092&lt;1500,'BM011'!$D$5,IF($A3092&lt;1800,'BM011'!$D$5,IF($A3092&lt;2000,'BM011'!$D$5,$A3092))),'BM011'!$D$5:$U$607,'BM011'!U$609,0)="BRUG KOM",VLOOKUP($C3092,'BM010'!$C$5:$T$102,'BM010'!T$104,0),VLOOKUP(IF($A3092&lt;1500,'BM011'!$D$5,IF($A3092&lt;1800,'BM011'!$D$5,IF($A3092&lt;2000,'BM011'!$D$5,$A3092))),'BM011'!$D$5:$U$607,'BM011'!U$609,0))</f>
        <v>37082.25</v>
      </c>
      <c r="G3092">
        <f>SUMIFS(Baggrundsvariable!D$3:D$296,Baggrundsvariable!$A$3:$A$296,Samlet!$C3092,Baggrundsvariable!$C$3:$C$296,Samlet!$E3092)</f>
        <v>228338</v>
      </c>
      <c r="H3092" s="8">
        <f>SUMIFS(Baggrundsvariable!E$3:E$296,Baggrundsvariable!$A$3:$A$296,Samlet!$C3092,Baggrundsvariable!$C$3:$C$296,Samlet!$E3092)</f>
        <v>0.7583333333333333</v>
      </c>
      <c r="I3092" s="8">
        <f>SUMIFS(Baggrundsvariable!F$3:F$296,Baggrundsvariable!$A$3:$A$296,Samlet!$C3092,Baggrundsvariable!$C$3:$C$296,Samlet!$E3092)</f>
        <v>8.8000000000000007</v>
      </c>
      <c r="J3092" s="8">
        <f>SUMIFS(Baggrundsvariable!G$3:G$296,Baggrundsvariable!$A$3:$A$296,Samlet!$C3092,Baggrundsvariable!$C$3:$C$296,Samlet!$E3092)</f>
        <v>44.9</v>
      </c>
      <c r="K3092" s="8">
        <f>SUMIFS(Baggrundsvariable!H$3:H$296,Baggrundsvariable!$A$3:$A$296,Samlet!$C3092,Baggrundsvariable!$C$3:$C$296,Samlet!$E3092)</f>
        <v>18.2</v>
      </c>
      <c r="L3092" s="8">
        <f>SUMIFS(Baggrundsvariable!I$3:I$296,Baggrundsvariable!$A$3:$A$296,Samlet!$C3092,Baggrundsvariable!$C$3:$C$296,Samlet!$E3092)</f>
        <v>15.265994309928374</v>
      </c>
    </row>
    <row r="3093" spans="1:12">
      <c r="A3093">
        <v>1557</v>
      </c>
      <c r="B3093" t="s">
        <v>618</v>
      </c>
      <c r="C3093">
        <v>101</v>
      </c>
      <c r="D3093" t="s">
        <v>1232</v>
      </c>
      <c r="E3093">
        <v>2019</v>
      </c>
      <c r="F3093" s="15">
        <f>IF(VLOOKUP(IF($A3093&lt;1500,'BM011'!$D$5,IF($A3093&lt;1800,'BM011'!$D$5,IF($A3093&lt;2000,'BM011'!$D$5,$A3093))),'BM011'!$D$5:$U$607,'BM011'!U$609,0)="BRUG KOM",VLOOKUP($C3093,'BM010'!$C$5:$T$102,'BM010'!T$104,0),VLOOKUP(IF($A3093&lt;1500,'BM011'!$D$5,IF($A3093&lt;1800,'BM011'!$D$5,IF($A3093&lt;2000,'BM011'!$D$5,$A3093))),'BM011'!$D$5:$U$607,'BM011'!U$609,0))</f>
        <v>37082.25</v>
      </c>
      <c r="G3093">
        <f>SUMIFS(Baggrundsvariable!D$3:D$296,Baggrundsvariable!$A$3:$A$296,Samlet!$C3093,Baggrundsvariable!$C$3:$C$296,Samlet!$E3093)</f>
        <v>228338</v>
      </c>
      <c r="H3093" s="8">
        <f>SUMIFS(Baggrundsvariable!E$3:E$296,Baggrundsvariable!$A$3:$A$296,Samlet!$C3093,Baggrundsvariable!$C$3:$C$296,Samlet!$E3093)</f>
        <v>0.7583333333333333</v>
      </c>
      <c r="I3093" s="8">
        <f>SUMIFS(Baggrundsvariable!F$3:F$296,Baggrundsvariable!$A$3:$A$296,Samlet!$C3093,Baggrundsvariable!$C$3:$C$296,Samlet!$E3093)</f>
        <v>8.8000000000000007</v>
      </c>
      <c r="J3093" s="8">
        <f>SUMIFS(Baggrundsvariable!G$3:G$296,Baggrundsvariable!$A$3:$A$296,Samlet!$C3093,Baggrundsvariable!$C$3:$C$296,Samlet!$E3093)</f>
        <v>44.9</v>
      </c>
      <c r="K3093" s="8">
        <f>SUMIFS(Baggrundsvariable!H$3:H$296,Baggrundsvariable!$A$3:$A$296,Samlet!$C3093,Baggrundsvariable!$C$3:$C$296,Samlet!$E3093)</f>
        <v>18.2</v>
      </c>
      <c r="L3093" s="8">
        <f>SUMIFS(Baggrundsvariable!I$3:I$296,Baggrundsvariable!$A$3:$A$296,Samlet!$C3093,Baggrundsvariable!$C$3:$C$296,Samlet!$E3093)</f>
        <v>15.265994309928374</v>
      </c>
    </row>
    <row r="3094" spans="1:12">
      <c r="A3094">
        <v>1558</v>
      </c>
      <c r="B3094" t="s">
        <v>618</v>
      </c>
      <c r="C3094">
        <v>101</v>
      </c>
      <c r="D3094" t="s">
        <v>1232</v>
      </c>
      <c r="E3094">
        <v>2019</v>
      </c>
      <c r="F3094" s="15">
        <f>IF(VLOOKUP(IF($A3094&lt;1500,'BM011'!$D$5,IF($A3094&lt;1800,'BM011'!$D$5,IF($A3094&lt;2000,'BM011'!$D$5,$A3094))),'BM011'!$D$5:$U$607,'BM011'!U$609,0)="BRUG KOM",VLOOKUP($C3094,'BM010'!$C$5:$T$102,'BM010'!T$104,0),VLOOKUP(IF($A3094&lt;1500,'BM011'!$D$5,IF($A3094&lt;1800,'BM011'!$D$5,IF($A3094&lt;2000,'BM011'!$D$5,$A3094))),'BM011'!$D$5:$U$607,'BM011'!U$609,0))</f>
        <v>37082.25</v>
      </c>
      <c r="G3094">
        <f>SUMIFS(Baggrundsvariable!D$3:D$296,Baggrundsvariable!$A$3:$A$296,Samlet!$C3094,Baggrundsvariable!$C$3:$C$296,Samlet!$E3094)</f>
        <v>228338</v>
      </c>
      <c r="H3094" s="8">
        <f>SUMIFS(Baggrundsvariable!E$3:E$296,Baggrundsvariable!$A$3:$A$296,Samlet!$C3094,Baggrundsvariable!$C$3:$C$296,Samlet!$E3094)</f>
        <v>0.7583333333333333</v>
      </c>
      <c r="I3094" s="8">
        <f>SUMIFS(Baggrundsvariable!F$3:F$296,Baggrundsvariable!$A$3:$A$296,Samlet!$C3094,Baggrundsvariable!$C$3:$C$296,Samlet!$E3094)</f>
        <v>8.8000000000000007</v>
      </c>
      <c r="J3094" s="8">
        <f>SUMIFS(Baggrundsvariable!G$3:G$296,Baggrundsvariable!$A$3:$A$296,Samlet!$C3094,Baggrundsvariable!$C$3:$C$296,Samlet!$E3094)</f>
        <v>44.9</v>
      </c>
      <c r="K3094" s="8">
        <f>SUMIFS(Baggrundsvariable!H$3:H$296,Baggrundsvariable!$A$3:$A$296,Samlet!$C3094,Baggrundsvariable!$C$3:$C$296,Samlet!$E3094)</f>
        <v>18.2</v>
      </c>
      <c r="L3094" s="8">
        <f>SUMIFS(Baggrundsvariable!I$3:I$296,Baggrundsvariable!$A$3:$A$296,Samlet!$C3094,Baggrundsvariable!$C$3:$C$296,Samlet!$E3094)</f>
        <v>15.265994309928374</v>
      </c>
    </row>
    <row r="3095" spans="1:12">
      <c r="A3095">
        <v>1559</v>
      </c>
      <c r="B3095" t="s">
        <v>618</v>
      </c>
      <c r="C3095">
        <v>101</v>
      </c>
      <c r="D3095" t="s">
        <v>1232</v>
      </c>
      <c r="E3095">
        <v>2019</v>
      </c>
      <c r="F3095" s="15">
        <f>IF(VLOOKUP(IF($A3095&lt;1500,'BM011'!$D$5,IF($A3095&lt;1800,'BM011'!$D$5,IF($A3095&lt;2000,'BM011'!$D$5,$A3095))),'BM011'!$D$5:$U$607,'BM011'!U$609,0)="BRUG KOM",VLOOKUP($C3095,'BM010'!$C$5:$T$102,'BM010'!T$104,0),VLOOKUP(IF($A3095&lt;1500,'BM011'!$D$5,IF($A3095&lt;1800,'BM011'!$D$5,IF($A3095&lt;2000,'BM011'!$D$5,$A3095))),'BM011'!$D$5:$U$607,'BM011'!U$609,0))</f>
        <v>37082.25</v>
      </c>
      <c r="G3095">
        <f>SUMIFS(Baggrundsvariable!D$3:D$296,Baggrundsvariable!$A$3:$A$296,Samlet!$C3095,Baggrundsvariable!$C$3:$C$296,Samlet!$E3095)</f>
        <v>228338</v>
      </c>
      <c r="H3095" s="8">
        <f>SUMIFS(Baggrundsvariable!E$3:E$296,Baggrundsvariable!$A$3:$A$296,Samlet!$C3095,Baggrundsvariable!$C$3:$C$296,Samlet!$E3095)</f>
        <v>0.7583333333333333</v>
      </c>
      <c r="I3095" s="8">
        <f>SUMIFS(Baggrundsvariable!F$3:F$296,Baggrundsvariable!$A$3:$A$296,Samlet!$C3095,Baggrundsvariable!$C$3:$C$296,Samlet!$E3095)</f>
        <v>8.8000000000000007</v>
      </c>
      <c r="J3095" s="8">
        <f>SUMIFS(Baggrundsvariable!G$3:G$296,Baggrundsvariable!$A$3:$A$296,Samlet!$C3095,Baggrundsvariable!$C$3:$C$296,Samlet!$E3095)</f>
        <v>44.9</v>
      </c>
      <c r="K3095" s="8">
        <f>SUMIFS(Baggrundsvariable!H$3:H$296,Baggrundsvariable!$A$3:$A$296,Samlet!$C3095,Baggrundsvariable!$C$3:$C$296,Samlet!$E3095)</f>
        <v>18.2</v>
      </c>
      <c r="L3095" s="8">
        <f>SUMIFS(Baggrundsvariable!I$3:I$296,Baggrundsvariable!$A$3:$A$296,Samlet!$C3095,Baggrundsvariable!$C$3:$C$296,Samlet!$E3095)</f>
        <v>15.265994309928374</v>
      </c>
    </row>
    <row r="3096" spans="1:12">
      <c r="A3096">
        <v>1560</v>
      </c>
      <c r="B3096" t="s">
        <v>618</v>
      </c>
      <c r="C3096">
        <v>101</v>
      </c>
      <c r="D3096" t="s">
        <v>1232</v>
      </c>
      <c r="E3096">
        <v>2019</v>
      </c>
      <c r="F3096" s="15">
        <f>IF(VLOOKUP(IF($A3096&lt;1500,'BM011'!$D$5,IF($A3096&lt;1800,'BM011'!$D$5,IF($A3096&lt;2000,'BM011'!$D$5,$A3096))),'BM011'!$D$5:$U$607,'BM011'!U$609,0)="BRUG KOM",VLOOKUP($C3096,'BM010'!$C$5:$T$102,'BM010'!T$104,0),VLOOKUP(IF($A3096&lt;1500,'BM011'!$D$5,IF($A3096&lt;1800,'BM011'!$D$5,IF($A3096&lt;2000,'BM011'!$D$5,$A3096))),'BM011'!$D$5:$U$607,'BM011'!U$609,0))</f>
        <v>37082.25</v>
      </c>
      <c r="G3096">
        <f>SUMIFS(Baggrundsvariable!D$3:D$296,Baggrundsvariable!$A$3:$A$296,Samlet!$C3096,Baggrundsvariable!$C$3:$C$296,Samlet!$E3096)</f>
        <v>228338</v>
      </c>
      <c r="H3096" s="8">
        <f>SUMIFS(Baggrundsvariable!E$3:E$296,Baggrundsvariable!$A$3:$A$296,Samlet!$C3096,Baggrundsvariable!$C$3:$C$296,Samlet!$E3096)</f>
        <v>0.7583333333333333</v>
      </c>
      <c r="I3096" s="8">
        <f>SUMIFS(Baggrundsvariable!F$3:F$296,Baggrundsvariable!$A$3:$A$296,Samlet!$C3096,Baggrundsvariable!$C$3:$C$296,Samlet!$E3096)</f>
        <v>8.8000000000000007</v>
      </c>
      <c r="J3096" s="8">
        <f>SUMIFS(Baggrundsvariable!G$3:G$296,Baggrundsvariable!$A$3:$A$296,Samlet!$C3096,Baggrundsvariable!$C$3:$C$296,Samlet!$E3096)</f>
        <v>44.9</v>
      </c>
      <c r="K3096" s="8">
        <f>SUMIFS(Baggrundsvariable!H$3:H$296,Baggrundsvariable!$A$3:$A$296,Samlet!$C3096,Baggrundsvariable!$C$3:$C$296,Samlet!$E3096)</f>
        <v>18.2</v>
      </c>
      <c r="L3096" s="8">
        <f>SUMIFS(Baggrundsvariable!I$3:I$296,Baggrundsvariable!$A$3:$A$296,Samlet!$C3096,Baggrundsvariable!$C$3:$C$296,Samlet!$E3096)</f>
        <v>15.265994309928374</v>
      </c>
    </row>
    <row r="3097" spans="1:12">
      <c r="A3097">
        <v>1561</v>
      </c>
      <c r="B3097" t="s">
        <v>618</v>
      </c>
      <c r="C3097">
        <v>101</v>
      </c>
      <c r="D3097" t="s">
        <v>1232</v>
      </c>
      <c r="E3097">
        <v>2019</v>
      </c>
      <c r="F3097" s="15">
        <f>IF(VLOOKUP(IF($A3097&lt;1500,'BM011'!$D$5,IF($A3097&lt;1800,'BM011'!$D$5,IF($A3097&lt;2000,'BM011'!$D$5,$A3097))),'BM011'!$D$5:$U$607,'BM011'!U$609,0)="BRUG KOM",VLOOKUP($C3097,'BM010'!$C$5:$T$102,'BM010'!T$104,0),VLOOKUP(IF($A3097&lt;1500,'BM011'!$D$5,IF($A3097&lt;1800,'BM011'!$D$5,IF($A3097&lt;2000,'BM011'!$D$5,$A3097))),'BM011'!$D$5:$U$607,'BM011'!U$609,0))</f>
        <v>37082.25</v>
      </c>
      <c r="G3097">
        <f>SUMIFS(Baggrundsvariable!D$3:D$296,Baggrundsvariable!$A$3:$A$296,Samlet!$C3097,Baggrundsvariable!$C$3:$C$296,Samlet!$E3097)</f>
        <v>228338</v>
      </c>
      <c r="H3097" s="8">
        <f>SUMIFS(Baggrundsvariable!E$3:E$296,Baggrundsvariable!$A$3:$A$296,Samlet!$C3097,Baggrundsvariable!$C$3:$C$296,Samlet!$E3097)</f>
        <v>0.7583333333333333</v>
      </c>
      <c r="I3097" s="8">
        <f>SUMIFS(Baggrundsvariable!F$3:F$296,Baggrundsvariable!$A$3:$A$296,Samlet!$C3097,Baggrundsvariable!$C$3:$C$296,Samlet!$E3097)</f>
        <v>8.8000000000000007</v>
      </c>
      <c r="J3097" s="8">
        <f>SUMIFS(Baggrundsvariable!G$3:G$296,Baggrundsvariable!$A$3:$A$296,Samlet!$C3097,Baggrundsvariable!$C$3:$C$296,Samlet!$E3097)</f>
        <v>44.9</v>
      </c>
      <c r="K3097" s="8">
        <f>SUMIFS(Baggrundsvariable!H$3:H$296,Baggrundsvariable!$A$3:$A$296,Samlet!$C3097,Baggrundsvariable!$C$3:$C$296,Samlet!$E3097)</f>
        <v>18.2</v>
      </c>
      <c r="L3097" s="8">
        <f>SUMIFS(Baggrundsvariable!I$3:I$296,Baggrundsvariable!$A$3:$A$296,Samlet!$C3097,Baggrundsvariable!$C$3:$C$296,Samlet!$E3097)</f>
        <v>15.265994309928374</v>
      </c>
    </row>
    <row r="3098" spans="1:12">
      <c r="A3098">
        <v>1562</v>
      </c>
      <c r="B3098" t="s">
        <v>618</v>
      </c>
      <c r="C3098">
        <v>101</v>
      </c>
      <c r="D3098" t="s">
        <v>1232</v>
      </c>
      <c r="E3098">
        <v>2019</v>
      </c>
      <c r="F3098" s="15">
        <f>IF(VLOOKUP(IF($A3098&lt;1500,'BM011'!$D$5,IF($A3098&lt;1800,'BM011'!$D$5,IF($A3098&lt;2000,'BM011'!$D$5,$A3098))),'BM011'!$D$5:$U$607,'BM011'!U$609,0)="BRUG KOM",VLOOKUP($C3098,'BM010'!$C$5:$T$102,'BM010'!T$104,0),VLOOKUP(IF($A3098&lt;1500,'BM011'!$D$5,IF($A3098&lt;1800,'BM011'!$D$5,IF($A3098&lt;2000,'BM011'!$D$5,$A3098))),'BM011'!$D$5:$U$607,'BM011'!U$609,0))</f>
        <v>37082.25</v>
      </c>
      <c r="G3098">
        <f>SUMIFS(Baggrundsvariable!D$3:D$296,Baggrundsvariable!$A$3:$A$296,Samlet!$C3098,Baggrundsvariable!$C$3:$C$296,Samlet!$E3098)</f>
        <v>228338</v>
      </c>
      <c r="H3098" s="8">
        <f>SUMIFS(Baggrundsvariable!E$3:E$296,Baggrundsvariable!$A$3:$A$296,Samlet!$C3098,Baggrundsvariable!$C$3:$C$296,Samlet!$E3098)</f>
        <v>0.7583333333333333</v>
      </c>
      <c r="I3098" s="8">
        <f>SUMIFS(Baggrundsvariable!F$3:F$296,Baggrundsvariable!$A$3:$A$296,Samlet!$C3098,Baggrundsvariable!$C$3:$C$296,Samlet!$E3098)</f>
        <v>8.8000000000000007</v>
      </c>
      <c r="J3098" s="8">
        <f>SUMIFS(Baggrundsvariable!G$3:G$296,Baggrundsvariable!$A$3:$A$296,Samlet!$C3098,Baggrundsvariable!$C$3:$C$296,Samlet!$E3098)</f>
        <v>44.9</v>
      </c>
      <c r="K3098" s="8">
        <f>SUMIFS(Baggrundsvariable!H$3:H$296,Baggrundsvariable!$A$3:$A$296,Samlet!$C3098,Baggrundsvariable!$C$3:$C$296,Samlet!$E3098)</f>
        <v>18.2</v>
      </c>
      <c r="L3098" s="8">
        <f>SUMIFS(Baggrundsvariable!I$3:I$296,Baggrundsvariable!$A$3:$A$296,Samlet!$C3098,Baggrundsvariable!$C$3:$C$296,Samlet!$E3098)</f>
        <v>15.265994309928374</v>
      </c>
    </row>
    <row r="3099" spans="1:12">
      <c r="A3099">
        <v>1563</v>
      </c>
      <c r="B3099" t="s">
        <v>618</v>
      </c>
      <c r="C3099">
        <v>101</v>
      </c>
      <c r="D3099" t="s">
        <v>1232</v>
      </c>
      <c r="E3099">
        <v>2019</v>
      </c>
      <c r="F3099" s="15">
        <f>IF(VLOOKUP(IF($A3099&lt;1500,'BM011'!$D$5,IF($A3099&lt;1800,'BM011'!$D$5,IF($A3099&lt;2000,'BM011'!$D$5,$A3099))),'BM011'!$D$5:$U$607,'BM011'!U$609,0)="BRUG KOM",VLOOKUP($C3099,'BM010'!$C$5:$T$102,'BM010'!T$104,0),VLOOKUP(IF($A3099&lt;1500,'BM011'!$D$5,IF($A3099&lt;1800,'BM011'!$D$5,IF($A3099&lt;2000,'BM011'!$D$5,$A3099))),'BM011'!$D$5:$U$607,'BM011'!U$609,0))</f>
        <v>37082.25</v>
      </c>
      <c r="G3099">
        <f>SUMIFS(Baggrundsvariable!D$3:D$296,Baggrundsvariable!$A$3:$A$296,Samlet!$C3099,Baggrundsvariable!$C$3:$C$296,Samlet!$E3099)</f>
        <v>228338</v>
      </c>
      <c r="H3099" s="8">
        <f>SUMIFS(Baggrundsvariable!E$3:E$296,Baggrundsvariable!$A$3:$A$296,Samlet!$C3099,Baggrundsvariable!$C$3:$C$296,Samlet!$E3099)</f>
        <v>0.7583333333333333</v>
      </c>
      <c r="I3099" s="8">
        <f>SUMIFS(Baggrundsvariable!F$3:F$296,Baggrundsvariable!$A$3:$A$296,Samlet!$C3099,Baggrundsvariable!$C$3:$C$296,Samlet!$E3099)</f>
        <v>8.8000000000000007</v>
      </c>
      <c r="J3099" s="8">
        <f>SUMIFS(Baggrundsvariable!G$3:G$296,Baggrundsvariable!$A$3:$A$296,Samlet!$C3099,Baggrundsvariable!$C$3:$C$296,Samlet!$E3099)</f>
        <v>44.9</v>
      </c>
      <c r="K3099" s="8">
        <f>SUMIFS(Baggrundsvariable!H$3:H$296,Baggrundsvariable!$A$3:$A$296,Samlet!$C3099,Baggrundsvariable!$C$3:$C$296,Samlet!$E3099)</f>
        <v>18.2</v>
      </c>
      <c r="L3099" s="8">
        <f>SUMIFS(Baggrundsvariable!I$3:I$296,Baggrundsvariable!$A$3:$A$296,Samlet!$C3099,Baggrundsvariable!$C$3:$C$296,Samlet!$E3099)</f>
        <v>15.265994309928374</v>
      </c>
    </row>
    <row r="3100" spans="1:12">
      <c r="A3100">
        <v>1564</v>
      </c>
      <c r="B3100" t="s">
        <v>618</v>
      </c>
      <c r="C3100">
        <v>101</v>
      </c>
      <c r="D3100" t="s">
        <v>1232</v>
      </c>
      <c r="E3100">
        <v>2019</v>
      </c>
      <c r="F3100" s="15">
        <f>IF(VLOOKUP(IF($A3100&lt;1500,'BM011'!$D$5,IF($A3100&lt;1800,'BM011'!$D$5,IF($A3100&lt;2000,'BM011'!$D$5,$A3100))),'BM011'!$D$5:$U$607,'BM011'!U$609,0)="BRUG KOM",VLOOKUP($C3100,'BM010'!$C$5:$T$102,'BM010'!T$104,0),VLOOKUP(IF($A3100&lt;1500,'BM011'!$D$5,IF($A3100&lt;1800,'BM011'!$D$5,IF($A3100&lt;2000,'BM011'!$D$5,$A3100))),'BM011'!$D$5:$U$607,'BM011'!U$609,0))</f>
        <v>37082.25</v>
      </c>
      <c r="G3100">
        <f>SUMIFS(Baggrundsvariable!D$3:D$296,Baggrundsvariable!$A$3:$A$296,Samlet!$C3100,Baggrundsvariable!$C$3:$C$296,Samlet!$E3100)</f>
        <v>228338</v>
      </c>
      <c r="H3100" s="8">
        <f>SUMIFS(Baggrundsvariable!E$3:E$296,Baggrundsvariable!$A$3:$A$296,Samlet!$C3100,Baggrundsvariable!$C$3:$C$296,Samlet!$E3100)</f>
        <v>0.7583333333333333</v>
      </c>
      <c r="I3100" s="8">
        <f>SUMIFS(Baggrundsvariable!F$3:F$296,Baggrundsvariable!$A$3:$A$296,Samlet!$C3100,Baggrundsvariable!$C$3:$C$296,Samlet!$E3100)</f>
        <v>8.8000000000000007</v>
      </c>
      <c r="J3100" s="8">
        <f>SUMIFS(Baggrundsvariable!G$3:G$296,Baggrundsvariable!$A$3:$A$296,Samlet!$C3100,Baggrundsvariable!$C$3:$C$296,Samlet!$E3100)</f>
        <v>44.9</v>
      </c>
      <c r="K3100" s="8">
        <f>SUMIFS(Baggrundsvariable!H$3:H$296,Baggrundsvariable!$A$3:$A$296,Samlet!$C3100,Baggrundsvariable!$C$3:$C$296,Samlet!$E3100)</f>
        <v>18.2</v>
      </c>
      <c r="L3100" s="8">
        <f>SUMIFS(Baggrundsvariable!I$3:I$296,Baggrundsvariable!$A$3:$A$296,Samlet!$C3100,Baggrundsvariable!$C$3:$C$296,Samlet!$E3100)</f>
        <v>15.265994309928374</v>
      </c>
    </row>
    <row r="3101" spans="1:12">
      <c r="A3101">
        <v>1566</v>
      </c>
      <c r="B3101" t="s">
        <v>618</v>
      </c>
      <c r="C3101">
        <v>101</v>
      </c>
      <c r="D3101" t="s">
        <v>1232</v>
      </c>
      <c r="E3101">
        <v>2019</v>
      </c>
      <c r="F3101" s="15">
        <f>IF(VLOOKUP(IF($A3101&lt;1500,'BM011'!$D$5,IF($A3101&lt;1800,'BM011'!$D$5,IF($A3101&lt;2000,'BM011'!$D$5,$A3101))),'BM011'!$D$5:$U$607,'BM011'!U$609,0)="BRUG KOM",VLOOKUP($C3101,'BM010'!$C$5:$T$102,'BM010'!T$104,0),VLOOKUP(IF($A3101&lt;1500,'BM011'!$D$5,IF($A3101&lt;1800,'BM011'!$D$5,IF($A3101&lt;2000,'BM011'!$D$5,$A3101))),'BM011'!$D$5:$U$607,'BM011'!U$609,0))</f>
        <v>37082.25</v>
      </c>
      <c r="G3101">
        <f>SUMIFS(Baggrundsvariable!D$3:D$296,Baggrundsvariable!$A$3:$A$296,Samlet!$C3101,Baggrundsvariable!$C$3:$C$296,Samlet!$E3101)</f>
        <v>228338</v>
      </c>
      <c r="H3101" s="8">
        <f>SUMIFS(Baggrundsvariable!E$3:E$296,Baggrundsvariable!$A$3:$A$296,Samlet!$C3101,Baggrundsvariable!$C$3:$C$296,Samlet!$E3101)</f>
        <v>0.7583333333333333</v>
      </c>
      <c r="I3101" s="8">
        <f>SUMIFS(Baggrundsvariable!F$3:F$296,Baggrundsvariable!$A$3:$A$296,Samlet!$C3101,Baggrundsvariable!$C$3:$C$296,Samlet!$E3101)</f>
        <v>8.8000000000000007</v>
      </c>
      <c r="J3101" s="8">
        <f>SUMIFS(Baggrundsvariable!G$3:G$296,Baggrundsvariable!$A$3:$A$296,Samlet!$C3101,Baggrundsvariable!$C$3:$C$296,Samlet!$E3101)</f>
        <v>44.9</v>
      </c>
      <c r="K3101" s="8">
        <f>SUMIFS(Baggrundsvariable!H$3:H$296,Baggrundsvariable!$A$3:$A$296,Samlet!$C3101,Baggrundsvariable!$C$3:$C$296,Samlet!$E3101)</f>
        <v>18.2</v>
      </c>
      <c r="L3101" s="8">
        <f>SUMIFS(Baggrundsvariable!I$3:I$296,Baggrundsvariable!$A$3:$A$296,Samlet!$C3101,Baggrundsvariable!$C$3:$C$296,Samlet!$E3101)</f>
        <v>15.265994309928374</v>
      </c>
    </row>
    <row r="3102" spans="1:12">
      <c r="A3102">
        <v>1567</v>
      </c>
      <c r="B3102" t="s">
        <v>618</v>
      </c>
      <c r="C3102">
        <v>101</v>
      </c>
      <c r="D3102" t="s">
        <v>1232</v>
      </c>
      <c r="E3102">
        <v>2019</v>
      </c>
      <c r="F3102" s="15">
        <f>IF(VLOOKUP(IF($A3102&lt;1500,'BM011'!$D$5,IF($A3102&lt;1800,'BM011'!$D$5,IF($A3102&lt;2000,'BM011'!$D$5,$A3102))),'BM011'!$D$5:$U$607,'BM011'!U$609,0)="BRUG KOM",VLOOKUP($C3102,'BM010'!$C$5:$T$102,'BM010'!T$104,0),VLOOKUP(IF($A3102&lt;1500,'BM011'!$D$5,IF($A3102&lt;1800,'BM011'!$D$5,IF($A3102&lt;2000,'BM011'!$D$5,$A3102))),'BM011'!$D$5:$U$607,'BM011'!U$609,0))</f>
        <v>37082.25</v>
      </c>
      <c r="G3102">
        <f>SUMIFS(Baggrundsvariable!D$3:D$296,Baggrundsvariable!$A$3:$A$296,Samlet!$C3102,Baggrundsvariable!$C$3:$C$296,Samlet!$E3102)</f>
        <v>228338</v>
      </c>
      <c r="H3102" s="8">
        <f>SUMIFS(Baggrundsvariable!E$3:E$296,Baggrundsvariable!$A$3:$A$296,Samlet!$C3102,Baggrundsvariable!$C$3:$C$296,Samlet!$E3102)</f>
        <v>0.7583333333333333</v>
      </c>
      <c r="I3102" s="8">
        <f>SUMIFS(Baggrundsvariable!F$3:F$296,Baggrundsvariable!$A$3:$A$296,Samlet!$C3102,Baggrundsvariable!$C$3:$C$296,Samlet!$E3102)</f>
        <v>8.8000000000000007</v>
      </c>
      <c r="J3102" s="8">
        <f>SUMIFS(Baggrundsvariable!G$3:G$296,Baggrundsvariable!$A$3:$A$296,Samlet!$C3102,Baggrundsvariable!$C$3:$C$296,Samlet!$E3102)</f>
        <v>44.9</v>
      </c>
      <c r="K3102" s="8">
        <f>SUMIFS(Baggrundsvariable!H$3:H$296,Baggrundsvariable!$A$3:$A$296,Samlet!$C3102,Baggrundsvariable!$C$3:$C$296,Samlet!$E3102)</f>
        <v>18.2</v>
      </c>
      <c r="L3102" s="8">
        <f>SUMIFS(Baggrundsvariable!I$3:I$296,Baggrundsvariable!$A$3:$A$296,Samlet!$C3102,Baggrundsvariable!$C$3:$C$296,Samlet!$E3102)</f>
        <v>15.265994309928374</v>
      </c>
    </row>
    <row r="3103" spans="1:12">
      <c r="A3103">
        <v>1568</v>
      </c>
      <c r="B3103" t="s">
        <v>618</v>
      </c>
      <c r="C3103">
        <v>101</v>
      </c>
      <c r="D3103" t="s">
        <v>1232</v>
      </c>
      <c r="E3103">
        <v>2019</v>
      </c>
      <c r="F3103" s="15">
        <f>IF(VLOOKUP(IF($A3103&lt;1500,'BM011'!$D$5,IF($A3103&lt;1800,'BM011'!$D$5,IF($A3103&lt;2000,'BM011'!$D$5,$A3103))),'BM011'!$D$5:$U$607,'BM011'!U$609,0)="BRUG KOM",VLOOKUP($C3103,'BM010'!$C$5:$T$102,'BM010'!T$104,0),VLOOKUP(IF($A3103&lt;1500,'BM011'!$D$5,IF($A3103&lt;1800,'BM011'!$D$5,IF($A3103&lt;2000,'BM011'!$D$5,$A3103))),'BM011'!$D$5:$U$607,'BM011'!U$609,0))</f>
        <v>37082.25</v>
      </c>
      <c r="G3103">
        <f>SUMIFS(Baggrundsvariable!D$3:D$296,Baggrundsvariable!$A$3:$A$296,Samlet!$C3103,Baggrundsvariable!$C$3:$C$296,Samlet!$E3103)</f>
        <v>228338</v>
      </c>
      <c r="H3103" s="8">
        <f>SUMIFS(Baggrundsvariable!E$3:E$296,Baggrundsvariable!$A$3:$A$296,Samlet!$C3103,Baggrundsvariable!$C$3:$C$296,Samlet!$E3103)</f>
        <v>0.7583333333333333</v>
      </c>
      <c r="I3103" s="8">
        <f>SUMIFS(Baggrundsvariable!F$3:F$296,Baggrundsvariable!$A$3:$A$296,Samlet!$C3103,Baggrundsvariable!$C$3:$C$296,Samlet!$E3103)</f>
        <v>8.8000000000000007</v>
      </c>
      <c r="J3103" s="8">
        <f>SUMIFS(Baggrundsvariable!G$3:G$296,Baggrundsvariable!$A$3:$A$296,Samlet!$C3103,Baggrundsvariable!$C$3:$C$296,Samlet!$E3103)</f>
        <v>44.9</v>
      </c>
      <c r="K3103" s="8">
        <f>SUMIFS(Baggrundsvariable!H$3:H$296,Baggrundsvariable!$A$3:$A$296,Samlet!$C3103,Baggrundsvariable!$C$3:$C$296,Samlet!$E3103)</f>
        <v>18.2</v>
      </c>
      <c r="L3103" s="8">
        <f>SUMIFS(Baggrundsvariable!I$3:I$296,Baggrundsvariable!$A$3:$A$296,Samlet!$C3103,Baggrundsvariable!$C$3:$C$296,Samlet!$E3103)</f>
        <v>15.265994309928374</v>
      </c>
    </row>
    <row r="3104" spans="1:12">
      <c r="A3104">
        <v>1569</v>
      </c>
      <c r="B3104" t="s">
        <v>618</v>
      </c>
      <c r="C3104">
        <v>101</v>
      </c>
      <c r="D3104" t="s">
        <v>1232</v>
      </c>
      <c r="E3104">
        <v>2019</v>
      </c>
      <c r="F3104" s="15">
        <f>IF(VLOOKUP(IF($A3104&lt;1500,'BM011'!$D$5,IF($A3104&lt;1800,'BM011'!$D$5,IF($A3104&lt;2000,'BM011'!$D$5,$A3104))),'BM011'!$D$5:$U$607,'BM011'!U$609,0)="BRUG KOM",VLOOKUP($C3104,'BM010'!$C$5:$T$102,'BM010'!T$104,0),VLOOKUP(IF($A3104&lt;1500,'BM011'!$D$5,IF($A3104&lt;1800,'BM011'!$D$5,IF($A3104&lt;2000,'BM011'!$D$5,$A3104))),'BM011'!$D$5:$U$607,'BM011'!U$609,0))</f>
        <v>37082.25</v>
      </c>
      <c r="G3104">
        <f>SUMIFS(Baggrundsvariable!D$3:D$296,Baggrundsvariable!$A$3:$A$296,Samlet!$C3104,Baggrundsvariable!$C$3:$C$296,Samlet!$E3104)</f>
        <v>228338</v>
      </c>
      <c r="H3104" s="8">
        <f>SUMIFS(Baggrundsvariable!E$3:E$296,Baggrundsvariable!$A$3:$A$296,Samlet!$C3104,Baggrundsvariable!$C$3:$C$296,Samlet!$E3104)</f>
        <v>0.7583333333333333</v>
      </c>
      <c r="I3104" s="8">
        <f>SUMIFS(Baggrundsvariable!F$3:F$296,Baggrundsvariable!$A$3:$A$296,Samlet!$C3104,Baggrundsvariable!$C$3:$C$296,Samlet!$E3104)</f>
        <v>8.8000000000000007</v>
      </c>
      <c r="J3104" s="8">
        <f>SUMIFS(Baggrundsvariable!G$3:G$296,Baggrundsvariable!$A$3:$A$296,Samlet!$C3104,Baggrundsvariable!$C$3:$C$296,Samlet!$E3104)</f>
        <v>44.9</v>
      </c>
      <c r="K3104" s="8">
        <f>SUMIFS(Baggrundsvariable!H$3:H$296,Baggrundsvariable!$A$3:$A$296,Samlet!$C3104,Baggrundsvariable!$C$3:$C$296,Samlet!$E3104)</f>
        <v>18.2</v>
      </c>
      <c r="L3104" s="8">
        <f>SUMIFS(Baggrundsvariable!I$3:I$296,Baggrundsvariable!$A$3:$A$296,Samlet!$C3104,Baggrundsvariable!$C$3:$C$296,Samlet!$E3104)</f>
        <v>15.265994309928374</v>
      </c>
    </row>
    <row r="3105" spans="1:12">
      <c r="A3105">
        <v>1570</v>
      </c>
      <c r="B3105" t="s">
        <v>618</v>
      </c>
      <c r="C3105">
        <v>101</v>
      </c>
      <c r="D3105" t="s">
        <v>1232</v>
      </c>
      <c r="E3105">
        <v>2019</v>
      </c>
      <c r="F3105" s="15">
        <f>IF(VLOOKUP(IF($A3105&lt;1500,'BM011'!$D$5,IF($A3105&lt;1800,'BM011'!$D$5,IF($A3105&lt;2000,'BM011'!$D$5,$A3105))),'BM011'!$D$5:$U$607,'BM011'!U$609,0)="BRUG KOM",VLOOKUP($C3105,'BM010'!$C$5:$T$102,'BM010'!T$104,0),VLOOKUP(IF($A3105&lt;1500,'BM011'!$D$5,IF($A3105&lt;1800,'BM011'!$D$5,IF($A3105&lt;2000,'BM011'!$D$5,$A3105))),'BM011'!$D$5:$U$607,'BM011'!U$609,0))</f>
        <v>37082.25</v>
      </c>
      <c r="G3105">
        <f>SUMIFS(Baggrundsvariable!D$3:D$296,Baggrundsvariable!$A$3:$A$296,Samlet!$C3105,Baggrundsvariable!$C$3:$C$296,Samlet!$E3105)</f>
        <v>228338</v>
      </c>
      <c r="H3105" s="8">
        <f>SUMIFS(Baggrundsvariable!E$3:E$296,Baggrundsvariable!$A$3:$A$296,Samlet!$C3105,Baggrundsvariable!$C$3:$C$296,Samlet!$E3105)</f>
        <v>0.7583333333333333</v>
      </c>
      <c r="I3105" s="8">
        <f>SUMIFS(Baggrundsvariable!F$3:F$296,Baggrundsvariable!$A$3:$A$296,Samlet!$C3105,Baggrundsvariable!$C$3:$C$296,Samlet!$E3105)</f>
        <v>8.8000000000000007</v>
      </c>
      <c r="J3105" s="8">
        <f>SUMIFS(Baggrundsvariable!G$3:G$296,Baggrundsvariable!$A$3:$A$296,Samlet!$C3105,Baggrundsvariable!$C$3:$C$296,Samlet!$E3105)</f>
        <v>44.9</v>
      </c>
      <c r="K3105" s="8">
        <f>SUMIFS(Baggrundsvariable!H$3:H$296,Baggrundsvariable!$A$3:$A$296,Samlet!$C3105,Baggrundsvariable!$C$3:$C$296,Samlet!$E3105)</f>
        <v>18.2</v>
      </c>
      <c r="L3105" s="8">
        <f>SUMIFS(Baggrundsvariable!I$3:I$296,Baggrundsvariable!$A$3:$A$296,Samlet!$C3105,Baggrundsvariable!$C$3:$C$296,Samlet!$E3105)</f>
        <v>15.265994309928374</v>
      </c>
    </row>
    <row r="3106" spans="1:12">
      <c r="A3106">
        <v>1571</v>
      </c>
      <c r="B3106" t="s">
        <v>618</v>
      </c>
      <c r="C3106">
        <v>101</v>
      </c>
      <c r="D3106" t="s">
        <v>1232</v>
      </c>
      <c r="E3106">
        <v>2019</v>
      </c>
      <c r="F3106" s="15">
        <f>IF(VLOOKUP(IF($A3106&lt;1500,'BM011'!$D$5,IF($A3106&lt;1800,'BM011'!$D$5,IF($A3106&lt;2000,'BM011'!$D$5,$A3106))),'BM011'!$D$5:$U$607,'BM011'!U$609,0)="BRUG KOM",VLOOKUP($C3106,'BM010'!$C$5:$T$102,'BM010'!T$104,0),VLOOKUP(IF($A3106&lt;1500,'BM011'!$D$5,IF($A3106&lt;1800,'BM011'!$D$5,IF($A3106&lt;2000,'BM011'!$D$5,$A3106))),'BM011'!$D$5:$U$607,'BM011'!U$609,0))</f>
        <v>37082.25</v>
      </c>
      <c r="G3106">
        <f>SUMIFS(Baggrundsvariable!D$3:D$296,Baggrundsvariable!$A$3:$A$296,Samlet!$C3106,Baggrundsvariable!$C$3:$C$296,Samlet!$E3106)</f>
        <v>228338</v>
      </c>
      <c r="H3106" s="8">
        <f>SUMIFS(Baggrundsvariable!E$3:E$296,Baggrundsvariable!$A$3:$A$296,Samlet!$C3106,Baggrundsvariable!$C$3:$C$296,Samlet!$E3106)</f>
        <v>0.7583333333333333</v>
      </c>
      <c r="I3106" s="8">
        <f>SUMIFS(Baggrundsvariable!F$3:F$296,Baggrundsvariable!$A$3:$A$296,Samlet!$C3106,Baggrundsvariable!$C$3:$C$296,Samlet!$E3106)</f>
        <v>8.8000000000000007</v>
      </c>
      <c r="J3106" s="8">
        <f>SUMIFS(Baggrundsvariable!G$3:G$296,Baggrundsvariable!$A$3:$A$296,Samlet!$C3106,Baggrundsvariable!$C$3:$C$296,Samlet!$E3106)</f>
        <v>44.9</v>
      </c>
      <c r="K3106" s="8">
        <f>SUMIFS(Baggrundsvariable!H$3:H$296,Baggrundsvariable!$A$3:$A$296,Samlet!$C3106,Baggrundsvariable!$C$3:$C$296,Samlet!$E3106)</f>
        <v>18.2</v>
      </c>
      <c r="L3106" s="8">
        <f>SUMIFS(Baggrundsvariable!I$3:I$296,Baggrundsvariable!$A$3:$A$296,Samlet!$C3106,Baggrundsvariable!$C$3:$C$296,Samlet!$E3106)</f>
        <v>15.265994309928374</v>
      </c>
    </row>
    <row r="3107" spans="1:12">
      <c r="A3107">
        <v>1572</v>
      </c>
      <c r="B3107" t="s">
        <v>618</v>
      </c>
      <c r="C3107">
        <v>101</v>
      </c>
      <c r="D3107" t="s">
        <v>1232</v>
      </c>
      <c r="E3107">
        <v>2019</v>
      </c>
      <c r="F3107" s="15">
        <f>IF(VLOOKUP(IF($A3107&lt;1500,'BM011'!$D$5,IF($A3107&lt;1800,'BM011'!$D$5,IF($A3107&lt;2000,'BM011'!$D$5,$A3107))),'BM011'!$D$5:$U$607,'BM011'!U$609,0)="BRUG KOM",VLOOKUP($C3107,'BM010'!$C$5:$T$102,'BM010'!T$104,0),VLOOKUP(IF($A3107&lt;1500,'BM011'!$D$5,IF($A3107&lt;1800,'BM011'!$D$5,IF($A3107&lt;2000,'BM011'!$D$5,$A3107))),'BM011'!$D$5:$U$607,'BM011'!U$609,0))</f>
        <v>37082.25</v>
      </c>
      <c r="G3107">
        <f>SUMIFS(Baggrundsvariable!D$3:D$296,Baggrundsvariable!$A$3:$A$296,Samlet!$C3107,Baggrundsvariable!$C$3:$C$296,Samlet!$E3107)</f>
        <v>228338</v>
      </c>
      <c r="H3107" s="8">
        <f>SUMIFS(Baggrundsvariable!E$3:E$296,Baggrundsvariable!$A$3:$A$296,Samlet!$C3107,Baggrundsvariable!$C$3:$C$296,Samlet!$E3107)</f>
        <v>0.7583333333333333</v>
      </c>
      <c r="I3107" s="8">
        <f>SUMIFS(Baggrundsvariable!F$3:F$296,Baggrundsvariable!$A$3:$A$296,Samlet!$C3107,Baggrundsvariable!$C$3:$C$296,Samlet!$E3107)</f>
        <v>8.8000000000000007</v>
      </c>
      <c r="J3107" s="8">
        <f>SUMIFS(Baggrundsvariable!G$3:G$296,Baggrundsvariable!$A$3:$A$296,Samlet!$C3107,Baggrundsvariable!$C$3:$C$296,Samlet!$E3107)</f>
        <v>44.9</v>
      </c>
      <c r="K3107" s="8">
        <f>SUMIFS(Baggrundsvariable!H$3:H$296,Baggrundsvariable!$A$3:$A$296,Samlet!$C3107,Baggrundsvariable!$C$3:$C$296,Samlet!$E3107)</f>
        <v>18.2</v>
      </c>
      <c r="L3107" s="8">
        <f>SUMIFS(Baggrundsvariable!I$3:I$296,Baggrundsvariable!$A$3:$A$296,Samlet!$C3107,Baggrundsvariable!$C$3:$C$296,Samlet!$E3107)</f>
        <v>15.265994309928374</v>
      </c>
    </row>
    <row r="3108" spans="1:12">
      <c r="A3108">
        <v>1573</v>
      </c>
      <c r="B3108" t="s">
        <v>618</v>
      </c>
      <c r="C3108">
        <v>101</v>
      </c>
      <c r="D3108" t="s">
        <v>1232</v>
      </c>
      <c r="E3108">
        <v>2019</v>
      </c>
      <c r="F3108" s="15">
        <f>IF(VLOOKUP(IF($A3108&lt;1500,'BM011'!$D$5,IF($A3108&lt;1800,'BM011'!$D$5,IF($A3108&lt;2000,'BM011'!$D$5,$A3108))),'BM011'!$D$5:$U$607,'BM011'!U$609,0)="BRUG KOM",VLOOKUP($C3108,'BM010'!$C$5:$T$102,'BM010'!T$104,0),VLOOKUP(IF($A3108&lt;1500,'BM011'!$D$5,IF($A3108&lt;1800,'BM011'!$D$5,IF($A3108&lt;2000,'BM011'!$D$5,$A3108))),'BM011'!$D$5:$U$607,'BM011'!U$609,0))</f>
        <v>37082.25</v>
      </c>
      <c r="G3108">
        <f>SUMIFS(Baggrundsvariable!D$3:D$296,Baggrundsvariable!$A$3:$A$296,Samlet!$C3108,Baggrundsvariable!$C$3:$C$296,Samlet!$E3108)</f>
        <v>228338</v>
      </c>
      <c r="H3108" s="8">
        <f>SUMIFS(Baggrundsvariable!E$3:E$296,Baggrundsvariable!$A$3:$A$296,Samlet!$C3108,Baggrundsvariable!$C$3:$C$296,Samlet!$E3108)</f>
        <v>0.7583333333333333</v>
      </c>
      <c r="I3108" s="8">
        <f>SUMIFS(Baggrundsvariable!F$3:F$296,Baggrundsvariable!$A$3:$A$296,Samlet!$C3108,Baggrundsvariable!$C$3:$C$296,Samlet!$E3108)</f>
        <v>8.8000000000000007</v>
      </c>
      <c r="J3108" s="8">
        <f>SUMIFS(Baggrundsvariable!G$3:G$296,Baggrundsvariable!$A$3:$A$296,Samlet!$C3108,Baggrundsvariable!$C$3:$C$296,Samlet!$E3108)</f>
        <v>44.9</v>
      </c>
      <c r="K3108" s="8">
        <f>SUMIFS(Baggrundsvariable!H$3:H$296,Baggrundsvariable!$A$3:$A$296,Samlet!$C3108,Baggrundsvariable!$C$3:$C$296,Samlet!$E3108)</f>
        <v>18.2</v>
      </c>
      <c r="L3108" s="8">
        <f>SUMIFS(Baggrundsvariable!I$3:I$296,Baggrundsvariable!$A$3:$A$296,Samlet!$C3108,Baggrundsvariable!$C$3:$C$296,Samlet!$E3108)</f>
        <v>15.265994309928374</v>
      </c>
    </row>
    <row r="3109" spans="1:12">
      <c r="A3109">
        <v>1574</v>
      </c>
      <c r="B3109" t="s">
        <v>618</v>
      </c>
      <c r="C3109">
        <v>101</v>
      </c>
      <c r="D3109" t="s">
        <v>1232</v>
      </c>
      <c r="E3109">
        <v>2019</v>
      </c>
      <c r="F3109" s="15">
        <f>IF(VLOOKUP(IF($A3109&lt;1500,'BM011'!$D$5,IF($A3109&lt;1800,'BM011'!$D$5,IF($A3109&lt;2000,'BM011'!$D$5,$A3109))),'BM011'!$D$5:$U$607,'BM011'!U$609,0)="BRUG KOM",VLOOKUP($C3109,'BM010'!$C$5:$T$102,'BM010'!T$104,0),VLOOKUP(IF($A3109&lt;1500,'BM011'!$D$5,IF($A3109&lt;1800,'BM011'!$D$5,IF($A3109&lt;2000,'BM011'!$D$5,$A3109))),'BM011'!$D$5:$U$607,'BM011'!U$609,0))</f>
        <v>37082.25</v>
      </c>
      <c r="G3109">
        <f>SUMIFS(Baggrundsvariable!D$3:D$296,Baggrundsvariable!$A$3:$A$296,Samlet!$C3109,Baggrundsvariable!$C$3:$C$296,Samlet!$E3109)</f>
        <v>228338</v>
      </c>
      <c r="H3109" s="8">
        <f>SUMIFS(Baggrundsvariable!E$3:E$296,Baggrundsvariable!$A$3:$A$296,Samlet!$C3109,Baggrundsvariable!$C$3:$C$296,Samlet!$E3109)</f>
        <v>0.7583333333333333</v>
      </c>
      <c r="I3109" s="8">
        <f>SUMIFS(Baggrundsvariable!F$3:F$296,Baggrundsvariable!$A$3:$A$296,Samlet!$C3109,Baggrundsvariable!$C$3:$C$296,Samlet!$E3109)</f>
        <v>8.8000000000000007</v>
      </c>
      <c r="J3109" s="8">
        <f>SUMIFS(Baggrundsvariable!G$3:G$296,Baggrundsvariable!$A$3:$A$296,Samlet!$C3109,Baggrundsvariable!$C$3:$C$296,Samlet!$E3109)</f>
        <v>44.9</v>
      </c>
      <c r="K3109" s="8">
        <f>SUMIFS(Baggrundsvariable!H$3:H$296,Baggrundsvariable!$A$3:$A$296,Samlet!$C3109,Baggrundsvariable!$C$3:$C$296,Samlet!$E3109)</f>
        <v>18.2</v>
      </c>
      <c r="L3109" s="8">
        <f>SUMIFS(Baggrundsvariable!I$3:I$296,Baggrundsvariable!$A$3:$A$296,Samlet!$C3109,Baggrundsvariable!$C$3:$C$296,Samlet!$E3109)</f>
        <v>15.265994309928374</v>
      </c>
    </row>
    <row r="3110" spans="1:12">
      <c r="A3110">
        <v>1575</v>
      </c>
      <c r="B3110" t="s">
        <v>618</v>
      </c>
      <c r="C3110">
        <v>101</v>
      </c>
      <c r="D3110" t="s">
        <v>1232</v>
      </c>
      <c r="E3110">
        <v>2019</v>
      </c>
      <c r="F3110" s="15">
        <f>IF(VLOOKUP(IF($A3110&lt;1500,'BM011'!$D$5,IF($A3110&lt;1800,'BM011'!$D$5,IF($A3110&lt;2000,'BM011'!$D$5,$A3110))),'BM011'!$D$5:$U$607,'BM011'!U$609,0)="BRUG KOM",VLOOKUP($C3110,'BM010'!$C$5:$T$102,'BM010'!T$104,0),VLOOKUP(IF($A3110&lt;1500,'BM011'!$D$5,IF($A3110&lt;1800,'BM011'!$D$5,IF($A3110&lt;2000,'BM011'!$D$5,$A3110))),'BM011'!$D$5:$U$607,'BM011'!U$609,0))</f>
        <v>37082.25</v>
      </c>
      <c r="G3110">
        <f>SUMIFS(Baggrundsvariable!D$3:D$296,Baggrundsvariable!$A$3:$A$296,Samlet!$C3110,Baggrundsvariable!$C$3:$C$296,Samlet!$E3110)</f>
        <v>228338</v>
      </c>
      <c r="H3110" s="8">
        <f>SUMIFS(Baggrundsvariable!E$3:E$296,Baggrundsvariable!$A$3:$A$296,Samlet!$C3110,Baggrundsvariable!$C$3:$C$296,Samlet!$E3110)</f>
        <v>0.7583333333333333</v>
      </c>
      <c r="I3110" s="8">
        <f>SUMIFS(Baggrundsvariable!F$3:F$296,Baggrundsvariable!$A$3:$A$296,Samlet!$C3110,Baggrundsvariable!$C$3:$C$296,Samlet!$E3110)</f>
        <v>8.8000000000000007</v>
      </c>
      <c r="J3110" s="8">
        <f>SUMIFS(Baggrundsvariable!G$3:G$296,Baggrundsvariable!$A$3:$A$296,Samlet!$C3110,Baggrundsvariable!$C$3:$C$296,Samlet!$E3110)</f>
        <v>44.9</v>
      </c>
      <c r="K3110" s="8">
        <f>SUMIFS(Baggrundsvariable!H$3:H$296,Baggrundsvariable!$A$3:$A$296,Samlet!$C3110,Baggrundsvariable!$C$3:$C$296,Samlet!$E3110)</f>
        <v>18.2</v>
      </c>
      <c r="L3110" s="8">
        <f>SUMIFS(Baggrundsvariable!I$3:I$296,Baggrundsvariable!$A$3:$A$296,Samlet!$C3110,Baggrundsvariable!$C$3:$C$296,Samlet!$E3110)</f>
        <v>15.265994309928374</v>
      </c>
    </row>
    <row r="3111" spans="1:12">
      <c r="A3111">
        <v>1576</v>
      </c>
      <c r="B3111" t="s">
        <v>618</v>
      </c>
      <c r="C3111">
        <v>101</v>
      </c>
      <c r="D3111" t="s">
        <v>1232</v>
      </c>
      <c r="E3111">
        <v>2019</v>
      </c>
      <c r="F3111" s="15">
        <f>IF(VLOOKUP(IF($A3111&lt;1500,'BM011'!$D$5,IF($A3111&lt;1800,'BM011'!$D$5,IF($A3111&lt;2000,'BM011'!$D$5,$A3111))),'BM011'!$D$5:$U$607,'BM011'!U$609,0)="BRUG KOM",VLOOKUP($C3111,'BM010'!$C$5:$T$102,'BM010'!T$104,0),VLOOKUP(IF($A3111&lt;1500,'BM011'!$D$5,IF($A3111&lt;1800,'BM011'!$D$5,IF($A3111&lt;2000,'BM011'!$D$5,$A3111))),'BM011'!$D$5:$U$607,'BM011'!U$609,0))</f>
        <v>37082.25</v>
      </c>
      <c r="G3111">
        <f>SUMIFS(Baggrundsvariable!D$3:D$296,Baggrundsvariable!$A$3:$A$296,Samlet!$C3111,Baggrundsvariable!$C$3:$C$296,Samlet!$E3111)</f>
        <v>228338</v>
      </c>
      <c r="H3111" s="8">
        <f>SUMIFS(Baggrundsvariable!E$3:E$296,Baggrundsvariable!$A$3:$A$296,Samlet!$C3111,Baggrundsvariable!$C$3:$C$296,Samlet!$E3111)</f>
        <v>0.7583333333333333</v>
      </c>
      <c r="I3111" s="8">
        <f>SUMIFS(Baggrundsvariable!F$3:F$296,Baggrundsvariable!$A$3:$A$296,Samlet!$C3111,Baggrundsvariable!$C$3:$C$296,Samlet!$E3111)</f>
        <v>8.8000000000000007</v>
      </c>
      <c r="J3111" s="8">
        <f>SUMIFS(Baggrundsvariable!G$3:G$296,Baggrundsvariable!$A$3:$A$296,Samlet!$C3111,Baggrundsvariable!$C$3:$C$296,Samlet!$E3111)</f>
        <v>44.9</v>
      </c>
      <c r="K3111" s="8">
        <f>SUMIFS(Baggrundsvariable!H$3:H$296,Baggrundsvariable!$A$3:$A$296,Samlet!$C3111,Baggrundsvariable!$C$3:$C$296,Samlet!$E3111)</f>
        <v>18.2</v>
      </c>
      <c r="L3111" s="8">
        <f>SUMIFS(Baggrundsvariable!I$3:I$296,Baggrundsvariable!$A$3:$A$296,Samlet!$C3111,Baggrundsvariable!$C$3:$C$296,Samlet!$E3111)</f>
        <v>15.265994309928374</v>
      </c>
    </row>
    <row r="3112" spans="1:12">
      <c r="A3112">
        <v>1577</v>
      </c>
      <c r="B3112" t="s">
        <v>618</v>
      </c>
      <c r="C3112">
        <v>101</v>
      </c>
      <c r="D3112" t="s">
        <v>1232</v>
      </c>
      <c r="E3112">
        <v>2019</v>
      </c>
      <c r="F3112" s="15">
        <f>IF(VLOOKUP(IF($A3112&lt;1500,'BM011'!$D$5,IF($A3112&lt;1800,'BM011'!$D$5,IF($A3112&lt;2000,'BM011'!$D$5,$A3112))),'BM011'!$D$5:$U$607,'BM011'!U$609,0)="BRUG KOM",VLOOKUP($C3112,'BM010'!$C$5:$T$102,'BM010'!T$104,0),VLOOKUP(IF($A3112&lt;1500,'BM011'!$D$5,IF($A3112&lt;1800,'BM011'!$D$5,IF($A3112&lt;2000,'BM011'!$D$5,$A3112))),'BM011'!$D$5:$U$607,'BM011'!U$609,0))</f>
        <v>37082.25</v>
      </c>
      <c r="G3112">
        <f>SUMIFS(Baggrundsvariable!D$3:D$296,Baggrundsvariable!$A$3:$A$296,Samlet!$C3112,Baggrundsvariable!$C$3:$C$296,Samlet!$E3112)</f>
        <v>228338</v>
      </c>
      <c r="H3112" s="8">
        <f>SUMIFS(Baggrundsvariable!E$3:E$296,Baggrundsvariable!$A$3:$A$296,Samlet!$C3112,Baggrundsvariable!$C$3:$C$296,Samlet!$E3112)</f>
        <v>0.7583333333333333</v>
      </c>
      <c r="I3112" s="8">
        <f>SUMIFS(Baggrundsvariable!F$3:F$296,Baggrundsvariable!$A$3:$A$296,Samlet!$C3112,Baggrundsvariable!$C$3:$C$296,Samlet!$E3112)</f>
        <v>8.8000000000000007</v>
      </c>
      <c r="J3112" s="8">
        <f>SUMIFS(Baggrundsvariable!G$3:G$296,Baggrundsvariable!$A$3:$A$296,Samlet!$C3112,Baggrundsvariable!$C$3:$C$296,Samlet!$E3112)</f>
        <v>44.9</v>
      </c>
      <c r="K3112" s="8">
        <f>SUMIFS(Baggrundsvariable!H$3:H$296,Baggrundsvariable!$A$3:$A$296,Samlet!$C3112,Baggrundsvariable!$C$3:$C$296,Samlet!$E3112)</f>
        <v>18.2</v>
      </c>
      <c r="L3112" s="8">
        <f>SUMIFS(Baggrundsvariable!I$3:I$296,Baggrundsvariable!$A$3:$A$296,Samlet!$C3112,Baggrundsvariable!$C$3:$C$296,Samlet!$E3112)</f>
        <v>15.265994309928374</v>
      </c>
    </row>
    <row r="3113" spans="1:12">
      <c r="A3113">
        <v>1592</v>
      </c>
      <c r="B3113" t="s">
        <v>618</v>
      </c>
      <c r="C3113">
        <v>101</v>
      </c>
      <c r="D3113" t="s">
        <v>1232</v>
      </c>
      <c r="E3113">
        <v>2019</v>
      </c>
      <c r="F3113" s="15">
        <f>IF(VLOOKUP(IF($A3113&lt;1500,'BM011'!$D$5,IF($A3113&lt;1800,'BM011'!$D$5,IF($A3113&lt;2000,'BM011'!$D$5,$A3113))),'BM011'!$D$5:$U$607,'BM011'!U$609,0)="BRUG KOM",VLOOKUP($C3113,'BM010'!$C$5:$T$102,'BM010'!T$104,0),VLOOKUP(IF($A3113&lt;1500,'BM011'!$D$5,IF($A3113&lt;1800,'BM011'!$D$5,IF($A3113&lt;2000,'BM011'!$D$5,$A3113))),'BM011'!$D$5:$U$607,'BM011'!U$609,0))</f>
        <v>37082.25</v>
      </c>
      <c r="G3113">
        <f>SUMIFS(Baggrundsvariable!D$3:D$296,Baggrundsvariable!$A$3:$A$296,Samlet!$C3113,Baggrundsvariable!$C$3:$C$296,Samlet!$E3113)</f>
        <v>228338</v>
      </c>
      <c r="H3113" s="8">
        <f>SUMIFS(Baggrundsvariable!E$3:E$296,Baggrundsvariable!$A$3:$A$296,Samlet!$C3113,Baggrundsvariable!$C$3:$C$296,Samlet!$E3113)</f>
        <v>0.7583333333333333</v>
      </c>
      <c r="I3113" s="8">
        <f>SUMIFS(Baggrundsvariable!F$3:F$296,Baggrundsvariable!$A$3:$A$296,Samlet!$C3113,Baggrundsvariable!$C$3:$C$296,Samlet!$E3113)</f>
        <v>8.8000000000000007</v>
      </c>
      <c r="J3113" s="8">
        <f>SUMIFS(Baggrundsvariable!G$3:G$296,Baggrundsvariable!$A$3:$A$296,Samlet!$C3113,Baggrundsvariable!$C$3:$C$296,Samlet!$E3113)</f>
        <v>44.9</v>
      </c>
      <c r="K3113" s="8">
        <f>SUMIFS(Baggrundsvariable!H$3:H$296,Baggrundsvariable!$A$3:$A$296,Samlet!$C3113,Baggrundsvariable!$C$3:$C$296,Samlet!$E3113)</f>
        <v>18.2</v>
      </c>
      <c r="L3113" s="8">
        <f>SUMIFS(Baggrundsvariable!I$3:I$296,Baggrundsvariable!$A$3:$A$296,Samlet!$C3113,Baggrundsvariable!$C$3:$C$296,Samlet!$E3113)</f>
        <v>15.265994309928374</v>
      </c>
    </row>
    <row r="3114" spans="1:12">
      <c r="A3114">
        <v>1599</v>
      </c>
      <c r="B3114" t="s">
        <v>618</v>
      </c>
      <c r="C3114">
        <v>101</v>
      </c>
      <c r="D3114" t="s">
        <v>1232</v>
      </c>
      <c r="E3114">
        <v>2019</v>
      </c>
      <c r="F3114" s="15">
        <f>IF(VLOOKUP(IF($A3114&lt;1500,'BM011'!$D$5,IF($A3114&lt;1800,'BM011'!$D$5,IF($A3114&lt;2000,'BM011'!$D$5,$A3114))),'BM011'!$D$5:$U$607,'BM011'!U$609,0)="BRUG KOM",VLOOKUP($C3114,'BM010'!$C$5:$T$102,'BM010'!T$104,0),VLOOKUP(IF($A3114&lt;1500,'BM011'!$D$5,IF($A3114&lt;1800,'BM011'!$D$5,IF($A3114&lt;2000,'BM011'!$D$5,$A3114))),'BM011'!$D$5:$U$607,'BM011'!U$609,0))</f>
        <v>37082.25</v>
      </c>
      <c r="G3114">
        <f>SUMIFS(Baggrundsvariable!D$3:D$296,Baggrundsvariable!$A$3:$A$296,Samlet!$C3114,Baggrundsvariable!$C$3:$C$296,Samlet!$E3114)</f>
        <v>228338</v>
      </c>
      <c r="H3114" s="8">
        <f>SUMIFS(Baggrundsvariable!E$3:E$296,Baggrundsvariable!$A$3:$A$296,Samlet!$C3114,Baggrundsvariable!$C$3:$C$296,Samlet!$E3114)</f>
        <v>0.7583333333333333</v>
      </c>
      <c r="I3114" s="8">
        <f>SUMIFS(Baggrundsvariable!F$3:F$296,Baggrundsvariable!$A$3:$A$296,Samlet!$C3114,Baggrundsvariable!$C$3:$C$296,Samlet!$E3114)</f>
        <v>8.8000000000000007</v>
      </c>
      <c r="J3114" s="8">
        <f>SUMIFS(Baggrundsvariable!G$3:G$296,Baggrundsvariable!$A$3:$A$296,Samlet!$C3114,Baggrundsvariable!$C$3:$C$296,Samlet!$E3114)</f>
        <v>44.9</v>
      </c>
      <c r="K3114" s="8">
        <f>SUMIFS(Baggrundsvariable!H$3:H$296,Baggrundsvariable!$A$3:$A$296,Samlet!$C3114,Baggrundsvariable!$C$3:$C$296,Samlet!$E3114)</f>
        <v>18.2</v>
      </c>
      <c r="L3114" s="8">
        <f>SUMIFS(Baggrundsvariable!I$3:I$296,Baggrundsvariable!$A$3:$A$296,Samlet!$C3114,Baggrundsvariable!$C$3:$C$296,Samlet!$E3114)</f>
        <v>15.265994309928374</v>
      </c>
    </row>
    <row r="3115" spans="1:12">
      <c r="A3115">
        <v>1600</v>
      </c>
      <c r="B3115" t="s">
        <v>618</v>
      </c>
      <c r="C3115">
        <v>101</v>
      </c>
      <c r="D3115" t="s">
        <v>1232</v>
      </c>
      <c r="E3115">
        <v>2019</v>
      </c>
      <c r="F3115" s="15">
        <f>IF(VLOOKUP(IF($A3115&lt;1500,'BM011'!$D$5,IF($A3115&lt;1800,'BM011'!$D$5,IF($A3115&lt;2000,'BM011'!$D$5,$A3115))),'BM011'!$D$5:$U$607,'BM011'!U$609,0)="BRUG KOM",VLOOKUP($C3115,'BM010'!$C$5:$T$102,'BM010'!T$104,0),VLOOKUP(IF($A3115&lt;1500,'BM011'!$D$5,IF($A3115&lt;1800,'BM011'!$D$5,IF($A3115&lt;2000,'BM011'!$D$5,$A3115))),'BM011'!$D$5:$U$607,'BM011'!U$609,0))</f>
        <v>37082.25</v>
      </c>
      <c r="G3115">
        <f>SUMIFS(Baggrundsvariable!D$3:D$296,Baggrundsvariable!$A$3:$A$296,Samlet!$C3115,Baggrundsvariable!$C$3:$C$296,Samlet!$E3115)</f>
        <v>228338</v>
      </c>
      <c r="H3115" s="8">
        <f>SUMIFS(Baggrundsvariable!E$3:E$296,Baggrundsvariable!$A$3:$A$296,Samlet!$C3115,Baggrundsvariable!$C$3:$C$296,Samlet!$E3115)</f>
        <v>0.7583333333333333</v>
      </c>
      <c r="I3115" s="8">
        <f>SUMIFS(Baggrundsvariable!F$3:F$296,Baggrundsvariable!$A$3:$A$296,Samlet!$C3115,Baggrundsvariable!$C$3:$C$296,Samlet!$E3115)</f>
        <v>8.8000000000000007</v>
      </c>
      <c r="J3115" s="8">
        <f>SUMIFS(Baggrundsvariable!G$3:G$296,Baggrundsvariable!$A$3:$A$296,Samlet!$C3115,Baggrundsvariable!$C$3:$C$296,Samlet!$E3115)</f>
        <v>44.9</v>
      </c>
      <c r="K3115" s="8">
        <f>SUMIFS(Baggrundsvariable!H$3:H$296,Baggrundsvariable!$A$3:$A$296,Samlet!$C3115,Baggrundsvariable!$C$3:$C$296,Samlet!$E3115)</f>
        <v>18.2</v>
      </c>
      <c r="L3115" s="8">
        <f>SUMIFS(Baggrundsvariable!I$3:I$296,Baggrundsvariable!$A$3:$A$296,Samlet!$C3115,Baggrundsvariable!$C$3:$C$296,Samlet!$E3115)</f>
        <v>15.265994309928374</v>
      </c>
    </row>
    <row r="3116" spans="1:12">
      <c r="A3116">
        <v>1601</v>
      </c>
      <c r="B3116" t="s">
        <v>618</v>
      </c>
      <c r="C3116">
        <v>101</v>
      </c>
      <c r="D3116" t="s">
        <v>1232</v>
      </c>
      <c r="E3116">
        <v>2019</v>
      </c>
      <c r="F3116" s="15">
        <f>IF(VLOOKUP(IF($A3116&lt;1500,'BM011'!$D$5,IF($A3116&lt;1800,'BM011'!$D$5,IF($A3116&lt;2000,'BM011'!$D$5,$A3116))),'BM011'!$D$5:$U$607,'BM011'!U$609,0)="BRUG KOM",VLOOKUP($C3116,'BM010'!$C$5:$T$102,'BM010'!T$104,0),VLOOKUP(IF($A3116&lt;1500,'BM011'!$D$5,IF($A3116&lt;1800,'BM011'!$D$5,IF($A3116&lt;2000,'BM011'!$D$5,$A3116))),'BM011'!$D$5:$U$607,'BM011'!U$609,0))</f>
        <v>37082.25</v>
      </c>
      <c r="G3116">
        <f>SUMIFS(Baggrundsvariable!D$3:D$296,Baggrundsvariable!$A$3:$A$296,Samlet!$C3116,Baggrundsvariable!$C$3:$C$296,Samlet!$E3116)</f>
        <v>228338</v>
      </c>
      <c r="H3116" s="8">
        <f>SUMIFS(Baggrundsvariable!E$3:E$296,Baggrundsvariable!$A$3:$A$296,Samlet!$C3116,Baggrundsvariable!$C$3:$C$296,Samlet!$E3116)</f>
        <v>0.7583333333333333</v>
      </c>
      <c r="I3116" s="8">
        <f>SUMIFS(Baggrundsvariable!F$3:F$296,Baggrundsvariable!$A$3:$A$296,Samlet!$C3116,Baggrundsvariable!$C$3:$C$296,Samlet!$E3116)</f>
        <v>8.8000000000000007</v>
      </c>
      <c r="J3116" s="8">
        <f>SUMIFS(Baggrundsvariable!G$3:G$296,Baggrundsvariable!$A$3:$A$296,Samlet!$C3116,Baggrundsvariable!$C$3:$C$296,Samlet!$E3116)</f>
        <v>44.9</v>
      </c>
      <c r="K3116" s="8">
        <f>SUMIFS(Baggrundsvariable!H$3:H$296,Baggrundsvariable!$A$3:$A$296,Samlet!$C3116,Baggrundsvariable!$C$3:$C$296,Samlet!$E3116)</f>
        <v>18.2</v>
      </c>
      <c r="L3116" s="8">
        <f>SUMIFS(Baggrundsvariable!I$3:I$296,Baggrundsvariable!$A$3:$A$296,Samlet!$C3116,Baggrundsvariable!$C$3:$C$296,Samlet!$E3116)</f>
        <v>15.265994309928374</v>
      </c>
    </row>
    <row r="3117" spans="1:12">
      <c r="A3117">
        <v>1602</v>
      </c>
      <c r="B3117" t="s">
        <v>618</v>
      </c>
      <c r="C3117">
        <v>101</v>
      </c>
      <c r="D3117" t="s">
        <v>1232</v>
      </c>
      <c r="E3117">
        <v>2019</v>
      </c>
      <c r="F3117" s="15">
        <f>IF(VLOOKUP(IF($A3117&lt;1500,'BM011'!$D$5,IF($A3117&lt;1800,'BM011'!$D$5,IF($A3117&lt;2000,'BM011'!$D$5,$A3117))),'BM011'!$D$5:$U$607,'BM011'!U$609,0)="BRUG KOM",VLOOKUP($C3117,'BM010'!$C$5:$T$102,'BM010'!T$104,0),VLOOKUP(IF($A3117&lt;1500,'BM011'!$D$5,IF($A3117&lt;1800,'BM011'!$D$5,IF($A3117&lt;2000,'BM011'!$D$5,$A3117))),'BM011'!$D$5:$U$607,'BM011'!U$609,0))</f>
        <v>37082.25</v>
      </c>
      <c r="G3117">
        <f>SUMIFS(Baggrundsvariable!D$3:D$296,Baggrundsvariable!$A$3:$A$296,Samlet!$C3117,Baggrundsvariable!$C$3:$C$296,Samlet!$E3117)</f>
        <v>228338</v>
      </c>
      <c r="H3117" s="8">
        <f>SUMIFS(Baggrundsvariable!E$3:E$296,Baggrundsvariable!$A$3:$A$296,Samlet!$C3117,Baggrundsvariable!$C$3:$C$296,Samlet!$E3117)</f>
        <v>0.7583333333333333</v>
      </c>
      <c r="I3117" s="8">
        <f>SUMIFS(Baggrundsvariable!F$3:F$296,Baggrundsvariable!$A$3:$A$296,Samlet!$C3117,Baggrundsvariable!$C$3:$C$296,Samlet!$E3117)</f>
        <v>8.8000000000000007</v>
      </c>
      <c r="J3117" s="8">
        <f>SUMIFS(Baggrundsvariable!G$3:G$296,Baggrundsvariable!$A$3:$A$296,Samlet!$C3117,Baggrundsvariable!$C$3:$C$296,Samlet!$E3117)</f>
        <v>44.9</v>
      </c>
      <c r="K3117" s="8">
        <f>SUMIFS(Baggrundsvariable!H$3:H$296,Baggrundsvariable!$A$3:$A$296,Samlet!$C3117,Baggrundsvariable!$C$3:$C$296,Samlet!$E3117)</f>
        <v>18.2</v>
      </c>
      <c r="L3117" s="8">
        <f>SUMIFS(Baggrundsvariable!I$3:I$296,Baggrundsvariable!$A$3:$A$296,Samlet!$C3117,Baggrundsvariable!$C$3:$C$296,Samlet!$E3117)</f>
        <v>15.265994309928374</v>
      </c>
    </row>
    <row r="3118" spans="1:12">
      <c r="A3118">
        <v>1603</v>
      </c>
      <c r="B3118" t="s">
        <v>618</v>
      </c>
      <c r="C3118">
        <v>101</v>
      </c>
      <c r="D3118" t="s">
        <v>1232</v>
      </c>
      <c r="E3118">
        <v>2019</v>
      </c>
      <c r="F3118" s="15">
        <f>IF(VLOOKUP(IF($A3118&lt;1500,'BM011'!$D$5,IF($A3118&lt;1800,'BM011'!$D$5,IF($A3118&lt;2000,'BM011'!$D$5,$A3118))),'BM011'!$D$5:$U$607,'BM011'!U$609,0)="BRUG KOM",VLOOKUP($C3118,'BM010'!$C$5:$T$102,'BM010'!T$104,0),VLOOKUP(IF($A3118&lt;1500,'BM011'!$D$5,IF($A3118&lt;1800,'BM011'!$D$5,IF($A3118&lt;2000,'BM011'!$D$5,$A3118))),'BM011'!$D$5:$U$607,'BM011'!U$609,0))</f>
        <v>37082.25</v>
      </c>
      <c r="G3118">
        <f>SUMIFS(Baggrundsvariable!D$3:D$296,Baggrundsvariable!$A$3:$A$296,Samlet!$C3118,Baggrundsvariable!$C$3:$C$296,Samlet!$E3118)</f>
        <v>228338</v>
      </c>
      <c r="H3118" s="8">
        <f>SUMIFS(Baggrundsvariable!E$3:E$296,Baggrundsvariable!$A$3:$A$296,Samlet!$C3118,Baggrundsvariable!$C$3:$C$296,Samlet!$E3118)</f>
        <v>0.7583333333333333</v>
      </c>
      <c r="I3118" s="8">
        <f>SUMIFS(Baggrundsvariable!F$3:F$296,Baggrundsvariable!$A$3:$A$296,Samlet!$C3118,Baggrundsvariable!$C$3:$C$296,Samlet!$E3118)</f>
        <v>8.8000000000000007</v>
      </c>
      <c r="J3118" s="8">
        <f>SUMIFS(Baggrundsvariable!G$3:G$296,Baggrundsvariable!$A$3:$A$296,Samlet!$C3118,Baggrundsvariable!$C$3:$C$296,Samlet!$E3118)</f>
        <v>44.9</v>
      </c>
      <c r="K3118" s="8">
        <f>SUMIFS(Baggrundsvariable!H$3:H$296,Baggrundsvariable!$A$3:$A$296,Samlet!$C3118,Baggrundsvariable!$C$3:$C$296,Samlet!$E3118)</f>
        <v>18.2</v>
      </c>
      <c r="L3118" s="8">
        <f>SUMIFS(Baggrundsvariable!I$3:I$296,Baggrundsvariable!$A$3:$A$296,Samlet!$C3118,Baggrundsvariable!$C$3:$C$296,Samlet!$E3118)</f>
        <v>15.265994309928374</v>
      </c>
    </row>
    <row r="3119" spans="1:12">
      <c r="A3119">
        <v>1604</v>
      </c>
      <c r="B3119" t="s">
        <v>618</v>
      </c>
      <c r="C3119">
        <v>101</v>
      </c>
      <c r="D3119" t="s">
        <v>1232</v>
      </c>
      <c r="E3119">
        <v>2019</v>
      </c>
      <c r="F3119" s="15">
        <f>IF(VLOOKUP(IF($A3119&lt;1500,'BM011'!$D$5,IF($A3119&lt;1800,'BM011'!$D$5,IF($A3119&lt;2000,'BM011'!$D$5,$A3119))),'BM011'!$D$5:$U$607,'BM011'!U$609,0)="BRUG KOM",VLOOKUP($C3119,'BM010'!$C$5:$T$102,'BM010'!T$104,0),VLOOKUP(IF($A3119&lt;1500,'BM011'!$D$5,IF($A3119&lt;1800,'BM011'!$D$5,IF($A3119&lt;2000,'BM011'!$D$5,$A3119))),'BM011'!$D$5:$U$607,'BM011'!U$609,0))</f>
        <v>37082.25</v>
      </c>
      <c r="G3119">
        <f>SUMIFS(Baggrundsvariable!D$3:D$296,Baggrundsvariable!$A$3:$A$296,Samlet!$C3119,Baggrundsvariable!$C$3:$C$296,Samlet!$E3119)</f>
        <v>228338</v>
      </c>
      <c r="H3119" s="8">
        <f>SUMIFS(Baggrundsvariable!E$3:E$296,Baggrundsvariable!$A$3:$A$296,Samlet!$C3119,Baggrundsvariable!$C$3:$C$296,Samlet!$E3119)</f>
        <v>0.7583333333333333</v>
      </c>
      <c r="I3119" s="8">
        <f>SUMIFS(Baggrundsvariable!F$3:F$296,Baggrundsvariable!$A$3:$A$296,Samlet!$C3119,Baggrundsvariable!$C$3:$C$296,Samlet!$E3119)</f>
        <v>8.8000000000000007</v>
      </c>
      <c r="J3119" s="8">
        <f>SUMIFS(Baggrundsvariable!G$3:G$296,Baggrundsvariable!$A$3:$A$296,Samlet!$C3119,Baggrundsvariable!$C$3:$C$296,Samlet!$E3119)</f>
        <v>44.9</v>
      </c>
      <c r="K3119" s="8">
        <f>SUMIFS(Baggrundsvariable!H$3:H$296,Baggrundsvariable!$A$3:$A$296,Samlet!$C3119,Baggrundsvariable!$C$3:$C$296,Samlet!$E3119)</f>
        <v>18.2</v>
      </c>
      <c r="L3119" s="8">
        <f>SUMIFS(Baggrundsvariable!I$3:I$296,Baggrundsvariable!$A$3:$A$296,Samlet!$C3119,Baggrundsvariable!$C$3:$C$296,Samlet!$E3119)</f>
        <v>15.265994309928374</v>
      </c>
    </row>
    <row r="3120" spans="1:12">
      <c r="A3120">
        <v>1605</v>
      </c>
      <c r="B3120" t="s">
        <v>618</v>
      </c>
      <c r="C3120">
        <v>101</v>
      </c>
      <c r="D3120" t="s">
        <v>1232</v>
      </c>
      <c r="E3120">
        <v>2019</v>
      </c>
      <c r="F3120" s="15">
        <f>IF(VLOOKUP(IF($A3120&lt;1500,'BM011'!$D$5,IF($A3120&lt;1800,'BM011'!$D$5,IF($A3120&lt;2000,'BM011'!$D$5,$A3120))),'BM011'!$D$5:$U$607,'BM011'!U$609,0)="BRUG KOM",VLOOKUP($C3120,'BM010'!$C$5:$T$102,'BM010'!T$104,0),VLOOKUP(IF($A3120&lt;1500,'BM011'!$D$5,IF($A3120&lt;1800,'BM011'!$D$5,IF($A3120&lt;2000,'BM011'!$D$5,$A3120))),'BM011'!$D$5:$U$607,'BM011'!U$609,0))</f>
        <v>37082.25</v>
      </c>
      <c r="G3120">
        <f>SUMIFS(Baggrundsvariable!D$3:D$296,Baggrundsvariable!$A$3:$A$296,Samlet!$C3120,Baggrundsvariable!$C$3:$C$296,Samlet!$E3120)</f>
        <v>228338</v>
      </c>
      <c r="H3120" s="8">
        <f>SUMIFS(Baggrundsvariable!E$3:E$296,Baggrundsvariable!$A$3:$A$296,Samlet!$C3120,Baggrundsvariable!$C$3:$C$296,Samlet!$E3120)</f>
        <v>0.7583333333333333</v>
      </c>
      <c r="I3120" s="8">
        <f>SUMIFS(Baggrundsvariable!F$3:F$296,Baggrundsvariable!$A$3:$A$296,Samlet!$C3120,Baggrundsvariable!$C$3:$C$296,Samlet!$E3120)</f>
        <v>8.8000000000000007</v>
      </c>
      <c r="J3120" s="8">
        <f>SUMIFS(Baggrundsvariable!G$3:G$296,Baggrundsvariable!$A$3:$A$296,Samlet!$C3120,Baggrundsvariable!$C$3:$C$296,Samlet!$E3120)</f>
        <v>44.9</v>
      </c>
      <c r="K3120" s="8">
        <f>SUMIFS(Baggrundsvariable!H$3:H$296,Baggrundsvariable!$A$3:$A$296,Samlet!$C3120,Baggrundsvariable!$C$3:$C$296,Samlet!$E3120)</f>
        <v>18.2</v>
      </c>
      <c r="L3120" s="8">
        <f>SUMIFS(Baggrundsvariable!I$3:I$296,Baggrundsvariable!$A$3:$A$296,Samlet!$C3120,Baggrundsvariable!$C$3:$C$296,Samlet!$E3120)</f>
        <v>15.265994309928374</v>
      </c>
    </row>
    <row r="3121" spans="1:12">
      <c r="A3121">
        <v>1606</v>
      </c>
      <c r="B3121" t="s">
        <v>618</v>
      </c>
      <c r="C3121">
        <v>101</v>
      </c>
      <c r="D3121" t="s">
        <v>1232</v>
      </c>
      <c r="E3121">
        <v>2019</v>
      </c>
      <c r="F3121" s="15">
        <f>IF(VLOOKUP(IF($A3121&lt;1500,'BM011'!$D$5,IF($A3121&lt;1800,'BM011'!$D$5,IF($A3121&lt;2000,'BM011'!$D$5,$A3121))),'BM011'!$D$5:$U$607,'BM011'!U$609,0)="BRUG KOM",VLOOKUP($C3121,'BM010'!$C$5:$T$102,'BM010'!T$104,0),VLOOKUP(IF($A3121&lt;1500,'BM011'!$D$5,IF($A3121&lt;1800,'BM011'!$D$5,IF($A3121&lt;2000,'BM011'!$D$5,$A3121))),'BM011'!$D$5:$U$607,'BM011'!U$609,0))</f>
        <v>37082.25</v>
      </c>
      <c r="G3121">
        <f>SUMIFS(Baggrundsvariable!D$3:D$296,Baggrundsvariable!$A$3:$A$296,Samlet!$C3121,Baggrundsvariable!$C$3:$C$296,Samlet!$E3121)</f>
        <v>228338</v>
      </c>
      <c r="H3121" s="8">
        <f>SUMIFS(Baggrundsvariable!E$3:E$296,Baggrundsvariable!$A$3:$A$296,Samlet!$C3121,Baggrundsvariable!$C$3:$C$296,Samlet!$E3121)</f>
        <v>0.7583333333333333</v>
      </c>
      <c r="I3121" s="8">
        <f>SUMIFS(Baggrundsvariable!F$3:F$296,Baggrundsvariable!$A$3:$A$296,Samlet!$C3121,Baggrundsvariable!$C$3:$C$296,Samlet!$E3121)</f>
        <v>8.8000000000000007</v>
      </c>
      <c r="J3121" s="8">
        <f>SUMIFS(Baggrundsvariable!G$3:G$296,Baggrundsvariable!$A$3:$A$296,Samlet!$C3121,Baggrundsvariable!$C$3:$C$296,Samlet!$E3121)</f>
        <v>44.9</v>
      </c>
      <c r="K3121" s="8">
        <f>SUMIFS(Baggrundsvariable!H$3:H$296,Baggrundsvariable!$A$3:$A$296,Samlet!$C3121,Baggrundsvariable!$C$3:$C$296,Samlet!$E3121)</f>
        <v>18.2</v>
      </c>
      <c r="L3121" s="8">
        <f>SUMIFS(Baggrundsvariable!I$3:I$296,Baggrundsvariable!$A$3:$A$296,Samlet!$C3121,Baggrundsvariable!$C$3:$C$296,Samlet!$E3121)</f>
        <v>15.265994309928374</v>
      </c>
    </row>
    <row r="3122" spans="1:12">
      <c r="A3122">
        <v>1607</v>
      </c>
      <c r="B3122" t="s">
        <v>618</v>
      </c>
      <c r="C3122">
        <v>101</v>
      </c>
      <c r="D3122" t="s">
        <v>1232</v>
      </c>
      <c r="E3122">
        <v>2019</v>
      </c>
      <c r="F3122" s="15">
        <f>IF(VLOOKUP(IF($A3122&lt;1500,'BM011'!$D$5,IF($A3122&lt;1800,'BM011'!$D$5,IF($A3122&lt;2000,'BM011'!$D$5,$A3122))),'BM011'!$D$5:$U$607,'BM011'!U$609,0)="BRUG KOM",VLOOKUP($C3122,'BM010'!$C$5:$T$102,'BM010'!T$104,0),VLOOKUP(IF($A3122&lt;1500,'BM011'!$D$5,IF($A3122&lt;1800,'BM011'!$D$5,IF($A3122&lt;2000,'BM011'!$D$5,$A3122))),'BM011'!$D$5:$U$607,'BM011'!U$609,0))</f>
        <v>37082.25</v>
      </c>
      <c r="G3122">
        <f>SUMIFS(Baggrundsvariable!D$3:D$296,Baggrundsvariable!$A$3:$A$296,Samlet!$C3122,Baggrundsvariable!$C$3:$C$296,Samlet!$E3122)</f>
        <v>228338</v>
      </c>
      <c r="H3122" s="8">
        <f>SUMIFS(Baggrundsvariable!E$3:E$296,Baggrundsvariable!$A$3:$A$296,Samlet!$C3122,Baggrundsvariable!$C$3:$C$296,Samlet!$E3122)</f>
        <v>0.7583333333333333</v>
      </c>
      <c r="I3122" s="8">
        <f>SUMIFS(Baggrundsvariable!F$3:F$296,Baggrundsvariable!$A$3:$A$296,Samlet!$C3122,Baggrundsvariable!$C$3:$C$296,Samlet!$E3122)</f>
        <v>8.8000000000000007</v>
      </c>
      <c r="J3122" s="8">
        <f>SUMIFS(Baggrundsvariable!G$3:G$296,Baggrundsvariable!$A$3:$A$296,Samlet!$C3122,Baggrundsvariable!$C$3:$C$296,Samlet!$E3122)</f>
        <v>44.9</v>
      </c>
      <c r="K3122" s="8">
        <f>SUMIFS(Baggrundsvariable!H$3:H$296,Baggrundsvariable!$A$3:$A$296,Samlet!$C3122,Baggrundsvariable!$C$3:$C$296,Samlet!$E3122)</f>
        <v>18.2</v>
      </c>
      <c r="L3122" s="8">
        <f>SUMIFS(Baggrundsvariable!I$3:I$296,Baggrundsvariable!$A$3:$A$296,Samlet!$C3122,Baggrundsvariable!$C$3:$C$296,Samlet!$E3122)</f>
        <v>15.265994309928374</v>
      </c>
    </row>
    <row r="3123" spans="1:12">
      <c r="A3123">
        <v>1608</v>
      </c>
      <c r="B3123" t="s">
        <v>618</v>
      </c>
      <c r="C3123">
        <v>101</v>
      </c>
      <c r="D3123" t="s">
        <v>1232</v>
      </c>
      <c r="E3123">
        <v>2019</v>
      </c>
      <c r="F3123" s="15">
        <f>IF(VLOOKUP(IF($A3123&lt;1500,'BM011'!$D$5,IF($A3123&lt;1800,'BM011'!$D$5,IF($A3123&lt;2000,'BM011'!$D$5,$A3123))),'BM011'!$D$5:$U$607,'BM011'!U$609,0)="BRUG KOM",VLOOKUP($C3123,'BM010'!$C$5:$T$102,'BM010'!T$104,0),VLOOKUP(IF($A3123&lt;1500,'BM011'!$D$5,IF($A3123&lt;1800,'BM011'!$D$5,IF($A3123&lt;2000,'BM011'!$D$5,$A3123))),'BM011'!$D$5:$U$607,'BM011'!U$609,0))</f>
        <v>37082.25</v>
      </c>
      <c r="G3123">
        <f>SUMIFS(Baggrundsvariable!D$3:D$296,Baggrundsvariable!$A$3:$A$296,Samlet!$C3123,Baggrundsvariable!$C$3:$C$296,Samlet!$E3123)</f>
        <v>228338</v>
      </c>
      <c r="H3123" s="8">
        <f>SUMIFS(Baggrundsvariable!E$3:E$296,Baggrundsvariable!$A$3:$A$296,Samlet!$C3123,Baggrundsvariable!$C$3:$C$296,Samlet!$E3123)</f>
        <v>0.7583333333333333</v>
      </c>
      <c r="I3123" s="8">
        <f>SUMIFS(Baggrundsvariable!F$3:F$296,Baggrundsvariable!$A$3:$A$296,Samlet!$C3123,Baggrundsvariable!$C$3:$C$296,Samlet!$E3123)</f>
        <v>8.8000000000000007</v>
      </c>
      <c r="J3123" s="8">
        <f>SUMIFS(Baggrundsvariable!G$3:G$296,Baggrundsvariable!$A$3:$A$296,Samlet!$C3123,Baggrundsvariable!$C$3:$C$296,Samlet!$E3123)</f>
        <v>44.9</v>
      </c>
      <c r="K3123" s="8">
        <f>SUMIFS(Baggrundsvariable!H$3:H$296,Baggrundsvariable!$A$3:$A$296,Samlet!$C3123,Baggrundsvariable!$C$3:$C$296,Samlet!$E3123)</f>
        <v>18.2</v>
      </c>
      <c r="L3123" s="8">
        <f>SUMIFS(Baggrundsvariable!I$3:I$296,Baggrundsvariable!$A$3:$A$296,Samlet!$C3123,Baggrundsvariable!$C$3:$C$296,Samlet!$E3123)</f>
        <v>15.265994309928374</v>
      </c>
    </row>
    <row r="3124" spans="1:12">
      <c r="A3124">
        <v>1609</v>
      </c>
      <c r="B3124" t="s">
        <v>618</v>
      </c>
      <c r="C3124">
        <v>101</v>
      </c>
      <c r="D3124" t="s">
        <v>1232</v>
      </c>
      <c r="E3124">
        <v>2019</v>
      </c>
      <c r="F3124" s="15">
        <f>IF(VLOOKUP(IF($A3124&lt;1500,'BM011'!$D$5,IF($A3124&lt;1800,'BM011'!$D$5,IF($A3124&lt;2000,'BM011'!$D$5,$A3124))),'BM011'!$D$5:$U$607,'BM011'!U$609,0)="BRUG KOM",VLOOKUP($C3124,'BM010'!$C$5:$T$102,'BM010'!T$104,0),VLOOKUP(IF($A3124&lt;1500,'BM011'!$D$5,IF($A3124&lt;1800,'BM011'!$D$5,IF($A3124&lt;2000,'BM011'!$D$5,$A3124))),'BM011'!$D$5:$U$607,'BM011'!U$609,0))</f>
        <v>37082.25</v>
      </c>
      <c r="G3124">
        <f>SUMIFS(Baggrundsvariable!D$3:D$296,Baggrundsvariable!$A$3:$A$296,Samlet!$C3124,Baggrundsvariable!$C$3:$C$296,Samlet!$E3124)</f>
        <v>228338</v>
      </c>
      <c r="H3124" s="8">
        <f>SUMIFS(Baggrundsvariable!E$3:E$296,Baggrundsvariable!$A$3:$A$296,Samlet!$C3124,Baggrundsvariable!$C$3:$C$296,Samlet!$E3124)</f>
        <v>0.7583333333333333</v>
      </c>
      <c r="I3124" s="8">
        <f>SUMIFS(Baggrundsvariable!F$3:F$296,Baggrundsvariable!$A$3:$A$296,Samlet!$C3124,Baggrundsvariable!$C$3:$C$296,Samlet!$E3124)</f>
        <v>8.8000000000000007</v>
      </c>
      <c r="J3124" s="8">
        <f>SUMIFS(Baggrundsvariable!G$3:G$296,Baggrundsvariable!$A$3:$A$296,Samlet!$C3124,Baggrundsvariable!$C$3:$C$296,Samlet!$E3124)</f>
        <v>44.9</v>
      </c>
      <c r="K3124" s="8">
        <f>SUMIFS(Baggrundsvariable!H$3:H$296,Baggrundsvariable!$A$3:$A$296,Samlet!$C3124,Baggrundsvariable!$C$3:$C$296,Samlet!$E3124)</f>
        <v>18.2</v>
      </c>
      <c r="L3124" s="8">
        <f>SUMIFS(Baggrundsvariable!I$3:I$296,Baggrundsvariable!$A$3:$A$296,Samlet!$C3124,Baggrundsvariable!$C$3:$C$296,Samlet!$E3124)</f>
        <v>15.265994309928374</v>
      </c>
    </row>
    <row r="3125" spans="1:12">
      <c r="A3125">
        <v>1610</v>
      </c>
      <c r="B3125" t="s">
        <v>618</v>
      </c>
      <c r="C3125">
        <v>101</v>
      </c>
      <c r="D3125" t="s">
        <v>1232</v>
      </c>
      <c r="E3125">
        <v>2019</v>
      </c>
      <c r="F3125" s="15">
        <f>IF(VLOOKUP(IF($A3125&lt;1500,'BM011'!$D$5,IF($A3125&lt;1800,'BM011'!$D$5,IF($A3125&lt;2000,'BM011'!$D$5,$A3125))),'BM011'!$D$5:$U$607,'BM011'!U$609,0)="BRUG KOM",VLOOKUP($C3125,'BM010'!$C$5:$T$102,'BM010'!T$104,0),VLOOKUP(IF($A3125&lt;1500,'BM011'!$D$5,IF($A3125&lt;1800,'BM011'!$D$5,IF($A3125&lt;2000,'BM011'!$D$5,$A3125))),'BM011'!$D$5:$U$607,'BM011'!U$609,0))</f>
        <v>37082.25</v>
      </c>
      <c r="G3125">
        <f>SUMIFS(Baggrundsvariable!D$3:D$296,Baggrundsvariable!$A$3:$A$296,Samlet!$C3125,Baggrundsvariable!$C$3:$C$296,Samlet!$E3125)</f>
        <v>228338</v>
      </c>
      <c r="H3125" s="8">
        <f>SUMIFS(Baggrundsvariable!E$3:E$296,Baggrundsvariable!$A$3:$A$296,Samlet!$C3125,Baggrundsvariable!$C$3:$C$296,Samlet!$E3125)</f>
        <v>0.7583333333333333</v>
      </c>
      <c r="I3125" s="8">
        <f>SUMIFS(Baggrundsvariable!F$3:F$296,Baggrundsvariable!$A$3:$A$296,Samlet!$C3125,Baggrundsvariable!$C$3:$C$296,Samlet!$E3125)</f>
        <v>8.8000000000000007</v>
      </c>
      <c r="J3125" s="8">
        <f>SUMIFS(Baggrundsvariable!G$3:G$296,Baggrundsvariable!$A$3:$A$296,Samlet!$C3125,Baggrundsvariable!$C$3:$C$296,Samlet!$E3125)</f>
        <v>44.9</v>
      </c>
      <c r="K3125" s="8">
        <f>SUMIFS(Baggrundsvariable!H$3:H$296,Baggrundsvariable!$A$3:$A$296,Samlet!$C3125,Baggrundsvariable!$C$3:$C$296,Samlet!$E3125)</f>
        <v>18.2</v>
      </c>
      <c r="L3125" s="8">
        <f>SUMIFS(Baggrundsvariable!I$3:I$296,Baggrundsvariable!$A$3:$A$296,Samlet!$C3125,Baggrundsvariable!$C$3:$C$296,Samlet!$E3125)</f>
        <v>15.265994309928374</v>
      </c>
    </row>
    <row r="3126" spans="1:12">
      <c r="A3126">
        <v>1611</v>
      </c>
      <c r="B3126" t="s">
        <v>618</v>
      </c>
      <c r="C3126">
        <v>101</v>
      </c>
      <c r="D3126" t="s">
        <v>1232</v>
      </c>
      <c r="E3126">
        <v>2019</v>
      </c>
      <c r="F3126" s="15">
        <f>IF(VLOOKUP(IF($A3126&lt;1500,'BM011'!$D$5,IF($A3126&lt;1800,'BM011'!$D$5,IF($A3126&lt;2000,'BM011'!$D$5,$A3126))),'BM011'!$D$5:$U$607,'BM011'!U$609,0)="BRUG KOM",VLOOKUP($C3126,'BM010'!$C$5:$T$102,'BM010'!T$104,0),VLOOKUP(IF($A3126&lt;1500,'BM011'!$D$5,IF($A3126&lt;1800,'BM011'!$D$5,IF($A3126&lt;2000,'BM011'!$D$5,$A3126))),'BM011'!$D$5:$U$607,'BM011'!U$609,0))</f>
        <v>37082.25</v>
      </c>
      <c r="G3126">
        <f>SUMIFS(Baggrundsvariable!D$3:D$296,Baggrundsvariable!$A$3:$A$296,Samlet!$C3126,Baggrundsvariable!$C$3:$C$296,Samlet!$E3126)</f>
        <v>228338</v>
      </c>
      <c r="H3126" s="8">
        <f>SUMIFS(Baggrundsvariable!E$3:E$296,Baggrundsvariable!$A$3:$A$296,Samlet!$C3126,Baggrundsvariable!$C$3:$C$296,Samlet!$E3126)</f>
        <v>0.7583333333333333</v>
      </c>
      <c r="I3126" s="8">
        <f>SUMIFS(Baggrundsvariable!F$3:F$296,Baggrundsvariable!$A$3:$A$296,Samlet!$C3126,Baggrundsvariable!$C$3:$C$296,Samlet!$E3126)</f>
        <v>8.8000000000000007</v>
      </c>
      <c r="J3126" s="8">
        <f>SUMIFS(Baggrundsvariable!G$3:G$296,Baggrundsvariable!$A$3:$A$296,Samlet!$C3126,Baggrundsvariable!$C$3:$C$296,Samlet!$E3126)</f>
        <v>44.9</v>
      </c>
      <c r="K3126" s="8">
        <f>SUMIFS(Baggrundsvariable!H$3:H$296,Baggrundsvariable!$A$3:$A$296,Samlet!$C3126,Baggrundsvariable!$C$3:$C$296,Samlet!$E3126)</f>
        <v>18.2</v>
      </c>
      <c r="L3126" s="8">
        <f>SUMIFS(Baggrundsvariable!I$3:I$296,Baggrundsvariable!$A$3:$A$296,Samlet!$C3126,Baggrundsvariable!$C$3:$C$296,Samlet!$E3126)</f>
        <v>15.265994309928374</v>
      </c>
    </row>
    <row r="3127" spans="1:12">
      <c r="A3127">
        <v>1612</v>
      </c>
      <c r="B3127" t="s">
        <v>618</v>
      </c>
      <c r="C3127">
        <v>101</v>
      </c>
      <c r="D3127" t="s">
        <v>1232</v>
      </c>
      <c r="E3127">
        <v>2019</v>
      </c>
      <c r="F3127" s="15">
        <f>IF(VLOOKUP(IF($A3127&lt;1500,'BM011'!$D$5,IF($A3127&lt;1800,'BM011'!$D$5,IF($A3127&lt;2000,'BM011'!$D$5,$A3127))),'BM011'!$D$5:$U$607,'BM011'!U$609,0)="BRUG KOM",VLOOKUP($C3127,'BM010'!$C$5:$T$102,'BM010'!T$104,0),VLOOKUP(IF($A3127&lt;1500,'BM011'!$D$5,IF($A3127&lt;1800,'BM011'!$D$5,IF($A3127&lt;2000,'BM011'!$D$5,$A3127))),'BM011'!$D$5:$U$607,'BM011'!U$609,0))</f>
        <v>37082.25</v>
      </c>
      <c r="G3127">
        <f>SUMIFS(Baggrundsvariable!D$3:D$296,Baggrundsvariable!$A$3:$A$296,Samlet!$C3127,Baggrundsvariable!$C$3:$C$296,Samlet!$E3127)</f>
        <v>228338</v>
      </c>
      <c r="H3127" s="8">
        <f>SUMIFS(Baggrundsvariable!E$3:E$296,Baggrundsvariable!$A$3:$A$296,Samlet!$C3127,Baggrundsvariable!$C$3:$C$296,Samlet!$E3127)</f>
        <v>0.7583333333333333</v>
      </c>
      <c r="I3127" s="8">
        <f>SUMIFS(Baggrundsvariable!F$3:F$296,Baggrundsvariable!$A$3:$A$296,Samlet!$C3127,Baggrundsvariable!$C$3:$C$296,Samlet!$E3127)</f>
        <v>8.8000000000000007</v>
      </c>
      <c r="J3127" s="8">
        <f>SUMIFS(Baggrundsvariable!G$3:G$296,Baggrundsvariable!$A$3:$A$296,Samlet!$C3127,Baggrundsvariable!$C$3:$C$296,Samlet!$E3127)</f>
        <v>44.9</v>
      </c>
      <c r="K3127" s="8">
        <f>SUMIFS(Baggrundsvariable!H$3:H$296,Baggrundsvariable!$A$3:$A$296,Samlet!$C3127,Baggrundsvariable!$C$3:$C$296,Samlet!$E3127)</f>
        <v>18.2</v>
      </c>
      <c r="L3127" s="8">
        <f>SUMIFS(Baggrundsvariable!I$3:I$296,Baggrundsvariable!$A$3:$A$296,Samlet!$C3127,Baggrundsvariable!$C$3:$C$296,Samlet!$E3127)</f>
        <v>15.265994309928374</v>
      </c>
    </row>
    <row r="3128" spans="1:12">
      <c r="A3128">
        <v>1613</v>
      </c>
      <c r="B3128" t="s">
        <v>618</v>
      </c>
      <c r="C3128">
        <v>101</v>
      </c>
      <c r="D3128" t="s">
        <v>1232</v>
      </c>
      <c r="E3128">
        <v>2019</v>
      </c>
      <c r="F3128" s="15">
        <f>IF(VLOOKUP(IF($A3128&lt;1500,'BM011'!$D$5,IF($A3128&lt;1800,'BM011'!$D$5,IF($A3128&lt;2000,'BM011'!$D$5,$A3128))),'BM011'!$D$5:$U$607,'BM011'!U$609,0)="BRUG KOM",VLOOKUP($C3128,'BM010'!$C$5:$T$102,'BM010'!T$104,0),VLOOKUP(IF($A3128&lt;1500,'BM011'!$D$5,IF($A3128&lt;1800,'BM011'!$D$5,IF($A3128&lt;2000,'BM011'!$D$5,$A3128))),'BM011'!$D$5:$U$607,'BM011'!U$609,0))</f>
        <v>37082.25</v>
      </c>
      <c r="G3128">
        <f>SUMIFS(Baggrundsvariable!D$3:D$296,Baggrundsvariable!$A$3:$A$296,Samlet!$C3128,Baggrundsvariable!$C$3:$C$296,Samlet!$E3128)</f>
        <v>228338</v>
      </c>
      <c r="H3128" s="8">
        <f>SUMIFS(Baggrundsvariable!E$3:E$296,Baggrundsvariable!$A$3:$A$296,Samlet!$C3128,Baggrundsvariable!$C$3:$C$296,Samlet!$E3128)</f>
        <v>0.7583333333333333</v>
      </c>
      <c r="I3128" s="8">
        <f>SUMIFS(Baggrundsvariable!F$3:F$296,Baggrundsvariable!$A$3:$A$296,Samlet!$C3128,Baggrundsvariable!$C$3:$C$296,Samlet!$E3128)</f>
        <v>8.8000000000000007</v>
      </c>
      <c r="J3128" s="8">
        <f>SUMIFS(Baggrundsvariable!G$3:G$296,Baggrundsvariable!$A$3:$A$296,Samlet!$C3128,Baggrundsvariable!$C$3:$C$296,Samlet!$E3128)</f>
        <v>44.9</v>
      </c>
      <c r="K3128" s="8">
        <f>SUMIFS(Baggrundsvariable!H$3:H$296,Baggrundsvariable!$A$3:$A$296,Samlet!$C3128,Baggrundsvariable!$C$3:$C$296,Samlet!$E3128)</f>
        <v>18.2</v>
      </c>
      <c r="L3128" s="8">
        <f>SUMIFS(Baggrundsvariable!I$3:I$296,Baggrundsvariable!$A$3:$A$296,Samlet!$C3128,Baggrundsvariable!$C$3:$C$296,Samlet!$E3128)</f>
        <v>15.265994309928374</v>
      </c>
    </row>
    <row r="3129" spans="1:12">
      <c r="A3129">
        <v>1614</v>
      </c>
      <c r="B3129" t="s">
        <v>618</v>
      </c>
      <c r="C3129">
        <v>101</v>
      </c>
      <c r="D3129" t="s">
        <v>1232</v>
      </c>
      <c r="E3129">
        <v>2019</v>
      </c>
      <c r="F3129" s="15">
        <f>IF(VLOOKUP(IF($A3129&lt;1500,'BM011'!$D$5,IF($A3129&lt;1800,'BM011'!$D$5,IF($A3129&lt;2000,'BM011'!$D$5,$A3129))),'BM011'!$D$5:$U$607,'BM011'!U$609,0)="BRUG KOM",VLOOKUP($C3129,'BM010'!$C$5:$T$102,'BM010'!T$104,0),VLOOKUP(IF($A3129&lt;1500,'BM011'!$D$5,IF($A3129&lt;1800,'BM011'!$D$5,IF($A3129&lt;2000,'BM011'!$D$5,$A3129))),'BM011'!$D$5:$U$607,'BM011'!U$609,0))</f>
        <v>37082.25</v>
      </c>
      <c r="G3129">
        <f>SUMIFS(Baggrundsvariable!D$3:D$296,Baggrundsvariable!$A$3:$A$296,Samlet!$C3129,Baggrundsvariable!$C$3:$C$296,Samlet!$E3129)</f>
        <v>228338</v>
      </c>
      <c r="H3129" s="8">
        <f>SUMIFS(Baggrundsvariable!E$3:E$296,Baggrundsvariable!$A$3:$A$296,Samlet!$C3129,Baggrundsvariable!$C$3:$C$296,Samlet!$E3129)</f>
        <v>0.7583333333333333</v>
      </c>
      <c r="I3129" s="8">
        <f>SUMIFS(Baggrundsvariable!F$3:F$296,Baggrundsvariable!$A$3:$A$296,Samlet!$C3129,Baggrundsvariable!$C$3:$C$296,Samlet!$E3129)</f>
        <v>8.8000000000000007</v>
      </c>
      <c r="J3129" s="8">
        <f>SUMIFS(Baggrundsvariable!G$3:G$296,Baggrundsvariable!$A$3:$A$296,Samlet!$C3129,Baggrundsvariable!$C$3:$C$296,Samlet!$E3129)</f>
        <v>44.9</v>
      </c>
      <c r="K3129" s="8">
        <f>SUMIFS(Baggrundsvariable!H$3:H$296,Baggrundsvariable!$A$3:$A$296,Samlet!$C3129,Baggrundsvariable!$C$3:$C$296,Samlet!$E3129)</f>
        <v>18.2</v>
      </c>
      <c r="L3129" s="8">
        <f>SUMIFS(Baggrundsvariable!I$3:I$296,Baggrundsvariable!$A$3:$A$296,Samlet!$C3129,Baggrundsvariable!$C$3:$C$296,Samlet!$E3129)</f>
        <v>15.265994309928374</v>
      </c>
    </row>
    <row r="3130" spans="1:12">
      <c r="A3130">
        <v>1615</v>
      </c>
      <c r="B3130" t="s">
        <v>618</v>
      </c>
      <c r="C3130">
        <v>101</v>
      </c>
      <c r="D3130" t="s">
        <v>1232</v>
      </c>
      <c r="E3130">
        <v>2019</v>
      </c>
      <c r="F3130" s="15">
        <f>IF(VLOOKUP(IF($A3130&lt;1500,'BM011'!$D$5,IF($A3130&lt;1800,'BM011'!$D$5,IF($A3130&lt;2000,'BM011'!$D$5,$A3130))),'BM011'!$D$5:$U$607,'BM011'!U$609,0)="BRUG KOM",VLOOKUP($C3130,'BM010'!$C$5:$T$102,'BM010'!T$104,0),VLOOKUP(IF($A3130&lt;1500,'BM011'!$D$5,IF($A3130&lt;1800,'BM011'!$D$5,IF($A3130&lt;2000,'BM011'!$D$5,$A3130))),'BM011'!$D$5:$U$607,'BM011'!U$609,0))</f>
        <v>37082.25</v>
      </c>
      <c r="G3130">
        <f>SUMIFS(Baggrundsvariable!D$3:D$296,Baggrundsvariable!$A$3:$A$296,Samlet!$C3130,Baggrundsvariable!$C$3:$C$296,Samlet!$E3130)</f>
        <v>228338</v>
      </c>
      <c r="H3130" s="8">
        <f>SUMIFS(Baggrundsvariable!E$3:E$296,Baggrundsvariable!$A$3:$A$296,Samlet!$C3130,Baggrundsvariable!$C$3:$C$296,Samlet!$E3130)</f>
        <v>0.7583333333333333</v>
      </c>
      <c r="I3130" s="8">
        <f>SUMIFS(Baggrundsvariable!F$3:F$296,Baggrundsvariable!$A$3:$A$296,Samlet!$C3130,Baggrundsvariable!$C$3:$C$296,Samlet!$E3130)</f>
        <v>8.8000000000000007</v>
      </c>
      <c r="J3130" s="8">
        <f>SUMIFS(Baggrundsvariable!G$3:G$296,Baggrundsvariable!$A$3:$A$296,Samlet!$C3130,Baggrundsvariable!$C$3:$C$296,Samlet!$E3130)</f>
        <v>44.9</v>
      </c>
      <c r="K3130" s="8">
        <f>SUMIFS(Baggrundsvariable!H$3:H$296,Baggrundsvariable!$A$3:$A$296,Samlet!$C3130,Baggrundsvariable!$C$3:$C$296,Samlet!$E3130)</f>
        <v>18.2</v>
      </c>
      <c r="L3130" s="8">
        <f>SUMIFS(Baggrundsvariable!I$3:I$296,Baggrundsvariable!$A$3:$A$296,Samlet!$C3130,Baggrundsvariable!$C$3:$C$296,Samlet!$E3130)</f>
        <v>15.265994309928374</v>
      </c>
    </row>
    <row r="3131" spans="1:12">
      <c r="A3131">
        <v>1616</v>
      </c>
      <c r="B3131" t="s">
        <v>618</v>
      </c>
      <c r="C3131">
        <v>101</v>
      </c>
      <c r="D3131" t="s">
        <v>1232</v>
      </c>
      <c r="E3131">
        <v>2019</v>
      </c>
      <c r="F3131" s="15">
        <f>IF(VLOOKUP(IF($A3131&lt;1500,'BM011'!$D$5,IF($A3131&lt;1800,'BM011'!$D$5,IF($A3131&lt;2000,'BM011'!$D$5,$A3131))),'BM011'!$D$5:$U$607,'BM011'!U$609,0)="BRUG KOM",VLOOKUP($C3131,'BM010'!$C$5:$T$102,'BM010'!T$104,0),VLOOKUP(IF($A3131&lt;1500,'BM011'!$D$5,IF($A3131&lt;1800,'BM011'!$D$5,IF($A3131&lt;2000,'BM011'!$D$5,$A3131))),'BM011'!$D$5:$U$607,'BM011'!U$609,0))</f>
        <v>37082.25</v>
      </c>
      <c r="G3131">
        <f>SUMIFS(Baggrundsvariable!D$3:D$296,Baggrundsvariable!$A$3:$A$296,Samlet!$C3131,Baggrundsvariable!$C$3:$C$296,Samlet!$E3131)</f>
        <v>228338</v>
      </c>
      <c r="H3131" s="8">
        <f>SUMIFS(Baggrundsvariable!E$3:E$296,Baggrundsvariable!$A$3:$A$296,Samlet!$C3131,Baggrundsvariable!$C$3:$C$296,Samlet!$E3131)</f>
        <v>0.7583333333333333</v>
      </c>
      <c r="I3131" s="8">
        <f>SUMIFS(Baggrundsvariable!F$3:F$296,Baggrundsvariable!$A$3:$A$296,Samlet!$C3131,Baggrundsvariable!$C$3:$C$296,Samlet!$E3131)</f>
        <v>8.8000000000000007</v>
      </c>
      <c r="J3131" s="8">
        <f>SUMIFS(Baggrundsvariable!G$3:G$296,Baggrundsvariable!$A$3:$A$296,Samlet!$C3131,Baggrundsvariable!$C$3:$C$296,Samlet!$E3131)</f>
        <v>44.9</v>
      </c>
      <c r="K3131" s="8">
        <f>SUMIFS(Baggrundsvariable!H$3:H$296,Baggrundsvariable!$A$3:$A$296,Samlet!$C3131,Baggrundsvariable!$C$3:$C$296,Samlet!$E3131)</f>
        <v>18.2</v>
      </c>
      <c r="L3131" s="8">
        <f>SUMIFS(Baggrundsvariable!I$3:I$296,Baggrundsvariable!$A$3:$A$296,Samlet!$C3131,Baggrundsvariable!$C$3:$C$296,Samlet!$E3131)</f>
        <v>15.265994309928374</v>
      </c>
    </row>
    <row r="3132" spans="1:12">
      <c r="A3132">
        <v>1617</v>
      </c>
      <c r="B3132" t="s">
        <v>618</v>
      </c>
      <c r="C3132">
        <v>101</v>
      </c>
      <c r="D3132" t="s">
        <v>1232</v>
      </c>
      <c r="E3132">
        <v>2019</v>
      </c>
      <c r="F3132" s="15">
        <f>IF(VLOOKUP(IF($A3132&lt;1500,'BM011'!$D$5,IF($A3132&lt;1800,'BM011'!$D$5,IF($A3132&lt;2000,'BM011'!$D$5,$A3132))),'BM011'!$D$5:$U$607,'BM011'!U$609,0)="BRUG KOM",VLOOKUP($C3132,'BM010'!$C$5:$T$102,'BM010'!T$104,0),VLOOKUP(IF($A3132&lt;1500,'BM011'!$D$5,IF($A3132&lt;1800,'BM011'!$D$5,IF($A3132&lt;2000,'BM011'!$D$5,$A3132))),'BM011'!$D$5:$U$607,'BM011'!U$609,0))</f>
        <v>37082.25</v>
      </c>
      <c r="G3132">
        <f>SUMIFS(Baggrundsvariable!D$3:D$296,Baggrundsvariable!$A$3:$A$296,Samlet!$C3132,Baggrundsvariable!$C$3:$C$296,Samlet!$E3132)</f>
        <v>228338</v>
      </c>
      <c r="H3132" s="8">
        <f>SUMIFS(Baggrundsvariable!E$3:E$296,Baggrundsvariable!$A$3:$A$296,Samlet!$C3132,Baggrundsvariable!$C$3:$C$296,Samlet!$E3132)</f>
        <v>0.7583333333333333</v>
      </c>
      <c r="I3132" s="8">
        <f>SUMIFS(Baggrundsvariable!F$3:F$296,Baggrundsvariable!$A$3:$A$296,Samlet!$C3132,Baggrundsvariable!$C$3:$C$296,Samlet!$E3132)</f>
        <v>8.8000000000000007</v>
      </c>
      <c r="J3132" s="8">
        <f>SUMIFS(Baggrundsvariable!G$3:G$296,Baggrundsvariable!$A$3:$A$296,Samlet!$C3132,Baggrundsvariable!$C$3:$C$296,Samlet!$E3132)</f>
        <v>44.9</v>
      </c>
      <c r="K3132" s="8">
        <f>SUMIFS(Baggrundsvariable!H$3:H$296,Baggrundsvariable!$A$3:$A$296,Samlet!$C3132,Baggrundsvariable!$C$3:$C$296,Samlet!$E3132)</f>
        <v>18.2</v>
      </c>
      <c r="L3132" s="8">
        <f>SUMIFS(Baggrundsvariable!I$3:I$296,Baggrundsvariable!$A$3:$A$296,Samlet!$C3132,Baggrundsvariable!$C$3:$C$296,Samlet!$E3132)</f>
        <v>15.265994309928374</v>
      </c>
    </row>
    <row r="3133" spans="1:12">
      <c r="A3133">
        <v>1618</v>
      </c>
      <c r="B3133" t="s">
        <v>618</v>
      </c>
      <c r="C3133">
        <v>101</v>
      </c>
      <c r="D3133" t="s">
        <v>1232</v>
      </c>
      <c r="E3133">
        <v>2019</v>
      </c>
      <c r="F3133" s="15">
        <f>IF(VLOOKUP(IF($A3133&lt;1500,'BM011'!$D$5,IF($A3133&lt;1800,'BM011'!$D$5,IF($A3133&lt;2000,'BM011'!$D$5,$A3133))),'BM011'!$D$5:$U$607,'BM011'!U$609,0)="BRUG KOM",VLOOKUP($C3133,'BM010'!$C$5:$T$102,'BM010'!T$104,0),VLOOKUP(IF($A3133&lt;1500,'BM011'!$D$5,IF($A3133&lt;1800,'BM011'!$D$5,IF($A3133&lt;2000,'BM011'!$D$5,$A3133))),'BM011'!$D$5:$U$607,'BM011'!U$609,0))</f>
        <v>37082.25</v>
      </c>
      <c r="G3133">
        <f>SUMIFS(Baggrundsvariable!D$3:D$296,Baggrundsvariable!$A$3:$A$296,Samlet!$C3133,Baggrundsvariable!$C$3:$C$296,Samlet!$E3133)</f>
        <v>228338</v>
      </c>
      <c r="H3133" s="8">
        <f>SUMIFS(Baggrundsvariable!E$3:E$296,Baggrundsvariable!$A$3:$A$296,Samlet!$C3133,Baggrundsvariable!$C$3:$C$296,Samlet!$E3133)</f>
        <v>0.7583333333333333</v>
      </c>
      <c r="I3133" s="8">
        <f>SUMIFS(Baggrundsvariable!F$3:F$296,Baggrundsvariable!$A$3:$A$296,Samlet!$C3133,Baggrundsvariable!$C$3:$C$296,Samlet!$E3133)</f>
        <v>8.8000000000000007</v>
      </c>
      <c r="J3133" s="8">
        <f>SUMIFS(Baggrundsvariable!G$3:G$296,Baggrundsvariable!$A$3:$A$296,Samlet!$C3133,Baggrundsvariable!$C$3:$C$296,Samlet!$E3133)</f>
        <v>44.9</v>
      </c>
      <c r="K3133" s="8">
        <f>SUMIFS(Baggrundsvariable!H$3:H$296,Baggrundsvariable!$A$3:$A$296,Samlet!$C3133,Baggrundsvariable!$C$3:$C$296,Samlet!$E3133)</f>
        <v>18.2</v>
      </c>
      <c r="L3133" s="8">
        <f>SUMIFS(Baggrundsvariable!I$3:I$296,Baggrundsvariable!$A$3:$A$296,Samlet!$C3133,Baggrundsvariable!$C$3:$C$296,Samlet!$E3133)</f>
        <v>15.265994309928374</v>
      </c>
    </row>
    <row r="3134" spans="1:12">
      <c r="A3134">
        <v>1619</v>
      </c>
      <c r="B3134" t="s">
        <v>618</v>
      </c>
      <c r="C3134">
        <v>101</v>
      </c>
      <c r="D3134" t="s">
        <v>1232</v>
      </c>
      <c r="E3134">
        <v>2019</v>
      </c>
      <c r="F3134" s="15">
        <f>IF(VLOOKUP(IF($A3134&lt;1500,'BM011'!$D$5,IF($A3134&lt;1800,'BM011'!$D$5,IF($A3134&lt;2000,'BM011'!$D$5,$A3134))),'BM011'!$D$5:$U$607,'BM011'!U$609,0)="BRUG KOM",VLOOKUP($C3134,'BM010'!$C$5:$T$102,'BM010'!T$104,0),VLOOKUP(IF($A3134&lt;1500,'BM011'!$D$5,IF($A3134&lt;1800,'BM011'!$D$5,IF($A3134&lt;2000,'BM011'!$D$5,$A3134))),'BM011'!$D$5:$U$607,'BM011'!U$609,0))</f>
        <v>37082.25</v>
      </c>
      <c r="G3134">
        <f>SUMIFS(Baggrundsvariable!D$3:D$296,Baggrundsvariable!$A$3:$A$296,Samlet!$C3134,Baggrundsvariable!$C$3:$C$296,Samlet!$E3134)</f>
        <v>228338</v>
      </c>
      <c r="H3134" s="8">
        <f>SUMIFS(Baggrundsvariable!E$3:E$296,Baggrundsvariable!$A$3:$A$296,Samlet!$C3134,Baggrundsvariable!$C$3:$C$296,Samlet!$E3134)</f>
        <v>0.7583333333333333</v>
      </c>
      <c r="I3134" s="8">
        <f>SUMIFS(Baggrundsvariable!F$3:F$296,Baggrundsvariable!$A$3:$A$296,Samlet!$C3134,Baggrundsvariable!$C$3:$C$296,Samlet!$E3134)</f>
        <v>8.8000000000000007</v>
      </c>
      <c r="J3134" s="8">
        <f>SUMIFS(Baggrundsvariable!G$3:G$296,Baggrundsvariable!$A$3:$A$296,Samlet!$C3134,Baggrundsvariable!$C$3:$C$296,Samlet!$E3134)</f>
        <v>44.9</v>
      </c>
      <c r="K3134" s="8">
        <f>SUMIFS(Baggrundsvariable!H$3:H$296,Baggrundsvariable!$A$3:$A$296,Samlet!$C3134,Baggrundsvariable!$C$3:$C$296,Samlet!$E3134)</f>
        <v>18.2</v>
      </c>
      <c r="L3134" s="8">
        <f>SUMIFS(Baggrundsvariable!I$3:I$296,Baggrundsvariable!$A$3:$A$296,Samlet!$C3134,Baggrundsvariable!$C$3:$C$296,Samlet!$E3134)</f>
        <v>15.265994309928374</v>
      </c>
    </row>
    <row r="3135" spans="1:12">
      <c r="A3135">
        <v>1620</v>
      </c>
      <c r="B3135" t="s">
        <v>618</v>
      </c>
      <c r="C3135">
        <v>101</v>
      </c>
      <c r="D3135" t="s">
        <v>1232</v>
      </c>
      <c r="E3135">
        <v>2019</v>
      </c>
      <c r="F3135" s="15">
        <f>IF(VLOOKUP(IF($A3135&lt;1500,'BM011'!$D$5,IF($A3135&lt;1800,'BM011'!$D$5,IF($A3135&lt;2000,'BM011'!$D$5,$A3135))),'BM011'!$D$5:$U$607,'BM011'!U$609,0)="BRUG KOM",VLOOKUP($C3135,'BM010'!$C$5:$T$102,'BM010'!T$104,0),VLOOKUP(IF($A3135&lt;1500,'BM011'!$D$5,IF($A3135&lt;1800,'BM011'!$D$5,IF($A3135&lt;2000,'BM011'!$D$5,$A3135))),'BM011'!$D$5:$U$607,'BM011'!U$609,0))</f>
        <v>37082.25</v>
      </c>
      <c r="G3135">
        <f>SUMIFS(Baggrundsvariable!D$3:D$296,Baggrundsvariable!$A$3:$A$296,Samlet!$C3135,Baggrundsvariable!$C$3:$C$296,Samlet!$E3135)</f>
        <v>228338</v>
      </c>
      <c r="H3135" s="8">
        <f>SUMIFS(Baggrundsvariable!E$3:E$296,Baggrundsvariable!$A$3:$A$296,Samlet!$C3135,Baggrundsvariable!$C$3:$C$296,Samlet!$E3135)</f>
        <v>0.7583333333333333</v>
      </c>
      <c r="I3135" s="8">
        <f>SUMIFS(Baggrundsvariable!F$3:F$296,Baggrundsvariable!$A$3:$A$296,Samlet!$C3135,Baggrundsvariable!$C$3:$C$296,Samlet!$E3135)</f>
        <v>8.8000000000000007</v>
      </c>
      <c r="J3135" s="8">
        <f>SUMIFS(Baggrundsvariable!G$3:G$296,Baggrundsvariable!$A$3:$A$296,Samlet!$C3135,Baggrundsvariable!$C$3:$C$296,Samlet!$E3135)</f>
        <v>44.9</v>
      </c>
      <c r="K3135" s="8">
        <f>SUMIFS(Baggrundsvariable!H$3:H$296,Baggrundsvariable!$A$3:$A$296,Samlet!$C3135,Baggrundsvariable!$C$3:$C$296,Samlet!$E3135)</f>
        <v>18.2</v>
      </c>
      <c r="L3135" s="8">
        <f>SUMIFS(Baggrundsvariable!I$3:I$296,Baggrundsvariable!$A$3:$A$296,Samlet!$C3135,Baggrundsvariable!$C$3:$C$296,Samlet!$E3135)</f>
        <v>15.265994309928374</v>
      </c>
    </row>
    <row r="3136" spans="1:12">
      <c r="A3136">
        <v>1621</v>
      </c>
      <c r="B3136" t="s">
        <v>618</v>
      </c>
      <c r="C3136">
        <v>101</v>
      </c>
      <c r="D3136" t="s">
        <v>1232</v>
      </c>
      <c r="E3136">
        <v>2019</v>
      </c>
      <c r="F3136" s="15">
        <f>IF(VLOOKUP(IF($A3136&lt;1500,'BM011'!$D$5,IF($A3136&lt;1800,'BM011'!$D$5,IF($A3136&lt;2000,'BM011'!$D$5,$A3136))),'BM011'!$D$5:$U$607,'BM011'!U$609,0)="BRUG KOM",VLOOKUP($C3136,'BM010'!$C$5:$T$102,'BM010'!T$104,0),VLOOKUP(IF($A3136&lt;1500,'BM011'!$D$5,IF($A3136&lt;1800,'BM011'!$D$5,IF($A3136&lt;2000,'BM011'!$D$5,$A3136))),'BM011'!$D$5:$U$607,'BM011'!U$609,0))</f>
        <v>37082.25</v>
      </c>
      <c r="G3136">
        <f>SUMIFS(Baggrundsvariable!D$3:D$296,Baggrundsvariable!$A$3:$A$296,Samlet!$C3136,Baggrundsvariable!$C$3:$C$296,Samlet!$E3136)</f>
        <v>228338</v>
      </c>
      <c r="H3136" s="8">
        <f>SUMIFS(Baggrundsvariable!E$3:E$296,Baggrundsvariable!$A$3:$A$296,Samlet!$C3136,Baggrundsvariable!$C$3:$C$296,Samlet!$E3136)</f>
        <v>0.7583333333333333</v>
      </c>
      <c r="I3136" s="8">
        <f>SUMIFS(Baggrundsvariable!F$3:F$296,Baggrundsvariable!$A$3:$A$296,Samlet!$C3136,Baggrundsvariable!$C$3:$C$296,Samlet!$E3136)</f>
        <v>8.8000000000000007</v>
      </c>
      <c r="J3136" s="8">
        <f>SUMIFS(Baggrundsvariable!G$3:G$296,Baggrundsvariable!$A$3:$A$296,Samlet!$C3136,Baggrundsvariable!$C$3:$C$296,Samlet!$E3136)</f>
        <v>44.9</v>
      </c>
      <c r="K3136" s="8">
        <f>SUMIFS(Baggrundsvariable!H$3:H$296,Baggrundsvariable!$A$3:$A$296,Samlet!$C3136,Baggrundsvariable!$C$3:$C$296,Samlet!$E3136)</f>
        <v>18.2</v>
      </c>
      <c r="L3136" s="8">
        <f>SUMIFS(Baggrundsvariable!I$3:I$296,Baggrundsvariable!$A$3:$A$296,Samlet!$C3136,Baggrundsvariable!$C$3:$C$296,Samlet!$E3136)</f>
        <v>15.265994309928374</v>
      </c>
    </row>
    <row r="3137" spans="1:12">
      <c r="A3137">
        <v>1622</v>
      </c>
      <c r="B3137" t="s">
        <v>618</v>
      </c>
      <c r="C3137">
        <v>101</v>
      </c>
      <c r="D3137" t="s">
        <v>1232</v>
      </c>
      <c r="E3137">
        <v>2019</v>
      </c>
      <c r="F3137" s="15">
        <f>IF(VLOOKUP(IF($A3137&lt;1500,'BM011'!$D$5,IF($A3137&lt;1800,'BM011'!$D$5,IF($A3137&lt;2000,'BM011'!$D$5,$A3137))),'BM011'!$D$5:$U$607,'BM011'!U$609,0)="BRUG KOM",VLOOKUP($C3137,'BM010'!$C$5:$T$102,'BM010'!T$104,0),VLOOKUP(IF($A3137&lt;1500,'BM011'!$D$5,IF($A3137&lt;1800,'BM011'!$D$5,IF($A3137&lt;2000,'BM011'!$D$5,$A3137))),'BM011'!$D$5:$U$607,'BM011'!U$609,0))</f>
        <v>37082.25</v>
      </c>
      <c r="G3137">
        <f>SUMIFS(Baggrundsvariable!D$3:D$296,Baggrundsvariable!$A$3:$A$296,Samlet!$C3137,Baggrundsvariable!$C$3:$C$296,Samlet!$E3137)</f>
        <v>228338</v>
      </c>
      <c r="H3137" s="8">
        <f>SUMIFS(Baggrundsvariable!E$3:E$296,Baggrundsvariable!$A$3:$A$296,Samlet!$C3137,Baggrundsvariable!$C$3:$C$296,Samlet!$E3137)</f>
        <v>0.7583333333333333</v>
      </c>
      <c r="I3137" s="8">
        <f>SUMIFS(Baggrundsvariable!F$3:F$296,Baggrundsvariable!$A$3:$A$296,Samlet!$C3137,Baggrundsvariable!$C$3:$C$296,Samlet!$E3137)</f>
        <v>8.8000000000000007</v>
      </c>
      <c r="J3137" s="8">
        <f>SUMIFS(Baggrundsvariable!G$3:G$296,Baggrundsvariable!$A$3:$A$296,Samlet!$C3137,Baggrundsvariable!$C$3:$C$296,Samlet!$E3137)</f>
        <v>44.9</v>
      </c>
      <c r="K3137" s="8">
        <f>SUMIFS(Baggrundsvariable!H$3:H$296,Baggrundsvariable!$A$3:$A$296,Samlet!$C3137,Baggrundsvariable!$C$3:$C$296,Samlet!$E3137)</f>
        <v>18.2</v>
      </c>
      <c r="L3137" s="8">
        <f>SUMIFS(Baggrundsvariable!I$3:I$296,Baggrundsvariable!$A$3:$A$296,Samlet!$C3137,Baggrundsvariable!$C$3:$C$296,Samlet!$E3137)</f>
        <v>15.265994309928374</v>
      </c>
    </row>
    <row r="3138" spans="1:12">
      <c r="A3138">
        <v>1623</v>
      </c>
      <c r="B3138" t="s">
        <v>618</v>
      </c>
      <c r="C3138">
        <v>101</v>
      </c>
      <c r="D3138" t="s">
        <v>1232</v>
      </c>
      <c r="E3138">
        <v>2019</v>
      </c>
      <c r="F3138" s="15">
        <f>IF(VLOOKUP(IF($A3138&lt;1500,'BM011'!$D$5,IF($A3138&lt;1800,'BM011'!$D$5,IF($A3138&lt;2000,'BM011'!$D$5,$A3138))),'BM011'!$D$5:$U$607,'BM011'!U$609,0)="BRUG KOM",VLOOKUP($C3138,'BM010'!$C$5:$T$102,'BM010'!T$104,0),VLOOKUP(IF($A3138&lt;1500,'BM011'!$D$5,IF($A3138&lt;1800,'BM011'!$D$5,IF($A3138&lt;2000,'BM011'!$D$5,$A3138))),'BM011'!$D$5:$U$607,'BM011'!U$609,0))</f>
        <v>37082.25</v>
      </c>
      <c r="G3138">
        <f>SUMIFS(Baggrundsvariable!D$3:D$296,Baggrundsvariable!$A$3:$A$296,Samlet!$C3138,Baggrundsvariable!$C$3:$C$296,Samlet!$E3138)</f>
        <v>228338</v>
      </c>
      <c r="H3138" s="8">
        <f>SUMIFS(Baggrundsvariable!E$3:E$296,Baggrundsvariable!$A$3:$A$296,Samlet!$C3138,Baggrundsvariable!$C$3:$C$296,Samlet!$E3138)</f>
        <v>0.7583333333333333</v>
      </c>
      <c r="I3138" s="8">
        <f>SUMIFS(Baggrundsvariable!F$3:F$296,Baggrundsvariable!$A$3:$A$296,Samlet!$C3138,Baggrundsvariable!$C$3:$C$296,Samlet!$E3138)</f>
        <v>8.8000000000000007</v>
      </c>
      <c r="J3138" s="8">
        <f>SUMIFS(Baggrundsvariable!G$3:G$296,Baggrundsvariable!$A$3:$A$296,Samlet!$C3138,Baggrundsvariable!$C$3:$C$296,Samlet!$E3138)</f>
        <v>44.9</v>
      </c>
      <c r="K3138" s="8">
        <f>SUMIFS(Baggrundsvariable!H$3:H$296,Baggrundsvariable!$A$3:$A$296,Samlet!$C3138,Baggrundsvariable!$C$3:$C$296,Samlet!$E3138)</f>
        <v>18.2</v>
      </c>
      <c r="L3138" s="8">
        <f>SUMIFS(Baggrundsvariable!I$3:I$296,Baggrundsvariable!$A$3:$A$296,Samlet!$C3138,Baggrundsvariable!$C$3:$C$296,Samlet!$E3138)</f>
        <v>15.265994309928374</v>
      </c>
    </row>
    <row r="3139" spans="1:12">
      <c r="A3139">
        <v>1624</v>
      </c>
      <c r="B3139" t="s">
        <v>618</v>
      </c>
      <c r="C3139">
        <v>101</v>
      </c>
      <c r="D3139" t="s">
        <v>1232</v>
      </c>
      <c r="E3139">
        <v>2019</v>
      </c>
      <c r="F3139" s="15">
        <f>IF(VLOOKUP(IF($A3139&lt;1500,'BM011'!$D$5,IF($A3139&lt;1800,'BM011'!$D$5,IF($A3139&lt;2000,'BM011'!$D$5,$A3139))),'BM011'!$D$5:$U$607,'BM011'!U$609,0)="BRUG KOM",VLOOKUP($C3139,'BM010'!$C$5:$T$102,'BM010'!T$104,0),VLOOKUP(IF($A3139&lt;1500,'BM011'!$D$5,IF($A3139&lt;1800,'BM011'!$D$5,IF($A3139&lt;2000,'BM011'!$D$5,$A3139))),'BM011'!$D$5:$U$607,'BM011'!U$609,0))</f>
        <v>37082.25</v>
      </c>
      <c r="G3139">
        <f>SUMIFS(Baggrundsvariable!D$3:D$296,Baggrundsvariable!$A$3:$A$296,Samlet!$C3139,Baggrundsvariable!$C$3:$C$296,Samlet!$E3139)</f>
        <v>228338</v>
      </c>
      <c r="H3139" s="8">
        <f>SUMIFS(Baggrundsvariable!E$3:E$296,Baggrundsvariable!$A$3:$A$296,Samlet!$C3139,Baggrundsvariable!$C$3:$C$296,Samlet!$E3139)</f>
        <v>0.7583333333333333</v>
      </c>
      <c r="I3139" s="8">
        <f>SUMIFS(Baggrundsvariable!F$3:F$296,Baggrundsvariable!$A$3:$A$296,Samlet!$C3139,Baggrundsvariable!$C$3:$C$296,Samlet!$E3139)</f>
        <v>8.8000000000000007</v>
      </c>
      <c r="J3139" s="8">
        <f>SUMIFS(Baggrundsvariable!G$3:G$296,Baggrundsvariable!$A$3:$A$296,Samlet!$C3139,Baggrundsvariable!$C$3:$C$296,Samlet!$E3139)</f>
        <v>44.9</v>
      </c>
      <c r="K3139" s="8">
        <f>SUMIFS(Baggrundsvariable!H$3:H$296,Baggrundsvariable!$A$3:$A$296,Samlet!$C3139,Baggrundsvariable!$C$3:$C$296,Samlet!$E3139)</f>
        <v>18.2</v>
      </c>
      <c r="L3139" s="8">
        <f>SUMIFS(Baggrundsvariable!I$3:I$296,Baggrundsvariable!$A$3:$A$296,Samlet!$C3139,Baggrundsvariable!$C$3:$C$296,Samlet!$E3139)</f>
        <v>15.265994309928374</v>
      </c>
    </row>
    <row r="3140" spans="1:12">
      <c r="A3140">
        <v>1630</v>
      </c>
      <c r="B3140" t="s">
        <v>618</v>
      </c>
      <c r="C3140">
        <v>101</v>
      </c>
      <c r="D3140" t="s">
        <v>1232</v>
      </c>
      <c r="E3140">
        <v>2019</v>
      </c>
      <c r="F3140" s="15">
        <f>IF(VLOOKUP(IF($A3140&lt;1500,'BM011'!$D$5,IF($A3140&lt;1800,'BM011'!$D$5,IF($A3140&lt;2000,'BM011'!$D$5,$A3140))),'BM011'!$D$5:$U$607,'BM011'!U$609,0)="BRUG KOM",VLOOKUP($C3140,'BM010'!$C$5:$T$102,'BM010'!T$104,0),VLOOKUP(IF($A3140&lt;1500,'BM011'!$D$5,IF($A3140&lt;1800,'BM011'!$D$5,IF($A3140&lt;2000,'BM011'!$D$5,$A3140))),'BM011'!$D$5:$U$607,'BM011'!U$609,0))</f>
        <v>37082.25</v>
      </c>
      <c r="G3140">
        <f>SUMIFS(Baggrundsvariable!D$3:D$296,Baggrundsvariable!$A$3:$A$296,Samlet!$C3140,Baggrundsvariable!$C$3:$C$296,Samlet!$E3140)</f>
        <v>228338</v>
      </c>
      <c r="H3140" s="8">
        <f>SUMIFS(Baggrundsvariable!E$3:E$296,Baggrundsvariable!$A$3:$A$296,Samlet!$C3140,Baggrundsvariable!$C$3:$C$296,Samlet!$E3140)</f>
        <v>0.7583333333333333</v>
      </c>
      <c r="I3140" s="8">
        <f>SUMIFS(Baggrundsvariable!F$3:F$296,Baggrundsvariable!$A$3:$A$296,Samlet!$C3140,Baggrundsvariable!$C$3:$C$296,Samlet!$E3140)</f>
        <v>8.8000000000000007</v>
      </c>
      <c r="J3140" s="8">
        <f>SUMIFS(Baggrundsvariable!G$3:G$296,Baggrundsvariable!$A$3:$A$296,Samlet!$C3140,Baggrundsvariable!$C$3:$C$296,Samlet!$E3140)</f>
        <v>44.9</v>
      </c>
      <c r="K3140" s="8">
        <f>SUMIFS(Baggrundsvariable!H$3:H$296,Baggrundsvariable!$A$3:$A$296,Samlet!$C3140,Baggrundsvariable!$C$3:$C$296,Samlet!$E3140)</f>
        <v>18.2</v>
      </c>
      <c r="L3140" s="8">
        <f>SUMIFS(Baggrundsvariable!I$3:I$296,Baggrundsvariable!$A$3:$A$296,Samlet!$C3140,Baggrundsvariable!$C$3:$C$296,Samlet!$E3140)</f>
        <v>15.265994309928374</v>
      </c>
    </row>
    <row r="3141" spans="1:12">
      <c r="A3141">
        <v>1631</v>
      </c>
      <c r="B3141" t="s">
        <v>618</v>
      </c>
      <c r="C3141">
        <v>101</v>
      </c>
      <c r="D3141" t="s">
        <v>1232</v>
      </c>
      <c r="E3141">
        <v>2019</v>
      </c>
      <c r="F3141" s="15">
        <f>IF(VLOOKUP(IF($A3141&lt;1500,'BM011'!$D$5,IF($A3141&lt;1800,'BM011'!$D$5,IF($A3141&lt;2000,'BM011'!$D$5,$A3141))),'BM011'!$D$5:$U$607,'BM011'!U$609,0)="BRUG KOM",VLOOKUP($C3141,'BM010'!$C$5:$T$102,'BM010'!T$104,0),VLOOKUP(IF($A3141&lt;1500,'BM011'!$D$5,IF($A3141&lt;1800,'BM011'!$D$5,IF($A3141&lt;2000,'BM011'!$D$5,$A3141))),'BM011'!$D$5:$U$607,'BM011'!U$609,0))</f>
        <v>37082.25</v>
      </c>
      <c r="G3141">
        <f>SUMIFS(Baggrundsvariable!D$3:D$296,Baggrundsvariable!$A$3:$A$296,Samlet!$C3141,Baggrundsvariable!$C$3:$C$296,Samlet!$E3141)</f>
        <v>228338</v>
      </c>
      <c r="H3141" s="8">
        <f>SUMIFS(Baggrundsvariable!E$3:E$296,Baggrundsvariable!$A$3:$A$296,Samlet!$C3141,Baggrundsvariable!$C$3:$C$296,Samlet!$E3141)</f>
        <v>0.7583333333333333</v>
      </c>
      <c r="I3141" s="8">
        <f>SUMIFS(Baggrundsvariable!F$3:F$296,Baggrundsvariable!$A$3:$A$296,Samlet!$C3141,Baggrundsvariable!$C$3:$C$296,Samlet!$E3141)</f>
        <v>8.8000000000000007</v>
      </c>
      <c r="J3141" s="8">
        <f>SUMIFS(Baggrundsvariable!G$3:G$296,Baggrundsvariable!$A$3:$A$296,Samlet!$C3141,Baggrundsvariable!$C$3:$C$296,Samlet!$E3141)</f>
        <v>44.9</v>
      </c>
      <c r="K3141" s="8">
        <f>SUMIFS(Baggrundsvariable!H$3:H$296,Baggrundsvariable!$A$3:$A$296,Samlet!$C3141,Baggrundsvariable!$C$3:$C$296,Samlet!$E3141)</f>
        <v>18.2</v>
      </c>
      <c r="L3141" s="8">
        <f>SUMIFS(Baggrundsvariable!I$3:I$296,Baggrundsvariable!$A$3:$A$296,Samlet!$C3141,Baggrundsvariable!$C$3:$C$296,Samlet!$E3141)</f>
        <v>15.265994309928374</v>
      </c>
    </row>
    <row r="3142" spans="1:12">
      <c r="A3142">
        <v>1632</v>
      </c>
      <c r="B3142" t="s">
        <v>618</v>
      </c>
      <c r="C3142">
        <v>101</v>
      </c>
      <c r="D3142" t="s">
        <v>1232</v>
      </c>
      <c r="E3142">
        <v>2019</v>
      </c>
      <c r="F3142" s="15">
        <f>IF(VLOOKUP(IF($A3142&lt;1500,'BM011'!$D$5,IF($A3142&lt;1800,'BM011'!$D$5,IF($A3142&lt;2000,'BM011'!$D$5,$A3142))),'BM011'!$D$5:$U$607,'BM011'!U$609,0)="BRUG KOM",VLOOKUP($C3142,'BM010'!$C$5:$T$102,'BM010'!T$104,0),VLOOKUP(IF($A3142&lt;1500,'BM011'!$D$5,IF($A3142&lt;1800,'BM011'!$D$5,IF($A3142&lt;2000,'BM011'!$D$5,$A3142))),'BM011'!$D$5:$U$607,'BM011'!U$609,0))</f>
        <v>37082.25</v>
      </c>
      <c r="G3142">
        <f>SUMIFS(Baggrundsvariable!D$3:D$296,Baggrundsvariable!$A$3:$A$296,Samlet!$C3142,Baggrundsvariable!$C$3:$C$296,Samlet!$E3142)</f>
        <v>228338</v>
      </c>
      <c r="H3142" s="8">
        <f>SUMIFS(Baggrundsvariable!E$3:E$296,Baggrundsvariable!$A$3:$A$296,Samlet!$C3142,Baggrundsvariable!$C$3:$C$296,Samlet!$E3142)</f>
        <v>0.7583333333333333</v>
      </c>
      <c r="I3142" s="8">
        <f>SUMIFS(Baggrundsvariable!F$3:F$296,Baggrundsvariable!$A$3:$A$296,Samlet!$C3142,Baggrundsvariable!$C$3:$C$296,Samlet!$E3142)</f>
        <v>8.8000000000000007</v>
      </c>
      <c r="J3142" s="8">
        <f>SUMIFS(Baggrundsvariable!G$3:G$296,Baggrundsvariable!$A$3:$A$296,Samlet!$C3142,Baggrundsvariable!$C$3:$C$296,Samlet!$E3142)</f>
        <v>44.9</v>
      </c>
      <c r="K3142" s="8">
        <f>SUMIFS(Baggrundsvariable!H$3:H$296,Baggrundsvariable!$A$3:$A$296,Samlet!$C3142,Baggrundsvariable!$C$3:$C$296,Samlet!$E3142)</f>
        <v>18.2</v>
      </c>
      <c r="L3142" s="8">
        <f>SUMIFS(Baggrundsvariable!I$3:I$296,Baggrundsvariable!$A$3:$A$296,Samlet!$C3142,Baggrundsvariable!$C$3:$C$296,Samlet!$E3142)</f>
        <v>15.265994309928374</v>
      </c>
    </row>
    <row r="3143" spans="1:12">
      <c r="A3143">
        <v>1633</v>
      </c>
      <c r="B3143" t="s">
        <v>618</v>
      </c>
      <c r="C3143">
        <v>101</v>
      </c>
      <c r="D3143" t="s">
        <v>1232</v>
      </c>
      <c r="E3143">
        <v>2019</v>
      </c>
      <c r="F3143" s="15">
        <f>IF(VLOOKUP(IF($A3143&lt;1500,'BM011'!$D$5,IF($A3143&lt;1800,'BM011'!$D$5,IF($A3143&lt;2000,'BM011'!$D$5,$A3143))),'BM011'!$D$5:$U$607,'BM011'!U$609,0)="BRUG KOM",VLOOKUP($C3143,'BM010'!$C$5:$T$102,'BM010'!T$104,0),VLOOKUP(IF($A3143&lt;1500,'BM011'!$D$5,IF($A3143&lt;1800,'BM011'!$D$5,IF($A3143&lt;2000,'BM011'!$D$5,$A3143))),'BM011'!$D$5:$U$607,'BM011'!U$609,0))</f>
        <v>37082.25</v>
      </c>
      <c r="G3143">
        <f>SUMIFS(Baggrundsvariable!D$3:D$296,Baggrundsvariable!$A$3:$A$296,Samlet!$C3143,Baggrundsvariable!$C$3:$C$296,Samlet!$E3143)</f>
        <v>228338</v>
      </c>
      <c r="H3143" s="8">
        <f>SUMIFS(Baggrundsvariable!E$3:E$296,Baggrundsvariable!$A$3:$A$296,Samlet!$C3143,Baggrundsvariable!$C$3:$C$296,Samlet!$E3143)</f>
        <v>0.7583333333333333</v>
      </c>
      <c r="I3143" s="8">
        <f>SUMIFS(Baggrundsvariable!F$3:F$296,Baggrundsvariable!$A$3:$A$296,Samlet!$C3143,Baggrundsvariable!$C$3:$C$296,Samlet!$E3143)</f>
        <v>8.8000000000000007</v>
      </c>
      <c r="J3143" s="8">
        <f>SUMIFS(Baggrundsvariable!G$3:G$296,Baggrundsvariable!$A$3:$A$296,Samlet!$C3143,Baggrundsvariable!$C$3:$C$296,Samlet!$E3143)</f>
        <v>44.9</v>
      </c>
      <c r="K3143" s="8">
        <f>SUMIFS(Baggrundsvariable!H$3:H$296,Baggrundsvariable!$A$3:$A$296,Samlet!$C3143,Baggrundsvariable!$C$3:$C$296,Samlet!$E3143)</f>
        <v>18.2</v>
      </c>
      <c r="L3143" s="8">
        <f>SUMIFS(Baggrundsvariable!I$3:I$296,Baggrundsvariable!$A$3:$A$296,Samlet!$C3143,Baggrundsvariable!$C$3:$C$296,Samlet!$E3143)</f>
        <v>15.265994309928374</v>
      </c>
    </row>
    <row r="3144" spans="1:12">
      <c r="A3144">
        <v>1634</v>
      </c>
      <c r="B3144" t="s">
        <v>618</v>
      </c>
      <c r="C3144">
        <v>101</v>
      </c>
      <c r="D3144" t="s">
        <v>1232</v>
      </c>
      <c r="E3144">
        <v>2019</v>
      </c>
      <c r="F3144" s="15">
        <f>IF(VLOOKUP(IF($A3144&lt;1500,'BM011'!$D$5,IF($A3144&lt;1800,'BM011'!$D$5,IF($A3144&lt;2000,'BM011'!$D$5,$A3144))),'BM011'!$D$5:$U$607,'BM011'!U$609,0)="BRUG KOM",VLOOKUP($C3144,'BM010'!$C$5:$T$102,'BM010'!T$104,0),VLOOKUP(IF($A3144&lt;1500,'BM011'!$D$5,IF($A3144&lt;1800,'BM011'!$D$5,IF($A3144&lt;2000,'BM011'!$D$5,$A3144))),'BM011'!$D$5:$U$607,'BM011'!U$609,0))</f>
        <v>37082.25</v>
      </c>
      <c r="G3144">
        <f>SUMIFS(Baggrundsvariable!D$3:D$296,Baggrundsvariable!$A$3:$A$296,Samlet!$C3144,Baggrundsvariable!$C$3:$C$296,Samlet!$E3144)</f>
        <v>228338</v>
      </c>
      <c r="H3144" s="8">
        <f>SUMIFS(Baggrundsvariable!E$3:E$296,Baggrundsvariable!$A$3:$A$296,Samlet!$C3144,Baggrundsvariable!$C$3:$C$296,Samlet!$E3144)</f>
        <v>0.7583333333333333</v>
      </c>
      <c r="I3144" s="8">
        <f>SUMIFS(Baggrundsvariable!F$3:F$296,Baggrundsvariable!$A$3:$A$296,Samlet!$C3144,Baggrundsvariable!$C$3:$C$296,Samlet!$E3144)</f>
        <v>8.8000000000000007</v>
      </c>
      <c r="J3144" s="8">
        <f>SUMIFS(Baggrundsvariable!G$3:G$296,Baggrundsvariable!$A$3:$A$296,Samlet!$C3144,Baggrundsvariable!$C$3:$C$296,Samlet!$E3144)</f>
        <v>44.9</v>
      </c>
      <c r="K3144" s="8">
        <f>SUMIFS(Baggrundsvariable!H$3:H$296,Baggrundsvariable!$A$3:$A$296,Samlet!$C3144,Baggrundsvariable!$C$3:$C$296,Samlet!$E3144)</f>
        <v>18.2</v>
      </c>
      <c r="L3144" s="8">
        <f>SUMIFS(Baggrundsvariable!I$3:I$296,Baggrundsvariable!$A$3:$A$296,Samlet!$C3144,Baggrundsvariable!$C$3:$C$296,Samlet!$E3144)</f>
        <v>15.265994309928374</v>
      </c>
    </row>
    <row r="3145" spans="1:12">
      <c r="A3145">
        <v>1635</v>
      </c>
      <c r="B3145" t="s">
        <v>618</v>
      </c>
      <c r="C3145">
        <v>101</v>
      </c>
      <c r="D3145" t="s">
        <v>1232</v>
      </c>
      <c r="E3145">
        <v>2019</v>
      </c>
      <c r="F3145" s="15">
        <f>IF(VLOOKUP(IF($A3145&lt;1500,'BM011'!$D$5,IF($A3145&lt;1800,'BM011'!$D$5,IF($A3145&lt;2000,'BM011'!$D$5,$A3145))),'BM011'!$D$5:$U$607,'BM011'!U$609,0)="BRUG KOM",VLOOKUP($C3145,'BM010'!$C$5:$T$102,'BM010'!T$104,0),VLOOKUP(IF($A3145&lt;1500,'BM011'!$D$5,IF($A3145&lt;1800,'BM011'!$D$5,IF($A3145&lt;2000,'BM011'!$D$5,$A3145))),'BM011'!$D$5:$U$607,'BM011'!U$609,0))</f>
        <v>37082.25</v>
      </c>
      <c r="G3145">
        <f>SUMIFS(Baggrundsvariable!D$3:D$296,Baggrundsvariable!$A$3:$A$296,Samlet!$C3145,Baggrundsvariable!$C$3:$C$296,Samlet!$E3145)</f>
        <v>228338</v>
      </c>
      <c r="H3145" s="8">
        <f>SUMIFS(Baggrundsvariable!E$3:E$296,Baggrundsvariable!$A$3:$A$296,Samlet!$C3145,Baggrundsvariable!$C$3:$C$296,Samlet!$E3145)</f>
        <v>0.7583333333333333</v>
      </c>
      <c r="I3145" s="8">
        <f>SUMIFS(Baggrundsvariable!F$3:F$296,Baggrundsvariable!$A$3:$A$296,Samlet!$C3145,Baggrundsvariable!$C$3:$C$296,Samlet!$E3145)</f>
        <v>8.8000000000000007</v>
      </c>
      <c r="J3145" s="8">
        <f>SUMIFS(Baggrundsvariable!G$3:G$296,Baggrundsvariable!$A$3:$A$296,Samlet!$C3145,Baggrundsvariable!$C$3:$C$296,Samlet!$E3145)</f>
        <v>44.9</v>
      </c>
      <c r="K3145" s="8">
        <f>SUMIFS(Baggrundsvariable!H$3:H$296,Baggrundsvariable!$A$3:$A$296,Samlet!$C3145,Baggrundsvariable!$C$3:$C$296,Samlet!$E3145)</f>
        <v>18.2</v>
      </c>
      <c r="L3145" s="8">
        <f>SUMIFS(Baggrundsvariable!I$3:I$296,Baggrundsvariable!$A$3:$A$296,Samlet!$C3145,Baggrundsvariable!$C$3:$C$296,Samlet!$E3145)</f>
        <v>15.265994309928374</v>
      </c>
    </row>
    <row r="3146" spans="1:12">
      <c r="A3146">
        <v>1650</v>
      </c>
      <c r="B3146" t="s">
        <v>618</v>
      </c>
      <c r="C3146">
        <v>101</v>
      </c>
      <c r="D3146" t="s">
        <v>1232</v>
      </c>
      <c r="E3146">
        <v>2019</v>
      </c>
      <c r="F3146" s="15">
        <f>IF(VLOOKUP(IF($A3146&lt;1500,'BM011'!$D$5,IF($A3146&lt;1800,'BM011'!$D$5,IF($A3146&lt;2000,'BM011'!$D$5,$A3146))),'BM011'!$D$5:$U$607,'BM011'!U$609,0)="BRUG KOM",VLOOKUP($C3146,'BM010'!$C$5:$T$102,'BM010'!T$104,0),VLOOKUP(IF($A3146&lt;1500,'BM011'!$D$5,IF($A3146&lt;1800,'BM011'!$D$5,IF($A3146&lt;2000,'BM011'!$D$5,$A3146))),'BM011'!$D$5:$U$607,'BM011'!U$609,0))</f>
        <v>37082.25</v>
      </c>
      <c r="G3146">
        <f>SUMIFS(Baggrundsvariable!D$3:D$296,Baggrundsvariable!$A$3:$A$296,Samlet!$C3146,Baggrundsvariable!$C$3:$C$296,Samlet!$E3146)</f>
        <v>228338</v>
      </c>
      <c r="H3146" s="8">
        <f>SUMIFS(Baggrundsvariable!E$3:E$296,Baggrundsvariable!$A$3:$A$296,Samlet!$C3146,Baggrundsvariable!$C$3:$C$296,Samlet!$E3146)</f>
        <v>0.7583333333333333</v>
      </c>
      <c r="I3146" s="8">
        <f>SUMIFS(Baggrundsvariable!F$3:F$296,Baggrundsvariable!$A$3:$A$296,Samlet!$C3146,Baggrundsvariable!$C$3:$C$296,Samlet!$E3146)</f>
        <v>8.8000000000000007</v>
      </c>
      <c r="J3146" s="8">
        <f>SUMIFS(Baggrundsvariable!G$3:G$296,Baggrundsvariable!$A$3:$A$296,Samlet!$C3146,Baggrundsvariable!$C$3:$C$296,Samlet!$E3146)</f>
        <v>44.9</v>
      </c>
      <c r="K3146" s="8">
        <f>SUMIFS(Baggrundsvariable!H$3:H$296,Baggrundsvariable!$A$3:$A$296,Samlet!$C3146,Baggrundsvariable!$C$3:$C$296,Samlet!$E3146)</f>
        <v>18.2</v>
      </c>
      <c r="L3146" s="8">
        <f>SUMIFS(Baggrundsvariable!I$3:I$296,Baggrundsvariable!$A$3:$A$296,Samlet!$C3146,Baggrundsvariable!$C$3:$C$296,Samlet!$E3146)</f>
        <v>15.265994309928374</v>
      </c>
    </row>
    <row r="3147" spans="1:12">
      <c r="A3147">
        <v>1651</v>
      </c>
      <c r="B3147" t="s">
        <v>618</v>
      </c>
      <c r="C3147">
        <v>101</v>
      </c>
      <c r="D3147" t="s">
        <v>1232</v>
      </c>
      <c r="E3147">
        <v>2019</v>
      </c>
      <c r="F3147" s="15">
        <f>IF(VLOOKUP(IF($A3147&lt;1500,'BM011'!$D$5,IF($A3147&lt;1800,'BM011'!$D$5,IF($A3147&lt;2000,'BM011'!$D$5,$A3147))),'BM011'!$D$5:$U$607,'BM011'!U$609,0)="BRUG KOM",VLOOKUP($C3147,'BM010'!$C$5:$T$102,'BM010'!T$104,0),VLOOKUP(IF($A3147&lt;1500,'BM011'!$D$5,IF($A3147&lt;1800,'BM011'!$D$5,IF($A3147&lt;2000,'BM011'!$D$5,$A3147))),'BM011'!$D$5:$U$607,'BM011'!U$609,0))</f>
        <v>37082.25</v>
      </c>
      <c r="G3147">
        <f>SUMIFS(Baggrundsvariable!D$3:D$296,Baggrundsvariable!$A$3:$A$296,Samlet!$C3147,Baggrundsvariable!$C$3:$C$296,Samlet!$E3147)</f>
        <v>228338</v>
      </c>
      <c r="H3147" s="8">
        <f>SUMIFS(Baggrundsvariable!E$3:E$296,Baggrundsvariable!$A$3:$A$296,Samlet!$C3147,Baggrundsvariable!$C$3:$C$296,Samlet!$E3147)</f>
        <v>0.7583333333333333</v>
      </c>
      <c r="I3147" s="8">
        <f>SUMIFS(Baggrundsvariable!F$3:F$296,Baggrundsvariable!$A$3:$A$296,Samlet!$C3147,Baggrundsvariable!$C$3:$C$296,Samlet!$E3147)</f>
        <v>8.8000000000000007</v>
      </c>
      <c r="J3147" s="8">
        <f>SUMIFS(Baggrundsvariable!G$3:G$296,Baggrundsvariable!$A$3:$A$296,Samlet!$C3147,Baggrundsvariable!$C$3:$C$296,Samlet!$E3147)</f>
        <v>44.9</v>
      </c>
      <c r="K3147" s="8">
        <f>SUMIFS(Baggrundsvariable!H$3:H$296,Baggrundsvariable!$A$3:$A$296,Samlet!$C3147,Baggrundsvariable!$C$3:$C$296,Samlet!$E3147)</f>
        <v>18.2</v>
      </c>
      <c r="L3147" s="8">
        <f>SUMIFS(Baggrundsvariable!I$3:I$296,Baggrundsvariable!$A$3:$A$296,Samlet!$C3147,Baggrundsvariable!$C$3:$C$296,Samlet!$E3147)</f>
        <v>15.265994309928374</v>
      </c>
    </row>
    <row r="3148" spans="1:12">
      <c r="A3148">
        <v>1652</v>
      </c>
      <c r="B3148" t="s">
        <v>618</v>
      </c>
      <c r="C3148">
        <v>101</v>
      </c>
      <c r="D3148" t="s">
        <v>1232</v>
      </c>
      <c r="E3148">
        <v>2019</v>
      </c>
      <c r="F3148" s="15">
        <f>IF(VLOOKUP(IF($A3148&lt;1500,'BM011'!$D$5,IF($A3148&lt;1800,'BM011'!$D$5,IF($A3148&lt;2000,'BM011'!$D$5,$A3148))),'BM011'!$D$5:$U$607,'BM011'!U$609,0)="BRUG KOM",VLOOKUP($C3148,'BM010'!$C$5:$T$102,'BM010'!T$104,0),VLOOKUP(IF($A3148&lt;1500,'BM011'!$D$5,IF($A3148&lt;1800,'BM011'!$D$5,IF($A3148&lt;2000,'BM011'!$D$5,$A3148))),'BM011'!$D$5:$U$607,'BM011'!U$609,0))</f>
        <v>37082.25</v>
      </c>
      <c r="G3148">
        <f>SUMIFS(Baggrundsvariable!D$3:D$296,Baggrundsvariable!$A$3:$A$296,Samlet!$C3148,Baggrundsvariable!$C$3:$C$296,Samlet!$E3148)</f>
        <v>228338</v>
      </c>
      <c r="H3148" s="8">
        <f>SUMIFS(Baggrundsvariable!E$3:E$296,Baggrundsvariable!$A$3:$A$296,Samlet!$C3148,Baggrundsvariable!$C$3:$C$296,Samlet!$E3148)</f>
        <v>0.7583333333333333</v>
      </c>
      <c r="I3148" s="8">
        <f>SUMIFS(Baggrundsvariable!F$3:F$296,Baggrundsvariable!$A$3:$A$296,Samlet!$C3148,Baggrundsvariable!$C$3:$C$296,Samlet!$E3148)</f>
        <v>8.8000000000000007</v>
      </c>
      <c r="J3148" s="8">
        <f>SUMIFS(Baggrundsvariable!G$3:G$296,Baggrundsvariable!$A$3:$A$296,Samlet!$C3148,Baggrundsvariable!$C$3:$C$296,Samlet!$E3148)</f>
        <v>44.9</v>
      </c>
      <c r="K3148" s="8">
        <f>SUMIFS(Baggrundsvariable!H$3:H$296,Baggrundsvariable!$A$3:$A$296,Samlet!$C3148,Baggrundsvariable!$C$3:$C$296,Samlet!$E3148)</f>
        <v>18.2</v>
      </c>
      <c r="L3148" s="8">
        <f>SUMIFS(Baggrundsvariable!I$3:I$296,Baggrundsvariable!$A$3:$A$296,Samlet!$C3148,Baggrundsvariable!$C$3:$C$296,Samlet!$E3148)</f>
        <v>15.265994309928374</v>
      </c>
    </row>
    <row r="3149" spans="1:12">
      <c r="A3149">
        <v>1653</v>
      </c>
      <c r="B3149" t="s">
        <v>618</v>
      </c>
      <c r="C3149">
        <v>101</v>
      </c>
      <c r="D3149" t="s">
        <v>1232</v>
      </c>
      <c r="E3149">
        <v>2019</v>
      </c>
      <c r="F3149" s="15">
        <f>IF(VLOOKUP(IF($A3149&lt;1500,'BM011'!$D$5,IF($A3149&lt;1800,'BM011'!$D$5,IF($A3149&lt;2000,'BM011'!$D$5,$A3149))),'BM011'!$D$5:$U$607,'BM011'!U$609,0)="BRUG KOM",VLOOKUP($C3149,'BM010'!$C$5:$T$102,'BM010'!T$104,0),VLOOKUP(IF($A3149&lt;1500,'BM011'!$D$5,IF($A3149&lt;1800,'BM011'!$D$5,IF($A3149&lt;2000,'BM011'!$D$5,$A3149))),'BM011'!$D$5:$U$607,'BM011'!U$609,0))</f>
        <v>37082.25</v>
      </c>
      <c r="G3149">
        <f>SUMIFS(Baggrundsvariable!D$3:D$296,Baggrundsvariable!$A$3:$A$296,Samlet!$C3149,Baggrundsvariable!$C$3:$C$296,Samlet!$E3149)</f>
        <v>228338</v>
      </c>
      <c r="H3149" s="8">
        <f>SUMIFS(Baggrundsvariable!E$3:E$296,Baggrundsvariable!$A$3:$A$296,Samlet!$C3149,Baggrundsvariable!$C$3:$C$296,Samlet!$E3149)</f>
        <v>0.7583333333333333</v>
      </c>
      <c r="I3149" s="8">
        <f>SUMIFS(Baggrundsvariable!F$3:F$296,Baggrundsvariable!$A$3:$A$296,Samlet!$C3149,Baggrundsvariable!$C$3:$C$296,Samlet!$E3149)</f>
        <v>8.8000000000000007</v>
      </c>
      <c r="J3149" s="8">
        <f>SUMIFS(Baggrundsvariable!G$3:G$296,Baggrundsvariable!$A$3:$A$296,Samlet!$C3149,Baggrundsvariable!$C$3:$C$296,Samlet!$E3149)</f>
        <v>44.9</v>
      </c>
      <c r="K3149" s="8">
        <f>SUMIFS(Baggrundsvariable!H$3:H$296,Baggrundsvariable!$A$3:$A$296,Samlet!$C3149,Baggrundsvariable!$C$3:$C$296,Samlet!$E3149)</f>
        <v>18.2</v>
      </c>
      <c r="L3149" s="8">
        <f>SUMIFS(Baggrundsvariable!I$3:I$296,Baggrundsvariable!$A$3:$A$296,Samlet!$C3149,Baggrundsvariable!$C$3:$C$296,Samlet!$E3149)</f>
        <v>15.265994309928374</v>
      </c>
    </row>
    <row r="3150" spans="1:12">
      <c r="A3150">
        <v>1654</v>
      </c>
      <c r="B3150" t="s">
        <v>618</v>
      </c>
      <c r="C3150">
        <v>101</v>
      </c>
      <c r="D3150" t="s">
        <v>1232</v>
      </c>
      <c r="E3150">
        <v>2019</v>
      </c>
      <c r="F3150" s="15">
        <f>IF(VLOOKUP(IF($A3150&lt;1500,'BM011'!$D$5,IF($A3150&lt;1800,'BM011'!$D$5,IF($A3150&lt;2000,'BM011'!$D$5,$A3150))),'BM011'!$D$5:$U$607,'BM011'!U$609,0)="BRUG KOM",VLOOKUP($C3150,'BM010'!$C$5:$T$102,'BM010'!T$104,0),VLOOKUP(IF($A3150&lt;1500,'BM011'!$D$5,IF($A3150&lt;1800,'BM011'!$D$5,IF($A3150&lt;2000,'BM011'!$D$5,$A3150))),'BM011'!$D$5:$U$607,'BM011'!U$609,0))</f>
        <v>37082.25</v>
      </c>
      <c r="G3150">
        <f>SUMIFS(Baggrundsvariable!D$3:D$296,Baggrundsvariable!$A$3:$A$296,Samlet!$C3150,Baggrundsvariable!$C$3:$C$296,Samlet!$E3150)</f>
        <v>228338</v>
      </c>
      <c r="H3150" s="8">
        <f>SUMIFS(Baggrundsvariable!E$3:E$296,Baggrundsvariable!$A$3:$A$296,Samlet!$C3150,Baggrundsvariable!$C$3:$C$296,Samlet!$E3150)</f>
        <v>0.7583333333333333</v>
      </c>
      <c r="I3150" s="8">
        <f>SUMIFS(Baggrundsvariable!F$3:F$296,Baggrundsvariable!$A$3:$A$296,Samlet!$C3150,Baggrundsvariable!$C$3:$C$296,Samlet!$E3150)</f>
        <v>8.8000000000000007</v>
      </c>
      <c r="J3150" s="8">
        <f>SUMIFS(Baggrundsvariable!G$3:G$296,Baggrundsvariable!$A$3:$A$296,Samlet!$C3150,Baggrundsvariable!$C$3:$C$296,Samlet!$E3150)</f>
        <v>44.9</v>
      </c>
      <c r="K3150" s="8">
        <f>SUMIFS(Baggrundsvariable!H$3:H$296,Baggrundsvariable!$A$3:$A$296,Samlet!$C3150,Baggrundsvariable!$C$3:$C$296,Samlet!$E3150)</f>
        <v>18.2</v>
      </c>
      <c r="L3150" s="8">
        <f>SUMIFS(Baggrundsvariable!I$3:I$296,Baggrundsvariable!$A$3:$A$296,Samlet!$C3150,Baggrundsvariable!$C$3:$C$296,Samlet!$E3150)</f>
        <v>15.265994309928374</v>
      </c>
    </row>
    <row r="3151" spans="1:12">
      <c r="A3151">
        <v>1655</v>
      </c>
      <c r="B3151" t="s">
        <v>618</v>
      </c>
      <c r="C3151">
        <v>101</v>
      </c>
      <c r="D3151" t="s">
        <v>1232</v>
      </c>
      <c r="E3151">
        <v>2019</v>
      </c>
      <c r="F3151" s="15">
        <f>IF(VLOOKUP(IF($A3151&lt;1500,'BM011'!$D$5,IF($A3151&lt;1800,'BM011'!$D$5,IF($A3151&lt;2000,'BM011'!$D$5,$A3151))),'BM011'!$D$5:$U$607,'BM011'!U$609,0)="BRUG KOM",VLOOKUP($C3151,'BM010'!$C$5:$T$102,'BM010'!T$104,0),VLOOKUP(IF($A3151&lt;1500,'BM011'!$D$5,IF($A3151&lt;1800,'BM011'!$D$5,IF($A3151&lt;2000,'BM011'!$D$5,$A3151))),'BM011'!$D$5:$U$607,'BM011'!U$609,0))</f>
        <v>37082.25</v>
      </c>
      <c r="G3151">
        <f>SUMIFS(Baggrundsvariable!D$3:D$296,Baggrundsvariable!$A$3:$A$296,Samlet!$C3151,Baggrundsvariable!$C$3:$C$296,Samlet!$E3151)</f>
        <v>228338</v>
      </c>
      <c r="H3151" s="8">
        <f>SUMIFS(Baggrundsvariable!E$3:E$296,Baggrundsvariable!$A$3:$A$296,Samlet!$C3151,Baggrundsvariable!$C$3:$C$296,Samlet!$E3151)</f>
        <v>0.7583333333333333</v>
      </c>
      <c r="I3151" s="8">
        <f>SUMIFS(Baggrundsvariable!F$3:F$296,Baggrundsvariable!$A$3:$A$296,Samlet!$C3151,Baggrundsvariable!$C$3:$C$296,Samlet!$E3151)</f>
        <v>8.8000000000000007</v>
      </c>
      <c r="J3151" s="8">
        <f>SUMIFS(Baggrundsvariable!G$3:G$296,Baggrundsvariable!$A$3:$A$296,Samlet!$C3151,Baggrundsvariable!$C$3:$C$296,Samlet!$E3151)</f>
        <v>44.9</v>
      </c>
      <c r="K3151" s="8">
        <f>SUMIFS(Baggrundsvariable!H$3:H$296,Baggrundsvariable!$A$3:$A$296,Samlet!$C3151,Baggrundsvariable!$C$3:$C$296,Samlet!$E3151)</f>
        <v>18.2</v>
      </c>
      <c r="L3151" s="8">
        <f>SUMIFS(Baggrundsvariable!I$3:I$296,Baggrundsvariable!$A$3:$A$296,Samlet!$C3151,Baggrundsvariable!$C$3:$C$296,Samlet!$E3151)</f>
        <v>15.265994309928374</v>
      </c>
    </row>
    <row r="3152" spans="1:12">
      <c r="A3152">
        <v>1656</v>
      </c>
      <c r="B3152" t="s">
        <v>618</v>
      </c>
      <c r="C3152">
        <v>101</v>
      </c>
      <c r="D3152" t="s">
        <v>1232</v>
      </c>
      <c r="E3152">
        <v>2019</v>
      </c>
      <c r="F3152" s="15">
        <f>IF(VLOOKUP(IF($A3152&lt;1500,'BM011'!$D$5,IF($A3152&lt;1800,'BM011'!$D$5,IF($A3152&lt;2000,'BM011'!$D$5,$A3152))),'BM011'!$D$5:$U$607,'BM011'!U$609,0)="BRUG KOM",VLOOKUP($C3152,'BM010'!$C$5:$T$102,'BM010'!T$104,0),VLOOKUP(IF($A3152&lt;1500,'BM011'!$D$5,IF($A3152&lt;1800,'BM011'!$D$5,IF($A3152&lt;2000,'BM011'!$D$5,$A3152))),'BM011'!$D$5:$U$607,'BM011'!U$609,0))</f>
        <v>37082.25</v>
      </c>
      <c r="G3152">
        <f>SUMIFS(Baggrundsvariable!D$3:D$296,Baggrundsvariable!$A$3:$A$296,Samlet!$C3152,Baggrundsvariable!$C$3:$C$296,Samlet!$E3152)</f>
        <v>228338</v>
      </c>
      <c r="H3152" s="8">
        <f>SUMIFS(Baggrundsvariable!E$3:E$296,Baggrundsvariable!$A$3:$A$296,Samlet!$C3152,Baggrundsvariable!$C$3:$C$296,Samlet!$E3152)</f>
        <v>0.7583333333333333</v>
      </c>
      <c r="I3152" s="8">
        <f>SUMIFS(Baggrundsvariable!F$3:F$296,Baggrundsvariable!$A$3:$A$296,Samlet!$C3152,Baggrundsvariable!$C$3:$C$296,Samlet!$E3152)</f>
        <v>8.8000000000000007</v>
      </c>
      <c r="J3152" s="8">
        <f>SUMIFS(Baggrundsvariable!G$3:G$296,Baggrundsvariable!$A$3:$A$296,Samlet!$C3152,Baggrundsvariable!$C$3:$C$296,Samlet!$E3152)</f>
        <v>44.9</v>
      </c>
      <c r="K3152" s="8">
        <f>SUMIFS(Baggrundsvariable!H$3:H$296,Baggrundsvariable!$A$3:$A$296,Samlet!$C3152,Baggrundsvariable!$C$3:$C$296,Samlet!$E3152)</f>
        <v>18.2</v>
      </c>
      <c r="L3152" s="8">
        <f>SUMIFS(Baggrundsvariable!I$3:I$296,Baggrundsvariable!$A$3:$A$296,Samlet!$C3152,Baggrundsvariable!$C$3:$C$296,Samlet!$E3152)</f>
        <v>15.265994309928374</v>
      </c>
    </row>
    <row r="3153" spans="1:12">
      <c r="A3153">
        <v>1657</v>
      </c>
      <c r="B3153" t="s">
        <v>618</v>
      </c>
      <c r="C3153">
        <v>101</v>
      </c>
      <c r="D3153" t="s">
        <v>1232</v>
      </c>
      <c r="E3153">
        <v>2019</v>
      </c>
      <c r="F3153" s="15">
        <f>IF(VLOOKUP(IF($A3153&lt;1500,'BM011'!$D$5,IF($A3153&lt;1800,'BM011'!$D$5,IF($A3153&lt;2000,'BM011'!$D$5,$A3153))),'BM011'!$D$5:$U$607,'BM011'!U$609,0)="BRUG KOM",VLOOKUP($C3153,'BM010'!$C$5:$T$102,'BM010'!T$104,0),VLOOKUP(IF($A3153&lt;1500,'BM011'!$D$5,IF($A3153&lt;1800,'BM011'!$D$5,IF($A3153&lt;2000,'BM011'!$D$5,$A3153))),'BM011'!$D$5:$U$607,'BM011'!U$609,0))</f>
        <v>37082.25</v>
      </c>
      <c r="G3153">
        <f>SUMIFS(Baggrundsvariable!D$3:D$296,Baggrundsvariable!$A$3:$A$296,Samlet!$C3153,Baggrundsvariable!$C$3:$C$296,Samlet!$E3153)</f>
        <v>228338</v>
      </c>
      <c r="H3153" s="8">
        <f>SUMIFS(Baggrundsvariable!E$3:E$296,Baggrundsvariable!$A$3:$A$296,Samlet!$C3153,Baggrundsvariable!$C$3:$C$296,Samlet!$E3153)</f>
        <v>0.7583333333333333</v>
      </c>
      <c r="I3153" s="8">
        <f>SUMIFS(Baggrundsvariable!F$3:F$296,Baggrundsvariable!$A$3:$A$296,Samlet!$C3153,Baggrundsvariable!$C$3:$C$296,Samlet!$E3153)</f>
        <v>8.8000000000000007</v>
      </c>
      <c r="J3153" s="8">
        <f>SUMIFS(Baggrundsvariable!G$3:G$296,Baggrundsvariable!$A$3:$A$296,Samlet!$C3153,Baggrundsvariable!$C$3:$C$296,Samlet!$E3153)</f>
        <v>44.9</v>
      </c>
      <c r="K3153" s="8">
        <f>SUMIFS(Baggrundsvariable!H$3:H$296,Baggrundsvariable!$A$3:$A$296,Samlet!$C3153,Baggrundsvariable!$C$3:$C$296,Samlet!$E3153)</f>
        <v>18.2</v>
      </c>
      <c r="L3153" s="8">
        <f>SUMIFS(Baggrundsvariable!I$3:I$296,Baggrundsvariable!$A$3:$A$296,Samlet!$C3153,Baggrundsvariable!$C$3:$C$296,Samlet!$E3153)</f>
        <v>15.265994309928374</v>
      </c>
    </row>
    <row r="3154" spans="1:12">
      <c r="A3154">
        <v>1658</v>
      </c>
      <c r="B3154" t="s">
        <v>618</v>
      </c>
      <c r="C3154">
        <v>101</v>
      </c>
      <c r="D3154" t="s">
        <v>1232</v>
      </c>
      <c r="E3154">
        <v>2019</v>
      </c>
      <c r="F3154" s="15">
        <f>IF(VLOOKUP(IF($A3154&lt;1500,'BM011'!$D$5,IF($A3154&lt;1800,'BM011'!$D$5,IF($A3154&lt;2000,'BM011'!$D$5,$A3154))),'BM011'!$D$5:$U$607,'BM011'!U$609,0)="BRUG KOM",VLOOKUP($C3154,'BM010'!$C$5:$T$102,'BM010'!T$104,0),VLOOKUP(IF($A3154&lt;1500,'BM011'!$D$5,IF($A3154&lt;1800,'BM011'!$D$5,IF($A3154&lt;2000,'BM011'!$D$5,$A3154))),'BM011'!$D$5:$U$607,'BM011'!U$609,0))</f>
        <v>37082.25</v>
      </c>
      <c r="G3154">
        <f>SUMIFS(Baggrundsvariable!D$3:D$296,Baggrundsvariable!$A$3:$A$296,Samlet!$C3154,Baggrundsvariable!$C$3:$C$296,Samlet!$E3154)</f>
        <v>228338</v>
      </c>
      <c r="H3154" s="8">
        <f>SUMIFS(Baggrundsvariable!E$3:E$296,Baggrundsvariable!$A$3:$A$296,Samlet!$C3154,Baggrundsvariable!$C$3:$C$296,Samlet!$E3154)</f>
        <v>0.7583333333333333</v>
      </c>
      <c r="I3154" s="8">
        <f>SUMIFS(Baggrundsvariable!F$3:F$296,Baggrundsvariable!$A$3:$A$296,Samlet!$C3154,Baggrundsvariable!$C$3:$C$296,Samlet!$E3154)</f>
        <v>8.8000000000000007</v>
      </c>
      <c r="J3154" s="8">
        <f>SUMIFS(Baggrundsvariable!G$3:G$296,Baggrundsvariable!$A$3:$A$296,Samlet!$C3154,Baggrundsvariable!$C$3:$C$296,Samlet!$E3154)</f>
        <v>44.9</v>
      </c>
      <c r="K3154" s="8">
        <f>SUMIFS(Baggrundsvariable!H$3:H$296,Baggrundsvariable!$A$3:$A$296,Samlet!$C3154,Baggrundsvariable!$C$3:$C$296,Samlet!$E3154)</f>
        <v>18.2</v>
      </c>
      <c r="L3154" s="8">
        <f>SUMIFS(Baggrundsvariable!I$3:I$296,Baggrundsvariable!$A$3:$A$296,Samlet!$C3154,Baggrundsvariable!$C$3:$C$296,Samlet!$E3154)</f>
        <v>15.265994309928374</v>
      </c>
    </row>
    <row r="3155" spans="1:12">
      <c r="A3155">
        <v>1659</v>
      </c>
      <c r="B3155" t="s">
        <v>618</v>
      </c>
      <c r="C3155">
        <v>101</v>
      </c>
      <c r="D3155" t="s">
        <v>1232</v>
      </c>
      <c r="E3155">
        <v>2019</v>
      </c>
      <c r="F3155" s="15">
        <f>IF(VLOOKUP(IF($A3155&lt;1500,'BM011'!$D$5,IF($A3155&lt;1800,'BM011'!$D$5,IF($A3155&lt;2000,'BM011'!$D$5,$A3155))),'BM011'!$D$5:$U$607,'BM011'!U$609,0)="BRUG KOM",VLOOKUP($C3155,'BM010'!$C$5:$T$102,'BM010'!T$104,0),VLOOKUP(IF($A3155&lt;1500,'BM011'!$D$5,IF($A3155&lt;1800,'BM011'!$D$5,IF($A3155&lt;2000,'BM011'!$D$5,$A3155))),'BM011'!$D$5:$U$607,'BM011'!U$609,0))</f>
        <v>37082.25</v>
      </c>
      <c r="G3155">
        <f>SUMIFS(Baggrundsvariable!D$3:D$296,Baggrundsvariable!$A$3:$A$296,Samlet!$C3155,Baggrundsvariable!$C$3:$C$296,Samlet!$E3155)</f>
        <v>228338</v>
      </c>
      <c r="H3155" s="8">
        <f>SUMIFS(Baggrundsvariable!E$3:E$296,Baggrundsvariable!$A$3:$A$296,Samlet!$C3155,Baggrundsvariable!$C$3:$C$296,Samlet!$E3155)</f>
        <v>0.7583333333333333</v>
      </c>
      <c r="I3155" s="8">
        <f>SUMIFS(Baggrundsvariable!F$3:F$296,Baggrundsvariable!$A$3:$A$296,Samlet!$C3155,Baggrundsvariable!$C$3:$C$296,Samlet!$E3155)</f>
        <v>8.8000000000000007</v>
      </c>
      <c r="J3155" s="8">
        <f>SUMIFS(Baggrundsvariable!G$3:G$296,Baggrundsvariable!$A$3:$A$296,Samlet!$C3155,Baggrundsvariable!$C$3:$C$296,Samlet!$E3155)</f>
        <v>44.9</v>
      </c>
      <c r="K3155" s="8">
        <f>SUMIFS(Baggrundsvariable!H$3:H$296,Baggrundsvariable!$A$3:$A$296,Samlet!$C3155,Baggrundsvariable!$C$3:$C$296,Samlet!$E3155)</f>
        <v>18.2</v>
      </c>
      <c r="L3155" s="8">
        <f>SUMIFS(Baggrundsvariable!I$3:I$296,Baggrundsvariable!$A$3:$A$296,Samlet!$C3155,Baggrundsvariable!$C$3:$C$296,Samlet!$E3155)</f>
        <v>15.265994309928374</v>
      </c>
    </row>
    <row r="3156" spans="1:12">
      <c r="A3156">
        <v>1660</v>
      </c>
      <c r="B3156" t="s">
        <v>618</v>
      </c>
      <c r="C3156">
        <v>101</v>
      </c>
      <c r="D3156" t="s">
        <v>1232</v>
      </c>
      <c r="E3156">
        <v>2019</v>
      </c>
      <c r="F3156" s="15">
        <f>IF(VLOOKUP(IF($A3156&lt;1500,'BM011'!$D$5,IF($A3156&lt;1800,'BM011'!$D$5,IF($A3156&lt;2000,'BM011'!$D$5,$A3156))),'BM011'!$D$5:$U$607,'BM011'!U$609,0)="BRUG KOM",VLOOKUP($C3156,'BM010'!$C$5:$T$102,'BM010'!T$104,0),VLOOKUP(IF($A3156&lt;1500,'BM011'!$D$5,IF($A3156&lt;1800,'BM011'!$D$5,IF($A3156&lt;2000,'BM011'!$D$5,$A3156))),'BM011'!$D$5:$U$607,'BM011'!U$609,0))</f>
        <v>37082.25</v>
      </c>
      <c r="G3156">
        <f>SUMIFS(Baggrundsvariable!D$3:D$296,Baggrundsvariable!$A$3:$A$296,Samlet!$C3156,Baggrundsvariable!$C$3:$C$296,Samlet!$E3156)</f>
        <v>228338</v>
      </c>
      <c r="H3156" s="8">
        <f>SUMIFS(Baggrundsvariable!E$3:E$296,Baggrundsvariable!$A$3:$A$296,Samlet!$C3156,Baggrundsvariable!$C$3:$C$296,Samlet!$E3156)</f>
        <v>0.7583333333333333</v>
      </c>
      <c r="I3156" s="8">
        <f>SUMIFS(Baggrundsvariable!F$3:F$296,Baggrundsvariable!$A$3:$A$296,Samlet!$C3156,Baggrundsvariable!$C$3:$C$296,Samlet!$E3156)</f>
        <v>8.8000000000000007</v>
      </c>
      <c r="J3156" s="8">
        <f>SUMIFS(Baggrundsvariable!G$3:G$296,Baggrundsvariable!$A$3:$A$296,Samlet!$C3156,Baggrundsvariable!$C$3:$C$296,Samlet!$E3156)</f>
        <v>44.9</v>
      </c>
      <c r="K3156" s="8">
        <f>SUMIFS(Baggrundsvariable!H$3:H$296,Baggrundsvariable!$A$3:$A$296,Samlet!$C3156,Baggrundsvariable!$C$3:$C$296,Samlet!$E3156)</f>
        <v>18.2</v>
      </c>
      <c r="L3156" s="8">
        <f>SUMIFS(Baggrundsvariable!I$3:I$296,Baggrundsvariable!$A$3:$A$296,Samlet!$C3156,Baggrundsvariable!$C$3:$C$296,Samlet!$E3156)</f>
        <v>15.265994309928374</v>
      </c>
    </row>
    <row r="3157" spans="1:12">
      <c r="A3157">
        <v>1661</v>
      </c>
      <c r="B3157" t="s">
        <v>618</v>
      </c>
      <c r="C3157">
        <v>101</v>
      </c>
      <c r="D3157" t="s">
        <v>1232</v>
      </c>
      <c r="E3157">
        <v>2019</v>
      </c>
      <c r="F3157" s="15">
        <f>IF(VLOOKUP(IF($A3157&lt;1500,'BM011'!$D$5,IF($A3157&lt;1800,'BM011'!$D$5,IF($A3157&lt;2000,'BM011'!$D$5,$A3157))),'BM011'!$D$5:$U$607,'BM011'!U$609,0)="BRUG KOM",VLOOKUP($C3157,'BM010'!$C$5:$T$102,'BM010'!T$104,0),VLOOKUP(IF($A3157&lt;1500,'BM011'!$D$5,IF($A3157&lt;1800,'BM011'!$D$5,IF($A3157&lt;2000,'BM011'!$D$5,$A3157))),'BM011'!$D$5:$U$607,'BM011'!U$609,0))</f>
        <v>37082.25</v>
      </c>
      <c r="G3157">
        <f>SUMIFS(Baggrundsvariable!D$3:D$296,Baggrundsvariable!$A$3:$A$296,Samlet!$C3157,Baggrundsvariable!$C$3:$C$296,Samlet!$E3157)</f>
        <v>228338</v>
      </c>
      <c r="H3157" s="8">
        <f>SUMIFS(Baggrundsvariable!E$3:E$296,Baggrundsvariable!$A$3:$A$296,Samlet!$C3157,Baggrundsvariable!$C$3:$C$296,Samlet!$E3157)</f>
        <v>0.7583333333333333</v>
      </c>
      <c r="I3157" s="8">
        <f>SUMIFS(Baggrundsvariable!F$3:F$296,Baggrundsvariable!$A$3:$A$296,Samlet!$C3157,Baggrundsvariable!$C$3:$C$296,Samlet!$E3157)</f>
        <v>8.8000000000000007</v>
      </c>
      <c r="J3157" s="8">
        <f>SUMIFS(Baggrundsvariable!G$3:G$296,Baggrundsvariable!$A$3:$A$296,Samlet!$C3157,Baggrundsvariable!$C$3:$C$296,Samlet!$E3157)</f>
        <v>44.9</v>
      </c>
      <c r="K3157" s="8">
        <f>SUMIFS(Baggrundsvariable!H$3:H$296,Baggrundsvariable!$A$3:$A$296,Samlet!$C3157,Baggrundsvariable!$C$3:$C$296,Samlet!$E3157)</f>
        <v>18.2</v>
      </c>
      <c r="L3157" s="8">
        <f>SUMIFS(Baggrundsvariable!I$3:I$296,Baggrundsvariable!$A$3:$A$296,Samlet!$C3157,Baggrundsvariable!$C$3:$C$296,Samlet!$E3157)</f>
        <v>15.265994309928374</v>
      </c>
    </row>
    <row r="3158" spans="1:12">
      <c r="A3158">
        <v>1662</v>
      </c>
      <c r="B3158" t="s">
        <v>618</v>
      </c>
      <c r="C3158">
        <v>101</v>
      </c>
      <c r="D3158" t="s">
        <v>1232</v>
      </c>
      <c r="E3158">
        <v>2019</v>
      </c>
      <c r="F3158" s="15">
        <f>IF(VLOOKUP(IF($A3158&lt;1500,'BM011'!$D$5,IF($A3158&lt;1800,'BM011'!$D$5,IF($A3158&lt;2000,'BM011'!$D$5,$A3158))),'BM011'!$D$5:$U$607,'BM011'!U$609,0)="BRUG KOM",VLOOKUP($C3158,'BM010'!$C$5:$T$102,'BM010'!T$104,0),VLOOKUP(IF($A3158&lt;1500,'BM011'!$D$5,IF($A3158&lt;1800,'BM011'!$D$5,IF($A3158&lt;2000,'BM011'!$D$5,$A3158))),'BM011'!$D$5:$U$607,'BM011'!U$609,0))</f>
        <v>37082.25</v>
      </c>
      <c r="G3158">
        <f>SUMIFS(Baggrundsvariable!D$3:D$296,Baggrundsvariable!$A$3:$A$296,Samlet!$C3158,Baggrundsvariable!$C$3:$C$296,Samlet!$E3158)</f>
        <v>228338</v>
      </c>
      <c r="H3158" s="8">
        <f>SUMIFS(Baggrundsvariable!E$3:E$296,Baggrundsvariable!$A$3:$A$296,Samlet!$C3158,Baggrundsvariable!$C$3:$C$296,Samlet!$E3158)</f>
        <v>0.7583333333333333</v>
      </c>
      <c r="I3158" s="8">
        <f>SUMIFS(Baggrundsvariable!F$3:F$296,Baggrundsvariable!$A$3:$A$296,Samlet!$C3158,Baggrundsvariable!$C$3:$C$296,Samlet!$E3158)</f>
        <v>8.8000000000000007</v>
      </c>
      <c r="J3158" s="8">
        <f>SUMIFS(Baggrundsvariable!G$3:G$296,Baggrundsvariable!$A$3:$A$296,Samlet!$C3158,Baggrundsvariable!$C$3:$C$296,Samlet!$E3158)</f>
        <v>44.9</v>
      </c>
      <c r="K3158" s="8">
        <f>SUMIFS(Baggrundsvariable!H$3:H$296,Baggrundsvariable!$A$3:$A$296,Samlet!$C3158,Baggrundsvariable!$C$3:$C$296,Samlet!$E3158)</f>
        <v>18.2</v>
      </c>
      <c r="L3158" s="8">
        <f>SUMIFS(Baggrundsvariable!I$3:I$296,Baggrundsvariable!$A$3:$A$296,Samlet!$C3158,Baggrundsvariable!$C$3:$C$296,Samlet!$E3158)</f>
        <v>15.265994309928374</v>
      </c>
    </row>
    <row r="3159" spans="1:12">
      <c r="A3159">
        <v>1663</v>
      </c>
      <c r="B3159" t="s">
        <v>618</v>
      </c>
      <c r="C3159">
        <v>101</v>
      </c>
      <c r="D3159" t="s">
        <v>1232</v>
      </c>
      <c r="E3159">
        <v>2019</v>
      </c>
      <c r="F3159" s="15">
        <f>IF(VLOOKUP(IF($A3159&lt;1500,'BM011'!$D$5,IF($A3159&lt;1800,'BM011'!$D$5,IF($A3159&lt;2000,'BM011'!$D$5,$A3159))),'BM011'!$D$5:$U$607,'BM011'!U$609,0)="BRUG KOM",VLOOKUP($C3159,'BM010'!$C$5:$T$102,'BM010'!T$104,0),VLOOKUP(IF($A3159&lt;1500,'BM011'!$D$5,IF($A3159&lt;1800,'BM011'!$D$5,IF($A3159&lt;2000,'BM011'!$D$5,$A3159))),'BM011'!$D$5:$U$607,'BM011'!U$609,0))</f>
        <v>37082.25</v>
      </c>
      <c r="G3159">
        <f>SUMIFS(Baggrundsvariable!D$3:D$296,Baggrundsvariable!$A$3:$A$296,Samlet!$C3159,Baggrundsvariable!$C$3:$C$296,Samlet!$E3159)</f>
        <v>228338</v>
      </c>
      <c r="H3159" s="8">
        <f>SUMIFS(Baggrundsvariable!E$3:E$296,Baggrundsvariable!$A$3:$A$296,Samlet!$C3159,Baggrundsvariable!$C$3:$C$296,Samlet!$E3159)</f>
        <v>0.7583333333333333</v>
      </c>
      <c r="I3159" s="8">
        <f>SUMIFS(Baggrundsvariable!F$3:F$296,Baggrundsvariable!$A$3:$A$296,Samlet!$C3159,Baggrundsvariable!$C$3:$C$296,Samlet!$E3159)</f>
        <v>8.8000000000000007</v>
      </c>
      <c r="J3159" s="8">
        <f>SUMIFS(Baggrundsvariable!G$3:G$296,Baggrundsvariable!$A$3:$A$296,Samlet!$C3159,Baggrundsvariable!$C$3:$C$296,Samlet!$E3159)</f>
        <v>44.9</v>
      </c>
      <c r="K3159" s="8">
        <f>SUMIFS(Baggrundsvariable!H$3:H$296,Baggrundsvariable!$A$3:$A$296,Samlet!$C3159,Baggrundsvariable!$C$3:$C$296,Samlet!$E3159)</f>
        <v>18.2</v>
      </c>
      <c r="L3159" s="8">
        <f>SUMIFS(Baggrundsvariable!I$3:I$296,Baggrundsvariable!$A$3:$A$296,Samlet!$C3159,Baggrundsvariable!$C$3:$C$296,Samlet!$E3159)</f>
        <v>15.265994309928374</v>
      </c>
    </row>
    <row r="3160" spans="1:12">
      <c r="A3160">
        <v>1664</v>
      </c>
      <c r="B3160" t="s">
        <v>618</v>
      </c>
      <c r="C3160">
        <v>101</v>
      </c>
      <c r="D3160" t="s">
        <v>1232</v>
      </c>
      <c r="E3160">
        <v>2019</v>
      </c>
      <c r="F3160" s="15">
        <f>IF(VLOOKUP(IF($A3160&lt;1500,'BM011'!$D$5,IF($A3160&lt;1800,'BM011'!$D$5,IF($A3160&lt;2000,'BM011'!$D$5,$A3160))),'BM011'!$D$5:$U$607,'BM011'!U$609,0)="BRUG KOM",VLOOKUP($C3160,'BM010'!$C$5:$T$102,'BM010'!T$104,0),VLOOKUP(IF($A3160&lt;1500,'BM011'!$D$5,IF($A3160&lt;1800,'BM011'!$D$5,IF($A3160&lt;2000,'BM011'!$D$5,$A3160))),'BM011'!$D$5:$U$607,'BM011'!U$609,0))</f>
        <v>37082.25</v>
      </c>
      <c r="G3160">
        <f>SUMIFS(Baggrundsvariable!D$3:D$296,Baggrundsvariable!$A$3:$A$296,Samlet!$C3160,Baggrundsvariable!$C$3:$C$296,Samlet!$E3160)</f>
        <v>228338</v>
      </c>
      <c r="H3160" s="8">
        <f>SUMIFS(Baggrundsvariable!E$3:E$296,Baggrundsvariable!$A$3:$A$296,Samlet!$C3160,Baggrundsvariable!$C$3:$C$296,Samlet!$E3160)</f>
        <v>0.7583333333333333</v>
      </c>
      <c r="I3160" s="8">
        <f>SUMIFS(Baggrundsvariable!F$3:F$296,Baggrundsvariable!$A$3:$A$296,Samlet!$C3160,Baggrundsvariable!$C$3:$C$296,Samlet!$E3160)</f>
        <v>8.8000000000000007</v>
      </c>
      <c r="J3160" s="8">
        <f>SUMIFS(Baggrundsvariable!G$3:G$296,Baggrundsvariable!$A$3:$A$296,Samlet!$C3160,Baggrundsvariable!$C$3:$C$296,Samlet!$E3160)</f>
        <v>44.9</v>
      </c>
      <c r="K3160" s="8">
        <f>SUMIFS(Baggrundsvariable!H$3:H$296,Baggrundsvariable!$A$3:$A$296,Samlet!$C3160,Baggrundsvariable!$C$3:$C$296,Samlet!$E3160)</f>
        <v>18.2</v>
      </c>
      <c r="L3160" s="8">
        <f>SUMIFS(Baggrundsvariable!I$3:I$296,Baggrundsvariable!$A$3:$A$296,Samlet!$C3160,Baggrundsvariable!$C$3:$C$296,Samlet!$E3160)</f>
        <v>15.265994309928374</v>
      </c>
    </row>
    <row r="3161" spans="1:12">
      <c r="A3161">
        <v>1665</v>
      </c>
      <c r="B3161" t="s">
        <v>618</v>
      </c>
      <c r="C3161">
        <v>101</v>
      </c>
      <c r="D3161" t="s">
        <v>1232</v>
      </c>
      <c r="E3161">
        <v>2019</v>
      </c>
      <c r="F3161" s="15">
        <f>IF(VLOOKUP(IF($A3161&lt;1500,'BM011'!$D$5,IF($A3161&lt;1800,'BM011'!$D$5,IF($A3161&lt;2000,'BM011'!$D$5,$A3161))),'BM011'!$D$5:$U$607,'BM011'!U$609,0)="BRUG KOM",VLOOKUP($C3161,'BM010'!$C$5:$T$102,'BM010'!T$104,0),VLOOKUP(IF($A3161&lt;1500,'BM011'!$D$5,IF($A3161&lt;1800,'BM011'!$D$5,IF($A3161&lt;2000,'BM011'!$D$5,$A3161))),'BM011'!$D$5:$U$607,'BM011'!U$609,0))</f>
        <v>37082.25</v>
      </c>
      <c r="G3161">
        <f>SUMIFS(Baggrundsvariable!D$3:D$296,Baggrundsvariable!$A$3:$A$296,Samlet!$C3161,Baggrundsvariable!$C$3:$C$296,Samlet!$E3161)</f>
        <v>228338</v>
      </c>
      <c r="H3161" s="8">
        <f>SUMIFS(Baggrundsvariable!E$3:E$296,Baggrundsvariable!$A$3:$A$296,Samlet!$C3161,Baggrundsvariable!$C$3:$C$296,Samlet!$E3161)</f>
        <v>0.7583333333333333</v>
      </c>
      <c r="I3161" s="8">
        <f>SUMIFS(Baggrundsvariable!F$3:F$296,Baggrundsvariable!$A$3:$A$296,Samlet!$C3161,Baggrundsvariable!$C$3:$C$296,Samlet!$E3161)</f>
        <v>8.8000000000000007</v>
      </c>
      <c r="J3161" s="8">
        <f>SUMIFS(Baggrundsvariable!G$3:G$296,Baggrundsvariable!$A$3:$A$296,Samlet!$C3161,Baggrundsvariable!$C$3:$C$296,Samlet!$E3161)</f>
        <v>44.9</v>
      </c>
      <c r="K3161" s="8">
        <f>SUMIFS(Baggrundsvariable!H$3:H$296,Baggrundsvariable!$A$3:$A$296,Samlet!$C3161,Baggrundsvariable!$C$3:$C$296,Samlet!$E3161)</f>
        <v>18.2</v>
      </c>
      <c r="L3161" s="8">
        <f>SUMIFS(Baggrundsvariable!I$3:I$296,Baggrundsvariable!$A$3:$A$296,Samlet!$C3161,Baggrundsvariable!$C$3:$C$296,Samlet!$E3161)</f>
        <v>15.265994309928374</v>
      </c>
    </row>
    <row r="3162" spans="1:12">
      <c r="A3162">
        <v>1666</v>
      </c>
      <c r="B3162" t="s">
        <v>618</v>
      </c>
      <c r="C3162">
        <v>101</v>
      </c>
      <c r="D3162" t="s">
        <v>1232</v>
      </c>
      <c r="E3162">
        <v>2019</v>
      </c>
      <c r="F3162" s="15">
        <f>IF(VLOOKUP(IF($A3162&lt;1500,'BM011'!$D$5,IF($A3162&lt;1800,'BM011'!$D$5,IF($A3162&lt;2000,'BM011'!$D$5,$A3162))),'BM011'!$D$5:$U$607,'BM011'!U$609,0)="BRUG KOM",VLOOKUP($C3162,'BM010'!$C$5:$T$102,'BM010'!T$104,0),VLOOKUP(IF($A3162&lt;1500,'BM011'!$D$5,IF($A3162&lt;1800,'BM011'!$D$5,IF($A3162&lt;2000,'BM011'!$D$5,$A3162))),'BM011'!$D$5:$U$607,'BM011'!U$609,0))</f>
        <v>37082.25</v>
      </c>
      <c r="G3162">
        <f>SUMIFS(Baggrundsvariable!D$3:D$296,Baggrundsvariable!$A$3:$A$296,Samlet!$C3162,Baggrundsvariable!$C$3:$C$296,Samlet!$E3162)</f>
        <v>228338</v>
      </c>
      <c r="H3162" s="8">
        <f>SUMIFS(Baggrundsvariable!E$3:E$296,Baggrundsvariable!$A$3:$A$296,Samlet!$C3162,Baggrundsvariable!$C$3:$C$296,Samlet!$E3162)</f>
        <v>0.7583333333333333</v>
      </c>
      <c r="I3162" s="8">
        <f>SUMIFS(Baggrundsvariable!F$3:F$296,Baggrundsvariable!$A$3:$A$296,Samlet!$C3162,Baggrundsvariable!$C$3:$C$296,Samlet!$E3162)</f>
        <v>8.8000000000000007</v>
      </c>
      <c r="J3162" s="8">
        <f>SUMIFS(Baggrundsvariable!G$3:G$296,Baggrundsvariable!$A$3:$A$296,Samlet!$C3162,Baggrundsvariable!$C$3:$C$296,Samlet!$E3162)</f>
        <v>44.9</v>
      </c>
      <c r="K3162" s="8">
        <f>SUMIFS(Baggrundsvariable!H$3:H$296,Baggrundsvariable!$A$3:$A$296,Samlet!$C3162,Baggrundsvariable!$C$3:$C$296,Samlet!$E3162)</f>
        <v>18.2</v>
      </c>
      <c r="L3162" s="8">
        <f>SUMIFS(Baggrundsvariable!I$3:I$296,Baggrundsvariable!$A$3:$A$296,Samlet!$C3162,Baggrundsvariable!$C$3:$C$296,Samlet!$E3162)</f>
        <v>15.265994309928374</v>
      </c>
    </row>
    <row r="3163" spans="1:12">
      <c r="A3163">
        <v>1667</v>
      </c>
      <c r="B3163" t="s">
        <v>618</v>
      </c>
      <c r="C3163">
        <v>101</v>
      </c>
      <c r="D3163" t="s">
        <v>1232</v>
      </c>
      <c r="E3163">
        <v>2019</v>
      </c>
      <c r="F3163" s="15">
        <f>IF(VLOOKUP(IF($A3163&lt;1500,'BM011'!$D$5,IF($A3163&lt;1800,'BM011'!$D$5,IF($A3163&lt;2000,'BM011'!$D$5,$A3163))),'BM011'!$D$5:$U$607,'BM011'!U$609,0)="BRUG KOM",VLOOKUP($C3163,'BM010'!$C$5:$T$102,'BM010'!T$104,0),VLOOKUP(IF($A3163&lt;1500,'BM011'!$D$5,IF($A3163&lt;1800,'BM011'!$D$5,IF($A3163&lt;2000,'BM011'!$D$5,$A3163))),'BM011'!$D$5:$U$607,'BM011'!U$609,0))</f>
        <v>37082.25</v>
      </c>
      <c r="G3163">
        <f>SUMIFS(Baggrundsvariable!D$3:D$296,Baggrundsvariable!$A$3:$A$296,Samlet!$C3163,Baggrundsvariable!$C$3:$C$296,Samlet!$E3163)</f>
        <v>228338</v>
      </c>
      <c r="H3163" s="8">
        <f>SUMIFS(Baggrundsvariable!E$3:E$296,Baggrundsvariable!$A$3:$A$296,Samlet!$C3163,Baggrundsvariable!$C$3:$C$296,Samlet!$E3163)</f>
        <v>0.7583333333333333</v>
      </c>
      <c r="I3163" s="8">
        <f>SUMIFS(Baggrundsvariable!F$3:F$296,Baggrundsvariable!$A$3:$A$296,Samlet!$C3163,Baggrundsvariable!$C$3:$C$296,Samlet!$E3163)</f>
        <v>8.8000000000000007</v>
      </c>
      <c r="J3163" s="8">
        <f>SUMIFS(Baggrundsvariable!G$3:G$296,Baggrundsvariable!$A$3:$A$296,Samlet!$C3163,Baggrundsvariable!$C$3:$C$296,Samlet!$E3163)</f>
        <v>44.9</v>
      </c>
      <c r="K3163" s="8">
        <f>SUMIFS(Baggrundsvariable!H$3:H$296,Baggrundsvariable!$A$3:$A$296,Samlet!$C3163,Baggrundsvariable!$C$3:$C$296,Samlet!$E3163)</f>
        <v>18.2</v>
      </c>
      <c r="L3163" s="8">
        <f>SUMIFS(Baggrundsvariable!I$3:I$296,Baggrundsvariable!$A$3:$A$296,Samlet!$C3163,Baggrundsvariable!$C$3:$C$296,Samlet!$E3163)</f>
        <v>15.265994309928374</v>
      </c>
    </row>
    <row r="3164" spans="1:12">
      <c r="A3164">
        <v>1668</v>
      </c>
      <c r="B3164" t="s">
        <v>618</v>
      </c>
      <c r="C3164">
        <v>101</v>
      </c>
      <c r="D3164" t="s">
        <v>1232</v>
      </c>
      <c r="E3164">
        <v>2019</v>
      </c>
      <c r="F3164" s="15">
        <f>IF(VLOOKUP(IF($A3164&lt;1500,'BM011'!$D$5,IF($A3164&lt;1800,'BM011'!$D$5,IF($A3164&lt;2000,'BM011'!$D$5,$A3164))),'BM011'!$D$5:$U$607,'BM011'!U$609,0)="BRUG KOM",VLOOKUP($C3164,'BM010'!$C$5:$T$102,'BM010'!T$104,0),VLOOKUP(IF($A3164&lt;1500,'BM011'!$D$5,IF($A3164&lt;1800,'BM011'!$D$5,IF($A3164&lt;2000,'BM011'!$D$5,$A3164))),'BM011'!$D$5:$U$607,'BM011'!U$609,0))</f>
        <v>37082.25</v>
      </c>
      <c r="G3164">
        <f>SUMIFS(Baggrundsvariable!D$3:D$296,Baggrundsvariable!$A$3:$A$296,Samlet!$C3164,Baggrundsvariable!$C$3:$C$296,Samlet!$E3164)</f>
        <v>228338</v>
      </c>
      <c r="H3164" s="8">
        <f>SUMIFS(Baggrundsvariable!E$3:E$296,Baggrundsvariable!$A$3:$A$296,Samlet!$C3164,Baggrundsvariable!$C$3:$C$296,Samlet!$E3164)</f>
        <v>0.7583333333333333</v>
      </c>
      <c r="I3164" s="8">
        <f>SUMIFS(Baggrundsvariable!F$3:F$296,Baggrundsvariable!$A$3:$A$296,Samlet!$C3164,Baggrundsvariable!$C$3:$C$296,Samlet!$E3164)</f>
        <v>8.8000000000000007</v>
      </c>
      <c r="J3164" s="8">
        <f>SUMIFS(Baggrundsvariable!G$3:G$296,Baggrundsvariable!$A$3:$A$296,Samlet!$C3164,Baggrundsvariable!$C$3:$C$296,Samlet!$E3164)</f>
        <v>44.9</v>
      </c>
      <c r="K3164" s="8">
        <f>SUMIFS(Baggrundsvariable!H$3:H$296,Baggrundsvariable!$A$3:$A$296,Samlet!$C3164,Baggrundsvariable!$C$3:$C$296,Samlet!$E3164)</f>
        <v>18.2</v>
      </c>
      <c r="L3164" s="8">
        <f>SUMIFS(Baggrundsvariable!I$3:I$296,Baggrundsvariable!$A$3:$A$296,Samlet!$C3164,Baggrundsvariable!$C$3:$C$296,Samlet!$E3164)</f>
        <v>15.265994309928374</v>
      </c>
    </row>
    <row r="3165" spans="1:12">
      <c r="A3165">
        <v>1669</v>
      </c>
      <c r="B3165" t="s">
        <v>618</v>
      </c>
      <c r="C3165">
        <v>101</v>
      </c>
      <c r="D3165" t="s">
        <v>1232</v>
      </c>
      <c r="E3165">
        <v>2019</v>
      </c>
      <c r="F3165" s="15">
        <f>IF(VLOOKUP(IF($A3165&lt;1500,'BM011'!$D$5,IF($A3165&lt;1800,'BM011'!$D$5,IF($A3165&lt;2000,'BM011'!$D$5,$A3165))),'BM011'!$D$5:$U$607,'BM011'!U$609,0)="BRUG KOM",VLOOKUP($C3165,'BM010'!$C$5:$T$102,'BM010'!T$104,0),VLOOKUP(IF($A3165&lt;1500,'BM011'!$D$5,IF($A3165&lt;1800,'BM011'!$D$5,IF($A3165&lt;2000,'BM011'!$D$5,$A3165))),'BM011'!$D$5:$U$607,'BM011'!U$609,0))</f>
        <v>37082.25</v>
      </c>
      <c r="G3165">
        <f>SUMIFS(Baggrundsvariable!D$3:D$296,Baggrundsvariable!$A$3:$A$296,Samlet!$C3165,Baggrundsvariable!$C$3:$C$296,Samlet!$E3165)</f>
        <v>228338</v>
      </c>
      <c r="H3165" s="8">
        <f>SUMIFS(Baggrundsvariable!E$3:E$296,Baggrundsvariable!$A$3:$A$296,Samlet!$C3165,Baggrundsvariable!$C$3:$C$296,Samlet!$E3165)</f>
        <v>0.7583333333333333</v>
      </c>
      <c r="I3165" s="8">
        <f>SUMIFS(Baggrundsvariable!F$3:F$296,Baggrundsvariable!$A$3:$A$296,Samlet!$C3165,Baggrundsvariable!$C$3:$C$296,Samlet!$E3165)</f>
        <v>8.8000000000000007</v>
      </c>
      <c r="J3165" s="8">
        <f>SUMIFS(Baggrundsvariable!G$3:G$296,Baggrundsvariable!$A$3:$A$296,Samlet!$C3165,Baggrundsvariable!$C$3:$C$296,Samlet!$E3165)</f>
        <v>44.9</v>
      </c>
      <c r="K3165" s="8">
        <f>SUMIFS(Baggrundsvariable!H$3:H$296,Baggrundsvariable!$A$3:$A$296,Samlet!$C3165,Baggrundsvariable!$C$3:$C$296,Samlet!$E3165)</f>
        <v>18.2</v>
      </c>
      <c r="L3165" s="8">
        <f>SUMIFS(Baggrundsvariable!I$3:I$296,Baggrundsvariable!$A$3:$A$296,Samlet!$C3165,Baggrundsvariable!$C$3:$C$296,Samlet!$E3165)</f>
        <v>15.265994309928374</v>
      </c>
    </row>
    <row r="3166" spans="1:12">
      <c r="A3166">
        <v>1670</v>
      </c>
      <c r="B3166" t="s">
        <v>618</v>
      </c>
      <c r="C3166">
        <v>101</v>
      </c>
      <c r="D3166" t="s">
        <v>1232</v>
      </c>
      <c r="E3166">
        <v>2019</v>
      </c>
      <c r="F3166" s="15">
        <f>IF(VLOOKUP(IF($A3166&lt;1500,'BM011'!$D$5,IF($A3166&lt;1800,'BM011'!$D$5,IF($A3166&lt;2000,'BM011'!$D$5,$A3166))),'BM011'!$D$5:$U$607,'BM011'!U$609,0)="BRUG KOM",VLOOKUP($C3166,'BM010'!$C$5:$T$102,'BM010'!T$104,0),VLOOKUP(IF($A3166&lt;1500,'BM011'!$D$5,IF($A3166&lt;1800,'BM011'!$D$5,IF($A3166&lt;2000,'BM011'!$D$5,$A3166))),'BM011'!$D$5:$U$607,'BM011'!U$609,0))</f>
        <v>37082.25</v>
      </c>
      <c r="G3166">
        <f>SUMIFS(Baggrundsvariable!D$3:D$296,Baggrundsvariable!$A$3:$A$296,Samlet!$C3166,Baggrundsvariable!$C$3:$C$296,Samlet!$E3166)</f>
        <v>228338</v>
      </c>
      <c r="H3166" s="8">
        <f>SUMIFS(Baggrundsvariable!E$3:E$296,Baggrundsvariable!$A$3:$A$296,Samlet!$C3166,Baggrundsvariable!$C$3:$C$296,Samlet!$E3166)</f>
        <v>0.7583333333333333</v>
      </c>
      <c r="I3166" s="8">
        <f>SUMIFS(Baggrundsvariable!F$3:F$296,Baggrundsvariable!$A$3:$A$296,Samlet!$C3166,Baggrundsvariable!$C$3:$C$296,Samlet!$E3166)</f>
        <v>8.8000000000000007</v>
      </c>
      <c r="J3166" s="8">
        <f>SUMIFS(Baggrundsvariable!G$3:G$296,Baggrundsvariable!$A$3:$A$296,Samlet!$C3166,Baggrundsvariable!$C$3:$C$296,Samlet!$E3166)</f>
        <v>44.9</v>
      </c>
      <c r="K3166" s="8">
        <f>SUMIFS(Baggrundsvariable!H$3:H$296,Baggrundsvariable!$A$3:$A$296,Samlet!$C3166,Baggrundsvariable!$C$3:$C$296,Samlet!$E3166)</f>
        <v>18.2</v>
      </c>
      <c r="L3166" s="8">
        <f>SUMIFS(Baggrundsvariable!I$3:I$296,Baggrundsvariable!$A$3:$A$296,Samlet!$C3166,Baggrundsvariable!$C$3:$C$296,Samlet!$E3166)</f>
        <v>15.265994309928374</v>
      </c>
    </row>
    <row r="3167" spans="1:12">
      <c r="A3167">
        <v>1671</v>
      </c>
      <c r="B3167" t="s">
        <v>618</v>
      </c>
      <c r="C3167">
        <v>101</v>
      </c>
      <c r="D3167" t="s">
        <v>1232</v>
      </c>
      <c r="E3167">
        <v>2019</v>
      </c>
      <c r="F3167" s="15">
        <f>IF(VLOOKUP(IF($A3167&lt;1500,'BM011'!$D$5,IF($A3167&lt;1800,'BM011'!$D$5,IF($A3167&lt;2000,'BM011'!$D$5,$A3167))),'BM011'!$D$5:$U$607,'BM011'!U$609,0)="BRUG KOM",VLOOKUP($C3167,'BM010'!$C$5:$T$102,'BM010'!T$104,0),VLOOKUP(IF($A3167&lt;1500,'BM011'!$D$5,IF($A3167&lt;1800,'BM011'!$D$5,IF($A3167&lt;2000,'BM011'!$D$5,$A3167))),'BM011'!$D$5:$U$607,'BM011'!U$609,0))</f>
        <v>37082.25</v>
      </c>
      <c r="G3167">
        <f>SUMIFS(Baggrundsvariable!D$3:D$296,Baggrundsvariable!$A$3:$A$296,Samlet!$C3167,Baggrundsvariable!$C$3:$C$296,Samlet!$E3167)</f>
        <v>228338</v>
      </c>
      <c r="H3167" s="8">
        <f>SUMIFS(Baggrundsvariable!E$3:E$296,Baggrundsvariable!$A$3:$A$296,Samlet!$C3167,Baggrundsvariable!$C$3:$C$296,Samlet!$E3167)</f>
        <v>0.7583333333333333</v>
      </c>
      <c r="I3167" s="8">
        <f>SUMIFS(Baggrundsvariable!F$3:F$296,Baggrundsvariable!$A$3:$A$296,Samlet!$C3167,Baggrundsvariable!$C$3:$C$296,Samlet!$E3167)</f>
        <v>8.8000000000000007</v>
      </c>
      <c r="J3167" s="8">
        <f>SUMIFS(Baggrundsvariable!G$3:G$296,Baggrundsvariable!$A$3:$A$296,Samlet!$C3167,Baggrundsvariable!$C$3:$C$296,Samlet!$E3167)</f>
        <v>44.9</v>
      </c>
      <c r="K3167" s="8">
        <f>SUMIFS(Baggrundsvariable!H$3:H$296,Baggrundsvariable!$A$3:$A$296,Samlet!$C3167,Baggrundsvariable!$C$3:$C$296,Samlet!$E3167)</f>
        <v>18.2</v>
      </c>
      <c r="L3167" s="8">
        <f>SUMIFS(Baggrundsvariable!I$3:I$296,Baggrundsvariable!$A$3:$A$296,Samlet!$C3167,Baggrundsvariable!$C$3:$C$296,Samlet!$E3167)</f>
        <v>15.265994309928374</v>
      </c>
    </row>
    <row r="3168" spans="1:12">
      <c r="A3168">
        <v>1672</v>
      </c>
      <c r="B3168" t="s">
        <v>618</v>
      </c>
      <c r="C3168">
        <v>101</v>
      </c>
      <c r="D3168" t="s">
        <v>1232</v>
      </c>
      <c r="E3168">
        <v>2019</v>
      </c>
      <c r="F3168" s="15">
        <f>IF(VLOOKUP(IF($A3168&lt;1500,'BM011'!$D$5,IF($A3168&lt;1800,'BM011'!$D$5,IF($A3168&lt;2000,'BM011'!$D$5,$A3168))),'BM011'!$D$5:$U$607,'BM011'!U$609,0)="BRUG KOM",VLOOKUP($C3168,'BM010'!$C$5:$T$102,'BM010'!T$104,0),VLOOKUP(IF($A3168&lt;1500,'BM011'!$D$5,IF($A3168&lt;1800,'BM011'!$D$5,IF($A3168&lt;2000,'BM011'!$D$5,$A3168))),'BM011'!$D$5:$U$607,'BM011'!U$609,0))</f>
        <v>37082.25</v>
      </c>
      <c r="G3168">
        <f>SUMIFS(Baggrundsvariable!D$3:D$296,Baggrundsvariable!$A$3:$A$296,Samlet!$C3168,Baggrundsvariable!$C$3:$C$296,Samlet!$E3168)</f>
        <v>228338</v>
      </c>
      <c r="H3168" s="8">
        <f>SUMIFS(Baggrundsvariable!E$3:E$296,Baggrundsvariable!$A$3:$A$296,Samlet!$C3168,Baggrundsvariable!$C$3:$C$296,Samlet!$E3168)</f>
        <v>0.7583333333333333</v>
      </c>
      <c r="I3168" s="8">
        <f>SUMIFS(Baggrundsvariable!F$3:F$296,Baggrundsvariable!$A$3:$A$296,Samlet!$C3168,Baggrundsvariable!$C$3:$C$296,Samlet!$E3168)</f>
        <v>8.8000000000000007</v>
      </c>
      <c r="J3168" s="8">
        <f>SUMIFS(Baggrundsvariable!G$3:G$296,Baggrundsvariable!$A$3:$A$296,Samlet!$C3168,Baggrundsvariable!$C$3:$C$296,Samlet!$E3168)</f>
        <v>44.9</v>
      </c>
      <c r="K3168" s="8">
        <f>SUMIFS(Baggrundsvariable!H$3:H$296,Baggrundsvariable!$A$3:$A$296,Samlet!$C3168,Baggrundsvariable!$C$3:$C$296,Samlet!$E3168)</f>
        <v>18.2</v>
      </c>
      <c r="L3168" s="8">
        <f>SUMIFS(Baggrundsvariable!I$3:I$296,Baggrundsvariable!$A$3:$A$296,Samlet!$C3168,Baggrundsvariable!$C$3:$C$296,Samlet!$E3168)</f>
        <v>15.265994309928374</v>
      </c>
    </row>
    <row r="3169" spans="1:12">
      <c r="A3169">
        <v>1673</v>
      </c>
      <c r="B3169" t="s">
        <v>618</v>
      </c>
      <c r="C3169">
        <v>101</v>
      </c>
      <c r="D3169" t="s">
        <v>1232</v>
      </c>
      <c r="E3169">
        <v>2019</v>
      </c>
      <c r="F3169" s="15">
        <f>IF(VLOOKUP(IF($A3169&lt;1500,'BM011'!$D$5,IF($A3169&lt;1800,'BM011'!$D$5,IF($A3169&lt;2000,'BM011'!$D$5,$A3169))),'BM011'!$D$5:$U$607,'BM011'!U$609,0)="BRUG KOM",VLOOKUP($C3169,'BM010'!$C$5:$T$102,'BM010'!T$104,0),VLOOKUP(IF($A3169&lt;1500,'BM011'!$D$5,IF($A3169&lt;1800,'BM011'!$D$5,IF($A3169&lt;2000,'BM011'!$D$5,$A3169))),'BM011'!$D$5:$U$607,'BM011'!U$609,0))</f>
        <v>37082.25</v>
      </c>
      <c r="G3169">
        <f>SUMIFS(Baggrundsvariable!D$3:D$296,Baggrundsvariable!$A$3:$A$296,Samlet!$C3169,Baggrundsvariable!$C$3:$C$296,Samlet!$E3169)</f>
        <v>228338</v>
      </c>
      <c r="H3169" s="8">
        <f>SUMIFS(Baggrundsvariable!E$3:E$296,Baggrundsvariable!$A$3:$A$296,Samlet!$C3169,Baggrundsvariable!$C$3:$C$296,Samlet!$E3169)</f>
        <v>0.7583333333333333</v>
      </c>
      <c r="I3169" s="8">
        <f>SUMIFS(Baggrundsvariable!F$3:F$296,Baggrundsvariable!$A$3:$A$296,Samlet!$C3169,Baggrundsvariable!$C$3:$C$296,Samlet!$E3169)</f>
        <v>8.8000000000000007</v>
      </c>
      <c r="J3169" s="8">
        <f>SUMIFS(Baggrundsvariable!G$3:G$296,Baggrundsvariable!$A$3:$A$296,Samlet!$C3169,Baggrundsvariable!$C$3:$C$296,Samlet!$E3169)</f>
        <v>44.9</v>
      </c>
      <c r="K3169" s="8">
        <f>SUMIFS(Baggrundsvariable!H$3:H$296,Baggrundsvariable!$A$3:$A$296,Samlet!$C3169,Baggrundsvariable!$C$3:$C$296,Samlet!$E3169)</f>
        <v>18.2</v>
      </c>
      <c r="L3169" s="8">
        <f>SUMIFS(Baggrundsvariable!I$3:I$296,Baggrundsvariable!$A$3:$A$296,Samlet!$C3169,Baggrundsvariable!$C$3:$C$296,Samlet!$E3169)</f>
        <v>15.265994309928374</v>
      </c>
    </row>
    <row r="3170" spans="1:12">
      <c r="A3170">
        <v>1674</v>
      </c>
      <c r="B3170" t="s">
        <v>618</v>
      </c>
      <c r="C3170">
        <v>101</v>
      </c>
      <c r="D3170" t="s">
        <v>1232</v>
      </c>
      <c r="E3170">
        <v>2019</v>
      </c>
      <c r="F3170" s="15">
        <f>IF(VLOOKUP(IF($A3170&lt;1500,'BM011'!$D$5,IF($A3170&lt;1800,'BM011'!$D$5,IF($A3170&lt;2000,'BM011'!$D$5,$A3170))),'BM011'!$D$5:$U$607,'BM011'!U$609,0)="BRUG KOM",VLOOKUP($C3170,'BM010'!$C$5:$T$102,'BM010'!T$104,0),VLOOKUP(IF($A3170&lt;1500,'BM011'!$D$5,IF($A3170&lt;1800,'BM011'!$D$5,IF($A3170&lt;2000,'BM011'!$D$5,$A3170))),'BM011'!$D$5:$U$607,'BM011'!U$609,0))</f>
        <v>37082.25</v>
      </c>
      <c r="G3170">
        <f>SUMIFS(Baggrundsvariable!D$3:D$296,Baggrundsvariable!$A$3:$A$296,Samlet!$C3170,Baggrundsvariable!$C$3:$C$296,Samlet!$E3170)</f>
        <v>228338</v>
      </c>
      <c r="H3170" s="8">
        <f>SUMIFS(Baggrundsvariable!E$3:E$296,Baggrundsvariable!$A$3:$A$296,Samlet!$C3170,Baggrundsvariable!$C$3:$C$296,Samlet!$E3170)</f>
        <v>0.7583333333333333</v>
      </c>
      <c r="I3170" s="8">
        <f>SUMIFS(Baggrundsvariable!F$3:F$296,Baggrundsvariable!$A$3:$A$296,Samlet!$C3170,Baggrundsvariable!$C$3:$C$296,Samlet!$E3170)</f>
        <v>8.8000000000000007</v>
      </c>
      <c r="J3170" s="8">
        <f>SUMIFS(Baggrundsvariable!G$3:G$296,Baggrundsvariable!$A$3:$A$296,Samlet!$C3170,Baggrundsvariable!$C$3:$C$296,Samlet!$E3170)</f>
        <v>44.9</v>
      </c>
      <c r="K3170" s="8">
        <f>SUMIFS(Baggrundsvariable!H$3:H$296,Baggrundsvariable!$A$3:$A$296,Samlet!$C3170,Baggrundsvariable!$C$3:$C$296,Samlet!$E3170)</f>
        <v>18.2</v>
      </c>
      <c r="L3170" s="8">
        <f>SUMIFS(Baggrundsvariable!I$3:I$296,Baggrundsvariable!$A$3:$A$296,Samlet!$C3170,Baggrundsvariable!$C$3:$C$296,Samlet!$E3170)</f>
        <v>15.265994309928374</v>
      </c>
    </row>
    <row r="3171" spans="1:12">
      <c r="A3171">
        <v>1675</v>
      </c>
      <c r="B3171" t="s">
        <v>618</v>
      </c>
      <c r="C3171">
        <v>101</v>
      </c>
      <c r="D3171" t="s">
        <v>1232</v>
      </c>
      <c r="E3171">
        <v>2019</v>
      </c>
      <c r="F3171" s="15">
        <f>IF(VLOOKUP(IF($A3171&lt;1500,'BM011'!$D$5,IF($A3171&lt;1800,'BM011'!$D$5,IF($A3171&lt;2000,'BM011'!$D$5,$A3171))),'BM011'!$D$5:$U$607,'BM011'!U$609,0)="BRUG KOM",VLOOKUP($C3171,'BM010'!$C$5:$T$102,'BM010'!T$104,0),VLOOKUP(IF($A3171&lt;1500,'BM011'!$D$5,IF($A3171&lt;1800,'BM011'!$D$5,IF($A3171&lt;2000,'BM011'!$D$5,$A3171))),'BM011'!$D$5:$U$607,'BM011'!U$609,0))</f>
        <v>37082.25</v>
      </c>
      <c r="G3171">
        <f>SUMIFS(Baggrundsvariable!D$3:D$296,Baggrundsvariable!$A$3:$A$296,Samlet!$C3171,Baggrundsvariable!$C$3:$C$296,Samlet!$E3171)</f>
        <v>228338</v>
      </c>
      <c r="H3171" s="8">
        <f>SUMIFS(Baggrundsvariable!E$3:E$296,Baggrundsvariable!$A$3:$A$296,Samlet!$C3171,Baggrundsvariable!$C$3:$C$296,Samlet!$E3171)</f>
        <v>0.7583333333333333</v>
      </c>
      <c r="I3171" s="8">
        <f>SUMIFS(Baggrundsvariable!F$3:F$296,Baggrundsvariable!$A$3:$A$296,Samlet!$C3171,Baggrundsvariable!$C$3:$C$296,Samlet!$E3171)</f>
        <v>8.8000000000000007</v>
      </c>
      <c r="J3171" s="8">
        <f>SUMIFS(Baggrundsvariable!G$3:G$296,Baggrundsvariable!$A$3:$A$296,Samlet!$C3171,Baggrundsvariable!$C$3:$C$296,Samlet!$E3171)</f>
        <v>44.9</v>
      </c>
      <c r="K3171" s="8">
        <f>SUMIFS(Baggrundsvariable!H$3:H$296,Baggrundsvariable!$A$3:$A$296,Samlet!$C3171,Baggrundsvariable!$C$3:$C$296,Samlet!$E3171)</f>
        <v>18.2</v>
      </c>
      <c r="L3171" s="8">
        <f>SUMIFS(Baggrundsvariable!I$3:I$296,Baggrundsvariable!$A$3:$A$296,Samlet!$C3171,Baggrundsvariable!$C$3:$C$296,Samlet!$E3171)</f>
        <v>15.265994309928374</v>
      </c>
    </row>
    <row r="3172" spans="1:12">
      <c r="A3172">
        <v>1676</v>
      </c>
      <c r="B3172" t="s">
        <v>618</v>
      </c>
      <c r="C3172">
        <v>101</v>
      </c>
      <c r="D3172" t="s">
        <v>1232</v>
      </c>
      <c r="E3172">
        <v>2019</v>
      </c>
      <c r="F3172" s="15">
        <f>IF(VLOOKUP(IF($A3172&lt;1500,'BM011'!$D$5,IF($A3172&lt;1800,'BM011'!$D$5,IF($A3172&lt;2000,'BM011'!$D$5,$A3172))),'BM011'!$D$5:$U$607,'BM011'!U$609,0)="BRUG KOM",VLOOKUP($C3172,'BM010'!$C$5:$T$102,'BM010'!T$104,0),VLOOKUP(IF($A3172&lt;1500,'BM011'!$D$5,IF($A3172&lt;1800,'BM011'!$D$5,IF($A3172&lt;2000,'BM011'!$D$5,$A3172))),'BM011'!$D$5:$U$607,'BM011'!U$609,0))</f>
        <v>37082.25</v>
      </c>
      <c r="G3172">
        <f>SUMIFS(Baggrundsvariable!D$3:D$296,Baggrundsvariable!$A$3:$A$296,Samlet!$C3172,Baggrundsvariable!$C$3:$C$296,Samlet!$E3172)</f>
        <v>228338</v>
      </c>
      <c r="H3172" s="8">
        <f>SUMIFS(Baggrundsvariable!E$3:E$296,Baggrundsvariable!$A$3:$A$296,Samlet!$C3172,Baggrundsvariable!$C$3:$C$296,Samlet!$E3172)</f>
        <v>0.7583333333333333</v>
      </c>
      <c r="I3172" s="8">
        <f>SUMIFS(Baggrundsvariable!F$3:F$296,Baggrundsvariable!$A$3:$A$296,Samlet!$C3172,Baggrundsvariable!$C$3:$C$296,Samlet!$E3172)</f>
        <v>8.8000000000000007</v>
      </c>
      <c r="J3172" s="8">
        <f>SUMIFS(Baggrundsvariable!G$3:G$296,Baggrundsvariable!$A$3:$A$296,Samlet!$C3172,Baggrundsvariable!$C$3:$C$296,Samlet!$E3172)</f>
        <v>44.9</v>
      </c>
      <c r="K3172" s="8">
        <f>SUMIFS(Baggrundsvariable!H$3:H$296,Baggrundsvariable!$A$3:$A$296,Samlet!$C3172,Baggrundsvariable!$C$3:$C$296,Samlet!$E3172)</f>
        <v>18.2</v>
      </c>
      <c r="L3172" s="8">
        <f>SUMIFS(Baggrundsvariable!I$3:I$296,Baggrundsvariable!$A$3:$A$296,Samlet!$C3172,Baggrundsvariable!$C$3:$C$296,Samlet!$E3172)</f>
        <v>15.265994309928374</v>
      </c>
    </row>
    <row r="3173" spans="1:12">
      <c r="A3173">
        <v>1677</v>
      </c>
      <c r="B3173" t="s">
        <v>618</v>
      </c>
      <c r="C3173">
        <v>101</v>
      </c>
      <c r="D3173" t="s">
        <v>1232</v>
      </c>
      <c r="E3173">
        <v>2019</v>
      </c>
      <c r="F3173" s="15">
        <f>IF(VLOOKUP(IF($A3173&lt;1500,'BM011'!$D$5,IF($A3173&lt;1800,'BM011'!$D$5,IF($A3173&lt;2000,'BM011'!$D$5,$A3173))),'BM011'!$D$5:$U$607,'BM011'!U$609,0)="BRUG KOM",VLOOKUP($C3173,'BM010'!$C$5:$T$102,'BM010'!T$104,0),VLOOKUP(IF($A3173&lt;1500,'BM011'!$D$5,IF($A3173&lt;1800,'BM011'!$D$5,IF($A3173&lt;2000,'BM011'!$D$5,$A3173))),'BM011'!$D$5:$U$607,'BM011'!U$609,0))</f>
        <v>37082.25</v>
      </c>
      <c r="G3173">
        <f>SUMIFS(Baggrundsvariable!D$3:D$296,Baggrundsvariable!$A$3:$A$296,Samlet!$C3173,Baggrundsvariable!$C$3:$C$296,Samlet!$E3173)</f>
        <v>228338</v>
      </c>
      <c r="H3173" s="8">
        <f>SUMIFS(Baggrundsvariable!E$3:E$296,Baggrundsvariable!$A$3:$A$296,Samlet!$C3173,Baggrundsvariable!$C$3:$C$296,Samlet!$E3173)</f>
        <v>0.7583333333333333</v>
      </c>
      <c r="I3173" s="8">
        <f>SUMIFS(Baggrundsvariable!F$3:F$296,Baggrundsvariable!$A$3:$A$296,Samlet!$C3173,Baggrundsvariable!$C$3:$C$296,Samlet!$E3173)</f>
        <v>8.8000000000000007</v>
      </c>
      <c r="J3173" s="8">
        <f>SUMIFS(Baggrundsvariable!G$3:G$296,Baggrundsvariable!$A$3:$A$296,Samlet!$C3173,Baggrundsvariable!$C$3:$C$296,Samlet!$E3173)</f>
        <v>44.9</v>
      </c>
      <c r="K3173" s="8">
        <f>SUMIFS(Baggrundsvariable!H$3:H$296,Baggrundsvariable!$A$3:$A$296,Samlet!$C3173,Baggrundsvariable!$C$3:$C$296,Samlet!$E3173)</f>
        <v>18.2</v>
      </c>
      <c r="L3173" s="8">
        <f>SUMIFS(Baggrundsvariable!I$3:I$296,Baggrundsvariable!$A$3:$A$296,Samlet!$C3173,Baggrundsvariable!$C$3:$C$296,Samlet!$E3173)</f>
        <v>15.265994309928374</v>
      </c>
    </row>
    <row r="3174" spans="1:12">
      <c r="A3174">
        <v>1699</v>
      </c>
      <c r="B3174" t="s">
        <v>618</v>
      </c>
      <c r="C3174">
        <v>101</v>
      </c>
      <c r="D3174" t="s">
        <v>1232</v>
      </c>
      <c r="E3174">
        <v>2019</v>
      </c>
      <c r="F3174" s="15">
        <f>IF(VLOOKUP(IF($A3174&lt;1500,'BM011'!$D$5,IF($A3174&lt;1800,'BM011'!$D$5,IF($A3174&lt;2000,'BM011'!$D$5,$A3174))),'BM011'!$D$5:$U$607,'BM011'!U$609,0)="BRUG KOM",VLOOKUP($C3174,'BM010'!$C$5:$T$102,'BM010'!T$104,0),VLOOKUP(IF($A3174&lt;1500,'BM011'!$D$5,IF($A3174&lt;1800,'BM011'!$D$5,IF($A3174&lt;2000,'BM011'!$D$5,$A3174))),'BM011'!$D$5:$U$607,'BM011'!U$609,0))</f>
        <v>37082.25</v>
      </c>
      <c r="G3174">
        <f>SUMIFS(Baggrundsvariable!D$3:D$296,Baggrundsvariable!$A$3:$A$296,Samlet!$C3174,Baggrundsvariable!$C$3:$C$296,Samlet!$E3174)</f>
        <v>228338</v>
      </c>
      <c r="H3174" s="8">
        <f>SUMIFS(Baggrundsvariable!E$3:E$296,Baggrundsvariable!$A$3:$A$296,Samlet!$C3174,Baggrundsvariable!$C$3:$C$296,Samlet!$E3174)</f>
        <v>0.7583333333333333</v>
      </c>
      <c r="I3174" s="8">
        <f>SUMIFS(Baggrundsvariable!F$3:F$296,Baggrundsvariable!$A$3:$A$296,Samlet!$C3174,Baggrundsvariable!$C$3:$C$296,Samlet!$E3174)</f>
        <v>8.8000000000000007</v>
      </c>
      <c r="J3174" s="8">
        <f>SUMIFS(Baggrundsvariable!G$3:G$296,Baggrundsvariable!$A$3:$A$296,Samlet!$C3174,Baggrundsvariable!$C$3:$C$296,Samlet!$E3174)</f>
        <v>44.9</v>
      </c>
      <c r="K3174" s="8">
        <f>SUMIFS(Baggrundsvariable!H$3:H$296,Baggrundsvariable!$A$3:$A$296,Samlet!$C3174,Baggrundsvariable!$C$3:$C$296,Samlet!$E3174)</f>
        <v>18.2</v>
      </c>
      <c r="L3174" s="8">
        <f>SUMIFS(Baggrundsvariable!I$3:I$296,Baggrundsvariable!$A$3:$A$296,Samlet!$C3174,Baggrundsvariable!$C$3:$C$296,Samlet!$E3174)</f>
        <v>15.265994309928374</v>
      </c>
    </row>
    <row r="3175" spans="1:12">
      <c r="A3175">
        <v>1700</v>
      </c>
      <c r="B3175" t="s">
        <v>618</v>
      </c>
      <c r="C3175">
        <v>101</v>
      </c>
      <c r="D3175" t="s">
        <v>1232</v>
      </c>
      <c r="E3175">
        <v>2019</v>
      </c>
      <c r="F3175" s="15">
        <f>IF(VLOOKUP(IF($A3175&lt;1500,'BM011'!$D$5,IF($A3175&lt;1800,'BM011'!$D$5,IF($A3175&lt;2000,'BM011'!$D$5,$A3175))),'BM011'!$D$5:$U$607,'BM011'!U$609,0)="BRUG KOM",VLOOKUP($C3175,'BM010'!$C$5:$T$102,'BM010'!T$104,0),VLOOKUP(IF($A3175&lt;1500,'BM011'!$D$5,IF($A3175&lt;1800,'BM011'!$D$5,IF($A3175&lt;2000,'BM011'!$D$5,$A3175))),'BM011'!$D$5:$U$607,'BM011'!U$609,0))</f>
        <v>37082.25</v>
      </c>
      <c r="G3175">
        <f>SUMIFS(Baggrundsvariable!D$3:D$296,Baggrundsvariable!$A$3:$A$296,Samlet!$C3175,Baggrundsvariable!$C$3:$C$296,Samlet!$E3175)</f>
        <v>228338</v>
      </c>
      <c r="H3175" s="8">
        <f>SUMIFS(Baggrundsvariable!E$3:E$296,Baggrundsvariable!$A$3:$A$296,Samlet!$C3175,Baggrundsvariable!$C$3:$C$296,Samlet!$E3175)</f>
        <v>0.7583333333333333</v>
      </c>
      <c r="I3175" s="8">
        <f>SUMIFS(Baggrundsvariable!F$3:F$296,Baggrundsvariable!$A$3:$A$296,Samlet!$C3175,Baggrundsvariable!$C$3:$C$296,Samlet!$E3175)</f>
        <v>8.8000000000000007</v>
      </c>
      <c r="J3175" s="8">
        <f>SUMIFS(Baggrundsvariable!G$3:G$296,Baggrundsvariable!$A$3:$A$296,Samlet!$C3175,Baggrundsvariable!$C$3:$C$296,Samlet!$E3175)</f>
        <v>44.9</v>
      </c>
      <c r="K3175" s="8">
        <f>SUMIFS(Baggrundsvariable!H$3:H$296,Baggrundsvariable!$A$3:$A$296,Samlet!$C3175,Baggrundsvariable!$C$3:$C$296,Samlet!$E3175)</f>
        <v>18.2</v>
      </c>
      <c r="L3175" s="8">
        <f>SUMIFS(Baggrundsvariable!I$3:I$296,Baggrundsvariable!$A$3:$A$296,Samlet!$C3175,Baggrundsvariable!$C$3:$C$296,Samlet!$E3175)</f>
        <v>15.265994309928374</v>
      </c>
    </row>
    <row r="3176" spans="1:12">
      <c r="A3176">
        <v>1701</v>
      </c>
      <c r="B3176" t="s">
        <v>618</v>
      </c>
      <c r="C3176">
        <v>101</v>
      </c>
      <c r="D3176" t="s">
        <v>1232</v>
      </c>
      <c r="E3176">
        <v>2019</v>
      </c>
      <c r="F3176" s="15">
        <f>IF(VLOOKUP(IF($A3176&lt;1500,'BM011'!$D$5,IF($A3176&lt;1800,'BM011'!$D$5,IF($A3176&lt;2000,'BM011'!$D$5,$A3176))),'BM011'!$D$5:$U$607,'BM011'!U$609,0)="BRUG KOM",VLOOKUP($C3176,'BM010'!$C$5:$T$102,'BM010'!T$104,0),VLOOKUP(IF($A3176&lt;1500,'BM011'!$D$5,IF($A3176&lt;1800,'BM011'!$D$5,IF($A3176&lt;2000,'BM011'!$D$5,$A3176))),'BM011'!$D$5:$U$607,'BM011'!U$609,0))</f>
        <v>37082.25</v>
      </c>
      <c r="G3176">
        <f>SUMIFS(Baggrundsvariable!D$3:D$296,Baggrundsvariable!$A$3:$A$296,Samlet!$C3176,Baggrundsvariable!$C$3:$C$296,Samlet!$E3176)</f>
        <v>228338</v>
      </c>
      <c r="H3176" s="8">
        <f>SUMIFS(Baggrundsvariable!E$3:E$296,Baggrundsvariable!$A$3:$A$296,Samlet!$C3176,Baggrundsvariable!$C$3:$C$296,Samlet!$E3176)</f>
        <v>0.7583333333333333</v>
      </c>
      <c r="I3176" s="8">
        <f>SUMIFS(Baggrundsvariable!F$3:F$296,Baggrundsvariable!$A$3:$A$296,Samlet!$C3176,Baggrundsvariable!$C$3:$C$296,Samlet!$E3176)</f>
        <v>8.8000000000000007</v>
      </c>
      <c r="J3176" s="8">
        <f>SUMIFS(Baggrundsvariable!G$3:G$296,Baggrundsvariable!$A$3:$A$296,Samlet!$C3176,Baggrundsvariable!$C$3:$C$296,Samlet!$E3176)</f>
        <v>44.9</v>
      </c>
      <c r="K3176" s="8">
        <f>SUMIFS(Baggrundsvariable!H$3:H$296,Baggrundsvariable!$A$3:$A$296,Samlet!$C3176,Baggrundsvariable!$C$3:$C$296,Samlet!$E3176)</f>
        <v>18.2</v>
      </c>
      <c r="L3176" s="8">
        <f>SUMIFS(Baggrundsvariable!I$3:I$296,Baggrundsvariable!$A$3:$A$296,Samlet!$C3176,Baggrundsvariable!$C$3:$C$296,Samlet!$E3176)</f>
        <v>15.265994309928374</v>
      </c>
    </row>
    <row r="3177" spans="1:12">
      <c r="A3177">
        <v>1702</v>
      </c>
      <c r="B3177" t="s">
        <v>618</v>
      </c>
      <c r="C3177">
        <v>101</v>
      </c>
      <c r="D3177" t="s">
        <v>1232</v>
      </c>
      <c r="E3177">
        <v>2019</v>
      </c>
      <c r="F3177" s="15">
        <f>IF(VLOOKUP(IF($A3177&lt;1500,'BM011'!$D$5,IF($A3177&lt;1800,'BM011'!$D$5,IF($A3177&lt;2000,'BM011'!$D$5,$A3177))),'BM011'!$D$5:$U$607,'BM011'!U$609,0)="BRUG KOM",VLOOKUP($C3177,'BM010'!$C$5:$T$102,'BM010'!T$104,0),VLOOKUP(IF($A3177&lt;1500,'BM011'!$D$5,IF($A3177&lt;1800,'BM011'!$D$5,IF($A3177&lt;2000,'BM011'!$D$5,$A3177))),'BM011'!$D$5:$U$607,'BM011'!U$609,0))</f>
        <v>37082.25</v>
      </c>
      <c r="G3177">
        <f>SUMIFS(Baggrundsvariable!D$3:D$296,Baggrundsvariable!$A$3:$A$296,Samlet!$C3177,Baggrundsvariable!$C$3:$C$296,Samlet!$E3177)</f>
        <v>228338</v>
      </c>
      <c r="H3177" s="8">
        <f>SUMIFS(Baggrundsvariable!E$3:E$296,Baggrundsvariable!$A$3:$A$296,Samlet!$C3177,Baggrundsvariable!$C$3:$C$296,Samlet!$E3177)</f>
        <v>0.7583333333333333</v>
      </c>
      <c r="I3177" s="8">
        <f>SUMIFS(Baggrundsvariable!F$3:F$296,Baggrundsvariable!$A$3:$A$296,Samlet!$C3177,Baggrundsvariable!$C$3:$C$296,Samlet!$E3177)</f>
        <v>8.8000000000000007</v>
      </c>
      <c r="J3177" s="8">
        <f>SUMIFS(Baggrundsvariable!G$3:G$296,Baggrundsvariable!$A$3:$A$296,Samlet!$C3177,Baggrundsvariable!$C$3:$C$296,Samlet!$E3177)</f>
        <v>44.9</v>
      </c>
      <c r="K3177" s="8">
        <f>SUMIFS(Baggrundsvariable!H$3:H$296,Baggrundsvariable!$A$3:$A$296,Samlet!$C3177,Baggrundsvariable!$C$3:$C$296,Samlet!$E3177)</f>
        <v>18.2</v>
      </c>
      <c r="L3177" s="8">
        <f>SUMIFS(Baggrundsvariable!I$3:I$296,Baggrundsvariable!$A$3:$A$296,Samlet!$C3177,Baggrundsvariable!$C$3:$C$296,Samlet!$E3177)</f>
        <v>15.265994309928374</v>
      </c>
    </row>
    <row r="3178" spans="1:12">
      <c r="A3178">
        <v>1703</v>
      </c>
      <c r="B3178" t="s">
        <v>618</v>
      </c>
      <c r="C3178">
        <v>101</v>
      </c>
      <c r="D3178" t="s">
        <v>1232</v>
      </c>
      <c r="E3178">
        <v>2019</v>
      </c>
      <c r="F3178" s="15">
        <f>IF(VLOOKUP(IF($A3178&lt;1500,'BM011'!$D$5,IF($A3178&lt;1800,'BM011'!$D$5,IF($A3178&lt;2000,'BM011'!$D$5,$A3178))),'BM011'!$D$5:$U$607,'BM011'!U$609,0)="BRUG KOM",VLOOKUP($C3178,'BM010'!$C$5:$T$102,'BM010'!T$104,0),VLOOKUP(IF($A3178&lt;1500,'BM011'!$D$5,IF($A3178&lt;1800,'BM011'!$D$5,IF($A3178&lt;2000,'BM011'!$D$5,$A3178))),'BM011'!$D$5:$U$607,'BM011'!U$609,0))</f>
        <v>37082.25</v>
      </c>
      <c r="G3178">
        <f>SUMIFS(Baggrundsvariable!D$3:D$296,Baggrundsvariable!$A$3:$A$296,Samlet!$C3178,Baggrundsvariable!$C$3:$C$296,Samlet!$E3178)</f>
        <v>228338</v>
      </c>
      <c r="H3178" s="8">
        <f>SUMIFS(Baggrundsvariable!E$3:E$296,Baggrundsvariable!$A$3:$A$296,Samlet!$C3178,Baggrundsvariable!$C$3:$C$296,Samlet!$E3178)</f>
        <v>0.7583333333333333</v>
      </c>
      <c r="I3178" s="8">
        <f>SUMIFS(Baggrundsvariable!F$3:F$296,Baggrundsvariable!$A$3:$A$296,Samlet!$C3178,Baggrundsvariable!$C$3:$C$296,Samlet!$E3178)</f>
        <v>8.8000000000000007</v>
      </c>
      <c r="J3178" s="8">
        <f>SUMIFS(Baggrundsvariable!G$3:G$296,Baggrundsvariable!$A$3:$A$296,Samlet!$C3178,Baggrundsvariable!$C$3:$C$296,Samlet!$E3178)</f>
        <v>44.9</v>
      </c>
      <c r="K3178" s="8">
        <f>SUMIFS(Baggrundsvariable!H$3:H$296,Baggrundsvariable!$A$3:$A$296,Samlet!$C3178,Baggrundsvariable!$C$3:$C$296,Samlet!$E3178)</f>
        <v>18.2</v>
      </c>
      <c r="L3178" s="8">
        <f>SUMIFS(Baggrundsvariable!I$3:I$296,Baggrundsvariable!$A$3:$A$296,Samlet!$C3178,Baggrundsvariable!$C$3:$C$296,Samlet!$E3178)</f>
        <v>15.265994309928374</v>
      </c>
    </row>
    <row r="3179" spans="1:12">
      <c r="A3179">
        <v>1704</v>
      </c>
      <c r="B3179" t="s">
        <v>618</v>
      </c>
      <c r="C3179">
        <v>101</v>
      </c>
      <c r="D3179" t="s">
        <v>1232</v>
      </c>
      <c r="E3179">
        <v>2019</v>
      </c>
      <c r="F3179" s="15">
        <f>IF(VLOOKUP(IF($A3179&lt;1500,'BM011'!$D$5,IF($A3179&lt;1800,'BM011'!$D$5,IF($A3179&lt;2000,'BM011'!$D$5,$A3179))),'BM011'!$D$5:$U$607,'BM011'!U$609,0)="BRUG KOM",VLOOKUP($C3179,'BM010'!$C$5:$T$102,'BM010'!T$104,0),VLOOKUP(IF($A3179&lt;1500,'BM011'!$D$5,IF($A3179&lt;1800,'BM011'!$D$5,IF($A3179&lt;2000,'BM011'!$D$5,$A3179))),'BM011'!$D$5:$U$607,'BM011'!U$609,0))</f>
        <v>37082.25</v>
      </c>
      <c r="G3179">
        <f>SUMIFS(Baggrundsvariable!D$3:D$296,Baggrundsvariable!$A$3:$A$296,Samlet!$C3179,Baggrundsvariable!$C$3:$C$296,Samlet!$E3179)</f>
        <v>228338</v>
      </c>
      <c r="H3179" s="8">
        <f>SUMIFS(Baggrundsvariable!E$3:E$296,Baggrundsvariable!$A$3:$A$296,Samlet!$C3179,Baggrundsvariable!$C$3:$C$296,Samlet!$E3179)</f>
        <v>0.7583333333333333</v>
      </c>
      <c r="I3179" s="8">
        <f>SUMIFS(Baggrundsvariable!F$3:F$296,Baggrundsvariable!$A$3:$A$296,Samlet!$C3179,Baggrundsvariable!$C$3:$C$296,Samlet!$E3179)</f>
        <v>8.8000000000000007</v>
      </c>
      <c r="J3179" s="8">
        <f>SUMIFS(Baggrundsvariable!G$3:G$296,Baggrundsvariable!$A$3:$A$296,Samlet!$C3179,Baggrundsvariable!$C$3:$C$296,Samlet!$E3179)</f>
        <v>44.9</v>
      </c>
      <c r="K3179" s="8">
        <f>SUMIFS(Baggrundsvariable!H$3:H$296,Baggrundsvariable!$A$3:$A$296,Samlet!$C3179,Baggrundsvariable!$C$3:$C$296,Samlet!$E3179)</f>
        <v>18.2</v>
      </c>
      <c r="L3179" s="8">
        <f>SUMIFS(Baggrundsvariable!I$3:I$296,Baggrundsvariable!$A$3:$A$296,Samlet!$C3179,Baggrundsvariable!$C$3:$C$296,Samlet!$E3179)</f>
        <v>15.265994309928374</v>
      </c>
    </row>
    <row r="3180" spans="1:12">
      <c r="A3180">
        <v>1705</v>
      </c>
      <c r="B3180" t="s">
        <v>618</v>
      </c>
      <c r="C3180">
        <v>101</v>
      </c>
      <c r="D3180" t="s">
        <v>1232</v>
      </c>
      <c r="E3180">
        <v>2019</v>
      </c>
      <c r="F3180" s="15">
        <f>IF(VLOOKUP(IF($A3180&lt;1500,'BM011'!$D$5,IF($A3180&lt;1800,'BM011'!$D$5,IF($A3180&lt;2000,'BM011'!$D$5,$A3180))),'BM011'!$D$5:$U$607,'BM011'!U$609,0)="BRUG KOM",VLOOKUP($C3180,'BM010'!$C$5:$T$102,'BM010'!T$104,0),VLOOKUP(IF($A3180&lt;1500,'BM011'!$D$5,IF($A3180&lt;1800,'BM011'!$D$5,IF($A3180&lt;2000,'BM011'!$D$5,$A3180))),'BM011'!$D$5:$U$607,'BM011'!U$609,0))</f>
        <v>37082.25</v>
      </c>
      <c r="G3180">
        <f>SUMIFS(Baggrundsvariable!D$3:D$296,Baggrundsvariable!$A$3:$A$296,Samlet!$C3180,Baggrundsvariable!$C$3:$C$296,Samlet!$E3180)</f>
        <v>228338</v>
      </c>
      <c r="H3180" s="8">
        <f>SUMIFS(Baggrundsvariable!E$3:E$296,Baggrundsvariable!$A$3:$A$296,Samlet!$C3180,Baggrundsvariable!$C$3:$C$296,Samlet!$E3180)</f>
        <v>0.7583333333333333</v>
      </c>
      <c r="I3180" s="8">
        <f>SUMIFS(Baggrundsvariable!F$3:F$296,Baggrundsvariable!$A$3:$A$296,Samlet!$C3180,Baggrundsvariable!$C$3:$C$296,Samlet!$E3180)</f>
        <v>8.8000000000000007</v>
      </c>
      <c r="J3180" s="8">
        <f>SUMIFS(Baggrundsvariable!G$3:G$296,Baggrundsvariable!$A$3:$A$296,Samlet!$C3180,Baggrundsvariable!$C$3:$C$296,Samlet!$E3180)</f>
        <v>44.9</v>
      </c>
      <c r="K3180" s="8">
        <f>SUMIFS(Baggrundsvariable!H$3:H$296,Baggrundsvariable!$A$3:$A$296,Samlet!$C3180,Baggrundsvariable!$C$3:$C$296,Samlet!$E3180)</f>
        <v>18.2</v>
      </c>
      <c r="L3180" s="8">
        <f>SUMIFS(Baggrundsvariable!I$3:I$296,Baggrundsvariable!$A$3:$A$296,Samlet!$C3180,Baggrundsvariable!$C$3:$C$296,Samlet!$E3180)</f>
        <v>15.265994309928374</v>
      </c>
    </row>
    <row r="3181" spans="1:12">
      <c r="A3181">
        <v>1706</v>
      </c>
      <c r="B3181" t="s">
        <v>618</v>
      </c>
      <c r="C3181">
        <v>101</v>
      </c>
      <c r="D3181" t="s">
        <v>1232</v>
      </c>
      <c r="E3181">
        <v>2019</v>
      </c>
      <c r="F3181" s="15">
        <f>IF(VLOOKUP(IF($A3181&lt;1500,'BM011'!$D$5,IF($A3181&lt;1800,'BM011'!$D$5,IF($A3181&lt;2000,'BM011'!$D$5,$A3181))),'BM011'!$D$5:$U$607,'BM011'!U$609,0)="BRUG KOM",VLOOKUP($C3181,'BM010'!$C$5:$T$102,'BM010'!T$104,0),VLOOKUP(IF($A3181&lt;1500,'BM011'!$D$5,IF($A3181&lt;1800,'BM011'!$D$5,IF($A3181&lt;2000,'BM011'!$D$5,$A3181))),'BM011'!$D$5:$U$607,'BM011'!U$609,0))</f>
        <v>37082.25</v>
      </c>
      <c r="G3181">
        <f>SUMIFS(Baggrundsvariable!D$3:D$296,Baggrundsvariable!$A$3:$A$296,Samlet!$C3181,Baggrundsvariable!$C$3:$C$296,Samlet!$E3181)</f>
        <v>228338</v>
      </c>
      <c r="H3181" s="8">
        <f>SUMIFS(Baggrundsvariable!E$3:E$296,Baggrundsvariable!$A$3:$A$296,Samlet!$C3181,Baggrundsvariable!$C$3:$C$296,Samlet!$E3181)</f>
        <v>0.7583333333333333</v>
      </c>
      <c r="I3181" s="8">
        <f>SUMIFS(Baggrundsvariable!F$3:F$296,Baggrundsvariable!$A$3:$A$296,Samlet!$C3181,Baggrundsvariable!$C$3:$C$296,Samlet!$E3181)</f>
        <v>8.8000000000000007</v>
      </c>
      <c r="J3181" s="8">
        <f>SUMIFS(Baggrundsvariable!G$3:G$296,Baggrundsvariable!$A$3:$A$296,Samlet!$C3181,Baggrundsvariable!$C$3:$C$296,Samlet!$E3181)</f>
        <v>44.9</v>
      </c>
      <c r="K3181" s="8">
        <f>SUMIFS(Baggrundsvariable!H$3:H$296,Baggrundsvariable!$A$3:$A$296,Samlet!$C3181,Baggrundsvariable!$C$3:$C$296,Samlet!$E3181)</f>
        <v>18.2</v>
      </c>
      <c r="L3181" s="8">
        <f>SUMIFS(Baggrundsvariable!I$3:I$296,Baggrundsvariable!$A$3:$A$296,Samlet!$C3181,Baggrundsvariable!$C$3:$C$296,Samlet!$E3181)</f>
        <v>15.265994309928374</v>
      </c>
    </row>
    <row r="3182" spans="1:12">
      <c r="A3182">
        <v>1707</v>
      </c>
      <c r="B3182" t="s">
        <v>618</v>
      </c>
      <c r="C3182">
        <v>101</v>
      </c>
      <c r="D3182" t="s">
        <v>1232</v>
      </c>
      <c r="E3182">
        <v>2019</v>
      </c>
      <c r="F3182" s="15">
        <f>IF(VLOOKUP(IF($A3182&lt;1500,'BM011'!$D$5,IF($A3182&lt;1800,'BM011'!$D$5,IF($A3182&lt;2000,'BM011'!$D$5,$A3182))),'BM011'!$D$5:$U$607,'BM011'!U$609,0)="BRUG KOM",VLOOKUP($C3182,'BM010'!$C$5:$T$102,'BM010'!T$104,0),VLOOKUP(IF($A3182&lt;1500,'BM011'!$D$5,IF($A3182&lt;1800,'BM011'!$D$5,IF($A3182&lt;2000,'BM011'!$D$5,$A3182))),'BM011'!$D$5:$U$607,'BM011'!U$609,0))</f>
        <v>37082.25</v>
      </c>
      <c r="G3182">
        <f>SUMIFS(Baggrundsvariable!D$3:D$296,Baggrundsvariable!$A$3:$A$296,Samlet!$C3182,Baggrundsvariable!$C$3:$C$296,Samlet!$E3182)</f>
        <v>228338</v>
      </c>
      <c r="H3182" s="8">
        <f>SUMIFS(Baggrundsvariable!E$3:E$296,Baggrundsvariable!$A$3:$A$296,Samlet!$C3182,Baggrundsvariable!$C$3:$C$296,Samlet!$E3182)</f>
        <v>0.7583333333333333</v>
      </c>
      <c r="I3182" s="8">
        <f>SUMIFS(Baggrundsvariable!F$3:F$296,Baggrundsvariable!$A$3:$A$296,Samlet!$C3182,Baggrundsvariable!$C$3:$C$296,Samlet!$E3182)</f>
        <v>8.8000000000000007</v>
      </c>
      <c r="J3182" s="8">
        <f>SUMIFS(Baggrundsvariable!G$3:G$296,Baggrundsvariable!$A$3:$A$296,Samlet!$C3182,Baggrundsvariable!$C$3:$C$296,Samlet!$E3182)</f>
        <v>44.9</v>
      </c>
      <c r="K3182" s="8">
        <f>SUMIFS(Baggrundsvariable!H$3:H$296,Baggrundsvariable!$A$3:$A$296,Samlet!$C3182,Baggrundsvariable!$C$3:$C$296,Samlet!$E3182)</f>
        <v>18.2</v>
      </c>
      <c r="L3182" s="8">
        <f>SUMIFS(Baggrundsvariable!I$3:I$296,Baggrundsvariable!$A$3:$A$296,Samlet!$C3182,Baggrundsvariable!$C$3:$C$296,Samlet!$E3182)</f>
        <v>15.265994309928374</v>
      </c>
    </row>
    <row r="3183" spans="1:12">
      <c r="A3183">
        <v>1708</v>
      </c>
      <c r="B3183" t="s">
        <v>618</v>
      </c>
      <c r="C3183">
        <v>101</v>
      </c>
      <c r="D3183" t="s">
        <v>1232</v>
      </c>
      <c r="E3183">
        <v>2019</v>
      </c>
      <c r="F3183" s="15">
        <f>IF(VLOOKUP(IF($A3183&lt;1500,'BM011'!$D$5,IF($A3183&lt;1800,'BM011'!$D$5,IF($A3183&lt;2000,'BM011'!$D$5,$A3183))),'BM011'!$D$5:$U$607,'BM011'!U$609,0)="BRUG KOM",VLOOKUP($C3183,'BM010'!$C$5:$T$102,'BM010'!T$104,0),VLOOKUP(IF($A3183&lt;1500,'BM011'!$D$5,IF($A3183&lt;1800,'BM011'!$D$5,IF($A3183&lt;2000,'BM011'!$D$5,$A3183))),'BM011'!$D$5:$U$607,'BM011'!U$609,0))</f>
        <v>37082.25</v>
      </c>
      <c r="G3183">
        <f>SUMIFS(Baggrundsvariable!D$3:D$296,Baggrundsvariable!$A$3:$A$296,Samlet!$C3183,Baggrundsvariable!$C$3:$C$296,Samlet!$E3183)</f>
        <v>228338</v>
      </c>
      <c r="H3183" s="8">
        <f>SUMIFS(Baggrundsvariable!E$3:E$296,Baggrundsvariable!$A$3:$A$296,Samlet!$C3183,Baggrundsvariable!$C$3:$C$296,Samlet!$E3183)</f>
        <v>0.7583333333333333</v>
      </c>
      <c r="I3183" s="8">
        <f>SUMIFS(Baggrundsvariable!F$3:F$296,Baggrundsvariable!$A$3:$A$296,Samlet!$C3183,Baggrundsvariable!$C$3:$C$296,Samlet!$E3183)</f>
        <v>8.8000000000000007</v>
      </c>
      <c r="J3183" s="8">
        <f>SUMIFS(Baggrundsvariable!G$3:G$296,Baggrundsvariable!$A$3:$A$296,Samlet!$C3183,Baggrundsvariable!$C$3:$C$296,Samlet!$E3183)</f>
        <v>44.9</v>
      </c>
      <c r="K3183" s="8">
        <f>SUMIFS(Baggrundsvariable!H$3:H$296,Baggrundsvariable!$A$3:$A$296,Samlet!$C3183,Baggrundsvariable!$C$3:$C$296,Samlet!$E3183)</f>
        <v>18.2</v>
      </c>
      <c r="L3183" s="8">
        <f>SUMIFS(Baggrundsvariable!I$3:I$296,Baggrundsvariable!$A$3:$A$296,Samlet!$C3183,Baggrundsvariable!$C$3:$C$296,Samlet!$E3183)</f>
        <v>15.265994309928374</v>
      </c>
    </row>
    <row r="3184" spans="1:12">
      <c r="A3184">
        <v>1709</v>
      </c>
      <c r="B3184" t="s">
        <v>618</v>
      </c>
      <c r="C3184">
        <v>101</v>
      </c>
      <c r="D3184" t="s">
        <v>1232</v>
      </c>
      <c r="E3184">
        <v>2019</v>
      </c>
      <c r="F3184" s="15">
        <f>IF(VLOOKUP(IF($A3184&lt;1500,'BM011'!$D$5,IF($A3184&lt;1800,'BM011'!$D$5,IF($A3184&lt;2000,'BM011'!$D$5,$A3184))),'BM011'!$D$5:$U$607,'BM011'!U$609,0)="BRUG KOM",VLOOKUP($C3184,'BM010'!$C$5:$T$102,'BM010'!T$104,0),VLOOKUP(IF($A3184&lt;1500,'BM011'!$D$5,IF($A3184&lt;1800,'BM011'!$D$5,IF($A3184&lt;2000,'BM011'!$D$5,$A3184))),'BM011'!$D$5:$U$607,'BM011'!U$609,0))</f>
        <v>37082.25</v>
      </c>
      <c r="G3184">
        <f>SUMIFS(Baggrundsvariable!D$3:D$296,Baggrundsvariable!$A$3:$A$296,Samlet!$C3184,Baggrundsvariable!$C$3:$C$296,Samlet!$E3184)</f>
        <v>228338</v>
      </c>
      <c r="H3184" s="8">
        <f>SUMIFS(Baggrundsvariable!E$3:E$296,Baggrundsvariable!$A$3:$A$296,Samlet!$C3184,Baggrundsvariable!$C$3:$C$296,Samlet!$E3184)</f>
        <v>0.7583333333333333</v>
      </c>
      <c r="I3184" s="8">
        <f>SUMIFS(Baggrundsvariable!F$3:F$296,Baggrundsvariable!$A$3:$A$296,Samlet!$C3184,Baggrundsvariable!$C$3:$C$296,Samlet!$E3184)</f>
        <v>8.8000000000000007</v>
      </c>
      <c r="J3184" s="8">
        <f>SUMIFS(Baggrundsvariable!G$3:G$296,Baggrundsvariable!$A$3:$A$296,Samlet!$C3184,Baggrundsvariable!$C$3:$C$296,Samlet!$E3184)</f>
        <v>44.9</v>
      </c>
      <c r="K3184" s="8">
        <f>SUMIFS(Baggrundsvariable!H$3:H$296,Baggrundsvariable!$A$3:$A$296,Samlet!$C3184,Baggrundsvariable!$C$3:$C$296,Samlet!$E3184)</f>
        <v>18.2</v>
      </c>
      <c r="L3184" s="8">
        <f>SUMIFS(Baggrundsvariable!I$3:I$296,Baggrundsvariable!$A$3:$A$296,Samlet!$C3184,Baggrundsvariable!$C$3:$C$296,Samlet!$E3184)</f>
        <v>15.265994309928374</v>
      </c>
    </row>
    <row r="3185" spans="1:12">
      <c r="A3185">
        <v>1710</v>
      </c>
      <c r="B3185" t="s">
        <v>618</v>
      </c>
      <c r="C3185">
        <v>101</v>
      </c>
      <c r="D3185" t="s">
        <v>1232</v>
      </c>
      <c r="E3185">
        <v>2019</v>
      </c>
      <c r="F3185" s="15">
        <f>IF(VLOOKUP(IF($A3185&lt;1500,'BM011'!$D$5,IF($A3185&lt;1800,'BM011'!$D$5,IF($A3185&lt;2000,'BM011'!$D$5,$A3185))),'BM011'!$D$5:$U$607,'BM011'!U$609,0)="BRUG KOM",VLOOKUP($C3185,'BM010'!$C$5:$T$102,'BM010'!T$104,0),VLOOKUP(IF($A3185&lt;1500,'BM011'!$D$5,IF($A3185&lt;1800,'BM011'!$D$5,IF($A3185&lt;2000,'BM011'!$D$5,$A3185))),'BM011'!$D$5:$U$607,'BM011'!U$609,0))</f>
        <v>37082.25</v>
      </c>
      <c r="G3185">
        <f>SUMIFS(Baggrundsvariable!D$3:D$296,Baggrundsvariable!$A$3:$A$296,Samlet!$C3185,Baggrundsvariable!$C$3:$C$296,Samlet!$E3185)</f>
        <v>228338</v>
      </c>
      <c r="H3185" s="8">
        <f>SUMIFS(Baggrundsvariable!E$3:E$296,Baggrundsvariable!$A$3:$A$296,Samlet!$C3185,Baggrundsvariable!$C$3:$C$296,Samlet!$E3185)</f>
        <v>0.7583333333333333</v>
      </c>
      <c r="I3185" s="8">
        <f>SUMIFS(Baggrundsvariable!F$3:F$296,Baggrundsvariable!$A$3:$A$296,Samlet!$C3185,Baggrundsvariable!$C$3:$C$296,Samlet!$E3185)</f>
        <v>8.8000000000000007</v>
      </c>
      <c r="J3185" s="8">
        <f>SUMIFS(Baggrundsvariable!G$3:G$296,Baggrundsvariable!$A$3:$A$296,Samlet!$C3185,Baggrundsvariable!$C$3:$C$296,Samlet!$E3185)</f>
        <v>44.9</v>
      </c>
      <c r="K3185" s="8">
        <f>SUMIFS(Baggrundsvariable!H$3:H$296,Baggrundsvariable!$A$3:$A$296,Samlet!$C3185,Baggrundsvariable!$C$3:$C$296,Samlet!$E3185)</f>
        <v>18.2</v>
      </c>
      <c r="L3185" s="8">
        <f>SUMIFS(Baggrundsvariable!I$3:I$296,Baggrundsvariable!$A$3:$A$296,Samlet!$C3185,Baggrundsvariable!$C$3:$C$296,Samlet!$E3185)</f>
        <v>15.265994309928374</v>
      </c>
    </row>
    <row r="3186" spans="1:12">
      <c r="A3186">
        <v>1711</v>
      </c>
      <c r="B3186" t="s">
        <v>618</v>
      </c>
      <c r="C3186">
        <v>101</v>
      </c>
      <c r="D3186" t="s">
        <v>1232</v>
      </c>
      <c r="E3186">
        <v>2019</v>
      </c>
      <c r="F3186" s="15">
        <f>IF(VLOOKUP(IF($A3186&lt;1500,'BM011'!$D$5,IF($A3186&lt;1800,'BM011'!$D$5,IF($A3186&lt;2000,'BM011'!$D$5,$A3186))),'BM011'!$D$5:$U$607,'BM011'!U$609,0)="BRUG KOM",VLOOKUP($C3186,'BM010'!$C$5:$T$102,'BM010'!T$104,0),VLOOKUP(IF($A3186&lt;1500,'BM011'!$D$5,IF($A3186&lt;1800,'BM011'!$D$5,IF($A3186&lt;2000,'BM011'!$D$5,$A3186))),'BM011'!$D$5:$U$607,'BM011'!U$609,0))</f>
        <v>37082.25</v>
      </c>
      <c r="G3186">
        <f>SUMIFS(Baggrundsvariable!D$3:D$296,Baggrundsvariable!$A$3:$A$296,Samlet!$C3186,Baggrundsvariable!$C$3:$C$296,Samlet!$E3186)</f>
        <v>228338</v>
      </c>
      <c r="H3186" s="8">
        <f>SUMIFS(Baggrundsvariable!E$3:E$296,Baggrundsvariable!$A$3:$A$296,Samlet!$C3186,Baggrundsvariable!$C$3:$C$296,Samlet!$E3186)</f>
        <v>0.7583333333333333</v>
      </c>
      <c r="I3186" s="8">
        <f>SUMIFS(Baggrundsvariable!F$3:F$296,Baggrundsvariable!$A$3:$A$296,Samlet!$C3186,Baggrundsvariable!$C$3:$C$296,Samlet!$E3186)</f>
        <v>8.8000000000000007</v>
      </c>
      <c r="J3186" s="8">
        <f>SUMIFS(Baggrundsvariable!G$3:G$296,Baggrundsvariable!$A$3:$A$296,Samlet!$C3186,Baggrundsvariable!$C$3:$C$296,Samlet!$E3186)</f>
        <v>44.9</v>
      </c>
      <c r="K3186" s="8">
        <f>SUMIFS(Baggrundsvariable!H$3:H$296,Baggrundsvariable!$A$3:$A$296,Samlet!$C3186,Baggrundsvariable!$C$3:$C$296,Samlet!$E3186)</f>
        <v>18.2</v>
      </c>
      <c r="L3186" s="8">
        <f>SUMIFS(Baggrundsvariable!I$3:I$296,Baggrundsvariable!$A$3:$A$296,Samlet!$C3186,Baggrundsvariable!$C$3:$C$296,Samlet!$E3186)</f>
        <v>15.265994309928374</v>
      </c>
    </row>
    <row r="3187" spans="1:12">
      <c r="A3187">
        <v>1712</v>
      </c>
      <c r="B3187" t="s">
        <v>618</v>
      </c>
      <c r="C3187">
        <v>101</v>
      </c>
      <c r="D3187" t="s">
        <v>1232</v>
      </c>
      <c r="E3187">
        <v>2019</v>
      </c>
      <c r="F3187" s="15">
        <f>IF(VLOOKUP(IF($A3187&lt;1500,'BM011'!$D$5,IF($A3187&lt;1800,'BM011'!$D$5,IF($A3187&lt;2000,'BM011'!$D$5,$A3187))),'BM011'!$D$5:$U$607,'BM011'!U$609,0)="BRUG KOM",VLOOKUP($C3187,'BM010'!$C$5:$T$102,'BM010'!T$104,0),VLOOKUP(IF($A3187&lt;1500,'BM011'!$D$5,IF($A3187&lt;1800,'BM011'!$D$5,IF($A3187&lt;2000,'BM011'!$D$5,$A3187))),'BM011'!$D$5:$U$607,'BM011'!U$609,0))</f>
        <v>37082.25</v>
      </c>
      <c r="G3187">
        <f>SUMIFS(Baggrundsvariable!D$3:D$296,Baggrundsvariable!$A$3:$A$296,Samlet!$C3187,Baggrundsvariable!$C$3:$C$296,Samlet!$E3187)</f>
        <v>228338</v>
      </c>
      <c r="H3187" s="8">
        <f>SUMIFS(Baggrundsvariable!E$3:E$296,Baggrundsvariable!$A$3:$A$296,Samlet!$C3187,Baggrundsvariable!$C$3:$C$296,Samlet!$E3187)</f>
        <v>0.7583333333333333</v>
      </c>
      <c r="I3187" s="8">
        <f>SUMIFS(Baggrundsvariable!F$3:F$296,Baggrundsvariable!$A$3:$A$296,Samlet!$C3187,Baggrundsvariable!$C$3:$C$296,Samlet!$E3187)</f>
        <v>8.8000000000000007</v>
      </c>
      <c r="J3187" s="8">
        <f>SUMIFS(Baggrundsvariable!G$3:G$296,Baggrundsvariable!$A$3:$A$296,Samlet!$C3187,Baggrundsvariable!$C$3:$C$296,Samlet!$E3187)</f>
        <v>44.9</v>
      </c>
      <c r="K3187" s="8">
        <f>SUMIFS(Baggrundsvariable!H$3:H$296,Baggrundsvariable!$A$3:$A$296,Samlet!$C3187,Baggrundsvariable!$C$3:$C$296,Samlet!$E3187)</f>
        <v>18.2</v>
      </c>
      <c r="L3187" s="8">
        <f>SUMIFS(Baggrundsvariable!I$3:I$296,Baggrundsvariable!$A$3:$A$296,Samlet!$C3187,Baggrundsvariable!$C$3:$C$296,Samlet!$E3187)</f>
        <v>15.265994309928374</v>
      </c>
    </row>
    <row r="3188" spans="1:12">
      <c r="A3188">
        <v>1714</v>
      </c>
      <c r="B3188" t="s">
        <v>618</v>
      </c>
      <c r="C3188">
        <v>101</v>
      </c>
      <c r="D3188" t="s">
        <v>1232</v>
      </c>
      <c r="E3188">
        <v>2019</v>
      </c>
      <c r="F3188" s="15">
        <f>IF(VLOOKUP(IF($A3188&lt;1500,'BM011'!$D$5,IF($A3188&lt;1800,'BM011'!$D$5,IF($A3188&lt;2000,'BM011'!$D$5,$A3188))),'BM011'!$D$5:$U$607,'BM011'!U$609,0)="BRUG KOM",VLOOKUP($C3188,'BM010'!$C$5:$T$102,'BM010'!T$104,0),VLOOKUP(IF($A3188&lt;1500,'BM011'!$D$5,IF($A3188&lt;1800,'BM011'!$D$5,IF($A3188&lt;2000,'BM011'!$D$5,$A3188))),'BM011'!$D$5:$U$607,'BM011'!U$609,0))</f>
        <v>37082.25</v>
      </c>
      <c r="G3188">
        <f>SUMIFS(Baggrundsvariable!D$3:D$296,Baggrundsvariable!$A$3:$A$296,Samlet!$C3188,Baggrundsvariable!$C$3:$C$296,Samlet!$E3188)</f>
        <v>228338</v>
      </c>
      <c r="H3188" s="8">
        <f>SUMIFS(Baggrundsvariable!E$3:E$296,Baggrundsvariable!$A$3:$A$296,Samlet!$C3188,Baggrundsvariable!$C$3:$C$296,Samlet!$E3188)</f>
        <v>0.7583333333333333</v>
      </c>
      <c r="I3188" s="8">
        <f>SUMIFS(Baggrundsvariable!F$3:F$296,Baggrundsvariable!$A$3:$A$296,Samlet!$C3188,Baggrundsvariable!$C$3:$C$296,Samlet!$E3188)</f>
        <v>8.8000000000000007</v>
      </c>
      <c r="J3188" s="8">
        <f>SUMIFS(Baggrundsvariable!G$3:G$296,Baggrundsvariable!$A$3:$A$296,Samlet!$C3188,Baggrundsvariable!$C$3:$C$296,Samlet!$E3188)</f>
        <v>44.9</v>
      </c>
      <c r="K3188" s="8">
        <f>SUMIFS(Baggrundsvariable!H$3:H$296,Baggrundsvariable!$A$3:$A$296,Samlet!$C3188,Baggrundsvariable!$C$3:$C$296,Samlet!$E3188)</f>
        <v>18.2</v>
      </c>
      <c r="L3188" s="8">
        <f>SUMIFS(Baggrundsvariable!I$3:I$296,Baggrundsvariable!$A$3:$A$296,Samlet!$C3188,Baggrundsvariable!$C$3:$C$296,Samlet!$E3188)</f>
        <v>15.265994309928374</v>
      </c>
    </row>
    <row r="3189" spans="1:12">
      <c r="A3189">
        <v>1715</v>
      </c>
      <c r="B3189" t="s">
        <v>618</v>
      </c>
      <c r="C3189">
        <v>101</v>
      </c>
      <c r="D3189" t="s">
        <v>1232</v>
      </c>
      <c r="E3189">
        <v>2019</v>
      </c>
      <c r="F3189" s="15">
        <f>IF(VLOOKUP(IF($A3189&lt;1500,'BM011'!$D$5,IF($A3189&lt;1800,'BM011'!$D$5,IF($A3189&lt;2000,'BM011'!$D$5,$A3189))),'BM011'!$D$5:$U$607,'BM011'!U$609,0)="BRUG KOM",VLOOKUP($C3189,'BM010'!$C$5:$T$102,'BM010'!T$104,0),VLOOKUP(IF($A3189&lt;1500,'BM011'!$D$5,IF($A3189&lt;1800,'BM011'!$D$5,IF($A3189&lt;2000,'BM011'!$D$5,$A3189))),'BM011'!$D$5:$U$607,'BM011'!U$609,0))</f>
        <v>37082.25</v>
      </c>
      <c r="G3189">
        <f>SUMIFS(Baggrundsvariable!D$3:D$296,Baggrundsvariable!$A$3:$A$296,Samlet!$C3189,Baggrundsvariable!$C$3:$C$296,Samlet!$E3189)</f>
        <v>228338</v>
      </c>
      <c r="H3189" s="8">
        <f>SUMIFS(Baggrundsvariable!E$3:E$296,Baggrundsvariable!$A$3:$A$296,Samlet!$C3189,Baggrundsvariable!$C$3:$C$296,Samlet!$E3189)</f>
        <v>0.7583333333333333</v>
      </c>
      <c r="I3189" s="8">
        <f>SUMIFS(Baggrundsvariable!F$3:F$296,Baggrundsvariable!$A$3:$A$296,Samlet!$C3189,Baggrundsvariable!$C$3:$C$296,Samlet!$E3189)</f>
        <v>8.8000000000000007</v>
      </c>
      <c r="J3189" s="8">
        <f>SUMIFS(Baggrundsvariable!G$3:G$296,Baggrundsvariable!$A$3:$A$296,Samlet!$C3189,Baggrundsvariable!$C$3:$C$296,Samlet!$E3189)</f>
        <v>44.9</v>
      </c>
      <c r="K3189" s="8">
        <f>SUMIFS(Baggrundsvariable!H$3:H$296,Baggrundsvariable!$A$3:$A$296,Samlet!$C3189,Baggrundsvariable!$C$3:$C$296,Samlet!$E3189)</f>
        <v>18.2</v>
      </c>
      <c r="L3189" s="8">
        <f>SUMIFS(Baggrundsvariable!I$3:I$296,Baggrundsvariable!$A$3:$A$296,Samlet!$C3189,Baggrundsvariable!$C$3:$C$296,Samlet!$E3189)</f>
        <v>15.265994309928374</v>
      </c>
    </row>
    <row r="3190" spans="1:12">
      <c r="A3190">
        <v>1716</v>
      </c>
      <c r="B3190" t="s">
        <v>618</v>
      </c>
      <c r="C3190">
        <v>101</v>
      </c>
      <c r="D3190" t="s">
        <v>1232</v>
      </c>
      <c r="E3190">
        <v>2019</v>
      </c>
      <c r="F3190" s="15">
        <f>IF(VLOOKUP(IF($A3190&lt;1500,'BM011'!$D$5,IF($A3190&lt;1800,'BM011'!$D$5,IF($A3190&lt;2000,'BM011'!$D$5,$A3190))),'BM011'!$D$5:$U$607,'BM011'!U$609,0)="BRUG KOM",VLOOKUP($C3190,'BM010'!$C$5:$T$102,'BM010'!T$104,0),VLOOKUP(IF($A3190&lt;1500,'BM011'!$D$5,IF($A3190&lt;1800,'BM011'!$D$5,IF($A3190&lt;2000,'BM011'!$D$5,$A3190))),'BM011'!$D$5:$U$607,'BM011'!U$609,0))</f>
        <v>37082.25</v>
      </c>
      <c r="G3190">
        <f>SUMIFS(Baggrundsvariable!D$3:D$296,Baggrundsvariable!$A$3:$A$296,Samlet!$C3190,Baggrundsvariable!$C$3:$C$296,Samlet!$E3190)</f>
        <v>228338</v>
      </c>
      <c r="H3190" s="8">
        <f>SUMIFS(Baggrundsvariable!E$3:E$296,Baggrundsvariable!$A$3:$A$296,Samlet!$C3190,Baggrundsvariable!$C$3:$C$296,Samlet!$E3190)</f>
        <v>0.7583333333333333</v>
      </c>
      <c r="I3190" s="8">
        <f>SUMIFS(Baggrundsvariable!F$3:F$296,Baggrundsvariable!$A$3:$A$296,Samlet!$C3190,Baggrundsvariable!$C$3:$C$296,Samlet!$E3190)</f>
        <v>8.8000000000000007</v>
      </c>
      <c r="J3190" s="8">
        <f>SUMIFS(Baggrundsvariable!G$3:G$296,Baggrundsvariable!$A$3:$A$296,Samlet!$C3190,Baggrundsvariable!$C$3:$C$296,Samlet!$E3190)</f>
        <v>44.9</v>
      </c>
      <c r="K3190" s="8">
        <f>SUMIFS(Baggrundsvariable!H$3:H$296,Baggrundsvariable!$A$3:$A$296,Samlet!$C3190,Baggrundsvariable!$C$3:$C$296,Samlet!$E3190)</f>
        <v>18.2</v>
      </c>
      <c r="L3190" s="8">
        <f>SUMIFS(Baggrundsvariable!I$3:I$296,Baggrundsvariable!$A$3:$A$296,Samlet!$C3190,Baggrundsvariable!$C$3:$C$296,Samlet!$E3190)</f>
        <v>15.265994309928374</v>
      </c>
    </row>
    <row r="3191" spans="1:12">
      <c r="A3191">
        <v>1717</v>
      </c>
      <c r="B3191" t="s">
        <v>618</v>
      </c>
      <c r="C3191">
        <v>101</v>
      </c>
      <c r="D3191" t="s">
        <v>1232</v>
      </c>
      <c r="E3191">
        <v>2019</v>
      </c>
      <c r="F3191" s="15">
        <f>IF(VLOOKUP(IF($A3191&lt;1500,'BM011'!$D$5,IF($A3191&lt;1800,'BM011'!$D$5,IF($A3191&lt;2000,'BM011'!$D$5,$A3191))),'BM011'!$D$5:$U$607,'BM011'!U$609,0)="BRUG KOM",VLOOKUP($C3191,'BM010'!$C$5:$T$102,'BM010'!T$104,0),VLOOKUP(IF($A3191&lt;1500,'BM011'!$D$5,IF($A3191&lt;1800,'BM011'!$D$5,IF($A3191&lt;2000,'BM011'!$D$5,$A3191))),'BM011'!$D$5:$U$607,'BM011'!U$609,0))</f>
        <v>37082.25</v>
      </c>
      <c r="G3191">
        <f>SUMIFS(Baggrundsvariable!D$3:D$296,Baggrundsvariable!$A$3:$A$296,Samlet!$C3191,Baggrundsvariable!$C$3:$C$296,Samlet!$E3191)</f>
        <v>228338</v>
      </c>
      <c r="H3191" s="8">
        <f>SUMIFS(Baggrundsvariable!E$3:E$296,Baggrundsvariable!$A$3:$A$296,Samlet!$C3191,Baggrundsvariable!$C$3:$C$296,Samlet!$E3191)</f>
        <v>0.7583333333333333</v>
      </c>
      <c r="I3191" s="8">
        <f>SUMIFS(Baggrundsvariable!F$3:F$296,Baggrundsvariable!$A$3:$A$296,Samlet!$C3191,Baggrundsvariable!$C$3:$C$296,Samlet!$E3191)</f>
        <v>8.8000000000000007</v>
      </c>
      <c r="J3191" s="8">
        <f>SUMIFS(Baggrundsvariable!G$3:G$296,Baggrundsvariable!$A$3:$A$296,Samlet!$C3191,Baggrundsvariable!$C$3:$C$296,Samlet!$E3191)</f>
        <v>44.9</v>
      </c>
      <c r="K3191" s="8">
        <f>SUMIFS(Baggrundsvariable!H$3:H$296,Baggrundsvariable!$A$3:$A$296,Samlet!$C3191,Baggrundsvariable!$C$3:$C$296,Samlet!$E3191)</f>
        <v>18.2</v>
      </c>
      <c r="L3191" s="8">
        <f>SUMIFS(Baggrundsvariable!I$3:I$296,Baggrundsvariable!$A$3:$A$296,Samlet!$C3191,Baggrundsvariable!$C$3:$C$296,Samlet!$E3191)</f>
        <v>15.265994309928374</v>
      </c>
    </row>
    <row r="3192" spans="1:12">
      <c r="A3192">
        <v>1718</v>
      </c>
      <c r="B3192" t="s">
        <v>618</v>
      </c>
      <c r="C3192">
        <v>101</v>
      </c>
      <c r="D3192" t="s">
        <v>1232</v>
      </c>
      <c r="E3192">
        <v>2019</v>
      </c>
      <c r="F3192" s="15">
        <f>IF(VLOOKUP(IF($A3192&lt;1500,'BM011'!$D$5,IF($A3192&lt;1800,'BM011'!$D$5,IF($A3192&lt;2000,'BM011'!$D$5,$A3192))),'BM011'!$D$5:$U$607,'BM011'!U$609,0)="BRUG KOM",VLOOKUP($C3192,'BM010'!$C$5:$T$102,'BM010'!T$104,0),VLOOKUP(IF($A3192&lt;1500,'BM011'!$D$5,IF($A3192&lt;1800,'BM011'!$D$5,IF($A3192&lt;2000,'BM011'!$D$5,$A3192))),'BM011'!$D$5:$U$607,'BM011'!U$609,0))</f>
        <v>37082.25</v>
      </c>
      <c r="G3192">
        <f>SUMIFS(Baggrundsvariable!D$3:D$296,Baggrundsvariable!$A$3:$A$296,Samlet!$C3192,Baggrundsvariable!$C$3:$C$296,Samlet!$E3192)</f>
        <v>228338</v>
      </c>
      <c r="H3192" s="8">
        <f>SUMIFS(Baggrundsvariable!E$3:E$296,Baggrundsvariable!$A$3:$A$296,Samlet!$C3192,Baggrundsvariable!$C$3:$C$296,Samlet!$E3192)</f>
        <v>0.7583333333333333</v>
      </c>
      <c r="I3192" s="8">
        <f>SUMIFS(Baggrundsvariable!F$3:F$296,Baggrundsvariable!$A$3:$A$296,Samlet!$C3192,Baggrundsvariable!$C$3:$C$296,Samlet!$E3192)</f>
        <v>8.8000000000000007</v>
      </c>
      <c r="J3192" s="8">
        <f>SUMIFS(Baggrundsvariable!G$3:G$296,Baggrundsvariable!$A$3:$A$296,Samlet!$C3192,Baggrundsvariable!$C$3:$C$296,Samlet!$E3192)</f>
        <v>44.9</v>
      </c>
      <c r="K3192" s="8">
        <f>SUMIFS(Baggrundsvariable!H$3:H$296,Baggrundsvariable!$A$3:$A$296,Samlet!$C3192,Baggrundsvariable!$C$3:$C$296,Samlet!$E3192)</f>
        <v>18.2</v>
      </c>
      <c r="L3192" s="8">
        <f>SUMIFS(Baggrundsvariable!I$3:I$296,Baggrundsvariable!$A$3:$A$296,Samlet!$C3192,Baggrundsvariable!$C$3:$C$296,Samlet!$E3192)</f>
        <v>15.265994309928374</v>
      </c>
    </row>
    <row r="3193" spans="1:12">
      <c r="A3193">
        <v>1719</v>
      </c>
      <c r="B3193" t="s">
        <v>618</v>
      </c>
      <c r="C3193">
        <v>101</v>
      </c>
      <c r="D3193" t="s">
        <v>1232</v>
      </c>
      <c r="E3193">
        <v>2019</v>
      </c>
      <c r="F3193" s="15">
        <f>IF(VLOOKUP(IF($A3193&lt;1500,'BM011'!$D$5,IF($A3193&lt;1800,'BM011'!$D$5,IF($A3193&lt;2000,'BM011'!$D$5,$A3193))),'BM011'!$D$5:$U$607,'BM011'!U$609,0)="BRUG KOM",VLOOKUP($C3193,'BM010'!$C$5:$T$102,'BM010'!T$104,0),VLOOKUP(IF($A3193&lt;1500,'BM011'!$D$5,IF($A3193&lt;1800,'BM011'!$D$5,IF($A3193&lt;2000,'BM011'!$D$5,$A3193))),'BM011'!$D$5:$U$607,'BM011'!U$609,0))</f>
        <v>37082.25</v>
      </c>
      <c r="G3193">
        <f>SUMIFS(Baggrundsvariable!D$3:D$296,Baggrundsvariable!$A$3:$A$296,Samlet!$C3193,Baggrundsvariable!$C$3:$C$296,Samlet!$E3193)</f>
        <v>228338</v>
      </c>
      <c r="H3193" s="8">
        <f>SUMIFS(Baggrundsvariable!E$3:E$296,Baggrundsvariable!$A$3:$A$296,Samlet!$C3193,Baggrundsvariable!$C$3:$C$296,Samlet!$E3193)</f>
        <v>0.7583333333333333</v>
      </c>
      <c r="I3193" s="8">
        <f>SUMIFS(Baggrundsvariable!F$3:F$296,Baggrundsvariable!$A$3:$A$296,Samlet!$C3193,Baggrundsvariable!$C$3:$C$296,Samlet!$E3193)</f>
        <v>8.8000000000000007</v>
      </c>
      <c r="J3193" s="8">
        <f>SUMIFS(Baggrundsvariable!G$3:G$296,Baggrundsvariable!$A$3:$A$296,Samlet!$C3193,Baggrundsvariable!$C$3:$C$296,Samlet!$E3193)</f>
        <v>44.9</v>
      </c>
      <c r="K3193" s="8">
        <f>SUMIFS(Baggrundsvariable!H$3:H$296,Baggrundsvariable!$A$3:$A$296,Samlet!$C3193,Baggrundsvariable!$C$3:$C$296,Samlet!$E3193)</f>
        <v>18.2</v>
      </c>
      <c r="L3193" s="8">
        <f>SUMIFS(Baggrundsvariable!I$3:I$296,Baggrundsvariable!$A$3:$A$296,Samlet!$C3193,Baggrundsvariable!$C$3:$C$296,Samlet!$E3193)</f>
        <v>15.265994309928374</v>
      </c>
    </row>
    <row r="3194" spans="1:12">
      <c r="A3194">
        <v>1720</v>
      </c>
      <c r="B3194" t="s">
        <v>618</v>
      </c>
      <c r="C3194">
        <v>101</v>
      </c>
      <c r="D3194" t="s">
        <v>1232</v>
      </c>
      <c r="E3194">
        <v>2019</v>
      </c>
      <c r="F3194" s="15">
        <f>IF(VLOOKUP(IF($A3194&lt;1500,'BM011'!$D$5,IF($A3194&lt;1800,'BM011'!$D$5,IF($A3194&lt;2000,'BM011'!$D$5,$A3194))),'BM011'!$D$5:$U$607,'BM011'!U$609,0)="BRUG KOM",VLOOKUP($C3194,'BM010'!$C$5:$T$102,'BM010'!T$104,0),VLOOKUP(IF($A3194&lt;1500,'BM011'!$D$5,IF($A3194&lt;1800,'BM011'!$D$5,IF($A3194&lt;2000,'BM011'!$D$5,$A3194))),'BM011'!$D$5:$U$607,'BM011'!U$609,0))</f>
        <v>37082.25</v>
      </c>
      <c r="G3194">
        <f>SUMIFS(Baggrundsvariable!D$3:D$296,Baggrundsvariable!$A$3:$A$296,Samlet!$C3194,Baggrundsvariable!$C$3:$C$296,Samlet!$E3194)</f>
        <v>228338</v>
      </c>
      <c r="H3194" s="8">
        <f>SUMIFS(Baggrundsvariable!E$3:E$296,Baggrundsvariable!$A$3:$A$296,Samlet!$C3194,Baggrundsvariable!$C$3:$C$296,Samlet!$E3194)</f>
        <v>0.7583333333333333</v>
      </c>
      <c r="I3194" s="8">
        <f>SUMIFS(Baggrundsvariable!F$3:F$296,Baggrundsvariable!$A$3:$A$296,Samlet!$C3194,Baggrundsvariable!$C$3:$C$296,Samlet!$E3194)</f>
        <v>8.8000000000000007</v>
      </c>
      <c r="J3194" s="8">
        <f>SUMIFS(Baggrundsvariable!G$3:G$296,Baggrundsvariable!$A$3:$A$296,Samlet!$C3194,Baggrundsvariable!$C$3:$C$296,Samlet!$E3194)</f>
        <v>44.9</v>
      </c>
      <c r="K3194" s="8">
        <f>SUMIFS(Baggrundsvariable!H$3:H$296,Baggrundsvariable!$A$3:$A$296,Samlet!$C3194,Baggrundsvariable!$C$3:$C$296,Samlet!$E3194)</f>
        <v>18.2</v>
      </c>
      <c r="L3194" s="8">
        <f>SUMIFS(Baggrundsvariable!I$3:I$296,Baggrundsvariable!$A$3:$A$296,Samlet!$C3194,Baggrundsvariable!$C$3:$C$296,Samlet!$E3194)</f>
        <v>15.265994309928374</v>
      </c>
    </row>
    <row r="3195" spans="1:12">
      <c r="A3195">
        <v>1721</v>
      </c>
      <c r="B3195" t="s">
        <v>618</v>
      </c>
      <c r="C3195">
        <v>101</v>
      </c>
      <c r="D3195" t="s">
        <v>1232</v>
      </c>
      <c r="E3195">
        <v>2019</v>
      </c>
      <c r="F3195" s="15">
        <f>IF(VLOOKUP(IF($A3195&lt;1500,'BM011'!$D$5,IF($A3195&lt;1800,'BM011'!$D$5,IF($A3195&lt;2000,'BM011'!$D$5,$A3195))),'BM011'!$D$5:$U$607,'BM011'!U$609,0)="BRUG KOM",VLOOKUP($C3195,'BM010'!$C$5:$T$102,'BM010'!T$104,0),VLOOKUP(IF($A3195&lt;1500,'BM011'!$D$5,IF($A3195&lt;1800,'BM011'!$D$5,IF($A3195&lt;2000,'BM011'!$D$5,$A3195))),'BM011'!$D$5:$U$607,'BM011'!U$609,0))</f>
        <v>37082.25</v>
      </c>
      <c r="G3195">
        <f>SUMIFS(Baggrundsvariable!D$3:D$296,Baggrundsvariable!$A$3:$A$296,Samlet!$C3195,Baggrundsvariable!$C$3:$C$296,Samlet!$E3195)</f>
        <v>228338</v>
      </c>
      <c r="H3195" s="8">
        <f>SUMIFS(Baggrundsvariable!E$3:E$296,Baggrundsvariable!$A$3:$A$296,Samlet!$C3195,Baggrundsvariable!$C$3:$C$296,Samlet!$E3195)</f>
        <v>0.7583333333333333</v>
      </c>
      <c r="I3195" s="8">
        <f>SUMIFS(Baggrundsvariable!F$3:F$296,Baggrundsvariable!$A$3:$A$296,Samlet!$C3195,Baggrundsvariable!$C$3:$C$296,Samlet!$E3195)</f>
        <v>8.8000000000000007</v>
      </c>
      <c r="J3195" s="8">
        <f>SUMIFS(Baggrundsvariable!G$3:G$296,Baggrundsvariable!$A$3:$A$296,Samlet!$C3195,Baggrundsvariable!$C$3:$C$296,Samlet!$E3195)</f>
        <v>44.9</v>
      </c>
      <c r="K3195" s="8">
        <f>SUMIFS(Baggrundsvariable!H$3:H$296,Baggrundsvariable!$A$3:$A$296,Samlet!$C3195,Baggrundsvariable!$C$3:$C$296,Samlet!$E3195)</f>
        <v>18.2</v>
      </c>
      <c r="L3195" s="8">
        <f>SUMIFS(Baggrundsvariable!I$3:I$296,Baggrundsvariable!$A$3:$A$296,Samlet!$C3195,Baggrundsvariable!$C$3:$C$296,Samlet!$E3195)</f>
        <v>15.265994309928374</v>
      </c>
    </row>
    <row r="3196" spans="1:12">
      <c r="A3196">
        <v>1722</v>
      </c>
      <c r="B3196" t="s">
        <v>618</v>
      </c>
      <c r="C3196">
        <v>101</v>
      </c>
      <c r="D3196" t="s">
        <v>1232</v>
      </c>
      <c r="E3196">
        <v>2019</v>
      </c>
      <c r="F3196" s="15">
        <f>IF(VLOOKUP(IF($A3196&lt;1500,'BM011'!$D$5,IF($A3196&lt;1800,'BM011'!$D$5,IF($A3196&lt;2000,'BM011'!$D$5,$A3196))),'BM011'!$D$5:$U$607,'BM011'!U$609,0)="BRUG KOM",VLOOKUP($C3196,'BM010'!$C$5:$T$102,'BM010'!T$104,0),VLOOKUP(IF($A3196&lt;1500,'BM011'!$D$5,IF($A3196&lt;1800,'BM011'!$D$5,IF($A3196&lt;2000,'BM011'!$D$5,$A3196))),'BM011'!$D$5:$U$607,'BM011'!U$609,0))</f>
        <v>37082.25</v>
      </c>
      <c r="G3196">
        <f>SUMIFS(Baggrundsvariable!D$3:D$296,Baggrundsvariable!$A$3:$A$296,Samlet!$C3196,Baggrundsvariable!$C$3:$C$296,Samlet!$E3196)</f>
        <v>228338</v>
      </c>
      <c r="H3196" s="8">
        <f>SUMIFS(Baggrundsvariable!E$3:E$296,Baggrundsvariable!$A$3:$A$296,Samlet!$C3196,Baggrundsvariable!$C$3:$C$296,Samlet!$E3196)</f>
        <v>0.7583333333333333</v>
      </c>
      <c r="I3196" s="8">
        <f>SUMIFS(Baggrundsvariable!F$3:F$296,Baggrundsvariable!$A$3:$A$296,Samlet!$C3196,Baggrundsvariable!$C$3:$C$296,Samlet!$E3196)</f>
        <v>8.8000000000000007</v>
      </c>
      <c r="J3196" s="8">
        <f>SUMIFS(Baggrundsvariable!G$3:G$296,Baggrundsvariable!$A$3:$A$296,Samlet!$C3196,Baggrundsvariable!$C$3:$C$296,Samlet!$E3196)</f>
        <v>44.9</v>
      </c>
      <c r="K3196" s="8">
        <f>SUMIFS(Baggrundsvariable!H$3:H$296,Baggrundsvariable!$A$3:$A$296,Samlet!$C3196,Baggrundsvariable!$C$3:$C$296,Samlet!$E3196)</f>
        <v>18.2</v>
      </c>
      <c r="L3196" s="8">
        <f>SUMIFS(Baggrundsvariable!I$3:I$296,Baggrundsvariable!$A$3:$A$296,Samlet!$C3196,Baggrundsvariable!$C$3:$C$296,Samlet!$E3196)</f>
        <v>15.265994309928374</v>
      </c>
    </row>
    <row r="3197" spans="1:12">
      <c r="A3197">
        <v>1723</v>
      </c>
      <c r="B3197" t="s">
        <v>618</v>
      </c>
      <c r="C3197">
        <v>101</v>
      </c>
      <c r="D3197" t="s">
        <v>1232</v>
      </c>
      <c r="E3197">
        <v>2019</v>
      </c>
      <c r="F3197" s="15">
        <f>IF(VLOOKUP(IF($A3197&lt;1500,'BM011'!$D$5,IF($A3197&lt;1800,'BM011'!$D$5,IF($A3197&lt;2000,'BM011'!$D$5,$A3197))),'BM011'!$D$5:$U$607,'BM011'!U$609,0)="BRUG KOM",VLOOKUP($C3197,'BM010'!$C$5:$T$102,'BM010'!T$104,0),VLOOKUP(IF($A3197&lt;1500,'BM011'!$D$5,IF($A3197&lt;1800,'BM011'!$D$5,IF($A3197&lt;2000,'BM011'!$D$5,$A3197))),'BM011'!$D$5:$U$607,'BM011'!U$609,0))</f>
        <v>37082.25</v>
      </c>
      <c r="G3197">
        <f>SUMIFS(Baggrundsvariable!D$3:D$296,Baggrundsvariable!$A$3:$A$296,Samlet!$C3197,Baggrundsvariable!$C$3:$C$296,Samlet!$E3197)</f>
        <v>228338</v>
      </c>
      <c r="H3197" s="8">
        <f>SUMIFS(Baggrundsvariable!E$3:E$296,Baggrundsvariable!$A$3:$A$296,Samlet!$C3197,Baggrundsvariable!$C$3:$C$296,Samlet!$E3197)</f>
        <v>0.7583333333333333</v>
      </c>
      <c r="I3197" s="8">
        <f>SUMIFS(Baggrundsvariable!F$3:F$296,Baggrundsvariable!$A$3:$A$296,Samlet!$C3197,Baggrundsvariable!$C$3:$C$296,Samlet!$E3197)</f>
        <v>8.8000000000000007</v>
      </c>
      <c r="J3197" s="8">
        <f>SUMIFS(Baggrundsvariable!G$3:G$296,Baggrundsvariable!$A$3:$A$296,Samlet!$C3197,Baggrundsvariable!$C$3:$C$296,Samlet!$E3197)</f>
        <v>44.9</v>
      </c>
      <c r="K3197" s="8">
        <f>SUMIFS(Baggrundsvariable!H$3:H$296,Baggrundsvariable!$A$3:$A$296,Samlet!$C3197,Baggrundsvariable!$C$3:$C$296,Samlet!$E3197)</f>
        <v>18.2</v>
      </c>
      <c r="L3197" s="8">
        <f>SUMIFS(Baggrundsvariable!I$3:I$296,Baggrundsvariable!$A$3:$A$296,Samlet!$C3197,Baggrundsvariable!$C$3:$C$296,Samlet!$E3197)</f>
        <v>15.265994309928374</v>
      </c>
    </row>
    <row r="3198" spans="1:12">
      <c r="A3198">
        <v>1724</v>
      </c>
      <c r="B3198" t="s">
        <v>618</v>
      </c>
      <c r="C3198">
        <v>101</v>
      </c>
      <c r="D3198" t="s">
        <v>1232</v>
      </c>
      <c r="E3198">
        <v>2019</v>
      </c>
      <c r="F3198" s="15">
        <f>IF(VLOOKUP(IF($A3198&lt;1500,'BM011'!$D$5,IF($A3198&lt;1800,'BM011'!$D$5,IF($A3198&lt;2000,'BM011'!$D$5,$A3198))),'BM011'!$D$5:$U$607,'BM011'!U$609,0)="BRUG KOM",VLOOKUP($C3198,'BM010'!$C$5:$T$102,'BM010'!T$104,0),VLOOKUP(IF($A3198&lt;1500,'BM011'!$D$5,IF($A3198&lt;1800,'BM011'!$D$5,IF($A3198&lt;2000,'BM011'!$D$5,$A3198))),'BM011'!$D$5:$U$607,'BM011'!U$609,0))</f>
        <v>37082.25</v>
      </c>
      <c r="G3198">
        <f>SUMIFS(Baggrundsvariable!D$3:D$296,Baggrundsvariable!$A$3:$A$296,Samlet!$C3198,Baggrundsvariable!$C$3:$C$296,Samlet!$E3198)</f>
        <v>228338</v>
      </c>
      <c r="H3198" s="8">
        <f>SUMIFS(Baggrundsvariable!E$3:E$296,Baggrundsvariable!$A$3:$A$296,Samlet!$C3198,Baggrundsvariable!$C$3:$C$296,Samlet!$E3198)</f>
        <v>0.7583333333333333</v>
      </c>
      <c r="I3198" s="8">
        <f>SUMIFS(Baggrundsvariable!F$3:F$296,Baggrundsvariable!$A$3:$A$296,Samlet!$C3198,Baggrundsvariable!$C$3:$C$296,Samlet!$E3198)</f>
        <v>8.8000000000000007</v>
      </c>
      <c r="J3198" s="8">
        <f>SUMIFS(Baggrundsvariable!G$3:G$296,Baggrundsvariable!$A$3:$A$296,Samlet!$C3198,Baggrundsvariable!$C$3:$C$296,Samlet!$E3198)</f>
        <v>44.9</v>
      </c>
      <c r="K3198" s="8">
        <f>SUMIFS(Baggrundsvariable!H$3:H$296,Baggrundsvariable!$A$3:$A$296,Samlet!$C3198,Baggrundsvariable!$C$3:$C$296,Samlet!$E3198)</f>
        <v>18.2</v>
      </c>
      <c r="L3198" s="8">
        <f>SUMIFS(Baggrundsvariable!I$3:I$296,Baggrundsvariable!$A$3:$A$296,Samlet!$C3198,Baggrundsvariable!$C$3:$C$296,Samlet!$E3198)</f>
        <v>15.265994309928374</v>
      </c>
    </row>
    <row r="3199" spans="1:12">
      <c r="A3199">
        <v>1725</v>
      </c>
      <c r="B3199" t="s">
        <v>618</v>
      </c>
      <c r="C3199">
        <v>101</v>
      </c>
      <c r="D3199" t="s">
        <v>1232</v>
      </c>
      <c r="E3199">
        <v>2019</v>
      </c>
      <c r="F3199" s="15">
        <f>IF(VLOOKUP(IF($A3199&lt;1500,'BM011'!$D$5,IF($A3199&lt;1800,'BM011'!$D$5,IF($A3199&lt;2000,'BM011'!$D$5,$A3199))),'BM011'!$D$5:$U$607,'BM011'!U$609,0)="BRUG KOM",VLOOKUP($C3199,'BM010'!$C$5:$T$102,'BM010'!T$104,0),VLOOKUP(IF($A3199&lt;1500,'BM011'!$D$5,IF($A3199&lt;1800,'BM011'!$D$5,IF($A3199&lt;2000,'BM011'!$D$5,$A3199))),'BM011'!$D$5:$U$607,'BM011'!U$609,0))</f>
        <v>37082.25</v>
      </c>
      <c r="G3199">
        <f>SUMIFS(Baggrundsvariable!D$3:D$296,Baggrundsvariable!$A$3:$A$296,Samlet!$C3199,Baggrundsvariable!$C$3:$C$296,Samlet!$E3199)</f>
        <v>228338</v>
      </c>
      <c r="H3199" s="8">
        <f>SUMIFS(Baggrundsvariable!E$3:E$296,Baggrundsvariable!$A$3:$A$296,Samlet!$C3199,Baggrundsvariable!$C$3:$C$296,Samlet!$E3199)</f>
        <v>0.7583333333333333</v>
      </c>
      <c r="I3199" s="8">
        <f>SUMIFS(Baggrundsvariable!F$3:F$296,Baggrundsvariable!$A$3:$A$296,Samlet!$C3199,Baggrundsvariable!$C$3:$C$296,Samlet!$E3199)</f>
        <v>8.8000000000000007</v>
      </c>
      <c r="J3199" s="8">
        <f>SUMIFS(Baggrundsvariable!G$3:G$296,Baggrundsvariable!$A$3:$A$296,Samlet!$C3199,Baggrundsvariable!$C$3:$C$296,Samlet!$E3199)</f>
        <v>44.9</v>
      </c>
      <c r="K3199" s="8">
        <f>SUMIFS(Baggrundsvariable!H$3:H$296,Baggrundsvariable!$A$3:$A$296,Samlet!$C3199,Baggrundsvariable!$C$3:$C$296,Samlet!$E3199)</f>
        <v>18.2</v>
      </c>
      <c r="L3199" s="8">
        <f>SUMIFS(Baggrundsvariable!I$3:I$296,Baggrundsvariable!$A$3:$A$296,Samlet!$C3199,Baggrundsvariable!$C$3:$C$296,Samlet!$E3199)</f>
        <v>15.265994309928374</v>
      </c>
    </row>
    <row r="3200" spans="1:12">
      <c r="A3200">
        <v>1726</v>
      </c>
      <c r="B3200" t="s">
        <v>618</v>
      </c>
      <c r="C3200">
        <v>101</v>
      </c>
      <c r="D3200" t="s">
        <v>1232</v>
      </c>
      <c r="E3200">
        <v>2019</v>
      </c>
      <c r="F3200" s="15">
        <f>IF(VLOOKUP(IF($A3200&lt;1500,'BM011'!$D$5,IF($A3200&lt;1800,'BM011'!$D$5,IF($A3200&lt;2000,'BM011'!$D$5,$A3200))),'BM011'!$D$5:$U$607,'BM011'!U$609,0)="BRUG KOM",VLOOKUP($C3200,'BM010'!$C$5:$T$102,'BM010'!T$104,0),VLOOKUP(IF($A3200&lt;1500,'BM011'!$D$5,IF($A3200&lt;1800,'BM011'!$D$5,IF($A3200&lt;2000,'BM011'!$D$5,$A3200))),'BM011'!$D$5:$U$607,'BM011'!U$609,0))</f>
        <v>37082.25</v>
      </c>
      <c r="G3200">
        <f>SUMIFS(Baggrundsvariable!D$3:D$296,Baggrundsvariable!$A$3:$A$296,Samlet!$C3200,Baggrundsvariable!$C$3:$C$296,Samlet!$E3200)</f>
        <v>228338</v>
      </c>
      <c r="H3200" s="8">
        <f>SUMIFS(Baggrundsvariable!E$3:E$296,Baggrundsvariable!$A$3:$A$296,Samlet!$C3200,Baggrundsvariable!$C$3:$C$296,Samlet!$E3200)</f>
        <v>0.7583333333333333</v>
      </c>
      <c r="I3200" s="8">
        <f>SUMIFS(Baggrundsvariable!F$3:F$296,Baggrundsvariable!$A$3:$A$296,Samlet!$C3200,Baggrundsvariable!$C$3:$C$296,Samlet!$E3200)</f>
        <v>8.8000000000000007</v>
      </c>
      <c r="J3200" s="8">
        <f>SUMIFS(Baggrundsvariable!G$3:G$296,Baggrundsvariable!$A$3:$A$296,Samlet!$C3200,Baggrundsvariable!$C$3:$C$296,Samlet!$E3200)</f>
        <v>44.9</v>
      </c>
      <c r="K3200" s="8">
        <f>SUMIFS(Baggrundsvariable!H$3:H$296,Baggrundsvariable!$A$3:$A$296,Samlet!$C3200,Baggrundsvariable!$C$3:$C$296,Samlet!$E3200)</f>
        <v>18.2</v>
      </c>
      <c r="L3200" s="8">
        <f>SUMIFS(Baggrundsvariable!I$3:I$296,Baggrundsvariable!$A$3:$A$296,Samlet!$C3200,Baggrundsvariable!$C$3:$C$296,Samlet!$E3200)</f>
        <v>15.265994309928374</v>
      </c>
    </row>
    <row r="3201" spans="1:12">
      <c r="A3201">
        <v>1727</v>
      </c>
      <c r="B3201" t="s">
        <v>618</v>
      </c>
      <c r="C3201">
        <v>101</v>
      </c>
      <c r="D3201" t="s">
        <v>1232</v>
      </c>
      <c r="E3201">
        <v>2019</v>
      </c>
      <c r="F3201" s="15">
        <f>IF(VLOOKUP(IF($A3201&lt;1500,'BM011'!$D$5,IF($A3201&lt;1800,'BM011'!$D$5,IF($A3201&lt;2000,'BM011'!$D$5,$A3201))),'BM011'!$D$5:$U$607,'BM011'!U$609,0)="BRUG KOM",VLOOKUP($C3201,'BM010'!$C$5:$T$102,'BM010'!T$104,0),VLOOKUP(IF($A3201&lt;1500,'BM011'!$D$5,IF($A3201&lt;1800,'BM011'!$D$5,IF($A3201&lt;2000,'BM011'!$D$5,$A3201))),'BM011'!$D$5:$U$607,'BM011'!U$609,0))</f>
        <v>37082.25</v>
      </c>
      <c r="G3201">
        <f>SUMIFS(Baggrundsvariable!D$3:D$296,Baggrundsvariable!$A$3:$A$296,Samlet!$C3201,Baggrundsvariable!$C$3:$C$296,Samlet!$E3201)</f>
        <v>228338</v>
      </c>
      <c r="H3201" s="8">
        <f>SUMIFS(Baggrundsvariable!E$3:E$296,Baggrundsvariable!$A$3:$A$296,Samlet!$C3201,Baggrundsvariable!$C$3:$C$296,Samlet!$E3201)</f>
        <v>0.7583333333333333</v>
      </c>
      <c r="I3201" s="8">
        <f>SUMIFS(Baggrundsvariable!F$3:F$296,Baggrundsvariable!$A$3:$A$296,Samlet!$C3201,Baggrundsvariable!$C$3:$C$296,Samlet!$E3201)</f>
        <v>8.8000000000000007</v>
      </c>
      <c r="J3201" s="8">
        <f>SUMIFS(Baggrundsvariable!G$3:G$296,Baggrundsvariable!$A$3:$A$296,Samlet!$C3201,Baggrundsvariable!$C$3:$C$296,Samlet!$E3201)</f>
        <v>44.9</v>
      </c>
      <c r="K3201" s="8">
        <f>SUMIFS(Baggrundsvariable!H$3:H$296,Baggrundsvariable!$A$3:$A$296,Samlet!$C3201,Baggrundsvariable!$C$3:$C$296,Samlet!$E3201)</f>
        <v>18.2</v>
      </c>
      <c r="L3201" s="8">
        <f>SUMIFS(Baggrundsvariable!I$3:I$296,Baggrundsvariable!$A$3:$A$296,Samlet!$C3201,Baggrundsvariable!$C$3:$C$296,Samlet!$E3201)</f>
        <v>15.265994309928374</v>
      </c>
    </row>
    <row r="3202" spans="1:12">
      <c r="A3202">
        <v>1728</v>
      </c>
      <c r="B3202" t="s">
        <v>618</v>
      </c>
      <c r="C3202">
        <v>101</v>
      </c>
      <c r="D3202" t="s">
        <v>1232</v>
      </c>
      <c r="E3202">
        <v>2019</v>
      </c>
      <c r="F3202" s="15">
        <f>IF(VLOOKUP(IF($A3202&lt;1500,'BM011'!$D$5,IF($A3202&lt;1800,'BM011'!$D$5,IF($A3202&lt;2000,'BM011'!$D$5,$A3202))),'BM011'!$D$5:$U$607,'BM011'!U$609,0)="BRUG KOM",VLOOKUP($C3202,'BM010'!$C$5:$T$102,'BM010'!T$104,0),VLOOKUP(IF($A3202&lt;1500,'BM011'!$D$5,IF($A3202&lt;1800,'BM011'!$D$5,IF($A3202&lt;2000,'BM011'!$D$5,$A3202))),'BM011'!$D$5:$U$607,'BM011'!U$609,0))</f>
        <v>37082.25</v>
      </c>
      <c r="G3202">
        <f>SUMIFS(Baggrundsvariable!D$3:D$296,Baggrundsvariable!$A$3:$A$296,Samlet!$C3202,Baggrundsvariable!$C$3:$C$296,Samlet!$E3202)</f>
        <v>228338</v>
      </c>
      <c r="H3202" s="8">
        <f>SUMIFS(Baggrundsvariable!E$3:E$296,Baggrundsvariable!$A$3:$A$296,Samlet!$C3202,Baggrundsvariable!$C$3:$C$296,Samlet!$E3202)</f>
        <v>0.7583333333333333</v>
      </c>
      <c r="I3202" s="8">
        <f>SUMIFS(Baggrundsvariable!F$3:F$296,Baggrundsvariable!$A$3:$A$296,Samlet!$C3202,Baggrundsvariable!$C$3:$C$296,Samlet!$E3202)</f>
        <v>8.8000000000000007</v>
      </c>
      <c r="J3202" s="8">
        <f>SUMIFS(Baggrundsvariable!G$3:G$296,Baggrundsvariable!$A$3:$A$296,Samlet!$C3202,Baggrundsvariable!$C$3:$C$296,Samlet!$E3202)</f>
        <v>44.9</v>
      </c>
      <c r="K3202" s="8">
        <f>SUMIFS(Baggrundsvariable!H$3:H$296,Baggrundsvariable!$A$3:$A$296,Samlet!$C3202,Baggrundsvariable!$C$3:$C$296,Samlet!$E3202)</f>
        <v>18.2</v>
      </c>
      <c r="L3202" s="8">
        <f>SUMIFS(Baggrundsvariable!I$3:I$296,Baggrundsvariable!$A$3:$A$296,Samlet!$C3202,Baggrundsvariable!$C$3:$C$296,Samlet!$E3202)</f>
        <v>15.265994309928374</v>
      </c>
    </row>
    <row r="3203" spans="1:12">
      <c r="A3203">
        <v>1729</v>
      </c>
      <c r="B3203" t="s">
        <v>618</v>
      </c>
      <c r="C3203">
        <v>101</v>
      </c>
      <c r="D3203" t="s">
        <v>1232</v>
      </c>
      <c r="E3203">
        <v>2019</v>
      </c>
      <c r="F3203" s="15">
        <f>IF(VLOOKUP(IF($A3203&lt;1500,'BM011'!$D$5,IF($A3203&lt;1800,'BM011'!$D$5,IF($A3203&lt;2000,'BM011'!$D$5,$A3203))),'BM011'!$D$5:$U$607,'BM011'!U$609,0)="BRUG KOM",VLOOKUP($C3203,'BM010'!$C$5:$T$102,'BM010'!T$104,0),VLOOKUP(IF($A3203&lt;1500,'BM011'!$D$5,IF($A3203&lt;1800,'BM011'!$D$5,IF($A3203&lt;2000,'BM011'!$D$5,$A3203))),'BM011'!$D$5:$U$607,'BM011'!U$609,0))</f>
        <v>37082.25</v>
      </c>
      <c r="G3203">
        <f>SUMIFS(Baggrundsvariable!D$3:D$296,Baggrundsvariable!$A$3:$A$296,Samlet!$C3203,Baggrundsvariable!$C$3:$C$296,Samlet!$E3203)</f>
        <v>228338</v>
      </c>
      <c r="H3203" s="8">
        <f>SUMIFS(Baggrundsvariable!E$3:E$296,Baggrundsvariable!$A$3:$A$296,Samlet!$C3203,Baggrundsvariable!$C$3:$C$296,Samlet!$E3203)</f>
        <v>0.7583333333333333</v>
      </c>
      <c r="I3203" s="8">
        <f>SUMIFS(Baggrundsvariable!F$3:F$296,Baggrundsvariable!$A$3:$A$296,Samlet!$C3203,Baggrundsvariable!$C$3:$C$296,Samlet!$E3203)</f>
        <v>8.8000000000000007</v>
      </c>
      <c r="J3203" s="8">
        <f>SUMIFS(Baggrundsvariable!G$3:G$296,Baggrundsvariable!$A$3:$A$296,Samlet!$C3203,Baggrundsvariable!$C$3:$C$296,Samlet!$E3203)</f>
        <v>44.9</v>
      </c>
      <c r="K3203" s="8">
        <f>SUMIFS(Baggrundsvariable!H$3:H$296,Baggrundsvariable!$A$3:$A$296,Samlet!$C3203,Baggrundsvariable!$C$3:$C$296,Samlet!$E3203)</f>
        <v>18.2</v>
      </c>
      <c r="L3203" s="8">
        <f>SUMIFS(Baggrundsvariable!I$3:I$296,Baggrundsvariable!$A$3:$A$296,Samlet!$C3203,Baggrundsvariable!$C$3:$C$296,Samlet!$E3203)</f>
        <v>15.265994309928374</v>
      </c>
    </row>
    <row r="3204" spans="1:12">
      <c r="A3204">
        <v>1730</v>
      </c>
      <c r="B3204" t="s">
        <v>618</v>
      </c>
      <c r="C3204">
        <v>101</v>
      </c>
      <c r="D3204" t="s">
        <v>1232</v>
      </c>
      <c r="E3204">
        <v>2019</v>
      </c>
      <c r="F3204" s="15">
        <f>IF(VLOOKUP(IF($A3204&lt;1500,'BM011'!$D$5,IF($A3204&lt;1800,'BM011'!$D$5,IF($A3204&lt;2000,'BM011'!$D$5,$A3204))),'BM011'!$D$5:$U$607,'BM011'!U$609,0)="BRUG KOM",VLOOKUP($C3204,'BM010'!$C$5:$T$102,'BM010'!T$104,0),VLOOKUP(IF($A3204&lt;1500,'BM011'!$D$5,IF($A3204&lt;1800,'BM011'!$D$5,IF($A3204&lt;2000,'BM011'!$D$5,$A3204))),'BM011'!$D$5:$U$607,'BM011'!U$609,0))</f>
        <v>37082.25</v>
      </c>
      <c r="G3204">
        <f>SUMIFS(Baggrundsvariable!D$3:D$296,Baggrundsvariable!$A$3:$A$296,Samlet!$C3204,Baggrundsvariable!$C$3:$C$296,Samlet!$E3204)</f>
        <v>228338</v>
      </c>
      <c r="H3204" s="8">
        <f>SUMIFS(Baggrundsvariable!E$3:E$296,Baggrundsvariable!$A$3:$A$296,Samlet!$C3204,Baggrundsvariable!$C$3:$C$296,Samlet!$E3204)</f>
        <v>0.7583333333333333</v>
      </c>
      <c r="I3204" s="8">
        <f>SUMIFS(Baggrundsvariable!F$3:F$296,Baggrundsvariable!$A$3:$A$296,Samlet!$C3204,Baggrundsvariable!$C$3:$C$296,Samlet!$E3204)</f>
        <v>8.8000000000000007</v>
      </c>
      <c r="J3204" s="8">
        <f>SUMIFS(Baggrundsvariable!G$3:G$296,Baggrundsvariable!$A$3:$A$296,Samlet!$C3204,Baggrundsvariable!$C$3:$C$296,Samlet!$E3204)</f>
        <v>44.9</v>
      </c>
      <c r="K3204" s="8">
        <f>SUMIFS(Baggrundsvariable!H$3:H$296,Baggrundsvariable!$A$3:$A$296,Samlet!$C3204,Baggrundsvariable!$C$3:$C$296,Samlet!$E3204)</f>
        <v>18.2</v>
      </c>
      <c r="L3204" s="8">
        <f>SUMIFS(Baggrundsvariable!I$3:I$296,Baggrundsvariable!$A$3:$A$296,Samlet!$C3204,Baggrundsvariable!$C$3:$C$296,Samlet!$E3204)</f>
        <v>15.265994309928374</v>
      </c>
    </row>
    <row r="3205" spans="1:12">
      <c r="A3205">
        <v>1731</v>
      </c>
      <c r="B3205" t="s">
        <v>618</v>
      </c>
      <c r="C3205">
        <v>101</v>
      </c>
      <c r="D3205" t="s">
        <v>1232</v>
      </c>
      <c r="E3205">
        <v>2019</v>
      </c>
      <c r="F3205" s="15">
        <f>IF(VLOOKUP(IF($A3205&lt;1500,'BM011'!$D$5,IF($A3205&lt;1800,'BM011'!$D$5,IF($A3205&lt;2000,'BM011'!$D$5,$A3205))),'BM011'!$D$5:$U$607,'BM011'!U$609,0)="BRUG KOM",VLOOKUP($C3205,'BM010'!$C$5:$T$102,'BM010'!T$104,0),VLOOKUP(IF($A3205&lt;1500,'BM011'!$D$5,IF($A3205&lt;1800,'BM011'!$D$5,IF($A3205&lt;2000,'BM011'!$D$5,$A3205))),'BM011'!$D$5:$U$607,'BM011'!U$609,0))</f>
        <v>37082.25</v>
      </c>
      <c r="G3205">
        <f>SUMIFS(Baggrundsvariable!D$3:D$296,Baggrundsvariable!$A$3:$A$296,Samlet!$C3205,Baggrundsvariable!$C$3:$C$296,Samlet!$E3205)</f>
        <v>228338</v>
      </c>
      <c r="H3205" s="8">
        <f>SUMIFS(Baggrundsvariable!E$3:E$296,Baggrundsvariable!$A$3:$A$296,Samlet!$C3205,Baggrundsvariable!$C$3:$C$296,Samlet!$E3205)</f>
        <v>0.7583333333333333</v>
      </c>
      <c r="I3205" s="8">
        <f>SUMIFS(Baggrundsvariable!F$3:F$296,Baggrundsvariable!$A$3:$A$296,Samlet!$C3205,Baggrundsvariable!$C$3:$C$296,Samlet!$E3205)</f>
        <v>8.8000000000000007</v>
      </c>
      <c r="J3205" s="8">
        <f>SUMIFS(Baggrundsvariable!G$3:G$296,Baggrundsvariable!$A$3:$A$296,Samlet!$C3205,Baggrundsvariable!$C$3:$C$296,Samlet!$E3205)</f>
        <v>44.9</v>
      </c>
      <c r="K3205" s="8">
        <f>SUMIFS(Baggrundsvariable!H$3:H$296,Baggrundsvariable!$A$3:$A$296,Samlet!$C3205,Baggrundsvariable!$C$3:$C$296,Samlet!$E3205)</f>
        <v>18.2</v>
      </c>
      <c r="L3205" s="8">
        <f>SUMIFS(Baggrundsvariable!I$3:I$296,Baggrundsvariable!$A$3:$A$296,Samlet!$C3205,Baggrundsvariable!$C$3:$C$296,Samlet!$E3205)</f>
        <v>15.265994309928374</v>
      </c>
    </row>
    <row r="3206" spans="1:12">
      <c r="A3206">
        <v>1732</v>
      </c>
      <c r="B3206" t="s">
        <v>618</v>
      </c>
      <c r="C3206">
        <v>101</v>
      </c>
      <c r="D3206" t="s">
        <v>1232</v>
      </c>
      <c r="E3206">
        <v>2019</v>
      </c>
      <c r="F3206" s="15">
        <f>IF(VLOOKUP(IF($A3206&lt;1500,'BM011'!$D$5,IF($A3206&lt;1800,'BM011'!$D$5,IF($A3206&lt;2000,'BM011'!$D$5,$A3206))),'BM011'!$D$5:$U$607,'BM011'!U$609,0)="BRUG KOM",VLOOKUP($C3206,'BM010'!$C$5:$T$102,'BM010'!T$104,0),VLOOKUP(IF($A3206&lt;1500,'BM011'!$D$5,IF($A3206&lt;1800,'BM011'!$D$5,IF($A3206&lt;2000,'BM011'!$D$5,$A3206))),'BM011'!$D$5:$U$607,'BM011'!U$609,0))</f>
        <v>37082.25</v>
      </c>
      <c r="G3206">
        <f>SUMIFS(Baggrundsvariable!D$3:D$296,Baggrundsvariable!$A$3:$A$296,Samlet!$C3206,Baggrundsvariable!$C$3:$C$296,Samlet!$E3206)</f>
        <v>228338</v>
      </c>
      <c r="H3206" s="8">
        <f>SUMIFS(Baggrundsvariable!E$3:E$296,Baggrundsvariable!$A$3:$A$296,Samlet!$C3206,Baggrundsvariable!$C$3:$C$296,Samlet!$E3206)</f>
        <v>0.7583333333333333</v>
      </c>
      <c r="I3206" s="8">
        <f>SUMIFS(Baggrundsvariable!F$3:F$296,Baggrundsvariable!$A$3:$A$296,Samlet!$C3206,Baggrundsvariable!$C$3:$C$296,Samlet!$E3206)</f>
        <v>8.8000000000000007</v>
      </c>
      <c r="J3206" s="8">
        <f>SUMIFS(Baggrundsvariable!G$3:G$296,Baggrundsvariable!$A$3:$A$296,Samlet!$C3206,Baggrundsvariable!$C$3:$C$296,Samlet!$E3206)</f>
        <v>44.9</v>
      </c>
      <c r="K3206" s="8">
        <f>SUMIFS(Baggrundsvariable!H$3:H$296,Baggrundsvariable!$A$3:$A$296,Samlet!$C3206,Baggrundsvariable!$C$3:$C$296,Samlet!$E3206)</f>
        <v>18.2</v>
      </c>
      <c r="L3206" s="8">
        <f>SUMIFS(Baggrundsvariable!I$3:I$296,Baggrundsvariable!$A$3:$A$296,Samlet!$C3206,Baggrundsvariable!$C$3:$C$296,Samlet!$E3206)</f>
        <v>15.265994309928374</v>
      </c>
    </row>
    <row r="3207" spans="1:12">
      <c r="A3207">
        <v>1733</v>
      </c>
      <c r="B3207" t="s">
        <v>618</v>
      </c>
      <c r="C3207">
        <v>101</v>
      </c>
      <c r="D3207" t="s">
        <v>1232</v>
      </c>
      <c r="E3207">
        <v>2019</v>
      </c>
      <c r="F3207" s="15">
        <f>IF(VLOOKUP(IF($A3207&lt;1500,'BM011'!$D$5,IF($A3207&lt;1800,'BM011'!$D$5,IF($A3207&lt;2000,'BM011'!$D$5,$A3207))),'BM011'!$D$5:$U$607,'BM011'!U$609,0)="BRUG KOM",VLOOKUP($C3207,'BM010'!$C$5:$T$102,'BM010'!T$104,0),VLOOKUP(IF($A3207&lt;1500,'BM011'!$D$5,IF($A3207&lt;1800,'BM011'!$D$5,IF($A3207&lt;2000,'BM011'!$D$5,$A3207))),'BM011'!$D$5:$U$607,'BM011'!U$609,0))</f>
        <v>37082.25</v>
      </c>
      <c r="G3207">
        <f>SUMIFS(Baggrundsvariable!D$3:D$296,Baggrundsvariable!$A$3:$A$296,Samlet!$C3207,Baggrundsvariable!$C$3:$C$296,Samlet!$E3207)</f>
        <v>228338</v>
      </c>
      <c r="H3207" s="8">
        <f>SUMIFS(Baggrundsvariable!E$3:E$296,Baggrundsvariable!$A$3:$A$296,Samlet!$C3207,Baggrundsvariable!$C$3:$C$296,Samlet!$E3207)</f>
        <v>0.7583333333333333</v>
      </c>
      <c r="I3207" s="8">
        <f>SUMIFS(Baggrundsvariable!F$3:F$296,Baggrundsvariable!$A$3:$A$296,Samlet!$C3207,Baggrundsvariable!$C$3:$C$296,Samlet!$E3207)</f>
        <v>8.8000000000000007</v>
      </c>
      <c r="J3207" s="8">
        <f>SUMIFS(Baggrundsvariable!G$3:G$296,Baggrundsvariable!$A$3:$A$296,Samlet!$C3207,Baggrundsvariable!$C$3:$C$296,Samlet!$E3207)</f>
        <v>44.9</v>
      </c>
      <c r="K3207" s="8">
        <f>SUMIFS(Baggrundsvariable!H$3:H$296,Baggrundsvariable!$A$3:$A$296,Samlet!$C3207,Baggrundsvariable!$C$3:$C$296,Samlet!$E3207)</f>
        <v>18.2</v>
      </c>
      <c r="L3207" s="8">
        <f>SUMIFS(Baggrundsvariable!I$3:I$296,Baggrundsvariable!$A$3:$A$296,Samlet!$C3207,Baggrundsvariable!$C$3:$C$296,Samlet!$E3207)</f>
        <v>15.265994309928374</v>
      </c>
    </row>
    <row r="3208" spans="1:12">
      <c r="A3208">
        <v>1734</v>
      </c>
      <c r="B3208" t="s">
        <v>618</v>
      </c>
      <c r="C3208">
        <v>101</v>
      </c>
      <c r="D3208" t="s">
        <v>1232</v>
      </c>
      <c r="E3208">
        <v>2019</v>
      </c>
      <c r="F3208" s="15">
        <f>IF(VLOOKUP(IF($A3208&lt;1500,'BM011'!$D$5,IF($A3208&lt;1800,'BM011'!$D$5,IF($A3208&lt;2000,'BM011'!$D$5,$A3208))),'BM011'!$D$5:$U$607,'BM011'!U$609,0)="BRUG KOM",VLOOKUP($C3208,'BM010'!$C$5:$T$102,'BM010'!T$104,0),VLOOKUP(IF($A3208&lt;1500,'BM011'!$D$5,IF($A3208&lt;1800,'BM011'!$D$5,IF($A3208&lt;2000,'BM011'!$D$5,$A3208))),'BM011'!$D$5:$U$607,'BM011'!U$609,0))</f>
        <v>37082.25</v>
      </c>
      <c r="G3208">
        <f>SUMIFS(Baggrundsvariable!D$3:D$296,Baggrundsvariable!$A$3:$A$296,Samlet!$C3208,Baggrundsvariable!$C$3:$C$296,Samlet!$E3208)</f>
        <v>228338</v>
      </c>
      <c r="H3208" s="8">
        <f>SUMIFS(Baggrundsvariable!E$3:E$296,Baggrundsvariable!$A$3:$A$296,Samlet!$C3208,Baggrundsvariable!$C$3:$C$296,Samlet!$E3208)</f>
        <v>0.7583333333333333</v>
      </c>
      <c r="I3208" s="8">
        <f>SUMIFS(Baggrundsvariable!F$3:F$296,Baggrundsvariable!$A$3:$A$296,Samlet!$C3208,Baggrundsvariable!$C$3:$C$296,Samlet!$E3208)</f>
        <v>8.8000000000000007</v>
      </c>
      <c r="J3208" s="8">
        <f>SUMIFS(Baggrundsvariable!G$3:G$296,Baggrundsvariable!$A$3:$A$296,Samlet!$C3208,Baggrundsvariable!$C$3:$C$296,Samlet!$E3208)</f>
        <v>44.9</v>
      </c>
      <c r="K3208" s="8">
        <f>SUMIFS(Baggrundsvariable!H$3:H$296,Baggrundsvariable!$A$3:$A$296,Samlet!$C3208,Baggrundsvariable!$C$3:$C$296,Samlet!$E3208)</f>
        <v>18.2</v>
      </c>
      <c r="L3208" s="8">
        <f>SUMIFS(Baggrundsvariable!I$3:I$296,Baggrundsvariable!$A$3:$A$296,Samlet!$C3208,Baggrundsvariable!$C$3:$C$296,Samlet!$E3208)</f>
        <v>15.265994309928374</v>
      </c>
    </row>
    <row r="3209" spans="1:12">
      <c r="A3209">
        <v>1735</v>
      </c>
      <c r="B3209" t="s">
        <v>618</v>
      </c>
      <c r="C3209">
        <v>101</v>
      </c>
      <c r="D3209" t="s">
        <v>1232</v>
      </c>
      <c r="E3209">
        <v>2019</v>
      </c>
      <c r="F3209" s="15">
        <f>IF(VLOOKUP(IF($A3209&lt;1500,'BM011'!$D$5,IF($A3209&lt;1800,'BM011'!$D$5,IF($A3209&lt;2000,'BM011'!$D$5,$A3209))),'BM011'!$D$5:$U$607,'BM011'!U$609,0)="BRUG KOM",VLOOKUP($C3209,'BM010'!$C$5:$T$102,'BM010'!T$104,0),VLOOKUP(IF($A3209&lt;1500,'BM011'!$D$5,IF($A3209&lt;1800,'BM011'!$D$5,IF($A3209&lt;2000,'BM011'!$D$5,$A3209))),'BM011'!$D$5:$U$607,'BM011'!U$609,0))</f>
        <v>37082.25</v>
      </c>
      <c r="G3209">
        <f>SUMIFS(Baggrundsvariable!D$3:D$296,Baggrundsvariable!$A$3:$A$296,Samlet!$C3209,Baggrundsvariable!$C$3:$C$296,Samlet!$E3209)</f>
        <v>228338</v>
      </c>
      <c r="H3209" s="8">
        <f>SUMIFS(Baggrundsvariable!E$3:E$296,Baggrundsvariable!$A$3:$A$296,Samlet!$C3209,Baggrundsvariable!$C$3:$C$296,Samlet!$E3209)</f>
        <v>0.7583333333333333</v>
      </c>
      <c r="I3209" s="8">
        <f>SUMIFS(Baggrundsvariable!F$3:F$296,Baggrundsvariable!$A$3:$A$296,Samlet!$C3209,Baggrundsvariable!$C$3:$C$296,Samlet!$E3209)</f>
        <v>8.8000000000000007</v>
      </c>
      <c r="J3209" s="8">
        <f>SUMIFS(Baggrundsvariable!G$3:G$296,Baggrundsvariable!$A$3:$A$296,Samlet!$C3209,Baggrundsvariable!$C$3:$C$296,Samlet!$E3209)</f>
        <v>44.9</v>
      </c>
      <c r="K3209" s="8">
        <f>SUMIFS(Baggrundsvariable!H$3:H$296,Baggrundsvariable!$A$3:$A$296,Samlet!$C3209,Baggrundsvariable!$C$3:$C$296,Samlet!$E3209)</f>
        <v>18.2</v>
      </c>
      <c r="L3209" s="8">
        <f>SUMIFS(Baggrundsvariable!I$3:I$296,Baggrundsvariable!$A$3:$A$296,Samlet!$C3209,Baggrundsvariable!$C$3:$C$296,Samlet!$E3209)</f>
        <v>15.265994309928374</v>
      </c>
    </row>
    <row r="3210" spans="1:12">
      <c r="A3210">
        <v>1736</v>
      </c>
      <c r="B3210" t="s">
        <v>618</v>
      </c>
      <c r="C3210">
        <v>101</v>
      </c>
      <c r="D3210" t="s">
        <v>1232</v>
      </c>
      <c r="E3210">
        <v>2019</v>
      </c>
      <c r="F3210" s="15">
        <f>IF(VLOOKUP(IF($A3210&lt;1500,'BM011'!$D$5,IF($A3210&lt;1800,'BM011'!$D$5,IF($A3210&lt;2000,'BM011'!$D$5,$A3210))),'BM011'!$D$5:$U$607,'BM011'!U$609,0)="BRUG KOM",VLOOKUP($C3210,'BM010'!$C$5:$T$102,'BM010'!T$104,0),VLOOKUP(IF($A3210&lt;1500,'BM011'!$D$5,IF($A3210&lt;1800,'BM011'!$D$5,IF($A3210&lt;2000,'BM011'!$D$5,$A3210))),'BM011'!$D$5:$U$607,'BM011'!U$609,0))</f>
        <v>37082.25</v>
      </c>
      <c r="G3210">
        <f>SUMIFS(Baggrundsvariable!D$3:D$296,Baggrundsvariable!$A$3:$A$296,Samlet!$C3210,Baggrundsvariable!$C$3:$C$296,Samlet!$E3210)</f>
        <v>228338</v>
      </c>
      <c r="H3210" s="8">
        <f>SUMIFS(Baggrundsvariable!E$3:E$296,Baggrundsvariable!$A$3:$A$296,Samlet!$C3210,Baggrundsvariable!$C$3:$C$296,Samlet!$E3210)</f>
        <v>0.7583333333333333</v>
      </c>
      <c r="I3210" s="8">
        <f>SUMIFS(Baggrundsvariable!F$3:F$296,Baggrundsvariable!$A$3:$A$296,Samlet!$C3210,Baggrundsvariable!$C$3:$C$296,Samlet!$E3210)</f>
        <v>8.8000000000000007</v>
      </c>
      <c r="J3210" s="8">
        <f>SUMIFS(Baggrundsvariable!G$3:G$296,Baggrundsvariable!$A$3:$A$296,Samlet!$C3210,Baggrundsvariable!$C$3:$C$296,Samlet!$E3210)</f>
        <v>44.9</v>
      </c>
      <c r="K3210" s="8">
        <f>SUMIFS(Baggrundsvariable!H$3:H$296,Baggrundsvariable!$A$3:$A$296,Samlet!$C3210,Baggrundsvariable!$C$3:$C$296,Samlet!$E3210)</f>
        <v>18.2</v>
      </c>
      <c r="L3210" s="8">
        <f>SUMIFS(Baggrundsvariable!I$3:I$296,Baggrundsvariable!$A$3:$A$296,Samlet!$C3210,Baggrundsvariable!$C$3:$C$296,Samlet!$E3210)</f>
        <v>15.265994309928374</v>
      </c>
    </row>
    <row r="3211" spans="1:12">
      <c r="A3211">
        <v>1737</v>
      </c>
      <c r="B3211" t="s">
        <v>618</v>
      </c>
      <c r="C3211">
        <v>101</v>
      </c>
      <c r="D3211" t="s">
        <v>1232</v>
      </c>
      <c r="E3211">
        <v>2019</v>
      </c>
      <c r="F3211" s="15">
        <f>IF(VLOOKUP(IF($A3211&lt;1500,'BM011'!$D$5,IF($A3211&lt;1800,'BM011'!$D$5,IF($A3211&lt;2000,'BM011'!$D$5,$A3211))),'BM011'!$D$5:$U$607,'BM011'!U$609,0)="BRUG KOM",VLOOKUP($C3211,'BM010'!$C$5:$T$102,'BM010'!T$104,0),VLOOKUP(IF($A3211&lt;1500,'BM011'!$D$5,IF($A3211&lt;1800,'BM011'!$D$5,IF($A3211&lt;2000,'BM011'!$D$5,$A3211))),'BM011'!$D$5:$U$607,'BM011'!U$609,0))</f>
        <v>37082.25</v>
      </c>
      <c r="G3211">
        <f>SUMIFS(Baggrundsvariable!D$3:D$296,Baggrundsvariable!$A$3:$A$296,Samlet!$C3211,Baggrundsvariable!$C$3:$C$296,Samlet!$E3211)</f>
        <v>228338</v>
      </c>
      <c r="H3211" s="8">
        <f>SUMIFS(Baggrundsvariable!E$3:E$296,Baggrundsvariable!$A$3:$A$296,Samlet!$C3211,Baggrundsvariable!$C$3:$C$296,Samlet!$E3211)</f>
        <v>0.7583333333333333</v>
      </c>
      <c r="I3211" s="8">
        <f>SUMIFS(Baggrundsvariable!F$3:F$296,Baggrundsvariable!$A$3:$A$296,Samlet!$C3211,Baggrundsvariable!$C$3:$C$296,Samlet!$E3211)</f>
        <v>8.8000000000000007</v>
      </c>
      <c r="J3211" s="8">
        <f>SUMIFS(Baggrundsvariable!G$3:G$296,Baggrundsvariable!$A$3:$A$296,Samlet!$C3211,Baggrundsvariable!$C$3:$C$296,Samlet!$E3211)</f>
        <v>44.9</v>
      </c>
      <c r="K3211" s="8">
        <f>SUMIFS(Baggrundsvariable!H$3:H$296,Baggrundsvariable!$A$3:$A$296,Samlet!$C3211,Baggrundsvariable!$C$3:$C$296,Samlet!$E3211)</f>
        <v>18.2</v>
      </c>
      <c r="L3211" s="8">
        <f>SUMIFS(Baggrundsvariable!I$3:I$296,Baggrundsvariable!$A$3:$A$296,Samlet!$C3211,Baggrundsvariable!$C$3:$C$296,Samlet!$E3211)</f>
        <v>15.265994309928374</v>
      </c>
    </row>
    <row r="3212" spans="1:12">
      <c r="A3212">
        <v>1738</v>
      </c>
      <c r="B3212" t="s">
        <v>618</v>
      </c>
      <c r="C3212">
        <v>101</v>
      </c>
      <c r="D3212" t="s">
        <v>1232</v>
      </c>
      <c r="E3212">
        <v>2019</v>
      </c>
      <c r="F3212" s="15">
        <f>IF(VLOOKUP(IF($A3212&lt;1500,'BM011'!$D$5,IF($A3212&lt;1800,'BM011'!$D$5,IF($A3212&lt;2000,'BM011'!$D$5,$A3212))),'BM011'!$D$5:$U$607,'BM011'!U$609,0)="BRUG KOM",VLOOKUP($C3212,'BM010'!$C$5:$T$102,'BM010'!T$104,0),VLOOKUP(IF($A3212&lt;1500,'BM011'!$D$5,IF($A3212&lt;1800,'BM011'!$D$5,IF($A3212&lt;2000,'BM011'!$D$5,$A3212))),'BM011'!$D$5:$U$607,'BM011'!U$609,0))</f>
        <v>37082.25</v>
      </c>
      <c r="G3212">
        <f>SUMIFS(Baggrundsvariable!D$3:D$296,Baggrundsvariable!$A$3:$A$296,Samlet!$C3212,Baggrundsvariable!$C$3:$C$296,Samlet!$E3212)</f>
        <v>228338</v>
      </c>
      <c r="H3212" s="8">
        <f>SUMIFS(Baggrundsvariable!E$3:E$296,Baggrundsvariable!$A$3:$A$296,Samlet!$C3212,Baggrundsvariable!$C$3:$C$296,Samlet!$E3212)</f>
        <v>0.7583333333333333</v>
      </c>
      <c r="I3212" s="8">
        <f>SUMIFS(Baggrundsvariable!F$3:F$296,Baggrundsvariable!$A$3:$A$296,Samlet!$C3212,Baggrundsvariable!$C$3:$C$296,Samlet!$E3212)</f>
        <v>8.8000000000000007</v>
      </c>
      <c r="J3212" s="8">
        <f>SUMIFS(Baggrundsvariable!G$3:G$296,Baggrundsvariable!$A$3:$A$296,Samlet!$C3212,Baggrundsvariable!$C$3:$C$296,Samlet!$E3212)</f>
        <v>44.9</v>
      </c>
      <c r="K3212" s="8">
        <f>SUMIFS(Baggrundsvariable!H$3:H$296,Baggrundsvariable!$A$3:$A$296,Samlet!$C3212,Baggrundsvariable!$C$3:$C$296,Samlet!$E3212)</f>
        <v>18.2</v>
      </c>
      <c r="L3212" s="8">
        <f>SUMIFS(Baggrundsvariable!I$3:I$296,Baggrundsvariable!$A$3:$A$296,Samlet!$C3212,Baggrundsvariable!$C$3:$C$296,Samlet!$E3212)</f>
        <v>15.265994309928374</v>
      </c>
    </row>
    <row r="3213" spans="1:12">
      <c r="A3213">
        <v>1739</v>
      </c>
      <c r="B3213" t="s">
        <v>618</v>
      </c>
      <c r="C3213">
        <v>101</v>
      </c>
      <c r="D3213" t="s">
        <v>1232</v>
      </c>
      <c r="E3213">
        <v>2019</v>
      </c>
      <c r="F3213" s="15">
        <f>IF(VLOOKUP(IF($A3213&lt;1500,'BM011'!$D$5,IF($A3213&lt;1800,'BM011'!$D$5,IF($A3213&lt;2000,'BM011'!$D$5,$A3213))),'BM011'!$D$5:$U$607,'BM011'!U$609,0)="BRUG KOM",VLOOKUP($C3213,'BM010'!$C$5:$T$102,'BM010'!T$104,0),VLOOKUP(IF($A3213&lt;1500,'BM011'!$D$5,IF($A3213&lt;1800,'BM011'!$D$5,IF($A3213&lt;2000,'BM011'!$D$5,$A3213))),'BM011'!$D$5:$U$607,'BM011'!U$609,0))</f>
        <v>37082.25</v>
      </c>
      <c r="G3213">
        <f>SUMIFS(Baggrundsvariable!D$3:D$296,Baggrundsvariable!$A$3:$A$296,Samlet!$C3213,Baggrundsvariable!$C$3:$C$296,Samlet!$E3213)</f>
        <v>228338</v>
      </c>
      <c r="H3213" s="8">
        <f>SUMIFS(Baggrundsvariable!E$3:E$296,Baggrundsvariable!$A$3:$A$296,Samlet!$C3213,Baggrundsvariable!$C$3:$C$296,Samlet!$E3213)</f>
        <v>0.7583333333333333</v>
      </c>
      <c r="I3213" s="8">
        <f>SUMIFS(Baggrundsvariable!F$3:F$296,Baggrundsvariable!$A$3:$A$296,Samlet!$C3213,Baggrundsvariable!$C$3:$C$296,Samlet!$E3213)</f>
        <v>8.8000000000000007</v>
      </c>
      <c r="J3213" s="8">
        <f>SUMIFS(Baggrundsvariable!G$3:G$296,Baggrundsvariable!$A$3:$A$296,Samlet!$C3213,Baggrundsvariable!$C$3:$C$296,Samlet!$E3213)</f>
        <v>44.9</v>
      </c>
      <c r="K3213" s="8">
        <f>SUMIFS(Baggrundsvariable!H$3:H$296,Baggrundsvariable!$A$3:$A$296,Samlet!$C3213,Baggrundsvariable!$C$3:$C$296,Samlet!$E3213)</f>
        <v>18.2</v>
      </c>
      <c r="L3213" s="8">
        <f>SUMIFS(Baggrundsvariable!I$3:I$296,Baggrundsvariable!$A$3:$A$296,Samlet!$C3213,Baggrundsvariable!$C$3:$C$296,Samlet!$E3213)</f>
        <v>15.265994309928374</v>
      </c>
    </row>
    <row r="3214" spans="1:12">
      <c r="A3214">
        <v>1749</v>
      </c>
      <c r="B3214" t="s">
        <v>618</v>
      </c>
      <c r="C3214">
        <v>101</v>
      </c>
      <c r="D3214" t="s">
        <v>1232</v>
      </c>
      <c r="E3214">
        <v>2019</v>
      </c>
      <c r="F3214" s="15">
        <f>IF(VLOOKUP(IF($A3214&lt;1500,'BM011'!$D$5,IF($A3214&lt;1800,'BM011'!$D$5,IF($A3214&lt;2000,'BM011'!$D$5,$A3214))),'BM011'!$D$5:$U$607,'BM011'!U$609,0)="BRUG KOM",VLOOKUP($C3214,'BM010'!$C$5:$T$102,'BM010'!T$104,0),VLOOKUP(IF($A3214&lt;1500,'BM011'!$D$5,IF($A3214&lt;1800,'BM011'!$D$5,IF($A3214&lt;2000,'BM011'!$D$5,$A3214))),'BM011'!$D$5:$U$607,'BM011'!U$609,0))</f>
        <v>37082.25</v>
      </c>
      <c r="G3214">
        <f>SUMIFS(Baggrundsvariable!D$3:D$296,Baggrundsvariable!$A$3:$A$296,Samlet!$C3214,Baggrundsvariable!$C$3:$C$296,Samlet!$E3214)</f>
        <v>228338</v>
      </c>
      <c r="H3214" s="8">
        <f>SUMIFS(Baggrundsvariable!E$3:E$296,Baggrundsvariable!$A$3:$A$296,Samlet!$C3214,Baggrundsvariable!$C$3:$C$296,Samlet!$E3214)</f>
        <v>0.7583333333333333</v>
      </c>
      <c r="I3214" s="8">
        <f>SUMIFS(Baggrundsvariable!F$3:F$296,Baggrundsvariable!$A$3:$A$296,Samlet!$C3214,Baggrundsvariable!$C$3:$C$296,Samlet!$E3214)</f>
        <v>8.8000000000000007</v>
      </c>
      <c r="J3214" s="8">
        <f>SUMIFS(Baggrundsvariable!G$3:G$296,Baggrundsvariable!$A$3:$A$296,Samlet!$C3214,Baggrundsvariable!$C$3:$C$296,Samlet!$E3214)</f>
        <v>44.9</v>
      </c>
      <c r="K3214" s="8">
        <f>SUMIFS(Baggrundsvariable!H$3:H$296,Baggrundsvariable!$A$3:$A$296,Samlet!$C3214,Baggrundsvariable!$C$3:$C$296,Samlet!$E3214)</f>
        <v>18.2</v>
      </c>
      <c r="L3214" s="8">
        <f>SUMIFS(Baggrundsvariable!I$3:I$296,Baggrundsvariable!$A$3:$A$296,Samlet!$C3214,Baggrundsvariable!$C$3:$C$296,Samlet!$E3214)</f>
        <v>15.265994309928374</v>
      </c>
    </row>
    <row r="3215" spans="1:12">
      <c r="A3215">
        <v>1750</v>
      </c>
      <c r="B3215" t="s">
        <v>618</v>
      </c>
      <c r="C3215">
        <v>101</v>
      </c>
      <c r="D3215" t="s">
        <v>1232</v>
      </c>
      <c r="E3215">
        <v>2019</v>
      </c>
      <c r="F3215" s="15">
        <f>IF(VLOOKUP(IF($A3215&lt;1500,'BM011'!$D$5,IF($A3215&lt;1800,'BM011'!$D$5,IF($A3215&lt;2000,'BM011'!$D$5,$A3215))),'BM011'!$D$5:$U$607,'BM011'!U$609,0)="BRUG KOM",VLOOKUP($C3215,'BM010'!$C$5:$T$102,'BM010'!T$104,0),VLOOKUP(IF($A3215&lt;1500,'BM011'!$D$5,IF($A3215&lt;1800,'BM011'!$D$5,IF($A3215&lt;2000,'BM011'!$D$5,$A3215))),'BM011'!$D$5:$U$607,'BM011'!U$609,0))</f>
        <v>37082.25</v>
      </c>
      <c r="G3215">
        <f>SUMIFS(Baggrundsvariable!D$3:D$296,Baggrundsvariable!$A$3:$A$296,Samlet!$C3215,Baggrundsvariable!$C$3:$C$296,Samlet!$E3215)</f>
        <v>228338</v>
      </c>
      <c r="H3215" s="8">
        <f>SUMIFS(Baggrundsvariable!E$3:E$296,Baggrundsvariable!$A$3:$A$296,Samlet!$C3215,Baggrundsvariable!$C$3:$C$296,Samlet!$E3215)</f>
        <v>0.7583333333333333</v>
      </c>
      <c r="I3215" s="8">
        <f>SUMIFS(Baggrundsvariable!F$3:F$296,Baggrundsvariable!$A$3:$A$296,Samlet!$C3215,Baggrundsvariable!$C$3:$C$296,Samlet!$E3215)</f>
        <v>8.8000000000000007</v>
      </c>
      <c r="J3215" s="8">
        <f>SUMIFS(Baggrundsvariable!G$3:G$296,Baggrundsvariable!$A$3:$A$296,Samlet!$C3215,Baggrundsvariable!$C$3:$C$296,Samlet!$E3215)</f>
        <v>44.9</v>
      </c>
      <c r="K3215" s="8">
        <f>SUMIFS(Baggrundsvariable!H$3:H$296,Baggrundsvariable!$A$3:$A$296,Samlet!$C3215,Baggrundsvariable!$C$3:$C$296,Samlet!$E3215)</f>
        <v>18.2</v>
      </c>
      <c r="L3215" s="8">
        <f>SUMIFS(Baggrundsvariable!I$3:I$296,Baggrundsvariable!$A$3:$A$296,Samlet!$C3215,Baggrundsvariable!$C$3:$C$296,Samlet!$E3215)</f>
        <v>15.265994309928374</v>
      </c>
    </row>
    <row r="3216" spans="1:12">
      <c r="A3216">
        <v>1751</v>
      </c>
      <c r="B3216" t="s">
        <v>618</v>
      </c>
      <c r="C3216">
        <v>101</v>
      </c>
      <c r="D3216" t="s">
        <v>1232</v>
      </c>
      <c r="E3216">
        <v>2019</v>
      </c>
      <c r="F3216" s="15">
        <f>IF(VLOOKUP(IF($A3216&lt;1500,'BM011'!$D$5,IF($A3216&lt;1800,'BM011'!$D$5,IF($A3216&lt;2000,'BM011'!$D$5,$A3216))),'BM011'!$D$5:$U$607,'BM011'!U$609,0)="BRUG KOM",VLOOKUP($C3216,'BM010'!$C$5:$T$102,'BM010'!T$104,0),VLOOKUP(IF($A3216&lt;1500,'BM011'!$D$5,IF($A3216&lt;1800,'BM011'!$D$5,IF($A3216&lt;2000,'BM011'!$D$5,$A3216))),'BM011'!$D$5:$U$607,'BM011'!U$609,0))</f>
        <v>37082.25</v>
      </c>
      <c r="G3216">
        <f>SUMIFS(Baggrundsvariable!D$3:D$296,Baggrundsvariable!$A$3:$A$296,Samlet!$C3216,Baggrundsvariable!$C$3:$C$296,Samlet!$E3216)</f>
        <v>228338</v>
      </c>
      <c r="H3216" s="8">
        <f>SUMIFS(Baggrundsvariable!E$3:E$296,Baggrundsvariable!$A$3:$A$296,Samlet!$C3216,Baggrundsvariable!$C$3:$C$296,Samlet!$E3216)</f>
        <v>0.7583333333333333</v>
      </c>
      <c r="I3216" s="8">
        <f>SUMIFS(Baggrundsvariable!F$3:F$296,Baggrundsvariable!$A$3:$A$296,Samlet!$C3216,Baggrundsvariable!$C$3:$C$296,Samlet!$E3216)</f>
        <v>8.8000000000000007</v>
      </c>
      <c r="J3216" s="8">
        <f>SUMIFS(Baggrundsvariable!G$3:G$296,Baggrundsvariable!$A$3:$A$296,Samlet!$C3216,Baggrundsvariable!$C$3:$C$296,Samlet!$E3216)</f>
        <v>44.9</v>
      </c>
      <c r="K3216" s="8">
        <f>SUMIFS(Baggrundsvariable!H$3:H$296,Baggrundsvariable!$A$3:$A$296,Samlet!$C3216,Baggrundsvariable!$C$3:$C$296,Samlet!$E3216)</f>
        <v>18.2</v>
      </c>
      <c r="L3216" s="8">
        <f>SUMIFS(Baggrundsvariable!I$3:I$296,Baggrundsvariable!$A$3:$A$296,Samlet!$C3216,Baggrundsvariable!$C$3:$C$296,Samlet!$E3216)</f>
        <v>15.265994309928374</v>
      </c>
    </row>
    <row r="3217" spans="1:12">
      <c r="A3217">
        <v>1752</v>
      </c>
      <c r="B3217" t="s">
        <v>618</v>
      </c>
      <c r="C3217">
        <v>101</v>
      </c>
      <c r="D3217" t="s">
        <v>1232</v>
      </c>
      <c r="E3217">
        <v>2019</v>
      </c>
      <c r="F3217" s="15">
        <f>IF(VLOOKUP(IF($A3217&lt;1500,'BM011'!$D$5,IF($A3217&lt;1800,'BM011'!$D$5,IF($A3217&lt;2000,'BM011'!$D$5,$A3217))),'BM011'!$D$5:$U$607,'BM011'!U$609,0)="BRUG KOM",VLOOKUP($C3217,'BM010'!$C$5:$T$102,'BM010'!T$104,0),VLOOKUP(IF($A3217&lt;1500,'BM011'!$D$5,IF($A3217&lt;1800,'BM011'!$D$5,IF($A3217&lt;2000,'BM011'!$D$5,$A3217))),'BM011'!$D$5:$U$607,'BM011'!U$609,0))</f>
        <v>37082.25</v>
      </c>
      <c r="G3217">
        <f>SUMIFS(Baggrundsvariable!D$3:D$296,Baggrundsvariable!$A$3:$A$296,Samlet!$C3217,Baggrundsvariable!$C$3:$C$296,Samlet!$E3217)</f>
        <v>228338</v>
      </c>
      <c r="H3217" s="8">
        <f>SUMIFS(Baggrundsvariable!E$3:E$296,Baggrundsvariable!$A$3:$A$296,Samlet!$C3217,Baggrundsvariable!$C$3:$C$296,Samlet!$E3217)</f>
        <v>0.7583333333333333</v>
      </c>
      <c r="I3217" s="8">
        <f>SUMIFS(Baggrundsvariable!F$3:F$296,Baggrundsvariable!$A$3:$A$296,Samlet!$C3217,Baggrundsvariable!$C$3:$C$296,Samlet!$E3217)</f>
        <v>8.8000000000000007</v>
      </c>
      <c r="J3217" s="8">
        <f>SUMIFS(Baggrundsvariable!G$3:G$296,Baggrundsvariable!$A$3:$A$296,Samlet!$C3217,Baggrundsvariable!$C$3:$C$296,Samlet!$E3217)</f>
        <v>44.9</v>
      </c>
      <c r="K3217" s="8">
        <f>SUMIFS(Baggrundsvariable!H$3:H$296,Baggrundsvariable!$A$3:$A$296,Samlet!$C3217,Baggrundsvariable!$C$3:$C$296,Samlet!$E3217)</f>
        <v>18.2</v>
      </c>
      <c r="L3217" s="8">
        <f>SUMIFS(Baggrundsvariable!I$3:I$296,Baggrundsvariable!$A$3:$A$296,Samlet!$C3217,Baggrundsvariable!$C$3:$C$296,Samlet!$E3217)</f>
        <v>15.265994309928374</v>
      </c>
    </row>
    <row r="3218" spans="1:12">
      <c r="A3218">
        <v>1753</v>
      </c>
      <c r="B3218" t="s">
        <v>618</v>
      </c>
      <c r="C3218">
        <v>101</v>
      </c>
      <c r="D3218" t="s">
        <v>1232</v>
      </c>
      <c r="E3218">
        <v>2019</v>
      </c>
      <c r="F3218" s="15">
        <f>IF(VLOOKUP(IF($A3218&lt;1500,'BM011'!$D$5,IF($A3218&lt;1800,'BM011'!$D$5,IF($A3218&lt;2000,'BM011'!$D$5,$A3218))),'BM011'!$D$5:$U$607,'BM011'!U$609,0)="BRUG KOM",VLOOKUP($C3218,'BM010'!$C$5:$T$102,'BM010'!T$104,0),VLOOKUP(IF($A3218&lt;1500,'BM011'!$D$5,IF($A3218&lt;1800,'BM011'!$D$5,IF($A3218&lt;2000,'BM011'!$D$5,$A3218))),'BM011'!$D$5:$U$607,'BM011'!U$609,0))</f>
        <v>37082.25</v>
      </c>
      <c r="G3218">
        <f>SUMIFS(Baggrundsvariable!D$3:D$296,Baggrundsvariable!$A$3:$A$296,Samlet!$C3218,Baggrundsvariable!$C$3:$C$296,Samlet!$E3218)</f>
        <v>228338</v>
      </c>
      <c r="H3218" s="8">
        <f>SUMIFS(Baggrundsvariable!E$3:E$296,Baggrundsvariable!$A$3:$A$296,Samlet!$C3218,Baggrundsvariable!$C$3:$C$296,Samlet!$E3218)</f>
        <v>0.7583333333333333</v>
      </c>
      <c r="I3218" s="8">
        <f>SUMIFS(Baggrundsvariable!F$3:F$296,Baggrundsvariable!$A$3:$A$296,Samlet!$C3218,Baggrundsvariable!$C$3:$C$296,Samlet!$E3218)</f>
        <v>8.8000000000000007</v>
      </c>
      <c r="J3218" s="8">
        <f>SUMIFS(Baggrundsvariable!G$3:G$296,Baggrundsvariable!$A$3:$A$296,Samlet!$C3218,Baggrundsvariable!$C$3:$C$296,Samlet!$E3218)</f>
        <v>44.9</v>
      </c>
      <c r="K3218" s="8">
        <f>SUMIFS(Baggrundsvariable!H$3:H$296,Baggrundsvariable!$A$3:$A$296,Samlet!$C3218,Baggrundsvariable!$C$3:$C$296,Samlet!$E3218)</f>
        <v>18.2</v>
      </c>
      <c r="L3218" s="8">
        <f>SUMIFS(Baggrundsvariable!I$3:I$296,Baggrundsvariable!$A$3:$A$296,Samlet!$C3218,Baggrundsvariable!$C$3:$C$296,Samlet!$E3218)</f>
        <v>15.265994309928374</v>
      </c>
    </row>
    <row r="3219" spans="1:12">
      <c r="A3219">
        <v>1754</v>
      </c>
      <c r="B3219" t="s">
        <v>618</v>
      </c>
      <c r="C3219">
        <v>101</v>
      </c>
      <c r="D3219" t="s">
        <v>1232</v>
      </c>
      <c r="E3219">
        <v>2019</v>
      </c>
      <c r="F3219" s="15">
        <f>IF(VLOOKUP(IF($A3219&lt;1500,'BM011'!$D$5,IF($A3219&lt;1800,'BM011'!$D$5,IF($A3219&lt;2000,'BM011'!$D$5,$A3219))),'BM011'!$D$5:$U$607,'BM011'!U$609,0)="BRUG KOM",VLOOKUP($C3219,'BM010'!$C$5:$T$102,'BM010'!T$104,0),VLOOKUP(IF($A3219&lt;1500,'BM011'!$D$5,IF($A3219&lt;1800,'BM011'!$D$5,IF($A3219&lt;2000,'BM011'!$D$5,$A3219))),'BM011'!$D$5:$U$607,'BM011'!U$609,0))</f>
        <v>37082.25</v>
      </c>
      <c r="G3219">
        <f>SUMIFS(Baggrundsvariable!D$3:D$296,Baggrundsvariable!$A$3:$A$296,Samlet!$C3219,Baggrundsvariable!$C$3:$C$296,Samlet!$E3219)</f>
        <v>228338</v>
      </c>
      <c r="H3219" s="8">
        <f>SUMIFS(Baggrundsvariable!E$3:E$296,Baggrundsvariable!$A$3:$A$296,Samlet!$C3219,Baggrundsvariable!$C$3:$C$296,Samlet!$E3219)</f>
        <v>0.7583333333333333</v>
      </c>
      <c r="I3219" s="8">
        <f>SUMIFS(Baggrundsvariable!F$3:F$296,Baggrundsvariable!$A$3:$A$296,Samlet!$C3219,Baggrundsvariable!$C$3:$C$296,Samlet!$E3219)</f>
        <v>8.8000000000000007</v>
      </c>
      <c r="J3219" s="8">
        <f>SUMIFS(Baggrundsvariable!G$3:G$296,Baggrundsvariable!$A$3:$A$296,Samlet!$C3219,Baggrundsvariable!$C$3:$C$296,Samlet!$E3219)</f>
        <v>44.9</v>
      </c>
      <c r="K3219" s="8">
        <f>SUMIFS(Baggrundsvariable!H$3:H$296,Baggrundsvariable!$A$3:$A$296,Samlet!$C3219,Baggrundsvariable!$C$3:$C$296,Samlet!$E3219)</f>
        <v>18.2</v>
      </c>
      <c r="L3219" s="8">
        <f>SUMIFS(Baggrundsvariable!I$3:I$296,Baggrundsvariable!$A$3:$A$296,Samlet!$C3219,Baggrundsvariable!$C$3:$C$296,Samlet!$E3219)</f>
        <v>15.265994309928374</v>
      </c>
    </row>
    <row r="3220" spans="1:12">
      <c r="A3220">
        <v>1755</v>
      </c>
      <c r="B3220" t="s">
        <v>618</v>
      </c>
      <c r="C3220">
        <v>101</v>
      </c>
      <c r="D3220" t="s">
        <v>1232</v>
      </c>
      <c r="E3220">
        <v>2019</v>
      </c>
      <c r="F3220" s="15">
        <f>IF(VLOOKUP(IF($A3220&lt;1500,'BM011'!$D$5,IF($A3220&lt;1800,'BM011'!$D$5,IF($A3220&lt;2000,'BM011'!$D$5,$A3220))),'BM011'!$D$5:$U$607,'BM011'!U$609,0)="BRUG KOM",VLOOKUP($C3220,'BM010'!$C$5:$T$102,'BM010'!T$104,0),VLOOKUP(IF($A3220&lt;1500,'BM011'!$D$5,IF($A3220&lt;1800,'BM011'!$D$5,IF($A3220&lt;2000,'BM011'!$D$5,$A3220))),'BM011'!$D$5:$U$607,'BM011'!U$609,0))</f>
        <v>37082.25</v>
      </c>
      <c r="G3220">
        <f>SUMIFS(Baggrundsvariable!D$3:D$296,Baggrundsvariable!$A$3:$A$296,Samlet!$C3220,Baggrundsvariable!$C$3:$C$296,Samlet!$E3220)</f>
        <v>228338</v>
      </c>
      <c r="H3220" s="8">
        <f>SUMIFS(Baggrundsvariable!E$3:E$296,Baggrundsvariable!$A$3:$A$296,Samlet!$C3220,Baggrundsvariable!$C$3:$C$296,Samlet!$E3220)</f>
        <v>0.7583333333333333</v>
      </c>
      <c r="I3220" s="8">
        <f>SUMIFS(Baggrundsvariable!F$3:F$296,Baggrundsvariable!$A$3:$A$296,Samlet!$C3220,Baggrundsvariable!$C$3:$C$296,Samlet!$E3220)</f>
        <v>8.8000000000000007</v>
      </c>
      <c r="J3220" s="8">
        <f>SUMIFS(Baggrundsvariable!G$3:G$296,Baggrundsvariable!$A$3:$A$296,Samlet!$C3220,Baggrundsvariable!$C$3:$C$296,Samlet!$E3220)</f>
        <v>44.9</v>
      </c>
      <c r="K3220" s="8">
        <f>SUMIFS(Baggrundsvariable!H$3:H$296,Baggrundsvariable!$A$3:$A$296,Samlet!$C3220,Baggrundsvariable!$C$3:$C$296,Samlet!$E3220)</f>
        <v>18.2</v>
      </c>
      <c r="L3220" s="8">
        <f>SUMIFS(Baggrundsvariable!I$3:I$296,Baggrundsvariable!$A$3:$A$296,Samlet!$C3220,Baggrundsvariable!$C$3:$C$296,Samlet!$E3220)</f>
        <v>15.265994309928374</v>
      </c>
    </row>
    <row r="3221" spans="1:12">
      <c r="A3221">
        <v>1756</v>
      </c>
      <c r="B3221" t="s">
        <v>618</v>
      </c>
      <c r="C3221">
        <v>101</v>
      </c>
      <c r="D3221" t="s">
        <v>1232</v>
      </c>
      <c r="E3221">
        <v>2019</v>
      </c>
      <c r="F3221" s="15">
        <f>IF(VLOOKUP(IF($A3221&lt;1500,'BM011'!$D$5,IF($A3221&lt;1800,'BM011'!$D$5,IF($A3221&lt;2000,'BM011'!$D$5,$A3221))),'BM011'!$D$5:$U$607,'BM011'!U$609,0)="BRUG KOM",VLOOKUP($C3221,'BM010'!$C$5:$T$102,'BM010'!T$104,0),VLOOKUP(IF($A3221&lt;1500,'BM011'!$D$5,IF($A3221&lt;1800,'BM011'!$D$5,IF($A3221&lt;2000,'BM011'!$D$5,$A3221))),'BM011'!$D$5:$U$607,'BM011'!U$609,0))</f>
        <v>37082.25</v>
      </c>
      <c r="G3221">
        <f>SUMIFS(Baggrundsvariable!D$3:D$296,Baggrundsvariable!$A$3:$A$296,Samlet!$C3221,Baggrundsvariable!$C$3:$C$296,Samlet!$E3221)</f>
        <v>228338</v>
      </c>
      <c r="H3221" s="8">
        <f>SUMIFS(Baggrundsvariable!E$3:E$296,Baggrundsvariable!$A$3:$A$296,Samlet!$C3221,Baggrundsvariable!$C$3:$C$296,Samlet!$E3221)</f>
        <v>0.7583333333333333</v>
      </c>
      <c r="I3221" s="8">
        <f>SUMIFS(Baggrundsvariable!F$3:F$296,Baggrundsvariable!$A$3:$A$296,Samlet!$C3221,Baggrundsvariable!$C$3:$C$296,Samlet!$E3221)</f>
        <v>8.8000000000000007</v>
      </c>
      <c r="J3221" s="8">
        <f>SUMIFS(Baggrundsvariable!G$3:G$296,Baggrundsvariable!$A$3:$A$296,Samlet!$C3221,Baggrundsvariable!$C$3:$C$296,Samlet!$E3221)</f>
        <v>44.9</v>
      </c>
      <c r="K3221" s="8">
        <f>SUMIFS(Baggrundsvariable!H$3:H$296,Baggrundsvariable!$A$3:$A$296,Samlet!$C3221,Baggrundsvariable!$C$3:$C$296,Samlet!$E3221)</f>
        <v>18.2</v>
      </c>
      <c r="L3221" s="8">
        <f>SUMIFS(Baggrundsvariable!I$3:I$296,Baggrundsvariable!$A$3:$A$296,Samlet!$C3221,Baggrundsvariable!$C$3:$C$296,Samlet!$E3221)</f>
        <v>15.265994309928374</v>
      </c>
    </row>
    <row r="3222" spans="1:12">
      <c r="A3222">
        <v>1757</v>
      </c>
      <c r="B3222" t="s">
        <v>618</v>
      </c>
      <c r="C3222">
        <v>101</v>
      </c>
      <c r="D3222" t="s">
        <v>1232</v>
      </c>
      <c r="E3222">
        <v>2019</v>
      </c>
      <c r="F3222" s="15">
        <f>IF(VLOOKUP(IF($A3222&lt;1500,'BM011'!$D$5,IF($A3222&lt;1800,'BM011'!$D$5,IF($A3222&lt;2000,'BM011'!$D$5,$A3222))),'BM011'!$D$5:$U$607,'BM011'!U$609,0)="BRUG KOM",VLOOKUP($C3222,'BM010'!$C$5:$T$102,'BM010'!T$104,0),VLOOKUP(IF($A3222&lt;1500,'BM011'!$D$5,IF($A3222&lt;1800,'BM011'!$D$5,IF($A3222&lt;2000,'BM011'!$D$5,$A3222))),'BM011'!$D$5:$U$607,'BM011'!U$609,0))</f>
        <v>37082.25</v>
      </c>
      <c r="G3222">
        <f>SUMIFS(Baggrundsvariable!D$3:D$296,Baggrundsvariable!$A$3:$A$296,Samlet!$C3222,Baggrundsvariable!$C$3:$C$296,Samlet!$E3222)</f>
        <v>228338</v>
      </c>
      <c r="H3222" s="8">
        <f>SUMIFS(Baggrundsvariable!E$3:E$296,Baggrundsvariable!$A$3:$A$296,Samlet!$C3222,Baggrundsvariable!$C$3:$C$296,Samlet!$E3222)</f>
        <v>0.7583333333333333</v>
      </c>
      <c r="I3222" s="8">
        <f>SUMIFS(Baggrundsvariable!F$3:F$296,Baggrundsvariable!$A$3:$A$296,Samlet!$C3222,Baggrundsvariable!$C$3:$C$296,Samlet!$E3222)</f>
        <v>8.8000000000000007</v>
      </c>
      <c r="J3222" s="8">
        <f>SUMIFS(Baggrundsvariable!G$3:G$296,Baggrundsvariable!$A$3:$A$296,Samlet!$C3222,Baggrundsvariable!$C$3:$C$296,Samlet!$E3222)</f>
        <v>44.9</v>
      </c>
      <c r="K3222" s="8">
        <f>SUMIFS(Baggrundsvariable!H$3:H$296,Baggrundsvariable!$A$3:$A$296,Samlet!$C3222,Baggrundsvariable!$C$3:$C$296,Samlet!$E3222)</f>
        <v>18.2</v>
      </c>
      <c r="L3222" s="8">
        <f>SUMIFS(Baggrundsvariable!I$3:I$296,Baggrundsvariable!$A$3:$A$296,Samlet!$C3222,Baggrundsvariable!$C$3:$C$296,Samlet!$E3222)</f>
        <v>15.265994309928374</v>
      </c>
    </row>
    <row r="3223" spans="1:12">
      <c r="A3223">
        <v>1758</v>
      </c>
      <c r="B3223" t="s">
        <v>618</v>
      </c>
      <c r="C3223">
        <v>101</v>
      </c>
      <c r="D3223" t="s">
        <v>1232</v>
      </c>
      <c r="E3223">
        <v>2019</v>
      </c>
      <c r="F3223" s="15">
        <f>IF(VLOOKUP(IF($A3223&lt;1500,'BM011'!$D$5,IF($A3223&lt;1800,'BM011'!$D$5,IF($A3223&lt;2000,'BM011'!$D$5,$A3223))),'BM011'!$D$5:$U$607,'BM011'!U$609,0)="BRUG KOM",VLOOKUP($C3223,'BM010'!$C$5:$T$102,'BM010'!T$104,0),VLOOKUP(IF($A3223&lt;1500,'BM011'!$D$5,IF($A3223&lt;1800,'BM011'!$D$5,IF($A3223&lt;2000,'BM011'!$D$5,$A3223))),'BM011'!$D$5:$U$607,'BM011'!U$609,0))</f>
        <v>37082.25</v>
      </c>
      <c r="G3223">
        <f>SUMIFS(Baggrundsvariable!D$3:D$296,Baggrundsvariable!$A$3:$A$296,Samlet!$C3223,Baggrundsvariable!$C$3:$C$296,Samlet!$E3223)</f>
        <v>228338</v>
      </c>
      <c r="H3223" s="8">
        <f>SUMIFS(Baggrundsvariable!E$3:E$296,Baggrundsvariable!$A$3:$A$296,Samlet!$C3223,Baggrundsvariable!$C$3:$C$296,Samlet!$E3223)</f>
        <v>0.7583333333333333</v>
      </c>
      <c r="I3223" s="8">
        <f>SUMIFS(Baggrundsvariable!F$3:F$296,Baggrundsvariable!$A$3:$A$296,Samlet!$C3223,Baggrundsvariable!$C$3:$C$296,Samlet!$E3223)</f>
        <v>8.8000000000000007</v>
      </c>
      <c r="J3223" s="8">
        <f>SUMIFS(Baggrundsvariable!G$3:G$296,Baggrundsvariable!$A$3:$A$296,Samlet!$C3223,Baggrundsvariable!$C$3:$C$296,Samlet!$E3223)</f>
        <v>44.9</v>
      </c>
      <c r="K3223" s="8">
        <f>SUMIFS(Baggrundsvariable!H$3:H$296,Baggrundsvariable!$A$3:$A$296,Samlet!$C3223,Baggrundsvariable!$C$3:$C$296,Samlet!$E3223)</f>
        <v>18.2</v>
      </c>
      <c r="L3223" s="8">
        <f>SUMIFS(Baggrundsvariable!I$3:I$296,Baggrundsvariable!$A$3:$A$296,Samlet!$C3223,Baggrundsvariable!$C$3:$C$296,Samlet!$E3223)</f>
        <v>15.265994309928374</v>
      </c>
    </row>
    <row r="3224" spans="1:12">
      <c r="A3224">
        <v>1759</v>
      </c>
      <c r="B3224" t="s">
        <v>618</v>
      </c>
      <c r="C3224">
        <v>101</v>
      </c>
      <c r="D3224" t="s">
        <v>1232</v>
      </c>
      <c r="E3224">
        <v>2019</v>
      </c>
      <c r="F3224" s="15">
        <f>IF(VLOOKUP(IF($A3224&lt;1500,'BM011'!$D$5,IF($A3224&lt;1800,'BM011'!$D$5,IF($A3224&lt;2000,'BM011'!$D$5,$A3224))),'BM011'!$D$5:$U$607,'BM011'!U$609,0)="BRUG KOM",VLOOKUP($C3224,'BM010'!$C$5:$T$102,'BM010'!T$104,0),VLOOKUP(IF($A3224&lt;1500,'BM011'!$D$5,IF($A3224&lt;1800,'BM011'!$D$5,IF($A3224&lt;2000,'BM011'!$D$5,$A3224))),'BM011'!$D$5:$U$607,'BM011'!U$609,0))</f>
        <v>37082.25</v>
      </c>
      <c r="G3224">
        <f>SUMIFS(Baggrundsvariable!D$3:D$296,Baggrundsvariable!$A$3:$A$296,Samlet!$C3224,Baggrundsvariable!$C$3:$C$296,Samlet!$E3224)</f>
        <v>228338</v>
      </c>
      <c r="H3224" s="8">
        <f>SUMIFS(Baggrundsvariable!E$3:E$296,Baggrundsvariable!$A$3:$A$296,Samlet!$C3224,Baggrundsvariable!$C$3:$C$296,Samlet!$E3224)</f>
        <v>0.7583333333333333</v>
      </c>
      <c r="I3224" s="8">
        <f>SUMIFS(Baggrundsvariable!F$3:F$296,Baggrundsvariable!$A$3:$A$296,Samlet!$C3224,Baggrundsvariable!$C$3:$C$296,Samlet!$E3224)</f>
        <v>8.8000000000000007</v>
      </c>
      <c r="J3224" s="8">
        <f>SUMIFS(Baggrundsvariable!G$3:G$296,Baggrundsvariable!$A$3:$A$296,Samlet!$C3224,Baggrundsvariable!$C$3:$C$296,Samlet!$E3224)</f>
        <v>44.9</v>
      </c>
      <c r="K3224" s="8">
        <f>SUMIFS(Baggrundsvariable!H$3:H$296,Baggrundsvariable!$A$3:$A$296,Samlet!$C3224,Baggrundsvariable!$C$3:$C$296,Samlet!$E3224)</f>
        <v>18.2</v>
      </c>
      <c r="L3224" s="8">
        <f>SUMIFS(Baggrundsvariable!I$3:I$296,Baggrundsvariable!$A$3:$A$296,Samlet!$C3224,Baggrundsvariable!$C$3:$C$296,Samlet!$E3224)</f>
        <v>15.265994309928374</v>
      </c>
    </row>
    <row r="3225" spans="1:12">
      <c r="A3225">
        <v>1760</v>
      </c>
      <c r="B3225" t="s">
        <v>618</v>
      </c>
      <c r="C3225">
        <v>101</v>
      </c>
      <c r="D3225" t="s">
        <v>1232</v>
      </c>
      <c r="E3225">
        <v>2019</v>
      </c>
      <c r="F3225" s="15">
        <f>IF(VLOOKUP(IF($A3225&lt;1500,'BM011'!$D$5,IF($A3225&lt;1800,'BM011'!$D$5,IF($A3225&lt;2000,'BM011'!$D$5,$A3225))),'BM011'!$D$5:$U$607,'BM011'!U$609,0)="BRUG KOM",VLOOKUP($C3225,'BM010'!$C$5:$T$102,'BM010'!T$104,0),VLOOKUP(IF($A3225&lt;1500,'BM011'!$D$5,IF($A3225&lt;1800,'BM011'!$D$5,IF($A3225&lt;2000,'BM011'!$D$5,$A3225))),'BM011'!$D$5:$U$607,'BM011'!U$609,0))</f>
        <v>37082.25</v>
      </c>
      <c r="G3225">
        <f>SUMIFS(Baggrundsvariable!D$3:D$296,Baggrundsvariable!$A$3:$A$296,Samlet!$C3225,Baggrundsvariable!$C$3:$C$296,Samlet!$E3225)</f>
        <v>228338</v>
      </c>
      <c r="H3225" s="8">
        <f>SUMIFS(Baggrundsvariable!E$3:E$296,Baggrundsvariable!$A$3:$A$296,Samlet!$C3225,Baggrundsvariable!$C$3:$C$296,Samlet!$E3225)</f>
        <v>0.7583333333333333</v>
      </c>
      <c r="I3225" s="8">
        <f>SUMIFS(Baggrundsvariable!F$3:F$296,Baggrundsvariable!$A$3:$A$296,Samlet!$C3225,Baggrundsvariable!$C$3:$C$296,Samlet!$E3225)</f>
        <v>8.8000000000000007</v>
      </c>
      <c r="J3225" s="8">
        <f>SUMIFS(Baggrundsvariable!G$3:G$296,Baggrundsvariable!$A$3:$A$296,Samlet!$C3225,Baggrundsvariable!$C$3:$C$296,Samlet!$E3225)</f>
        <v>44.9</v>
      </c>
      <c r="K3225" s="8">
        <f>SUMIFS(Baggrundsvariable!H$3:H$296,Baggrundsvariable!$A$3:$A$296,Samlet!$C3225,Baggrundsvariable!$C$3:$C$296,Samlet!$E3225)</f>
        <v>18.2</v>
      </c>
      <c r="L3225" s="8">
        <f>SUMIFS(Baggrundsvariable!I$3:I$296,Baggrundsvariable!$A$3:$A$296,Samlet!$C3225,Baggrundsvariable!$C$3:$C$296,Samlet!$E3225)</f>
        <v>15.265994309928374</v>
      </c>
    </row>
    <row r="3226" spans="1:12">
      <c r="A3226">
        <v>1761</v>
      </c>
      <c r="B3226" t="s">
        <v>618</v>
      </c>
      <c r="C3226">
        <v>101</v>
      </c>
      <c r="D3226" t="s">
        <v>1232</v>
      </c>
      <c r="E3226">
        <v>2019</v>
      </c>
      <c r="F3226" s="15">
        <f>IF(VLOOKUP(IF($A3226&lt;1500,'BM011'!$D$5,IF($A3226&lt;1800,'BM011'!$D$5,IF($A3226&lt;2000,'BM011'!$D$5,$A3226))),'BM011'!$D$5:$U$607,'BM011'!U$609,0)="BRUG KOM",VLOOKUP($C3226,'BM010'!$C$5:$T$102,'BM010'!T$104,0),VLOOKUP(IF($A3226&lt;1500,'BM011'!$D$5,IF($A3226&lt;1800,'BM011'!$D$5,IF($A3226&lt;2000,'BM011'!$D$5,$A3226))),'BM011'!$D$5:$U$607,'BM011'!U$609,0))</f>
        <v>37082.25</v>
      </c>
      <c r="G3226">
        <f>SUMIFS(Baggrundsvariable!D$3:D$296,Baggrundsvariable!$A$3:$A$296,Samlet!$C3226,Baggrundsvariable!$C$3:$C$296,Samlet!$E3226)</f>
        <v>228338</v>
      </c>
      <c r="H3226" s="8">
        <f>SUMIFS(Baggrundsvariable!E$3:E$296,Baggrundsvariable!$A$3:$A$296,Samlet!$C3226,Baggrundsvariable!$C$3:$C$296,Samlet!$E3226)</f>
        <v>0.7583333333333333</v>
      </c>
      <c r="I3226" s="8">
        <f>SUMIFS(Baggrundsvariable!F$3:F$296,Baggrundsvariable!$A$3:$A$296,Samlet!$C3226,Baggrundsvariable!$C$3:$C$296,Samlet!$E3226)</f>
        <v>8.8000000000000007</v>
      </c>
      <c r="J3226" s="8">
        <f>SUMIFS(Baggrundsvariable!G$3:G$296,Baggrundsvariable!$A$3:$A$296,Samlet!$C3226,Baggrundsvariable!$C$3:$C$296,Samlet!$E3226)</f>
        <v>44.9</v>
      </c>
      <c r="K3226" s="8">
        <f>SUMIFS(Baggrundsvariable!H$3:H$296,Baggrundsvariable!$A$3:$A$296,Samlet!$C3226,Baggrundsvariable!$C$3:$C$296,Samlet!$E3226)</f>
        <v>18.2</v>
      </c>
      <c r="L3226" s="8">
        <f>SUMIFS(Baggrundsvariable!I$3:I$296,Baggrundsvariable!$A$3:$A$296,Samlet!$C3226,Baggrundsvariable!$C$3:$C$296,Samlet!$E3226)</f>
        <v>15.265994309928374</v>
      </c>
    </row>
    <row r="3227" spans="1:12">
      <c r="A3227">
        <v>1762</v>
      </c>
      <c r="B3227" t="s">
        <v>618</v>
      </c>
      <c r="C3227">
        <v>101</v>
      </c>
      <c r="D3227" t="s">
        <v>1232</v>
      </c>
      <c r="E3227">
        <v>2019</v>
      </c>
      <c r="F3227" s="15">
        <f>IF(VLOOKUP(IF($A3227&lt;1500,'BM011'!$D$5,IF($A3227&lt;1800,'BM011'!$D$5,IF($A3227&lt;2000,'BM011'!$D$5,$A3227))),'BM011'!$D$5:$U$607,'BM011'!U$609,0)="BRUG KOM",VLOOKUP($C3227,'BM010'!$C$5:$T$102,'BM010'!T$104,0),VLOOKUP(IF($A3227&lt;1500,'BM011'!$D$5,IF($A3227&lt;1800,'BM011'!$D$5,IF($A3227&lt;2000,'BM011'!$D$5,$A3227))),'BM011'!$D$5:$U$607,'BM011'!U$609,0))</f>
        <v>37082.25</v>
      </c>
      <c r="G3227">
        <f>SUMIFS(Baggrundsvariable!D$3:D$296,Baggrundsvariable!$A$3:$A$296,Samlet!$C3227,Baggrundsvariable!$C$3:$C$296,Samlet!$E3227)</f>
        <v>228338</v>
      </c>
      <c r="H3227" s="8">
        <f>SUMIFS(Baggrundsvariable!E$3:E$296,Baggrundsvariable!$A$3:$A$296,Samlet!$C3227,Baggrundsvariable!$C$3:$C$296,Samlet!$E3227)</f>
        <v>0.7583333333333333</v>
      </c>
      <c r="I3227" s="8">
        <f>SUMIFS(Baggrundsvariable!F$3:F$296,Baggrundsvariable!$A$3:$A$296,Samlet!$C3227,Baggrundsvariable!$C$3:$C$296,Samlet!$E3227)</f>
        <v>8.8000000000000007</v>
      </c>
      <c r="J3227" s="8">
        <f>SUMIFS(Baggrundsvariable!G$3:G$296,Baggrundsvariable!$A$3:$A$296,Samlet!$C3227,Baggrundsvariable!$C$3:$C$296,Samlet!$E3227)</f>
        <v>44.9</v>
      </c>
      <c r="K3227" s="8">
        <f>SUMIFS(Baggrundsvariable!H$3:H$296,Baggrundsvariable!$A$3:$A$296,Samlet!$C3227,Baggrundsvariable!$C$3:$C$296,Samlet!$E3227)</f>
        <v>18.2</v>
      </c>
      <c r="L3227" s="8">
        <f>SUMIFS(Baggrundsvariable!I$3:I$296,Baggrundsvariable!$A$3:$A$296,Samlet!$C3227,Baggrundsvariable!$C$3:$C$296,Samlet!$E3227)</f>
        <v>15.265994309928374</v>
      </c>
    </row>
    <row r="3228" spans="1:12">
      <c r="A3228">
        <v>1763</v>
      </c>
      <c r="B3228" t="s">
        <v>618</v>
      </c>
      <c r="C3228">
        <v>101</v>
      </c>
      <c r="D3228" t="s">
        <v>1232</v>
      </c>
      <c r="E3228">
        <v>2019</v>
      </c>
      <c r="F3228" s="15">
        <f>IF(VLOOKUP(IF($A3228&lt;1500,'BM011'!$D$5,IF($A3228&lt;1800,'BM011'!$D$5,IF($A3228&lt;2000,'BM011'!$D$5,$A3228))),'BM011'!$D$5:$U$607,'BM011'!U$609,0)="BRUG KOM",VLOOKUP($C3228,'BM010'!$C$5:$T$102,'BM010'!T$104,0),VLOOKUP(IF($A3228&lt;1500,'BM011'!$D$5,IF($A3228&lt;1800,'BM011'!$D$5,IF($A3228&lt;2000,'BM011'!$D$5,$A3228))),'BM011'!$D$5:$U$607,'BM011'!U$609,0))</f>
        <v>37082.25</v>
      </c>
      <c r="G3228">
        <f>SUMIFS(Baggrundsvariable!D$3:D$296,Baggrundsvariable!$A$3:$A$296,Samlet!$C3228,Baggrundsvariable!$C$3:$C$296,Samlet!$E3228)</f>
        <v>228338</v>
      </c>
      <c r="H3228" s="8">
        <f>SUMIFS(Baggrundsvariable!E$3:E$296,Baggrundsvariable!$A$3:$A$296,Samlet!$C3228,Baggrundsvariable!$C$3:$C$296,Samlet!$E3228)</f>
        <v>0.7583333333333333</v>
      </c>
      <c r="I3228" s="8">
        <f>SUMIFS(Baggrundsvariable!F$3:F$296,Baggrundsvariable!$A$3:$A$296,Samlet!$C3228,Baggrundsvariable!$C$3:$C$296,Samlet!$E3228)</f>
        <v>8.8000000000000007</v>
      </c>
      <c r="J3228" s="8">
        <f>SUMIFS(Baggrundsvariable!G$3:G$296,Baggrundsvariable!$A$3:$A$296,Samlet!$C3228,Baggrundsvariable!$C$3:$C$296,Samlet!$E3228)</f>
        <v>44.9</v>
      </c>
      <c r="K3228" s="8">
        <f>SUMIFS(Baggrundsvariable!H$3:H$296,Baggrundsvariable!$A$3:$A$296,Samlet!$C3228,Baggrundsvariable!$C$3:$C$296,Samlet!$E3228)</f>
        <v>18.2</v>
      </c>
      <c r="L3228" s="8">
        <f>SUMIFS(Baggrundsvariable!I$3:I$296,Baggrundsvariable!$A$3:$A$296,Samlet!$C3228,Baggrundsvariable!$C$3:$C$296,Samlet!$E3228)</f>
        <v>15.265994309928374</v>
      </c>
    </row>
    <row r="3229" spans="1:12">
      <c r="A3229">
        <v>1764</v>
      </c>
      <c r="B3229" t="s">
        <v>618</v>
      </c>
      <c r="C3229">
        <v>101</v>
      </c>
      <c r="D3229" t="s">
        <v>1232</v>
      </c>
      <c r="E3229">
        <v>2019</v>
      </c>
      <c r="F3229" s="15">
        <f>IF(VLOOKUP(IF($A3229&lt;1500,'BM011'!$D$5,IF($A3229&lt;1800,'BM011'!$D$5,IF($A3229&lt;2000,'BM011'!$D$5,$A3229))),'BM011'!$D$5:$U$607,'BM011'!U$609,0)="BRUG KOM",VLOOKUP($C3229,'BM010'!$C$5:$T$102,'BM010'!T$104,0),VLOOKUP(IF($A3229&lt;1500,'BM011'!$D$5,IF($A3229&lt;1800,'BM011'!$D$5,IF($A3229&lt;2000,'BM011'!$D$5,$A3229))),'BM011'!$D$5:$U$607,'BM011'!U$609,0))</f>
        <v>37082.25</v>
      </c>
      <c r="G3229">
        <f>SUMIFS(Baggrundsvariable!D$3:D$296,Baggrundsvariable!$A$3:$A$296,Samlet!$C3229,Baggrundsvariable!$C$3:$C$296,Samlet!$E3229)</f>
        <v>228338</v>
      </c>
      <c r="H3229" s="8">
        <f>SUMIFS(Baggrundsvariable!E$3:E$296,Baggrundsvariable!$A$3:$A$296,Samlet!$C3229,Baggrundsvariable!$C$3:$C$296,Samlet!$E3229)</f>
        <v>0.7583333333333333</v>
      </c>
      <c r="I3229" s="8">
        <f>SUMIFS(Baggrundsvariable!F$3:F$296,Baggrundsvariable!$A$3:$A$296,Samlet!$C3229,Baggrundsvariable!$C$3:$C$296,Samlet!$E3229)</f>
        <v>8.8000000000000007</v>
      </c>
      <c r="J3229" s="8">
        <f>SUMIFS(Baggrundsvariable!G$3:G$296,Baggrundsvariable!$A$3:$A$296,Samlet!$C3229,Baggrundsvariable!$C$3:$C$296,Samlet!$E3229)</f>
        <v>44.9</v>
      </c>
      <c r="K3229" s="8">
        <f>SUMIFS(Baggrundsvariable!H$3:H$296,Baggrundsvariable!$A$3:$A$296,Samlet!$C3229,Baggrundsvariable!$C$3:$C$296,Samlet!$E3229)</f>
        <v>18.2</v>
      </c>
      <c r="L3229" s="8">
        <f>SUMIFS(Baggrundsvariable!I$3:I$296,Baggrundsvariable!$A$3:$A$296,Samlet!$C3229,Baggrundsvariable!$C$3:$C$296,Samlet!$E3229)</f>
        <v>15.265994309928374</v>
      </c>
    </row>
    <row r="3230" spans="1:12">
      <c r="A3230">
        <v>1765</v>
      </c>
      <c r="B3230" t="s">
        <v>618</v>
      </c>
      <c r="C3230">
        <v>101</v>
      </c>
      <c r="D3230" t="s">
        <v>1232</v>
      </c>
      <c r="E3230">
        <v>2019</v>
      </c>
      <c r="F3230" s="15">
        <f>IF(VLOOKUP(IF($A3230&lt;1500,'BM011'!$D$5,IF($A3230&lt;1800,'BM011'!$D$5,IF($A3230&lt;2000,'BM011'!$D$5,$A3230))),'BM011'!$D$5:$U$607,'BM011'!U$609,0)="BRUG KOM",VLOOKUP($C3230,'BM010'!$C$5:$T$102,'BM010'!T$104,0),VLOOKUP(IF($A3230&lt;1500,'BM011'!$D$5,IF($A3230&lt;1800,'BM011'!$D$5,IF($A3230&lt;2000,'BM011'!$D$5,$A3230))),'BM011'!$D$5:$U$607,'BM011'!U$609,0))</f>
        <v>37082.25</v>
      </c>
      <c r="G3230">
        <f>SUMIFS(Baggrundsvariable!D$3:D$296,Baggrundsvariable!$A$3:$A$296,Samlet!$C3230,Baggrundsvariable!$C$3:$C$296,Samlet!$E3230)</f>
        <v>228338</v>
      </c>
      <c r="H3230" s="8">
        <f>SUMIFS(Baggrundsvariable!E$3:E$296,Baggrundsvariable!$A$3:$A$296,Samlet!$C3230,Baggrundsvariable!$C$3:$C$296,Samlet!$E3230)</f>
        <v>0.7583333333333333</v>
      </c>
      <c r="I3230" s="8">
        <f>SUMIFS(Baggrundsvariable!F$3:F$296,Baggrundsvariable!$A$3:$A$296,Samlet!$C3230,Baggrundsvariable!$C$3:$C$296,Samlet!$E3230)</f>
        <v>8.8000000000000007</v>
      </c>
      <c r="J3230" s="8">
        <f>SUMIFS(Baggrundsvariable!G$3:G$296,Baggrundsvariable!$A$3:$A$296,Samlet!$C3230,Baggrundsvariable!$C$3:$C$296,Samlet!$E3230)</f>
        <v>44.9</v>
      </c>
      <c r="K3230" s="8">
        <f>SUMIFS(Baggrundsvariable!H$3:H$296,Baggrundsvariable!$A$3:$A$296,Samlet!$C3230,Baggrundsvariable!$C$3:$C$296,Samlet!$E3230)</f>
        <v>18.2</v>
      </c>
      <c r="L3230" s="8">
        <f>SUMIFS(Baggrundsvariable!I$3:I$296,Baggrundsvariable!$A$3:$A$296,Samlet!$C3230,Baggrundsvariable!$C$3:$C$296,Samlet!$E3230)</f>
        <v>15.265994309928374</v>
      </c>
    </row>
    <row r="3231" spans="1:12">
      <c r="A3231">
        <v>1766</v>
      </c>
      <c r="B3231" t="s">
        <v>618</v>
      </c>
      <c r="C3231">
        <v>101</v>
      </c>
      <c r="D3231" t="s">
        <v>1232</v>
      </c>
      <c r="E3231">
        <v>2019</v>
      </c>
      <c r="F3231" s="15">
        <f>IF(VLOOKUP(IF($A3231&lt;1500,'BM011'!$D$5,IF($A3231&lt;1800,'BM011'!$D$5,IF($A3231&lt;2000,'BM011'!$D$5,$A3231))),'BM011'!$D$5:$U$607,'BM011'!U$609,0)="BRUG KOM",VLOOKUP($C3231,'BM010'!$C$5:$T$102,'BM010'!T$104,0),VLOOKUP(IF($A3231&lt;1500,'BM011'!$D$5,IF($A3231&lt;1800,'BM011'!$D$5,IF($A3231&lt;2000,'BM011'!$D$5,$A3231))),'BM011'!$D$5:$U$607,'BM011'!U$609,0))</f>
        <v>37082.25</v>
      </c>
      <c r="G3231">
        <f>SUMIFS(Baggrundsvariable!D$3:D$296,Baggrundsvariable!$A$3:$A$296,Samlet!$C3231,Baggrundsvariable!$C$3:$C$296,Samlet!$E3231)</f>
        <v>228338</v>
      </c>
      <c r="H3231" s="8">
        <f>SUMIFS(Baggrundsvariable!E$3:E$296,Baggrundsvariable!$A$3:$A$296,Samlet!$C3231,Baggrundsvariable!$C$3:$C$296,Samlet!$E3231)</f>
        <v>0.7583333333333333</v>
      </c>
      <c r="I3231" s="8">
        <f>SUMIFS(Baggrundsvariable!F$3:F$296,Baggrundsvariable!$A$3:$A$296,Samlet!$C3231,Baggrundsvariable!$C$3:$C$296,Samlet!$E3231)</f>
        <v>8.8000000000000007</v>
      </c>
      <c r="J3231" s="8">
        <f>SUMIFS(Baggrundsvariable!G$3:G$296,Baggrundsvariable!$A$3:$A$296,Samlet!$C3231,Baggrundsvariable!$C$3:$C$296,Samlet!$E3231)</f>
        <v>44.9</v>
      </c>
      <c r="K3231" s="8">
        <f>SUMIFS(Baggrundsvariable!H$3:H$296,Baggrundsvariable!$A$3:$A$296,Samlet!$C3231,Baggrundsvariable!$C$3:$C$296,Samlet!$E3231)</f>
        <v>18.2</v>
      </c>
      <c r="L3231" s="8">
        <f>SUMIFS(Baggrundsvariable!I$3:I$296,Baggrundsvariable!$A$3:$A$296,Samlet!$C3231,Baggrundsvariable!$C$3:$C$296,Samlet!$E3231)</f>
        <v>15.265994309928374</v>
      </c>
    </row>
    <row r="3232" spans="1:12">
      <c r="A3232">
        <v>1770</v>
      </c>
      <c r="B3232" t="s">
        <v>618</v>
      </c>
      <c r="C3232">
        <v>101</v>
      </c>
      <c r="D3232" t="s">
        <v>1232</v>
      </c>
      <c r="E3232">
        <v>2019</v>
      </c>
      <c r="F3232" s="15">
        <f>IF(VLOOKUP(IF($A3232&lt;1500,'BM011'!$D$5,IF($A3232&lt;1800,'BM011'!$D$5,IF($A3232&lt;2000,'BM011'!$D$5,$A3232))),'BM011'!$D$5:$U$607,'BM011'!U$609,0)="BRUG KOM",VLOOKUP($C3232,'BM010'!$C$5:$T$102,'BM010'!T$104,0),VLOOKUP(IF($A3232&lt;1500,'BM011'!$D$5,IF($A3232&lt;1800,'BM011'!$D$5,IF($A3232&lt;2000,'BM011'!$D$5,$A3232))),'BM011'!$D$5:$U$607,'BM011'!U$609,0))</f>
        <v>37082.25</v>
      </c>
      <c r="G3232">
        <f>SUMIFS(Baggrundsvariable!D$3:D$296,Baggrundsvariable!$A$3:$A$296,Samlet!$C3232,Baggrundsvariable!$C$3:$C$296,Samlet!$E3232)</f>
        <v>228338</v>
      </c>
      <c r="H3232" s="8">
        <f>SUMIFS(Baggrundsvariable!E$3:E$296,Baggrundsvariable!$A$3:$A$296,Samlet!$C3232,Baggrundsvariable!$C$3:$C$296,Samlet!$E3232)</f>
        <v>0.7583333333333333</v>
      </c>
      <c r="I3232" s="8">
        <f>SUMIFS(Baggrundsvariable!F$3:F$296,Baggrundsvariable!$A$3:$A$296,Samlet!$C3232,Baggrundsvariable!$C$3:$C$296,Samlet!$E3232)</f>
        <v>8.8000000000000007</v>
      </c>
      <c r="J3232" s="8">
        <f>SUMIFS(Baggrundsvariable!G$3:G$296,Baggrundsvariable!$A$3:$A$296,Samlet!$C3232,Baggrundsvariable!$C$3:$C$296,Samlet!$E3232)</f>
        <v>44.9</v>
      </c>
      <c r="K3232" s="8">
        <f>SUMIFS(Baggrundsvariable!H$3:H$296,Baggrundsvariable!$A$3:$A$296,Samlet!$C3232,Baggrundsvariable!$C$3:$C$296,Samlet!$E3232)</f>
        <v>18.2</v>
      </c>
      <c r="L3232" s="8">
        <f>SUMIFS(Baggrundsvariable!I$3:I$296,Baggrundsvariable!$A$3:$A$296,Samlet!$C3232,Baggrundsvariable!$C$3:$C$296,Samlet!$E3232)</f>
        <v>15.265994309928374</v>
      </c>
    </row>
    <row r="3233" spans="1:12">
      <c r="A3233">
        <v>1771</v>
      </c>
      <c r="B3233" t="s">
        <v>618</v>
      </c>
      <c r="C3233">
        <v>101</v>
      </c>
      <c r="D3233" t="s">
        <v>1232</v>
      </c>
      <c r="E3233">
        <v>2019</v>
      </c>
      <c r="F3233" s="15">
        <f>IF(VLOOKUP(IF($A3233&lt;1500,'BM011'!$D$5,IF($A3233&lt;1800,'BM011'!$D$5,IF($A3233&lt;2000,'BM011'!$D$5,$A3233))),'BM011'!$D$5:$U$607,'BM011'!U$609,0)="BRUG KOM",VLOOKUP($C3233,'BM010'!$C$5:$T$102,'BM010'!T$104,0),VLOOKUP(IF($A3233&lt;1500,'BM011'!$D$5,IF($A3233&lt;1800,'BM011'!$D$5,IF($A3233&lt;2000,'BM011'!$D$5,$A3233))),'BM011'!$D$5:$U$607,'BM011'!U$609,0))</f>
        <v>37082.25</v>
      </c>
      <c r="G3233">
        <f>SUMIFS(Baggrundsvariable!D$3:D$296,Baggrundsvariable!$A$3:$A$296,Samlet!$C3233,Baggrundsvariable!$C$3:$C$296,Samlet!$E3233)</f>
        <v>228338</v>
      </c>
      <c r="H3233" s="8">
        <f>SUMIFS(Baggrundsvariable!E$3:E$296,Baggrundsvariable!$A$3:$A$296,Samlet!$C3233,Baggrundsvariable!$C$3:$C$296,Samlet!$E3233)</f>
        <v>0.7583333333333333</v>
      </c>
      <c r="I3233" s="8">
        <f>SUMIFS(Baggrundsvariable!F$3:F$296,Baggrundsvariable!$A$3:$A$296,Samlet!$C3233,Baggrundsvariable!$C$3:$C$296,Samlet!$E3233)</f>
        <v>8.8000000000000007</v>
      </c>
      <c r="J3233" s="8">
        <f>SUMIFS(Baggrundsvariable!G$3:G$296,Baggrundsvariable!$A$3:$A$296,Samlet!$C3233,Baggrundsvariable!$C$3:$C$296,Samlet!$E3233)</f>
        <v>44.9</v>
      </c>
      <c r="K3233" s="8">
        <f>SUMIFS(Baggrundsvariable!H$3:H$296,Baggrundsvariable!$A$3:$A$296,Samlet!$C3233,Baggrundsvariable!$C$3:$C$296,Samlet!$E3233)</f>
        <v>18.2</v>
      </c>
      <c r="L3233" s="8">
        <f>SUMIFS(Baggrundsvariable!I$3:I$296,Baggrundsvariable!$A$3:$A$296,Samlet!$C3233,Baggrundsvariable!$C$3:$C$296,Samlet!$E3233)</f>
        <v>15.265994309928374</v>
      </c>
    </row>
    <row r="3234" spans="1:12">
      <c r="A3234">
        <v>1772</v>
      </c>
      <c r="B3234" t="s">
        <v>618</v>
      </c>
      <c r="C3234">
        <v>101</v>
      </c>
      <c r="D3234" t="s">
        <v>1232</v>
      </c>
      <c r="E3234">
        <v>2019</v>
      </c>
      <c r="F3234" s="15">
        <f>IF(VLOOKUP(IF($A3234&lt;1500,'BM011'!$D$5,IF($A3234&lt;1800,'BM011'!$D$5,IF($A3234&lt;2000,'BM011'!$D$5,$A3234))),'BM011'!$D$5:$U$607,'BM011'!U$609,0)="BRUG KOM",VLOOKUP($C3234,'BM010'!$C$5:$T$102,'BM010'!T$104,0),VLOOKUP(IF($A3234&lt;1500,'BM011'!$D$5,IF($A3234&lt;1800,'BM011'!$D$5,IF($A3234&lt;2000,'BM011'!$D$5,$A3234))),'BM011'!$D$5:$U$607,'BM011'!U$609,0))</f>
        <v>37082.25</v>
      </c>
      <c r="G3234">
        <f>SUMIFS(Baggrundsvariable!D$3:D$296,Baggrundsvariable!$A$3:$A$296,Samlet!$C3234,Baggrundsvariable!$C$3:$C$296,Samlet!$E3234)</f>
        <v>228338</v>
      </c>
      <c r="H3234" s="8">
        <f>SUMIFS(Baggrundsvariable!E$3:E$296,Baggrundsvariable!$A$3:$A$296,Samlet!$C3234,Baggrundsvariable!$C$3:$C$296,Samlet!$E3234)</f>
        <v>0.7583333333333333</v>
      </c>
      <c r="I3234" s="8">
        <f>SUMIFS(Baggrundsvariable!F$3:F$296,Baggrundsvariable!$A$3:$A$296,Samlet!$C3234,Baggrundsvariable!$C$3:$C$296,Samlet!$E3234)</f>
        <v>8.8000000000000007</v>
      </c>
      <c r="J3234" s="8">
        <f>SUMIFS(Baggrundsvariable!G$3:G$296,Baggrundsvariable!$A$3:$A$296,Samlet!$C3234,Baggrundsvariable!$C$3:$C$296,Samlet!$E3234)</f>
        <v>44.9</v>
      </c>
      <c r="K3234" s="8">
        <f>SUMIFS(Baggrundsvariable!H$3:H$296,Baggrundsvariable!$A$3:$A$296,Samlet!$C3234,Baggrundsvariable!$C$3:$C$296,Samlet!$E3234)</f>
        <v>18.2</v>
      </c>
      <c r="L3234" s="8">
        <f>SUMIFS(Baggrundsvariable!I$3:I$296,Baggrundsvariable!$A$3:$A$296,Samlet!$C3234,Baggrundsvariable!$C$3:$C$296,Samlet!$E3234)</f>
        <v>15.265994309928374</v>
      </c>
    </row>
    <row r="3235" spans="1:12">
      <c r="A3235">
        <v>1773</v>
      </c>
      <c r="B3235" t="s">
        <v>618</v>
      </c>
      <c r="C3235">
        <v>101</v>
      </c>
      <c r="D3235" t="s">
        <v>1232</v>
      </c>
      <c r="E3235">
        <v>2019</v>
      </c>
      <c r="F3235" s="15">
        <f>IF(VLOOKUP(IF($A3235&lt;1500,'BM011'!$D$5,IF($A3235&lt;1800,'BM011'!$D$5,IF($A3235&lt;2000,'BM011'!$D$5,$A3235))),'BM011'!$D$5:$U$607,'BM011'!U$609,0)="BRUG KOM",VLOOKUP($C3235,'BM010'!$C$5:$T$102,'BM010'!T$104,0),VLOOKUP(IF($A3235&lt;1500,'BM011'!$D$5,IF($A3235&lt;1800,'BM011'!$D$5,IF($A3235&lt;2000,'BM011'!$D$5,$A3235))),'BM011'!$D$5:$U$607,'BM011'!U$609,0))</f>
        <v>37082.25</v>
      </c>
      <c r="G3235">
        <f>SUMIFS(Baggrundsvariable!D$3:D$296,Baggrundsvariable!$A$3:$A$296,Samlet!$C3235,Baggrundsvariable!$C$3:$C$296,Samlet!$E3235)</f>
        <v>228338</v>
      </c>
      <c r="H3235" s="8">
        <f>SUMIFS(Baggrundsvariable!E$3:E$296,Baggrundsvariable!$A$3:$A$296,Samlet!$C3235,Baggrundsvariable!$C$3:$C$296,Samlet!$E3235)</f>
        <v>0.7583333333333333</v>
      </c>
      <c r="I3235" s="8">
        <f>SUMIFS(Baggrundsvariable!F$3:F$296,Baggrundsvariable!$A$3:$A$296,Samlet!$C3235,Baggrundsvariable!$C$3:$C$296,Samlet!$E3235)</f>
        <v>8.8000000000000007</v>
      </c>
      <c r="J3235" s="8">
        <f>SUMIFS(Baggrundsvariable!G$3:G$296,Baggrundsvariable!$A$3:$A$296,Samlet!$C3235,Baggrundsvariable!$C$3:$C$296,Samlet!$E3235)</f>
        <v>44.9</v>
      </c>
      <c r="K3235" s="8">
        <f>SUMIFS(Baggrundsvariable!H$3:H$296,Baggrundsvariable!$A$3:$A$296,Samlet!$C3235,Baggrundsvariable!$C$3:$C$296,Samlet!$E3235)</f>
        <v>18.2</v>
      </c>
      <c r="L3235" s="8">
        <f>SUMIFS(Baggrundsvariable!I$3:I$296,Baggrundsvariable!$A$3:$A$296,Samlet!$C3235,Baggrundsvariable!$C$3:$C$296,Samlet!$E3235)</f>
        <v>15.265994309928374</v>
      </c>
    </row>
    <row r="3236" spans="1:12">
      <c r="A3236">
        <v>1774</v>
      </c>
      <c r="B3236" t="s">
        <v>618</v>
      </c>
      <c r="C3236">
        <v>101</v>
      </c>
      <c r="D3236" t="s">
        <v>1232</v>
      </c>
      <c r="E3236">
        <v>2019</v>
      </c>
      <c r="F3236" s="15">
        <f>IF(VLOOKUP(IF($A3236&lt;1500,'BM011'!$D$5,IF($A3236&lt;1800,'BM011'!$D$5,IF($A3236&lt;2000,'BM011'!$D$5,$A3236))),'BM011'!$D$5:$U$607,'BM011'!U$609,0)="BRUG KOM",VLOOKUP($C3236,'BM010'!$C$5:$T$102,'BM010'!T$104,0),VLOOKUP(IF($A3236&lt;1500,'BM011'!$D$5,IF($A3236&lt;1800,'BM011'!$D$5,IF($A3236&lt;2000,'BM011'!$D$5,$A3236))),'BM011'!$D$5:$U$607,'BM011'!U$609,0))</f>
        <v>37082.25</v>
      </c>
      <c r="G3236">
        <f>SUMIFS(Baggrundsvariable!D$3:D$296,Baggrundsvariable!$A$3:$A$296,Samlet!$C3236,Baggrundsvariable!$C$3:$C$296,Samlet!$E3236)</f>
        <v>228338</v>
      </c>
      <c r="H3236" s="8">
        <f>SUMIFS(Baggrundsvariable!E$3:E$296,Baggrundsvariable!$A$3:$A$296,Samlet!$C3236,Baggrundsvariable!$C$3:$C$296,Samlet!$E3236)</f>
        <v>0.7583333333333333</v>
      </c>
      <c r="I3236" s="8">
        <f>SUMIFS(Baggrundsvariable!F$3:F$296,Baggrundsvariable!$A$3:$A$296,Samlet!$C3236,Baggrundsvariable!$C$3:$C$296,Samlet!$E3236)</f>
        <v>8.8000000000000007</v>
      </c>
      <c r="J3236" s="8">
        <f>SUMIFS(Baggrundsvariable!G$3:G$296,Baggrundsvariable!$A$3:$A$296,Samlet!$C3236,Baggrundsvariable!$C$3:$C$296,Samlet!$E3236)</f>
        <v>44.9</v>
      </c>
      <c r="K3236" s="8">
        <f>SUMIFS(Baggrundsvariable!H$3:H$296,Baggrundsvariable!$A$3:$A$296,Samlet!$C3236,Baggrundsvariable!$C$3:$C$296,Samlet!$E3236)</f>
        <v>18.2</v>
      </c>
      <c r="L3236" s="8">
        <f>SUMIFS(Baggrundsvariable!I$3:I$296,Baggrundsvariable!$A$3:$A$296,Samlet!$C3236,Baggrundsvariable!$C$3:$C$296,Samlet!$E3236)</f>
        <v>15.265994309928374</v>
      </c>
    </row>
    <row r="3237" spans="1:12">
      <c r="A3237">
        <v>1775</v>
      </c>
      <c r="B3237" t="s">
        <v>618</v>
      </c>
      <c r="C3237">
        <v>101</v>
      </c>
      <c r="D3237" t="s">
        <v>1232</v>
      </c>
      <c r="E3237">
        <v>2019</v>
      </c>
      <c r="F3237" s="15">
        <f>IF(VLOOKUP(IF($A3237&lt;1500,'BM011'!$D$5,IF($A3237&lt;1800,'BM011'!$D$5,IF($A3237&lt;2000,'BM011'!$D$5,$A3237))),'BM011'!$D$5:$U$607,'BM011'!U$609,0)="BRUG KOM",VLOOKUP($C3237,'BM010'!$C$5:$T$102,'BM010'!T$104,0),VLOOKUP(IF($A3237&lt;1500,'BM011'!$D$5,IF($A3237&lt;1800,'BM011'!$D$5,IF($A3237&lt;2000,'BM011'!$D$5,$A3237))),'BM011'!$D$5:$U$607,'BM011'!U$609,0))</f>
        <v>37082.25</v>
      </c>
      <c r="G3237">
        <f>SUMIFS(Baggrundsvariable!D$3:D$296,Baggrundsvariable!$A$3:$A$296,Samlet!$C3237,Baggrundsvariable!$C$3:$C$296,Samlet!$E3237)</f>
        <v>228338</v>
      </c>
      <c r="H3237" s="8">
        <f>SUMIFS(Baggrundsvariable!E$3:E$296,Baggrundsvariable!$A$3:$A$296,Samlet!$C3237,Baggrundsvariable!$C$3:$C$296,Samlet!$E3237)</f>
        <v>0.7583333333333333</v>
      </c>
      <c r="I3237" s="8">
        <f>SUMIFS(Baggrundsvariable!F$3:F$296,Baggrundsvariable!$A$3:$A$296,Samlet!$C3237,Baggrundsvariable!$C$3:$C$296,Samlet!$E3237)</f>
        <v>8.8000000000000007</v>
      </c>
      <c r="J3237" s="8">
        <f>SUMIFS(Baggrundsvariable!G$3:G$296,Baggrundsvariable!$A$3:$A$296,Samlet!$C3237,Baggrundsvariable!$C$3:$C$296,Samlet!$E3237)</f>
        <v>44.9</v>
      </c>
      <c r="K3237" s="8">
        <f>SUMIFS(Baggrundsvariable!H$3:H$296,Baggrundsvariable!$A$3:$A$296,Samlet!$C3237,Baggrundsvariable!$C$3:$C$296,Samlet!$E3237)</f>
        <v>18.2</v>
      </c>
      <c r="L3237" s="8">
        <f>SUMIFS(Baggrundsvariable!I$3:I$296,Baggrundsvariable!$A$3:$A$296,Samlet!$C3237,Baggrundsvariable!$C$3:$C$296,Samlet!$E3237)</f>
        <v>15.265994309928374</v>
      </c>
    </row>
    <row r="3238" spans="1:12">
      <c r="A3238">
        <v>1777</v>
      </c>
      <c r="B3238" t="s">
        <v>618</v>
      </c>
      <c r="C3238">
        <v>101</v>
      </c>
      <c r="D3238" t="s">
        <v>1232</v>
      </c>
      <c r="E3238">
        <v>2019</v>
      </c>
      <c r="F3238" s="15">
        <f>IF(VLOOKUP(IF($A3238&lt;1500,'BM011'!$D$5,IF($A3238&lt;1800,'BM011'!$D$5,IF($A3238&lt;2000,'BM011'!$D$5,$A3238))),'BM011'!$D$5:$U$607,'BM011'!U$609,0)="BRUG KOM",VLOOKUP($C3238,'BM010'!$C$5:$T$102,'BM010'!T$104,0),VLOOKUP(IF($A3238&lt;1500,'BM011'!$D$5,IF($A3238&lt;1800,'BM011'!$D$5,IF($A3238&lt;2000,'BM011'!$D$5,$A3238))),'BM011'!$D$5:$U$607,'BM011'!U$609,0))</f>
        <v>37082.25</v>
      </c>
      <c r="G3238">
        <f>SUMIFS(Baggrundsvariable!D$3:D$296,Baggrundsvariable!$A$3:$A$296,Samlet!$C3238,Baggrundsvariable!$C$3:$C$296,Samlet!$E3238)</f>
        <v>228338</v>
      </c>
      <c r="H3238" s="8">
        <f>SUMIFS(Baggrundsvariable!E$3:E$296,Baggrundsvariable!$A$3:$A$296,Samlet!$C3238,Baggrundsvariable!$C$3:$C$296,Samlet!$E3238)</f>
        <v>0.7583333333333333</v>
      </c>
      <c r="I3238" s="8">
        <f>SUMIFS(Baggrundsvariable!F$3:F$296,Baggrundsvariable!$A$3:$A$296,Samlet!$C3238,Baggrundsvariable!$C$3:$C$296,Samlet!$E3238)</f>
        <v>8.8000000000000007</v>
      </c>
      <c r="J3238" s="8">
        <f>SUMIFS(Baggrundsvariable!G$3:G$296,Baggrundsvariable!$A$3:$A$296,Samlet!$C3238,Baggrundsvariable!$C$3:$C$296,Samlet!$E3238)</f>
        <v>44.9</v>
      </c>
      <c r="K3238" s="8">
        <f>SUMIFS(Baggrundsvariable!H$3:H$296,Baggrundsvariable!$A$3:$A$296,Samlet!$C3238,Baggrundsvariable!$C$3:$C$296,Samlet!$E3238)</f>
        <v>18.2</v>
      </c>
      <c r="L3238" s="8">
        <f>SUMIFS(Baggrundsvariable!I$3:I$296,Baggrundsvariable!$A$3:$A$296,Samlet!$C3238,Baggrundsvariable!$C$3:$C$296,Samlet!$E3238)</f>
        <v>15.265994309928374</v>
      </c>
    </row>
    <row r="3239" spans="1:12">
      <c r="A3239">
        <v>1780</v>
      </c>
      <c r="B3239" t="s">
        <v>618</v>
      </c>
      <c r="C3239">
        <v>101</v>
      </c>
      <c r="D3239" t="s">
        <v>1232</v>
      </c>
      <c r="E3239">
        <v>2019</v>
      </c>
      <c r="F3239" s="15">
        <f>IF(VLOOKUP(IF($A3239&lt;1500,'BM011'!$D$5,IF($A3239&lt;1800,'BM011'!$D$5,IF($A3239&lt;2000,'BM011'!$D$5,$A3239))),'BM011'!$D$5:$U$607,'BM011'!U$609,0)="BRUG KOM",VLOOKUP($C3239,'BM010'!$C$5:$T$102,'BM010'!T$104,0),VLOOKUP(IF($A3239&lt;1500,'BM011'!$D$5,IF($A3239&lt;1800,'BM011'!$D$5,IF($A3239&lt;2000,'BM011'!$D$5,$A3239))),'BM011'!$D$5:$U$607,'BM011'!U$609,0))</f>
        <v>37082.25</v>
      </c>
      <c r="G3239">
        <f>SUMIFS(Baggrundsvariable!D$3:D$296,Baggrundsvariable!$A$3:$A$296,Samlet!$C3239,Baggrundsvariable!$C$3:$C$296,Samlet!$E3239)</f>
        <v>228338</v>
      </c>
      <c r="H3239" s="8">
        <f>SUMIFS(Baggrundsvariable!E$3:E$296,Baggrundsvariable!$A$3:$A$296,Samlet!$C3239,Baggrundsvariable!$C$3:$C$296,Samlet!$E3239)</f>
        <v>0.7583333333333333</v>
      </c>
      <c r="I3239" s="8">
        <f>SUMIFS(Baggrundsvariable!F$3:F$296,Baggrundsvariable!$A$3:$A$296,Samlet!$C3239,Baggrundsvariable!$C$3:$C$296,Samlet!$E3239)</f>
        <v>8.8000000000000007</v>
      </c>
      <c r="J3239" s="8">
        <f>SUMIFS(Baggrundsvariable!G$3:G$296,Baggrundsvariable!$A$3:$A$296,Samlet!$C3239,Baggrundsvariable!$C$3:$C$296,Samlet!$E3239)</f>
        <v>44.9</v>
      </c>
      <c r="K3239" s="8">
        <f>SUMIFS(Baggrundsvariable!H$3:H$296,Baggrundsvariable!$A$3:$A$296,Samlet!$C3239,Baggrundsvariable!$C$3:$C$296,Samlet!$E3239)</f>
        <v>18.2</v>
      </c>
      <c r="L3239" s="8">
        <f>SUMIFS(Baggrundsvariable!I$3:I$296,Baggrundsvariable!$A$3:$A$296,Samlet!$C3239,Baggrundsvariable!$C$3:$C$296,Samlet!$E3239)</f>
        <v>15.265994309928374</v>
      </c>
    </row>
    <row r="3240" spans="1:12">
      <c r="A3240">
        <v>1785</v>
      </c>
      <c r="B3240" t="s">
        <v>618</v>
      </c>
      <c r="C3240">
        <v>101</v>
      </c>
      <c r="D3240" t="s">
        <v>1232</v>
      </c>
      <c r="E3240">
        <v>2019</v>
      </c>
      <c r="F3240" s="15">
        <f>IF(VLOOKUP(IF($A3240&lt;1500,'BM011'!$D$5,IF($A3240&lt;1800,'BM011'!$D$5,IF($A3240&lt;2000,'BM011'!$D$5,$A3240))),'BM011'!$D$5:$U$607,'BM011'!U$609,0)="BRUG KOM",VLOOKUP($C3240,'BM010'!$C$5:$T$102,'BM010'!T$104,0),VLOOKUP(IF($A3240&lt;1500,'BM011'!$D$5,IF($A3240&lt;1800,'BM011'!$D$5,IF($A3240&lt;2000,'BM011'!$D$5,$A3240))),'BM011'!$D$5:$U$607,'BM011'!U$609,0))</f>
        <v>37082.25</v>
      </c>
      <c r="G3240">
        <f>SUMIFS(Baggrundsvariable!D$3:D$296,Baggrundsvariable!$A$3:$A$296,Samlet!$C3240,Baggrundsvariable!$C$3:$C$296,Samlet!$E3240)</f>
        <v>228338</v>
      </c>
      <c r="H3240" s="8">
        <f>SUMIFS(Baggrundsvariable!E$3:E$296,Baggrundsvariable!$A$3:$A$296,Samlet!$C3240,Baggrundsvariable!$C$3:$C$296,Samlet!$E3240)</f>
        <v>0.7583333333333333</v>
      </c>
      <c r="I3240" s="8">
        <f>SUMIFS(Baggrundsvariable!F$3:F$296,Baggrundsvariable!$A$3:$A$296,Samlet!$C3240,Baggrundsvariable!$C$3:$C$296,Samlet!$E3240)</f>
        <v>8.8000000000000007</v>
      </c>
      <c r="J3240" s="8">
        <f>SUMIFS(Baggrundsvariable!G$3:G$296,Baggrundsvariable!$A$3:$A$296,Samlet!$C3240,Baggrundsvariable!$C$3:$C$296,Samlet!$E3240)</f>
        <v>44.9</v>
      </c>
      <c r="K3240" s="8">
        <f>SUMIFS(Baggrundsvariable!H$3:H$296,Baggrundsvariable!$A$3:$A$296,Samlet!$C3240,Baggrundsvariable!$C$3:$C$296,Samlet!$E3240)</f>
        <v>18.2</v>
      </c>
      <c r="L3240" s="8">
        <f>SUMIFS(Baggrundsvariable!I$3:I$296,Baggrundsvariable!$A$3:$A$296,Samlet!$C3240,Baggrundsvariable!$C$3:$C$296,Samlet!$E3240)</f>
        <v>15.265994309928374</v>
      </c>
    </row>
    <row r="3241" spans="1:12">
      <c r="A3241">
        <v>1786</v>
      </c>
      <c r="B3241" t="s">
        <v>618</v>
      </c>
      <c r="C3241">
        <v>101</v>
      </c>
      <c r="D3241" t="s">
        <v>1232</v>
      </c>
      <c r="E3241">
        <v>2019</v>
      </c>
      <c r="F3241" s="15">
        <f>IF(VLOOKUP(IF($A3241&lt;1500,'BM011'!$D$5,IF($A3241&lt;1800,'BM011'!$D$5,IF($A3241&lt;2000,'BM011'!$D$5,$A3241))),'BM011'!$D$5:$U$607,'BM011'!U$609,0)="BRUG KOM",VLOOKUP($C3241,'BM010'!$C$5:$T$102,'BM010'!T$104,0),VLOOKUP(IF($A3241&lt;1500,'BM011'!$D$5,IF($A3241&lt;1800,'BM011'!$D$5,IF($A3241&lt;2000,'BM011'!$D$5,$A3241))),'BM011'!$D$5:$U$607,'BM011'!U$609,0))</f>
        <v>37082.25</v>
      </c>
      <c r="G3241">
        <f>SUMIFS(Baggrundsvariable!D$3:D$296,Baggrundsvariable!$A$3:$A$296,Samlet!$C3241,Baggrundsvariable!$C$3:$C$296,Samlet!$E3241)</f>
        <v>228338</v>
      </c>
      <c r="H3241" s="8">
        <f>SUMIFS(Baggrundsvariable!E$3:E$296,Baggrundsvariable!$A$3:$A$296,Samlet!$C3241,Baggrundsvariable!$C$3:$C$296,Samlet!$E3241)</f>
        <v>0.7583333333333333</v>
      </c>
      <c r="I3241" s="8">
        <f>SUMIFS(Baggrundsvariable!F$3:F$296,Baggrundsvariable!$A$3:$A$296,Samlet!$C3241,Baggrundsvariable!$C$3:$C$296,Samlet!$E3241)</f>
        <v>8.8000000000000007</v>
      </c>
      <c r="J3241" s="8">
        <f>SUMIFS(Baggrundsvariable!G$3:G$296,Baggrundsvariable!$A$3:$A$296,Samlet!$C3241,Baggrundsvariable!$C$3:$C$296,Samlet!$E3241)</f>
        <v>44.9</v>
      </c>
      <c r="K3241" s="8">
        <f>SUMIFS(Baggrundsvariable!H$3:H$296,Baggrundsvariable!$A$3:$A$296,Samlet!$C3241,Baggrundsvariable!$C$3:$C$296,Samlet!$E3241)</f>
        <v>18.2</v>
      </c>
      <c r="L3241" s="8">
        <f>SUMIFS(Baggrundsvariable!I$3:I$296,Baggrundsvariable!$A$3:$A$296,Samlet!$C3241,Baggrundsvariable!$C$3:$C$296,Samlet!$E3241)</f>
        <v>15.265994309928374</v>
      </c>
    </row>
    <row r="3242" spans="1:12">
      <c r="A3242">
        <v>1787</v>
      </c>
      <c r="B3242" t="s">
        <v>618</v>
      </c>
      <c r="C3242">
        <v>101</v>
      </c>
      <c r="D3242" t="s">
        <v>1232</v>
      </c>
      <c r="E3242">
        <v>2019</v>
      </c>
      <c r="F3242" s="15">
        <f>IF(VLOOKUP(IF($A3242&lt;1500,'BM011'!$D$5,IF($A3242&lt;1800,'BM011'!$D$5,IF($A3242&lt;2000,'BM011'!$D$5,$A3242))),'BM011'!$D$5:$U$607,'BM011'!U$609,0)="BRUG KOM",VLOOKUP($C3242,'BM010'!$C$5:$T$102,'BM010'!T$104,0),VLOOKUP(IF($A3242&lt;1500,'BM011'!$D$5,IF($A3242&lt;1800,'BM011'!$D$5,IF($A3242&lt;2000,'BM011'!$D$5,$A3242))),'BM011'!$D$5:$U$607,'BM011'!U$609,0))</f>
        <v>37082.25</v>
      </c>
      <c r="G3242">
        <f>SUMIFS(Baggrundsvariable!D$3:D$296,Baggrundsvariable!$A$3:$A$296,Samlet!$C3242,Baggrundsvariable!$C$3:$C$296,Samlet!$E3242)</f>
        <v>228338</v>
      </c>
      <c r="H3242" s="8">
        <f>SUMIFS(Baggrundsvariable!E$3:E$296,Baggrundsvariable!$A$3:$A$296,Samlet!$C3242,Baggrundsvariable!$C$3:$C$296,Samlet!$E3242)</f>
        <v>0.7583333333333333</v>
      </c>
      <c r="I3242" s="8">
        <f>SUMIFS(Baggrundsvariable!F$3:F$296,Baggrundsvariable!$A$3:$A$296,Samlet!$C3242,Baggrundsvariable!$C$3:$C$296,Samlet!$E3242)</f>
        <v>8.8000000000000007</v>
      </c>
      <c r="J3242" s="8">
        <f>SUMIFS(Baggrundsvariable!G$3:G$296,Baggrundsvariable!$A$3:$A$296,Samlet!$C3242,Baggrundsvariable!$C$3:$C$296,Samlet!$E3242)</f>
        <v>44.9</v>
      </c>
      <c r="K3242" s="8">
        <f>SUMIFS(Baggrundsvariable!H$3:H$296,Baggrundsvariable!$A$3:$A$296,Samlet!$C3242,Baggrundsvariable!$C$3:$C$296,Samlet!$E3242)</f>
        <v>18.2</v>
      </c>
      <c r="L3242" s="8">
        <f>SUMIFS(Baggrundsvariable!I$3:I$296,Baggrundsvariable!$A$3:$A$296,Samlet!$C3242,Baggrundsvariable!$C$3:$C$296,Samlet!$E3242)</f>
        <v>15.265994309928374</v>
      </c>
    </row>
    <row r="3243" spans="1:12">
      <c r="A3243">
        <v>1790</v>
      </c>
      <c r="B3243" t="s">
        <v>618</v>
      </c>
      <c r="C3243">
        <v>101</v>
      </c>
      <c r="D3243" t="s">
        <v>1232</v>
      </c>
      <c r="E3243">
        <v>2019</v>
      </c>
      <c r="F3243" s="15">
        <f>IF(VLOOKUP(IF($A3243&lt;1500,'BM011'!$D$5,IF($A3243&lt;1800,'BM011'!$D$5,IF($A3243&lt;2000,'BM011'!$D$5,$A3243))),'BM011'!$D$5:$U$607,'BM011'!U$609,0)="BRUG KOM",VLOOKUP($C3243,'BM010'!$C$5:$T$102,'BM010'!T$104,0),VLOOKUP(IF($A3243&lt;1500,'BM011'!$D$5,IF($A3243&lt;1800,'BM011'!$D$5,IF($A3243&lt;2000,'BM011'!$D$5,$A3243))),'BM011'!$D$5:$U$607,'BM011'!U$609,0))</f>
        <v>37082.25</v>
      </c>
      <c r="G3243">
        <f>SUMIFS(Baggrundsvariable!D$3:D$296,Baggrundsvariable!$A$3:$A$296,Samlet!$C3243,Baggrundsvariable!$C$3:$C$296,Samlet!$E3243)</f>
        <v>228338</v>
      </c>
      <c r="H3243" s="8">
        <f>SUMIFS(Baggrundsvariable!E$3:E$296,Baggrundsvariable!$A$3:$A$296,Samlet!$C3243,Baggrundsvariable!$C$3:$C$296,Samlet!$E3243)</f>
        <v>0.7583333333333333</v>
      </c>
      <c r="I3243" s="8">
        <f>SUMIFS(Baggrundsvariable!F$3:F$296,Baggrundsvariable!$A$3:$A$296,Samlet!$C3243,Baggrundsvariable!$C$3:$C$296,Samlet!$E3243)</f>
        <v>8.8000000000000007</v>
      </c>
      <c r="J3243" s="8">
        <f>SUMIFS(Baggrundsvariable!G$3:G$296,Baggrundsvariable!$A$3:$A$296,Samlet!$C3243,Baggrundsvariable!$C$3:$C$296,Samlet!$E3243)</f>
        <v>44.9</v>
      </c>
      <c r="K3243" s="8">
        <f>SUMIFS(Baggrundsvariable!H$3:H$296,Baggrundsvariable!$A$3:$A$296,Samlet!$C3243,Baggrundsvariable!$C$3:$C$296,Samlet!$E3243)</f>
        <v>18.2</v>
      </c>
      <c r="L3243" s="8">
        <f>SUMIFS(Baggrundsvariable!I$3:I$296,Baggrundsvariable!$A$3:$A$296,Samlet!$C3243,Baggrundsvariable!$C$3:$C$296,Samlet!$E3243)</f>
        <v>15.265994309928374</v>
      </c>
    </row>
    <row r="3244" spans="1:12">
      <c r="A3244">
        <v>1799</v>
      </c>
      <c r="B3244" t="s">
        <v>618</v>
      </c>
      <c r="C3244">
        <v>101</v>
      </c>
      <c r="D3244" t="s">
        <v>1232</v>
      </c>
      <c r="E3244">
        <v>2019</v>
      </c>
      <c r="F3244" s="15">
        <f>IF(VLOOKUP(IF($A3244&lt;1500,'BM011'!$D$5,IF($A3244&lt;1800,'BM011'!$D$5,IF($A3244&lt;2000,'BM011'!$D$5,$A3244))),'BM011'!$D$5:$U$607,'BM011'!U$609,0)="BRUG KOM",VLOOKUP($C3244,'BM010'!$C$5:$T$102,'BM010'!T$104,0),VLOOKUP(IF($A3244&lt;1500,'BM011'!$D$5,IF($A3244&lt;1800,'BM011'!$D$5,IF($A3244&lt;2000,'BM011'!$D$5,$A3244))),'BM011'!$D$5:$U$607,'BM011'!U$609,0))</f>
        <v>37082.25</v>
      </c>
      <c r="G3244">
        <f>SUMIFS(Baggrundsvariable!D$3:D$296,Baggrundsvariable!$A$3:$A$296,Samlet!$C3244,Baggrundsvariable!$C$3:$C$296,Samlet!$E3244)</f>
        <v>228338</v>
      </c>
      <c r="H3244" s="8">
        <f>SUMIFS(Baggrundsvariable!E$3:E$296,Baggrundsvariable!$A$3:$A$296,Samlet!$C3244,Baggrundsvariable!$C$3:$C$296,Samlet!$E3244)</f>
        <v>0.7583333333333333</v>
      </c>
      <c r="I3244" s="8">
        <f>SUMIFS(Baggrundsvariable!F$3:F$296,Baggrundsvariable!$A$3:$A$296,Samlet!$C3244,Baggrundsvariable!$C$3:$C$296,Samlet!$E3244)</f>
        <v>8.8000000000000007</v>
      </c>
      <c r="J3244" s="8">
        <f>SUMIFS(Baggrundsvariable!G$3:G$296,Baggrundsvariable!$A$3:$A$296,Samlet!$C3244,Baggrundsvariable!$C$3:$C$296,Samlet!$E3244)</f>
        <v>44.9</v>
      </c>
      <c r="K3244" s="8">
        <f>SUMIFS(Baggrundsvariable!H$3:H$296,Baggrundsvariable!$A$3:$A$296,Samlet!$C3244,Baggrundsvariable!$C$3:$C$296,Samlet!$E3244)</f>
        <v>18.2</v>
      </c>
      <c r="L3244" s="8">
        <f>SUMIFS(Baggrundsvariable!I$3:I$296,Baggrundsvariable!$A$3:$A$296,Samlet!$C3244,Baggrundsvariable!$C$3:$C$296,Samlet!$E3244)</f>
        <v>15.265994309928374</v>
      </c>
    </row>
    <row r="3245" spans="1:12">
      <c r="A3245">
        <v>1800</v>
      </c>
      <c r="B3245" t="s">
        <v>619</v>
      </c>
      <c r="C3245">
        <v>147</v>
      </c>
      <c r="D3245" t="s">
        <v>1236</v>
      </c>
      <c r="E3245">
        <v>2019</v>
      </c>
      <c r="F3245" s="15">
        <f>IF(VLOOKUP(IF($A3245&lt;1500,'BM011'!$D$5,IF($A3245&lt;1800,'BM011'!$D$5,IF($A3245&lt;2000,'BM011'!$D$5,$A3245))),'BM011'!$D$5:$U$607,'BM011'!U$609,0)="BRUG KOM",VLOOKUP($C3245,'BM010'!$C$5:$T$102,'BM010'!T$104,0),VLOOKUP(IF($A3245&lt;1500,'BM011'!$D$5,IF($A3245&lt;1800,'BM011'!$D$5,IF($A3245&lt;2000,'BM011'!$D$5,$A3245))),'BM011'!$D$5:$U$607,'BM011'!U$609,0))</f>
        <v>50449.75</v>
      </c>
      <c r="G3245">
        <f>SUMIFS(Baggrundsvariable!D$3:D$296,Baggrundsvariable!$A$3:$A$296,Samlet!$C3245,Baggrundsvariable!$C$3:$C$296,Samlet!$E3245)</f>
        <v>276683</v>
      </c>
      <c r="H3245" s="8">
        <f>SUMIFS(Baggrundsvariable!E$3:E$296,Baggrundsvariable!$A$3:$A$296,Samlet!$C3245,Baggrundsvariable!$C$3:$C$296,Samlet!$E3245)</f>
        <v>0.70833333333333337</v>
      </c>
      <c r="I3245" s="8">
        <f>SUMIFS(Baggrundsvariable!F$3:F$296,Baggrundsvariable!$A$3:$A$296,Samlet!$C3245,Baggrundsvariable!$C$3:$C$296,Samlet!$E3245)</f>
        <v>3.4</v>
      </c>
      <c r="J3245" s="8">
        <f>SUMIFS(Baggrundsvariable!G$3:G$296,Baggrundsvariable!$A$3:$A$296,Samlet!$C3245,Baggrundsvariable!$C$3:$C$296,Samlet!$E3245)</f>
        <v>28</v>
      </c>
      <c r="K3245" s="8">
        <f>SUMIFS(Baggrundsvariable!H$3:H$296,Baggrundsvariable!$A$3:$A$296,Samlet!$C3245,Baggrundsvariable!$C$3:$C$296,Samlet!$E3245)</f>
        <v>15.6</v>
      </c>
      <c r="L3245" s="8">
        <f>SUMIFS(Baggrundsvariable!I$3:I$296,Baggrundsvariable!$A$3:$A$296,Samlet!$C3245,Baggrundsvariable!$C$3:$C$296,Samlet!$E3245)</f>
        <v>10.257425077596919</v>
      </c>
    </row>
    <row r="3246" spans="1:12">
      <c r="A3246">
        <v>1801</v>
      </c>
      <c r="B3246" t="s">
        <v>619</v>
      </c>
      <c r="C3246">
        <v>147</v>
      </c>
      <c r="D3246" t="s">
        <v>1236</v>
      </c>
      <c r="E3246">
        <v>2019</v>
      </c>
      <c r="F3246" s="15">
        <f>IF(VLOOKUP(IF($A3246&lt;1500,'BM011'!$D$5,IF($A3246&lt;1800,'BM011'!$D$5,IF($A3246&lt;2000,'BM011'!$D$5,$A3246))),'BM011'!$D$5:$U$607,'BM011'!U$609,0)="BRUG KOM",VLOOKUP($C3246,'BM010'!$C$5:$T$102,'BM010'!T$104,0),VLOOKUP(IF($A3246&lt;1500,'BM011'!$D$5,IF($A3246&lt;1800,'BM011'!$D$5,IF($A3246&lt;2000,'BM011'!$D$5,$A3246))),'BM011'!$D$5:$U$607,'BM011'!U$609,0))</f>
        <v>50449.75</v>
      </c>
      <c r="G3246">
        <f>SUMIFS(Baggrundsvariable!D$3:D$296,Baggrundsvariable!$A$3:$A$296,Samlet!$C3246,Baggrundsvariable!$C$3:$C$296,Samlet!$E3246)</f>
        <v>276683</v>
      </c>
      <c r="H3246" s="8">
        <f>SUMIFS(Baggrundsvariable!E$3:E$296,Baggrundsvariable!$A$3:$A$296,Samlet!$C3246,Baggrundsvariable!$C$3:$C$296,Samlet!$E3246)</f>
        <v>0.70833333333333337</v>
      </c>
      <c r="I3246" s="8">
        <f>SUMIFS(Baggrundsvariable!F$3:F$296,Baggrundsvariable!$A$3:$A$296,Samlet!$C3246,Baggrundsvariable!$C$3:$C$296,Samlet!$E3246)</f>
        <v>3.4</v>
      </c>
      <c r="J3246" s="8">
        <f>SUMIFS(Baggrundsvariable!G$3:G$296,Baggrundsvariable!$A$3:$A$296,Samlet!$C3246,Baggrundsvariable!$C$3:$C$296,Samlet!$E3246)</f>
        <v>28</v>
      </c>
      <c r="K3246" s="8">
        <f>SUMIFS(Baggrundsvariable!H$3:H$296,Baggrundsvariable!$A$3:$A$296,Samlet!$C3246,Baggrundsvariable!$C$3:$C$296,Samlet!$E3246)</f>
        <v>15.6</v>
      </c>
      <c r="L3246" s="8">
        <f>SUMIFS(Baggrundsvariable!I$3:I$296,Baggrundsvariable!$A$3:$A$296,Samlet!$C3246,Baggrundsvariable!$C$3:$C$296,Samlet!$E3246)</f>
        <v>10.257425077596919</v>
      </c>
    </row>
    <row r="3247" spans="1:12">
      <c r="A3247">
        <v>1802</v>
      </c>
      <c r="B3247" t="s">
        <v>619</v>
      </c>
      <c r="C3247">
        <v>147</v>
      </c>
      <c r="D3247" t="s">
        <v>1236</v>
      </c>
      <c r="E3247">
        <v>2019</v>
      </c>
      <c r="F3247" s="15">
        <f>IF(VLOOKUP(IF($A3247&lt;1500,'BM011'!$D$5,IF($A3247&lt;1800,'BM011'!$D$5,IF($A3247&lt;2000,'BM011'!$D$5,$A3247))),'BM011'!$D$5:$U$607,'BM011'!U$609,0)="BRUG KOM",VLOOKUP($C3247,'BM010'!$C$5:$T$102,'BM010'!T$104,0),VLOOKUP(IF($A3247&lt;1500,'BM011'!$D$5,IF($A3247&lt;1800,'BM011'!$D$5,IF($A3247&lt;2000,'BM011'!$D$5,$A3247))),'BM011'!$D$5:$U$607,'BM011'!U$609,0))</f>
        <v>50449.75</v>
      </c>
      <c r="G3247">
        <f>SUMIFS(Baggrundsvariable!D$3:D$296,Baggrundsvariable!$A$3:$A$296,Samlet!$C3247,Baggrundsvariable!$C$3:$C$296,Samlet!$E3247)</f>
        <v>276683</v>
      </c>
      <c r="H3247" s="8">
        <f>SUMIFS(Baggrundsvariable!E$3:E$296,Baggrundsvariable!$A$3:$A$296,Samlet!$C3247,Baggrundsvariable!$C$3:$C$296,Samlet!$E3247)</f>
        <v>0.70833333333333337</v>
      </c>
      <c r="I3247" s="8">
        <f>SUMIFS(Baggrundsvariable!F$3:F$296,Baggrundsvariable!$A$3:$A$296,Samlet!$C3247,Baggrundsvariable!$C$3:$C$296,Samlet!$E3247)</f>
        <v>3.4</v>
      </c>
      <c r="J3247" s="8">
        <f>SUMIFS(Baggrundsvariable!G$3:G$296,Baggrundsvariable!$A$3:$A$296,Samlet!$C3247,Baggrundsvariable!$C$3:$C$296,Samlet!$E3247)</f>
        <v>28</v>
      </c>
      <c r="K3247" s="8">
        <f>SUMIFS(Baggrundsvariable!H$3:H$296,Baggrundsvariable!$A$3:$A$296,Samlet!$C3247,Baggrundsvariable!$C$3:$C$296,Samlet!$E3247)</f>
        <v>15.6</v>
      </c>
      <c r="L3247" s="8">
        <f>SUMIFS(Baggrundsvariable!I$3:I$296,Baggrundsvariable!$A$3:$A$296,Samlet!$C3247,Baggrundsvariable!$C$3:$C$296,Samlet!$E3247)</f>
        <v>10.257425077596919</v>
      </c>
    </row>
    <row r="3248" spans="1:12">
      <c r="A3248">
        <v>1803</v>
      </c>
      <c r="B3248" t="s">
        <v>619</v>
      </c>
      <c r="C3248">
        <v>147</v>
      </c>
      <c r="D3248" t="s">
        <v>1236</v>
      </c>
      <c r="E3248">
        <v>2019</v>
      </c>
      <c r="F3248" s="15">
        <f>IF(VLOOKUP(IF($A3248&lt;1500,'BM011'!$D$5,IF($A3248&lt;1800,'BM011'!$D$5,IF($A3248&lt;2000,'BM011'!$D$5,$A3248))),'BM011'!$D$5:$U$607,'BM011'!U$609,0)="BRUG KOM",VLOOKUP($C3248,'BM010'!$C$5:$T$102,'BM010'!T$104,0),VLOOKUP(IF($A3248&lt;1500,'BM011'!$D$5,IF($A3248&lt;1800,'BM011'!$D$5,IF($A3248&lt;2000,'BM011'!$D$5,$A3248))),'BM011'!$D$5:$U$607,'BM011'!U$609,0))</f>
        <v>50449.75</v>
      </c>
      <c r="G3248">
        <f>SUMIFS(Baggrundsvariable!D$3:D$296,Baggrundsvariable!$A$3:$A$296,Samlet!$C3248,Baggrundsvariable!$C$3:$C$296,Samlet!$E3248)</f>
        <v>276683</v>
      </c>
      <c r="H3248" s="8">
        <f>SUMIFS(Baggrundsvariable!E$3:E$296,Baggrundsvariable!$A$3:$A$296,Samlet!$C3248,Baggrundsvariable!$C$3:$C$296,Samlet!$E3248)</f>
        <v>0.70833333333333337</v>
      </c>
      <c r="I3248" s="8">
        <f>SUMIFS(Baggrundsvariable!F$3:F$296,Baggrundsvariable!$A$3:$A$296,Samlet!$C3248,Baggrundsvariable!$C$3:$C$296,Samlet!$E3248)</f>
        <v>3.4</v>
      </c>
      <c r="J3248" s="8">
        <f>SUMIFS(Baggrundsvariable!G$3:G$296,Baggrundsvariable!$A$3:$A$296,Samlet!$C3248,Baggrundsvariable!$C$3:$C$296,Samlet!$E3248)</f>
        <v>28</v>
      </c>
      <c r="K3248" s="8">
        <f>SUMIFS(Baggrundsvariable!H$3:H$296,Baggrundsvariable!$A$3:$A$296,Samlet!$C3248,Baggrundsvariable!$C$3:$C$296,Samlet!$E3248)</f>
        <v>15.6</v>
      </c>
      <c r="L3248" s="8">
        <f>SUMIFS(Baggrundsvariable!I$3:I$296,Baggrundsvariable!$A$3:$A$296,Samlet!$C3248,Baggrundsvariable!$C$3:$C$296,Samlet!$E3248)</f>
        <v>10.257425077596919</v>
      </c>
    </row>
    <row r="3249" spans="1:12">
      <c r="A3249">
        <v>1804</v>
      </c>
      <c r="B3249" t="s">
        <v>619</v>
      </c>
      <c r="C3249">
        <v>147</v>
      </c>
      <c r="D3249" t="s">
        <v>1236</v>
      </c>
      <c r="E3249">
        <v>2019</v>
      </c>
      <c r="F3249" s="15">
        <f>IF(VLOOKUP(IF($A3249&lt;1500,'BM011'!$D$5,IF($A3249&lt;1800,'BM011'!$D$5,IF($A3249&lt;2000,'BM011'!$D$5,$A3249))),'BM011'!$D$5:$U$607,'BM011'!U$609,0)="BRUG KOM",VLOOKUP($C3249,'BM010'!$C$5:$T$102,'BM010'!T$104,0),VLOOKUP(IF($A3249&lt;1500,'BM011'!$D$5,IF($A3249&lt;1800,'BM011'!$D$5,IF($A3249&lt;2000,'BM011'!$D$5,$A3249))),'BM011'!$D$5:$U$607,'BM011'!U$609,0))</f>
        <v>50449.75</v>
      </c>
      <c r="G3249">
        <f>SUMIFS(Baggrundsvariable!D$3:D$296,Baggrundsvariable!$A$3:$A$296,Samlet!$C3249,Baggrundsvariable!$C$3:$C$296,Samlet!$E3249)</f>
        <v>276683</v>
      </c>
      <c r="H3249" s="8">
        <f>SUMIFS(Baggrundsvariable!E$3:E$296,Baggrundsvariable!$A$3:$A$296,Samlet!$C3249,Baggrundsvariable!$C$3:$C$296,Samlet!$E3249)</f>
        <v>0.70833333333333337</v>
      </c>
      <c r="I3249" s="8">
        <f>SUMIFS(Baggrundsvariable!F$3:F$296,Baggrundsvariable!$A$3:$A$296,Samlet!$C3249,Baggrundsvariable!$C$3:$C$296,Samlet!$E3249)</f>
        <v>3.4</v>
      </c>
      <c r="J3249" s="8">
        <f>SUMIFS(Baggrundsvariable!G$3:G$296,Baggrundsvariable!$A$3:$A$296,Samlet!$C3249,Baggrundsvariable!$C$3:$C$296,Samlet!$E3249)</f>
        <v>28</v>
      </c>
      <c r="K3249" s="8">
        <f>SUMIFS(Baggrundsvariable!H$3:H$296,Baggrundsvariable!$A$3:$A$296,Samlet!$C3249,Baggrundsvariable!$C$3:$C$296,Samlet!$E3249)</f>
        <v>15.6</v>
      </c>
      <c r="L3249" s="8">
        <f>SUMIFS(Baggrundsvariable!I$3:I$296,Baggrundsvariable!$A$3:$A$296,Samlet!$C3249,Baggrundsvariable!$C$3:$C$296,Samlet!$E3249)</f>
        <v>10.257425077596919</v>
      </c>
    </row>
    <row r="3250" spans="1:12">
      <c r="A3250">
        <v>1805</v>
      </c>
      <c r="B3250" t="s">
        <v>619</v>
      </c>
      <c r="C3250">
        <v>147</v>
      </c>
      <c r="D3250" t="s">
        <v>1236</v>
      </c>
      <c r="E3250">
        <v>2019</v>
      </c>
      <c r="F3250" s="15">
        <f>IF(VLOOKUP(IF($A3250&lt;1500,'BM011'!$D$5,IF($A3250&lt;1800,'BM011'!$D$5,IF($A3250&lt;2000,'BM011'!$D$5,$A3250))),'BM011'!$D$5:$U$607,'BM011'!U$609,0)="BRUG KOM",VLOOKUP($C3250,'BM010'!$C$5:$T$102,'BM010'!T$104,0),VLOOKUP(IF($A3250&lt;1500,'BM011'!$D$5,IF($A3250&lt;1800,'BM011'!$D$5,IF($A3250&lt;2000,'BM011'!$D$5,$A3250))),'BM011'!$D$5:$U$607,'BM011'!U$609,0))</f>
        <v>50449.75</v>
      </c>
      <c r="G3250">
        <f>SUMIFS(Baggrundsvariable!D$3:D$296,Baggrundsvariable!$A$3:$A$296,Samlet!$C3250,Baggrundsvariable!$C$3:$C$296,Samlet!$E3250)</f>
        <v>276683</v>
      </c>
      <c r="H3250" s="8">
        <f>SUMIFS(Baggrundsvariable!E$3:E$296,Baggrundsvariable!$A$3:$A$296,Samlet!$C3250,Baggrundsvariable!$C$3:$C$296,Samlet!$E3250)</f>
        <v>0.70833333333333337</v>
      </c>
      <c r="I3250" s="8">
        <f>SUMIFS(Baggrundsvariable!F$3:F$296,Baggrundsvariable!$A$3:$A$296,Samlet!$C3250,Baggrundsvariable!$C$3:$C$296,Samlet!$E3250)</f>
        <v>3.4</v>
      </c>
      <c r="J3250" s="8">
        <f>SUMIFS(Baggrundsvariable!G$3:G$296,Baggrundsvariable!$A$3:$A$296,Samlet!$C3250,Baggrundsvariable!$C$3:$C$296,Samlet!$E3250)</f>
        <v>28</v>
      </c>
      <c r="K3250" s="8">
        <f>SUMIFS(Baggrundsvariable!H$3:H$296,Baggrundsvariable!$A$3:$A$296,Samlet!$C3250,Baggrundsvariable!$C$3:$C$296,Samlet!$E3250)</f>
        <v>15.6</v>
      </c>
      <c r="L3250" s="8">
        <f>SUMIFS(Baggrundsvariable!I$3:I$296,Baggrundsvariable!$A$3:$A$296,Samlet!$C3250,Baggrundsvariable!$C$3:$C$296,Samlet!$E3250)</f>
        <v>10.257425077596919</v>
      </c>
    </row>
    <row r="3251" spans="1:12">
      <c r="A3251">
        <v>1806</v>
      </c>
      <c r="B3251" t="s">
        <v>619</v>
      </c>
      <c r="C3251">
        <v>147</v>
      </c>
      <c r="D3251" t="s">
        <v>1236</v>
      </c>
      <c r="E3251">
        <v>2019</v>
      </c>
      <c r="F3251" s="15">
        <f>IF(VLOOKUP(IF($A3251&lt;1500,'BM011'!$D$5,IF($A3251&lt;1800,'BM011'!$D$5,IF($A3251&lt;2000,'BM011'!$D$5,$A3251))),'BM011'!$D$5:$U$607,'BM011'!U$609,0)="BRUG KOM",VLOOKUP($C3251,'BM010'!$C$5:$T$102,'BM010'!T$104,0),VLOOKUP(IF($A3251&lt;1500,'BM011'!$D$5,IF($A3251&lt;1800,'BM011'!$D$5,IF($A3251&lt;2000,'BM011'!$D$5,$A3251))),'BM011'!$D$5:$U$607,'BM011'!U$609,0))</f>
        <v>50449.75</v>
      </c>
      <c r="G3251">
        <f>SUMIFS(Baggrundsvariable!D$3:D$296,Baggrundsvariable!$A$3:$A$296,Samlet!$C3251,Baggrundsvariable!$C$3:$C$296,Samlet!$E3251)</f>
        <v>276683</v>
      </c>
      <c r="H3251" s="8">
        <f>SUMIFS(Baggrundsvariable!E$3:E$296,Baggrundsvariable!$A$3:$A$296,Samlet!$C3251,Baggrundsvariable!$C$3:$C$296,Samlet!$E3251)</f>
        <v>0.70833333333333337</v>
      </c>
      <c r="I3251" s="8">
        <f>SUMIFS(Baggrundsvariable!F$3:F$296,Baggrundsvariable!$A$3:$A$296,Samlet!$C3251,Baggrundsvariable!$C$3:$C$296,Samlet!$E3251)</f>
        <v>3.4</v>
      </c>
      <c r="J3251" s="8">
        <f>SUMIFS(Baggrundsvariable!G$3:G$296,Baggrundsvariable!$A$3:$A$296,Samlet!$C3251,Baggrundsvariable!$C$3:$C$296,Samlet!$E3251)</f>
        <v>28</v>
      </c>
      <c r="K3251" s="8">
        <f>SUMIFS(Baggrundsvariable!H$3:H$296,Baggrundsvariable!$A$3:$A$296,Samlet!$C3251,Baggrundsvariable!$C$3:$C$296,Samlet!$E3251)</f>
        <v>15.6</v>
      </c>
      <c r="L3251" s="8">
        <f>SUMIFS(Baggrundsvariable!I$3:I$296,Baggrundsvariable!$A$3:$A$296,Samlet!$C3251,Baggrundsvariable!$C$3:$C$296,Samlet!$E3251)</f>
        <v>10.257425077596919</v>
      </c>
    </row>
    <row r="3252" spans="1:12">
      <c r="A3252">
        <v>1807</v>
      </c>
      <c r="B3252" t="s">
        <v>619</v>
      </c>
      <c r="C3252">
        <v>147</v>
      </c>
      <c r="D3252" t="s">
        <v>1236</v>
      </c>
      <c r="E3252">
        <v>2019</v>
      </c>
      <c r="F3252" s="15">
        <f>IF(VLOOKUP(IF($A3252&lt;1500,'BM011'!$D$5,IF($A3252&lt;1800,'BM011'!$D$5,IF($A3252&lt;2000,'BM011'!$D$5,$A3252))),'BM011'!$D$5:$U$607,'BM011'!U$609,0)="BRUG KOM",VLOOKUP($C3252,'BM010'!$C$5:$T$102,'BM010'!T$104,0),VLOOKUP(IF($A3252&lt;1500,'BM011'!$D$5,IF($A3252&lt;1800,'BM011'!$D$5,IF($A3252&lt;2000,'BM011'!$D$5,$A3252))),'BM011'!$D$5:$U$607,'BM011'!U$609,0))</f>
        <v>50449.75</v>
      </c>
      <c r="G3252">
        <f>SUMIFS(Baggrundsvariable!D$3:D$296,Baggrundsvariable!$A$3:$A$296,Samlet!$C3252,Baggrundsvariable!$C$3:$C$296,Samlet!$E3252)</f>
        <v>276683</v>
      </c>
      <c r="H3252" s="8">
        <f>SUMIFS(Baggrundsvariable!E$3:E$296,Baggrundsvariable!$A$3:$A$296,Samlet!$C3252,Baggrundsvariable!$C$3:$C$296,Samlet!$E3252)</f>
        <v>0.70833333333333337</v>
      </c>
      <c r="I3252" s="8">
        <f>SUMIFS(Baggrundsvariable!F$3:F$296,Baggrundsvariable!$A$3:$A$296,Samlet!$C3252,Baggrundsvariable!$C$3:$C$296,Samlet!$E3252)</f>
        <v>3.4</v>
      </c>
      <c r="J3252" s="8">
        <f>SUMIFS(Baggrundsvariable!G$3:G$296,Baggrundsvariable!$A$3:$A$296,Samlet!$C3252,Baggrundsvariable!$C$3:$C$296,Samlet!$E3252)</f>
        <v>28</v>
      </c>
      <c r="K3252" s="8">
        <f>SUMIFS(Baggrundsvariable!H$3:H$296,Baggrundsvariable!$A$3:$A$296,Samlet!$C3252,Baggrundsvariable!$C$3:$C$296,Samlet!$E3252)</f>
        <v>15.6</v>
      </c>
      <c r="L3252" s="8">
        <f>SUMIFS(Baggrundsvariable!I$3:I$296,Baggrundsvariable!$A$3:$A$296,Samlet!$C3252,Baggrundsvariable!$C$3:$C$296,Samlet!$E3252)</f>
        <v>10.257425077596919</v>
      </c>
    </row>
    <row r="3253" spans="1:12">
      <c r="A3253">
        <v>1808</v>
      </c>
      <c r="B3253" t="s">
        <v>619</v>
      </c>
      <c r="C3253">
        <v>147</v>
      </c>
      <c r="D3253" t="s">
        <v>1236</v>
      </c>
      <c r="E3253">
        <v>2019</v>
      </c>
      <c r="F3253" s="15">
        <f>IF(VLOOKUP(IF($A3253&lt;1500,'BM011'!$D$5,IF($A3253&lt;1800,'BM011'!$D$5,IF($A3253&lt;2000,'BM011'!$D$5,$A3253))),'BM011'!$D$5:$U$607,'BM011'!U$609,0)="BRUG KOM",VLOOKUP($C3253,'BM010'!$C$5:$T$102,'BM010'!T$104,0),VLOOKUP(IF($A3253&lt;1500,'BM011'!$D$5,IF($A3253&lt;1800,'BM011'!$D$5,IF($A3253&lt;2000,'BM011'!$D$5,$A3253))),'BM011'!$D$5:$U$607,'BM011'!U$609,0))</f>
        <v>50449.75</v>
      </c>
      <c r="G3253">
        <f>SUMIFS(Baggrundsvariable!D$3:D$296,Baggrundsvariable!$A$3:$A$296,Samlet!$C3253,Baggrundsvariable!$C$3:$C$296,Samlet!$E3253)</f>
        <v>276683</v>
      </c>
      <c r="H3253" s="8">
        <f>SUMIFS(Baggrundsvariable!E$3:E$296,Baggrundsvariable!$A$3:$A$296,Samlet!$C3253,Baggrundsvariable!$C$3:$C$296,Samlet!$E3253)</f>
        <v>0.70833333333333337</v>
      </c>
      <c r="I3253" s="8">
        <f>SUMIFS(Baggrundsvariable!F$3:F$296,Baggrundsvariable!$A$3:$A$296,Samlet!$C3253,Baggrundsvariable!$C$3:$C$296,Samlet!$E3253)</f>
        <v>3.4</v>
      </c>
      <c r="J3253" s="8">
        <f>SUMIFS(Baggrundsvariable!G$3:G$296,Baggrundsvariable!$A$3:$A$296,Samlet!$C3253,Baggrundsvariable!$C$3:$C$296,Samlet!$E3253)</f>
        <v>28</v>
      </c>
      <c r="K3253" s="8">
        <f>SUMIFS(Baggrundsvariable!H$3:H$296,Baggrundsvariable!$A$3:$A$296,Samlet!$C3253,Baggrundsvariable!$C$3:$C$296,Samlet!$E3253)</f>
        <v>15.6</v>
      </c>
      <c r="L3253" s="8">
        <f>SUMIFS(Baggrundsvariable!I$3:I$296,Baggrundsvariable!$A$3:$A$296,Samlet!$C3253,Baggrundsvariable!$C$3:$C$296,Samlet!$E3253)</f>
        <v>10.257425077596919</v>
      </c>
    </row>
    <row r="3254" spans="1:12">
      <c r="A3254">
        <v>1809</v>
      </c>
      <c r="B3254" t="s">
        <v>619</v>
      </c>
      <c r="C3254">
        <v>147</v>
      </c>
      <c r="D3254" t="s">
        <v>1236</v>
      </c>
      <c r="E3254">
        <v>2019</v>
      </c>
      <c r="F3254" s="15">
        <f>IF(VLOOKUP(IF($A3254&lt;1500,'BM011'!$D$5,IF($A3254&lt;1800,'BM011'!$D$5,IF($A3254&lt;2000,'BM011'!$D$5,$A3254))),'BM011'!$D$5:$U$607,'BM011'!U$609,0)="BRUG KOM",VLOOKUP($C3254,'BM010'!$C$5:$T$102,'BM010'!T$104,0),VLOOKUP(IF($A3254&lt;1500,'BM011'!$D$5,IF($A3254&lt;1800,'BM011'!$D$5,IF($A3254&lt;2000,'BM011'!$D$5,$A3254))),'BM011'!$D$5:$U$607,'BM011'!U$609,0))</f>
        <v>50449.75</v>
      </c>
      <c r="G3254">
        <f>SUMIFS(Baggrundsvariable!D$3:D$296,Baggrundsvariable!$A$3:$A$296,Samlet!$C3254,Baggrundsvariable!$C$3:$C$296,Samlet!$E3254)</f>
        <v>276683</v>
      </c>
      <c r="H3254" s="8">
        <f>SUMIFS(Baggrundsvariable!E$3:E$296,Baggrundsvariable!$A$3:$A$296,Samlet!$C3254,Baggrundsvariable!$C$3:$C$296,Samlet!$E3254)</f>
        <v>0.70833333333333337</v>
      </c>
      <c r="I3254" s="8">
        <f>SUMIFS(Baggrundsvariable!F$3:F$296,Baggrundsvariable!$A$3:$A$296,Samlet!$C3254,Baggrundsvariable!$C$3:$C$296,Samlet!$E3254)</f>
        <v>3.4</v>
      </c>
      <c r="J3254" s="8">
        <f>SUMIFS(Baggrundsvariable!G$3:G$296,Baggrundsvariable!$A$3:$A$296,Samlet!$C3254,Baggrundsvariable!$C$3:$C$296,Samlet!$E3254)</f>
        <v>28</v>
      </c>
      <c r="K3254" s="8">
        <f>SUMIFS(Baggrundsvariable!H$3:H$296,Baggrundsvariable!$A$3:$A$296,Samlet!$C3254,Baggrundsvariable!$C$3:$C$296,Samlet!$E3254)</f>
        <v>15.6</v>
      </c>
      <c r="L3254" s="8">
        <f>SUMIFS(Baggrundsvariable!I$3:I$296,Baggrundsvariable!$A$3:$A$296,Samlet!$C3254,Baggrundsvariable!$C$3:$C$296,Samlet!$E3254)</f>
        <v>10.257425077596919</v>
      </c>
    </row>
    <row r="3255" spans="1:12">
      <c r="A3255">
        <v>1810</v>
      </c>
      <c r="B3255" t="s">
        <v>619</v>
      </c>
      <c r="C3255">
        <v>101</v>
      </c>
      <c r="D3255" t="s">
        <v>1232</v>
      </c>
      <c r="E3255">
        <v>2019</v>
      </c>
      <c r="F3255" s="15">
        <f>IF(VLOOKUP(IF($A3255&lt;1500,'BM011'!$D$5,IF($A3255&lt;1800,'BM011'!$D$5,IF($A3255&lt;2000,'BM011'!$D$5,$A3255))),'BM011'!$D$5:$U$607,'BM011'!U$609,0)="BRUG KOM",VLOOKUP($C3255,'BM010'!$C$5:$T$102,'BM010'!T$104,0),VLOOKUP(IF($A3255&lt;1500,'BM011'!$D$5,IF($A3255&lt;1800,'BM011'!$D$5,IF($A3255&lt;2000,'BM011'!$D$5,$A3255))),'BM011'!$D$5:$U$607,'BM011'!U$609,0))</f>
        <v>37082.25</v>
      </c>
      <c r="G3255">
        <f>SUMIFS(Baggrundsvariable!D$3:D$296,Baggrundsvariable!$A$3:$A$296,Samlet!$C3255,Baggrundsvariable!$C$3:$C$296,Samlet!$E3255)</f>
        <v>228338</v>
      </c>
      <c r="H3255" s="8">
        <f>SUMIFS(Baggrundsvariable!E$3:E$296,Baggrundsvariable!$A$3:$A$296,Samlet!$C3255,Baggrundsvariable!$C$3:$C$296,Samlet!$E3255)</f>
        <v>0.7583333333333333</v>
      </c>
      <c r="I3255" s="8">
        <f>SUMIFS(Baggrundsvariable!F$3:F$296,Baggrundsvariable!$A$3:$A$296,Samlet!$C3255,Baggrundsvariable!$C$3:$C$296,Samlet!$E3255)</f>
        <v>8.8000000000000007</v>
      </c>
      <c r="J3255" s="8">
        <f>SUMIFS(Baggrundsvariable!G$3:G$296,Baggrundsvariable!$A$3:$A$296,Samlet!$C3255,Baggrundsvariable!$C$3:$C$296,Samlet!$E3255)</f>
        <v>44.9</v>
      </c>
      <c r="K3255" s="8">
        <f>SUMIFS(Baggrundsvariable!H$3:H$296,Baggrundsvariable!$A$3:$A$296,Samlet!$C3255,Baggrundsvariable!$C$3:$C$296,Samlet!$E3255)</f>
        <v>18.2</v>
      </c>
      <c r="L3255" s="8">
        <f>SUMIFS(Baggrundsvariable!I$3:I$296,Baggrundsvariable!$A$3:$A$296,Samlet!$C3255,Baggrundsvariable!$C$3:$C$296,Samlet!$E3255)</f>
        <v>15.265994309928374</v>
      </c>
    </row>
    <row r="3256" spans="1:12">
      <c r="A3256">
        <v>1810</v>
      </c>
      <c r="B3256" t="s">
        <v>619</v>
      </c>
      <c r="C3256">
        <v>147</v>
      </c>
      <c r="D3256" t="s">
        <v>1236</v>
      </c>
      <c r="E3256">
        <v>2019</v>
      </c>
      <c r="F3256" s="15">
        <f>IF(VLOOKUP(IF($A3256&lt;1500,'BM011'!$D$5,IF($A3256&lt;1800,'BM011'!$D$5,IF($A3256&lt;2000,'BM011'!$D$5,$A3256))),'BM011'!$D$5:$U$607,'BM011'!U$609,0)="BRUG KOM",VLOOKUP($C3256,'BM010'!$C$5:$T$102,'BM010'!T$104,0),VLOOKUP(IF($A3256&lt;1500,'BM011'!$D$5,IF($A3256&lt;1800,'BM011'!$D$5,IF($A3256&lt;2000,'BM011'!$D$5,$A3256))),'BM011'!$D$5:$U$607,'BM011'!U$609,0))</f>
        <v>50449.75</v>
      </c>
      <c r="G3256">
        <f>SUMIFS(Baggrundsvariable!D$3:D$296,Baggrundsvariable!$A$3:$A$296,Samlet!$C3256,Baggrundsvariable!$C$3:$C$296,Samlet!$E3256)</f>
        <v>276683</v>
      </c>
      <c r="H3256" s="8">
        <f>SUMIFS(Baggrundsvariable!E$3:E$296,Baggrundsvariable!$A$3:$A$296,Samlet!$C3256,Baggrundsvariable!$C$3:$C$296,Samlet!$E3256)</f>
        <v>0.70833333333333337</v>
      </c>
      <c r="I3256" s="8">
        <f>SUMIFS(Baggrundsvariable!F$3:F$296,Baggrundsvariable!$A$3:$A$296,Samlet!$C3256,Baggrundsvariable!$C$3:$C$296,Samlet!$E3256)</f>
        <v>3.4</v>
      </c>
      <c r="J3256" s="8">
        <f>SUMIFS(Baggrundsvariable!G$3:G$296,Baggrundsvariable!$A$3:$A$296,Samlet!$C3256,Baggrundsvariable!$C$3:$C$296,Samlet!$E3256)</f>
        <v>28</v>
      </c>
      <c r="K3256" s="8">
        <f>SUMIFS(Baggrundsvariable!H$3:H$296,Baggrundsvariable!$A$3:$A$296,Samlet!$C3256,Baggrundsvariable!$C$3:$C$296,Samlet!$E3256)</f>
        <v>15.6</v>
      </c>
      <c r="L3256" s="8">
        <f>SUMIFS(Baggrundsvariable!I$3:I$296,Baggrundsvariable!$A$3:$A$296,Samlet!$C3256,Baggrundsvariable!$C$3:$C$296,Samlet!$E3256)</f>
        <v>10.257425077596919</v>
      </c>
    </row>
    <row r="3257" spans="1:12">
      <c r="A3257">
        <v>1811</v>
      </c>
      <c r="B3257" t="s">
        <v>619</v>
      </c>
      <c r="C3257">
        <v>147</v>
      </c>
      <c r="D3257" t="s">
        <v>1236</v>
      </c>
      <c r="E3257">
        <v>2019</v>
      </c>
      <c r="F3257" s="15">
        <f>IF(VLOOKUP(IF($A3257&lt;1500,'BM011'!$D$5,IF($A3257&lt;1800,'BM011'!$D$5,IF($A3257&lt;2000,'BM011'!$D$5,$A3257))),'BM011'!$D$5:$U$607,'BM011'!U$609,0)="BRUG KOM",VLOOKUP($C3257,'BM010'!$C$5:$T$102,'BM010'!T$104,0),VLOOKUP(IF($A3257&lt;1500,'BM011'!$D$5,IF($A3257&lt;1800,'BM011'!$D$5,IF($A3257&lt;2000,'BM011'!$D$5,$A3257))),'BM011'!$D$5:$U$607,'BM011'!U$609,0))</f>
        <v>50449.75</v>
      </c>
      <c r="G3257">
        <f>SUMIFS(Baggrundsvariable!D$3:D$296,Baggrundsvariable!$A$3:$A$296,Samlet!$C3257,Baggrundsvariable!$C$3:$C$296,Samlet!$E3257)</f>
        <v>276683</v>
      </c>
      <c r="H3257" s="8">
        <f>SUMIFS(Baggrundsvariable!E$3:E$296,Baggrundsvariable!$A$3:$A$296,Samlet!$C3257,Baggrundsvariable!$C$3:$C$296,Samlet!$E3257)</f>
        <v>0.70833333333333337</v>
      </c>
      <c r="I3257" s="8">
        <f>SUMIFS(Baggrundsvariable!F$3:F$296,Baggrundsvariable!$A$3:$A$296,Samlet!$C3257,Baggrundsvariable!$C$3:$C$296,Samlet!$E3257)</f>
        <v>3.4</v>
      </c>
      <c r="J3257" s="8">
        <f>SUMIFS(Baggrundsvariable!G$3:G$296,Baggrundsvariable!$A$3:$A$296,Samlet!$C3257,Baggrundsvariable!$C$3:$C$296,Samlet!$E3257)</f>
        <v>28</v>
      </c>
      <c r="K3257" s="8">
        <f>SUMIFS(Baggrundsvariable!H$3:H$296,Baggrundsvariable!$A$3:$A$296,Samlet!$C3257,Baggrundsvariable!$C$3:$C$296,Samlet!$E3257)</f>
        <v>15.6</v>
      </c>
      <c r="L3257" s="8">
        <f>SUMIFS(Baggrundsvariable!I$3:I$296,Baggrundsvariable!$A$3:$A$296,Samlet!$C3257,Baggrundsvariable!$C$3:$C$296,Samlet!$E3257)</f>
        <v>10.257425077596919</v>
      </c>
    </row>
    <row r="3258" spans="1:12">
      <c r="A3258">
        <v>1812</v>
      </c>
      <c r="B3258" t="s">
        <v>619</v>
      </c>
      <c r="C3258">
        <v>147</v>
      </c>
      <c r="D3258" t="s">
        <v>1236</v>
      </c>
      <c r="E3258">
        <v>2019</v>
      </c>
      <c r="F3258" s="15">
        <f>IF(VLOOKUP(IF($A3258&lt;1500,'BM011'!$D$5,IF($A3258&lt;1800,'BM011'!$D$5,IF($A3258&lt;2000,'BM011'!$D$5,$A3258))),'BM011'!$D$5:$U$607,'BM011'!U$609,0)="BRUG KOM",VLOOKUP($C3258,'BM010'!$C$5:$T$102,'BM010'!T$104,0),VLOOKUP(IF($A3258&lt;1500,'BM011'!$D$5,IF($A3258&lt;1800,'BM011'!$D$5,IF($A3258&lt;2000,'BM011'!$D$5,$A3258))),'BM011'!$D$5:$U$607,'BM011'!U$609,0))</f>
        <v>50449.75</v>
      </c>
      <c r="G3258">
        <f>SUMIFS(Baggrundsvariable!D$3:D$296,Baggrundsvariable!$A$3:$A$296,Samlet!$C3258,Baggrundsvariable!$C$3:$C$296,Samlet!$E3258)</f>
        <v>276683</v>
      </c>
      <c r="H3258" s="8">
        <f>SUMIFS(Baggrundsvariable!E$3:E$296,Baggrundsvariable!$A$3:$A$296,Samlet!$C3258,Baggrundsvariable!$C$3:$C$296,Samlet!$E3258)</f>
        <v>0.70833333333333337</v>
      </c>
      <c r="I3258" s="8">
        <f>SUMIFS(Baggrundsvariable!F$3:F$296,Baggrundsvariable!$A$3:$A$296,Samlet!$C3258,Baggrundsvariable!$C$3:$C$296,Samlet!$E3258)</f>
        <v>3.4</v>
      </c>
      <c r="J3258" s="8">
        <f>SUMIFS(Baggrundsvariable!G$3:G$296,Baggrundsvariable!$A$3:$A$296,Samlet!$C3258,Baggrundsvariable!$C$3:$C$296,Samlet!$E3258)</f>
        <v>28</v>
      </c>
      <c r="K3258" s="8">
        <f>SUMIFS(Baggrundsvariable!H$3:H$296,Baggrundsvariable!$A$3:$A$296,Samlet!$C3258,Baggrundsvariable!$C$3:$C$296,Samlet!$E3258)</f>
        <v>15.6</v>
      </c>
      <c r="L3258" s="8">
        <f>SUMIFS(Baggrundsvariable!I$3:I$296,Baggrundsvariable!$A$3:$A$296,Samlet!$C3258,Baggrundsvariable!$C$3:$C$296,Samlet!$E3258)</f>
        <v>10.257425077596919</v>
      </c>
    </row>
    <row r="3259" spans="1:12">
      <c r="A3259">
        <v>1813</v>
      </c>
      <c r="B3259" t="s">
        <v>619</v>
      </c>
      <c r="C3259">
        <v>147</v>
      </c>
      <c r="D3259" t="s">
        <v>1236</v>
      </c>
      <c r="E3259">
        <v>2019</v>
      </c>
      <c r="F3259" s="15">
        <f>IF(VLOOKUP(IF($A3259&lt;1500,'BM011'!$D$5,IF($A3259&lt;1800,'BM011'!$D$5,IF($A3259&lt;2000,'BM011'!$D$5,$A3259))),'BM011'!$D$5:$U$607,'BM011'!U$609,0)="BRUG KOM",VLOOKUP($C3259,'BM010'!$C$5:$T$102,'BM010'!T$104,0),VLOOKUP(IF($A3259&lt;1500,'BM011'!$D$5,IF($A3259&lt;1800,'BM011'!$D$5,IF($A3259&lt;2000,'BM011'!$D$5,$A3259))),'BM011'!$D$5:$U$607,'BM011'!U$609,0))</f>
        <v>50449.75</v>
      </c>
      <c r="G3259">
        <f>SUMIFS(Baggrundsvariable!D$3:D$296,Baggrundsvariable!$A$3:$A$296,Samlet!$C3259,Baggrundsvariable!$C$3:$C$296,Samlet!$E3259)</f>
        <v>276683</v>
      </c>
      <c r="H3259" s="8">
        <f>SUMIFS(Baggrundsvariable!E$3:E$296,Baggrundsvariable!$A$3:$A$296,Samlet!$C3259,Baggrundsvariable!$C$3:$C$296,Samlet!$E3259)</f>
        <v>0.70833333333333337</v>
      </c>
      <c r="I3259" s="8">
        <f>SUMIFS(Baggrundsvariable!F$3:F$296,Baggrundsvariable!$A$3:$A$296,Samlet!$C3259,Baggrundsvariable!$C$3:$C$296,Samlet!$E3259)</f>
        <v>3.4</v>
      </c>
      <c r="J3259" s="8">
        <f>SUMIFS(Baggrundsvariable!G$3:G$296,Baggrundsvariable!$A$3:$A$296,Samlet!$C3259,Baggrundsvariable!$C$3:$C$296,Samlet!$E3259)</f>
        <v>28</v>
      </c>
      <c r="K3259" s="8">
        <f>SUMIFS(Baggrundsvariable!H$3:H$296,Baggrundsvariable!$A$3:$A$296,Samlet!$C3259,Baggrundsvariable!$C$3:$C$296,Samlet!$E3259)</f>
        <v>15.6</v>
      </c>
      <c r="L3259" s="8">
        <f>SUMIFS(Baggrundsvariable!I$3:I$296,Baggrundsvariable!$A$3:$A$296,Samlet!$C3259,Baggrundsvariable!$C$3:$C$296,Samlet!$E3259)</f>
        <v>10.257425077596919</v>
      </c>
    </row>
    <row r="3260" spans="1:12">
      <c r="A3260">
        <v>1814</v>
      </c>
      <c r="B3260" t="s">
        <v>619</v>
      </c>
      <c r="C3260">
        <v>147</v>
      </c>
      <c r="D3260" t="s">
        <v>1236</v>
      </c>
      <c r="E3260">
        <v>2019</v>
      </c>
      <c r="F3260" s="15">
        <f>IF(VLOOKUP(IF($A3260&lt;1500,'BM011'!$D$5,IF($A3260&lt;1800,'BM011'!$D$5,IF($A3260&lt;2000,'BM011'!$D$5,$A3260))),'BM011'!$D$5:$U$607,'BM011'!U$609,0)="BRUG KOM",VLOOKUP($C3260,'BM010'!$C$5:$T$102,'BM010'!T$104,0),VLOOKUP(IF($A3260&lt;1500,'BM011'!$D$5,IF($A3260&lt;1800,'BM011'!$D$5,IF($A3260&lt;2000,'BM011'!$D$5,$A3260))),'BM011'!$D$5:$U$607,'BM011'!U$609,0))</f>
        <v>50449.75</v>
      </c>
      <c r="G3260">
        <f>SUMIFS(Baggrundsvariable!D$3:D$296,Baggrundsvariable!$A$3:$A$296,Samlet!$C3260,Baggrundsvariable!$C$3:$C$296,Samlet!$E3260)</f>
        <v>276683</v>
      </c>
      <c r="H3260" s="8">
        <f>SUMIFS(Baggrundsvariable!E$3:E$296,Baggrundsvariable!$A$3:$A$296,Samlet!$C3260,Baggrundsvariable!$C$3:$C$296,Samlet!$E3260)</f>
        <v>0.70833333333333337</v>
      </c>
      <c r="I3260" s="8">
        <f>SUMIFS(Baggrundsvariable!F$3:F$296,Baggrundsvariable!$A$3:$A$296,Samlet!$C3260,Baggrundsvariable!$C$3:$C$296,Samlet!$E3260)</f>
        <v>3.4</v>
      </c>
      <c r="J3260" s="8">
        <f>SUMIFS(Baggrundsvariable!G$3:G$296,Baggrundsvariable!$A$3:$A$296,Samlet!$C3260,Baggrundsvariable!$C$3:$C$296,Samlet!$E3260)</f>
        <v>28</v>
      </c>
      <c r="K3260" s="8">
        <f>SUMIFS(Baggrundsvariable!H$3:H$296,Baggrundsvariable!$A$3:$A$296,Samlet!$C3260,Baggrundsvariable!$C$3:$C$296,Samlet!$E3260)</f>
        <v>15.6</v>
      </c>
      <c r="L3260" s="8">
        <f>SUMIFS(Baggrundsvariable!I$3:I$296,Baggrundsvariable!$A$3:$A$296,Samlet!$C3260,Baggrundsvariable!$C$3:$C$296,Samlet!$E3260)</f>
        <v>10.257425077596919</v>
      </c>
    </row>
    <row r="3261" spans="1:12">
      <c r="A3261">
        <v>1815</v>
      </c>
      <c r="B3261" t="s">
        <v>619</v>
      </c>
      <c r="C3261">
        <v>147</v>
      </c>
      <c r="D3261" t="s">
        <v>1236</v>
      </c>
      <c r="E3261">
        <v>2019</v>
      </c>
      <c r="F3261" s="15">
        <f>IF(VLOOKUP(IF($A3261&lt;1500,'BM011'!$D$5,IF($A3261&lt;1800,'BM011'!$D$5,IF($A3261&lt;2000,'BM011'!$D$5,$A3261))),'BM011'!$D$5:$U$607,'BM011'!U$609,0)="BRUG KOM",VLOOKUP($C3261,'BM010'!$C$5:$T$102,'BM010'!T$104,0),VLOOKUP(IF($A3261&lt;1500,'BM011'!$D$5,IF($A3261&lt;1800,'BM011'!$D$5,IF($A3261&lt;2000,'BM011'!$D$5,$A3261))),'BM011'!$D$5:$U$607,'BM011'!U$609,0))</f>
        <v>50449.75</v>
      </c>
      <c r="G3261">
        <f>SUMIFS(Baggrundsvariable!D$3:D$296,Baggrundsvariable!$A$3:$A$296,Samlet!$C3261,Baggrundsvariable!$C$3:$C$296,Samlet!$E3261)</f>
        <v>276683</v>
      </c>
      <c r="H3261" s="8">
        <f>SUMIFS(Baggrundsvariable!E$3:E$296,Baggrundsvariable!$A$3:$A$296,Samlet!$C3261,Baggrundsvariable!$C$3:$C$296,Samlet!$E3261)</f>
        <v>0.70833333333333337</v>
      </c>
      <c r="I3261" s="8">
        <f>SUMIFS(Baggrundsvariable!F$3:F$296,Baggrundsvariable!$A$3:$A$296,Samlet!$C3261,Baggrundsvariable!$C$3:$C$296,Samlet!$E3261)</f>
        <v>3.4</v>
      </c>
      <c r="J3261" s="8">
        <f>SUMIFS(Baggrundsvariable!G$3:G$296,Baggrundsvariable!$A$3:$A$296,Samlet!$C3261,Baggrundsvariable!$C$3:$C$296,Samlet!$E3261)</f>
        <v>28</v>
      </c>
      <c r="K3261" s="8">
        <f>SUMIFS(Baggrundsvariable!H$3:H$296,Baggrundsvariable!$A$3:$A$296,Samlet!$C3261,Baggrundsvariable!$C$3:$C$296,Samlet!$E3261)</f>
        <v>15.6</v>
      </c>
      <c r="L3261" s="8">
        <f>SUMIFS(Baggrundsvariable!I$3:I$296,Baggrundsvariable!$A$3:$A$296,Samlet!$C3261,Baggrundsvariable!$C$3:$C$296,Samlet!$E3261)</f>
        <v>10.257425077596919</v>
      </c>
    </row>
    <row r="3262" spans="1:12">
      <c r="A3262">
        <v>1816</v>
      </c>
      <c r="B3262" t="s">
        <v>619</v>
      </c>
      <c r="C3262">
        <v>147</v>
      </c>
      <c r="D3262" t="s">
        <v>1236</v>
      </c>
      <c r="E3262">
        <v>2019</v>
      </c>
      <c r="F3262" s="15">
        <f>IF(VLOOKUP(IF($A3262&lt;1500,'BM011'!$D$5,IF($A3262&lt;1800,'BM011'!$D$5,IF($A3262&lt;2000,'BM011'!$D$5,$A3262))),'BM011'!$D$5:$U$607,'BM011'!U$609,0)="BRUG KOM",VLOOKUP($C3262,'BM010'!$C$5:$T$102,'BM010'!T$104,0),VLOOKUP(IF($A3262&lt;1500,'BM011'!$D$5,IF($A3262&lt;1800,'BM011'!$D$5,IF($A3262&lt;2000,'BM011'!$D$5,$A3262))),'BM011'!$D$5:$U$607,'BM011'!U$609,0))</f>
        <v>50449.75</v>
      </c>
      <c r="G3262">
        <f>SUMIFS(Baggrundsvariable!D$3:D$296,Baggrundsvariable!$A$3:$A$296,Samlet!$C3262,Baggrundsvariable!$C$3:$C$296,Samlet!$E3262)</f>
        <v>276683</v>
      </c>
      <c r="H3262" s="8">
        <f>SUMIFS(Baggrundsvariable!E$3:E$296,Baggrundsvariable!$A$3:$A$296,Samlet!$C3262,Baggrundsvariable!$C$3:$C$296,Samlet!$E3262)</f>
        <v>0.70833333333333337</v>
      </c>
      <c r="I3262" s="8">
        <f>SUMIFS(Baggrundsvariable!F$3:F$296,Baggrundsvariable!$A$3:$A$296,Samlet!$C3262,Baggrundsvariable!$C$3:$C$296,Samlet!$E3262)</f>
        <v>3.4</v>
      </c>
      <c r="J3262" s="8">
        <f>SUMIFS(Baggrundsvariable!G$3:G$296,Baggrundsvariable!$A$3:$A$296,Samlet!$C3262,Baggrundsvariable!$C$3:$C$296,Samlet!$E3262)</f>
        <v>28</v>
      </c>
      <c r="K3262" s="8">
        <f>SUMIFS(Baggrundsvariable!H$3:H$296,Baggrundsvariable!$A$3:$A$296,Samlet!$C3262,Baggrundsvariable!$C$3:$C$296,Samlet!$E3262)</f>
        <v>15.6</v>
      </c>
      <c r="L3262" s="8">
        <f>SUMIFS(Baggrundsvariable!I$3:I$296,Baggrundsvariable!$A$3:$A$296,Samlet!$C3262,Baggrundsvariable!$C$3:$C$296,Samlet!$E3262)</f>
        <v>10.257425077596919</v>
      </c>
    </row>
    <row r="3263" spans="1:12">
      <c r="A3263">
        <v>1817</v>
      </c>
      <c r="B3263" t="s">
        <v>619</v>
      </c>
      <c r="C3263">
        <v>147</v>
      </c>
      <c r="D3263" t="s">
        <v>1236</v>
      </c>
      <c r="E3263">
        <v>2019</v>
      </c>
      <c r="F3263" s="15">
        <f>IF(VLOOKUP(IF($A3263&lt;1500,'BM011'!$D$5,IF($A3263&lt;1800,'BM011'!$D$5,IF($A3263&lt;2000,'BM011'!$D$5,$A3263))),'BM011'!$D$5:$U$607,'BM011'!U$609,0)="BRUG KOM",VLOOKUP($C3263,'BM010'!$C$5:$T$102,'BM010'!T$104,0),VLOOKUP(IF($A3263&lt;1500,'BM011'!$D$5,IF($A3263&lt;1800,'BM011'!$D$5,IF($A3263&lt;2000,'BM011'!$D$5,$A3263))),'BM011'!$D$5:$U$607,'BM011'!U$609,0))</f>
        <v>50449.75</v>
      </c>
      <c r="G3263">
        <f>SUMIFS(Baggrundsvariable!D$3:D$296,Baggrundsvariable!$A$3:$A$296,Samlet!$C3263,Baggrundsvariable!$C$3:$C$296,Samlet!$E3263)</f>
        <v>276683</v>
      </c>
      <c r="H3263" s="8">
        <f>SUMIFS(Baggrundsvariable!E$3:E$296,Baggrundsvariable!$A$3:$A$296,Samlet!$C3263,Baggrundsvariable!$C$3:$C$296,Samlet!$E3263)</f>
        <v>0.70833333333333337</v>
      </c>
      <c r="I3263" s="8">
        <f>SUMIFS(Baggrundsvariable!F$3:F$296,Baggrundsvariable!$A$3:$A$296,Samlet!$C3263,Baggrundsvariable!$C$3:$C$296,Samlet!$E3263)</f>
        <v>3.4</v>
      </c>
      <c r="J3263" s="8">
        <f>SUMIFS(Baggrundsvariable!G$3:G$296,Baggrundsvariable!$A$3:$A$296,Samlet!$C3263,Baggrundsvariable!$C$3:$C$296,Samlet!$E3263)</f>
        <v>28</v>
      </c>
      <c r="K3263" s="8">
        <f>SUMIFS(Baggrundsvariable!H$3:H$296,Baggrundsvariable!$A$3:$A$296,Samlet!$C3263,Baggrundsvariable!$C$3:$C$296,Samlet!$E3263)</f>
        <v>15.6</v>
      </c>
      <c r="L3263" s="8">
        <f>SUMIFS(Baggrundsvariable!I$3:I$296,Baggrundsvariable!$A$3:$A$296,Samlet!$C3263,Baggrundsvariable!$C$3:$C$296,Samlet!$E3263)</f>
        <v>10.257425077596919</v>
      </c>
    </row>
    <row r="3264" spans="1:12">
      <c r="A3264">
        <v>1818</v>
      </c>
      <c r="B3264" t="s">
        <v>619</v>
      </c>
      <c r="C3264">
        <v>147</v>
      </c>
      <c r="D3264" t="s">
        <v>1236</v>
      </c>
      <c r="E3264">
        <v>2019</v>
      </c>
      <c r="F3264" s="15">
        <f>IF(VLOOKUP(IF($A3264&lt;1500,'BM011'!$D$5,IF($A3264&lt;1800,'BM011'!$D$5,IF($A3264&lt;2000,'BM011'!$D$5,$A3264))),'BM011'!$D$5:$U$607,'BM011'!U$609,0)="BRUG KOM",VLOOKUP($C3264,'BM010'!$C$5:$T$102,'BM010'!T$104,0),VLOOKUP(IF($A3264&lt;1500,'BM011'!$D$5,IF($A3264&lt;1800,'BM011'!$D$5,IF($A3264&lt;2000,'BM011'!$D$5,$A3264))),'BM011'!$D$5:$U$607,'BM011'!U$609,0))</f>
        <v>50449.75</v>
      </c>
      <c r="G3264">
        <f>SUMIFS(Baggrundsvariable!D$3:D$296,Baggrundsvariable!$A$3:$A$296,Samlet!$C3264,Baggrundsvariable!$C$3:$C$296,Samlet!$E3264)</f>
        <v>276683</v>
      </c>
      <c r="H3264" s="8">
        <f>SUMIFS(Baggrundsvariable!E$3:E$296,Baggrundsvariable!$A$3:$A$296,Samlet!$C3264,Baggrundsvariable!$C$3:$C$296,Samlet!$E3264)</f>
        <v>0.70833333333333337</v>
      </c>
      <c r="I3264" s="8">
        <f>SUMIFS(Baggrundsvariable!F$3:F$296,Baggrundsvariable!$A$3:$A$296,Samlet!$C3264,Baggrundsvariable!$C$3:$C$296,Samlet!$E3264)</f>
        <v>3.4</v>
      </c>
      <c r="J3264" s="8">
        <f>SUMIFS(Baggrundsvariable!G$3:G$296,Baggrundsvariable!$A$3:$A$296,Samlet!$C3264,Baggrundsvariable!$C$3:$C$296,Samlet!$E3264)</f>
        <v>28</v>
      </c>
      <c r="K3264" s="8">
        <f>SUMIFS(Baggrundsvariable!H$3:H$296,Baggrundsvariable!$A$3:$A$296,Samlet!$C3264,Baggrundsvariable!$C$3:$C$296,Samlet!$E3264)</f>
        <v>15.6</v>
      </c>
      <c r="L3264" s="8">
        <f>SUMIFS(Baggrundsvariable!I$3:I$296,Baggrundsvariable!$A$3:$A$296,Samlet!$C3264,Baggrundsvariable!$C$3:$C$296,Samlet!$E3264)</f>
        <v>10.257425077596919</v>
      </c>
    </row>
    <row r="3265" spans="1:12">
      <c r="A3265">
        <v>1819</v>
      </c>
      <c r="B3265" t="s">
        <v>619</v>
      </c>
      <c r="C3265">
        <v>147</v>
      </c>
      <c r="D3265" t="s">
        <v>1236</v>
      </c>
      <c r="E3265">
        <v>2019</v>
      </c>
      <c r="F3265" s="15">
        <f>IF(VLOOKUP(IF($A3265&lt;1500,'BM011'!$D$5,IF($A3265&lt;1800,'BM011'!$D$5,IF($A3265&lt;2000,'BM011'!$D$5,$A3265))),'BM011'!$D$5:$U$607,'BM011'!U$609,0)="BRUG KOM",VLOOKUP($C3265,'BM010'!$C$5:$T$102,'BM010'!T$104,0),VLOOKUP(IF($A3265&lt;1500,'BM011'!$D$5,IF($A3265&lt;1800,'BM011'!$D$5,IF($A3265&lt;2000,'BM011'!$D$5,$A3265))),'BM011'!$D$5:$U$607,'BM011'!U$609,0))</f>
        <v>50449.75</v>
      </c>
      <c r="G3265">
        <f>SUMIFS(Baggrundsvariable!D$3:D$296,Baggrundsvariable!$A$3:$A$296,Samlet!$C3265,Baggrundsvariable!$C$3:$C$296,Samlet!$E3265)</f>
        <v>276683</v>
      </c>
      <c r="H3265" s="8">
        <f>SUMIFS(Baggrundsvariable!E$3:E$296,Baggrundsvariable!$A$3:$A$296,Samlet!$C3265,Baggrundsvariable!$C$3:$C$296,Samlet!$E3265)</f>
        <v>0.70833333333333337</v>
      </c>
      <c r="I3265" s="8">
        <f>SUMIFS(Baggrundsvariable!F$3:F$296,Baggrundsvariable!$A$3:$A$296,Samlet!$C3265,Baggrundsvariable!$C$3:$C$296,Samlet!$E3265)</f>
        <v>3.4</v>
      </c>
      <c r="J3265" s="8">
        <f>SUMIFS(Baggrundsvariable!G$3:G$296,Baggrundsvariable!$A$3:$A$296,Samlet!$C3265,Baggrundsvariable!$C$3:$C$296,Samlet!$E3265)</f>
        <v>28</v>
      </c>
      <c r="K3265" s="8">
        <f>SUMIFS(Baggrundsvariable!H$3:H$296,Baggrundsvariable!$A$3:$A$296,Samlet!$C3265,Baggrundsvariable!$C$3:$C$296,Samlet!$E3265)</f>
        <v>15.6</v>
      </c>
      <c r="L3265" s="8">
        <f>SUMIFS(Baggrundsvariable!I$3:I$296,Baggrundsvariable!$A$3:$A$296,Samlet!$C3265,Baggrundsvariable!$C$3:$C$296,Samlet!$E3265)</f>
        <v>10.257425077596919</v>
      </c>
    </row>
    <row r="3266" spans="1:12">
      <c r="A3266">
        <v>1820</v>
      </c>
      <c r="B3266" t="s">
        <v>619</v>
      </c>
      <c r="C3266">
        <v>147</v>
      </c>
      <c r="D3266" t="s">
        <v>1236</v>
      </c>
      <c r="E3266">
        <v>2019</v>
      </c>
      <c r="F3266" s="15">
        <f>IF(VLOOKUP(IF($A3266&lt;1500,'BM011'!$D$5,IF($A3266&lt;1800,'BM011'!$D$5,IF($A3266&lt;2000,'BM011'!$D$5,$A3266))),'BM011'!$D$5:$U$607,'BM011'!U$609,0)="BRUG KOM",VLOOKUP($C3266,'BM010'!$C$5:$T$102,'BM010'!T$104,0),VLOOKUP(IF($A3266&lt;1500,'BM011'!$D$5,IF($A3266&lt;1800,'BM011'!$D$5,IF($A3266&lt;2000,'BM011'!$D$5,$A3266))),'BM011'!$D$5:$U$607,'BM011'!U$609,0))</f>
        <v>50449.75</v>
      </c>
      <c r="G3266">
        <f>SUMIFS(Baggrundsvariable!D$3:D$296,Baggrundsvariable!$A$3:$A$296,Samlet!$C3266,Baggrundsvariable!$C$3:$C$296,Samlet!$E3266)</f>
        <v>276683</v>
      </c>
      <c r="H3266" s="8">
        <f>SUMIFS(Baggrundsvariable!E$3:E$296,Baggrundsvariable!$A$3:$A$296,Samlet!$C3266,Baggrundsvariable!$C$3:$C$296,Samlet!$E3266)</f>
        <v>0.70833333333333337</v>
      </c>
      <c r="I3266" s="8">
        <f>SUMIFS(Baggrundsvariable!F$3:F$296,Baggrundsvariable!$A$3:$A$296,Samlet!$C3266,Baggrundsvariable!$C$3:$C$296,Samlet!$E3266)</f>
        <v>3.4</v>
      </c>
      <c r="J3266" s="8">
        <f>SUMIFS(Baggrundsvariable!G$3:G$296,Baggrundsvariable!$A$3:$A$296,Samlet!$C3266,Baggrundsvariable!$C$3:$C$296,Samlet!$E3266)</f>
        <v>28</v>
      </c>
      <c r="K3266" s="8">
        <f>SUMIFS(Baggrundsvariable!H$3:H$296,Baggrundsvariable!$A$3:$A$296,Samlet!$C3266,Baggrundsvariable!$C$3:$C$296,Samlet!$E3266)</f>
        <v>15.6</v>
      </c>
      <c r="L3266" s="8">
        <f>SUMIFS(Baggrundsvariable!I$3:I$296,Baggrundsvariable!$A$3:$A$296,Samlet!$C3266,Baggrundsvariable!$C$3:$C$296,Samlet!$E3266)</f>
        <v>10.257425077596919</v>
      </c>
    </row>
    <row r="3267" spans="1:12">
      <c r="A3267">
        <v>1822</v>
      </c>
      <c r="B3267" t="s">
        <v>619</v>
      </c>
      <c r="C3267">
        <v>147</v>
      </c>
      <c r="D3267" t="s">
        <v>1236</v>
      </c>
      <c r="E3267">
        <v>2019</v>
      </c>
      <c r="F3267" s="15">
        <f>IF(VLOOKUP(IF($A3267&lt;1500,'BM011'!$D$5,IF($A3267&lt;1800,'BM011'!$D$5,IF($A3267&lt;2000,'BM011'!$D$5,$A3267))),'BM011'!$D$5:$U$607,'BM011'!U$609,0)="BRUG KOM",VLOOKUP($C3267,'BM010'!$C$5:$T$102,'BM010'!T$104,0),VLOOKUP(IF($A3267&lt;1500,'BM011'!$D$5,IF($A3267&lt;1800,'BM011'!$D$5,IF($A3267&lt;2000,'BM011'!$D$5,$A3267))),'BM011'!$D$5:$U$607,'BM011'!U$609,0))</f>
        <v>50449.75</v>
      </c>
      <c r="G3267">
        <f>SUMIFS(Baggrundsvariable!D$3:D$296,Baggrundsvariable!$A$3:$A$296,Samlet!$C3267,Baggrundsvariable!$C$3:$C$296,Samlet!$E3267)</f>
        <v>276683</v>
      </c>
      <c r="H3267" s="8">
        <f>SUMIFS(Baggrundsvariable!E$3:E$296,Baggrundsvariable!$A$3:$A$296,Samlet!$C3267,Baggrundsvariable!$C$3:$C$296,Samlet!$E3267)</f>
        <v>0.70833333333333337</v>
      </c>
      <c r="I3267" s="8">
        <f>SUMIFS(Baggrundsvariable!F$3:F$296,Baggrundsvariable!$A$3:$A$296,Samlet!$C3267,Baggrundsvariable!$C$3:$C$296,Samlet!$E3267)</f>
        <v>3.4</v>
      </c>
      <c r="J3267" s="8">
        <f>SUMIFS(Baggrundsvariable!G$3:G$296,Baggrundsvariable!$A$3:$A$296,Samlet!$C3267,Baggrundsvariable!$C$3:$C$296,Samlet!$E3267)</f>
        <v>28</v>
      </c>
      <c r="K3267" s="8">
        <f>SUMIFS(Baggrundsvariable!H$3:H$296,Baggrundsvariable!$A$3:$A$296,Samlet!$C3267,Baggrundsvariable!$C$3:$C$296,Samlet!$E3267)</f>
        <v>15.6</v>
      </c>
      <c r="L3267" s="8">
        <f>SUMIFS(Baggrundsvariable!I$3:I$296,Baggrundsvariable!$A$3:$A$296,Samlet!$C3267,Baggrundsvariable!$C$3:$C$296,Samlet!$E3267)</f>
        <v>10.257425077596919</v>
      </c>
    </row>
    <row r="3268" spans="1:12">
      <c r="A3268">
        <v>1823</v>
      </c>
      <c r="B3268" t="s">
        <v>619</v>
      </c>
      <c r="C3268">
        <v>147</v>
      </c>
      <c r="D3268" t="s">
        <v>1236</v>
      </c>
      <c r="E3268">
        <v>2019</v>
      </c>
      <c r="F3268" s="15">
        <f>IF(VLOOKUP(IF($A3268&lt;1500,'BM011'!$D$5,IF($A3268&lt;1800,'BM011'!$D$5,IF($A3268&lt;2000,'BM011'!$D$5,$A3268))),'BM011'!$D$5:$U$607,'BM011'!U$609,0)="BRUG KOM",VLOOKUP($C3268,'BM010'!$C$5:$T$102,'BM010'!T$104,0),VLOOKUP(IF($A3268&lt;1500,'BM011'!$D$5,IF($A3268&lt;1800,'BM011'!$D$5,IF($A3268&lt;2000,'BM011'!$D$5,$A3268))),'BM011'!$D$5:$U$607,'BM011'!U$609,0))</f>
        <v>50449.75</v>
      </c>
      <c r="G3268">
        <f>SUMIFS(Baggrundsvariable!D$3:D$296,Baggrundsvariable!$A$3:$A$296,Samlet!$C3268,Baggrundsvariable!$C$3:$C$296,Samlet!$E3268)</f>
        <v>276683</v>
      </c>
      <c r="H3268" s="8">
        <f>SUMIFS(Baggrundsvariable!E$3:E$296,Baggrundsvariable!$A$3:$A$296,Samlet!$C3268,Baggrundsvariable!$C$3:$C$296,Samlet!$E3268)</f>
        <v>0.70833333333333337</v>
      </c>
      <c r="I3268" s="8">
        <f>SUMIFS(Baggrundsvariable!F$3:F$296,Baggrundsvariable!$A$3:$A$296,Samlet!$C3268,Baggrundsvariable!$C$3:$C$296,Samlet!$E3268)</f>
        <v>3.4</v>
      </c>
      <c r="J3268" s="8">
        <f>SUMIFS(Baggrundsvariable!G$3:G$296,Baggrundsvariable!$A$3:$A$296,Samlet!$C3268,Baggrundsvariable!$C$3:$C$296,Samlet!$E3268)</f>
        <v>28</v>
      </c>
      <c r="K3268" s="8">
        <f>SUMIFS(Baggrundsvariable!H$3:H$296,Baggrundsvariable!$A$3:$A$296,Samlet!$C3268,Baggrundsvariable!$C$3:$C$296,Samlet!$E3268)</f>
        <v>15.6</v>
      </c>
      <c r="L3268" s="8">
        <f>SUMIFS(Baggrundsvariable!I$3:I$296,Baggrundsvariable!$A$3:$A$296,Samlet!$C3268,Baggrundsvariable!$C$3:$C$296,Samlet!$E3268)</f>
        <v>10.257425077596919</v>
      </c>
    </row>
    <row r="3269" spans="1:12">
      <c r="A3269">
        <v>1824</v>
      </c>
      <c r="B3269" t="s">
        <v>619</v>
      </c>
      <c r="C3269">
        <v>147</v>
      </c>
      <c r="D3269" t="s">
        <v>1236</v>
      </c>
      <c r="E3269">
        <v>2019</v>
      </c>
      <c r="F3269" s="15">
        <f>IF(VLOOKUP(IF($A3269&lt;1500,'BM011'!$D$5,IF($A3269&lt;1800,'BM011'!$D$5,IF($A3269&lt;2000,'BM011'!$D$5,$A3269))),'BM011'!$D$5:$U$607,'BM011'!U$609,0)="BRUG KOM",VLOOKUP($C3269,'BM010'!$C$5:$T$102,'BM010'!T$104,0),VLOOKUP(IF($A3269&lt;1500,'BM011'!$D$5,IF($A3269&lt;1800,'BM011'!$D$5,IF($A3269&lt;2000,'BM011'!$D$5,$A3269))),'BM011'!$D$5:$U$607,'BM011'!U$609,0))</f>
        <v>50449.75</v>
      </c>
      <c r="G3269">
        <f>SUMIFS(Baggrundsvariable!D$3:D$296,Baggrundsvariable!$A$3:$A$296,Samlet!$C3269,Baggrundsvariable!$C$3:$C$296,Samlet!$E3269)</f>
        <v>276683</v>
      </c>
      <c r="H3269" s="8">
        <f>SUMIFS(Baggrundsvariable!E$3:E$296,Baggrundsvariable!$A$3:$A$296,Samlet!$C3269,Baggrundsvariable!$C$3:$C$296,Samlet!$E3269)</f>
        <v>0.70833333333333337</v>
      </c>
      <c r="I3269" s="8">
        <f>SUMIFS(Baggrundsvariable!F$3:F$296,Baggrundsvariable!$A$3:$A$296,Samlet!$C3269,Baggrundsvariable!$C$3:$C$296,Samlet!$E3269)</f>
        <v>3.4</v>
      </c>
      <c r="J3269" s="8">
        <f>SUMIFS(Baggrundsvariable!G$3:G$296,Baggrundsvariable!$A$3:$A$296,Samlet!$C3269,Baggrundsvariable!$C$3:$C$296,Samlet!$E3269)</f>
        <v>28</v>
      </c>
      <c r="K3269" s="8">
        <f>SUMIFS(Baggrundsvariable!H$3:H$296,Baggrundsvariable!$A$3:$A$296,Samlet!$C3269,Baggrundsvariable!$C$3:$C$296,Samlet!$E3269)</f>
        <v>15.6</v>
      </c>
      <c r="L3269" s="8">
        <f>SUMIFS(Baggrundsvariable!I$3:I$296,Baggrundsvariable!$A$3:$A$296,Samlet!$C3269,Baggrundsvariable!$C$3:$C$296,Samlet!$E3269)</f>
        <v>10.257425077596919</v>
      </c>
    </row>
    <row r="3270" spans="1:12">
      <c r="A3270">
        <v>1825</v>
      </c>
      <c r="B3270" t="s">
        <v>619</v>
      </c>
      <c r="C3270">
        <v>147</v>
      </c>
      <c r="D3270" t="s">
        <v>1236</v>
      </c>
      <c r="E3270">
        <v>2019</v>
      </c>
      <c r="F3270" s="15">
        <f>IF(VLOOKUP(IF($A3270&lt;1500,'BM011'!$D$5,IF($A3270&lt;1800,'BM011'!$D$5,IF($A3270&lt;2000,'BM011'!$D$5,$A3270))),'BM011'!$D$5:$U$607,'BM011'!U$609,0)="BRUG KOM",VLOOKUP($C3270,'BM010'!$C$5:$T$102,'BM010'!T$104,0),VLOOKUP(IF($A3270&lt;1500,'BM011'!$D$5,IF($A3270&lt;1800,'BM011'!$D$5,IF($A3270&lt;2000,'BM011'!$D$5,$A3270))),'BM011'!$D$5:$U$607,'BM011'!U$609,0))</f>
        <v>50449.75</v>
      </c>
      <c r="G3270">
        <f>SUMIFS(Baggrundsvariable!D$3:D$296,Baggrundsvariable!$A$3:$A$296,Samlet!$C3270,Baggrundsvariable!$C$3:$C$296,Samlet!$E3270)</f>
        <v>276683</v>
      </c>
      <c r="H3270" s="8">
        <f>SUMIFS(Baggrundsvariable!E$3:E$296,Baggrundsvariable!$A$3:$A$296,Samlet!$C3270,Baggrundsvariable!$C$3:$C$296,Samlet!$E3270)</f>
        <v>0.70833333333333337</v>
      </c>
      <c r="I3270" s="8">
        <f>SUMIFS(Baggrundsvariable!F$3:F$296,Baggrundsvariable!$A$3:$A$296,Samlet!$C3270,Baggrundsvariable!$C$3:$C$296,Samlet!$E3270)</f>
        <v>3.4</v>
      </c>
      <c r="J3270" s="8">
        <f>SUMIFS(Baggrundsvariable!G$3:G$296,Baggrundsvariable!$A$3:$A$296,Samlet!$C3270,Baggrundsvariable!$C$3:$C$296,Samlet!$E3270)</f>
        <v>28</v>
      </c>
      <c r="K3270" s="8">
        <f>SUMIFS(Baggrundsvariable!H$3:H$296,Baggrundsvariable!$A$3:$A$296,Samlet!$C3270,Baggrundsvariable!$C$3:$C$296,Samlet!$E3270)</f>
        <v>15.6</v>
      </c>
      <c r="L3270" s="8">
        <f>SUMIFS(Baggrundsvariable!I$3:I$296,Baggrundsvariable!$A$3:$A$296,Samlet!$C3270,Baggrundsvariable!$C$3:$C$296,Samlet!$E3270)</f>
        <v>10.257425077596919</v>
      </c>
    </row>
    <row r="3271" spans="1:12">
      <c r="A3271">
        <v>1826</v>
      </c>
      <c r="B3271" t="s">
        <v>619</v>
      </c>
      <c r="C3271">
        <v>147</v>
      </c>
      <c r="D3271" t="s">
        <v>1236</v>
      </c>
      <c r="E3271">
        <v>2019</v>
      </c>
      <c r="F3271" s="15">
        <f>IF(VLOOKUP(IF($A3271&lt;1500,'BM011'!$D$5,IF($A3271&lt;1800,'BM011'!$D$5,IF($A3271&lt;2000,'BM011'!$D$5,$A3271))),'BM011'!$D$5:$U$607,'BM011'!U$609,0)="BRUG KOM",VLOOKUP($C3271,'BM010'!$C$5:$T$102,'BM010'!T$104,0),VLOOKUP(IF($A3271&lt;1500,'BM011'!$D$5,IF($A3271&lt;1800,'BM011'!$D$5,IF($A3271&lt;2000,'BM011'!$D$5,$A3271))),'BM011'!$D$5:$U$607,'BM011'!U$609,0))</f>
        <v>50449.75</v>
      </c>
      <c r="G3271">
        <f>SUMIFS(Baggrundsvariable!D$3:D$296,Baggrundsvariable!$A$3:$A$296,Samlet!$C3271,Baggrundsvariable!$C$3:$C$296,Samlet!$E3271)</f>
        <v>276683</v>
      </c>
      <c r="H3271" s="8">
        <f>SUMIFS(Baggrundsvariable!E$3:E$296,Baggrundsvariable!$A$3:$A$296,Samlet!$C3271,Baggrundsvariable!$C$3:$C$296,Samlet!$E3271)</f>
        <v>0.70833333333333337</v>
      </c>
      <c r="I3271" s="8">
        <f>SUMIFS(Baggrundsvariable!F$3:F$296,Baggrundsvariable!$A$3:$A$296,Samlet!$C3271,Baggrundsvariable!$C$3:$C$296,Samlet!$E3271)</f>
        <v>3.4</v>
      </c>
      <c r="J3271" s="8">
        <f>SUMIFS(Baggrundsvariable!G$3:G$296,Baggrundsvariable!$A$3:$A$296,Samlet!$C3271,Baggrundsvariable!$C$3:$C$296,Samlet!$E3271)</f>
        <v>28</v>
      </c>
      <c r="K3271" s="8">
        <f>SUMIFS(Baggrundsvariable!H$3:H$296,Baggrundsvariable!$A$3:$A$296,Samlet!$C3271,Baggrundsvariable!$C$3:$C$296,Samlet!$E3271)</f>
        <v>15.6</v>
      </c>
      <c r="L3271" s="8">
        <f>SUMIFS(Baggrundsvariable!I$3:I$296,Baggrundsvariable!$A$3:$A$296,Samlet!$C3271,Baggrundsvariable!$C$3:$C$296,Samlet!$E3271)</f>
        <v>10.257425077596919</v>
      </c>
    </row>
    <row r="3272" spans="1:12">
      <c r="A3272">
        <v>1827</v>
      </c>
      <c r="B3272" t="s">
        <v>619</v>
      </c>
      <c r="C3272">
        <v>147</v>
      </c>
      <c r="D3272" t="s">
        <v>1236</v>
      </c>
      <c r="E3272">
        <v>2019</v>
      </c>
      <c r="F3272" s="15">
        <f>IF(VLOOKUP(IF($A3272&lt;1500,'BM011'!$D$5,IF($A3272&lt;1800,'BM011'!$D$5,IF($A3272&lt;2000,'BM011'!$D$5,$A3272))),'BM011'!$D$5:$U$607,'BM011'!U$609,0)="BRUG KOM",VLOOKUP($C3272,'BM010'!$C$5:$T$102,'BM010'!T$104,0),VLOOKUP(IF($A3272&lt;1500,'BM011'!$D$5,IF($A3272&lt;1800,'BM011'!$D$5,IF($A3272&lt;2000,'BM011'!$D$5,$A3272))),'BM011'!$D$5:$U$607,'BM011'!U$609,0))</f>
        <v>50449.75</v>
      </c>
      <c r="G3272">
        <f>SUMIFS(Baggrundsvariable!D$3:D$296,Baggrundsvariable!$A$3:$A$296,Samlet!$C3272,Baggrundsvariable!$C$3:$C$296,Samlet!$E3272)</f>
        <v>276683</v>
      </c>
      <c r="H3272" s="8">
        <f>SUMIFS(Baggrundsvariable!E$3:E$296,Baggrundsvariable!$A$3:$A$296,Samlet!$C3272,Baggrundsvariable!$C$3:$C$296,Samlet!$E3272)</f>
        <v>0.70833333333333337</v>
      </c>
      <c r="I3272" s="8">
        <f>SUMIFS(Baggrundsvariable!F$3:F$296,Baggrundsvariable!$A$3:$A$296,Samlet!$C3272,Baggrundsvariable!$C$3:$C$296,Samlet!$E3272)</f>
        <v>3.4</v>
      </c>
      <c r="J3272" s="8">
        <f>SUMIFS(Baggrundsvariable!G$3:G$296,Baggrundsvariable!$A$3:$A$296,Samlet!$C3272,Baggrundsvariable!$C$3:$C$296,Samlet!$E3272)</f>
        <v>28</v>
      </c>
      <c r="K3272" s="8">
        <f>SUMIFS(Baggrundsvariable!H$3:H$296,Baggrundsvariable!$A$3:$A$296,Samlet!$C3272,Baggrundsvariable!$C$3:$C$296,Samlet!$E3272)</f>
        <v>15.6</v>
      </c>
      <c r="L3272" s="8">
        <f>SUMIFS(Baggrundsvariable!I$3:I$296,Baggrundsvariable!$A$3:$A$296,Samlet!$C3272,Baggrundsvariable!$C$3:$C$296,Samlet!$E3272)</f>
        <v>10.257425077596919</v>
      </c>
    </row>
    <row r="3273" spans="1:12">
      <c r="A3273">
        <v>1828</v>
      </c>
      <c r="B3273" t="s">
        <v>619</v>
      </c>
      <c r="C3273">
        <v>147</v>
      </c>
      <c r="D3273" t="s">
        <v>1236</v>
      </c>
      <c r="E3273">
        <v>2019</v>
      </c>
      <c r="F3273" s="15">
        <f>IF(VLOOKUP(IF($A3273&lt;1500,'BM011'!$D$5,IF($A3273&lt;1800,'BM011'!$D$5,IF($A3273&lt;2000,'BM011'!$D$5,$A3273))),'BM011'!$D$5:$U$607,'BM011'!U$609,0)="BRUG KOM",VLOOKUP($C3273,'BM010'!$C$5:$T$102,'BM010'!T$104,0),VLOOKUP(IF($A3273&lt;1500,'BM011'!$D$5,IF($A3273&lt;1800,'BM011'!$D$5,IF($A3273&lt;2000,'BM011'!$D$5,$A3273))),'BM011'!$D$5:$U$607,'BM011'!U$609,0))</f>
        <v>50449.75</v>
      </c>
      <c r="G3273">
        <f>SUMIFS(Baggrundsvariable!D$3:D$296,Baggrundsvariable!$A$3:$A$296,Samlet!$C3273,Baggrundsvariable!$C$3:$C$296,Samlet!$E3273)</f>
        <v>276683</v>
      </c>
      <c r="H3273" s="8">
        <f>SUMIFS(Baggrundsvariable!E$3:E$296,Baggrundsvariable!$A$3:$A$296,Samlet!$C3273,Baggrundsvariable!$C$3:$C$296,Samlet!$E3273)</f>
        <v>0.70833333333333337</v>
      </c>
      <c r="I3273" s="8">
        <f>SUMIFS(Baggrundsvariable!F$3:F$296,Baggrundsvariable!$A$3:$A$296,Samlet!$C3273,Baggrundsvariable!$C$3:$C$296,Samlet!$E3273)</f>
        <v>3.4</v>
      </c>
      <c r="J3273" s="8">
        <f>SUMIFS(Baggrundsvariable!G$3:G$296,Baggrundsvariable!$A$3:$A$296,Samlet!$C3273,Baggrundsvariable!$C$3:$C$296,Samlet!$E3273)</f>
        <v>28</v>
      </c>
      <c r="K3273" s="8">
        <f>SUMIFS(Baggrundsvariable!H$3:H$296,Baggrundsvariable!$A$3:$A$296,Samlet!$C3273,Baggrundsvariable!$C$3:$C$296,Samlet!$E3273)</f>
        <v>15.6</v>
      </c>
      <c r="L3273" s="8">
        <f>SUMIFS(Baggrundsvariable!I$3:I$296,Baggrundsvariable!$A$3:$A$296,Samlet!$C3273,Baggrundsvariable!$C$3:$C$296,Samlet!$E3273)</f>
        <v>10.257425077596919</v>
      </c>
    </row>
    <row r="3274" spans="1:12">
      <c r="A3274">
        <v>1829</v>
      </c>
      <c r="B3274" t="s">
        <v>619</v>
      </c>
      <c r="C3274">
        <v>147</v>
      </c>
      <c r="D3274" t="s">
        <v>1236</v>
      </c>
      <c r="E3274">
        <v>2019</v>
      </c>
      <c r="F3274" s="15">
        <f>IF(VLOOKUP(IF($A3274&lt;1500,'BM011'!$D$5,IF($A3274&lt;1800,'BM011'!$D$5,IF($A3274&lt;2000,'BM011'!$D$5,$A3274))),'BM011'!$D$5:$U$607,'BM011'!U$609,0)="BRUG KOM",VLOOKUP($C3274,'BM010'!$C$5:$T$102,'BM010'!T$104,0),VLOOKUP(IF($A3274&lt;1500,'BM011'!$D$5,IF($A3274&lt;1800,'BM011'!$D$5,IF($A3274&lt;2000,'BM011'!$D$5,$A3274))),'BM011'!$D$5:$U$607,'BM011'!U$609,0))</f>
        <v>50449.75</v>
      </c>
      <c r="G3274">
        <f>SUMIFS(Baggrundsvariable!D$3:D$296,Baggrundsvariable!$A$3:$A$296,Samlet!$C3274,Baggrundsvariable!$C$3:$C$296,Samlet!$E3274)</f>
        <v>276683</v>
      </c>
      <c r="H3274" s="8">
        <f>SUMIFS(Baggrundsvariable!E$3:E$296,Baggrundsvariable!$A$3:$A$296,Samlet!$C3274,Baggrundsvariable!$C$3:$C$296,Samlet!$E3274)</f>
        <v>0.70833333333333337</v>
      </c>
      <c r="I3274" s="8">
        <f>SUMIFS(Baggrundsvariable!F$3:F$296,Baggrundsvariable!$A$3:$A$296,Samlet!$C3274,Baggrundsvariable!$C$3:$C$296,Samlet!$E3274)</f>
        <v>3.4</v>
      </c>
      <c r="J3274" s="8">
        <f>SUMIFS(Baggrundsvariable!G$3:G$296,Baggrundsvariable!$A$3:$A$296,Samlet!$C3274,Baggrundsvariable!$C$3:$C$296,Samlet!$E3274)</f>
        <v>28</v>
      </c>
      <c r="K3274" s="8">
        <f>SUMIFS(Baggrundsvariable!H$3:H$296,Baggrundsvariable!$A$3:$A$296,Samlet!$C3274,Baggrundsvariable!$C$3:$C$296,Samlet!$E3274)</f>
        <v>15.6</v>
      </c>
      <c r="L3274" s="8">
        <f>SUMIFS(Baggrundsvariable!I$3:I$296,Baggrundsvariable!$A$3:$A$296,Samlet!$C3274,Baggrundsvariable!$C$3:$C$296,Samlet!$E3274)</f>
        <v>10.257425077596919</v>
      </c>
    </row>
    <row r="3275" spans="1:12">
      <c r="A3275">
        <v>1850</v>
      </c>
      <c r="B3275" t="s">
        <v>619</v>
      </c>
      <c r="C3275">
        <v>147</v>
      </c>
      <c r="D3275" t="s">
        <v>1236</v>
      </c>
      <c r="E3275">
        <v>2019</v>
      </c>
      <c r="F3275" s="15">
        <f>IF(VLOOKUP(IF($A3275&lt;1500,'BM011'!$D$5,IF($A3275&lt;1800,'BM011'!$D$5,IF($A3275&lt;2000,'BM011'!$D$5,$A3275))),'BM011'!$D$5:$U$607,'BM011'!U$609,0)="BRUG KOM",VLOOKUP($C3275,'BM010'!$C$5:$T$102,'BM010'!T$104,0),VLOOKUP(IF($A3275&lt;1500,'BM011'!$D$5,IF($A3275&lt;1800,'BM011'!$D$5,IF($A3275&lt;2000,'BM011'!$D$5,$A3275))),'BM011'!$D$5:$U$607,'BM011'!U$609,0))</f>
        <v>50449.75</v>
      </c>
      <c r="G3275">
        <f>SUMIFS(Baggrundsvariable!D$3:D$296,Baggrundsvariable!$A$3:$A$296,Samlet!$C3275,Baggrundsvariable!$C$3:$C$296,Samlet!$E3275)</f>
        <v>276683</v>
      </c>
      <c r="H3275" s="8">
        <f>SUMIFS(Baggrundsvariable!E$3:E$296,Baggrundsvariable!$A$3:$A$296,Samlet!$C3275,Baggrundsvariable!$C$3:$C$296,Samlet!$E3275)</f>
        <v>0.70833333333333337</v>
      </c>
      <c r="I3275" s="8">
        <f>SUMIFS(Baggrundsvariable!F$3:F$296,Baggrundsvariable!$A$3:$A$296,Samlet!$C3275,Baggrundsvariable!$C$3:$C$296,Samlet!$E3275)</f>
        <v>3.4</v>
      </c>
      <c r="J3275" s="8">
        <f>SUMIFS(Baggrundsvariable!G$3:G$296,Baggrundsvariable!$A$3:$A$296,Samlet!$C3275,Baggrundsvariable!$C$3:$C$296,Samlet!$E3275)</f>
        <v>28</v>
      </c>
      <c r="K3275" s="8">
        <f>SUMIFS(Baggrundsvariable!H$3:H$296,Baggrundsvariable!$A$3:$A$296,Samlet!$C3275,Baggrundsvariable!$C$3:$C$296,Samlet!$E3275)</f>
        <v>15.6</v>
      </c>
      <c r="L3275" s="8">
        <f>SUMIFS(Baggrundsvariable!I$3:I$296,Baggrundsvariable!$A$3:$A$296,Samlet!$C3275,Baggrundsvariable!$C$3:$C$296,Samlet!$E3275)</f>
        <v>10.257425077596919</v>
      </c>
    </row>
    <row r="3276" spans="1:12">
      <c r="A3276">
        <v>1851</v>
      </c>
      <c r="B3276" t="s">
        <v>619</v>
      </c>
      <c r="C3276">
        <v>147</v>
      </c>
      <c r="D3276" t="s">
        <v>1236</v>
      </c>
      <c r="E3276">
        <v>2019</v>
      </c>
      <c r="F3276" s="15">
        <f>IF(VLOOKUP(IF($A3276&lt;1500,'BM011'!$D$5,IF($A3276&lt;1800,'BM011'!$D$5,IF($A3276&lt;2000,'BM011'!$D$5,$A3276))),'BM011'!$D$5:$U$607,'BM011'!U$609,0)="BRUG KOM",VLOOKUP($C3276,'BM010'!$C$5:$T$102,'BM010'!T$104,0),VLOOKUP(IF($A3276&lt;1500,'BM011'!$D$5,IF($A3276&lt;1800,'BM011'!$D$5,IF($A3276&lt;2000,'BM011'!$D$5,$A3276))),'BM011'!$D$5:$U$607,'BM011'!U$609,0))</f>
        <v>50449.75</v>
      </c>
      <c r="G3276">
        <f>SUMIFS(Baggrundsvariable!D$3:D$296,Baggrundsvariable!$A$3:$A$296,Samlet!$C3276,Baggrundsvariable!$C$3:$C$296,Samlet!$E3276)</f>
        <v>276683</v>
      </c>
      <c r="H3276" s="8">
        <f>SUMIFS(Baggrundsvariable!E$3:E$296,Baggrundsvariable!$A$3:$A$296,Samlet!$C3276,Baggrundsvariable!$C$3:$C$296,Samlet!$E3276)</f>
        <v>0.70833333333333337</v>
      </c>
      <c r="I3276" s="8">
        <f>SUMIFS(Baggrundsvariable!F$3:F$296,Baggrundsvariable!$A$3:$A$296,Samlet!$C3276,Baggrundsvariable!$C$3:$C$296,Samlet!$E3276)</f>
        <v>3.4</v>
      </c>
      <c r="J3276" s="8">
        <f>SUMIFS(Baggrundsvariable!G$3:G$296,Baggrundsvariable!$A$3:$A$296,Samlet!$C3276,Baggrundsvariable!$C$3:$C$296,Samlet!$E3276)</f>
        <v>28</v>
      </c>
      <c r="K3276" s="8">
        <f>SUMIFS(Baggrundsvariable!H$3:H$296,Baggrundsvariable!$A$3:$A$296,Samlet!$C3276,Baggrundsvariable!$C$3:$C$296,Samlet!$E3276)</f>
        <v>15.6</v>
      </c>
      <c r="L3276" s="8">
        <f>SUMIFS(Baggrundsvariable!I$3:I$296,Baggrundsvariable!$A$3:$A$296,Samlet!$C3276,Baggrundsvariable!$C$3:$C$296,Samlet!$E3276)</f>
        <v>10.257425077596919</v>
      </c>
    </row>
    <row r="3277" spans="1:12">
      <c r="A3277">
        <v>1852</v>
      </c>
      <c r="B3277" t="s">
        <v>619</v>
      </c>
      <c r="C3277">
        <v>147</v>
      </c>
      <c r="D3277" t="s">
        <v>1236</v>
      </c>
      <c r="E3277">
        <v>2019</v>
      </c>
      <c r="F3277" s="15">
        <f>IF(VLOOKUP(IF($A3277&lt;1500,'BM011'!$D$5,IF($A3277&lt;1800,'BM011'!$D$5,IF($A3277&lt;2000,'BM011'!$D$5,$A3277))),'BM011'!$D$5:$U$607,'BM011'!U$609,0)="BRUG KOM",VLOOKUP($C3277,'BM010'!$C$5:$T$102,'BM010'!T$104,0),VLOOKUP(IF($A3277&lt;1500,'BM011'!$D$5,IF($A3277&lt;1800,'BM011'!$D$5,IF($A3277&lt;2000,'BM011'!$D$5,$A3277))),'BM011'!$D$5:$U$607,'BM011'!U$609,0))</f>
        <v>50449.75</v>
      </c>
      <c r="G3277">
        <f>SUMIFS(Baggrundsvariable!D$3:D$296,Baggrundsvariable!$A$3:$A$296,Samlet!$C3277,Baggrundsvariable!$C$3:$C$296,Samlet!$E3277)</f>
        <v>276683</v>
      </c>
      <c r="H3277" s="8">
        <f>SUMIFS(Baggrundsvariable!E$3:E$296,Baggrundsvariable!$A$3:$A$296,Samlet!$C3277,Baggrundsvariable!$C$3:$C$296,Samlet!$E3277)</f>
        <v>0.70833333333333337</v>
      </c>
      <c r="I3277" s="8">
        <f>SUMIFS(Baggrundsvariable!F$3:F$296,Baggrundsvariable!$A$3:$A$296,Samlet!$C3277,Baggrundsvariable!$C$3:$C$296,Samlet!$E3277)</f>
        <v>3.4</v>
      </c>
      <c r="J3277" s="8">
        <f>SUMIFS(Baggrundsvariable!G$3:G$296,Baggrundsvariable!$A$3:$A$296,Samlet!$C3277,Baggrundsvariable!$C$3:$C$296,Samlet!$E3277)</f>
        <v>28</v>
      </c>
      <c r="K3277" s="8">
        <f>SUMIFS(Baggrundsvariable!H$3:H$296,Baggrundsvariable!$A$3:$A$296,Samlet!$C3277,Baggrundsvariable!$C$3:$C$296,Samlet!$E3277)</f>
        <v>15.6</v>
      </c>
      <c r="L3277" s="8">
        <f>SUMIFS(Baggrundsvariable!I$3:I$296,Baggrundsvariable!$A$3:$A$296,Samlet!$C3277,Baggrundsvariable!$C$3:$C$296,Samlet!$E3277)</f>
        <v>10.257425077596919</v>
      </c>
    </row>
    <row r="3278" spans="1:12">
      <c r="A3278">
        <v>1853</v>
      </c>
      <c r="B3278" t="s">
        <v>619</v>
      </c>
      <c r="C3278">
        <v>147</v>
      </c>
      <c r="D3278" t="s">
        <v>1236</v>
      </c>
      <c r="E3278">
        <v>2019</v>
      </c>
      <c r="F3278" s="15">
        <f>IF(VLOOKUP(IF($A3278&lt;1500,'BM011'!$D$5,IF($A3278&lt;1800,'BM011'!$D$5,IF($A3278&lt;2000,'BM011'!$D$5,$A3278))),'BM011'!$D$5:$U$607,'BM011'!U$609,0)="BRUG KOM",VLOOKUP($C3278,'BM010'!$C$5:$T$102,'BM010'!T$104,0),VLOOKUP(IF($A3278&lt;1500,'BM011'!$D$5,IF($A3278&lt;1800,'BM011'!$D$5,IF($A3278&lt;2000,'BM011'!$D$5,$A3278))),'BM011'!$D$5:$U$607,'BM011'!U$609,0))</f>
        <v>50449.75</v>
      </c>
      <c r="G3278">
        <f>SUMIFS(Baggrundsvariable!D$3:D$296,Baggrundsvariable!$A$3:$A$296,Samlet!$C3278,Baggrundsvariable!$C$3:$C$296,Samlet!$E3278)</f>
        <v>276683</v>
      </c>
      <c r="H3278" s="8">
        <f>SUMIFS(Baggrundsvariable!E$3:E$296,Baggrundsvariable!$A$3:$A$296,Samlet!$C3278,Baggrundsvariable!$C$3:$C$296,Samlet!$E3278)</f>
        <v>0.70833333333333337</v>
      </c>
      <c r="I3278" s="8">
        <f>SUMIFS(Baggrundsvariable!F$3:F$296,Baggrundsvariable!$A$3:$A$296,Samlet!$C3278,Baggrundsvariable!$C$3:$C$296,Samlet!$E3278)</f>
        <v>3.4</v>
      </c>
      <c r="J3278" s="8">
        <f>SUMIFS(Baggrundsvariable!G$3:G$296,Baggrundsvariable!$A$3:$A$296,Samlet!$C3278,Baggrundsvariable!$C$3:$C$296,Samlet!$E3278)</f>
        <v>28</v>
      </c>
      <c r="K3278" s="8">
        <f>SUMIFS(Baggrundsvariable!H$3:H$296,Baggrundsvariable!$A$3:$A$296,Samlet!$C3278,Baggrundsvariable!$C$3:$C$296,Samlet!$E3278)</f>
        <v>15.6</v>
      </c>
      <c r="L3278" s="8">
        <f>SUMIFS(Baggrundsvariable!I$3:I$296,Baggrundsvariable!$A$3:$A$296,Samlet!$C3278,Baggrundsvariable!$C$3:$C$296,Samlet!$E3278)</f>
        <v>10.257425077596919</v>
      </c>
    </row>
    <row r="3279" spans="1:12">
      <c r="A3279">
        <v>1854</v>
      </c>
      <c r="B3279" t="s">
        <v>619</v>
      </c>
      <c r="C3279">
        <v>147</v>
      </c>
      <c r="D3279" t="s">
        <v>1236</v>
      </c>
      <c r="E3279">
        <v>2019</v>
      </c>
      <c r="F3279" s="15">
        <f>IF(VLOOKUP(IF($A3279&lt;1500,'BM011'!$D$5,IF($A3279&lt;1800,'BM011'!$D$5,IF($A3279&lt;2000,'BM011'!$D$5,$A3279))),'BM011'!$D$5:$U$607,'BM011'!U$609,0)="BRUG KOM",VLOOKUP($C3279,'BM010'!$C$5:$T$102,'BM010'!T$104,0),VLOOKUP(IF($A3279&lt;1500,'BM011'!$D$5,IF($A3279&lt;1800,'BM011'!$D$5,IF($A3279&lt;2000,'BM011'!$D$5,$A3279))),'BM011'!$D$5:$U$607,'BM011'!U$609,0))</f>
        <v>50449.75</v>
      </c>
      <c r="G3279">
        <f>SUMIFS(Baggrundsvariable!D$3:D$296,Baggrundsvariable!$A$3:$A$296,Samlet!$C3279,Baggrundsvariable!$C$3:$C$296,Samlet!$E3279)</f>
        <v>276683</v>
      </c>
      <c r="H3279" s="8">
        <f>SUMIFS(Baggrundsvariable!E$3:E$296,Baggrundsvariable!$A$3:$A$296,Samlet!$C3279,Baggrundsvariable!$C$3:$C$296,Samlet!$E3279)</f>
        <v>0.70833333333333337</v>
      </c>
      <c r="I3279" s="8">
        <f>SUMIFS(Baggrundsvariable!F$3:F$296,Baggrundsvariable!$A$3:$A$296,Samlet!$C3279,Baggrundsvariable!$C$3:$C$296,Samlet!$E3279)</f>
        <v>3.4</v>
      </c>
      <c r="J3279" s="8">
        <f>SUMIFS(Baggrundsvariable!G$3:G$296,Baggrundsvariable!$A$3:$A$296,Samlet!$C3279,Baggrundsvariable!$C$3:$C$296,Samlet!$E3279)</f>
        <v>28</v>
      </c>
      <c r="K3279" s="8">
        <f>SUMIFS(Baggrundsvariable!H$3:H$296,Baggrundsvariable!$A$3:$A$296,Samlet!$C3279,Baggrundsvariable!$C$3:$C$296,Samlet!$E3279)</f>
        <v>15.6</v>
      </c>
      <c r="L3279" s="8">
        <f>SUMIFS(Baggrundsvariable!I$3:I$296,Baggrundsvariable!$A$3:$A$296,Samlet!$C3279,Baggrundsvariable!$C$3:$C$296,Samlet!$E3279)</f>
        <v>10.257425077596919</v>
      </c>
    </row>
    <row r="3280" spans="1:12">
      <c r="A3280">
        <v>1855</v>
      </c>
      <c r="B3280" t="s">
        <v>619</v>
      </c>
      <c r="C3280">
        <v>147</v>
      </c>
      <c r="D3280" t="s">
        <v>1236</v>
      </c>
      <c r="E3280">
        <v>2019</v>
      </c>
      <c r="F3280" s="15">
        <f>IF(VLOOKUP(IF($A3280&lt;1500,'BM011'!$D$5,IF($A3280&lt;1800,'BM011'!$D$5,IF($A3280&lt;2000,'BM011'!$D$5,$A3280))),'BM011'!$D$5:$U$607,'BM011'!U$609,0)="BRUG KOM",VLOOKUP($C3280,'BM010'!$C$5:$T$102,'BM010'!T$104,0),VLOOKUP(IF($A3280&lt;1500,'BM011'!$D$5,IF($A3280&lt;1800,'BM011'!$D$5,IF($A3280&lt;2000,'BM011'!$D$5,$A3280))),'BM011'!$D$5:$U$607,'BM011'!U$609,0))</f>
        <v>50449.75</v>
      </c>
      <c r="G3280">
        <f>SUMIFS(Baggrundsvariable!D$3:D$296,Baggrundsvariable!$A$3:$A$296,Samlet!$C3280,Baggrundsvariable!$C$3:$C$296,Samlet!$E3280)</f>
        <v>276683</v>
      </c>
      <c r="H3280" s="8">
        <f>SUMIFS(Baggrundsvariable!E$3:E$296,Baggrundsvariable!$A$3:$A$296,Samlet!$C3280,Baggrundsvariable!$C$3:$C$296,Samlet!$E3280)</f>
        <v>0.70833333333333337</v>
      </c>
      <c r="I3280" s="8">
        <f>SUMIFS(Baggrundsvariable!F$3:F$296,Baggrundsvariable!$A$3:$A$296,Samlet!$C3280,Baggrundsvariable!$C$3:$C$296,Samlet!$E3280)</f>
        <v>3.4</v>
      </c>
      <c r="J3280" s="8">
        <f>SUMIFS(Baggrundsvariable!G$3:G$296,Baggrundsvariable!$A$3:$A$296,Samlet!$C3280,Baggrundsvariable!$C$3:$C$296,Samlet!$E3280)</f>
        <v>28</v>
      </c>
      <c r="K3280" s="8">
        <f>SUMIFS(Baggrundsvariable!H$3:H$296,Baggrundsvariable!$A$3:$A$296,Samlet!$C3280,Baggrundsvariable!$C$3:$C$296,Samlet!$E3280)</f>
        <v>15.6</v>
      </c>
      <c r="L3280" s="8">
        <f>SUMIFS(Baggrundsvariable!I$3:I$296,Baggrundsvariable!$A$3:$A$296,Samlet!$C3280,Baggrundsvariable!$C$3:$C$296,Samlet!$E3280)</f>
        <v>10.257425077596919</v>
      </c>
    </row>
    <row r="3281" spans="1:12">
      <c r="A3281">
        <v>1856</v>
      </c>
      <c r="B3281" t="s">
        <v>619</v>
      </c>
      <c r="C3281">
        <v>147</v>
      </c>
      <c r="D3281" t="s">
        <v>1236</v>
      </c>
      <c r="E3281">
        <v>2019</v>
      </c>
      <c r="F3281" s="15">
        <f>IF(VLOOKUP(IF($A3281&lt;1500,'BM011'!$D$5,IF($A3281&lt;1800,'BM011'!$D$5,IF($A3281&lt;2000,'BM011'!$D$5,$A3281))),'BM011'!$D$5:$U$607,'BM011'!U$609,0)="BRUG KOM",VLOOKUP($C3281,'BM010'!$C$5:$T$102,'BM010'!T$104,0),VLOOKUP(IF($A3281&lt;1500,'BM011'!$D$5,IF($A3281&lt;1800,'BM011'!$D$5,IF($A3281&lt;2000,'BM011'!$D$5,$A3281))),'BM011'!$D$5:$U$607,'BM011'!U$609,0))</f>
        <v>50449.75</v>
      </c>
      <c r="G3281">
        <f>SUMIFS(Baggrundsvariable!D$3:D$296,Baggrundsvariable!$A$3:$A$296,Samlet!$C3281,Baggrundsvariable!$C$3:$C$296,Samlet!$E3281)</f>
        <v>276683</v>
      </c>
      <c r="H3281" s="8">
        <f>SUMIFS(Baggrundsvariable!E$3:E$296,Baggrundsvariable!$A$3:$A$296,Samlet!$C3281,Baggrundsvariable!$C$3:$C$296,Samlet!$E3281)</f>
        <v>0.70833333333333337</v>
      </c>
      <c r="I3281" s="8">
        <f>SUMIFS(Baggrundsvariable!F$3:F$296,Baggrundsvariable!$A$3:$A$296,Samlet!$C3281,Baggrundsvariable!$C$3:$C$296,Samlet!$E3281)</f>
        <v>3.4</v>
      </c>
      <c r="J3281" s="8">
        <f>SUMIFS(Baggrundsvariable!G$3:G$296,Baggrundsvariable!$A$3:$A$296,Samlet!$C3281,Baggrundsvariable!$C$3:$C$296,Samlet!$E3281)</f>
        <v>28</v>
      </c>
      <c r="K3281" s="8">
        <f>SUMIFS(Baggrundsvariable!H$3:H$296,Baggrundsvariable!$A$3:$A$296,Samlet!$C3281,Baggrundsvariable!$C$3:$C$296,Samlet!$E3281)</f>
        <v>15.6</v>
      </c>
      <c r="L3281" s="8">
        <f>SUMIFS(Baggrundsvariable!I$3:I$296,Baggrundsvariable!$A$3:$A$296,Samlet!$C3281,Baggrundsvariable!$C$3:$C$296,Samlet!$E3281)</f>
        <v>10.257425077596919</v>
      </c>
    </row>
    <row r="3282" spans="1:12">
      <c r="A3282">
        <v>1857</v>
      </c>
      <c r="B3282" t="s">
        <v>619</v>
      </c>
      <c r="C3282">
        <v>147</v>
      </c>
      <c r="D3282" t="s">
        <v>1236</v>
      </c>
      <c r="E3282">
        <v>2019</v>
      </c>
      <c r="F3282" s="15">
        <f>IF(VLOOKUP(IF($A3282&lt;1500,'BM011'!$D$5,IF($A3282&lt;1800,'BM011'!$D$5,IF($A3282&lt;2000,'BM011'!$D$5,$A3282))),'BM011'!$D$5:$U$607,'BM011'!U$609,0)="BRUG KOM",VLOOKUP($C3282,'BM010'!$C$5:$T$102,'BM010'!T$104,0),VLOOKUP(IF($A3282&lt;1500,'BM011'!$D$5,IF($A3282&lt;1800,'BM011'!$D$5,IF($A3282&lt;2000,'BM011'!$D$5,$A3282))),'BM011'!$D$5:$U$607,'BM011'!U$609,0))</f>
        <v>50449.75</v>
      </c>
      <c r="G3282">
        <f>SUMIFS(Baggrundsvariable!D$3:D$296,Baggrundsvariable!$A$3:$A$296,Samlet!$C3282,Baggrundsvariable!$C$3:$C$296,Samlet!$E3282)</f>
        <v>276683</v>
      </c>
      <c r="H3282" s="8">
        <f>SUMIFS(Baggrundsvariable!E$3:E$296,Baggrundsvariable!$A$3:$A$296,Samlet!$C3282,Baggrundsvariable!$C$3:$C$296,Samlet!$E3282)</f>
        <v>0.70833333333333337</v>
      </c>
      <c r="I3282" s="8">
        <f>SUMIFS(Baggrundsvariable!F$3:F$296,Baggrundsvariable!$A$3:$A$296,Samlet!$C3282,Baggrundsvariable!$C$3:$C$296,Samlet!$E3282)</f>
        <v>3.4</v>
      </c>
      <c r="J3282" s="8">
        <f>SUMIFS(Baggrundsvariable!G$3:G$296,Baggrundsvariable!$A$3:$A$296,Samlet!$C3282,Baggrundsvariable!$C$3:$C$296,Samlet!$E3282)</f>
        <v>28</v>
      </c>
      <c r="K3282" s="8">
        <f>SUMIFS(Baggrundsvariable!H$3:H$296,Baggrundsvariable!$A$3:$A$296,Samlet!$C3282,Baggrundsvariable!$C$3:$C$296,Samlet!$E3282)</f>
        <v>15.6</v>
      </c>
      <c r="L3282" s="8">
        <f>SUMIFS(Baggrundsvariable!I$3:I$296,Baggrundsvariable!$A$3:$A$296,Samlet!$C3282,Baggrundsvariable!$C$3:$C$296,Samlet!$E3282)</f>
        <v>10.257425077596919</v>
      </c>
    </row>
    <row r="3283" spans="1:12">
      <c r="A3283">
        <v>1860</v>
      </c>
      <c r="B3283" t="s">
        <v>619</v>
      </c>
      <c r="C3283">
        <v>147</v>
      </c>
      <c r="D3283" t="s">
        <v>1236</v>
      </c>
      <c r="E3283">
        <v>2019</v>
      </c>
      <c r="F3283" s="15">
        <f>IF(VLOOKUP(IF($A3283&lt;1500,'BM011'!$D$5,IF($A3283&lt;1800,'BM011'!$D$5,IF($A3283&lt;2000,'BM011'!$D$5,$A3283))),'BM011'!$D$5:$U$607,'BM011'!U$609,0)="BRUG KOM",VLOOKUP($C3283,'BM010'!$C$5:$T$102,'BM010'!T$104,0),VLOOKUP(IF($A3283&lt;1500,'BM011'!$D$5,IF($A3283&lt;1800,'BM011'!$D$5,IF($A3283&lt;2000,'BM011'!$D$5,$A3283))),'BM011'!$D$5:$U$607,'BM011'!U$609,0))</f>
        <v>50449.75</v>
      </c>
      <c r="G3283">
        <f>SUMIFS(Baggrundsvariable!D$3:D$296,Baggrundsvariable!$A$3:$A$296,Samlet!$C3283,Baggrundsvariable!$C$3:$C$296,Samlet!$E3283)</f>
        <v>276683</v>
      </c>
      <c r="H3283" s="8">
        <f>SUMIFS(Baggrundsvariable!E$3:E$296,Baggrundsvariable!$A$3:$A$296,Samlet!$C3283,Baggrundsvariable!$C$3:$C$296,Samlet!$E3283)</f>
        <v>0.70833333333333337</v>
      </c>
      <c r="I3283" s="8">
        <f>SUMIFS(Baggrundsvariable!F$3:F$296,Baggrundsvariable!$A$3:$A$296,Samlet!$C3283,Baggrundsvariable!$C$3:$C$296,Samlet!$E3283)</f>
        <v>3.4</v>
      </c>
      <c r="J3283" s="8">
        <f>SUMIFS(Baggrundsvariable!G$3:G$296,Baggrundsvariable!$A$3:$A$296,Samlet!$C3283,Baggrundsvariable!$C$3:$C$296,Samlet!$E3283)</f>
        <v>28</v>
      </c>
      <c r="K3283" s="8">
        <f>SUMIFS(Baggrundsvariable!H$3:H$296,Baggrundsvariable!$A$3:$A$296,Samlet!$C3283,Baggrundsvariable!$C$3:$C$296,Samlet!$E3283)</f>
        <v>15.6</v>
      </c>
      <c r="L3283" s="8">
        <f>SUMIFS(Baggrundsvariable!I$3:I$296,Baggrundsvariable!$A$3:$A$296,Samlet!$C3283,Baggrundsvariable!$C$3:$C$296,Samlet!$E3283)</f>
        <v>10.257425077596919</v>
      </c>
    </row>
    <row r="3284" spans="1:12">
      <c r="A3284">
        <v>1861</v>
      </c>
      <c r="B3284" t="s">
        <v>619</v>
      </c>
      <c r="C3284">
        <v>147</v>
      </c>
      <c r="D3284" t="s">
        <v>1236</v>
      </c>
      <c r="E3284">
        <v>2019</v>
      </c>
      <c r="F3284" s="15">
        <f>IF(VLOOKUP(IF($A3284&lt;1500,'BM011'!$D$5,IF($A3284&lt;1800,'BM011'!$D$5,IF($A3284&lt;2000,'BM011'!$D$5,$A3284))),'BM011'!$D$5:$U$607,'BM011'!U$609,0)="BRUG KOM",VLOOKUP($C3284,'BM010'!$C$5:$T$102,'BM010'!T$104,0),VLOOKUP(IF($A3284&lt;1500,'BM011'!$D$5,IF($A3284&lt;1800,'BM011'!$D$5,IF($A3284&lt;2000,'BM011'!$D$5,$A3284))),'BM011'!$D$5:$U$607,'BM011'!U$609,0))</f>
        <v>50449.75</v>
      </c>
      <c r="G3284">
        <f>SUMIFS(Baggrundsvariable!D$3:D$296,Baggrundsvariable!$A$3:$A$296,Samlet!$C3284,Baggrundsvariable!$C$3:$C$296,Samlet!$E3284)</f>
        <v>276683</v>
      </c>
      <c r="H3284" s="8">
        <f>SUMIFS(Baggrundsvariable!E$3:E$296,Baggrundsvariable!$A$3:$A$296,Samlet!$C3284,Baggrundsvariable!$C$3:$C$296,Samlet!$E3284)</f>
        <v>0.70833333333333337</v>
      </c>
      <c r="I3284" s="8">
        <f>SUMIFS(Baggrundsvariable!F$3:F$296,Baggrundsvariable!$A$3:$A$296,Samlet!$C3284,Baggrundsvariable!$C$3:$C$296,Samlet!$E3284)</f>
        <v>3.4</v>
      </c>
      <c r="J3284" s="8">
        <f>SUMIFS(Baggrundsvariable!G$3:G$296,Baggrundsvariable!$A$3:$A$296,Samlet!$C3284,Baggrundsvariable!$C$3:$C$296,Samlet!$E3284)</f>
        <v>28</v>
      </c>
      <c r="K3284" s="8">
        <f>SUMIFS(Baggrundsvariable!H$3:H$296,Baggrundsvariable!$A$3:$A$296,Samlet!$C3284,Baggrundsvariable!$C$3:$C$296,Samlet!$E3284)</f>
        <v>15.6</v>
      </c>
      <c r="L3284" s="8">
        <f>SUMIFS(Baggrundsvariable!I$3:I$296,Baggrundsvariable!$A$3:$A$296,Samlet!$C3284,Baggrundsvariable!$C$3:$C$296,Samlet!$E3284)</f>
        <v>10.257425077596919</v>
      </c>
    </row>
    <row r="3285" spans="1:12">
      <c r="A3285">
        <v>1862</v>
      </c>
      <c r="B3285" t="s">
        <v>619</v>
      </c>
      <c r="C3285">
        <v>147</v>
      </c>
      <c r="D3285" t="s">
        <v>1236</v>
      </c>
      <c r="E3285">
        <v>2019</v>
      </c>
      <c r="F3285" s="15">
        <f>IF(VLOOKUP(IF($A3285&lt;1500,'BM011'!$D$5,IF($A3285&lt;1800,'BM011'!$D$5,IF($A3285&lt;2000,'BM011'!$D$5,$A3285))),'BM011'!$D$5:$U$607,'BM011'!U$609,0)="BRUG KOM",VLOOKUP($C3285,'BM010'!$C$5:$T$102,'BM010'!T$104,0),VLOOKUP(IF($A3285&lt;1500,'BM011'!$D$5,IF($A3285&lt;1800,'BM011'!$D$5,IF($A3285&lt;2000,'BM011'!$D$5,$A3285))),'BM011'!$D$5:$U$607,'BM011'!U$609,0))</f>
        <v>50449.75</v>
      </c>
      <c r="G3285">
        <f>SUMIFS(Baggrundsvariable!D$3:D$296,Baggrundsvariable!$A$3:$A$296,Samlet!$C3285,Baggrundsvariable!$C$3:$C$296,Samlet!$E3285)</f>
        <v>276683</v>
      </c>
      <c r="H3285" s="8">
        <f>SUMIFS(Baggrundsvariable!E$3:E$296,Baggrundsvariable!$A$3:$A$296,Samlet!$C3285,Baggrundsvariable!$C$3:$C$296,Samlet!$E3285)</f>
        <v>0.70833333333333337</v>
      </c>
      <c r="I3285" s="8">
        <f>SUMIFS(Baggrundsvariable!F$3:F$296,Baggrundsvariable!$A$3:$A$296,Samlet!$C3285,Baggrundsvariable!$C$3:$C$296,Samlet!$E3285)</f>
        <v>3.4</v>
      </c>
      <c r="J3285" s="8">
        <f>SUMIFS(Baggrundsvariable!G$3:G$296,Baggrundsvariable!$A$3:$A$296,Samlet!$C3285,Baggrundsvariable!$C$3:$C$296,Samlet!$E3285)</f>
        <v>28</v>
      </c>
      <c r="K3285" s="8">
        <f>SUMIFS(Baggrundsvariable!H$3:H$296,Baggrundsvariable!$A$3:$A$296,Samlet!$C3285,Baggrundsvariable!$C$3:$C$296,Samlet!$E3285)</f>
        <v>15.6</v>
      </c>
      <c r="L3285" s="8">
        <f>SUMIFS(Baggrundsvariable!I$3:I$296,Baggrundsvariable!$A$3:$A$296,Samlet!$C3285,Baggrundsvariable!$C$3:$C$296,Samlet!$E3285)</f>
        <v>10.257425077596919</v>
      </c>
    </row>
    <row r="3286" spans="1:12">
      <c r="A3286">
        <v>1863</v>
      </c>
      <c r="B3286" t="s">
        <v>619</v>
      </c>
      <c r="C3286">
        <v>147</v>
      </c>
      <c r="D3286" t="s">
        <v>1236</v>
      </c>
      <c r="E3286">
        <v>2019</v>
      </c>
      <c r="F3286" s="15">
        <f>IF(VLOOKUP(IF($A3286&lt;1500,'BM011'!$D$5,IF($A3286&lt;1800,'BM011'!$D$5,IF($A3286&lt;2000,'BM011'!$D$5,$A3286))),'BM011'!$D$5:$U$607,'BM011'!U$609,0)="BRUG KOM",VLOOKUP($C3286,'BM010'!$C$5:$T$102,'BM010'!T$104,0),VLOOKUP(IF($A3286&lt;1500,'BM011'!$D$5,IF($A3286&lt;1800,'BM011'!$D$5,IF($A3286&lt;2000,'BM011'!$D$5,$A3286))),'BM011'!$D$5:$U$607,'BM011'!U$609,0))</f>
        <v>50449.75</v>
      </c>
      <c r="G3286">
        <f>SUMIFS(Baggrundsvariable!D$3:D$296,Baggrundsvariable!$A$3:$A$296,Samlet!$C3286,Baggrundsvariable!$C$3:$C$296,Samlet!$E3286)</f>
        <v>276683</v>
      </c>
      <c r="H3286" s="8">
        <f>SUMIFS(Baggrundsvariable!E$3:E$296,Baggrundsvariable!$A$3:$A$296,Samlet!$C3286,Baggrundsvariable!$C$3:$C$296,Samlet!$E3286)</f>
        <v>0.70833333333333337</v>
      </c>
      <c r="I3286" s="8">
        <f>SUMIFS(Baggrundsvariable!F$3:F$296,Baggrundsvariable!$A$3:$A$296,Samlet!$C3286,Baggrundsvariable!$C$3:$C$296,Samlet!$E3286)</f>
        <v>3.4</v>
      </c>
      <c r="J3286" s="8">
        <f>SUMIFS(Baggrundsvariable!G$3:G$296,Baggrundsvariable!$A$3:$A$296,Samlet!$C3286,Baggrundsvariable!$C$3:$C$296,Samlet!$E3286)</f>
        <v>28</v>
      </c>
      <c r="K3286" s="8">
        <f>SUMIFS(Baggrundsvariable!H$3:H$296,Baggrundsvariable!$A$3:$A$296,Samlet!$C3286,Baggrundsvariable!$C$3:$C$296,Samlet!$E3286)</f>
        <v>15.6</v>
      </c>
      <c r="L3286" s="8">
        <f>SUMIFS(Baggrundsvariable!I$3:I$296,Baggrundsvariable!$A$3:$A$296,Samlet!$C3286,Baggrundsvariable!$C$3:$C$296,Samlet!$E3286)</f>
        <v>10.257425077596919</v>
      </c>
    </row>
    <row r="3287" spans="1:12">
      <c r="A3287">
        <v>1864</v>
      </c>
      <c r="B3287" t="s">
        <v>619</v>
      </c>
      <c r="C3287">
        <v>147</v>
      </c>
      <c r="D3287" t="s">
        <v>1236</v>
      </c>
      <c r="E3287">
        <v>2019</v>
      </c>
      <c r="F3287" s="15">
        <f>IF(VLOOKUP(IF($A3287&lt;1500,'BM011'!$D$5,IF($A3287&lt;1800,'BM011'!$D$5,IF($A3287&lt;2000,'BM011'!$D$5,$A3287))),'BM011'!$D$5:$U$607,'BM011'!U$609,0)="BRUG KOM",VLOOKUP($C3287,'BM010'!$C$5:$T$102,'BM010'!T$104,0),VLOOKUP(IF($A3287&lt;1500,'BM011'!$D$5,IF($A3287&lt;1800,'BM011'!$D$5,IF($A3287&lt;2000,'BM011'!$D$5,$A3287))),'BM011'!$D$5:$U$607,'BM011'!U$609,0))</f>
        <v>50449.75</v>
      </c>
      <c r="G3287">
        <f>SUMIFS(Baggrundsvariable!D$3:D$296,Baggrundsvariable!$A$3:$A$296,Samlet!$C3287,Baggrundsvariable!$C$3:$C$296,Samlet!$E3287)</f>
        <v>276683</v>
      </c>
      <c r="H3287" s="8">
        <f>SUMIFS(Baggrundsvariable!E$3:E$296,Baggrundsvariable!$A$3:$A$296,Samlet!$C3287,Baggrundsvariable!$C$3:$C$296,Samlet!$E3287)</f>
        <v>0.70833333333333337</v>
      </c>
      <c r="I3287" s="8">
        <f>SUMIFS(Baggrundsvariable!F$3:F$296,Baggrundsvariable!$A$3:$A$296,Samlet!$C3287,Baggrundsvariable!$C$3:$C$296,Samlet!$E3287)</f>
        <v>3.4</v>
      </c>
      <c r="J3287" s="8">
        <f>SUMIFS(Baggrundsvariable!G$3:G$296,Baggrundsvariable!$A$3:$A$296,Samlet!$C3287,Baggrundsvariable!$C$3:$C$296,Samlet!$E3287)</f>
        <v>28</v>
      </c>
      <c r="K3287" s="8">
        <f>SUMIFS(Baggrundsvariable!H$3:H$296,Baggrundsvariable!$A$3:$A$296,Samlet!$C3287,Baggrundsvariable!$C$3:$C$296,Samlet!$E3287)</f>
        <v>15.6</v>
      </c>
      <c r="L3287" s="8">
        <f>SUMIFS(Baggrundsvariable!I$3:I$296,Baggrundsvariable!$A$3:$A$296,Samlet!$C3287,Baggrundsvariable!$C$3:$C$296,Samlet!$E3287)</f>
        <v>10.257425077596919</v>
      </c>
    </row>
    <row r="3288" spans="1:12">
      <c r="A3288">
        <v>1865</v>
      </c>
      <c r="B3288" t="s">
        <v>619</v>
      </c>
      <c r="C3288">
        <v>147</v>
      </c>
      <c r="D3288" t="s">
        <v>1236</v>
      </c>
      <c r="E3288">
        <v>2019</v>
      </c>
      <c r="F3288" s="15">
        <f>IF(VLOOKUP(IF($A3288&lt;1500,'BM011'!$D$5,IF($A3288&lt;1800,'BM011'!$D$5,IF($A3288&lt;2000,'BM011'!$D$5,$A3288))),'BM011'!$D$5:$U$607,'BM011'!U$609,0)="BRUG KOM",VLOOKUP($C3288,'BM010'!$C$5:$T$102,'BM010'!T$104,0),VLOOKUP(IF($A3288&lt;1500,'BM011'!$D$5,IF($A3288&lt;1800,'BM011'!$D$5,IF($A3288&lt;2000,'BM011'!$D$5,$A3288))),'BM011'!$D$5:$U$607,'BM011'!U$609,0))</f>
        <v>50449.75</v>
      </c>
      <c r="G3288">
        <f>SUMIFS(Baggrundsvariable!D$3:D$296,Baggrundsvariable!$A$3:$A$296,Samlet!$C3288,Baggrundsvariable!$C$3:$C$296,Samlet!$E3288)</f>
        <v>276683</v>
      </c>
      <c r="H3288" s="8">
        <f>SUMIFS(Baggrundsvariable!E$3:E$296,Baggrundsvariable!$A$3:$A$296,Samlet!$C3288,Baggrundsvariable!$C$3:$C$296,Samlet!$E3288)</f>
        <v>0.70833333333333337</v>
      </c>
      <c r="I3288" s="8">
        <f>SUMIFS(Baggrundsvariable!F$3:F$296,Baggrundsvariable!$A$3:$A$296,Samlet!$C3288,Baggrundsvariable!$C$3:$C$296,Samlet!$E3288)</f>
        <v>3.4</v>
      </c>
      <c r="J3288" s="8">
        <f>SUMIFS(Baggrundsvariable!G$3:G$296,Baggrundsvariable!$A$3:$A$296,Samlet!$C3288,Baggrundsvariable!$C$3:$C$296,Samlet!$E3288)</f>
        <v>28</v>
      </c>
      <c r="K3288" s="8">
        <f>SUMIFS(Baggrundsvariable!H$3:H$296,Baggrundsvariable!$A$3:$A$296,Samlet!$C3288,Baggrundsvariable!$C$3:$C$296,Samlet!$E3288)</f>
        <v>15.6</v>
      </c>
      <c r="L3288" s="8">
        <f>SUMIFS(Baggrundsvariable!I$3:I$296,Baggrundsvariable!$A$3:$A$296,Samlet!$C3288,Baggrundsvariable!$C$3:$C$296,Samlet!$E3288)</f>
        <v>10.257425077596919</v>
      </c>
    </row>
    <row r="3289" spans="1:12">
      <c r="A3289">
        <v>1866</v>
      </c>
      <c r="B3289" t="s">
        <v>619</v>
      </c>
      <c r="C3289">
        <v>147</v>
      </c>
      <c r="D3289" t="s">
        <v>1236</v>
      </c>
      <c r="E3289">
        <v>2019</v>
      </c>
      <c r="F3289" s="15">
        <f>IF(VLOOKUP(IF($A3289&lt;1500,'BM011'!$D$5,IF($A3289&lt;1800,'BM011'!$D$5,IF($A3289&lt;2000,'BM011'!$D$5,$A3289))),'BM011'!$D$5:$U$607,'BM011'!U$609,0)="BRUG KOM",VLOOKUP($C3289,'BM010'!$C$5:$T$102,'BM010'!T$104,0),VLOOKUP(IF($A3289&lt;1500,'BM011'!$D$5,IF($A3289&lt;1800,'BM011'!$D$5,IF($A3289&lt;2000,'BM011'!$D$5,$A3289))),'BM011'!$D$5:$U$607,'BM011'!U$609,0))</f>
        <v>50449.75</v>
      </c>
      <c r="G3289">
        <f>SUMIFS(Baggrundsvariable!D$3:D$296,Baggrundsvariable!$A$3:$A$296,Samlet!$C3289,Baggrundsvariable!$C$3:$C$296,Samlet!$E3289)</f>
        <v>276683</v>
      </c>
      <c r="H3289" s="8">
        <f>SUMIFS(Baggrundsvariable!E$3:E$296,Baggrundsvariable!$A$3:$A$296,Samlet!$C3289,Baggrundsvariable!$C$3:$C$296,Samlet!$E3289)</f>
        <v>0.70833333333333337</v>
      </c>
      <c r="I3289" s="8">
        <f>SUMIFS(Baggrundsvariable!F$3:F$296,Baggrundsvariable!$A$3:$A$296,Samlet!$C3289,Baggrundsvariable!$C$3:$C$296,Samlet!$E3289)</f>
        <v>3.4</v>
      </c>
      <c r="J3289" s="8">
        <f>SUMIFS(Baggrundsvariable!G$3:G$296,Baggrundsvariable!$A$3:$A$296,Samlet!$C3289,Baggrundsvariable!$C$3:$C$296,Samlet!$E3289)</f>
        <v>28</v>
      </c>
      <c r="K3289" s="8">
        <f>SUMIFS(Baggrundsvariable!H$3:H$296,Baggrundsvariable!$A$3:$A$296,Samlet!$C3289,Baggrundsvariable!$C$3:$C$296,Samlet!$E3289)</f>
        <v>15.6</v>
      </c>
      <c r="L3289" s="8">
        <f>SUMIFS(Baggrundsvariable!I$3:I$296,Baggrundsvariable!$A$3:$A$296,Samlet!$C3289,Baggrundsvariable!$C$3:$C$296,Samlet!$E3289)</f>
        <v>10.257425077596919</v>
      </c>
    </row>
    <row r="3290" spans="1:12">
      <c r="A3290">
        <v>1867</v>
      </c>
      <c r="B3290" t="s">
        <v>619</v>
      </c>
      <c r="C3290">
        <v>147</v>
      </c>
      <c r="D3290" t="s">
        <v>1236</v>
      </c>
      <c r="E3290">
        <v>2019</v>
      </c>
      <c r="F3290" s="15">
        <f>IF(VLOOKUP(IF($A3290&lt;1500,'BM011'!$D$5,IF($A3290&lt;1800,'BM011'!$D$5,IF($A3290&lt;2000,'BM011'!$D$5,$A3290))),'BM011'!$D$5:$U$607,'BM011'!U$609,0)="BRUG KOM",VLOOKUP($C3290,'BM010'!$C$5:$T$102,'BM010'!T$104,0),VLOOKUP(IF($A3290&lt;1500,'BM011'!$D$5,IF($A3290&lt;1800,'BM011'!$D$5,IF($A3290&lt;2000,'BM011'!$D$5,$A3290))),'BM011'!$D$5:$U$607,'BM011'!U$609,0))</f>
        <v>50449.75</v>
      </c>
      <c r="G3290">
        <f>SUMIFS(Baggrundsvariable!D$3:D$296,Baggrundsvariable!$A$3:$A$296,Samlet!$C3290,Baggrundsvariable!$C$3:$C$296,Samlet!$E3290)</f>
        <v>276683</v>
      </c>
      <c r="H3290" s="8">
        <f>SUMIFS(Baggrundsvariable!E$3:E$296,Baggrundsvariable!$A$3:$A$296,Samlet!$C3290,Baggrundsvariable!$C$3:$C$296,Samlet!$E3290)</f>
        <v>0.70833333333333337</v>
      </c>
      <c r="I3290" s="8">
        <f>SUMIFS(Baggrundsvariable!F$3:F$296,Baggrundsvariable!$A$3:$A$296,Samlet!$C3290,Baggrundsvariable!$C$3:$C$296,Samlet!$E3290)</f>
        <v>3.4</v>
      </c>
      <c r="J3290" s="8">
        <f>SUMIFS(Baggrundsvariable!G$3:G$296,Baggrundsvariable!$A$3:$A$296,Samlet!$C3290,Baggrundsvariable!$C$3:$C$296,Samlet!$E3290)</f>
        <v>28</v>
      </c>
      <c r="K3290" s="8">
        <f>SUMIFS(Baggrundsvariable!H$3:H$296,Baggrundsvariable!$A$3:$A$296,Samlet!$C3290,Baggrundsvariable!$C$3:$C$296,Samlet!$E3290)</f>
        <v>15.6</v>
      </c>
      <c r="L3290" s="8">
        <f>SUMIFS(Baggrundsvariable!I$3:I$296,Baggrundsvariable!$A$3:$A$296,Samlet!$C3290,Baggrundsvariable!$C$3:$C$296,Samlet!$E3290)</f>
        <v>10.257425077596919</v>
      </c>
    </row>
    <row r="3291" spans="1:12">
      <c r="A3291">
        <v>1868</v>
      </c>
      <c r="B3291" t="s">
        <v>619</v>
      </c>
      <c r="C3291">
        <v>147</v>
      </c>
      <c r="D3291" t="s">
        <v>1236</v>
      </c>
      <c r="E3291">
        <v>2019</v>
      </c>
      <c r="F3291" s="15">
        <f>IF(VLOOKUP(IF($A3291&lt;1500,'BM011'!$D$5,IF($A3291&lt;1800,'BM011'!$D$5,IF($A3291&lt;2000,'BM011'!$D$5,$A3291))),'BM011'!$D$5:$U$607,'BM011'!U$609,0)="BRUG KOM",VLOOKUP($C3291,'BM010'!$C$5:$T$102,'BM010'!T$104,0),VLOOKUP(IF($A3291&lt;1500,'BM011'!$D$5,IF($A3291&lt;1800,'BM011'!$D$5,IF($A3291&lt;2000,'BM011'!$D$5,$A3291))),'BM011'!$D$5:$U$607,'BM011'!U$609,0))</f>
        <v>50449.75</v>
      </c>
      <c r="G3291">
        <f>SUMIFS(Baggrundsvariable!D$3:D$296,Baggrundsvariable!$A$3:$A$296,Samlet!$C3291,Baggrundsvariable!$C$3:$C$296,Samlet!$E3291)</f>
        <v>276683</v>
      </c>
      <c r="H3291" s="8">
        <f>SUMIFS(Baggrundsvariable!E$3:E$296,Baggrundsvariable!$A$3:$A$296,Samlet!$C3291,Baggrundsvariable!$C$3:$C$296,Samlet!$E3291)</f>
        <v>0.70833333333333337</v>
      </c>
      <c r="I3291" s="8">
        <f>SUMIFS(Baggrundsvariable!F$3:F$296,Baggrundsvariable!$A$3:$A$296,Samlet!$C3291,Baggrundsvariable!$C$3:$C$296,Samlet!$E3291)</f>
        <v>3.4</v>
      </c>
      <c r="J3291" s="8">
        <f>SUMIFS(Baggrundsvariable!G$3:G$296,Baggrundsvariable!$A$3:$A$296,Samlet!$C3291,Baggrundsvariable!$C$3:$C$296,Samlet!$E3291)</f>
        <v>28</v>
      </c>
      <c r="K3291" s="8">
        <f>SUMIFS(Baggrundsvariable!H$3:H$296,Baggrundsvariable!$A$3:$A$296,Samlet!$C3291,Baggrundsvariable!$C$3:$C$296,Samlet!$E3291)</f>
        <v>15.6</v>
      </c>
      <c r="L3291" s="8">
        <f>SUMIFS(Baggrundsvariable!I$3:I$296,Baggrundsvariable!$A$3:$A$296,Samlet!$C3291,Baggrundsvariable!$C$3:$C$296,Samlet!$E3291)</f>
        <v>10.257425077596919</v>
      </c>
    </row>
    <row r="3292" spans="1:12">
      <c r="A3292">
        <v>1870</v>
      </c>
      <c r="B3292" t="s">
        <v>619</v>
      </c>
      <c r="C3292">
        <v>147</v>
      </c>
      <c r="D3292" t="s">
        <v>1236</v>
      </c>
      <c r="E3292">
        <v>2019</v>
      </c>
      <c r="F3292" s="15">
        <f>IF(VLOOKUP(IF($A3292&lt;1500,'BM011'!$D$5,IF($A3292&lt;1800,'BM011'!$D$5,IF($A3292&lt;2000,'BM011'!$D$5,$A3292))),'BM011'!$D$5:$U$607,'BM011'!U$609,0)="BRUG KOM",VLOOKUP($C3292,'BM010'!$C$5:$T$102,'BM010'!T$104,0),VLOOKUP(IF($A3292&lt;1500,'BM011'!$D$5,IF($A3292&lt;1800,'BM011'!$D$5,IF($A3292&lt;2000,'BM011'!$D$5,$A3292))),'BM011'!$D$5:$U$607,'BM011'!U$609,0))</f>
        <v>50449.75</v>
      </c>
      <c r="G3292">
        <f>SUMIFS(Baggrundsvariable!D$3:D$296,Baggrundsvariable!$A$3:$A$296,Samlet!$C3292,Baggrundsvariable!$C$3:$C$296,Samlet!$E3292)</f>
        <v>276683</v>
      </c>
      <c r="H3292" s="8">
        <f>SUMIFS(Baggrundsvariable!E$3:E$296,Baggrundsvariable!$A$3:$A$296,Samlet!$C3292,Baggrundsvariable!$C$3:$C$296,Samlet!$E3292)</f>
        <v>0.70833333333333337</v>
      </c>
      <c r="I3292" s="8">
        <f>SUMIFS(Baggrundsvariable!F$3:F$296,Baggrundsvariable!$A$3:$A$296,Samlet!$C3292,Baggrundsvariable!$C$3:$C$296,Samlet!$E3292)</f>
        <v>3.4</v>
      </c>
      <c r="J3292" s="8">
        <f>SUMIFS(Baggrundsvariable!G$3:G$296,Baggrundsvariable!$A$3:$A$296,Samlet!$C3292,Baggrundsvariable!$C$3:$C$296,Samlet!$E3292)</f>
        <v>28</v>
      </c>
      <c r="K3292" s="8">
        <f>SUMIFS(Baggrundsvariable!H$3:H$296,Baggrundsvariable!$A$3:$A$296,Samlet!$C3292,Baggrundsvariable!$C$3:$C$296,Samlet!$E3292)</f>
        <v>15.6</v>
      </c>
      <c r="L3292" s="8">
        <f>SUMIFS(Baggrundsvariable!I$3:I$296,Baggrundsvariable!$A$3:$A$296,Samlet!$C3292,Baggrundsvariable!$C$3:$C$296,Samlet!$E3292)</f>
        <v>10.257425077596919</v>
      </c>
    </row>
    <row r="3293" spans="1:12">
      <c r="A3293">
        <v>1871</v>
      </c>
      <c r="B3293" t="s">
        <v>619</v>
      </c>
      <c r="C3293">
        <v>147</v>
      </c>
      <c r="D3293" t="s">
        <v>1236</v>
      </c>
      <c r="E3293">
        <v>2019</v>
      </c>
      <c r="F3293" s="15">
        <f>IF(VLOOKUP(IF($A3293&lt;1500,'BM011'!$D$5,IF($A3293&lt;1800,'BM011'!$D$5,IF($A3293&lt;2000,'BM011'!$D$5,$A3293))),'BM011'!$D$5:$U$607,'BM011'!U$609,0)="BRUG KOM",VLOOKUP($C3293,'BM010'!$C$5:$T$102,'BM010'!T$104,0),VLOOKUP(IF($A3293&lt;1500,'BM011'!$D$5,IF($A3293&lt;1800,'BM011'!$D$5,IF($A3293&lt;2000,'BM011'!$D$5,$A3293))),'BM011'!$D$5:$U$607,'BM011'!U$609,0))</f>
        <v>50449.75</v>
      </c>
      <c r="G3293">
        <f>SUMIFS(Baggrundsvariable!D$3:D$296,Baggrundsvariable!$A$3:$A$296,Samlet!$C3293,Baggrundsvariable!$C$3:$C$296,Samlet!$E3293)</f>
        <v>276683</v>
      </c>
      <c r="H3293" s="8">
        <f>SUMIFS(Baggrundsvariable!E$3:E$296,Baggrundsvariable!$A$3:$A$296,Samlet!$C3293,Baggrundsvariable!$C$3:$C$296,Samlet!$E3293)</f>
        <v>0.70833333333333337</v>
      </c>
      <c r="I3293" s="8">
        <f>SUMIFS(Baggrundsvariable!F$3:F$296,Baggrundsvariable!$A$3:$A$296,Samlet!$C3293,Baggrundsvariable!$C$3:$C$296,Samlet!$E3293)</f>
        <v>3.4</v>
      </c>
      <c r="J3293" s="8">
        <f>SUMIFS(Baggrundsvariable!G$3:G$296,Baggrundsvariable!$A$3:$A$296,Samlet!$C3293,Baggrundsvariable!$C$3:$C$296,Samlet!$E3293)</f>
        <v>28</v>
      </c>
      <c r="K3293" s="8">
        <f>SUMIFS(Baggrundsvariable!H$3:H$296,Baggrundsvariable!$A$3:$A$296,Samlet!$C3293,Baggrundsvariable!$C$3:$C$296,Samlet!$E3293)</f>
        <v>15.6</v>
      </c>
      <c r="L3293" s="8">
        <f>SUMIFS(Baggrundsvariable!I$3:I$296,Baggrundsvariable!$A$3:$A$296,Samlet!$C3293,Baggrundsvariable!$C$3:$C$296,Samlet!$E3293)</f>
        <v>10.257425077596919</v>
      </c>
    </row>
    <row r="3294" spans="1:12">
      <c r="A3294">
        <v>1872</v>
      </c>
      <c r="B3294" t="s">
        <v>619</v>
      </c>
      <c r="C3294">
        <v>147</v>
      </c>
      <c r="D3294" t="s">
        <v>1236</v>
      </c>
      <c r="E3294">
        <v>2019</v>
      </c>
      <c r="F3294" s="15">
        <f>IF(VLOOKUP(IF($A3294&lt;1500,'BM011'!$D$5,IF($A3294&lt;1800,'BM011'!$D$5,IF($A3294&lt;2000,'BM011'!$D$5,$A3294))),'BM011'!$D$5:$U$607,'BM011'!U$609,0)="BRUG KOM",VLOOKUP($C3294,'BM010'!$C$5:$T$102,'BM010'!T$104,0),VLOOKUP(IF($A3294&lt;1500,'BM011'!$D$5,IF($A3294&lt;1800,'BM011'!$D$5,IF($A3294&lt;2000,'BM011'!$D$5,$A3294))),'BM011'!$D$5:$U$607,'BM011'!U$609,0))</f>
        <v>50449.75</v>
      </c>
      <c r="G3294">
        <f>SUMIFS(Baggrundsvariable!D$3:D$296,Baggrundsvariable!$A$3:$A$296,Samlet!$C3294,Baggrundsvariable!$C$3:$C$296,Samlet!$E3294)</f>
        <v>276683</v>
      </c>
      <c r="H3294" s="8">
        <f>SUMIFS(Baggrundsvariable!E$3:E$296,Baggrundsvariable!$A$3:$A$296,Samlet!$C3294,Baggrundsvariable!$C$3:$C$296,Samlet!$E3294)</f>
        <v>0.70833333333333337</v>
      </c>
      <c r="I3294" s="8">
        <f>SUMIFS(Baggrundsvariable!F$3:F$296,Baggrundsvariable!$A$3:$A$296,Samlet!$C3294,Baggrundsvariable!$C$3:$C$296,Samlet!$E3294)</f>
        <v>3.4</v>
      </c>
      <c r="J3294" s="8">
        <f>SUMIFS(Baggrundsvariable!G$3:G$296,Baggrundsvariable!$A$3:$A$296,Samlet!$C3294,Baggrundsvariable!$C$3:$C$296,Samlet!$E3294)</f>
        <v>28</v>
      </c>
      <c r="K3294" s="8">
        <f>SUMIFS(Baggrundsvariable!H$3:H$296,Baggrundsvariable!$A$3:$A$296,Samlet!$C3294,Baggrundsvariable!$C$3:$C$296,Samlet!$E3294)</f>
        <v>15.6</v>
      </c>
      <c r="L3294" s="8">
        <f>SUMIFS(Baggrundsvariable!I$3:I$296,Baggrundsvariable!$A$3:$A$296,Samlet!$C3294,Baggrundsvariable!$C$3:$C$296,Samlet!$E3294)</f>
        <v>10.257425077596919</v>
      </c>
    </row>
    <row r="3295" spans="1:12">
      <c r="A3295">
        <v>1873</v>
      </c>
      <c r="B3295" t="s">
        <v>619</v>
      </c>
      <c r="C3295">
        <v>147</v>
      </c>
      <c r="D3295" t="s">
        <v>1236</v>
      </c>
      <c r="E3295">
        <v>2019</v>
      </c>
      <c r="F3295" s="15">
        <f>IF(VLOOKUP(IF($A3295&lt;1500,'BM011'!$D$5,IF($A3295&lt;1800,'BM011'!$D$5,IF($A3295&lt;2000,'BM011'!$D$5,$A3295))),'BM011'!$D$5:$U$607,'BM011'!U$609,0)="BRUG KOM",VLOOKUP($C3295,'BM010'!$C$5:$T$102,'BM010'!T$104,0),VLOOKUP(IF($A3295&lt;1500,'BM011'!$D$5,IF($A3295&lt;1800,'BM011'!$D$5,IF($A3295&lt;2000,'BM011'!$D$5,$A3295))),'BM011'!$D$5:$U$607,'BM011'!U$609,0))</f>
        <v>50449.75</v>
      </c>
      <c r="G3295">
        <f>SUMIFS(Baggrundsvariable!D$3:D$296,Baggrundsvariable!$A$3:$A$296,Samlet!$C3295,Baggrundsvariable!$C$3:$C$296,Samlet!$E3295)</f>
        <v>276683</v>
      </c>
      <c r="H3295" s="8">
        <f>SUMIFS(Baggrundsvariable!E$3:E$296,Baggrundsvariable!$A$3:$A$296,Samlet!$C3295,Baggrundsvariable!$C$3:$C$296,Samlet!$E3295)</f>
        <v>0.70833333333333337</v>
      </c>
      <c r="I3295" s="8">
        <f>SUMIFS(Baggrundsvariable!F$3:F$296,Baggrundsvariable!$A$3:$A$296,Samlet!$C3295,Baggrundsvariable!$C$3:$C$296,Samlet!$E3295)</f>
        <v>3.4</v>
      </c>
      <c r="J3295" s="8">
        <f>SUMIFS(Baggrundsvariable!G$3:G$296,Baggrundsvariable!$A$3:$A$296,Samlet!$C3295,Baggrundsvariable!$C$3:$C$296,Samlet!$E3295)</f>
        <v>28</v>
      </c>
      <c r="K3295" s="8">
        <f>SUMIFS(Baggrundsvariable!H$3:H$296,Baggrundsvariable!$A$3:$A$296,Samlet!$C3295,Baggrundsvariable!$C$3:$C$296,Samlet!$E3295)</f>
        <v>15.6</v>
      </c>
      <c r="L3295" s="8">
        <f>SUMIFS(Baggrundsvariable!I$3:I$296,Baggrundsvariable!$A$3:$A$296,Samlet!$C3295,Baggrundsvariable!$C$3:$C$296,Samlet!$E3295)</f>
        <v>10.257425077596919</v>
      </c>
    </row>
    <row r="3296" spans="1:12">
      <c r="A3296">
        <v>1874</v>
      </c>
      <c r="B3296" t="s">
        <v>619</v>
      </c>
      <c r="C3296">
        <v>147</v>
      </c>
      <c r="D3296" t="s">
        <v>1236</v>
      </c>
      <c r="E3296">
        <v>2019</v>
      </c>
      <c r="F3296" s="15">
        <f>IF(VLOOKUP(IF($A3296&lt;1500,'BM011'!$D$5,IF($A3296&lt;1800,'BM011'!$D$5,IF($A3296&lt;2000,'BM011'!$D$5,$A3296))),'BM011'!$D$5:$U$607,'BM011'!U$609,0)="BRUG KOM",VLOOKUP($C3296,'BM010'!$C$5:$T$102,'BM010'!T$104,0),VLOOKUP(IF($A3296&lt;1500,'BM011'!$D$5,IF($A3296&lt;1800,'BM011'!$D$5,IF($A3296&lt;2000,'BM011'!$D$5,$A3296))),'BM011'!$D$5:$U$607,'BM011'!U$609,0))</f>
        <v>50449.75</v>
      </c>
      <c r="G3296">
        <f>SUMIFS(Baggrundsvariable!D$3:D$296,Baggrundsvariable!$A$3:$A$296,Samlet!$C3296,Baggrundsvariable!$C$3:$C$296,Samlet!$E3296)</f>
        <v>276683</v>
      </c>
      <c r="H3296" s="8">
        <f>SUMIFS(Baggrundsvariable!E$3:E$296,Baggrundsvariable!$A$3:$A$296,Samlet!$C3296,Baggrundsvariable!$C$3:$C$296,Samlet!$E3296)</f>
        <v>0.70833333333333337</v>
      </c>
      <c r="I3296" s="8">
        <f>SUMIFS(Baggrundsvariable!F$3:F$296,Baggrundsvariable!$A$3:$A$296,Samlet!$C3296,Baggrundsvariable!$C$3:$C$296,Samlet!$E3296)</f>
        <v>3.4</v>
      </c>
      <c r="J3296" s="8">
        <f>SUMIFS(Baggrundsvariable!G$3:G$296,Baggrundsvariable!$A$3:$A$296,Samlet!$C3296,Baggrundsvariable!$C$3:$C$296,Samlet!$E3296)</f>
        <v>28</v>
      </c>
      <c r="K3296" s="8">
        <f>SUMIFS(Baggrundsvariable!H$3:H$296,Baggrundsvariable!$A$3:$A$296,Samlet!$C3296,Baggrundsvariable!$C$3:$C$296,Samlet!$E3296)</f>
        <v>15.6</v>
      </c>
      <c r="L3296" s="8">
        <f>SUMIFS(Baggrundsvariable!I$3:I$296,Baggrundsvariable!$A$3:$A$296,Samlet!$C3296,Baggrundsvariable!$C$3:$C$296,Samlet!$E3296)</f>
        <v>10.257425077596919</v>
      </c>
    </row>
    <row r="3297" spans="1:12">
      <c r="A3297">
        <v>1875</v>
      </c>
      <c r="B3297" t="s">
        <v>619</v>
      </c>
      <c r="C3297">
        <v>147</v>
      </c>
      <c r="D3297" t="s">
        <v>1236</v>
      </c>
      <c r="E3297">
        <v>2019</v>
      </c>
      <c r="F3297" s="15">
        <f>IF(VLOOKUP(IF($A3297&lt;1500,'BM011'!$D$5,IF($A3297&lt;1800,'BM011'!$D$5,IF($A3297&lt;2000,'BM011'!$D$5,$A3297))),'BM011'!$D$5:$U$607,'BM011'!U$609,0)="BRUG KOM",VLOOKUP($C3297,'BM010'!$C$5:$T$102,'BM010'!T$104,0),VLOOKUP(IF($A3297&lt;1500,'BM011'!$D$5,IF($A3297&lt;1800,'BM011'!$D$5,IF($A3297&lt;2000,'BM011'!$D$5,$A3297))),'BM011'!$D$5:$U$607,'BM011'!U$609,0))</f>
        <v>50449.75</v>
      </c>
      <c r="G3297">
        <f>SUMIFS(Baggrundsvariable!D$3:D$296,Baggrundsvariable!$A$3:$A$296,Samlet!$C3297,Baggrundsvariable!$C$3:$C$296,Samlet!$E3297)</f>
        <v>276683</v>
      </c>
      <c r="H3297" s="8">
        <f>SUMIFS(Baggrundsvariable!E$3:E$296,Baggrundsvariable!$A$3:$A$296,Samlet!$C3297,Baggrundsvariable!$C$3:$C$296,Samlet!$E3297)</f>
        <v>0.70833333333333337</v>
      </c>
      <c r="I3297" s="8">
        <f>SUMIFS(Baggrundsvariable!F$3:F$296,Baggrundsvariable!$A$3:$A$296,Samlet!$C3297,Baggrundsvariable!$C$3:$C$296,Samlet!$E3297)</f>
        <v>3.4</v>
      </c>
      <c r="J3297" s="8">
        <f>SUMIFS(Baggrundsvariable!G$3:G$296,Baggrundsvariable!$A$3:$A$296,Samlet!$C3297,Baggrundsvariable!$C$3:$C$296,Samlet!$E3297)</f>
        <v>28</v>
      </c>
      <c r="K3297" s="8">
        <f>SUMIFS(Baggrundsvariable!H$3:H$296,Baggrundsvariable!$A$3:$A$296,Samlet!$C3297,Baggrundsvariable!$C$3:$C$296,Samlet!$E3297)</f>
        <v>15.6</v>
      </c>
      <c r="L3297" s="8">
        <f>SUMIFS(Baggrundsvariable!I$3:I$296,Baggrundsvariable!$A$3:$A$296,Samlet!$C3297,Baggrundsvariable!$C$3:$C$296,Samlet!$E3297)</f>
        <v>10.257425077596919</v>
      </c>
    </row>
    <row r="3298" spans="1:12">
      <c r="A3298">
        <v>1876</v>
      </c>
      <c r="B3298" t="s">
        <v>619</v>
      </c>
      <c r="C3298">
        <v>147</v>
      </c>
      <c r="D3298" t="s">
        <v>1236</v>
      </c>
      <c r="E3298">
        <v>2019</v>
      </c>
      <c r="F3298" s="15">
        <f>IF(VLOOKUP(IF($A3298&lt;1500,'BM011'!$D$5,IF($A3298&lt;1800,'BM011'!$D$5,IF($A3298&lt;2000,'BM011'!$D$5,$A3298))),'BM011'!$D$5:$U$607,'BM011'!U$609,0)="BRUG KOM",VLOOKUP($C3298,'BM010'!$C$5:$T$102,'BM010'!T$104,0),VLOOKUP(IF($A3298&lt;1500,'BM011'!$D$5,IF($A3298&lt;1800,'BM011'!$D$5,IF($A3298&lt;2000,'BM011'!$D$5,$A3298))),'BM011'!$D$5:$U$607,'BM011'!U$609,0))</f>
        <v>50449.75</v>
      </c>
      <c r="G3298">
        <f>SUMIFS(Baggrundsvariable!D$3:D$296,Baggrundsvariable!$A$3:$A$296,Samlet!$C3298,Baggrundsvariable!$C$3:$C$296,Samlet!$E3298)</f>
        <v>276683</v>
      </c>
      <c r="H3298" s="8">
        <f>SUMIFS(Baggrundsvariable!E$3:E$296,Baggrundsvariable!$A$3:$A$296,Samlet!$C3298,Baggrundsvariable!$C$3:$C$296,Samlet!$E3298)</f>
        <v>0.70833333333333337</v>
      </c>
      <c r="I3298" s="8">
        <f>SUMIFS(Baggrundsvariable!F$3:F$296,Baggrundsvariable!$A$3:$A$296,Samlet!$C3298,Baggrundsvariable!$C$3:$C$296,Samlet!$E3298)</f>
        <v>3.4</v>
      </c>
      <c r="J3298" s="8">
        <f>SUMIFS(Baggrundsvariable!G$3:G$296,Baggrundsvariable!$A$3:$A$296,Samlet!$C3298,Baggrundsvariable!$C$3:$C$296,Samlet!$E3298)</f>
        <v>28</v>
      </c>
      <c r="K3298" s="8">
        <f>SUMIFS(Baggrundsvariable!H$3:H$296,Baggrundsvariable!$A$3:$A$296,Samlet!$C3298,Baggrundsvariable!$C$3:$C$296,Samlet!$E3298)</f>
        <v>15.6</v>
      </c>
      <c r="L3298" s="8">
        <f>SUMIFS(Baggrundsvariable!I$3:I$296,Baggrundsvariable!$A$3:$A$296,Samlet!$C3298,Baggrundsvariable!$C$3:$C$296,Samlet!$E3298)</f>
        <v>10.257425077596919</v>
      </c>
    </row>
    <row r="3299" spans="1:12">
      <c r="A3299">
        <v>1877</v>
      </c>
      <c r="B3299" t="s">
        <v>619</v>
      </c>
      <c r="C3299">
        <v>147</v>
      </c>
      <c r="D3299" t="s">
        <v>1236</v>
      </c>
      <c r="E3299">
        <v>2019</v>
      </c>
      <c r="F3299" s="15">
        <f>IF(VLOOKUP(IF($A3299&lt;1500,'BM011'!$D$5,IF($A3299&lt;1800,'BM011'!$D$5,IF($A3299&lt;2000,'BM011'!$D$5,$A3299))),'BM011'!$D$5:$U$607,'BM011'!U$609,0)="BRUG KOM",VLOOKUP($C3299,'BM010'!$C$5:$T$102,'BM010'!T$104,0),VLOOKUP(IF($A3299&lt;1500,'BM011'!$D$5,IF($A3299&lt;1800,'BM011'!$D$5,IF($A3299&lt;2000,'BM011'!$D$5,$A3299))),'BM011'!$D$5:$U$607,'BM011'!U$609,0))</f>
        <v>50449.75</v>
      </c>
      <c r="G3299">
        <f>SUMIFS(Baggrundsvariable!D$3:D$296,Baggrundsvariable!$A$3:$A$296,Samlet!$C3299,Baggrundsvariable!$C$3:$C$296,Samlet!$E3299)</f>
        <v>276683</v>
      </c>
      <c r="H3299" s="8">
        <f>SUMIFS(Baggrundsvariable!E$3:E$296,Baggrundsvariable!$A$3:$A$296,Samlet!$C3299,Baggrundsvariable!$C$3:$C$296,Samlet!$E3299)</f>
        <v>0.70833333333333337</v>
      </c>
      <c r="I3299" s="8">
        <f>SUMIFS(Baggrundsvariable!F$3:F$296,Baggrundsvariable!$A$3:$A$296,Samlet!$C3299,Baggrundsvariable!$C$3:$C$296,Samlet!$E3299)</f>
        <v>3.4</v>
      </c>
      <c r="J3299" s="8">
        <f>SUMIFS(Baggrundsvariable!G$3:G$296,Baggrundsvariable!$A$3:$A$296,Samlet!$C3299,Baggrundsvariable!$C$3:$C$296,Samlet!$E3299)</f>
        <v>28</v>
      </c>
      <c r="K3299" s="8">
        <f>SUMIFS(Baggrundsvariable!H$3:H$296,Baggrundsvariable!$A$3:$A$296,Samlet!$C3299,Baggrundsvariable!$C$3:$C$296,Samlet!$E3299)</f>
        <v>15.6</v>
      </c>
      <c r="L3299" s="8">
        <f>SUMIFS(Baggrundsvariable!I$3:I$296,Baggrundsvariable!$A$3:$A$296,Samlet!$C3299,Baggrundsvariable!$C$3:$C$296,Samlet!$E3299)</f>
        <v>10.257425077596919</v>
      </c>
    </row>
    <row r="3300" spans="1:12">
      <c r="A3300">
        <v>1878</v>
      </c>
      <c r="B3300" t="s">
        <v>619</v>
      </c>
      <c r="C3300">
        <v>147</v>
      </c>
      <c r="D3300" t="s">
        <v>1236</v>
      </c>
      <c r="E3300">
        <v>2019</v>
      </c>
      <c r="F3300" s="15">
        <f>IF(VLOOKUP(IF($A3300&lt;1500,'BM011'!$D$5,IF($A3300&lt;1800,'BM011'!$D$5,IF($A3300&lt;2000,'BM011'!$D$5,$A3300))),'BM011'!$D$5:$U$607,'BM011'!U$609,0)="BRUG KOM",VLOOKUP($C3300,'BM010'!$C$5:$T$102,'BM010'!T$104,0),VLOOKUP(IF($A3300&lt;1500,'BM011'!$D$5,IF($A3300&lt;1800,'BM011'!$D$5,IF($A3300&lt;2000,'BM011'!$D$5,$A3300))),'BM011'!$D$5:$U$607,'BM011'!U$609,0))</f>
        <v>50449.75</v>
      </c>
      <c r="G3300">
        <f>SUMIFS(Baggrundsvariable!D$3:D$296,Baggrundsvariable!$A$3:$A$296,Samlet!$C3300,Baggrundsvariable!$C$3:$C$296,Samlet!$E3300)</f>
        <v>276683</v>
      </c>
      <c r="H3300" s="8">
        <f>SUMIFS(Baggrundsvariable!E$3:E$296,Baggrundsvariable!$A$3:$A$296,Samlet!$C3300,Baggrundsvariable!$C$3:$C$296,Samlet!$E3300)</f>
        <v>0.70833333333333337</v>
      </c>
      <c r="I3300" s="8">
        <f>SUMIFS(Baggrundsvariable!F$3:F$296,Baggrundsvariable!$A$3:$A$296,Samlet!$C3300,Baggrundsvariable!$C$3:$C$296,Samlet!$E3300)</f>
        <v>3.4</v>
      </c>
      <c r="J3300" s="8">
        <f>SUMIFS(Baggrundsvariable!G$3:G$296,Baggrundsvariable!$A$3:$A$296,Samlet!$C3300,Baggrundsvariable!$C$3:$C$296,Samlet!$E3300)</f>
        <v>28</v>
      </c>
      <c r="K3300" s="8">
        <f>SUMIFS(Baggrundsvariable!H$3:H$296,Baggrundsvariable!$A$3:$A$296,Samlet!$C3300,Baggrundsvariable!$C$3:$C$296,Samlet!$E3300)</f>
        <v>15.6</v>
      </c>
      <c r="L3300" s="8">
        <f>SUMIFS(Baggrundsvariable!I$3:I$296,Baggrundsvariable!$A$3:$A$296,Samlet!$C3300,Baggrundsvariable!$C$3:$C$296,Samlet!$E3300)</f>
        <v>10.257425077596919</v>
      </c>
    </row>
    <row r="3301" spans="1:12">
      <c r="A3301">
        <v>1879</v>
      </c>
      <c r="B3301" t="s">
        <v>619</v>
      </c>
      <c r="C3301">
        <v>147</v>
      </c>
      <c r="D3301" t="s">
        <v>1236</v>
      </c>
      <c r="E3301">
        <v>2019</v>
      </c>
      <c r="F3301" s="15">
        <f>IF(VLOOKUP(IF($A3301&lt;1500,'BM011'!$D$5,IF($A3301&lt;1800,'BM011'!$D$5,IF($A3301&lt;2000,'BM011'!$D$5,$A3301))),'BM011'!$D$5:$U$607,'BM011'!U$609,0)="BRUG KOM",VLOOKUP($C3301,'BM010'!$C$5:$T$102,'BM010'!T$104,0),VLOOKUP(IF($A3301&lt;1500,'BM011'!$D$5,IF($A3301&lt;1800,'BM011'!$D$5,IF($A3301&lt;2000,'BM011'!$D$5,$A3301))),'BM011'!$D$5:$U$607,'BM011'!U$609,0))</f>
        <v>50449.75</v>
      </c>
      <c r="G3301">
        <f>SUMIFS(Baggrundsvariable!D$3:D$296,Baggrundsvariable!$A$3:$A$296,Samlet!$C3301,Baggrundsvariable!$C$3:$C$296,Samlet!$E3301)</f>
        <v>276683</v>
      </c>
      <c r="H3301" s="8">
        <f>SUMIFS(Baggrundsvariable!E$3:E$296,Baggrundsvariable!$A$3:$A$296,Samlet!$C3301,Baggrundsvariable!$C$3:$C$296,Samlet!$E3301)</f>
        <v>0.70833333333333337</v>
      </c>
      <c r="I3301" s="8">
        <f>SUMIFS(Baggrundsvariable!F$3:F$296,Baggrundsvariable!$A$3:$A$296,Samlet!$C3301,Baggrundsvariable!$C$3:$C$296,Samlet!$E3301)</f>
        <v>3.4</v>
      </c>
      <c r="J3301" s="8">
        <f>SUMIFS(Baggrundsvariable!G$3:G$296,Baggrundsvariable!$A$3:$A$296,Samlet!$C3301,Baggrundsvariable!$C$3:$C$296,Samlet!$E3301)</f>
        <v>28</v>
      </c>
      <c r="K3301" s="8">
        <f>SUMIFS(Baggrundsvariable!H$3:H$296,Baggrundsvariable!$A$3:$A$296,Samlet!$C3301,Baggrundsvariable!$C$3:$C$296,Samlet!$E3301)</f>
        <v>15.6</v>
      </c>
      <c r="L3301" s="8">
        <f>SUMIFS(Baggrundsvariable!I$3:I$296,Baggrundsvariable!$A$3:$A$296,Samlet!$C3301,Baggrundsvariable!$C$3:$C$296,Samlet!$E3301)</f>
        <v>10.257425077596919</v>
      </c>
    </row>
    <row r="3302" spans="1:12">
      <c r="A3302">
        <v>1900</v>
      </c>
      <c r="B3302" t="s">
        <v>619</v>
      </c>
      <c r="C3302">
        <v>147</v>
      </c>
      <c r="D3302" t="s">
        <v>1236</v>
      </c>
      <c r="E3302">
        <v>2019</v>
      </c>
      <c r="F3302" s="15">
        <f>IF(VLOOKUP(IF($A3302&lt;1500,'BM011'!$D$5,IF($A3302&lt;1800,'BM011'!$D$5,IF($A3302&lt;2000,'BM011'!$D$5,$A3302))),'BM011'!$D$5:$U$607,'BM011'!U$609,0)="BRUG KOM",VLOOKUP($C3302,'BM010'!$C$5:$T$102,'BM010'!T$104,0),VLOOKUP(IF($A3302&lt;1500,'BM011'!$D$5,IF($A3302&lt;1800,'BM011'!$D$5,IF($A3302&lt;2000,'BM011'!$D$5,$A3302))),'BM011'!$D$5:$U$607,'BM011'!U$609,0))</f>
        <v>50449.75</v>
      </c>
      <c r="G3302">
        <f>SUMIFS(Baggrundsvariable!D$3:D$296,Baggrundsvariable!$A$3:$A$296,Samlet!$C3302,Baggrundsvariable!$C$3:$C$296,Samlet!$E3302)</f>
        <v>276683</v>
      </c>
      <c r="H3302" s="8">
        <f>SUMIFS(Baggrundsvariable!E$3:E$296,Baggrundsvariable!$A$3:$A$296,Samlet!$C3302,Baggrundsvariable!$C$3:$C$296,Samlet!$E3302)</f>
        <v>0.70833333333333337</v>
      </c>
      <c r="I3302" s="8">
        <f>SUMIFS(Baggrundsvariable!F$3:F$296,Baggrundsvariable!$A$3:$A$296,Samlet!$C3302,Baggrundsvariable!$C$3:$C$296,Samlet!$E3302)</f>
        <v>3.4</v>
      </c>
      <c r="J3302" s="8">
        <f>SUMIFS(Baggrundsvariable!G$3:G$296,Baggrundsvariable!$A$3:$A$296,Samlet!$C3302,Baggrundsvariable!$C$3:$C$296,Samlet!$E3302)</f>
        <v>28</v>
      </c>
      <c r="K3302" s="8">
        <f>SUMIFS(Baggrundsvariable!H$3:H$296,Baggrundsvariable!$A$3:$A$296,Samlet!$C3302,Baggrundsvariable!$C$3:$C$296,Samlet!$E3302)</f>
        <v>15.6</v>
      </c>
      <c r="L3302" s="8">
        <f>SUMIFS(Baggrundsvariable!I$3:I$296,Baggrundsvariable!$A$3:$A$296,Samlet!$C3302,Baggrundsvariable!$C$3:$C$296,Samlet!$E3302)</f>
        <v>10.257425077596919</v>
      </c>
    </row>
    <row r="3303" spans="1:12">
      <c r="A3303">
        <v>1901</v>
      </c>
      <c r="B3303" t="s">
        <v>619</v>
      </c>
      <c r="C3303">
        <v>147</v>
      </c>
      <c r="D3303" t="s">
        <v>1236</v>
      </c>
      <c r="E3303">
        <v>2019</v>
      </c>
      <c r="F3303" s="15">
        <f>IF(VLOOKUP(IF($A3303&lt;1500,'BM011'!$D$5,IF($A3303&lt;1800,'BM011'!$D$5,IF($A3303&lt;2000,'BM011'!$D$5,$A3303))),'BM011'!$D$5:$U$607,'BM011'!U$609,0)="BRUG KOM",VLOOKUP($C3303,'BM010'!$C$5:$T$102,'BM010'!T$104,0),VLOOKUP(IF($A3303&lt;1500,'BM011'!$D$5,IF($A3303&lt;1800,'BM011'!$D$5,IF($A3303&lt;2000,'BM011'!$D$5,$A3303))),'BM011'!$D$5:$U$607,'BM011'!U$609,0))</f>
        <v>50449.75</v>
      </c>
      <c r="G3303">
        <f>SUMIFS(Baggrundsvariable!D$3:D$296,Baggrundsvariable!$A$3:$A$296,Samlet!$C3303,Baggrundsvariable!$C$3:$C$296,Samlet!$E3303)</f>
        <v>276683</v>
      </c>
      <c r="H3303" s="8">
        <f>SUMIFS(Baggrundsvariable!E$3:E$296,Baggrundsvariable!$A$3:$A$296,Samlet!$C3303,Baggrundsvariable!$C$3:$C$296,Samlet!$E3303)</f>
        <v>0.70833333333333337</v>
      </c>
      <c r="I3303" s="8">
        <f>SUMIFS(Baggrundsvariable!F$3:F$296,Baggrundsvariable!$A$3:$A$296,Samlet!$C3303,Baggrundsvariable!$C$3:$C$296,Samlet!$E3303)</f>
        <v>3.4</v>
      </c>
      <c r="J3303" s="8">
        <f>SUMIFS(Baggrundsvariable!G$3:G$296,Baggrundsvariable!$A$3:$A$296,Samlet!$C3303,Baggrundsvariable!$C$3:$C$296,Samlet!$E3303)</f>
        <v>28</v>
      </c>
      <c r="K3303" s="8">
        <f>SUMIFS(Baggrundsvariable!H$3:H$296,Baggrundsvariable!$A$3:$A$296,Samlet!$C3303,Baggrundsvariable!$C$3:$C$296,Samlet!$E3303)</f>
        <v>15.6</v>
      </c>
      <c r="L3303" s="8">
        <f>SUMIFS(Baggrundsvariable!I$3:I$296,Baggrundsvariable!$A$3:$A$296,Samlet!$C3303,Baggrundsvariable!$C$3:$C$296,Samlet!$E3303)</f>
        <v>10.257425077596919</v>
      </c>
    </row>
    <row r="3304" spans="1:12">
      <c r="A3304">
        <v>1902</v>
      </c>
      <c r="B3304" t="s">
        <v>619</v>
      </c>
      <c r="C3304">
        <v>147</v>
      </c>
      <c r="D3304" t="s">
        <v>1236</v>
      </c>
      <c r="E3304">
        <v>2019</v>
      </c>
      <c r="F3304" s="15">
        <f>IF(VLOOKUP(IF($A3304&lt;1500,'BM011'!$D$5,IF($A3304&lt;1800,'BM011'!$D$5,IF($A3304&lt;2000,'BM011'!$D$5,$A3304))),'BM011'!$D$5:$U$607,'BM011'!U$609,0)="BRUG KOM",VLOOKUP($C3304,'BM010'!$C$5:$T$102,'BM010'!T$104,0),VLOOKUP(IF($A3304&lt;1500,'BM011'!$D$5,IF($A3304&lt;1800,'BM011'!$D$5,IF($A3304&lt;2000,'BM011'!$D$5,$A3304))),'BM011'!$D$5:$U$607,'BM011'!U$609,0))</f>
        <v>50449.75</v>
      </c>
      <c r="G3304">
        <f>SUMIFS(Baggrundsvariable!D$3:D$296,Baggrundsvariable!$A$3:$A$296,Samlet!$C3304,Baggrundsvariable!$C$3:$C$296,Samlet!$E3304)</f>
        <v>276683</v>
      </c>
      <c r="H3304" s="8">
        <f>SUMIFS(Baggrundsvariable!E$3:E$296,Baggrundsvariable!$A$3:$A$296,Samlet!$C3304,Baggrundsvariable!$C$3:$C$296,Samlet!$E3304)</f>
        <v>0.70833333333333337</v>
      </c>
      <c r="I3304" s="8">
        <f>SUMIFS(Baggrundsvariable!F$3:F$296,Baggrundsvariable!$A$3:$A$296,Samlet!$C3304,Baggrundsvariable!$C$3:$C$296,Samlet!$E3304)</f>
        <v>3.4</v>
      </c>
      <c r="J3304" s="8">
        <f>SUMIFS(Baggrundsvariable!G$3:G$296,Baggrundsvariable!$A$3:$A$296,Samlet!$C3304,Baggrundsvariable!$C$3:$C$296,Samlet!$E3304)</f>
        <v>28</v>
      </c>
      <c r="K3304" s="8">
        <f>SUMIFS(Baggrundsvariable!H$3:H$296,Baggrundsvariable!$A$3:$A$296,Samlet!$C3304,Baggrundsvariable!$C$3:$C$296,Samlet!$E3304)</f>
        <v>15.6</v>
      </c>
      <c r="L3304" s="8">
        <f>SUMIFS(Baggrundsvariable!I$3:I$296,Baggrundsvariable!$A$3:$A$296,Samlet!$C3304,Baggrundsvariable!$C$3:$C$296,Samlet!$E3304)</f>
        <v>10.257425077596919</v>
      </c>
    </row>
    <row r="3305" spans="1:12">
      <c r="A3305">
        <v>1903</v>
      </c>
      <c r="B3305" t="s">
        <v>619</v>
      </c>
      <c r="C3305">
        <v>147</v>
      </c>
      <c r="D3305" t="s">
        <v>1236</v>
      </c>
      <c r="E3305">
        <v>2019</v>
      </c>
      <c r="F3305" s="15">
        <f>IF(VLOOKUP(IF($A3305&lt;1500,'BM011'!$D$5,IF($A3305&lt;1800,'BM011'!$D$5,IF($A3305&lt;2000,'BM011'!$D$5,$A3305))),'BM011'!$D$5:$U$607,'BM011'!U$609,0)="BRUG KOM",VLOOKUP($C3305,'BM010'!$C$5:$T$102,'BM010'!T$104,0),VLOOKUP(IF($A3305&lt;1500,'BM011'!$D$5,IF($A3305&lt;1800,'BM011'!$D$5,IF($A3305&lt;2000,'BM011'!$D$5,$A3305))),'BM011'!$D$5:$U$607,'BM011'!U$609,0))</f>
        <v>50449.75</v>
      </c>
      <c r="G3305">
        <f>SUMIFS(Baggrundsvariable!D$3:D$296,Baggrundsvariable!$A$3:$A$296,Samlet!$C3305,Baggrundsvariable!$C$3:$C$296,Samlet!$E3305)</f>
        <v>276683</v>
      </c>
      <c r="H3305" s="8">
        <f>SUMIFS(Baggrundsvariable!E$3:E$296,Baggrundsvariable!$A$3:$A$296,Samlet!$C3305,Baggrundsvariable!$C$3:$C$296,Samlet!$E3305)</f>
        <v>0.70833333333333337</v>
      </c>
      <c r="I3305" s="8">
        <f>SUMIFS(Baggrundsvariable!F$3:F$296,Baggrundsvariable!$A$3:$A$296,Samlet!$C3305,Baggrundsvariable!$C$3:$C$296,Samlet!$E3305)</f>
        <v>3.4</v>
      </c>
      <c r="J3305" s="8">
        <f>SUMIFS(Baggrundsvariable!G$3:G$296,Baggrundsvariable!$A$3:$A$296,Samlet!$C3305,Baggrundsvariable!$C$3:$C$296,Samlet!$E3305)</f>
        <v>28</v>
      </c>
      <c r="K3305" s="8">
        <f>SUMIFS(Baggrundsvariable!H$3:H$296,Baggrundsvariable!$A$3:$A$296,Samlet!$C3305,Baggrundsvariable!$C$3:$C$296,Samlet!$E3305)</f>
        <v>15.6</v>
      </c>
      <c r="L3305" s="8">
        <f>SUMIFS(Baggrundsvariable!I$3:I$296,Baggrundsvariable!$A$3:$A$296,Samlet!$C3305,Baggrundsvariable!$C$3:$C$296,Samlet!$E3305)</f>
        <v>10.257425077596919</v>
      </c>
    </row>
    <row r="3306" spans="1:12">
      <c r="A3306">
        <v>1904</v>
      </c>
      <c r="B3306" t="s">
        <v>619</v>
      </c>
      <c r="C3306">
        <v>147</v>
      </c>
      <c r="D3306" t="s">
        <v>1236</v>
      </c>
      <c r="E3306">
        <v>2019</v>
      </c>
      <c r="F3306" s="15">
        <f>IF(VLOOKUP(IF($A3306&lt;1500,'BM011'!$D$5,IF($A3306&lt;1800,'BM011'!$D$5,IF($A3306&lt;2000,'BM011'!$D$5,$A3306))),'BM011'!$D$5:$U$607,'BM011'!U$609,0)="BRUG KOM",VLOOKUP($C3306,'BM010'!$C$5:$T$102,'BM010'!T$104,0),VLOOKUP(IF($A3306&lt;1500,'BM011'!$D$5,IF($A3306&lt;1800,'BM011'!$D$5,IF($A3306&lt;2000,'BM011'!$D$5,$A3306))),'BM011'!$D$5:$U$607,'BM011'!U$609,0))</f>
        <v>50449.75</v>
      </c>
      <c r="G3306">
        <f>SUMIFS(Baggrundsvariable!D$3:D$296,Baggrundsvariable!$A$3:$A$296,Samlet!$C3306,Baggrundsvariable!$C$3:$C$296,Samlet!$E3306)</f>
        <v>276683</v>
      </c>
      <c r="H3306" s="8">
        <f>SUMIFS(Baggrundsvariable!E$3:E$296,Baggrundsvariable!$A$3:$A$296,Samlet!$C3306,Baggrundsvariable!$C$3:$C$296,Samlet!$E3306)</f>
        <v>0.70833333333333337</v>
      </c>
      <c r="I3306" s="8">
        <f>SUMIFS(Baggrundsvariable!F$3:F$296,Baggrundsvariable!$A$3:$A$296,Samlet!$C3306,Baggrundsvariable!$C$3:$C$296,Samlet!$E3306)</f>
        <v>3.4</v>
      </c>
      <c r="J3306" s="8">
        <f>SUMIFS(Baggrundsvariable!G$3:G$296,Baggrundsvariable!$A$3:$A$296,Samlet!$C3306,Baggrundsvariable!$C$3:$C$296,Samlet!$E3306)</f>
        <v>28</v>
      </c>
      <c r="K3306" s="8">
        <f>SUMIFS(Baggrundsvariable!H$3:H$296,Baggrundsvariable!$A$3:$A$296,Samlet!$C3306,Baggrundsvariable!$C$3:$C$296,Samlet!$E3306)</f>
        <v>15.6</v>
      </c>
      <c r="L3306" s="8">
        <f>SUMIFS(Baggrundsvariable!I$3:I$296,Baggrundsvariable!$A$3:$A$296,Samlet!$C3306,Baggrundsvariable!$C$3:$C$296,Samlet!$E3306)</f>
        <v>10.257425077596919</v>
      </c>
    </row>
    <row r="3307" spans="1:12">
      <c r="A3307">
        <v>1905</v>
      </c>
      <c r="B3307" t="s">
        <v>619</v>
      </c>
      <c r="C3307">
        <v>147</v>
      </c>
      <c r="D3307" t="s">
        <v>1236</v>
      </c>
      <c r="E3307">
        <v>2019</v>
      </c>
      <c r="F3307" s="15">
        <f>IF(VLOOKUP(IF($A3307&lt;1500,'BM011'!$D$5,IF($A3307&lt;1800,'BM011'!$D$5,IF($A3307&lt;2000,'BM011'!$D$5,$A3307))),'BM011'!$D$5:$U$607,'BM011'!U$609,0)="BRUG KOM",VLOOKUP($C3307,'BM010'!$C$5:$T$102,'BM010'!T$104,0),VLOOKUP(IF($A3307&lt;1500,'BM011'!$D$5,IF($A3307&lt;1800,'BM011'!$D$5,IF($A3307&lt;2000,'BM011'!$D$5,$A3307))),'BM011'!$D$5:$U$607,'BM011'!U$609,0))</f>
        <v>50449.75</v>
      </c>
      <c r="G3307">
        <f>SUMIFS(Baggrundsvariable!D$3:D$296,Baggrundsvariable!$A$3:$A$296,Samlet!$C3307,Baggrundsvariable!$C$3:$C$296,Samlet!$E3307)</f>
        <v>276683</v>
      </c>
      <c r="H3307" s="8">
        <f>SUMIFS(Baggrundsvariable!E$3:E$296,Baggrundsvariable!$A$3:$A$296,Samlet!$C3307,Baggrundsvariable!$C$3:$C$296,Samlet!$E3307)</f>
        <v>0.70833333333333337</v>
      </c>
      <c r="I3307" s="8">
        <f>SUMIFS(Baggrundsvariable!F$3:F$296,Baggrundsvariable!$A$3:$A$296,Samlet!$C3307,Baggrundsvariable!$C$3:$C$296,Samlet!$E3307)</f>
        <v>3.4</v>
      </c>
      <c r="J3307" s="8">
        <f>SUMIFS(Baggrundsvariable!G$3:G$296,Baggrundsvariable!$A$3:$A$296,Samlet!$C3307,Baggrundsvariable!$C$3:$C$296,Samlet!$E3307)</f>
        <v>28</v>
      </c>
      <c r="K3307" s="8">
        <f>SUMIFS(Baggrundsvariable!H$3:H$296,Baggrundsvariable!$A$3:$A$296,Samlet!$C3307,Baggrundsvariable!$C$3:$C$296,Samlet!$E3307)</f>
        <v>15.6</v>
      </c>
      <c r="L3307" s="8">
        <f>SUMIFS(Baggrundsvariable!I$3:I$296,Baggrundsvariable!$A$3:$A$296,Samlet!$C3307,Baggrundsvariable!$C$3:$C$296,Samlet!$E3307)</f>
        <v>10.257425077596919</v>
      </c>
    </row>
    <row r="3308" spans="1:12">
      <c r="A3308">
        <v>1906</v>
      </c>
      <c r="B3308" t="s">
        <v>619</v>
      </c>
      <c r="C3308">
        <v>147</v>
      </c>
      <c r="D3308" t="s">
        <v>1236</v>
      </c>
      <c r="E3308">
        <v>2019</v>
      </c>
      <c r="F3308" s="15">
        <f>IF(VLOOKUP(IF($A3308&lt;1500,'BM011'!$D$5,IF($A3308&lt;1800,'BM011'!$D$5,IF($A3308&lt;2000,'BM011'!$D$5,$A3308))),'BM011'!$D$5:$U$607,'BM011'!U$609,0)="BRUG KOM",VLOOKUP($C3308,'BM010'!$C$5:$T$102,'BM010'!T$104,0),VLOOKUP(IF($A3308&lt;1500,'BM011'!$D$5,IF($A3308&lt;1800,'BM011'!$D$5,IF($A3308&lt;2000,'BM011'!$D$5,$A3308))),'BM011'!$D$5:$U$607,'BM011'!U$609,0))</f>
        <v>50449.75</v>
      </c>
      <c r="G3308">
        <f>SUMIFS(Baggrundsvariable!D$3:D$296,Baggrundsvariable!$A$3:$A$296,Samlet!$C3308,Baggrundsvariable!$C$3:$C$296,Samlet!$E3308)</f>
        <v>276683</v>
      </c>
      <c r="H3308" s="8">
        <f>SUMIFS(Baggrundsvariable!E$3:E$296,Baggrundsvariable!$A$3:$A$296,Samlet!$C3308,Baggrundsvariable!$C$3:$C$296,Samlet!$E3308)</f>
        <v>0.70833333333333337</v>
      </c>
      <c r="I3308" s="8">
        <f>SUMIFS(Baggrundsvariable!F$3:F$296,Baggrundsvariable!$A$3:$A$296,Samlet!$C3308,Baggrundsvariable!$C$3:$C$296,Samlet!$E3308)</f>
        <v>3.4</v>
      </c>
      <c r="J3308" s="8">
        <f>SUMIFS(Baggrundsvariable!G$3:G$296,Baggrundsvariable!$A$3:$A$296,Samlet!$C3308,Baggrundsvariable!$C$3:$C$296,Samlet!$E3308)</f>
        <v>28</v>
      </c>
      <c r="K3308" s="8">
        <f>SUMIFS(Baggrundsvariable!H$3:H$296,Baggrundsvariable!$A$3:$A$296,Samlet!$C3308,Baggrundsvariable!$C$3:$C$296,Samlet!$E3308)</f>
        <v>15.6</v>
      </c>
      <c r="L3308" s="8">
        <f>SUMIFS(Baggrundsvariable!I$3:I$296,Baggrundsvariable!$A$3:$A$296,Samlet!$C3308,Baggrundsvariable!$C$3:$C$296,Samlet!$E3308)</f>
        <v>10.257425077596919</v>
      </c>
    </row>
    <row r="3309" spans="1:12">
      <c r="A3309">
        <v>1908</v>
      </c>
      <c r="B3309" t="s">
        <v>619</v>
      </c>
      <c r="C3309">
        <v>147</v>
      </c>
      <c r="D3309" t="s">
        <v>1236</v>
      </c>
      <c r="E3309">
        <v>2019</v>
      </c>
      <c r="F3309" s="15">
        <f>IF(VLOOKUP(IF($A3309&lt;1500,'BM011'!$D$5,IF($A3309&lt;1800,'BM011'!$D$5,IF($A3309&lt;2000,'BM011'!$D$5,$A3309))),'BM011'!$D$5:$U$607,'BM011'!U$609,0)="BRUG KOM",VLOOKUP($C3309,'BM010'!$C$5:$T$102,'BM010'!T$104,0),VLOOKUP(IF($A3309&lt;1500,'BM011'!$D$5,IF($A3309&lt;1800,'BM011'!$D$5,IF($A3309&lt;2000,'BM011'!$D$5,$A3309))),'BM011'!$D$5:$U$607,'BM011'!U$609,0))</f>
        <v>50449.75</v>
      </c>
      <c r="G3309">
        <f>SUMIFS(Baggrundsvariable!D$3:D$296,Baggrundsvariable!$A$3:$A$296,Samlet!$C3309,Baggrundsvariable!$C$3:$C$296,Samlet!$E3309)</f>
        <v>276683</v>
      </c>
      <c r="H3309" s="8">
        <f>SUMIFS(Baggrundsvariable!E$3:E$296,Baggrundsvariable!$A$3:$A$296,Samlet!$C3309,Baggrundsvariable!$C$3:$C$296,Samlet!$E3309)</f>
        <v>0.70833333333333337</v>
      </c>
      <c r="I3309" s="8">
        <f>SUMIFS(Baggrundsvariable!F$3:F$296,Baggrundsvariable!$A$3:$A$296,Samlet!$C3309,Baggrundsvariable!$C$3:$C$296,Samlet!$E3309)</f>
        <v>3.4</v>
      </c>
      <c r="J3309" s="8">
        <f>SUMIFS(Baggrundsvariable!G$3:G$296,Baggrundsvariable!$A$3:$A$296,Samlet!$C3309,Baggrundsvariable!$C$3:$C$296,Samlet!$E3309)</f>
        <v>28</v>
      </c>
      <c r="K3309" s="8">
        <f>SUMIFS(Baggrundsvariable!H$3:H$296,Baggrundsvariable!$A$3:$A$296,Samlet!$C3309,Baggrundsvariable!$C$3:$C$296,Samlet!$E3309)</f>
        <v>15.6</v>
      </c>
      <c r="L3309" s="8">
        <f>SUMIFS(Baggrundsvariable!I$3:I$296,Baggrundsvariable!$A$3:$A$296,Samlet!$C3309,Baggrundsvariable!$C$3:$C$296,Samlet!$E3309)</f>
        <v>10.257425077596919</v>
      </c>
    </row>
    <row r="3310" spans="1:12">
      <c r="A3310">
        <v>1909</v>
      </c>
      <c r="B3310" t="s">
        <v>619</v>
      </c>
      <c r="C3310">
        <v>147</v>
      </c>
      <c r="D3310" t="s">
        <v>1236</v>
      </c>
      <c r="E3310">
        <v>2019</v>
      </c>
      <c r="F3310" s="15">
        <f>IF(VLOOKUP(IF($A3310&lt;1500,'BM011'!$D$5,IF($A3310&lt;1800,'BM011'!$D$5,IF($A3310&lt;2000,'BM011'!$D$5,$A3310))),'BM011'!$D$5:$U$607,'BM011'!U$609,0)="BRUG KOM",VLOOKUP($C3310,'BM010'!$C$5:$T$102,'BM010'!T$104,0),VLOOKUP(IF($A3310&lt;1500,'BM011'!$D$5,IF($A3310&lt;1800,'BM011'!$D$5,IF($A3310&lt;2000,'BM011'!$D$5,$A3310))),'BM011'!$D$5:$U$607,'BM011'!U$609,0))</f>
        <v>50449.75</v>
      </c>
      <c r="G3310">
        <f>SUMIFS(Baggrundsvariable!D$3:D$296,Baggrundsvariable!$A$3:$A$296,Samlet!$C3310,Baggrundsvariable!$C$3:$C$296,Samlet!$E3310)</f>
        <v>276683</v>
      </c>
      <c r="H3310" s="8">
        <f>SUMIFS(Baggrundsvariable!E$3:E$296,Baggrundsvariable!$A$3:$A$296,Samlet!$C3310,Baggrundsvariable!$C$3:$C$296,Samlet!$E3310)</f>
        <v>0.70833333333333337</v>
      </c>
      <c r="I3310" s="8">
        <f>SUMIFS(Baggrundsvariable!F$3:F$296,Baggrundsvariable!$A$3:$A$296,Samlet!$C3310,Baggrundsvariable!$C$3:$C$296,Samlet!$E3310)</f>
        <v>3.4</v>
      </c>
      <c r="J3310" s="8">
        <f>SUMIFS(Baggrundsvariable!G$3:G$296,Baggrundsvariable!$A$3:$A$296,Samlet!$C3310,Baggrundsvariable!$C$3:$C$296,Samlet!$E3310)</f>
        <v>28</v>
      </c>
      <c r="K3310" s="8">
        <f>SUMIFS(Baggrundsvariable!H$3:H$296,Baggrundsvariable!$A$3:$A$296,Samlet!$C3310,Baggrundsvariable!$C$3:$C$296,Samlet!$E3310)</f>
        <v>15.6</v>
      </c>
      <c r="L3310" s="8">
        <f>SUMIFS(Baggrundsvariable!I$3:I$296,Baggrundsvariable!$A$3:$A$296,Samlet!$C3310,Baggrundsvariable!$C$3:$C$296,Samlet!$E3310)</f>
        <v>10.257425077596919</v>
      </c>
    </row>
    <row r="3311" spans="1:12">
      <c r="A3311">
        <v>1910</v>
      </c>
      <c r="B3311" t="s">
        <v>619</v>
      </c>
      <c r="C3311">
        <v>147</v>
      </c>
      <c r="D3311" t="s">
        <v>1236</v>
      </c>
      <c r="E3311">
        <v>2019</v>
      </c>
      <c r="F3311" s="15">
        <f>IF(VLOOKUP(IF($A3311&lt;1500,'BM011'!$D$5,IF($A3311&lt;1800,'BM011'!$D$5,IF($A3311&lt;2000,'BM011'!$D$5,$A3311))),'BM011'!$D$5:$U$607,'BM011'!U$609,0)="BRUG KOM",VLOOKUP($C3311,'BM010'!$C$5:$T$102,'BM010'!T$104,0),VLOOKUP(IF($A3311&lt;1500,'BM011'!$D$5,IF($A3311&lt;1800,'BM011'!$D$5,IF($A3311&lt;2000,'BM011'!$D$5,$A3311))),'BM011'!$D$5:$U$607,'BM011'!U$609,0))</f>
        <v>50449.75</v>
      </c>
      <c r="G3311">
        <f>SUMIFS(Baggrundsvariable!D$3:D$296,Baggrundsvariable!$A$3:$A$296,Samlet!$C3311,Baggrundsvariable!$C$3:$C$296,Samlet!$E3311)</f>
        <v>276683</v>
      </c>
      <c r="H3311" s="8">
        <f>SUMIFS(Baggrundsvariable!E$3:E$296,Baggrundsvariable!$A$3:$A$296,Samlet!$C3311,Baggrundsvariable!$C$3:$C$296,Samlet!$E3311)</f>
        <v>0.70833333333333337</v>
      </c>
      <c r="I3311" s="8">
        <f>SUMIFS(Baggrundsvariable!F$3:F$296,Baggrundsvariable!$A$3:$A$296,Samlet!$C3311,Baggrundsvariable!$C$3:$C$296,Samlet!$E3311)</f>
        <v>3.4</v>
      </c>
      <c r="J3311" s="8">
        <f>SUMIFS(Baggrundsvariable!G$3:G$296,Baggrundsvariable!$A$3:$A$296,Samlet!$C3311,Baggrundsvariable!$C$3:$C$296,Samlet!$E3311)</f>
        <v>28</v>
      </c>
      <c r="K3311" s="8">
        <f>SUMIFS(Baggrundsvariable!H$3:H$296,Baggrundsvariable!$A$3:$A$296,Samlet!$C3311,Baggrundsvariable!$C$3:$C$296,Samlet!$E3311)</f>
        <v>15.6</v>
      </c>
      <c r="L3311" s="8">
        <f>SUMIFS(Baggrundsvariable!I$3:I$296,Baggrundsvariable!$A$3:$A$296,Samlet!$C3311,Baggrundsvariable!$C$3:$C$296,Samlet!$E3311)</f>
        <v>10.257425077596919</v>
      </c>
    </row>
    <row r="3312" spans="1:12">
      <c r="A3312">
        <v>1911</v>
      </c>
      <c r="B3312" t="s">
        <v>619</v>
      </c>
      <c r="C3312">
        <v>147</v>
      </c>
      <c r="D3312" t="s">
        <v>1236</v>
      </c>
      <c r="E3312">
        <v>2019</v>
      </c>
      <c r="F3312" s="15">
        <f>IF(VLOOKUP(IF($A3312&lt;1500,'BM011'!$D$5,IF($A3312&lt;1800,'BM011'!$D$5,IF($A3312&lt;2000,'BM011'!$D$5,$A3312))),'BM011'!$D$5:$U$607,'BM011'!U$609,0)="BRUG KOM",VLOOKUP($C3312,'BM010'!$C$5:$T$102,'BM010'!T$104,0),VLOOKUP(IF($A3312&lt;1500,'BM011'!$D$5,IF($A3312&lt;1800,'BM011'!$D$5,IF($A3312&lt;2000,'BM011'!$D$5,$A3312))),'BM011'!$D$5:$U$607,'BM011'!U$609,0))</f>
        <v>50449.75</v>
      </c>
      <c r="G3312">
        <f>SUMIFS(Baggrundsvariable!D$3:D$296,Baggrundsvariable!$A$3:$A$296,Samlet!$C3312,Baggrundsvariable!$C$3:$C$296,Samlet!$E3312)</f>
        <v>276683</v>
      </c>
      <c r="H3312" s="8">
        <f>SUMIFS(Baggrundsvariable!E$3:E$296,Baggrundsvariable!$A$3:$A$296,Samlet!$C3312,Baggrundsvariable!$C$3:$C$296,Samlet!$E3312)</f>
        <v>0.70833333333333337</v>
      </c>
      <c r="I3312" s="8">
        <f>SUMIFS(Baggrundsvariable!F$3:F$296,Baggrundsvariable!$A$3:$A$296,Samlet!$C3312,Baggrundsvariable!$C$3:$C$296,Samlet!$E3312)</f>
        <v>3.4</v>
      </c>
      <c r="J3312" s="8">
        <f>SUMIFS(Baggrundsvariable!G$3:G$296,Baggrundsvariable!$A$3:$A$296,Samlet!$C3312,Baggrundsvariable!$C$3:$C$296,Samlet!$E3312)</f>
        <v>28</v>
      </c>
      <c r="K3312" s="8">
        <f>SUMIFS(Baggrundsvariable!H$3:H$296,Baggrundsvariable!$A$3:$A$296,Samlet!$C3312,Baggrundsvariable!$C$3:$C$296,Samlet!$E3312)</f>
        <v>15.6</v>
      </c>
      <c r="L3312" s="8">
        <f>SUMIFS(Baggrundsvariable!I$3:I$296,Baggrundsvariable!$A$3:$A$296,Samlet!$C3312,Baggrundsvariable!$C$3:$C$296,Samlet!$E3312)</f>
        <v>10.257425077596919</v>
      </c>
    </row>
    <row r="3313" spans="1:12">
      <c r="A3313">
        <v>1912</v>
      </c>
      <c r="B3313" t="s">
        <v>619</v>
      </c>
      <c r="C3313">
        <v>147</v>
      </c>
      <c r="D3313" t="s">
        <v>1236</v>
      </c>
      <c r="E3313">
        <v>2019</v>
      </c>
      <c r="F3313" s="15">
        <f>IF(VLOOKUP(IF($A3313&lt;1500,'BM011'!$D$5,IF($A3313&lt;1800,'BM011'!$D$5,IF($A3313&lt;2000,'BM011'!$D$5,$A3313))),'BM011'!$D$5:$U$607,'BM011'!U$609,0)="BRUG KOM",VLOOKUP($C3313,'BM010'!$C$5:$T$102,'BM010'!T$104,0),VLOOKUP(IF($A3313&lt;1500,'BM011'!$D$5,IF($A3313&lt;1800,'BM011'!$D$5,IF($A3313&lt;2000,'BM011'!$D$5,$A3313))),'BM011'!$D$5:$U$607,'BM011'!U$609,0))</f>
        <v>50449.75</v>
      </c>
      <c r="G3313">
        <f>SUMIFS(Baggrundsvariable!D$3:D$296,Baggrundsvariable!$A$3:$A$296,Samlet!$C3313,Baggrundsvariable!$C$3:$C$296,Samlet!$E3313)</f>
        <v>276683</v>
      </c>
      <c r="H3313" s="8">
        <f>SUMIFS(Baggrundsvariable!E$3:E$296,Baggrundsvariable!$A$3:$A$296,Samlet!$C3313,Baggrundsvariable!$C$3:$C$296,Samlet!$E3313)</f>
        <v>0.70833333333333337</v>
      </c>
      <c r="I3313" s="8">
        <f>SUMIFS(Baggrundsvariable!F$3:F$296,Baggrundsvariable!$A$3:$A$296,Samlet!$C3313,Baggrundsvariable!$C$3:$C$296,Samlet!$E3313)</f>
        <v>3.4</v>
      </c>
      <c r="J3313" s="8">
        <f>SUMIFS(Baggrundsvariable!G$3:G$296,Baggrundsvariable!$A$3:$A$296,Samlet!$C3313,Baggrundsvariable!$C$3:$C$296,Samlet!$E3313)</f>
        <v>28</v>
      </c>
      <c r="K3313" s="8">
        <f>SUMIFS(Baggrundsvariable!H$3:H$296,Baggrundsvariable!$A$3:$A$296,Samlet!$C3313,Baggrundsvariable!$C$3:$C$296,Samlet!$E3313)</f>
        <v>15.6</v>
      </c>
      <c r="L3313" s="8">
        <f>SUMIFS(Baggrundsvariable!I$3:I$296,Baggrundsvariable!$A$3:$A$296,Samlet!$C3313,Baggrundsvariable!$C$3:$C$296,Samlet!$E3313)</f>
        <v>10.257425077596919</v>
      </c>
    </row>
    <row r="3314" spans="1:12">
      <c r="A3314">
        <v>1913</v>
      </c>
      <c r="B3314" t="s">
        <v>619</v>
      </c>
      <c r="C3314">
        <v>147</v>
      </c>
      <c r="D3314" t="s">
        <v>1236</v>
      </c>
      <c r="E3314">
        <v>2019</v>
      </c>
      <c r="F3314" s="15">
        <f>IF(VLOOKUP(IF($A3314&lt;1500,'BM011'!$D$5,IF($A3314&lt;1800,'BM011'!$D$5,IF($A3314&lt;2000,'BM011'!$D$5,$A3314))),'BM011'!$D$5:$U$607,'BM011'!U$609,0)="BRUG KOM",VLOOKUP($C3314,'BM010'!$C$5:$T$102,'BM010'!T$104,0),VLOOKUP(IF($A3314&lt;1500,'BM011'!$D$5,IF($A3314&lt;1800,'BM011'!$D$5,IF($A3314&lt;2000,'BM011'!$D$5,$A3314))),'BM011'!$D$5:$U$607,'BM011'!U$609,0))</f>
        <v>50449.75</v>
      </c>
      <c r="G3314">
        <f>SUMIFS(Baggrundsvariable!D$3:D$296,Baggrundsvariable!$A$3:$A$296,Samlet!$C3314,Baggrundsvariable!$C$3:$C$296,Samlet!$E3314)</f>
        <v>276683</v>
      </c>
      <c r="H3314" s="8">
        <f>SUMIFS(Baggrundsvariable!E$3:E$296,Baggrundsvariable!$A$3:$A$296,Samlet!$C3314,Baggrundsvariable!$C$3:$C$296,Samlet!$E3314)</f>
        <v>0.70833333333333337</v>
      </c>
      <c r="I3314" s="8">
        <f>SUMIFS(Baggrundsvariable!F$3:F$296,Baggrundsvariable!$A$3:$A$296,Samlet!$C3314,Baggrundsvariable!$C$3:$C$296,Samlet!$E3314)</f>
        <v>3.4</v>
      </c>
      <c r="J3314" s="8">
        <f>SUMIFS(Baggrundsvariable!G$3:G$296,Baggrundsvariable!$A$3:$A$296,Samlet!$C3314,Baggrundsvariable!$C$3:$C$296,Samlet!$E3314)</f>
        <v>28</v>
      </c>
      <c r="K3314" s="8">
        <f>SUMIFS(Baggrundsvariable!H$3:H$296,Baggrundsvariable!$A$3:$A$296,Samlet!$C3314,Baggrundsvariable!$C$3:$C$296,Samlet!$E3314)</f>
        <v>15.6</v>
      </c>
      <c r="L3314" s="8">
        <f>SUMIFS(Baggrundsvariable!I$3:I$296,Baggrundsvariable!$A$3:$A$296,Samlet!$C3314,Baggrundsvariable!$C$3:$C$296,Samlet!$E3314)</f>
        <v>10.257425077596919</v>
      </c>
    </row>
    <row r="3315" spans="1:12">
      <c r="A3315">
        <v>1914</v>
      </c>
      <c r="B3315" t="s">
        <v>619</v>
      </c>
      <c r="C3315">
        <v>147</v>
      </c>
      <c r="D3315" t="s">
        <v>1236</v>
      </c>
      <c r="E3315">
        <v>2019</v>
      </c>
      <c r="F3315" s="15">
        <f>IF(VLOOKUP(IF($A3315&lt;1500,'BM011'!$D$5,IF($A3315&lt;1800,'BM011'!$D$5,IF($A3315&lt;2000,'BM011'!$D$5,$A3315))),'BM011'!$D$5:$U$607,'BM011'!U$609,0)="BRUG KOM",VLOOKUP($C3315,'BM010'!$C$5:$T$102,'BM010'!T$104,0),VLOOKUP(IF($A3315&lt;1500,'BM011'!$D$5,IF($A3315&lt;1800,'BM011'!$D$5,IF($A3315&lt;2000,'BM011'!$D$5,$A3315))),'BM011'!$D$5:$U$607,'BM011'!U$609,0))</f>
        <v>50449.75</v>
      </c>
      <c r="G3315">
        <f>SUMIFS(Baggrundsvariable!D$3:D$296,Baggrundsvariable!$A$3:$A$296,Samlet!$C3315,Baggrundsvariable!$C$3:$C$296,Samlet!$E3315)</f>
        <v>276683</v>
      </c>
      <c r="H3315" s="8">
        <f>SUMIFS(Baggrundsvariable!E$3:E$296,Baggrundsvariable!$A$3:$A$296,Samlet!$C3315,Baggrundsvariable!$C$3:$C$296,Samlet!$E3315)</f>
        <v>0.70833333333333337</v>
      </c>
      <c r="I3315" s="8">
        <f>SUMIFS(Baggrundsvariable!F$3:F$296,Baggrundsvariable!$A$3:$A$296,Samlet!$C3315,Baggrundsvariable!$C$3:$C$296,Samlet!$E3315)</f>
        <v>3.4</v>
      </c>
      <c r="J3315" s="8">
        <f>SUMIFS(Baggrundsvariable!G$3:G$296,Baggrundsvariable!$A$3:$A$296,Samlet!$C3315,Baggrundsvariable!$C$3:$C$296,Samlet!$E3315)</f>
        <v>28</v>
      </c>
      <c r="K3315" s="8">
        <f>SUMIFS(Baggrundsvariable!H$3:H$296,Baggrundsvariable!$A$3:$A$296,Samlet!$C3315,Baggrundsvariable!$C$3:$C$296,Samlet!$E3315)</f>
        <v>15.6</v>
      </c>
      <c r="L3315" s="8">
        <f>SUMIFS(Baggrundsvariable!I$3:I$296,Baggrundsvariable!$A$3:$A$296,Samlet!$C3315,Baggrundsvariable!$C$3:$C$296,Samlet!$E3315)</f>
        <v>10.257425077596919</v>
      </c>
    </row>
    <row r="3316" spans="1:12">
      <c r="A3316">
        <v>1915</v>
      </c>
      <c r="B3316" t="s">
        <v>619</v>
      </c>
      <c r="C3316">
        <v>147</v>
      </c>
      <c r="D3316" t="s">
        <v>1236</v>
      </c>
      <c r="E3316">
        <v>2019</v>
      </c>
      <c r="F3316" s="15">
        <f>IF(VLOOKUP(IF($A3316&lt;1500,'BM011'!$D$5,IF($A3316&lt;1800,'BM011'!$D$5,IF($A3316&lt;2000,'BM011'!$D$5,$A3316))),'BM011'!$D$5:$U$607,'BM011'!U$609,0)="BRUG KOM",VLOOKUP($C3316,'BM010'!$C$5:$T$102,'BM010'!T$104,0),VLOOKUP(IF($A3316&lt;1500,'BM011'!$D$5,IF($A3316&lt;1800,'BM011'!$D$5,IF($A3316&lt;2000,'BM011'!$D$5,$A3316))),'BM011'!$D$5:$U$607,'BM011'!U$609,0))</f>
        <v>50449.75</v>
      </c>
      <c r="G3316">
        <f>SUMIFS(Baggrundsvariable!D$3:D$296,Baggrundsvariable!$A$3:$A$296,Samlet!$C3316,Baggrundsvariable!$C$3:$C$296,Samlet!$E3316)</f>
        <v>276683</v>
      </c>
      <c r="H3316" s="8">
        <f>SUMIFS(Baggrundsvariable!E$3:E$296,Baggrundsvariable!$A$3:$A$296,Samlet!$C3316,Baggrundsvariable!$C$3:$C$296,Samlet!$E3316)</f>
        <v>0.70833333333333337</v>
      </c>
      <c r="I3316" s="8">
        <f>SUMIFS(Baggrundsvariable!F$3:F$296,Baggrundsvariable!$A$3:$A$296,Samlet!$C3316,Baggrundsvariable!$C$3:$C$296,Samlet!$E3316)</f>
        <v>3.4</v>
      </c>
      <c r="J3316" s="8">
        <f>SUMIFS(Baggrundsvariable!G$3:G$296,Baggrundsvariable!$A$3:$A$296,Samlet!$C3316,Baggrundsvariable!$C$3:$C$296,Samlet!$E3316)</f>
        <v>28</v>
      </c>
      <c r="K3316" s="8">
        <f>SUMIFS(Baggrundsvariable!H$3:H$296,Baggrundsvariable!$A$3:$A$296,Samlet!$C3316,Baggrundsvariable!$C$3:$C$296,Samlet!$E3316)</f>
        <v>15.6</v>
      </c>
      <c r="L3316" s="8">
        <f>SUMIFS(Baggrundsvariable!I$3:I$296,Baggrundsvariable!$A$3:$A$296,Samlet!$C3316,Baggrundsvariable!$C$3:$C$296,Samlet!$E3316)</f>
        <v>10.257425077596919</v>
      </c>
    </row>
    <row r="3317" spans="1:12">
      <c r="A3317">
        <v>1916</v>
      </c>
      <c r="B3317" t="s">
        <v>619</v>
      </c>
      <c r="C3317">
        <v>147</v>
      </c>
      <c r="D3317" t="s">
        <v>1236</v>
      </c>
      <c r="E3317">
        <v>2019</v>
      </c>
      <c r="F3317" s="15">
        <f>IF(VLOOKUP(IF($A3317&lt;1500,'BM011'!$D$5,IF($A3317&lt;1800,'BM011'!$D$5,IF($A3317&lt;2000,'BM011'!$D$5,$A3317))),'BM011'!$D$5:$U$607,'BM011'!U$609,0)="BRUG KOM",VLOOKUP($C3317,'BM010'!$C$5:$T$102,'BM010'!T$104,0),VLOOKUP(IF($A3317&lt;1500,'BM011'!$D$5,IF($A3317&lt;1800,'BM011'!$D$5,IF($A3317&lt;2000,'BM011'!$D$5,$A3317))),'BM011'!$D$5:$U$607,'BM011'!U$609,0))</f>
        <v>50449.75</v>
      </c>
      <c r="G3317">
        <f>SUMIFS(Baggrundsvariable!D$3:D$296,Baggrundsvariable!$A$3:$A$296,Samlet!$C3317,Baggrundsvariable!$C$3:$C$296,Samlet!$E3317)</f>
        <v>276683</v>
      </c>
      <c r="H3317" s="8">
        <f>SUMIFS(Baggrundsvariable!E$3:E$296,Baggrundsvariable!$A$3:$A$296,Samlet!$C3317,Baggrundsvariable!$C$3:$C$296,Samlet!$E3317)</f>
        <v>0.70833333333333337</v>
      </c>
      <c r="I3317" s="8">
        <f>SUMIFS(Baggrundsvariable!F$3:F$296,Baggrundsvariable!$A$3:$A$296,Samlet!$C3317,Baggrundsvariable!$C$3:$C$296,Samlet!$E3317)</f>
        <v>3.4</v>
      </c>
      <c r="J3317" s="8">
        <f>SUMIFS(Baggrundsvariable!G$3:G$296,Baggrundsvariable!$A$3:$A$296,Samlet!$C3317,Baggrundsvariable!$C$3:$C$296,Samlet!$E3317)</f>
        <v>28</v>
      </c>
      <c r="K3317" s="8">
        <f>SUMIFS(Baggrundsvariable!H$3:H$296,Baggrundsvariable!$A$3:$A$296,Samlet!$C3317,Baggrundsvariable!$C$3:$C$296,Samlet!$E3317)</f>
        <v>15.6</v>
      </c>
      <c r="L3317" s="8">
        <f>SUMIFS(Baggrundsvariable!I$3:I$296,Baggrundsvariable!$A$3:$A$296,Samlet!$C3317,Baggrundsvariable!$C$3:$C$296,Samlet!$E3317)</f>
        <v>10.257425077596919</v>
      </c>
    </row>
    <row r="3318" spans="1:12">
      <c r="A3318">
        <v>1917</v>
      </c>
      <c r="B3318" t="s">
        <v>619</v>
      </c>
      <c r="C3318">
        <v>147</v>
      </c>
      <c r="D3318" t="s">
        <v>1236</v>
      </c>
      <c r="E3318">
        <v>2019</v>
      </c>
      <c r="F3318" s="15">
        <f>IF(VLOOKUP(IF($A3318&lt;1500,'BM011'!$D$5,IF($A3318&lt;1800,'BM011'!$D$5,IF($A3318&lt;2000,'BM011'!$D$5,$A3318))),'BM011'!$D$5:$U$607,'BM011'!U$609,0)="BRUG KOM",VLOOKUP($C3318,'BM010'!$C$5:$T$102,'BM010'!T$104,0),VLOOKUP(IF($A3318&lt;1500,'BM011'!$D$5,IF($A3318&lt;1800,'BM011'!$D$5,IF($A3318&lt;2000,'BM011'!$D$5,$A3318))),'BM011'!$D$5:$U$607,'BM011'!U$609,0))</f>
        <v>50449.75</v>
      </c>
      <c r="G3318">
        <f>SUMIFS(Baggrundsvariable!D$3:D$296,Baggrundsvariable!$A$3:$A$296,Samlet!$C3318,Baggrundsvariable!$C$3:$C$296,Samlet!$E3318)</f>
        <v>276683</v>
      </c>
      <c r="H3318" s="8">
        <f>SUMIFS(Baggrundsvariable!E$3:E$296,Baggrundsvariable!$A$3:$A$296,Samlet!$C3318,Baggrundsvariable!$C$3:$C$296,Samlet!$E3318)</f>
        <v>0.70833333333333337</v>
      </c>
      <c r="I3318" s="8">
        <f>SUMIFS(Baggrundsvariable!F$3:F$296,Baggrundsvariable!$A$3:$A$296,Samlet!$C3318,Baggrundsvariable!$C$3:$C$296,Samlet!$E3318)</f>
        <v>3.4</v>
      </c>
      <c r="J3318" s="8">
        <f>SUMIFS(Baggrundsvariable!G$3:G$296,Baggrundsvariable!$A$3:$A$296,Samlet!$C3318,Baggrundsvariable!$C$3:$C$296,Samlet!$E3318)</f>
        <v>28</v>
      </c>
      <c r="K3318" s="8">
        <f>SUMIFS(Baggrundsvariable!H$3:H$296,Baggrundsvariable!$A$3:$A$296,Samlet!$C3318,Baggrundsvariable!$C$3:$C$296,Samlet!$E3318)</f>
        <v>15.6</v>
      </c>
      <c r="L3318" s="8">
        <f>SUMIFS(Baggrundsvariable!I$3:I$296,Baggrundsvariable!$A$3:$A$296,Samlet!$C3318,Baggrundsvariable!$C$3:$C$296,Samlet!$E3318)</f>
        <v>10.257425077596919</v>
      </c>
    </row>
    <row r="3319" spans="1:12">
      <c r="A3319">
        <v>1920</v>
      </c>
      <c r="B3319" t="s">
        <v>619</v>
      </c>
      <c r="C3319">
        <v>147</v>
      </c>
      <c r="D3319" t="s">
        <v>1236</v>
      </c>
      <c r="E3319">
        <v>2019</v>
      </c>
      <c r="F3319" s="15">
        <f>IF(VLOOKUP(IF($A3319&lt;1500,'BM011'!$D$5,IF($A3319&lt;1800,'BM011'!$D$5,IF($A3319&lt;2000,'BM011'!$D$5,$A3319))),'BM011'!$D$5:$U$607,'BM011'!U$609,0)="BRUG KOM",VLOOKUP($C3319,'BM010'!$C$5:$T$102,'BM010'!T$104,0),VLOOKUP(IF($A3319&lt;1500,'BM011'!$D$5,IF($A3319&lt;1800,'BM011'!$D$5,IF($A3319&lt;2000,'BM011'!$D$5,$A3319))),'BM011'!$D$5:$U$607,'BM011'!U$609,0))</f>
        <v>50449.75</v>
      </c>
      <c r="G3319">
        <f>SUMIFS(Baggrundsvariable!D$3:D$296,Baggrundsvariable!$A$3:$A$296,Samlet!$C3319,Baggrundsvariable!$C$3:$C$296,Samlet!$E3319)</f>
        <v>276683</v>
      </c>
      <c r="H3319" s="8">
        <f>SUMIFS(Baggrundsvariable!E$3:E$296,Baggrundsvariable!$A$3:$A$296,Samlet!$C3319,Baggrundsvariable!$C$3:$C$296,Samlet!$E3319)</f>
        <v>0.70833333333333337</v>
      </c>
      <c r="I3319" s="8">
        <f>SUMIFS(Baggrundsvariable!F$3:F$296,Baggrundsvariable!$A$3:$A$296,Samlet!$C3319,Baggrundsvariable!$C$3:$C$296,Samlet!$E3319)</f>
        <v>3.4</v>
      </c>
      <c r="J3319" s="8">
        <f>SUMIFS(Baggrundsvariable!G$3:G$296,Baggrundsvariable!$A$3:$A$296,Samlet!$C3319,Baggrundsvariable!$C$3:$C$296,Samlet!$E3319)</f>
        <v>28</v>
      </c>
      <c r="K3319" s="8">
        <f>SUMIFS(Baggrundsvariable!H$3:H$296,Baggrundsvariable!$A$3:$A$296,Samlet!$C3319,Baggrundsvariable!$C$3:$C$296,Samlet!$E3319)</f>
        <v>15.6</v>
      </c>
      <c r="L3319" s="8">
        <f>SUMIFS(Baggrundsvariable!I$3:I$296,Baggrundsvariable!$A$3:$A$296,Samlet!$C3319,Baggrundsvariable!$C$3:$C$296,Samlet!$E3319)</f>
        <v>10.257425077596919</v>
      </c>
    </row>
    <row r="3320" spans="1:12">
      <c r="A3320">
        <v>1921</v>
      </c>
      <c r="B3320" t="s">
        <v>619</v>
      </c>
      <c r="C3320">
        <v>147</v>
      </c>
      <c r="D3320" t="s">
        <v>1236</v>
      </c>
      <c r="E3320">
        <v>2019</v>
      </c>
      <c r="F3320" s="15">
        <f>IF(VLOOKUP(IF($A3320&lt;1500,'BM011'!$D$5,IF($A3320&lt;1800,'BM011'!$D$5,IF($A3320&lt;2000,'BM011'!$D$5,$A3320))),'BM011'!$D$5:$U$607,'BM011'!U$609,0)="BRUG KOM",VLOOKUP($C3320,'BM010'!$C$5:$T$102,'BM010'!T$104,0),VLOOKUP(IF($A3320&lt;1500,'BM011'!$D$5,IF($A3320&lt;1800,'BM011'!$D$5,IF($A3320&lt;2000,'BM011'!$D$5,$A3320))),'BM011'!$D$5:$U$607,'BM011'!U$609,0))</f>
        <v>50449.75</v>
      </c>
      <c r="G3320">
        <f>SUMIFS(Baggrundsvariable!D$3:D$296,Baggrundsvariable!$A$3:$A$296,Samlet!$C3320,Baggrundsvariable!$C$3:$C$296,Samlet!$E3320)</f>
        <v>276683</v>
      </c>
      <c r="H3320" s="8">
        <f>SUMIFS(Baggrundsvariable!E$3:E$296,Baggrundsvariable!$A$3:$A$296,Samlet!$C3320,Baggrundsvariable!$C$3:$C$296,Samlet!$E3320)</f>
        <v>0.70833333333333337</v>
      </c>
      <c r="I3320" s="8">
        <f>SUMIFS(Baggrundsvariable!F$3:F$296,Baggrundsvariable!$A$3:$A$296,Samlet!$C3320,Baggrundsvariable!$C$3:$C$296,Samlet!$E3320)</f>
        <v>3.4</v>
      </c>
      <c r="J3320" s="8">
        <f>SUMIFS(Baggrundsvariable!G$3:G$296,Baggrundsvariable!$A$3:$A$296,Samlet!$C3320,Baggrundsvariable!$C$3:$C$296,Samlet!$E3320)</f>
        <v>28</v>
      </c>
      <c r="K3320" s="8">
        <f>SUMIFS(Baggrundsvariable!H$3:H$296,Baggrundsvariable!$A$3:$A$296,Samlet!$C3320,Baggrundsvariable!$C$3:$C$296,Samlet!$E3320)</f>
        <v>15.6</v>
      </c>
      <c r="L3320" s="8">
        <f>SUMIFS(Baggrundsvariable!I$3:I$296,Baggrundsvariable!$A$3:$A$296,Samlet!$C3320,Baggrundsvariable!$C$3:$C$296,Samlet!$E3320)</f>
        <v>10.257425077596919</v>
      </c>
    </row>
    <row r="3321" spans="1:12">
      <c r="A3321">
        <v>1922</v>
      </c>
      <c r="B3321" t="s">
        <v>619</v>
      </c>
      <c r="C3321">
        <v>147</v>
      </c>
      <c r="D3321" t="s">
        <v>1236</v>
      </c>
      <c r="E3321">
        <v>2019</v>
      </c>
      <c r="F3321" s="15">
        <f>IF(VLOOKUP(IF($A3321&lt;1500,'BM011'!$D$5,IF($A3321&lt;1800,'BM011'!$D$5,IF($A3321&lt;2000,'BM011'!$D$5,$A3321))),'BM011'!$D$5:$U$607,'BM011'!U$609,0)="BRUG KOM",VLOOKUP($C3321,'BM010'!$C$5:$T$102,'BM010'!T$104,0),VLOOKUP(IF($A3321&lt;1500,'BM011'!$D$5,IF($A3321&lt;1800,'BM011'!$D$5,IF($A3321&lt;2000,'BM011'!$D$5,$A3321))),'BM011'!$D$5:$U$607,'BM011'!U$609,0))</f>
        <v>50449.75</v>
      </c>
      <c r="G3321">
        <f>SUMIFS(Baggrundsvariable!D$3:D$296,Baggrundsvariable!$A$3:$A$296,Samlet!$C3321,Baggrundsvariable!$C$3:$C$296,Samlet!$E3321)</f>
        <v>276683</v>
      </c>
      <c r="H3321" s="8">
        <f>SUMIFS(Baggrundsvariable!E$3:E$296,Baggrundsvariable!$A$3:$A$296,Samlet!$C3321,Baggrundsvariable!$C$3:$C$296,Samlet!$E3321)</f>
        <v>0.70833333333333337</v>
      </c>
      <c r="I3321" s="8">
        <f>SUMIFS(Baggrundsvariable!F$3:F$296,Baggrundsvariable!$A$3:$A$296,Samlet!$C3321,Baggrundsvariable!$C$3:$C$296,Samlet!$E3321)</f>
        <v>3.4</v>
      </c>
      <c r="J3321" s="8">
        <f>SUMIFS(Baggrundsvariable!G$3:G$296,Baggrundsvariable!$A$3:$A$296,Samlet!$C3321,Baggrundsvariable!$C$3:$C$296,Samlet!$E3321)</f>
        <v>28</v>
      </c>
      <c r="K3321" s="8">
        <f>SUMIFS(Baggrundsvariable!H$3:H$296,Baggrundsvariable!$A$3:$A$296,Samlet!$C3321,Baggrundsvariable!$C$3:$C$296,Samlet!$E3321)</f>
        <v>15.6</v>
      </c>
      <c r="L3321" s="8">
        <f>SUMIFS(Baggrundsvariable!I$3:I$296,Baggrundsvariable!$A$3:$A$296,Samlet!$C3321,Baggrundsvariable!$C$3:$C$296,Samlet!$E3321)</f>
        <v>10.257425077596919</v>
      </c>
    </row>
    <row r="3322" spans="1:12">
      <c r="A3322">
        <v>1923</v>
      </c>
      <c r="B3322" t="s">
        <v>619</v>
      </c>
      <c r="C3322">
        <v>147</v>
      </c>
      <c r="D3322" t="s">
        <v>1236</v>
      </c>
      <c r="E3322">
        <v>2019</v>
      </c>
      <c r="F3322" s="15">
        <f>IF(VLOOKUP(IF($A3322&lt;1500,'BM011'!$D$5,IF($A3322&lt;1800,'BM011'!$D$5,IF($A3322&lt;2000,'BM011'!$D$5,$A3322))),'BM011'!$D$5:$U$607,'BM011'!U$609,0)="BRUG KOM",VLOOKUP($C3322,'BM010'!$C$5:$T$102,'BM010'!T$104,0),VLOOKUP(IF($A3322&lt;1500,'BM011'!$D$5,IF($A3322&lt;1800,'BM011'!$D$5,IF($A3322&lt;2000,'BM011'!$D$5,$A3322))),'BM011'!$D$5:$U$607,'BM011'!U$609,0))</f>
        <v>50449.75</v>
      </c>
      <c r="G3322">
        <f>SUMIFS(Baggrundsvariable!D$3:D$296,Baggrundsvariable!$A$3:$A$296,Samlet!$C3322,Baggrundsvariable!$C$3:$C$296,Samlet!$E3322)</f>
        <v>276683</v>
      </c>
      <c r="H3322" s="8">
        <f>SUMIFS(Baggrundsvariable!E$3:E$296,Baggrundsvariable!$A$3:$A$296,Samlet!$C3322,Baggrundsvariable!$C$3:$C$296,Samlet!$E3322)</f>
        <v>0.70833333333333337</v>
      </c>
      <c r="I3322" s="8">
        <f>SUMIFS(Baggrundsvariable!F$3:F$296,Baggrundsvariable!$A$3:$A$296,Samlet!$C3322,Baggrundsvariable!$C$3:$C$296,Samlet!$E3322)</f>
        <v>3.4</v>
      </c>
      <c r="J3322" s="8">
        <f>SUMIFS(Baggrundsvariable!G$3:G$296,Baggrundsvariable!$A$3:$A$296,Samlet!$C3322,Baggrundsvariable!$C$3:$C$296,Samlet!$E3322)</f>
        <v>28</v>
      </c>
      <c r="K3322" s="8">
        <f>SUMIFS(Baggrundsvariable!H$3:H$296,Baggrundsvariable!$A$3:$A$296,Samlet!$C3322,Baggrundsvariable!$C$3:$C$296,Samlet!$E3322)</f>
        <v>15.6</v>
      </c>
      <c r="L3322" s="8">
        <f>SUMIFS(Baggrundsvariable!I$3:I$296,Baggrundsvariable!$A$3:$A$296,Samlet!$C3322,Baggrundsvariable!$C$3:$C$296,Samlet!$E3322)</f>
        <v>10.257425077596919</v>
      </c>
    </row>
    <row r="3323" spans="1:12">
      <c r="A3323">
        <v>1924</v>
      </c>
      <c r="B3323" t="s">
        <v>619</v>
      </c>
      <c r="C3323">
        <v>147</v>
      </c>
      <c r="D3323" t="s">
        <v>1236</v>
      </c>
      <c r="E3323">
        <v>2019</v>
      </c>
      <c r="F3323" s="15">
        <f>IF(VLOOKUP(IF($A3323&lt;1500,'BM011'!$D$5,IF($A3323&lt;1800,'BM011'!$D$5,IF($A3323&lt;2000,'BM011'!$D$5,$A3323))),'BM011'!$D$5:$U$607,'BM011'!U$609,0)="BRUG KOM",VLOOKUP($C3323,'BM010'!$C$5:$T$102,'BM010'!T$104,0),VLOOKUP(IF($A3323&lt;1500,'BM011'!$D$5,IF($A3323&lt;1800,'BM011'!$D$5,IF($A3323&lt;2000,'BM011'!$D$5,$A3323))),'BM011'!$D$5:$U$607,'BM011'!U$609,0))</f>
        <v>50449.75</v>
      </c>
      <c r="G3323">
        <f>SUMIFS(Baggrundsvariable!D$3:D$296,Baggrundsvariable!$A$3:$A$296,Samlet!$C3323,Baggrundsvariable!$C$3:$C$296,Samlet!$E3323)</f>
        <v>276683</v>
      </c>
      <c r="H3323" s="8">
        <f>SUMIFS(Baggrundsvariable!E$3:E$296,Baggrundsvariable!$A$3:$A$296,Samlet!$C3323,Baggrundsvariable!$C$3:$C$296,Samlet!$E3323)</f>
        <v>0.70833333333333337</v>
      </c>
      <c r="I3323" s="8">
        <f>SUMIFS(Baggrundsvariable!F$3:F$296,Baggrundsvariable!$A$3:$A$296,Samlet!$C3323,Baggrundsvariable!$C$3:$C$296,Samlet!$E3323)</f>
        <v>3.4</v>
      </c>
      <c r="J3323" s="8">
        <f>SUMIFS(Baggrundsvariable!G$3:G$296,Baggrundsvariable!$A$3:$A$296,Samlet!$C3323,Baggrundsvariable!$C$3:$C$296,Samlet!$E3323)</f>
        <v>28</v>
      </c>
      <c r="K3323" s="8">
        <f>SUMIFS(Baggrundsvariable!H$3:H$296,Baggrundsvariable!$A$3:$A$296,Samlet!$C3323,Baggrundsvariable!$C$3:$C$296,Samlet!$E3323)</f>
        <v>15.6</v>
      </c>
      <c r="L3323" s="8">
        <f>SUMIFS(Baggrundsvariable!I$3:I$296,Baggrundsvariable!$A$3:$A$296,Samlet!$C3323,Baggrundsvariable!$C$3:$C$296,Samlet!$E3323)</f>
        <v>10.257425077596919</v>
      </c>
    </row>
    <row r="3324" spans="1:12">
      <c r="A3324">
        <v>1925</v>
      </c>
      <c r="B3324" t="s">
        <v>619</v>
      </c>
      <c r="C3324">
        <v>147</v>
      </c>
      <c r="D3324" t="s">
        <v>1236</v>
      </c>
      <c r="E3324">
        <v>2019</v>
      </c>
      <c r="F3324" s="15">
        <f>IF(VLOOKUP(IF($A3324&lt;1500,'BM011'!$D$5,IF($A3324&lt;1800,'BM011'!$D$5,IF($A3324&lt;2000,'BM011'!$D$5,$A3324))),'BM011'!$D$5:$U$607,'BM011'!U$609,0)="BRUG KOM",VLOOKUP($C3324,'BM010'!$C$5:$T$102,'BM010'!T$104,0),VLOOKUP(IF($A3324&lt;1500,'BM011'!$D$5,IF($A3324&lt;1800,'BM011'!$D$5,IF($A3324&lt;2000,'BM011'!$D$5,$A3324))),'BM011'!$D$5:$U$607,'BM011'!U$609,0))</f>
        <v>50449.75</v>
      </c>
      <c r="G3324">
        <f>SUMIFS(Baggrundsvariable!D$3:D$296,Baggrundsvariable!$A$3:$A$296,Samlet!$C3324,Baggrundsvariable!$C$3:$C$296,Samlet!$E3324)</f>
        <v>276683</v>
      </c>
      <c r="H3324" s="8">
        <f>SUMIFS(Baggrundsvariable!E$3:E$296,Baggrundsvariable!$A$3:$A$296,Samlet!$C3324,Baggrundsvariable!$C$3:$C$296,Samlet!$E3324)</f>
        <v>0.70833333333333337</v>
      </c>
      <c r="I3324" s="8">
        <f>SUMIFS(Baggrundsvariable!F$3:F$296,Baggrundsvariable!$A$3:$A$296,Samlet!$C3324,Baggrundsvariable!$C$3:$C$296,Samlet!$E3324)</f>
        <v>3.4</v>
      </c>
      <c r="J3324" s="8">
        <f>SUMIFS(Baggrundsvariable!G$3:G$296,Baggrundsvariable!$A$3:$A$296,Samlet!$C3324,Baggrundsvariable!$C$3:$C$296,Samlet!$E3324)</f>
        <v>28</v>
      </c>
      <c r="K3324" s="8">
        <f>SUMIFS(Baggrundsvariable!H$3:H$296,Baggrundsvariable!$A$3:$A$296,Samlet!$C3324,Baggrundsvariable!$C$3:$C$296,Samlet!$E3324)</f>
        <v>15.6</v>
      </c>
      <c r="L3324" s="8">
        <f>SUMIFS(Baggrundsvariable!I$3:I$296,Baggrundsvariable!$A$3:$A$296,Samlet!$C3324,Baggrundsvariable!$C$3:$C$296,Samlet!$E3324)</f>
        <v>10.257425077596919</v>
      </c>
    </row>
    <row r="3325" spans="1:12">
      <c r="A3325">
        <v>1926</v>
      </c>
      <c r="B3325" t="s">
        <v>619</v>
      </c>
      <c r="C3325">
        <v>147</v>
      </c>
      <c r="D3325" t="s">
        <v>1236</v>
      </c>
      <c r="E3325">
        <v>2019</v>
      </c>
      <c r="F3325" s="15">
        <f>IF(VLOOKUP(IF($A3325&lt;1500,'BM011'!$D$5,IF($A3325&lt;1800,'BM011'!$D$5,IF($A3325&lt;2000,'BM011'!$D$5,$A3325))),'BM011'!$D$5:$U$607,'BM011'!U$609,0)="BRUG KOM",VLOOKUP($C3325,'BM010'!$C$5:$T$102,'BM010'!T$104,0),VLOOKUP(IF($A3325&lt;1500,'BM011'!$D$5,IF($A3325&lt;1800,'BM011'!$D$5,IF($A3325&lt;2000,'BM011'!$D$5,$A3325))),'BM011'!$D$5:$U$607,'BM011'!U$609,0))</f>
        <v>50449.75</v>
      </c>
      <c r="G3325">
        <f>SUMIFS(Baggrundsvariable!D$3:D$296,Baggrundsvariable!$A$3:$A$296,Samlet!$C3325,Baggrundsvariable!$C$3:$C$296,Samlet!$E3325)</f>
        <v>276683</v>
      </c>
      <c r="H3325" s="8">
        <f>SUMIFS(Baggrundsvariable!E$3:E$296,Baggrundsvariable!$A$3:$A$296,Samlet!$C3325,Baggrundsvariable!$C$3:$C$296,Samlet!$E3325)</f>
        <v>0.70833333333333337</v>
      </c>
      <c r="I3325" s="8">
        <f>SUMIFS(Baggrundsvariable!F$3:F$296,Baggrundsvariable!$A$3:$A$296,Samlet!$C3325,Baggrundsvariable!$C$3:$C$296,Samlet!$E3325)</f>
        <v>3.4</v>
      </c>
      <c r="J3325" s="8">
        <f>SUMIFS(Baggrundsvariable!G$3:G$296,Baggrundsvariable!$A$3:$A$296,Samlet!$C3325,Baggrundsvariable!$C$3:$C$296,Samlet!$E3325)</f>
        <v>28</v>
      </c>
      <c r="K3325" s="8">
        <f>SUMIFS(Baggrundsvariable!H$3:H$296,Baggrundsvariable!$A$3:$A$296,Samlet!$C3325,Baggrundsvariable!$C$3:$C$296,Samlet!$E3325)</f>
        <v>15.6</v>
      </c>
      <c r="L3325" s="8">
        <f>SUMIFS(Baggrundsvariable!I$3:I$296,Baggrundsvariable!$A$3:$A$296,Samlet!$C3325,Baggrundsvariable!$C$3:$C$296,Samlet!$E3325)</f>
        <v>10.257425077596919</v>
      </c>
    </row>
    <row r="3326" spans="1:12">
      <c r="A3326">
        <v>1927</v>
      </c>
      <c r="B3326" t="s">
        <v>619</v>
      </c>
      <c r="C3326">
        <v>147</v>
      </c>
      <c r="D3326" t="s">
        <v>1236</v>
      </c>
      <c r="E3326">
        <v>2019</v>
      </c>
      <c r="F3326" s="15">
        <f>IF(VLOOKUP(IF($A3326&lt;1500,'BM011'!$D$5,IF($A3326&lt;1800,'BM011'!$D$5,IF($A3326&lt;2000,'BM011'!$D$5,$A3326))),'BM011'!$D$5:$U$607,'BM011'!U$609,0)="BRUG KOM",VLOOKUP($C3326,'BM010'!$C$5:$T$102,'BM010'!T$104,0),VLOOKUP(IF($A3326&lt;1500,'BM011'!$D$5,IF($A3326&lt;1800,'BM011'!$D$5,IF($A3326&lt;2000,'BM011'!$D$5,$A3326))),'BM011'!$D$5:$U$607,'BM011'!U$609,0))</f>
        <v>50449.75</v>
      </c>
      <c r="G3326">
        <f>SUMIFS(Baggrundsvariable!D$3:D$296,Baggrundsvariable!$A$3:$A$296,Samlet!$C3326,Baggrundsvariable!$C$3:$C$296,Samlet!$E3326)</f>
        <v>276683</v>
      </c>
      <c r="H3326" s="8">
        <f>SUMIFS(Baggrundsvariable!E$3:E$296,Baggrundsvariable!$A$3:$A$296,Samlet!$C3326,Baggrundsvariable!$C$3:$C$296,Samlet!$E3326)</f>
        <v>0.70833333333333337</v>
      </c>
      <c r="I3326" s="8">
        <f>SUMIFS(Baggrundsvariable!F$3:F$296,Baggrundsvariable!$A$3:$A$296,Samlet!$C3326,Baggrundsvariable!$C$3:$C$296,Samlet!$E3326)</f>
        <v>3.4</v>
      </c>
      <c r="J3326" s="8">
        <f>SUMIFS(Baggrundsvariable!G$3:G$296,Baggrundsvariable!$A$3:$A$296,Samlet!$C3326,Baggrundsvariable!$C$3:$C$296,Samlet!$E3326)</f>
        <v>28</v>
      </c>
      <c r="K3326" s="8">
        <f>SUMIFS(Baggrundsvariable!H$3:H$296,Baggrundsvariable!$A$3:$A$296,Samlet!$C3326,Baggrundsvariable!$C$3:$C$296,Samlet!$E3326)</f>
        <v>15.6</v>
      </c>
      <c r="L3326" s="8">
        <f>SUMIFS(Baggrundsvariable!I$3:I$296,Baggrundsvariable!$A$3:$A$296,Samlet!$C3326,Baggrundsvariable!$C$3:$C$296,Samlet!$E3326)</f>
        <v>10.257425077596919</v>
      </c>
    </row>
    <row r="3327" spans="1:12">
      <c r="A3327">
        <v>1928</v>
      </c>
      <c r="B3327" t="s">
        <v>619</v>
      </c>
      <c r="C3327">
        <v>147</v>
      </c>
      <c r="D3327" t="s">
        <v>1236</v>
      </c>
      <c r="E3327">
        <v>2019</v>
      </c>
      <c r="F3327" s="15">
        <f>IF(VLOOKUP(IF($A3327&lt;1500,'BM011'!$D$5,IF($A3327&lt;1800,'BM011'!$D$5,IF($A3327&lt;2000,'BM011'!$D$5,$A3327))),'BM011'!$D$5:$U$607,'BM011'!U$609,0)="BRUG KOM",VLOOKUP($C3327,'BM010'!$C$5:$T$102,'BM010'!T$104,0),VLOOKUP(IF($A3327&lt;1500,'BM011'!$D$5,IF($A3327&lt;1800,'BM011'!$D$5,IF($A3327&lt;2000,'BM011'!$D$5,$A3327))),'BM011'!$D$5:$U$607,'BM011'!U$609,0))</f>
        <v>50449.75</v>
      </c>
      <c r="G3327">
        <f>SUMIFS(Baggrundsvariable!D$3:D$296,Baggrundsvariable!$A$3:$A$296,Samlet!$C3327,Baggrundsvariable!$C$3:$C$296,Samlet!$E3327)</f>
        <v>276683</v>
      </c>
      <c r="H3327" s="8">
        <f>SUMIFS(Baggrundsvariable!E$3:E$296,Baggrundsvariable!$A$3:$A$296,Samlet!$C3327,Baggrundsvariable!$C$3:$C$296,Samlet!$E3327)</f>
        <v>0.70833333333333337</v>
      </c>
      <c r="I3327" s="8">
        <f>SUMIFS(Baggrundsvariable!F$3:F$296,Baggrundsvariable!$A$3:$A$296,Samlet!$C3327,Baggrundsvariable!$C$3:$C$296,Samlet!$E3327)</f>
        <v>3.4</v>
      </c>
      <c r="J3327" s="8">
        <f>SUMIFS(Baggrundsvariable!G$3:G$296,Baggrundsvariable!$A$3:$A$296,Samlet!$C3327,Baggrundsvariable!$C$3:$C$296,Samlet!$E3327)</f>
        <v>28</v>
      </c>
      <c r="K3327" s="8">
        <f>SUMIFS(Baggrundsvariable!H$3:H$296,Baggrundsvariable!$A$3:$A$296,Samlet!$C3327,Baggrundsvariable!$C$3:$C$296,Samlet!$E3327)</f>
        <v>15.6</v>
      </c>
      <c r="L3327" s="8">
        <f>SUMIFS(Baggrundsvariable!I$3:I$296,Baggrundsvariable!$A$3:$A$296,Samlet!$C3327,Baggrundsvariable!$C$3:$C$296,Samlet!$E3327)</f>
        <v>10.257425077596919</v>
      </c>
    </row>
    <row r="3328" spans="1:12">
      <c r="A3328">
        <v>1950</v>
      </c>
      <c r="B3328" t="s">
        <v>619</v>
      </c>
      <c r="C3328">
        <v>147</v>
      </c>
      <c r="D3328" t="s">
        <v>1236</v>
      </c>
      <c r="E3328">
        <v>2019</v>
      </c>
      <c r="F3328" s="15">
        <f>IF(VLOOKUP(IF($A3328&lt;1500,'BM011'!$D$5,IF($A3328&lt;1800,'BM011'!$D$5,IF($A3328&lt;2000,'BM011'!$D$5,$A3328))),'BM011'!$D$5:$U$607,'BM011'!U$609,0)="BRUG KOM",VLOOKUP($C3328,'BM010'!$C$5:$T$102,'BM010'!T$104,0),VLOOKUP(IF($A3328&lt;1500,'BM011'!$D$5,IF($A3328&lt;1800,'BM011'!$D$5,IF($A3328&lt;2000,'BM011'!$D$5,$A3328))),'BM011'!$D$5:$U$607,'BM011'!U$609,0))</f>
        <v>50449.75</v>
      </c>
      <c r="G3328">
        <f>SUMIFS(Baggrundsvariable!D$3:D$296,Baggrundsvariable!$A$3:$A$296,Samlet!$C3328,Baggrundsvariable!$C$3:$C$296,Samlet!$E3328)</f>
        <v>276683</v>
      </c>
      <c r="H3328" s="8">
        <f>SUMIFS(Baggrundsvariable!E$3:E$296,Baggrundsvariable!$A$3:$A$296,Samlet!$C3328,Baggrundsvariable!$C$3:$C$296,Samlet!$E3328)</f>
        <v>0.70833333333333337</v>
      </c>
      <c r="I3328" s="8">
        <f>SUMIFS(Baggrundsvariable!F$3:F$296,Baggrundsvariable!$A$3:$A$296,Samlet!$C3328,Baggrundsvariable!$C$3:$C$296,Samlet!$E3328)</f>
        <v>3.4</v>
      </c>
      <c r="J3328" s="8">
        <f>SUMIFS(Baggrundsvariable!G$3:G$296,Baggrundsvariable!$A$3:$A$296,Samlet!$C3328,Baggrundsvariable!$C$3:$C$296,Samlet!$E3328)</f>
        <v>28</v>
      </c>
      <c r="K3328" s="8">
        <f>SUMIFS(Baggrundsvariable!H$3:H$296,Baggrundsvariable!$A$3:$A$296,Samlet!$C3328,Baggrundsvariable!$C$3:$C$296,Samlet!$E3328)</f>
        <v>15.6</v>
      </c>
      <c r="L3328" s="8">
        <f>SUMIFS(Baggrundsvariable!I$3:I$296,Baggrundsvariable!$A$3:$A$296,Samlet!$C3328,Baggrundsvariable!$C$3:$C$296,Samlet!$E3328)</f>
        <v>10.257425077596919</v>
      </c>
    </row>
    <row r="3329" spans="1:12">
      <c r="A3329">
        <v>1951</v>
      </c>
      <c r="B3329" t="s">
        <v>619</v>
      </c>
      <c r="C3329">
        <v>147</v>
      </c>
      <c r="D3329" t="s">
        <v>1236</v>
      </c>
      <c r="E3329">
        <v>2019</v>
      </c>
      <c r="F3329" s="15">
        <f>IF(VLOOKUP(IF($A3329&lt;1500,'BM011'!$D$5,IF($A3329&lt;1800,'BM011'!$D$5,IF($A3329&lt;2000,'BM011'!$D$5,$A3329))),'BM011'!$D$5:$U$607,'BM011'!U$609,0)="BRUG KOM",VLOOKUP($C3329,'BM010'!$C$5:$T$102,'BM010'!T$104,0),VLOOKUP(IF($A3329&lt;1500,'BM011'!$D$5,IF($A3329&lt;1800,'BM011'!$D$5,IF($A3329&lt;2000,'BM011'!$D$5,$A3329))),'BM011'!$D$5:$U$607,'BM011'!U$609,0))</f>
        <v>50449.75</v>
      </c>
      <c r="G3329">
        <f>SUMIFS(Baggrundsvariable!D$3:D$296,Baggrundsvariable!$A$3:$A$296,Samlet!$C3329,Baggrundsvariable!$C$3:$C$296,Samlet!$E3329)</f>
        <v>276683</v>
      </c>
      <c r="H3329" s="8">
        <f>SUMIFS(Baggrundsvariable!E$3:E$296,Baggrundsvariable!$A$3:$A$296,Samlet!$C3329,Baggrundsvariable!$C$3:$C$296,Samlet!$E3329)</f>
        <v>0.70833333333333337</v>
      </c>
      <c r="I3329" s="8">
        <f>SUMIFS(Baggrundsvariable!F$3:F$296,Baggrundsvariable!$A$3:$A$296,Samlet!$C3329,Baggrundsvariable!$C$3:$C$296,Samlet!$E3329)</f>
        <v>3.4</v>
      </c>
      <c r="J3329" s="8">
        <f>SUMIFS(Baggrundsvariable!G$3:G$296,Baggrundsvariable!$A$3:$A$296,Samlet!$C3329,Baggrundsvariable!$C$3:$C$296,Samlet!$E3329)</f>
        <v>28</v>
      </c>
      <c r="K3329" s="8">
        <f>SUMIFS(Baggrundsvariable!H$3:H$296,Baggrundsvariable!$A$3:$A$296,Samlet!$C3329,Baggrundsvariable!$C$3:$C$296,Samlet!$E3329)</f>
        <v>15.6</v>
      </c>
      <c r="L3329" s="8">
        <f>SUMIFS(Baggrundsvariable!I$3:I$296,Baggrundsvariable!$A$3:$A$296,Samlet!$C3329,Baggrundsvariable!$C$3:$C$296,Samlet!$E3329)</f>
        <v>10.257425077596919</v>
      </c>
    </row>
    <row r="3330" spans="1:12">
      <c r="A3330">
        <v>1952</v>
      </c>
      <c r="B3330" t="s">
        <v>619</v>
      </c>
      <c r="C3330">
        <v>147</v>
      </c>
      <c r="D3330" t="s">
        <v>1236</v>
      </c>
      <c r="E3330">
        <v>2019</v>
      </c>
      <c r="F3330" s="15">
        <f>IF(VLOOKUP(IF($A3330&lt;1500,'BM011'!$D$5,IF($A3330&lt;1800,'BM011'!$D$5,IF($A3330&lt;2000,'BM011'!$D$5,$A3330))),'BM011'!$D$5:$U$607,'BM011'!U$609,0)="BRUG KOM",VLOOKUP($C3330,'BM010'!$C$5:$T$102,'BM010'!T$104,0),VLOOKUP(IF($A3330&lt;1500,'BM011'!$D$5,IF($A3330&lt;1800,'BM011'!$D$5,IF($A3330&lt;2000,'BM011'!$D$5,$A3330))),'BM011'!$D$5:$U$607,'BM011'!U$609,0))</f>
        <v>50449.75</v>
      </c>
      <c r="G3330">
        <f>SUMIFS(Baggrundsvariable!D$3:D$296,Baggrundsvariable!$A$3:$A$296,Samlet!$C3330,Baggrundsvariable!$C$3:$C$296,Samlet!$E3330)</f>
        <v>276683</v>
      </c>
      <c r="H3330" s="8">
        <f>SUMIFS(Baggrundsvariable!E$3:E$296,Baggrundsvariable!$A$3:$A$296,Samlet!$C3330,Baggrundsvariable!$C$3:$C$296,Samlet!$E3330)</f>
        <v>0.70833333333333337</v>
      </c>
      <c r="I3330" s="8">
        <f>SUMIFS(Baggrundsvariable!F$3:F$296,Baggrundsvariable!$A$3:$A$296,Samlet!$C3330,Baggrundsvariable!$C$3:$C$296,Samlet!$E3330)</f>
        <v>3.4</v>
      </c>
      <c r="J3330" s="8">
        <f>SUMIFS(Baggrundsvariable!G$3:G$296,Baggrundsvariable!$A$3:$A$296,Samlet!$C3330,Baggrundsvariable!$C$3:$C$296,Samlet!$E3330)</f>
        <v>28</v>
      </c>
      <c r="K3330" s="8">
        <f>SUMIFS(Baggrundsvariable!H$3:H$296,Baggrundsvariable!$A$3:$A$296,Samlet!$C3330,Baggrundsvariable!$C$3:$C$296,Samlet!$E3330)</f>
        <v>15.6</v>
      </c>
      <c r="L3330" s="8">
        <f>SUMIFS(Baggrundsvariable!I$3:I$296,Baggrundsvariable!$A$3:$A$296,Samlet!$C3330,Baggrundsvariable!$C$3:$C$296,Samlet!$E3330)</f>
        <v>10.257425077596919</v>
      </c>
    </row>
    <row r="3331" spans="1:12">
      <c r="A3331">
        <v>1953</v>
      </c>
      <c r="B3331" t="s">
        <v>619</v>
      </c>
      <c r="C3331">
        <v>147</v>
      </c>
      <c r="D3331" t="s">
        <v>1236</v>
      </c>
      <c r="E3331">
        <v>2019</v>
      </c>
      <c r="F3331" s="15">
        <f>IF(VLOOKUP(IF($A3331&lt;1500,'BM011'!$D$5,IF($A3331&lt;1800,'BM011'!$D$5,IF($A3331&lt;2000,'BM011'!$D$5,$A3331))),'BM011'!$D$5:$U$607,'BM011'!U$609,0)="BRUG KOM",VLOOKUP($C3331,'BM010'!$C$5:$T$102,'BM010'!T$104,0),VLOOKUP(IF($A3331&lt;1500,'BM011'!$D$5,IF($A3331&lt;1800,'BM011'!$D$5,IF($A3331&lt;2000,'BM011'!$D$5,$A3331))),'BM011'!$D$5:$U$607,'BM011'!U$609,0))</f>
        <v>50449.75</v>
      </c>
      <c r="G3331">
        <f>SUMIFS(Baggrundsvariable!D$3:D$296,Baggrundsvariable!$A$3:$A$296,Samlet!$C3331,Baggrundsvariable!$C$3:$C$296,Samlet!$E3331)</f>
        <v>276683</v>
      </c>
      <c r="H3331" s="8">
        <f>SUMIFS(Baggrundsvariable!E$3:E$296,Baggrundsvariable!$A$3:$A$296,Samlet!$C3331,Baggrundsvariable!$C$3:$C$296,Samlet!$E3331)</f>
        <v>0.70833333333333337</v>
      </c>
      <c r="I3331" s="8">
        <f>SUMIFS(Baggrundsvariable!F$3:F$296,Baggrundsvariable!$A$3:$A$296,Samlet!$C3331,Baggrundsvariable!$C$3:$C$296,Samlet!$E3331)</f>
        <v>3.4</v>
      </c>
      <c r="J3331" s="8">
        <f>SUMIFS(Baggrundsvariable!G$3:G$296,Baggrundsvariable!$A$3:$A$296,Samlet!$C3331,Baggrundsvariable!$C$3:$C$296,Samlet!$E3331)</f>
        <v>28</v>
      </c>
      <c r="K3331" s="8">
        <f>SUMIFS(Baggrundsvariable!H$3:H$296,Baggrundsvariable!$A$3:$A$296,Samlet!$C3331,Baggrundsvariable!$C$3:$C$296,Samlet!$E3331)</f>
        <v>15.6</v>
      </c>
      <c r="L3331" s="8">
        <f>SUMIFS(Baggrundsvariable!I$3:I$296,Baggrundsvariable!$A$3:$A$296,Samlet!$C3331,Baggrundsvariable!$C$3:$C$296,Samlet!$E3331)</f>
        <v>10.257425077596919</v>
      </c>
    </row>
    <row r="3332" spans="1:12">
      <c r="A3332">
        <v>1954</v>
      </c>
      <c r="B3332" t="s">
        <v>619</v>
      </c>
      <c r="C3332">
        <v>147</v>
      </c>
      <c r="D3332" t="s">
        <v>1236</v>
      </c>
      <c r="E3332">
        <v>2019</v>
      </c>
      <c r="F3332" s="15">
        <f>IF(VLOOKUP(IF($A3332&lt;1500,'BM011'!$D$5,IF($A3332&lt;1800,'BM011'!$D$5,IF($A3332&lt;2000,'BM011'!$D$5,$A3332))),'BM011'!$D$5:$U$607,'BM011'!U$609,0)="BRUG KOM",VLOOKUP($C3332,'BM010'!$C$5:$T$102,'BM010'!T$104,0),VLOOKUP(IF($A3332&lt;1500,'BM011'!$D$5,IF($A3332&lt;1800,'BM011'!$D$5,IF($A3332&lt;2000,'BM011'!$D$5,$A3332))),'BM011'!$D$5:$U$607,'BM011'!U$609,0))</f>
        <v>50449.75</v>
      </c>
      <c r="G3332">
        <f>SUMIFS(Baggrundsvariable!D$3:D$296,Baggrundsvariable!$A$3:$A$296,Samlet!$C3332,Baggrundsvariable!$C$3:$C$296,Samlet!$E3332)</f>
        <v>276683</v>
      </c>
      <c r="H3332" s="8">
        <f>SUMIFS(Baggrundsvariable!E$3:E$296,Baggrundsvariable!$A$3:$A$296,Samlet!$C3332,Baggrundsvariable!$C$3:$C$296,Samlet!$E3332)</f>
        <v>0.70833333333333337</v>
      </c>
      <c r="I3332" s="8">
        <f>SUMIFS(Baggrundsvariable!F$3:F$296,Baggrundsvariable!$A$3:$A$296,Samlet!$C3332,Baggrundsvariable!$C$3:$C$296,Samlet!$E3332)</f>
        <v>3.4</v>
      </c>
      <c r="J3332" s="8">
        <f>SUMIFS(Baggrundsvariable!G$3:G$296,Baggrundsvariable!$A$3:$A$296,Samlet!$C3332,Baggrundsvariable!$C$3:$C$296,Samlet!$E3332)</f>
        <v>28</v>
      </c>
      <c r="K3332" s="8">
        <f>SUMIFS(Baggrundsvariable!H$3:H$296,Baggrundsvariable!$A$3:$A$296,Samlet!$C3332,Baggrundsvariable!$C$3:$C$296,Samlet!$E3332)</f>
        <v>15.6</v>
      </c>
      <c r="L3332" s="8">
        <f>SUMIFS(Baggrundsvariable!I$3:I$296,Baggrundsvariable!$A$3:$A$296,Samlet!$C3332,Baggrundsvariable!$C$3:$C$296,Samlet!$E3332)</f>
        <v>10.257425077596919</v>
      </c>
    </row>
    <row r="3333" spans="1:12">
      <c r="A3333">
        <v>1955</v>
      </c>
      <c r="B3333" t="s">
        <v>619</v>
      </c>
      <c r="C3333">
        <v>147</v>
      </c>
      <c r="D3333" t="s">
        <v>1236</v>
      </c>
      <c r="E3333">
        <v>2019</v>
      </c>
      <c r="F3333" s="15">
        <f>IF(VLOOKUP(IF($A3333&lt;1500,'BM011'!$D$5,IF($A3333&lt;1800,'BM011'!$D$5,IF($A3333&lt;2000,'BM011'!$D$5,$A3333))),'BM011'!$D$5:$U$607,'BM011'!U$609,0)="BRUG KOM",VLOOKUP($C3333,'BM010'!$C$5:$T$102,'BM010'!T$104,0),VLOOKUP(IF($A3333&lt;1500,'BM011'!$D$5,IF($A3333&lt;1800,'BM011'!$D$5,IF($A3333&lt;2000,'BM011'!$D$5,$A3333))),'BM011'!$D$5:$U$607,'BM011'!U$609,0))</f>
        <v>50449.75</v>
      </c>
      <c r="G3333">
        <f>SUMIFS(Baggrundsvariable!D$3:D$296,Baggrundsvariable!$A$3:$A$296,Samlet!$C3333,Baggrundsvariable!$C$3:$C$296,Samlet!$E3333)</f>
        <v>276683</v>
      </c>
      <c r="H3333" s="8">
        <f>SUMIFS(Baggrundsvariable!E$3:E$296,Baggrundsvariable!$A$3:$A$296,Samlet!$C3333,Baggrundsvariable!$C$3:$C$296,Samlet!$E3333)</f>
        <v>0.70833333333333337</v>
      </c>
      <c r="I3333" s="8">
        <f>SUMIFS(Baggrundsvariable!F$3:F$296,Baggrundsvariable!$A$3:$A$296,Samlet!$C3333,Baggrundsvariable!$C$3:$C$296,Samlet!$E3333)</f>
        <v>3.4</v>
      </c>
      <c r="J3333" s="8">
        <f>SUMIFS(Baggrundsvariable!G$3:G$296,Baggrundsvariable!$A$3:$A$296,Samlet!$C3333,Baggrundsvariable!$C$3:$C$296,Samlet!$E3333)</f>
        <v>28</v>
      </c>
      <c r="K3333" s="8">
        <f>SUMIFS(Baggrundsvariable!H$3:H$296,Baggrundsvariable!$A$3:$A$296,Samlet!$C3333,Baggrundsvariable!$C$3:$C$296,Samlet!$E3333)</f>
        <v>15.6</v>
      </c>
      <c r="L3333" s="8">
        <f>SUMIFS(Baggrundsvariable!I$3:I$296,Baggrundsvariable!$A$3:$A$296,Samlet!$C3333,Baggrundsvariable!$C$3:$C$296,Samlet!$E3333)</f>
        <v>10.257425077596919</v>
      </c>
    </row>
    <row r="3334" spans="1:12">
      <c r="A3334">
        <v>1956</v>
      </c>
      <c r="B3334" t="s">
        <v>619</v>
      </c>
      <c r="C3334">
        <v>147</v>
      </c>
      <c r="D3334" t="s">
        <v>1236</v>
      </c>
      <c r="E3334">
        <v>2019</v>
      </c>
      <c r="F3334" s="15">
        <f>IF(VLOOKUP(IF($A3334&lt;1500,'BM011'!$D$5,IF($A3334&lt;1800,'BM011'!$D$5,IF($A3334&lt;2000,'BM011'!$D$5,$A3334))),'BM011'!$D$5:$U$607,'BM011'!U$609,0)="BRUG KOM",VLOOKUP($C3334,'BM010'!$C$5:$T$102,'BM010'!T$104,0),VLOOKUP(IF($A3334&lt;1500,'BM011'!$D$5,IF($A3334&lt;1800,'BM011'!$D$5,IF($A3334&lt;2000,'BM011'!$D$5,$A3334))),'BM011'!$D$5:$U$607,'BM011'!U$609,0))</f>
        <v>50449.75</v>
      </c>
      <c r="G3334">
        <f>SUMIFS(Baggrundsvariable!D$3:D$296,Baggrundsvariable!$A$3:$A$296,Samlet!$C3334,Baggrundsvariable!$C$3:$C$296,Samlet!$E3334)</f>
        <v>276683</v>
      </c>
      <c r="H3334" s="8">
        <f>SUMIFS(Baggrundsvariable!E$3:E$296,Baggrundsvariable!$A$3:$A$296,Samlet!$C3334,Baggrundsvariable!$C$3:$C$296,Samlet!$E3334)</f>
        <v>0.70833333333333337</v>
      </c>
      <c r="I3334" s="8">
        <f>SUMIFS(Baggrundsvariable!F$3:F$296,Baggrundsvariable!$A$3:$A$296,Samlet!$C3334,Baggrundsvariable!$C$3:$C$296,Samlet!$E3334)</f>
        <v>3.4</v>
      </c>
      <c r="J3334" s="8">
        <f>SUMIFS(Baggrundsvariable!G$3:G$296,Baggrundsvariable!$A$3:$A$296,Samlet!$C3334,Baggrundsvariable!$C$3:$C$296,Samlet!$E3334)</f>
        <v>28</v>
      </c>
      <c r="K3334" s="8">
        <f>SUMIFS(Baggrundsvariable!H$3:H$296,Baggrundsvariable!$A$3:$A$296,Samlet!$C3334,Baggrundsvariable!$C$3:$C$296,Samlet!$E3334)</f>
        <v>15.6</v>
      </c>
      <c r="L3334" s="8">
        <f>SUMIFS(Baggrundsvariable!I$3:I$296,Baggrundsvariable!$A$3:$A$296,Samlet!$C3334,Baggrundsvariable!$C$3:$C$296,Samlet!$E3334)</f>
        <v>10.257425077596919</v>
      </c>
    </row>
    <row r="3335" spans="1:12">
      <c r="A3335">
        <v>1957</v>
      </c>
      <c r="B3335" t="s">
        <v>619</v>
      </c>
      <c r="C3335">
        <v>147</v>
      </c>
      <c r="D3335" t="s">
        <v>1236</v>
      </c>
      <c r="E3335">
        <v>2019</v>
      </c>
      <c r="F3335" s="15">
        <f>IF(VLOOKUP(IF($A3335&lt;1500,'BM011'!$D$5,IF($A3335&lt;1800,'BM011'!$D$5,IF($A3335&lt;2000,'BM011'!$D$5,$A3335))),'BM011'!$D$5:$U$607,'BM011'!U$609,0)="BRUG KOM",VLOOKUP($C3335,'BM010'!$C$5:$T$102,'BM010'!T$104,0),VLOOKUP(IF($A3335&lt;1500,'BM011'!$D$5,IF($A3335&lt;1800,'BM011'!$D$5,IF($A3335&lt;2000,'BM011'!$D$5,$A3335))),'BM011'!$D$5:$U$607,'BM011'!U$609,0))</f>
        <v>50449.75</v>
      </c>
      <c r="G3335">
        <f>SUMIFS(Baggrundsvariable!D$3:D$296,Baggrundsvariable!$A$3:$A$296,Samlet!$C3335,Baggrundsvariable!$C$3:$C$296,Samlet!$E3335)</f>
        <v>276683</v>
      </c>
      <c r="H3335" s="8">
        <f>SUMIFS(Baggrundsvariable!E$3:E$296,Baggrundsvariable!$A$3:$A$296,Samlet!$C3335,Baggrundsvariable!$C$3:$C$296,Samlet!$E3335)</f>
        <v>0.70833333333333337</v>
      </c>
      <c r="I3335" s="8">
        <f>SUMIFS(Baggrundsvariable!F$3:F$296,Baggrundsvariable!$A$3:$A$296,Samlet!$C3335,Baggrundsvariable!$C$3:$C$296,Samlet!$E3335)</f>
        <v>3.4</v>
      </c>
      <c r="J3335" s="8">
        <f>SUMIFS(Baggrundsvariable!G$3:G$296,Baggrundsvariable!$A$3:$A$296,Samlet!$C3335,Baggrundsvariable!$C$3:$C$296,Samlet!$E3335)</f>
        <v>28</v>
      </c>
      <c r="K3335" s="8">
        <f>SUMIFS(Baggrundsvariable!H$3:H$296,Baggrundsvariable!$A$3:$A$296,Samlet!$C3335,Baggrundsvariable!$C$3:$C$296,Samlet!$E3335)</f>
        <v>15.6</v>
      </c>
      <c r="L3335" s="8">
        <f>SUMIFS(Baggrundsvariable!I$3:I$296,Baggrundsvariable!$A$3:$A$296,Samlet!$C3335,Baggrundsvariable!$C$3:$C$296,Samlet!$E3335)</f>
        <v>10.257425077596919</v>
      </c>
    </row>
    <row r="3336" spans="1:12">
      <c r="A3336">
        <v>1958</v>
      </c>
      <c r="B3336" t="s">
        <v>619</v>
      </c>
      <c r="C3336">
        <v>147</v>
      </c>
      <c r="D3336" t="s">
        <v>1236</v>
      </c>
      <c r="E3336">
        <v>2019</v>
      </c>
      <c r="F3336" s="15">
        <f>IF(VLOOKUP(IF($A3336&lt;1500,'BM011'!$D$5,IF($A3336&lt;1800,'BM011'!$D$5,IF($A3336&lt;2000,'BM011'!$D$5,$A3336))),'BM011'!$D$5:$U$607,'BM011'!U$609,0)="BRUG KOM",VLOOKUP($C3336,'BM010'!$C$5:$T$102,'BM010'!T$104,0),VLOOKUP(IF($A3336&lt;1500,'BM011'!$D$5,IF($A3336&lt;1800,'BM011'!$D$5,IF($A3336&lt;2000,'BM011'!$D$5,$A3336))),'BM011'!$D$5:$U$607,'BM011'!U$609,0))</f>
        <v>50449.75</v>
      </c>
      <c r="G3336">
        <f>SUMIFS(Baggrundsvariable!D$3:D$296,Baggrundsvariable!$A$3:$A$296,Samlet!$C3336,Baggrundsvariable!$C$3:$C$296,Samlet!$E3336)</f>
        <v>276683</v>
      </c>
      <c r="H3336" s="8">
        <f>SUMIFS(Baggrundsvariable!E$3:E$296,Baggrundsvariable!$A$3:$A$296,Samlet!$C3336,Baggrundsvariable!$C$3:$C$296,Samlet!$E3336)</f>
        <v>0.70833333333333337</v>
      </c>
      <c r="I3336" s="8">
        <f>SUMIFS(Baggrundsvariable!F$3:F$296,Baggrundsvariable!$A$3:$A$296,Samlet!$C3336,Baggrundsvariable!$C$3:$C$296,Samlet!$E3336)</f>
        <v>3.4</v>
      </c>
      <c r="J3336" s="8">
        <f>SUMIFS(Baggrundsvariable!G$3:G$296,Baggrundsvariable!$A$3:$A$296,Samlet!$C3336,Baggrundsvariable!$C$3:$C$296,Samlet!$E3336)</f>
        <v>28</v>
      </c>
      <c r="K3336" s="8">
        <f>SUMIFS(Baggrundsvariable!H$3:H$296,Baggrundsvariable!$A$3:$A$296,Samlet!$C3336,Baggrundsvariable!$C$3:$C$296,Samlet!$E3336)</f>
        <v>15.6</v>
      </c>
      <c r="L3336" s="8">
        <f>SUMIFS(Baggrundsvariable!I$3:I$296,Baggrundsvariable!$A$3:$A$296,Samlet!$C3336,Baggrundsvariable!$C$3:$C$296,Samlet!$E3336)</f>
        <v>10.257425077596919</v>
      </c>
    </row>
    <row r="3337" spans="1:12">
      <c r="A3337">
        <v>1959</v>
      </c>
      <c r="B3337" t="s">
        <v>619</v>
      </c>
      <c r="C3337">
        <v>147</v>
      </c>
      <c r="D3337" t="s">
        <v>1236</v>
      </c>
      <c r="E3337">
        <v>2019</v>
      </c>
      <c r="F3337" s="15">
        <f>IF(VLOOKUP(IF($A3337&lt;1500,'BM011'!$D$5,IF($A3337&lt;1800,'BM011'!$D$5,IF($A3337&lt;2000,'BM011'!$D$5,$A3337))),'BM011'!$D$5:$U$607,'BM011'!U$609,0)="BRUG KOM",VLOOKUP($C3337,'BM010'!$C$5:$T$102,'BM010'!T$104,0),VLOOKUP(IF($A3337&lt;1500,'BM011'!$D$5,IF($A3337&lt;1800,'BM011'!$D$5,IF($A3337&lt;2000,'BM011'!$D$5,$A3337))),'BM011'!$D$5:$U$607,'BM011'!U$609,0))</f>
        <v>50449.75</v>
      </c>
      <c r="G3337">
        <f>SUMIFS(Baggrundsvariable!D$3:D$296,Baggrundsvariable!$A$3:$A$296,Samlet!$C3337,Baggrundsvariable!$C$3:$C$296,Samlet!$E3337)</f>
        <v>276683</v>
      </c>
      <c r="H3337" s="8">
        <f>SUMIFS(Baggrundsvariable!E$3:E$296,Baggrundsvariable!$A$3:$A$296,Samlet!$C3337,Baggrundsvariable!$C$3:$C$296,Samlet!$E3337)</f>
        <v>0.70833333333333337</v>
      </c>
      <c r="I3337" s="8">
        <f>SUMIFS(Baggrundsvariable!F$3:F$296,Baggrundsvariable!$A$3:$A$296,Samlet!$C3337,Baggrundsvariable!$C$3:$C$296,Samlet!$E3337)</f>
        <v>3.4</v>
      </c>
      <c r="J3337" s="8">
        <f>SUMIFS(Baggrundsvariable!G$3:G$296,Baggrundsvariable!$A$3:$A$296,Samlet!$C3337,Baggrundsvariable!$C$3:$C$296,Samlet!$E3337)</f>
        <v>28</v>
      </c>
      <c r="K3337" s="8">
        <f>SUMIFS(Baggrundsvariable!H$3:H$296,Baggrundsvariable!$A$3:$A$296,Samlet!$C3337,Baggrundsvariable!$C$3:$C$296,Samlet!$E3337)</f>
        <v>15.6</v>
      </c>
      <c r="L3337" s="8">
        <f>SUMIFS(Baggrundsvariable!I$3:I$296,Baggrundsvariable!$A$3:$A$296,Samlet!$C3337,Baggrundsvariable!$C$3:$C$296,Samlet!$E3337)</f>
        <v>10.257425077596919</v>
      </c>
    </row>
    <row r="3338" spans="1:12">
      <c r="A3338">
        <v>1960</v>
      </c>
      <c r="B3338" t="s">
        <v>619</v>
      </c>
      <c r="C3338">
        <v>147</v>
      </c>
      <c r="D3338" t="s">
        <v>1236</v>
      </c>
      <c r="E3338">
        <v>2019</v>
      </c>
      <c r="F3338" s="15">
        <f>IF(VLOOKUP(IF($A3338&lt;1500,'BM011'!$D$5,IF($A3338&lt;1800,'BM011'!$D$5,IF($A3338&lt;2000,'BM011'!$D$5,$A3338))),'BM011'!$D$5:$U$607,'BM011'!U$609,0)="BRUG KOM",VLOOKUP($C3338,'BM010'!$C$5:$T$102,'BM010'!T$104,0),VLOOKUP(IF($A3338&lt;1500,'BM011'!$D$5,IF($A3338&lt;1800,'BM011'!$D$5,IF($A3338&lt;2000,'BM011'!$D$5,$A3338))),'BM011'!$D$5:$U$607,'BM011'!U$609,0))</f>
        <v>50449.75</v>
      </c>
      <c r="G3338">
        <f>SUMIFS(Baggrundsvariable!D$3:D$296,Baggrundsvariable!$A$3:$A$296,Samlet!$C3338,Baggrundsvariable!$C$3:$C$296,Samlet!$E3338)</f>
        <v>276683</v>
      </c>
      <c r="H3338" s="8">
        <f>SUMIFS(Baggrundsvariable!E$3:E$296,Baggrundsvariable!$A$3:$A$296,Samlet!$C3338,Baggrundsvariable!$C$3:$C$296,Samlet!$E3338)</f>
        <v>0.70833333333333337</v>
      </c>
      <c r="I3338" s="8">
        <f>SUMIFS(Baggrundsvariable!F$3:F$296,Baggrundsvariable!$A$3:$A$296,Samlet!$C3338,Baggrundsvariable!$C$3:$C$296,Samlet!$E3338)</f>
        <v>3.4</v>
      </c>
      <c r="J3338" s="8">
        <f>SUMIFS(Baggrundsvariable!G$3:G$296,Baggrundsvariable!$A$3:$A$296,Samlet!$C3338,Baggrundsvariable!$C$3:$C$296,Samlet!$E3338)</f>
        <v>28</v>
      </c>
      <c r="K3338" s="8">
        <f>SUMIFS(Baggrundsvariable!H$3:H$296,Baggrundsvariable!$A$3:$A$296,Samlet!$C3338,Baggrundsvariable!$C$3:$C$296,Samlet!$E3338)</f>
        <v>15.6</v>
      </c>
      <c r="L3338" s="8">
        <f>SUMIFS(Baggrundsvariable!I$3:I$296,Baggrundsvariable!$A$3:$A$296,Samlet!$C3338,Baggrundsvariable!$C$3:$C$296,Samlet!$E3338)</f>
        <v>10.257425077596919</v>
      </c>
    </row>
    <row r="3339" spans="1:12">
      <c r="A3339">
        <v>1961</v>
      </c>
      <c r="B3339" t="s">
        <v>619</v>
      </c>
      <c r="C3339">
        <v>147</v>
      </c>
      <c r="D3339" t="s">
        <v>1236</v>
      </c>
      <c r="E3339">
        <v>2019</v>
      </c>
      <c r="F3339" s="15">
        <f>IF(VLOOKUP(IF($A3339&lt;1500,'BM011'!$D$5,IF($A3339&lt;1800,'BM011'!$D$5,IF($A3339&lt;2000,'BM011'!$D$5,$A3339))),'BM011'!$D$5:$U$607,'BM011'!U$609,0)="BRUG KOM",VLOOKUP($C3339,'BM010'!$C$5:$T$102,'BM010'!T$104,0),VLOOKUP(IF($A3339&lt;1500,'BM011'!$D$5,IF($A3339&lt;1800,'BM011'!$D$5,IF($A3339&lt;2000,'BM011'!$D$5,$A3339))),'BM011'!$D$5:$U$607,'BM011'!U$609,0))</f>
        <v>50449.75</v>
      </c>
      <c r="G3339">
        <f>SUMIFS(Baggrundsvariable!D$3:D$296,Baggrundsvariable!$A$3:$A$296,Samlet!$C3339,Baggrundsvariable!$C$3:$C$296,Samlet!$E3339)</f>
        <v>276683</v>
      </c>
      <c r="H3339" s="8">
        <f>SUMIFS(Baggrundsvariable!E$3:E$296,Baggrundsvariable!$A$3:$A$296,Samlet!$C3339,Baggrundsvariable!$C$3:$C$296,Samlet!$E3339)</f>
        <v>0.70833333333333337</v>
      </c>
      <c r="I3339" s="8">
        <f>SUMIFS(Baggrundsvariable!F$3:F$296,Baggrundsvariable!$A$3:$A$296,Samlet!$C3339,Baggrundsvariable!$C$3:$C$296,Samlet!$E3339)</f>
        <v>3.4</v>
      </c>
      <c r="J3339" s="8">
        <f>SUMIFS(Baggrundsvariable!G$3:G$296,Baggrundsvariable!$A$3:$A$296,Samlet!$C3339,Baggrundsvariable!$C$3:$C$296,Samlet!$E3339)</f>
        <v>28</v>
      </c>
      <c r="K3339" s="8">
        <f>SUMIFS(Baggrundsvariable!H$3:H$296,Baggrundsvariable!$A$3:$A$296,Samlet!$C3339,Baggrundsvariable!$C$3:$C$296,Samlet!$E3339)</f>
        <v>15.6</v>
      </c>
      <c r="L3339" s="8">
        <f>SUMIFS(Baggrundsvariable!I$3:I$296,Baggrundsvariable!$A$3:$A$296,Samlet!$C3339,Baggrundsvariable!$C$3:$C$296,Samlet!$E3339)</f>
        <v>10.257425077596919</v>
      </c>
    </row>
    <row r="3340" spans="1:12">
      <c r="A3340">
        <v>1962</v>
      </c>
      <c r="B3340" t="s">
        <v>619</v>
      </c>
      <c r="C3340">
        <v>147</v>
      </c>
      <c r="D3340" t="s">
        <v>1236</v>
      </c>
      <c r="E3340">
        <v>2019</v>
      </c>
      <c r="F3340" s="15">
        <f>IF(VLOOKUP(IF($A3340&lt;1500,'BM011'!$D$5,IF($A3340&lt;1800,'BM011'!$D$5,IF($A3340&lt;2000,'BM011'!$D$5,$A3340))),'BM011'!$D$5:$U$607,'BM011'!U$609,0)="BRUG KOM",VLOOKUP($C3340,'BM010'!$C$5:$T$102,'BM010'!T$104,0),VLOOKUP(IF($A3340&lt;1500,'BM011'!$D$5,IF($A3340&lt;1800,'BM011'!$D$5,IF($A3340&lt;2000,'BM011'!$D$5,$A3340))),'BM011'!$D$5:$U$607,'BM011'!U$609,0))</f>
        <v>50449.75</v>
      </c>
      <c r="G3340">
        <f>SUMIFS(Baggrundsvariable!D$3:D$296,Baggrundsvariable!$A$3:$A$296,Samlet!$C3340,Baggrundsvariable!$C$3:$C$296,Samlet!$E3340)</f>
        <v>276683</v>
      </c>
      <c r="H3340" s="8">
        <f>SUMIFS(Baggrundsvariable!E$3:E$296,Baggrundsvariable!$A$3:$A$296,Samlet!$C3340,Baggrundsvariable!$C$3:$C$296,Samlet!$E3340)</f>
        <v>0.70833333333333337</v>
      </c>
      <c r="I3340" s="8">
        <f>SUMIFS(Baggrundsvariable!F$3:F$296,Baggrundsvariable!$A$3:$A$296,Samlet!$C3340,Baggrundsvariable!$C$3:$C$296,Samlet!$E3340)</f>
        <v>3.4</v>
      </c>
      <c r="J3340" s="8">
        <f>SUMIFS(Baggrundsvariable!G$3:G$296,Baggrundsvariable!$A$3:$A$296,Samlet!$C3340,Baggrundsvariable!$C$3:$C$296,Samlet!$E3340)</f>
        <v>28</v>
      </c>
      <c r="K3340" s="8">
        <f>SUMIFS(Baggrundsvariable!H$3:H$296,Baggrundsvariable!$A$3:$A$296,Samlet!$C3340,Baggrundsvariable!$C$3:$C$296,Samlet!$E3340)</f>
        <v>15.6</v>
      </c>
      <c r="L3340" s="8">
        <f>SUMIFS(Baggrundsvariable!I$3:I$296,Baggrundsvariable!$A$3:$A$296,Samlet!$C3340,Baggrundsvariable!$C$3:$C$296,Samlet!$E3340)</f>
        <v>10.257425077596919</v>
      </c>
    </row>
    <row r="3341" spans="1:12">
      <c r="A3341">
        <v>1963</v>
      </c>
      <c r="B3341" t="s">
        <v>619</v>
      </c>
      <c r="C3341">
        <v>147</v>
      </c>
      <c r="D3341" t="s">
        <v>1236</v>
      </c>
      <c r="E3341">
        <v>2019</v>
      </c>
      <c r="F3341" s="15">
        <f>IF(VLOOKUP(IF($A3341&lt;1500,'BM011'!$D$5,IF($A3341&lt;1800,'BM011'!$D$5,IF($A3341&lt;2000,'BM011'!$D$5,$A3341))),'BM011'!$D$5:$U$607,'BM011'!U$609,0)="BRUG KOM",VLOOKUP($C3341,'BM010'!$C$5:$T$102,'BM010'!T$104,0),VLOOKUP(IF($A3341&lt;1500,'BM011'!$D$5,IF($A3341&lt;1800,'BM011'!$D$5,IF($A3341&lt;2000,'BM011'!$D$5,$A3341))),'BM011'!$D$5:$U$607,'BM011'!U$609,0))</f>
        <v>50449.75</v>
      </c>
      <c r="G3341">
        <f>SUMIFS(Baggrundsvariable!D$3:D$296,Baggrundsvariable!$A$3:$A$296,Samlet!$C3341,Baggrundsvariable!$C$3:$C$296,Samlet!$E3341)</f>
        <v>276683</v>
      </c>
      <c r="H3341" s="8">
        <f>SUMIFS(Baggrundsvariable!E$3:E$296,Baggrundsvariable!$A$3:$A$296,Samlet!$C3341,Baggrundsvariable!$C$3:$C$296,Samlet!$E3341)</f>
        <v>0.70833333333333337</v>
      </c>
      <c r="I3341" s="8">
        <f>SUMIFS(Baggrundsvariable!F$3:F$296,Baggrundsvariable!$A$3:$A$296,Samlet!$C3341,Baggrundsvariable!$C$3:$C$296,Samlet!$E3341)</f>
        <v>3.4</v>
      </c>
      <c r="J3341" s="8">
        <f>SUMIFS(Baggrundsvariable!G$3:G$296,Baggrundsvariable!$A$3:$A$296,Samlet!$C3341,Baggrundsvariable!$C$3:$C$296,Samlet!$E3341)</f>
        <v>28</v>
      </c>
      <c r="K3341" s="8">
        <f>SUMIFS(Baggrundsvariable!H$3:H$296,Baggrundsvariable!$A$3:$A$296,Samlet!$C3341,Baggrundsvariable!$C$3:$C$296,Samlet!$E3341)</f>
        <v>15.6</v>
      </c>
      <c r="L3341" s="8">
        <f>SUMIFS(Baggrundsvariable!I$3:I$296,Baggrundsvariable!$A$3:$A$296,Samlet!$C3341,Baggrundsvariable!$C$3:$C$296,Samlet!$E3341)</f>
        <v>10.257425077596919</v>
      </c>
    </row>
    <row r="3342" spans="1:12">
      <c r="A3342">
        <v>1964</v>
      </c>
      <c r="B3342" t="s">
        <v>619</v>
      </c>
      <c r="C3342">
        <v>147</v>
      </c>
      <c r="D3342" t="s">
        <v>1236</v>
      </c>
      <c r="E3342">
        <v>2019</v>
      </c>
      <c r="F3342" s="15">
        <f>IF(VLOOKUP(IF($A3342&lt;1500,'BM011'!$D$5,IF($A3342&lt;1800,'BM011'!$D$5,IF($A3342&lt;2000,'BM011'!$D$5,$A3342))),'BM011'!$D$5:$U$607,'BM011'!U$609,0)="BRUG KOM",VLOOKUP($C3342,'BM010'!$C$5:$T$102,'BM010'!T$104,0),VLOOKUP(IF($A3342&lt;1500,'BM011'!$D$5,IF($A3342&lt;1800,'BM011'!$D$5,IF($A3342&lt;2000,'BM011'!$D$5,$A3342))),'BM011'!$D$5:$U$607,'BM011'!U$609,0))</f>
        <v>50449.75</v>
      </c>
      <c r="G3342">
        <f>SUMIFS(Baggrundsvariable!D$3:D$296,Baggrundsvariable!$A$3:$A$296,Samlet!$C3342,Baggrundsvariable!$C$3:$C$296,Samlet!$E3342)</f>
        <v>276683</v>
      </c>
      <c r="H3342" s="8">
        <f>SUMIFS(Baggrundsvariable!E$3:E$296,Baggrundsvariable!$A$3:$A$296,Samlet!$C3342,Baggrundsvariable!$C$3:$C$296,Samlet!$E3342)</f>
        <v>0.70833333333333337</v>
      </c>
      <c r="I3342" s="8">
        <f>SUMIFS(Baggrundsvariable!F$3:F$296,Baggrundsvariable!$A$3:$A$296,Samlet!$C3342,Baggrundsvariable!$C$3:$C$296,Samlet!$E3342)</f>
        <v>3.4</v>
      </c>
      <c r="J3342" s="8">
        <f>SUMIFS(Baggrundsvariable!G$3:G$296,Baggrundsvariable!$A$3:$A$296,Samlet!$C3342,Baggrundsvariable!$C$3:$C$296,Samlet!$E3342)</f>
        <v>28</v>
      </c>
      <c r="K3342" s="8">
        <f>SUMIFS(Baggrundsvariable!H$3:H$296,Baggrundsvariable!$A$3:$A$296,Samlet!$C3342,Baggrundsvariable!$C$3:$C$296,Samlet!$E3342)</f>
        <v>15.6</v>
      </c>
      <c r="L3342" s="8">
        <f>SUMIFS(Baggrundsvariable!I$3:I$296,Baggrundsvariable!$A$3:$A$296,Samlet!$C3342,Baggrundsvariable!$C$3:$C$296,Samlet!$E3342)</f>
        <v>10.257425077596919</v>
      </c>
    </row>
    <row r="3343" spans="1:12">
      <c r="A3343">
        <v>1965</v>
      </c>
      <c r="B3343" t="s">
        <v>619</v>
      </c>
      <c r="C3343">
        <v>147</v>
      </c>
      <c r="D3343" t="s">
        <v>1236</v>
      </c>
      <c r="E3343">
        <v>2019</v>
      </c>
      <c r="F3343" s="15">
        <f>IF(VLOOKUP(IF($A3343&lt;1500,'BM011'!$D$5,IF($A3343&lt;1800,'BM011'!$D$5,IF($A3343&lt;2000,'BM011'!$D$5,$A3343))),'BM011'!$D$5:$U$607,'BM011'!U$609,0)="BRUG KOM",VLOOKUP($C3343,'BM010'!$C$5:$T$102,'BM010'!T$104,0),VLOOKUP(IF($A3343&lt;1500,'BM011'!$D$5,IF($A3343&lt;1800,'BM011'!$D$5,IF($A3343&lt;2000,'BM011'!$D$5,$A3343))),'BM011'!$D$5:$U$607,'BM011'!U$609,0))</f>
        <v>50449.75</v>
      </c>
      <c r="G3343">
        <f>SUMIFS(Baggrundsvariable!D$3:D$296,Baggrundsvariable!$A$3:$A$296,Samlet!$C3343,Baggrundsvariable!$C$3:$C$296,Samlet!$E3343)</f>
        <v>276683</v>
      </c>
      <c r="H3343" s="8">
        <f>SUMIFS(Baggrundsvariable!E$3:E$296,Baggrundsvariable!$A$3:$A$296,Samlet!$C3343,Baggrundsvariable!$C$3:$C$296,Samlet!$E3343)</f>
        <v>0.70833333333333337</v>
      </c>
      <c r="I3343" s="8">
        <f>SUMIFS(Baggrundsvariable!F$3:F$296,Baggrundsvariable!$A$3:$A$296,Samlet!$C3343,Baggrundsvariable!$C$3:$C$296,Samlet!$E3343)</f>
        <v>3.4</v>
      </c>
      <c r="J3343" s="8">
        <f>SUMIFS(Baggrundsvariable!G$3:G$296,Baggrundsvariable!$A$3:$A$296,Samlet!$C3343,Baggrundsvariable!$C$3:$C$296,Samlet!$E3343)</f>
        <v>28</v>
      </c>
      <c r="K3343" s="8">
        <f>SUMIFS(Baggrundsvariable!H$3:H$296,Baggrundsvariable!$A$3:$A$296,Samlet!$C3343,Baggrundsvariable!$C$3:$C$296,Samlet!$E3343)</f>
        <v>15.6</v>
      </c>
      <c r="L3343" s="8">
        <f>SUMIFS(Baggrundsvariable!I$3:I$296,Baggrundsvariable!$A$3:$A$296,Samlet!$C3343,Baggrundsvariable!$C$3:$C$296,Samlet!$E3343)</f>
        <v>10.257425077596919</v>
      </c>
    </row>
    <row r="3344" spans="1:12">
      <c r="A3344">
        <v>1966</v>
      </c>
      <c r="B3344" t="s">
        <v>619</v>
      </c>
      <c r="C3344">
        <v>147</v>
      </c>
      <c r="D3344" t="s">
        <v>1236</v>
      </c>
      <c r="E3344">
        <v>2019</v>
      </c>
      <c r="F3344" s="15">
        <f>IF(VLOOKUP(IF($A3344&lt;1500,'BM011'!$D$5,IF($A3344&lt;1800,'BM011'!$D$5,IF($A3344&lt;2000,'BM011'!$D$5,$A3344))),'BM011'!$D$5:$U$607,'BM011'!U$609,0)="BRUG KOM",VLOOKUP($C3344,'BM010'!$C$5:$T$102,'BM010'!T$104,0),VLOOKUP(IF($A3344&lt;1500,'BM011'!$D$5,IF($A3344&lt;1800,'BM011'!$D$5,IF($A3344&lt;2000,'BM011'!$D$5,$A3344))),'BM011'!$D$5:$U$607,'BM011'!U$609,0))</f>
        <v>50449.75</v>
      </c>
      <c r="G3344">
        <f>SUMIFS(Baggrundsvariable!D$3:D$296,Baggrundsvariable!$A$3:$A$296,Samlet!$C3344,Baggrundsvariable!$C$3:$C$296,Samlet!$E3344)</f>
        <v>276683</v>
      </c>
      <c r="H3344" s="8">
        <f>SUMIFS(Baggrundsvariable!E$3:E$296,Baggrundsvariable!$A$3:$A$296,Samlet!$C3344,Baggrundsvariable!$C$3:$C$296,Samlet!$E3344)</f>
        <v>0.70833333333333337</v>
      </c>
      <c r="I3344" s="8">
        <f>SUMIFS(Baggrundsvariable!F$3:F$296,Baggrundsvariable!$A$3:$A$296,Samlet!$C3344,Baggrundsvariable!$C$3:$C$296,Samlet!$E3344)</f>
        <v>3.4</v>
      </c>
      <c r="J3344" s="8">
        <f>SUMIFS(Baggrundsvariable!G$3:G$296,Baggrundsvariable!$A$3:$A$296,Samlet!$C3344,Baggrundsvariable!$C$3:$C$296,Samlet!$E3344)</f>
        <v>28</v>
      </c>
      <c r="K3344" s="8">
        <f>SUMIFS(Baggrundsvariable!H$3:H$296,Baggrundsvariable!$A$3:$A$296,Samlet!$C3344,Baggrundsvariable!$C$3:$C$296,Samlet!$E3344)</f>
        <v>15.6</v>
      </c>
      <c r="L3344" s="8">
        <f>SUMIFS(Baggrundsvariable!I$3:I$296,Baggrundsvariable!$A$3:$A$296,Samlet!$C3344,Baggrundsvariable!$C$3:$C$296,Samlet!$E3344)</f>
        <v>10.257425077596919</v>
      </c>
    </row>
    <row r="3345" spans="1:12">
      <c r="A3345">
        <v>1967</v>
      </c>
      <c r="B3345" t="s">
        <v>619</v>
      </c>
      <c r="C3345">
        <v>147</v>
      </c>
      <c r="D3345" t="s">
        <v>1236</v>
      </c>
      <c r="E3345">
        <v>2019</v>
      </c>
      <c r="F3345" s="15">
        <f>IF(VLOOKUP(IF($A3345&lt;1500,'BM011'!$D$5,IF($A3345&lt;1800,'BM011'!$D$5,IF($A3345&lt;2000,'BM011'!$D$5,$A3345))),'BM011'!$D$5:$U$607,'BM011'!U$609,0)="BRUG KOM",VLOOKUP($C3345,'BM010'!$C$5:$T$102,'BM010'!T$104,0),VLOOKUP(IF($A3345&lt;1500,'BM011'!$D$5,IF($A3345&lt;1800,'BM011'!$D$5,IF($A3345&lt;2000,'BM011'!$D$5,$A3345))),'BM011'!$D$5:$U$607,'BM011'!U$609,0))</f>
        <v>50449.75</v>
      </c>
      <c r="G3345">
        <f>SUMIFS(Baggrundsvariable!D$3:D$296,Baggrundsvariable!$A$3:$A$296,Samlet!$C3345,Baggrundsvariable!$C$3:$C$296,Samlet!$E3345)</f>
        <v>276683</v>
      </c>
      <c r="H3345" s="8">
        <f>SUMIFS(Baggrundsvariable!E$3:E$296,Baggrundsvariable!$A$3:$A$296,Samlet!$C3345,Baggrundsvariable!$C$3:$C$296,Samlet!$E3345)</f>
        <v>0.70833333333333337</v>
      </c>
      <c r="I3345" s="8">
        <f>SUMIFS(Baggrundsvariable!F$3:F$296,Baggrundsvariable!$A$3:$A$296,Samlet!$C3345,Baggrundsvariable!$C$3:$C$296,Samlet!$E3345)</f>
        <v>3.4</v>
      </c>
      <c r="J3345" s="8">
        <f>SUMIFS(Baggrundsvariable!G$3:G$296,Baggrundsvariable!$A$3:$A$296,Samlet!$C3345,Baggrundsvariable!$C$3:$C$296,Samlet!$E3345)</f>
        <v>28</v>
      </c>
      <c r="K3345" s="8">
        <f>SUMIFS(Baggrundsvariable!H$3:H$296,Baggrundsvariable!$A$3:$A$296,Samlet!$C3345,Baggrundsvariable!$C$3:$C$296,Samlet!$E3345)</f>
        <v>15.6</v>
      </c>
      <c r="L3345" s="8">
        <f>SUMIFS(Baggrundsvariable!I$3:I$296,Baggrundsvariable!$A$3:$A$296,Samlet!$C3345,Baggrundsvariable!$C$3:$C$296,Samlet!$E3345)</f>
        <v>10.257425077596919</v>
      </c>
    </row>
    <row r="3346" spans="1:12">
      <c r="A3346">
        <v>1970</v>
      </c>
      <c r="B3346" t="s">
        <v>619</v>
      </c>
      <c r="C3346">
        <v>147</v>
      </c>
      <c r="D3346" t="s">
        <v>1236</v>
      </c>
      <c r="E3346">
        <v>2019</v>
      </c>
      <c r="F3346" s="15">
        <f>IF(VLOOKUP(IF($A3346&lt;1500,'BM011'!$D$5,IF($A3346&lt;1800,'BM011'!$D$5,IF($A3346&lt;2000,'BM011'!$D$5,$A3346))),'BM011'!$D$5:$U$607,'BM011'!U$609,0)="BRUG KOM",VLOOKUP($C3346,'BM010'!$C$5:$T$102,'BM010'!T$104,0),VLOOKUP(IF($A3346&lt;1500,'BM011'!$D$5,IF($A3346&lt;1800,'BM011'!$D$5,IF($A3346&lt;2000,'BM011'!$D$5,$A3346))),'BM011'!$D$5:$U$607,'BM011'!U$609,0))</f>
        <v>50449.75</v>
      </c>
      <c r="G3346">
        <f>SUMIFS(Baggrundsvariable!D$3:D$296,Baggrundsvariable!$A$3:$A$296,Samlet!$C3346,Baggrundsvariable!$C$3:$C$296,Samlet!$E3346)</f>
        <v>276683</v>
      </c>
      <c r="H3346" s="8">
        <f>SUMIFS(Baggrundsvariable!E$3:E$296,Baggrundsvariable!$A$3:$A$296,Samlet!$C3346,Baggrundsvariable!$C$3:$C$296,Samlet!$E3346)</f>
        <v>0.70833333333333337</v>
      </c>
      <c r="I3346" s="8">
        <f>SUMIFS(Baggrundsvariable!F$3:F$296,Baggrundsvariable!$A$3:$A$296,Samlet!$C3346,Baggrundsvariable!$C$3:$C$296,Samlet!$E3346)</f>
        <v>3.4</v>
      </c>
      <c r="J3346" s="8">
        <f>SUMIFS(Baggrundsvariable!G$3:G$296,Baggrundsvariable!$A$3:$A$296,Samlet!$C3346,Baggrundsvariable!$C$3:$C$296,Samlet!$E3346)</f>
        <v>28</v>
      </c>
      <c r="K3346" s="8">
        <f>SUMIFS(Baggrundsvariable!H$3:H$296,Baggrundsvariable!$A$3:$A$296,Samlet!$C3346,Baggrundsvariable!$C$3:$C$296,Samlet!$E3346)</f>
        <v>15.6</v>
      </c>
      <c r="L3346" s="8">
        <f>SUMIFS(Baggrundsvariable!I$3:I$296,Baggrundsvariable!$A$3:$A$296,Samlet!$C3346,Baggrundsvariable!$C$3:$C$296,Samlet!$E3346)</f>
        <v>10.257425077596919</v>
      </c>
    </row>
    <row r="3347" spans="1:12">
      <c r="A3347">
        <v>1971</v>
      </c>
      <c r="B3347" t="s">
        <v>619</v>
      </c>
      <c r="C3347">
        <v>147</v>
      </c>
      <c r="D3347" t="s">
        <v>1236</v>
      </c>
      <c r="E3347">
        <v>2019</v>
      </c>
      <c r="F3347" s="15">
        <f>IF(VLOOKUP(IF($A3347&lt;1500,'BM011'!$D$5,IF($A3347&lt;1800,'BM011'!$D$5,IF($A3347&lt;2000,'BM011'!$D$5,$A3347))),'BM011'!$D$5:$U$607,'BM011'!U$609,0)="BRUG KOM",VLOOKUP($C3347,'BM010'!$C$5:$T$102,'BM010'!T$104,0),VLOOKUP(IF($A3347&lt;1500,'BM011'!$D$5,IF($A3347&lt;1800,'BM011'!$D$5,IF($A3347&lt;2000,'BM011'!$D$5,$A3347))),'BM011'!$D$5:$U$607,'BM011'!U$609,0))</f>
        <v>50449.75</v>
      </c>
      <c r="G3347">
        <f>SUMIFS(Baggrundsvariable!D$3:D$296,Baggrundsvariable!$A$3:$A$296,Samlet!$C3347,Baggrundsvariable!$C$3:$C$296,Samlet!$E3347)</f>
        <v>276683</v>
      </c>
      <c r="H3347" s="8">
        <f>SUMIFS(Baggrundsvariable!E$3:E$296,Baggrundsvariable!$A$3:$A$296,Samlet!$C3347,Baggrundsvariable!$C$3:$C$296,Samlet!$E3347)</f>
        <v>0.70833333333333337</v>
      </c>
      <c r="I3347" s="8">
        <f>SUMIFS(Baggrundsvariable!F$3:F$296,Baggrundsvariable!$A$3:$A$296,Samlet!$C3347,Baggrundsvariable!$C$3:$C$296,Samlet!$E3347)</f>
        <v>3.4</v>
      </c>
      <c r="J3347" s="8">
        <f>SUMIFS(Baggrundsvariable!G$3:G$296,Baggrundsvariable!$A$3:$A$296,Samlet!$C3347,Baggrundsvariable!$C$3:$C$296,Samlet!$E3347)</f>
        <v>28</v>
      </c>
      <c r="K3347" s="8">
        <f>SUMIFS(Baggrundsvariable!H$3:H$296,Baggrundsvariable!$A$3:$A$296,Samlet!$C3347,Baggrundsvariable!$C$3:$C$296,Samlet!$E3347)</f>
        <v>15.6</v>
      </c>
      <c r="L3347" s="8">
        <f>SUMIFS(Baggrundsvariable!I$3:I$296,Baggrundsvariable!$A$3:$A$296,Samlet!$C3347,Baggrundsvariable!$C$3:$C$296,Samlet!$E3347)</f>
        <v>10.257425077596919</v>
      </c>
    </row>
    <row r="3348" spans="1:12">
      <c r="A3348">
        <v>1972</v>
      </c>
      <c r="B3348" t="s">
        <v>619</v>
      </c>
      <c r="C3348">
        <v>147</v>
      </c>
      <c r="D3348" t="s">
        <v>1236</v>
      </c>
      <c r="E3348">
        <v>2019</v>
      </c>
      <c r="F3348" s="15">
        <f>IF(VLOOKUP(IF($A3348&lt;1500,'BM011'!$D$5,IF($A3348&lt;1800,'BM011'!$D$5,IF($A3348&lt;2000,'BM011'!$D$5,$A3348))),'BM011'!$D$5:$U$607,'BM011'!U$609,0)="BRUG KOM",VLOOKUP($C3348,'BM010'!$C$5:$T$102,'BM010'!T$104,0),VLOOKUP(IF($A3348&lt;1500,'BM011'!$D$5,IF($A3348&lt;1800,'BM011'!$D$5,IF($A3348&lt;2000,'BM011'!$D$5,$A3348))),'BM011'!$D$5:$U$607,'BM011'!U$609,0))</f>
        <v>50449.75</v>
      </c>
      <c r="G3348">
        <f>SUMIFS(Baggrundsvariable!D$3:D$296,Baggrundsvariable!$A$3:$A$296,Samlet!$C3348,Baggrundsvariable!$C$3:$C$296,Samlet!$E3348)</f>
        <v>276683</v>
      </c>
      <c r="H3348" s="8">
        <f>SUMIFS(Baggrundsvariable!E$3:E$296,Baggrundsvariable!$A$3:$A$296,Samlet!$C3348,Baggrundsvariable!$C$3:$C$296,Samlet!$E3348)</f>
        <v>0.70833333333333337</v>
      </c>
      <c r="I3348" s="8">
        <f>SUMIFS(Baggrundsvariable!F$3:F$296,Baggrundsvariable!$A$3:$A$296,Samlet!$C3348,Baggrundsvariable!$C$3:$C$296,Samlet!$E3348)</f>
        <v>3.4</v>
      </c>
      <c r="J3348" s="8">
        <f>SUMIFS(Baggrundsvariable!G$3:G$296,Baggrundsvariable!$A$3:$A$296,Samlet!$C3348,Baggrundsvariable!$C$3:$C$296,Samlet!$E3348)</f>
        <v>28</v>
      </c>
      <c r="K3348" s="8">
        <f>SUMIFS(Baggrundsvariable!H$3:H$296,Baggrundsvariable!$A$3:$A$296,Samlet!$C3348,Baggrundsvariable!$C$3:$C$296,Samlet!$E3348)</f>
        <v>15.6</v>
      </c>
      <c r="L3348" s="8">
        <f>SUMIFS(Baggrundsvariable!I$3:I$296,Baggrundsvariable!$A$3:$A$296,Samlet!$C3348,Baggrundsvariable!$C$3:$C$296,Samlet!$E3348)</f>
        <v>10.257425077596919</v>
      </c>
    </row>
    <row r="3349" spans="1:12">
      <c r="A3349">
        <v>1973</v>
      </c>
      <c r="B3349" t="s">
        <v>619</v>
      </c>
      <c r="C3349">
        <v>147</v>
      </c>
      <c r="D3349" t="s">
        <v>1236</v>
      </c>
      <c r="E3349">
        <v>2019</v>
      </c>
      <c r="F3349" s="15">
        <f>IF(VLOOKUP(IF($A3349&lt;1500,'BM011'!$D$5,IF($A3349&lt;1800,'BM011'!$D$5,IF($A3349&lt;2000,'BM011'!$D$5,$A3349))),'BM011'!$D$5:$U$607,'BM011'!U$609,0)="BRUG KOM",VLOOKUP($C3349,'BM010'!$C$5:$T$102,'BM010'!T$104,0),VLOOKUP(IF($A3349&lt;1500,'BM011'!$D$5,IF($A3349&lt;1800,'BM011'!$D$5,IF($A3349&lt;2000,'BM011'!$D$5,$A3349))),'BM011'!$D$5:$U$607,'BM011'!U$609,0))</f>
        <v>50449.75</v>
      </c>
      <c r="G3349">
        <f>SUMIFS(Baggrundsvariable!D$3:D$296,Baggrundsvariable!$A$3:$A$296,Samlet!$C3349,Baggrundsvariable!$C$3:$C$296,Samlet!$E3349)</f>
        <v>276683</v>
      </c>
      <c r="H3349" s="8">
        <f>SUMIFS(Baggrundsvariable!E$3:E$296,Baggrundsvariable!$A$3:$A$296,Samlet!$C3349,Baggrundsvariable!$C$3:$C$296,Samlet!$E3349)</f>
        <v>0.70833333333333337</v>
      </c>
      <c r="I3349" s="8">
        <f>SUMIFS(Baggrundsvariable!F$3:F$296,Baggrundsvariable!$A$3:$A$296,Samlet!$C3349,Baggrundsvariable!$C$3:$C$296,Samlet!$E3349)</f>
        <v>3.4</v>
      </c>
      <c r="J3349" s="8">
        <f>SUMIFS(Baggrundsvariable!G$3:G$296,Baggrundsvariable!$A$3:$A$296,Samlet!$C3349,Baggrundsvariable!$C$3:$C$296,Samlet!$E3349)</f>
        <v>28</v>
      </c>
      <c r="K3349" s="8">
        <f>SUMIFS(Baggrundsvariable!H$3:H$296,Baggrundsvariable!$A$3:$A$296,Samlet!$C3349,Baggrundsvariable!$C$3:$C$296,Samlet!$E3349)</f>
        <v>15.6</v>
      </c>
      <c r="L3349" s="8">
        <f>SUMIFS(Baggrundsvariable!I$3:I$296,Baggrundsvariable!$A$3:$A$296,Samlet!$C3349,Baggrundsvariable!$C$3:$C$296,Samlet!$E3349)</f>
        <v>10.257425077596919</v>
      </c>
    </row>
    <row r="3350" spans="1:12">
      <c r="A3350">
        <v>1974</v>
      </c>
      <c r="B3350" t="s">
        <v>619</v>
      </c>
      <c r="C3350">
        <v>147</v>
      </c>
      <c r="D3350" t="s">
        <v>1236</v>
      </c>
      <c r="E3350">
        <v>2019</v>
      </c>
      <c r="F3350" s="15">
        <f>IF(VLOOKUP(IF($A3350&lt;1500,'BM011'!$D$5,IF($A3350&lt;1800,'BM011'!$D$5,IF($A3350&lt;2000,'BM011'!$D$5,$A3350))),'BM011'!$D$5:$U$607,'BM011'!U$609,0)="BRUG KOM",VLOOKUP($C3350,'BM010'!$C$5:$T$102,'BM010'!T$104,0),VLOOKUP(IF($A3350&lt;1500,'BM011'!$D$5,IF($A3350&lt;1800,'BM011'!$D$5,IF($A3350&lt;2000,'BM011'!$D$5,$A3350))),'BM011'!$D$5:$U$607,'BM011'!U$609,0))</f>
        <v>50449.75</v>
      </c>
      <c r="G3350">
        <f>SUMIFS(Baggrundsvariable!D$3:D$296,Baggrundsvariable!$A$3:$A$296,Samlet!$C3350,Baggrundsvariable!$C$3:$C$296,Samlet!$E3350)</f>
        <v>276683</v>
      </c>
      <c r="H3350" s="8">
        <f>SUMIFS(Baggrundsvariable!E$3:E$296,Baggrundsvariable!$A$3:$A$296,Samlet!$C3350,Baggrundsvariable!$C$3:$C$296,Samlet!$E3350)</f>
        <v>0.70833333333333337</v>
      </c>
      <c r="I3350" s="8">
        <f>SUMIFS(Baggrundsvariable!F$3:F$296,Baggrundsvariable!$A$3:$A$296,Samlet!$C3350,Baggrundsvariable!$C$3:$C$296,Samlet!$E3350)</f>
        <v>3.4</v>
      </c>
      <c r="J3350" s="8">
        <f>SUMIFS(Baggrundsvariable!G$3:G$296,Baggrundsvariable!$A$3:$A$296,Samlet!$C3350,Baggrundsvariable!$C$3:$C$296,Samlet!$E3350)</f>
        <v>28</v>
      </c>
      <c r="K3350" s="8">
        <f>SUMIFS(Baggrundsvariable!H$3:H$296,Baggrundsvariable!$A$3:$A$296,Samlet!$C3350,Baggrundsvariable!$C$3:$C$296,Samlet!$E3350)</f>
        <v>15.6</v>
      </c>
      <c r="L3350" s="8">
        <f>SUMIFS(Baggrundsvariable!I$3:I$296,Baggrundsvariable!$A$3:$A$296,Samlet!$C3350,Baggrundsvariable!$C$3:$C$296,Samlet!$E3350)</f>
        <v>10.257425077596919</v>
      </c>
    </row>
    <row r="3351" spans="1:12">
      <c r="A3351">
        <v>2000</v>
      </c>
      <c r="B3351" t="s">
        <v>620</v>
      </c>
      <c r="C3351">
        <v>101</v>
      </c>
      <c r="D3351" t="s">
        <v>1232</v>
      </c>
      <c r="E3351">
        <v>2019</v>
      </c>
      <c r="F3351" s="15">
        <f>IF(VLOOKUP(IF($A3351&lt;1500,'BM011'!$D$5,IF($A3351&lt;1800,'BM011'!$D$5,IF($A3351&lt;2000,'BM011'!$D$5,$A3351))),'BM011'!$D$5:$U$607,'BM011'!U$609,0)="BRUG KOM",VLOOKUP($C3351,'BM010'!$C$5:$T$102,'BM010'!T$104,0),VLOOKUP(IF($A3351&lt;1500,'BM011'!$D$5,IF($A3351&lt;1800,'BM011'!$D$5,IF($A3351&lt;2000,'BM011'!$D$5,$A3351))),'BM011'!$D$5:$U$607,'BM011'!U$609,0))</f>
        <v>49904.5</v>
      </c>
      <c r="G3351">
        <f>SUMIFS(Baggrundsvariable!D$3:D$296,Baggrundsvariable!$A$3:$A$296,Samlet!$C3351,Baggrundsvariable!$C$3:$C$296,Samlet!$E3351)</f>
        <v>228338</v>
      </c>
      <c r="H3351" s="8">
        <f>SUMIFS(Baggrundsvariable!E$3:E$296,Baggrundsvariable!$A$3:$A$296,Samlet!$C3351,Baggrundsvariable!$C$3:$C$296,Samlet!$E3351)</f>
        <v>0.7583333333333333</v>
      </c>
      <c r="I3351" s="8">
        <f>SUMIFS(Baggrundsvariable!F$3:F$296,Baggrundsvariable!$A$3:$A$296,Samlet!$C3351,Baggrundsvariable!$C$3:$C$296,Samlet!$E3351)</f>
        <v>8.8000000000000007</v>
      </c>
      <c r="J3351" s="8">
        <f>SUMIFS(Baggrundsvariable!G$3:G$296,Baggrundsvariable!$A$3:$A$296,Samlet!$C3351,Baggrundsvariable!$C$3:$C$296,Samlet!$E3351)</f>
        <v>44.9</v>
      </c>
      <c r="K3351" s="8">
        <f>SUMIFS(Baggrundsvariable!H$3:H$296,Baggrundsvariable!$A$3:$A$296,Samlet!$C3351,Baggrundsvariable!$C$3:$C$296,Samlet!$E3351)</f>
        <v>18.2</v>
      </c>
      <c r="L3351" s="8">
        <f>SUMIFS(Baggrundsvariable!I$3:I$296,Baggrundsvariable!$A$3:$A$296,Samlet!$C3351,Baggrundsvariable!$C$3:$C$296,Samlet!$E3351)</f>
        <v>15.265994309928374</v>
      </c>
    </row>
    <row r="3352" spans="1:12">
      <c r="A3352">
        <v>2000</v>
      </c>
      <c r="B3352" t="s">
        <v>620</v>
      </c>
      <c r="C3352">
        <v>147</v>
      </c>
      <c r="D3352" t="s">
        <v>1236</v>
      </c>
      <c r="E3352">
        <v>2019</v>
      </c>
      <c r="F3352" s="15">
        <f>IF(VLOOKUP(IF($A3352&lt;1500,'BM011'!$D$5,IF($A3352&lt;1800,'BM011'!$D$5,IF($A3352&lt;2000,'BM011'!$D$5,$A3352))),'BM011'!$D$5:$U$607,'BM011'!U$609,0)="BRUG KOM",VLOOKUP($C3352,'BM010'!$C$5:$T$102,'BM010'!T$104,0),VLOOKUP(IF($A3352&lt;1500,'BM011'!$D$5,IF($A3352&lt;1800,'BM011'!$D$5,IF($A3352&lt;2000,'BM011'!$D$5,$A3352))),'BM011'!$D$5:$U$607,'BM011'!U$609,0))</f>
        <v>49904.5</v>
      </c>
      <c r="G3352">
        <f>SUMIFS(Baggrundsvariable!D$3:D$296,Baggrundsvariable!$A$3:$A$296,Samlet!$C3352,Baggrundsvariable!$C$3:$C$296,Samlet!$E3352)</f>
        <v>276683</v>
      </c>
      <c r="H3352" s="8">
        <f>SUMIFS(Baggrundsvariable!E$3:E$296,Baggrundsvariable!$A$3:$A$296,Samlet!$C3352,Baggrundsvariable!$C$3:$C$296,Samlet!$E3352)</f>
        <v>0.70833333333333337</v>
      </c>
      <c r="I3352" s="8">
        <f>SUMIFS(Baggrundsvariable!F$3:F$296,Baggrundsvariable!$A$3:$A$296,Samlet!$C3352,Baggrundsvariable!$C$3:$C$296,Samlet!$E3352)</f>
        <v>3.4</v>
      </c>
      <c r="J3352" s="8">
        <f>SUMIFS(Baggrundsvariable!G$3:G$296,Baggrundsvariable!$A$3:$A$296,Samlet!$C3352,Baggrundsvariable!$C$3:$C$296,Samlet!$E3352)</f>
        <v>28</v>
      </c>
      <c r="K3352" s="8">
        <f>SUMIFS(Baggrundsvariable!H$3:H$296,Baggrundsvariable!$A$3:$A$296,Samlet!$C3352,Baggrundsvariable!$C$3:$C$296,Samlet!$E3352)</f>
        <v>15.6</v>
      </c>
      <c r="L3352" s="8">
        <f>SUMIFS(Baggrundsvariable!I$3:I$296,Baggrundsvariable!$A$3:$A$296,Samlet!$C3352,Baggrundsvariable!$C$3:$C$296,Samlet!$E3352)</f>
        <v>10.257425077596919</v>
      </c>
    </row>
    <row r="3353" spans="1:12">
      <c r="A3353">
        <v>2100</v>
      </c>
      <c r="B3353" t="s">
        <v>621</v>
      </c>
      <c r="C3353">
        <v>101</v>
      </c>
      <c r="D3353" t="s">
        <v>1232</v>
      </c>
      <c r="E3353">
        <v>2019</v>
      </c>
      <c r="F3353" s="15">
        <f>IF(VLOOKUP(IF($A3353&lt;1500,'BM011'!$D$5,IF($A3353&lt;1800,'BM011'!$D$5,IF($A3353&lt;2000,'BM011'!$D$5,$A3353))),'BM011'!$D$5:$U$607,'BM011'!U$609,0)="BRUG KOM",VLOOKUP($C3353,'BM010'!$C$5:$T$102,'BM010'!T$104,0),VLOOKUP(IF($A3353&lt;1500,'BM011'!$D$5,IF($A3353&lt;1800,'BM011'!$D$5,IF($A3353&lt;2000,'BM011'!$D$5,$A3353))),'BM011'!$D$5:$U$607,'BM011'!U$609,0))</f>
        <v>52295</v>
      </c>
      <c r="G3353">
        <f>SUMIFS(Baggrundsvariable!D$3:D$296,Baggrundsvariable!$A$3:$A$296,Samlet!$C3353,Baggrundsvariable!$C$3:$C$296,Samlet!$E3353)</f>
        <v>228338</v>
      </c>
      <c r="H3353" s="8">
        <f>SUMIFS(Baggrundsvariable!E$3:E$296,Baggrundsvariable!$A$3:$A$296,Samlet!$C3353,Baggrundsvariable!$C$3:$C$296,Samlet!$E3353)</f>
        <v>0.7583333333333333</v>
      </c>
      <c r="I3353" s="8">
        <f>SUMIFS(Baggrundsvariable!F$3:F$296,Baggrundsvariable!$A$3:$A$296,Samlet!$C3353,Baggrundsvariable!$C$3:$C$296,Samlet!$E3353)</f>
        <v>8.8000000000000007</v>
      </c>
      <c r="J3353" s="8">
        <f>SUMIFS(Baggrundsvariable!G$3:G$296,Baggrundsvariable!$A$3:$A$296,Samlet!$C3353,Baggrundsvariable!$C$3:$C$296,Samlet!$E3353)</f>
        <v>44.9</v>
      </c>
      <c r="K3353" s="8">
        <f>SUMIFS(Baggrundsvariable!H$3:H$296,Baggrundsvariable!$A$3:$A$296,Samlet!$C3353,Baggrundsvariable!$C$3:$C$296,Samlet!$E3353)</f>
        <v>18.2</v>
      </c>
      <c r="L3353" s="8">
        <f>SUMIFS(Baggrundsvariable!I$3:I$296,Baggrundsvariable!$A$3:$A$296,Samlet!$C3353,Baggrundsvariable!$C$3:$C$296,Samlet!$E3353)</f>
        <v>15.265994309928374</v>
      </c>
    </row>
    <row r="3354" spans="1:12">
      <c r="A3354">
        <v>2150</v>
      </c>
      <c r="B3354" t="s">
        <v>622</v>
      </c>
      <c r="C3354">
        <v>101</v>
      </c>
      <c r="D3354" t="s">
        <v>1232</v>
      </c>
      <c r="E3354">
        <v>2019</v>
      </c>
      <c r="F3354" s="15">
        <f>IF(VLOOKUP(IF($A3354&lt;1500,'BM011'!$D$5,IF($A3354&lt;1800,'BM011'!$D$5,IF($A3354&lt;2000,'BM011'!$D$5,$A3354))),'BM011'!$D$5:$U$607,'BM011'!U$609,0)="BRUG KOM",VLOOKUP($C3354,'BM010'!$C$5:$T$102,'BM010'!T$104,0),VLOOKUP(IF($A3354&lt;1500,'BM011'!$D$5,IF($A3354&lt;1800,'BM011'!$D$5,IF($A3354&lt;2000,'BM011'!$D$5,$A3354))),'BM011'!$D$5:$U$607,'BM011'!U$609,0))</f>
        <v>37082.25</v>
      </c>
      <c r="G3354">
        <f>SUMIFS(Baggrundsvariable!D$3:D$296,Baggrundsvariable!$A$3:$A$296,Samlet!$C3354,Baggrundsvariable!$C$3:$C$296,Samlet!$E3354)</f>
        <v>228338</v>
      </c>
      <c r="H3354" s="8">
        <f>SUMIFS(Baggrundsvariable!E$3:E$296,Baggrundsvariable!$A$3:$A$296,Samlet!$C3354,Baggrundsvariable!$C$3:$C$296,Samlet!$E3354)</f>
        <v>0.7583333333333333</v>
      </c>
      <c r="I3354" s="8">
        <f>SUMIFS(Baggrundsvariable!F$3:F$296,Baggrundsvariable!$A$3:$A$296,Samlet!$C3354,Baggrundsvariable!$C$3:$C$296,Samlet!$E3354)</f>
        <v>8.8000000000000007</v>
      </c>
      <c r="J3354" s="8">
        <f>SUMIFS(Baggrundsvariable!G$3:G$296,Baggrundsvariable!$A$3:$A$296,Samlet!$C3354,Baggrundsvariable!$C$3:$C$296,Samlet!$E3354)</f>
        <v>44.9</v>
      </c>
      <c r="K3354" s="8">
        <f>SUMIFS(Baggrundsvariable!H$3:H$296,Baggrundsvariable!$A$3:$A$296,Samlet!$C3354,Baggrundsvariable!$C$3:$C$296,Samlet!$E3354)</f>
        <v>18.2</v>
      </c>
      <c r="L3354" s="8">
        <f>SUMIFS(Baggrundsvariable!I$3:I$296,Baggrundsvariable!$A$3:$A$296,Samlet!$C3354,Baggrundsvariable!$C$3:$C$296,Samlet!$E3354)</f>
        <v>15.265994309928374</v>
      </c>
    </row>
    <row r="3355" spans="1:12">
      <c r="A3355">
        <v>2200</v>
      </c>
      <c r="B3355" t="s">
        <v>623</v>
      </c>
      <c r="C3355">
        <v>101</v>
      </c>
      <c r="D3355" t="s">
        <v>1232</v>
      </c>
      <c r="E3355">
        <v>2019</v>
      </c>
      <c r="F3355" s="15">
        <f>IF(VLOOKUP(IF($A3355&lt;1500,'BM011'!$D$5,IF($A3355&lt;1800,'BM011'!$D$5,IF($A3355&lt;2000,'BM011'!$D$5,$A3355))),'BM011'!$D$5:$U$607,'BM011'!U$609,0)="BRUG KOM",VLOOKUP($C3355,'BM010'!$C$5:$T$102,'BM010'!T$104,0),VLOOKUP(IF($A3355&lt;1500,'BM011'!$D$5,IF($A3355&lt;1800,'BM011'!$D$5,IF($A3355&lt;2000,'BM011'!$D$5,$A3355))),'BM011'!$D$5:$U$607,'BM011'!U$609,0))</f>
        <v>37082.25</v>
      </c>
      <c r="G3355">
        <f>SUMIFS(Baggrundsvariable!D$3:D$296,Baggrundsvariable!$A$3:$A$296,Samlet!$C3355,Baggrundsvariable!$C$3:$C$296,Samlet!$E3355)</f>
        <v>228338</v>
      </c>
      <c r="H3355" s="8">
        <f>SUMIFS(Baggrundsvariable!E$3:E$296,Baggrundsvariable!$A$3:$A$296,Samlet!$C3355,Baggrundsvariable!$C$3:$C$296,Samlet!$E3355)</f>
        <v>0.7583333333333333</v>
      </c>
      <c r="I3355" s="8">
        <f>SUMIFS(Baggrundsvariable!F$3:F$296,Baggrundsvariable!$A$3:$A$296,Samlet!$C3355,Baggrundsvariable!$C$3:$C$296,Samlet!$E3355)</f>
        <v>8.8000000000000007</v>
      </c>
      <c r="J3355" s="8">
        <f>SUMIFS(Baggrundsvariable!G$3:G$296,Baggrundsvariable!$A$3:$A$296,Samlet!$C3355,Baggrundsvariable!$C$3:$C$296,Samlet!$E3355)</f>
        <v>44.9</v>
      </c>
      <c r="K3355" s="8">
        <f>SUMIFS(Baggrundsvariable!H$3:H$296,Baggrundsvariable!$A$3:$A$296,Samlet!$C3355,Baggrundsvariable!$C$3:$C$296,Samlet!$E3355)</f>
        <v>18.2</v>
      </c>
      <c r="L3355" s="8">
        <f>SUMIFS(Baggrundsvariable!I$3:I$296,Baggrundsvariable!$A$3:$A$296,Samlet!$C3355,Baggrundsvariable!$C$3:$C$296,Samlet!$E3355)</f>
        <v>15.265994309928374</v>
      </c>
    </row>
    <row r="3356" spans="1:12">
      <c r="A3356">
        <v>2200</v>
      </c>
      <c r="B3356" t="s">
        <v>623</v>
      </c>
      <c r="C3356">
        <v>147</v>
      </c>
      <c r="D3356" t="s">
        <v>1236</v>
      </c>
      <c r="E3356">
        <v>2019</v>
      </c>
      <c r="F3356" s="15">
        <f>IF(VLOOKUP(IF($A3356&lt;1500,'BM011'!$D$5,IF($A3356&lt;1800,'BM011'!$D$5,IF($A3356&lt;2000,'BM011'!$D$5,$A3356))),'BM011'!$D$5:$U$607,'BM011'!U$609,0)="BRUG KOM",VLOOKUP($C3356,'BM010'!$C$5:$T$102,'BM010'!T$104,0),VLOOKUP(IF($A3356&lt;1500,'BM011'!$D$5,IF($A3356&lt;1800,'BM011'!$D$5,IF($A3356&lt;2000,'BM011'!$D$5,$A3356))),'BM011'!$D$5:$U$607,'BM011'!U$609,0))</f>
        <v>50449.75</v>
      </c>
      <c r="G3356">
        <f>SUMIFS(Baggrundsvariable!D$3:D$296,Baggrundsvariable!$A$3:$A$296,Samlet!$C3356,Baggrundsvariable!$C$3:$C$296,Samlet!$E3356)</f>
        <v>276683</v>
      </c>
      <c r="H3356" s="8">
        <f>SUMIFS(Baggrundsvariable!E$3:E$296,Baggrundsvariable!$A$3:$A$296,Samlet!$C3356,Baggrundsvariable!$C$3:$C$296,Samlet!$E3356)</f>
        <v>0.70833333333333337</v>
      </c>
      <c r="I3356" s="8">
        <f>SUMIFS(Baggrundsvariable!F$3:F$296,Baggrundsvariable!$A$3:$A$296,Samlet!$C3356,Baggrundsvariable!$C$3:$C$296,Samlet!$E3356)</f>
        <v>3.4</v>
      </c>
      <c r="J3356" s="8">
        <f>SUMIFS(Baggrundsvariable!G$3:G$296,Baggrundsvariable!$A$3:$A$296,Samlet!$C3356,Baggrundsvariable!$C$3:$C$296,Samlet!$E3356)</f>
        <v>28</v>
      </c>
      <c r="K3356" s="8">
        <f>SUMIFS(Baggrundsvariable!H$3:H$296,Baggrundsvariable!$A$3:$A$296,Samlet!$C3356,Baggrundsvariable!$C$3:$C$296,Samlet!$E3356)</f>
        <v>15.6</v>
      </c>
      <c r="L3356" s="8">
        <f>SUMIFS(Baggrundsvariable!I$3:I$296,Baggrundsvariable!$A$3:$A$296,Samlet!$C3356,Baggrundsvariable!$C$3:$C$296,Samlet!$E3356)</f>
        <v>10.257425077596919</v>
      </c>
    </row>
    <row r="3357" spans="1:12">
      <c r="A3357">
        <v>2300</v>
      </c>
      <c r="B3357" t="s">
        <v>624</v>
      </c>
      <c r="C3357">
        <v>101</v>
      </c>
      <c r="D3357" t="s">
        <v>1232</v>
      </c>
      <c r="E3357">
        <v>2019</v>
      </c>
      <c r="F3357" s="15">
        <f>IF(VLOOKUP(IF($A3357&lt;1500,'BM011'!$D$5,IF($A3357&lt;1800,'BM011'!$D$5,IF($A3357&lt;2000,'BM011'!$D$5,$A3357))),'BM011'!$D$5:$U$607,'BM011'!U$609,0)="BRUG KOM",VLOOKUP($C3357,'BM010'!$C$5:$T$102,'BM010'!T$104,0),VLOOKUP(IF($A3357&lt;1500,'BM011'!$D$5,IF($A3357&lt;1800,'BM011'!$D$5,IF($A3357&lt;2000,'BM011'!$D$5,$A3357))),'BM011'!$D$5:$U$607,'BM011'!U$609,0))</f>
        <v>38513.75</v>
      </c>
      <c r="G3357">
        <f>SUMIFS(Baggrundsvariable!D$3:D$296,Baggrundsvariable!$A$3:$A$296,Samlet!$C3357,Baggrundsvariable!$C$3:$C$296,Samlet!$E3357)</f>
        <v>228338</v>
      </c>
      <c r="H3357" s="8">
        <f>SUMIFS(Baggrundsvariable!E$3:E$296,Baggrundsvariable!$A$3:$A$296,Samlet!$C3357,Baggrundsvariable!$C$3:$C$296,Samlet!$E3357)</f>
        <v>0.7583333333333333</v>
      </c>
      <c r="I3357" s="8">
        <f>SUMIFS(Baggrundsvariable!F$3:F$296,Baggrundsvariable!$A$3:$A$296,Samlet!$C3357,Baggrundsvariable!$C$3:$C$296,Samlet!$E3357)</f>
        <v>8.8000000000000007</v>
      </c>
      <c r="J3357" s="8">
        <f>SUMIFS(Baggrundsvariable!G$3:G$296,Baggrundsvariable!$A$3:$A$296,Samlet!$C3357,Baggrundsvariable!$C$3:$C$296,Samlet!$E3357)</f>
        <v>44.9</v>
      </c>
      <c r="K3357" s="8">
        <f>SUMIFS(Baggrundsvariable!H$3:H$296,Baggrundsvariable!$A$3:$A$296,Samlet!$C3357,Baggrundsvariable!$C$3:$C$296,Samlet!$E3357)</f>
        <v>18.2</v>
      </c>
      <c r="L3357" s="8">
        <f>SUMIFS(Baggrundsvariable!I$3:I$296,Baggrundsvariable!$A$3:$A$296,Samlet!$C3357,Baggrundsvariable!$C$3:$C$296,Samlet!$E3357)</f>
        <v>15.265994309928374</v>
      </c>
    </row>
    <row r="3358" spans="1:12">
      <c r="A3358">
        <v>2300</v>
      </c>
      <c r="B3358" t="s">
        <v>624</v>
      </c>
      <c r="C3358">
        <v>185</v>
      </c>
      <c r="D3358" t="s">
        <v>1235</v>
      </c>
      <c r="E3358">
        <v>2019</v>
      </c>
      <c r="F3358" s="15">
        <f>IF(VLOOKUP(IF($A3358&lt;1500,'BM011'!$D$5,IF($A3358&lt;1800,'BM011'!$D$5,IF($A3358&lt;2000,'BM011'!$D$5,$A3358))),'BM011'!$D$5:$U$607,'BM011'!U$609,0)="BRUG KOM",VLOOKUP($C3358,'BM010'!$C$5:$T$102,'BM010'!T$104,0),VLOOKUP(IF($A3358&lt;1500,'BM011'!$D$5,IF($A3358&lt;1800,'BM011'!$D$5,IF($A3358&lt;2000,'BM011'!$D$5,$A3358))),'BM011'!$D$5:$U$607,'BM011'!U$609,0))</f>
        <v>38513.75</v>
      </c>
      <c r="G3358">
        <f>SUMIFS(Baggrundsvariable!D$3:D$296,Baggrundsvariable!$A$3:$A$296,Samlet!$C3358,Baggrundsvariable!$C$3:$C$296,Samlet!$E3358)</f>
        <v>245993</v>
      </c>
      <c r="H3358" s="8">
        <f>SUMIFS(Baggrundsvariable!E$3:E$296,Baggrundsvariable!$A$3:$A$296,Samlet!$C3358,Baggrundsvariable!$C$3:$C$296,Samlet!$E3358)</f>
        <v>0.54166666666666663</v>
      </c>
      <c r="I3358" s="8">
        <f>SUMIFS(Baggrundsvariable!F$3:F$296,Baggrundsvariable!$A$3:$A$296,Samlet!$C3358,Baggrundsvariable!$C$3:$C$296,Samlet!$E3358)</f>
        <v>6.1</v>
      </c>
      <c r="J3358" s="8">
        <f>SUMIFS(Baggrundsvariable!G$3:G$296,Baggrundsvariable!$A$3:$A$296,Samlet!$C3358,Baggrundsvariable!$C$3:$C$296,Samlet!$E3358)</f>
        <v>19.399999999999999</v>
      </c>
      <c r="K3358" s="8">
        <f>SUMIFS(Baggrundsvariable!H$3:H$296,Baggrundsvariable!$A$3:$A$296,Samlet!$C3358,Baggrundsvariable!$C$3:$C$296,Samlet!$E3358)</f>
        <v>13.4</v>
      </c>
      <c r="L3358" s="8">
        <f>SUMIFS(Baggrundsvariable!I$3:I$296,Baggrundsvariable!$A$3:$A$296,Samlet!$C3358,Baggrundsvariable!$C$3:$C$296,Samlet!$E3358)</f>
        <v>9.6393457873285548</v>
      </c>
    </row>
    <row r="3359" spans="1:12">
      <c r="A3359">
        <v>2400</v>
      </c>
      <c r="B3359" t="s">
        <v>625</v>
      </c>
      <c r="C3359">
        <v>101</v>
      </c>
      <c r="D3359" t="s">
        <v>1232</v>
      </c>
      <c r="E3359">
        <v>2019</v>
      </c>
      <c r="F3359" s="15">
        <f>IF(VLOOKUP(IF($A3359&lt;1500,'BM011'!$D$5,IF($A3359&lt;1800,'BM011'!$D$5,IF($A3359&lt;2000,'BM011'!$D$5,$A3359))),'BM011'!$D$5:$U$607,'BM011'!U$609,0)="BRUG KOM",VLOOKUP($C3359,'BM010'!$C$5:$T$102,'BM010'!T$104,0),VLOOKUP(IF($A3359&lt;1500,'BM011'!$D$5,IF($A3359&lt;1800,'BM011'!$D$5,IF($A3359&lt;2000,'BM011'!$D$5,$A3359))),'BM011'!$D$5:$U$607,'BM011'!U$609,0))</f>
        <v>35465.75</v>
      </c>
      <c r="G3359">
        <f>SUMIFS(Baggrundsvariable!D$3:D$296,Baggrundsvariable!$A$3:$A$296,Samlet!$C3359,Baggrundsvariable!$C$3:$C$296,Samlet!$E3359)</f>
        <v>228338</v>
      </c>
      <c r="H3359" s="8">
        <f>SUMIFS(Baggrundsvariable!E$3:E$296,Baggrundsvariable!$A$3:$A$296,Samlet!$C3359,Baggrundsvariable!$C$3:$C$296,Samlet!$E3359)</f>
        <v>0.7583333333333333</v>
      </c>
      <c r="I3359" s="8">
        <f>SUMIFS(Baggrundsvariable!F$3:F$296,Baggrundsvariable!$A$3:$A$296,Samlet!$C3359,Baggrundsvariable!$C$3:$C$296,Samlet!$E3359)</f>
        <v>8.8000000000000007</v>
      </c>
      <c r="J3359" s="8">
        <f>SUMIFS(Baggrundsvariable!G$3:G$296,Baggrundsvariable!$A$3:$A$296,Samlet!$C3359,Baggrundsvariable!$C$3:$C$296,Samlet!$E3359)</f>
        <v>44.9</v>
      </c>
      <c r="K3359" s="8">
        <f>SUMIFS(Baggrundsvariable!H$3:H$296,Baggrundsvariable!$A$3:$A$296,Samlet!$C3359,Baggrundsvariable!$C$3:$C$296,Samlet!$E3359)</f>
        <v>18.2</v>
      </c>
      <c r="L3359" s="8">
        <f>SUMIFS(Baggrundsvariable!I$3:I$296,Baggrundsvariable!$A$3:$A$296,Samlet!$C3359,Baggrundsvariable!$C$3:$C$296,Samlet!$E3359)</f>
        <v>15.265994309928374</v>
      </c>
    </row>
    <row r="3360" spans="1:12">
      <c r="A3360">
        <v>2450</v>
      </c>
      <c r="B3360" t="s">
        <v>626</v>
      </c>
      <c r="C3360">
        <v>101</v>
      </c>
      <c r="D3360" t="s">
        <v>1232</v>
      </c>
      <c r="E3360">
        <v>2019</v>
      </c>
      <c r="F3360" s="15">
        <f>IF(VLOOKUP(IF($A3360&lt;1500,'BM011'!$D$5,IF($A3360&lt;1800,'BM011'!$D$5,IF($A3360&lt;2000,'BM011'!$D$5,$A3360))),'BM011'!$D$5:$U$607,'BM011'!U$609,0)="BRUG KOM",VLOOKUP($C3360,'BM010'!$C$5:$T$102,'BM010'!T$104,0),VLOOKUP(IF($A3360&lt;1500,'BM011'!$D$5,IF($A3360&lt;1800,'BM011'!$D$5,IF($A3360&lt;2000,'BM011'!$D$5,$A3360))),'BM011'!$D$5:$U$607,'BM011'!U$609,0))</f>
        <v>37082.25</v>
      </c>
      <c r="G3360">
        <f>SUMIFS(Baggrundsvariable!D$3:D$296,Baggrundsvariable!$A$3:$A$296,Samlet!$C3360,Baggrundsvariable!$C$3:$C$296,Samlet!$E3360)</f>
        <v>228338</v>
      </c>
      <c r="H3360" s="8">
        <f>SUMIFS(Baggrundsvariable!E$3:E$296,Baggrundsvariable!$A$3:$A$296,Samlet!$C3360,Baggrundsvariable!$C$3:$C$296,Samlet!$E3360)</f>
        <v>0.7583333333333333</v>
      </c>
      <c r="I3360" s="8">
        <f>SUMIFS(Baggrundsvariable!F$3:F$296,Baggrundsvariable!$A$3:$A$296,Samlet!$C3360,Baggrundsvariable!$C$3:$C$296,Samlet!$E3360)</f>
        <v>8.8000000000000007</v>
      </c>
      <c r="J3360" s="8">
        <f>SUMIFS(Baggrundsvariable!G$3:G$296,Baggrundsvariable!$A$3:$A$296,Samlet!$C3360,Baggrundsvariable!$C$3:$C$296,Samlet!$E3360)</f>
        <v>44.9</v>
      </c>
      <c r="K3360" s="8">
        <f>SUMIFS(Baggrundsvariable!H$3:H$296,Baggrundsvariable!$A$3:$A$296,Samlet!$C3360,Baggrundsvariable!$C$3:$C$296,Samlet!$E3360)</f>
        <v>18.2</v>
      </c>
      <c r="L3360" s="8">
        <f>SUMIFS(Baggrundsvariable!I$3:I$296,Baggrundsvariable!$A$3:$A$296,Samlet!$C3360,Baggrundsvariable!$C$3:$C$296,Samlet!$E3360)</f>
        <v>15.265994309928374</v>
      </c>
    </row>
    <row r="3361" spans="1:12">
      <c r="A3361">
        <v>2500</v>
      </c>
      <c r="B3361" t="s">
        <v>627</v>
      </c>
      <c r="C3361">
        <v>101</v>
      </c>
      <c r="D3361" t="s">
        <v>1232</v>
      </c>
      <c r="E3361">
        <v>2019</v>
      </c>
      <c r="F3361" s="15">
        <f>IF(VLOOKUP(IF($A3361&lt;1500,'BM011'!$D$5,IF($A3361&lt;1800,'BM011'!$D$5,IF($A3361&lt;2000,'BM011'!$D$5,$A3361))),'BM011'!$D$5:$U$607,'BM011'!U$609,0)="BRUG KOM",VLOOKUP($C3361,'BM010'!$C$5:$T$102,'BM010'!T$104,0),VLOOKUP(IF($A3361&lt;1500,'BM011'!$D$5,IF($A3361&lt;1800,'BM011'!$D$5,IF($A3361&lt;2000,'BM011'!$D$5,$A3361))),'BM011'!$D$5:$U$607,'BM011'!U$609,0))</f>
        <v>36511.75</v>
      </c>
      <c r="G3361">
        <f>SUMIFS(Baggrundsvariable!D$3:D$296,Baggrundsvariable!$A$3:$A$296,Samlet!$C3361,Baggrundsvariable!$C$3:$C$296,Samlet!$E3361)</f>
        <v>228338</v>
      </c>
      <c r="H3361" s="8">
        <f>SUMIFS(Baggrundsvariable!E$3:E$296,Baggrundsvariable!$A$3:$A$296,Samlet!$C3361,Baggrundsvariable!$C$3:$C$296,Samlet!$E3361)</f>
        <v>0.7583333333333333</v>
      </c>
      <c r="I3361" s="8">
        <f>SUMIFS(Baggrundsvariable!F$3:F$296,Baggrundsvariable!$A$3:$A$296,Samlet!$C3361,Baggrundsvariable!$C$3:$C$296,Samlet!$E3361)</f>
        <v>8.8000000000000007</v>
      </c>
      <c r="J3361" s="8">
        <f>SUMIFS(Baggrundsvariable!G$3:G$296,Baggrundsvariable!$A$3:$A$296,Samlet!$C3361,Baggrundsvariable!$C$3:$C$296,Samlet!$E3361)</f>
        <v>44.9</v>
      </c>
      <c r="K3361" s="8">
        <f>SUMIFS(Baggrundsvariable!H$3:H$296,Baggrundsvariable!$A$3:$A$296,Samlet!$C3361,Baggrundsvariable!$C$3:$C$296,Samlet!$E3361)</f>
        <v>18.2</v>
      </c>
      <c r="L3361" s="8">
        <f>SUMIFS(Baggrundsvariable!I$3:I$296,Baggrundsvariable!$A$3:$A$296,Samlet!$C3361,Baggrundsvariable!$C$3:$C$296,Samlet!$E3361)</f>
        <v>15.265994309928374</v>
      </c>
    </row>
    <row r="3362" spans="1:12">
      <c r="A3362">
        <v>2500</v>
      </c>
      <c r="B3362" t="s">
        <v>627</v>
      </c>
      <c r="C3362">
        <v>147</v>
      </c>
      <c r="D3362" t="s">
        <v>1236</v>
      </c>
      <c r="E3362">
        <v>2019</v>
      </c>
      <c r="F3362" s="15">
        <f>IF(VLOOKUP(IF($A3362&lt;1500,'BM011'!$D$5,IF($A3362&lt;1800,'BM011'!$D$5,IF($A3362&lt;2000,'BM011'!$D$5,$A3362))),'BM011'!$D$5:$U$607,'BM011'!U$609,0)="BRUG KOM",VLOOKUP($C3362,'BM010'!$C$5:$T$102,'BM010'!T$104,0),VLOOKUP(IF($A3362&lt;1500,'BM011'!$D$5,IF($A3362&lt;1800,'BM011'!$D$5,IF($A3362&lt;2000,'BM011'!$D$5,$A3362))),'BM011'!$D$5:$U$607,'BM011'!U$609,0))</f>
        <v>36511.75</v>
      </c>
      <c r="G3362">
        <f>SUMIFS(Baggrundsvariable!D$3:D$296,Baggrundsvariable!$A$3:$A$296,Samlet!$C3362,Baggrundsvariable!$C$3:$C$296,Samlet!$E3362)</f>
        <v>276683</v>
      </c>
      <c r="H3362" s="8">
        <f>SUMIFS(Baggrundsvariable!E$3:E$296,Baggrundsvariable!$A$3:$A$296,Samlet!$C3362,Baggrundsvariable!$C$3:$C$296,Samlet!$E3362)</f>
        <v>0.70833333333333337</v>
      </c>
      <c r="I3362" s="8">
        <f>SUMIFS(Baggrundsvariable!F$3:F$296,Baggrundsvariable!$A$3:$A$296,Samlet!$C3362,Baggrundsvariable!$C$3:$C$296,Samlet!$E3362)</f>
        <v>3.4</v>
      </c>
      <c r="J3362" s="8">
        <f>SUMIFS(Baggrundsvariable!G$3:G$296,Baggrundsvariable!$A$3:$A$296,Samlet!$C3362,Baggrundsvariable!$C$3:$C$296,Samlet!$E3362)</f>
        <v>28</v>
      </c>
      <c r="K3362" s="8">
        <f>SUMIFS(Baggrundsvariable!H$3:H$296,Baggrundsvariable!$A$3:$A$296,Samlet!$C3362,Baggrundsvariable!$C$3:$C$296,Samlet!$E3362)</f>
        <v>15.6</v>
      </c>
      <c r="L3362" s="8">
        <f>SUMIFS(Baggrundsvariable!I$3:I$296,Baggrundsvariable!$A$3:$A$296,Samlet!$C3362,Baggrundsvariable!$C$3:$C$296,Samlet!$E3362)</f>
        <v>10.257425077596919</v>
      </c>
    </row>
    <row r="3363" spans="1:12">
      <c r="A3363">
        <v>2600</v>
      </c>
      <c r="B3363" t="s">
        <v>628</v>
      </c>
      <c r="C3363">
        <v>161</v>
      </c>
      <c r="D3363" t="s">
        <v>1237</v>
      </c>
      <c r="E3363">
        <v>2019</v>
      </c>
      <c r="F3363" s="15">
        <f>IF(VLOOKUP(IF($A3363&lt;1500,'BM011'!$D$5,IF($A3363&lt;1800,'BM011'!$D$5,IF($A3363&lt;2000,'BM011'!$D$5,$A3363))),'BM011'!$D$5:$U$607,'BM011'!U$609,0)="BRUG KOM",VLOOKUP($C3363,'BM010'!$C$5:$T$102,'BM010'!T$104,0),VLOOKUP(IF($A3363&lt;1500,'BM011'!$D$5,IF($A3363&lt;1800,'BM011'!$D$5,IF($A3363&lt;2000,'BM011'!$D$5,$A3363))),'BM011'!$D$5:$U$607,'BM011'!U$609,0))</f>
        <v>23806.5</v>
      </c>
      <c r="G3363">
        <f>SUMIFS(Baggrundsvariable!D$3:D$296,Baggrundsvariable!$A$3:$A$296,Samlet!$C3363,Baggrundsvariable!$C$3:$C$296,Samlet!$E3363)</f>
        <v>232928</v>
      </c>
      <c r="H3363" s="8">
        <f>SUMIFS(Baggrundsvariable!E$3:E$296,Baggrundsvariable!$A$3:$A$296,Samlet!$C3363,Baggrundsvariable!$C$3:$C$296,Samlet!$E3363)</f>
        <v>0.66666666666666663</v>
      </c>
      <c r="I3363" s="8">
        <f>SUMIFS(Baggrundsvariable!F$3:F$296,Baggrundsvariable!$A$3:$A$296,Samlet!$C3363,Baggrundsvariable!$C$3:$C$296,Samlet!$E3363)</f>
        <v>9.1</v>
      </c>
      <c r="J3363" s="8">
        <f>SUMIFS(Baggrundsvariable!G$3:G$296,Baggrundsvariable!$A$3:$A$296,Samlet!$C3363,Baggrundsvariable!$C$3:$C$296,Samlet!$E3363)</f>
        <v>22</v>
      </c>
      <c r="K3363" s="8">
        <f>SUMIFS(Baggrundsvariable!H$3:H$296,Baggrundsvariable!$A$3:$A$296,Samlet!$C3363,Baggrundsvariable!$C$3:$C$296,Samlet!$E3363)</f>
        <v>11.6</v>
      </c>
      <c r="L3363" s="8">
        <f>SUMIFS(Baggrundsvariable!I$3:I$296,Baggrundsvariable!$A$3:$A$296,Samlet!$C3363,Baggrundsvariable!$C$3:$C$296,Samlet!$E3363)</f>
        <v>16.140400801164535</v>
      </c>
    </row>
    <row r="3364" spans="1:12">
      <c r="A3364">
        <v>2600</v>
      </c>
      <c r="B3364" t="s">
        <v>628</v>
      </c>
      <c r="C3364">
        <v>165</v>
      </c>
      <c r="D3364" t="s">
        <v>1238</v>
      </c>
      <c r="E3364">
        <v>2019</v>
      </c>
      <c r="F3364" s="15">
        <f>IF(VLOOKUP(IF($A3364&lt;1500,'BM011'!$D$5,IF($A3364&lt;1800,'BM011'!$D$5,IF($A3364&lt;2000,'BM011'!$D$5,$A3364))),'BM011'!$D$5:$U$607,'BM011'!U$609,0)="BRUG KOM",VLOOKUP($C3364,'BM010'!$C$5:$T$102,'BM010'!T$104,0),VLOOKUP(IF($A3364&lt;1500,'BM011'!$D$5,IF($A3364&lt;1800,'BM011'!$D$5,IF($A3364&lt;2000,'BM011'!$D$5,$A3364))),'BM011'!$D$5:$U$607,'BM011'!U$609,0))</f>
        <v>23806.5</v>
      </c>
      <c r="G3364">
        <f>SUMIFS(Baggrundsvariable!D$3:D$296,Baggrundsvariable!$A$3:$A$296,Samlet!$C3364,Baggrundsvariable!$C$3:$C$296,Samlet!$E3364)</f>
        <v>208399</v>
      </c>
      <c r="H3364" s="8">
        <f>SUMIFS(Baggrundsvariable!E$3:E$296,Baggrundsvariable!$A$3:$A$296,Samlet!$C3364,Baggrundsvariable!$C$3:$C$296,Samlet!$E3364)</f>
        <v>0.91666666666666663</v>
      </c>
      <c r="I3364" s="8">
        <f>SUMIFS(Baggrundsvariable!F$3:F$296,Baggrundsvariable!$A$3:$A$296,Samlet!$C3364,Baggrundsvariable!$C$3:$C$296,Samlet!$E3364)</f>
        <v>9</v>
      </c>
      <c r="J3364" s="8">
        <f>SUMIFS(Baggrundsvariable!G$3:G$296,Baggrundsvariable!$A$3:$A$296,Samlet!$C3364,Baggrundsvariable!$C$3:$C$296,Samlet!$E3364)</f>
        <v>33.200000000000003</v>
      </c>
      <c r="K3364" s="8">
        <f>SUMIFS(Baggrundsvariable!H$3:H$296,Baggrundsvariable!$A$3:$A$296,Samlet!$C3364,Baggrundsvariable!$C$3:$C$296,Samlet!$E3364)</f>
        <v>13.4</v>
      </c>
      <c r="L3364" s="8">
        <f>SUMIFS(Baggrundsvariable!I$3:I$296,Baggrundsvariable!$A$3:$A$296,Samlet!$C3364,Baggrundsvariable!$C$3:$C$296,Samlet!$E3364)</f>
        <v>25.001800633823105</v>
      </c>
    </row>
    <row r="3365" spans="1:12">
      <c r="A3365">
        <v>2605</v>
      </c>
      <c r="B3365" t="s">
        <v>629</v>
      </c>
      <c r="C3365">
        <v>153</v>
      </c>
      <c r="D3365" t="s">
        <v>1234</v>
      </c>
      <c r="E3365">
        <v>2019</v>
      </c>
      <c r="F3365" s="15">
        <f>IF(VLOOKUP(IF($A3365&lt;1500,'BM011'!$D$5,IF($A3365&lt;1800,'BM011'!$D$5,IF($A3365&lt;2000,'BM011'!$D$5,$A3365))),'BM011'!$D$5:$U$607,'BM011'!U$609,0)="BRUG KOM",VLOOKUP($C3365,'BM010'!$C$5:$T$102,'BM010'!T$104,0),VLOOKUP(IF($A3365&lt;1500,'BM011'!$D$5,IF($A3365&lt;1800,'BM011'!$D$5,IF($A3365&lt;2000,'BM011'!$D$5,$A3365))),'BM011'!$D$5:$U$607,'BM011'!U$609,0))</f>
        <v>24138.5</v>
      </c>
      <c r="G3365">
        <f>SUMIFS(Baggrundsvariable!D$3:D$296,Baggrundsvariable!$A$3:$A$296,Samlet!$C3365,Baggrundsvariable!$C$3:$C$296,Samlet!$E3365)</f>
        <v>211029</v>
      </c>
      <c r="H3365" s="8">
        <f>SUMIFS(Baggrundsvariable!E$3:E$296,Baggrundsvariable!$A$3:$A$296,Samlet!$C3365,Baggrundsvariable!$C$3:$C$296,Samlet!$E3365)</f>
        <v>1.1916666666666664</v>
      </c>
      <c r="I3365" s="8">
        <f>SUMIFS(Baggrundsvariable!F$3:F$296,Baggrundsvariable!$A$3:$A$296,Samlet!$C3365,Baggrundsvariable!$C$3:$C$296,Samlet!$E3365)</f>
        <v>10.9</v>
      </c>
      <c r="J3365" s="8">
        <f>SUMIFS(Baggrundsvariable!G$3:G$296,Baggrundsvariable!$A$3:$A$296,Samlet!$C3365,Baggrundsvariable!$C$3:$C$296,Samlet!$E3365)</f>
        <v>35.4</v>
      </c>
      <c r="K3365" s="8">
        <f>SUMIFS(Baggrundsvariable!H$3:H$296,Baggrundsvariable!$A$3:$A$296,Samlet!$C3365,Baggrundsvariable!$C$3:$C$296,Samlet!$E3365)</f>
        <v>16.399999999999999</v>
      </c>
      <c r="L3365" s="8">
        <f>SUMIFS(Baggrundsvariable!I$3:I$296,Baggrundsvariable!$A$3:$A$296,Samlet!$C3365,Baggrundsvariable!$C$3:$C$296,Samlet!$E3365)</f>
        <v>28.026856498009185</v>
      </c>
    </row>
    <row r="3366" spans="1:12">
      <c r="A3366">
        <v>2610</v>
      </c>
      <c r="B3366" t="s">
        <v>630</v>
      </c>
      <c r="C3366">
        <v>101</v>
      </c>
      <c r="D3366" t="s">
        <v>1232</v>
      </c>
      <c r="E3366">
        <v>2019</v>
      </c>
      <c r="F3366" s="15">
        <f>IF(VLOOKUP(IF($A3366&lt;1500,'BM011'!$D$5,IF($A3366&lt;1800,'BM011'!$D$5,IF($A3366&lt;2000,'BM011'!$D$5,$A3366))),'BM011'!$D$5:$U$607,'BM011'!U$609,0)="BRUG KOM",VLOOKUP($C3366,'BM010'!$C$5:$T$102,'BM010'!T$104,0),VLOOKUP(IF($A3366&lt;1500,'BM011'!$D$5,IF($A3366&lt;1800,'BM011'!$D$5,IF($A3366&lt;2000,'BM011'!$D$5,$A3366))),'BM011'!$D$5:$U$607,'BM011'!U$609,0))</f>
        <v>27757.75</v>
      </c>
      <c r="G3366">
        <f>SUMIFS(Baggrundsvariable!D$3:D$296,Baggrundsvariable!$A$3:$A$296,Samlet!$C3366,Baggrundsvariable!$C$3:$C$296,Samlet!$E3366)</f>
        <v>228338</v>
      </c>
      <c r="H3366" s="8">
        <f>SUMIFS(Baggrundsvariable!E$3:E$296,Baggrundsvariable!$A$3:$A$296,Samlet!$C3366,Baggrundsvariable!$C$3:$C$296,Samlet!$E3366)</f>
        <v>0.7583333333333333</v>
      </c>
      <c r="I3366" s="8">
        <f>SUMIFS(Baggrundsvariable!F$3:F$296,Baggrundsvariable!$A$3:$A$296,Samlet!$C3366,Baggrundsvariable!$C$3:$C$296,Samlet!$E3366)</f>
        <v>8.8000000000000007</v>
      </c>
      <c r="J3366" s="8">
        <f>SUMIFS(Baggrundsvariable!G$3:G$296,Baggrundsvariable!$A$3:$A$296,Samlet!$C3366,Baggrundsvariable!$C$3:$C$296,Samlet!$E3366)</f>
        <v>44.9</v>
      </c>
      <c r="K3366" s="8">
        <f>SUMIFS(Baggrundsvariable!H$3:H$296,Baggrundsvariable!$A$3:$A$296,Samlet!$C3366,Baggrundsvariable!$C$3:$C$296,Samlet!$E3366)</f>
        <v>18.2</v>
      </c>
      <c r="L3366" s="8">
        <f>SUMIFS(Baggrundsvariable!I$3:I$296,Baggrundsvariable!$A$3:$A$296,Samlet!$C3366,Baggrundsvariable!$C$3:$C$296,Samlet!$E3366)</f>
        <v>15.265994309928374</v>
      </c>
    </row>
    <row r="3367" spans="1:12">
      <c r="A3367">
        <v>2610</v>
      </c>
      <c r="B3367" t="s">
        <v>630</v>
      </c>
      <c r="C3367">
        <v>167</v>
      </c>
      <c r="D3367" t="s">
        <v>1239</v>
      </c>
      <c r="E3367">
        <v>2019</v>
      </c>
      <c r="F3367" s="15">
        <f>IF(VLOOKUP(IF($A3367&lt;1500,'BM011'!$D$5,IF($A3367&lt;1800,'BM011'!$D$5,IF($A3367&lt;2000,'BM011'!$D$5,$A3367))),'BM011'!$D$5:$U$607,'BM011'!U$609,0)="BRUG KOM",VLOOKUP($C3367,'BM010'!$C$5:$T$102,'BM010'!T$104,0),VLOOKUP(IF($A3367&lt;1500,'BM011'!$D$5,IF($A3367&lt;1800,'BM011'!$D$5,IF($A3367&lt;2000,'BM011'!$D$5,$A3367))),'BM011'!$D$5:$U$607,'BM011'!U$609,0))</f>
        <v>27757.75</v>
      </c>
      <c r="G3367">
        <f>SUMIFS(Baggrundsvariable!D$3:D$296,Baggrundsvariable!$A$3:$A$296,Samlet!$C3367,Baggrundsvariable!$C$3:$C$296,Samlet!$E3367)</f>
        <v>229211</v>
      </c>
      <c r="H3367" s="8">
        <f>SUMIFS(Baggrundsvariable!E$3:E$296,Baggrundsvariable!$A$3:$A$296,Samlet!$C3367,Baggrundsvariable!$C$3:$C$296,Samlet!$E3367)</f>
        <v>0.57499999999999984</v>
      </c>
      <c r="I3367" s="8">
        <f>SUMIFS(Baggrundsvariable!F$3:F$296,Baggrundsvariable!$A$3:$A$296,Samlet!$C3367,Baggrundsvariable!$C$3:$C$296,Samlet!$E3367)</f>
        <v>5.7</v>
      </c>
      <c r="J3367" s="8">
        <f>SUMIFS(Baggrundsvariable!G$3:G$296,Baggrundsvariable!$A$3:$A$296,Samlet!$C3367,Baggrundsvariable!$C$3:$C$296,Samlet!$E3367)</f>
        <v>24.6</v>
      </c>
      <c r="K3367" s="8">
        <f>SUMIFS(Baggrundsvariable!H$3:H$296,Baggrundsvariable!$A$3:$A$296,Samlet!$C3367,Baggrundsvariable!$C$3:$C$296,Samlet!$E3367)</f>
        <v>13</v>
      </c>
      <c r="L3367" s="8">
        <f>SUMIFS(Baggrundsvariable!I$3:I$296,Baggrundsvariable!$A$3:$A$296,Samlet!$C3367,Baggrundsvariable!$C$3:$C$296,Samlet!$E3367)</f>
        <v>15.673518222521334</v>
      </c>
    </row>
    <row r="3368" spans="1:12">
      <c r="A3368">
        <v>2610</v>
      </c>
      <c r="B3368" t="s">
        <v>630</v>
      </c>
      <c r="C3368">
        <v>175</v>
      </c>
      <c r="D3368" t="s">
        <v>1240</v>
      </c>
      <c r="E3368">
        <v>2019</v>
      </c>
      <c r="F3368" s="15">
        <f>IF(VLOOKUP(IF($A3368&lt;1500,'BM011'!$D$5,IF($A3368&lt;1800,'BM011'!$D$5,IF($A3368&lt;2000,'BM011'!$D$5,$A3368))),'BM011'!$D$5:$U$607,'BM011'!U$609,0)="BRUG KOM",VLOOKUP($C3368,'BM010'!$C$5:$T$102,'BM010'!T$104,0),VLOOKUP(IF($A3368&lt;1500,'BM011'!$D$5,IF($A3368&lt;1800,'BM011'!$D$5,IF($A3368&lt;2000,'BM011'!$D$5,$A3368))),'BM011'!$D$5:$U$607,'BM011'!U$609,0))</f>
        <v>27757.75</v>
      </c>
      <c r="G3368">
        <f>SUMIFS(Baggrundsvariable!D$3:D$296,Baggrundsvariable!$A$3:$A$296,Samlet!$C3368,Baggrundsvariable!$C$3:$C$296,Samlet!$E3368)</f>
        <v>232107</v>
      </c>
      <c r="H3368" s="8">
        <f>SUMIFS(Baggrundsvariable!E$3:E$296,Baggrundsvariable!$A$3:$A$296,Samlet!$C3368,Baggrundsvariable!$C$3:$C$296,Samlet!$E3368)</f>
        <v>0.92500000000000027</v>
      </c>
      <c r="I3368" s="8">
        <f>SUMIFS(Baggrundsvariable!F$3:F$296,Baggrundsvariable!$A$3:$A$296,Samlet!$C3368,Baggrundsvariable!$C$3:$C$296,Samlet!$E3368)</f>
        <v>4.7</v>
      </c>
      <c r="J3368" s="8">
        <f>SUMIFS(Baggrundsvariable!G$3:G$296,Baggrundsvariable!$A$3:$A$296,Samlet!$C3368,Baggrundsvariable!$C$3:$C$296,Samlet!$E3368)</f>
        <v>23.8</v>
      </c>
      <c r="K3368" s="8">
        <f>SUMIFS(Baggrundsvariable!H$3:H$296,Baggrundsvariable!$A$3:$A$296,Samlet!$C3368,Baggrundsvariable!$C$3:$C$296,Samlet!$E3368)</f>
        <v>11.5</v>
      </c>
      <c r="L3368" s="8">
        <f>SUMIFS(Baggrundsvariable!I$3:I$296,Baggrundsvariable!$A$3:$A$296,Samlet!$C3368,Baggrundsvariable!$C$3:$C$296,Samlet!$E3368)</f>
        <v>16.1038735775304</v>
      </c>
    </row>
    <row r="3369" spans="1:12">
      <c r="A3369">
        <v>2620</v>
      </c>
      <c r="B3369" t="s">
        <v>631</v>
      </c>
      <c r="C3369">
        <v>153</v>
      </c>
      <c r="D3369" t="s">
        <v>1234</v>
      </c>
      <c r="E3369">
        <v>2019</v>
      </c>
      <c r="F3369" s="15">
        <f>IF(VLOOKUP(IF($A3369&lt;1500,'BM011'!$D$5,IF($A3369&lt;1800,'BM011'!$D$5,IF($A3369&lt;2000,'BM011'!$D$5,$A3369))),'BM011'!$D$5:$U$607,'BM011'!U$609,0)="BRUG KOM",VLOOKUP($C3369,'BM010'!$C$5:$T$102,'BM010'!T$104,0),VLOOKUP(IF($A3369&lt;1500,'BM011'!$D$5,IF($A3369&lt;1800,'BM011'!$D$5,IF($A3369&lt;2000,'BM011'!$D$5,$A3369))),'BM011'!$D$5:$U$607,'BM011'!U$609,0))</f>
        <v>20367.25</v>
      </c>
      <c r="G3369">
        <f>SUMIFS(Baggrundsvariable!D$3:D$296,Baggrundsvariable!$A$3:$A$296,Samlet!$C3369,Baggrundsvariable!$C$3:$C$296,Samlet!$E3369)</f>
        <v>211029</v>
      </c>
      <c r="H3369" s="8">
        <f>SUMIFS(Baggrundsvariable!E$3:E$296,Baggrundsvariable!$A$3:$A$296,Samlet!$C3369,Baggrundsvariable!$C$3:$C$296,Samlet!$E3369)</f>
        <v>1.1916666666666664</v>
      </c>
      <c r="I3369" s="8">
        <f>SUMIFS(Baggrundsvariable!F$3:F$296,Baggrundsvariable!$A$3:$A$296,Samlet!$C3369,Baggrundsvariable!$C$3:$C$296,Samlet!$E3369)</f>
        <v>10.9</v>
      </c>
      <c r="J3369" s="8">
        <f>SUMIFS(Baggrundsvariable!G$3:G$296,Baggrundsvariable!$A$3:$A$296,Samlet!$C3369,Baggrundsvariable!$C$3:$C$296,Samlet!$E3369)</f>
        <v>35.4</v>
      </c>
      <c r="K3369" s="8">
        <f>SUMIFS(Baggrundsvariable!H$3:H$296,Baggrundsvariable!$A$3:$A$296,Samlet!$C3369,Baggrundsvariable!$C$3:$C$296,Samlet!$E3369)</f>
        <v>16.399999999999999</v>
      </c>
      <c r="L3369" s="8">
        <f>SUMIFS(Baggrundsvariable!I$3:I$296,Baggrundsvariable!$A$3:$A$296,Samlet!$C3369,Baggrundsvariable!$C$3:$C$296,Samlet!$E3369)</f>
        <v>28.026856498009185</v>
      </c>
    </row>
    <row r="3370" spans="1:12">
      <c r="A3370">
        <v>2620</v>
      </c>
      <c r="B3370" t="s">
        <v>631</v>
      </c>
      <c r="C3370">
        <v>165</v>
      </c>
      <c r="D3370" t="s">
        <v>1238</v>
      </c>
      <c r="E3370">
        <v>2019</v>
      </c>
      <c r="F3370" s="15">
        <f>IF(VLOOKUP(IF($A3370&lt;1500,'BM011'!$D$5,IF($A3370&lt;1800,'BM011'!$D$5,IF($A3370&lt;2000,'BM011'!$D$5,$A3370))),'BM011'!$D$5:$U$607,'BM011'!U$609,0)="BRUG KOM",VLOOKUP($C3370,'BM010'!$C$5:$T$102,'BM010'!T$104,0),VLOOKUP(IF($A3370&lt;1500,'BM011'!$D$5,IF($A3370&lt;1800,'BM011'!$D$5,IF($A3370&lt;2000,'BM011'!$D$5,$A3370))),'BM011'!$D$5:$U$607,'BM011'!U$609,0))</f>
        <v>20367.25</v>
      </c>
      <c r="G3370">
        <f>SUMIFS(Baggrundsvariable!D$3:D$296,Baggrundsvariable!$A$3:$A$296,Samlet!$C3370,Baggrundsvariable!$C$3:$C$296,Samlet!$E3370)</f>
        <v>208399</v>
      </c>
      <c r="H3370" s="8">
        <f>SUMIFS(Baggrundsvariable!E$3:E$296,Baggrundsvariable!$A$3:$A$296,Samlet!$C3370,Baggrundsvariable!$C$3:$C$296,Samlet!$E3370)</f>
        <v>0.91666666666666663</v>
      </c>
      <c r="I3370" s="8">
        <f>SUMIFS(Baggrundsvariable!F$3:F$296,Baggrundsvariable!$A$3:$A$296,Samlet!$C3370,Baggrundsvariable!$C$3:$C$296,Samlet!$E3370)</f>
        <v>9</v>
      </c>
      <c r="J3370" s="8">
        <f>SUMIFS(Baggrundsvariable!G$3:G$296,Baggrundsvariable!$A$3:$A$296,Samlet!$C3370,Baggrundsvariable!$C$3:$C$296,Samlet!$E3370)</f>
        <v>33.200000000000003</v>
      </c>
      <c r="K3370" s="8">
        <f>SUMIFS(Baggrundsvariable!H$3:H$296,Baggrundsvariable!$A$3:$A$296,Samlet!$C3370,Baggrundsvariable!$C$3:$C$296,Samlet!$E3370)</f>
        <v>13.4</v>
      </c>
      <c r="L3370" s="8">
        <f>SUMIFS(Baggrundsvariable!I$3:I$296,Baggrundsvariable!$A$3:$A$296,Samlet!$C3370,Baggrundsvariable!$C$3:$C$296,Samlet!$E3370)</f>
        <v>25.001800633823105</v>
      </c>
    </row>
    <row r="3371" spans="1:12">
      <c r="A3371">
        <v>2625</v>
      </c>
      <c r="B3371" t="s">
        <v>632</v>
      </c>
      <c r="C3371">
        <v>187</v>
      </c>
      <c r="D3371" t="s">
        <v>1241</v>
      </c>
      <c r="E3371">
        <v>2019</v>
      </c>
      <c r="F3371" s="15">
        <f>IF(VLOOKUP(IF($A3371&lt;1500,'BM011'!$D$5,IF($A3371&lt;1800,'BM011'!$D$5,IF($A3371&lt;2000,'BM011'!$D$5,$A3371))),'BM011'!$D$5:$U$607,'BM011'!U$609,0)="BRUG KOM",VLOOKUP($C3371,'BM010'!$C$5:$T$102,'BM010'!T$104,0),VLOOKUP(IF($A3371&lt;1500,'BM011'!$D$5,IF($A3371&lt;1800,'BM011'!$D$5,IF($A3371&lt;2000,'BM011'!$D$5,$A3371))),'BM011'!$D$5:$U$607,'BM011'!U$609,0))</f>
        <v>23904</v>
      </c>
      <c r="G3371">
        <f>SUMIFS(Baggrundsvariable!D$3:D$296,Baggrundsvariable!$A$3:$A$296,Samlet!$C3371,Baggrundsvariable!$C$3:$C$296,Samlet!$E3371)</f>
        <v>255657</v>
      </c>
      <c r="H3371" s="8">
        <f>SUMIFS(Baggrundsvariable!E$3:E$296,Baggrundsvariable!$A$3:$A$296,Samlet!$C3371,Baggrundsvariable!$C$3:$C$296,Samlet!$E3371)</f>
        <v>0.48333333333333334</v>
      </c>
      <c r="I3371" s="8">
        <f>SUMIFS(Baggrundsvariable!F$3:F$296,Baggrundsvariable!$A$3:$A$296,Samlet!$C3371,Baggrundsvariable!$C$3:$C$296,Samlet!$E3371)</f>
        <v>3.2</v>
      </c>
      <c r="J3371" s="8">
        <f>SUMIFS(Baggrundsvariable!G$3:G$296,Baggrundsvariable!$A$3:$A$296,Samlet!$C3371,Baggrundsvariable!$C$3:$C$296,Samlet!$E3371)</f>
        <v>18.7</v>
      </c>
      <c r="K3371" s="8">
        <f>SUMIFS(Baggrundsvariable!H$3:H$296,Baggrundsvariable!$A$3:$A$296,Samlet!$C3371,Baggrundsvariable!$C$3:$C$296,Samlet!$E3371)</f>
        <v>15.1</v>
      </c>
      <c r="L3371" s="8">
        <f>SUMIFS(Baggrundsvariable!I$3:I$296,Baggrundsvariable!$A$3:$A$296,Samlet!$C3371,Baggrundsvariable!$C$3:$C$296,Samlet!$E3371)</f>
        <v>21.748724106874811</v>
      </c>
    </row>
    <row r="3372" spans="1:12">
      <c r="A3372">
        <v>2630</v>
      </c>
      <c r="B3372" t="s">
        <v>633</v>
      </c>
      <c r="C3372">
        <v>169</v>
      </c>
      <c r="D3372" t="s">
        <v>1233</v>
      </c>
      <c r="E3372">
        <v>2019</v>
      </c>
      <c r="F3372" s="15">
        <f>IF(VLOOKUP(IF($A3372&lt;1500,'BM011'!$D$5,IF($A3372&lt;1800,'BM011'!$D$5,IF($A3372&lt;2000,'BM011'!$D$5,$A3372))),'BM011'!$D$5:$U$607,'BM011'!U$609,0)="BRUG KOM",VLOOKUP($C3372,'BM010'!$C$5:$T$102,'BM010'!T$104,0),VLOOKUP(IF($A3372&lt;1500,'BM011'!$D$5,IF($A3372&lt;1800,'BM011'!$D$5,IF($A3372&lt;2000,'BM011'!$D$5,$A3372))),'BM011'!$D$5:$U$607,'BM011'!U$609,0))</f>
        <v>21958.25</v>
      </c>
      <c r="G3372">
        <f>SUMIFS(Baggrundsvariable!D$3:D$296,Baggrundsvariable!$A$3:$A$296,Samlet!$C3372,Baggrundsvariable!$C$3:$C$296,Samlet!$E3372)</f>
        <v>225609</v>
      </c>
      <c r="H3372" s="8">
        <f>SUMIFS(Baggrundsvariable!E$3:E$296,Baggrundsvariable!$A$3:$A$296,Samlet!$C3372,Baggrundsvariable!$C$3:$C$296,Samlet!$E3372)</f>
        <v>0.78333333333333333</v>
      </c>
      <c r="I3372" s="8">
        <f>SUMIFS(Baggrundsvariable!F$3:F$296,Baggrundsvariable!$A$3:$A$296,Samlet!$C3372,Baggrundsvariable!$C$3:$C$296,Samlet!$E3372)</f>
        <v>7.9</v>
      </c>
      <c r="J3372" s="8">
        <f>SUMIFS(Baggrundsvariable!G$3:G$296,Baggrundsvariable!$A$3:$A$296,Samlet!$C3372,Baggrundsvariable!$C$3:$C$296,Samlet!$E3372)</f>
        <v>30.4</v>
      </c>
      <c r="K3372" s="8">
        <f>SUMIFS(Baggrundsvariable!H$3:H$296,Baggrundsvariable!$A$3:$A$296,Samlet!$C3372,Baggrundsvariable!$C$3:$C$296,Samlet!$E3372)</f>
        <v>14.7</v>
      </c>
      <c r="L3372" s="8">
        <f>SUMIFS(Baggrundsvariable!I$3:I$296,Baggrundsvariable!$A$3:$A$296,Samlet!$C3372,Baggrundsvariable!$C$3:$C$296,Samlet!$E3372)</f>
        <v>23.096938574745209</v>
      </c>
    </row>
    <row r="3373" spans="1:12">
      <c r="A3373">
        <v>2635</v>
      </c>
      <c r="B3373" t="s">
        <v>634</v>
      </c>
      <c r="C3373">
        <v>183</v>
      </c>
      <c r="D3373" t="s">
        <v>1242</v>
      </c>
      <c r="E3373">
        <v>2019</v>
      </c>
      <c r="F3373" s="15">
        <f>IF(VLOOKUP(IF($A3373&lt;1500,'BM011'!$D$5,IF($A3373&lt;1800,'BM011'!$D$5,IF($A3373&lt;2000,'BM011'!$D$5,$A3373))),'BM011'!$D$5:$U$607,'BM011'!U$609,0)="BRUG KOM",VLOOKUP($C3373,'BM010'!$C$5:$T$102,'BM010'!T$104,0),VLOOKUP(IF($A3373&lt;1500,'BM011'!$D$5,IF($A3373&lt;1800,'BM011'!$D$5,IF($A3373&lt;2000,'BM011'!$D$5,$A3373))),'BM011'!$D$5:$U$607,'BM011'!U$609,0))</f>
        <v>20676.5</v>
      </c>
      <c r="G3373">
        <f>SUMIFS(Baggrundsvariable!D$3:D$296,Baggrundsvariable!$A$3:$A$296,Samlet!$C3373,Baggrundsvariable!$C$3:$C$296,Samlet!$E3373)</f>
        <v>205800</v>
      </c>
      <c r="H3373" s="8">
        <f>SUMIFS(Baggrundsvariable!E$3:E$296,Baggrundsvariable!$A$3:$A$296,Samlet!$C3373,Baggrundsvariable!$C$3:$C$296,Samlet!$E3373)</f>
        <v>1.1583333333333332</v>
      </c>
      <c r="I3373" s="8">
        <f>SUMIFS(Baggrundsvariable!F$3:F$296,Baggrundsvariable!$A$3:$A$296,Samlet!$C3373,Baggrundsvariable!$C$3:$C$296,Samlet!$E3373)</f>
        <v>6.9</v>
      </c>
      <c r="J3373" s="8">
        <f>SUMIFS(Baggrundsvariable!G$3:G$296,Baggrundsvariable!$A$3:$A$296,Samlet!$C3373,Baggrundsvariable!$C$3:$C$296,Samlet!$E3373)</f>
        <v>30.9</v>
      </c>
      <c r="K3373" s="8">
        <f>SUMIFS(Baggrundsvariable!H$3:H$296,Baggrundsvariable!$A$3:$A$296,Samlet!$C3373,Baggrundsvariable!$C$3:$C$296,Samlet!$E3373)</f>
        <v>13.6</v>
      </c>
      <c r="L3373" s="8">
        <f>SUMIFS(Baggrundsvariable!I$3:I$296,Baggrundsvariable!$A$3:$A$296,Samlet!$C3373,Baggrundsvariable!$C$3:$C$296,Samlet!$E3373)</f>
        <v>33.62152509337195</v>
      </c>
    </row>
    <row r="3374" spans="1:12">
      <c r="A3374">
        <v>2640</v>
      </c>
      <c r="B3374" t="s">
        <v>635</v>
      </c>
      <c r="C3374">
        <v>169</v>
      </c>
      <c r="D3374" t="s">
        <v>1233</v>
      </c>
      <c r="E3374">
        <v>2019</v>
      </c>
      <c r="F3374" s="15">
        <f>IF(VLOOKUP(IF($A3374&lt;1500,'BM011'!$D$5,IF($A3374&lt;1800,'BM011'!$D$5,IF($A3374&lt;2000,'BM011'!$D$5,$A3374))),'BM011'!$D$5:$U$607,'BM011'!U$609,0)="BRUG KOM",VLOOKUP($C3374,'BM010'!$C$5:$T$102,'BM010'!T$104,0),VLOOKUP(IF($A3374&lt;1500,'BM011'!$D$5,IF($A3374&lt;1800,'BM011'!$D$5,IF($A3374&lt;2000,'BM011'!$D$5,$A3374))),'BM011'!$D$5:$U$607,'BM011'!U$609,0))</f>
        <v>19068.75</v>
      </c>
      <c r="G3374">
        <f>SUMIFS(Baggrundsvariable!D$3:D$296,Baggrundsvariable!$A$3:$A$296,Samlet!$C3374,Baggrundsvariable!$C$3:$C$296,Samlet!$E3374)</f>
        <v>225609</v>
      </c>
      <c r="H3374" s="8">
        <f>SUMIFS(Baggrundsvariable!E$3:E$296,Baggrundsvariable!$A$3:$A$296,Samlet!$C3374,Baggrundsvariable!$C$3:$C$296,Samlet!$E3374)</f>
        <v>0.78333333333333333</v>
      </c>
      <c r="I3374" s="8">
        <f>SUMIFS(Baggrundsvariable!F$3:F$296,Baggrundsvariable!$A$3:$A$296,Samlet!$C3374,Baggrundsvariable!$C$3:$C$296,Samlet!$E3374)</f>
        <v>7.9</v>
      </c>
      <c r="J3374" s="8">
        <f>SUMIFS(Baggrundsvariable!G$3:G$296,Baggrundsvariable!$A$3:$A$296,Samlet!$C3374,Baggrundsvariable!$C$3:$C$296,Samlet!$E3374)</f>
        <v>30.4</v>
      </c>
      <c r="K3374" s="8">
        <f>SUMIFS(Baggrundsvariable!H$3:H$296,Baggrundsvariable!$A$3:$A$296,Samlet!$C3374,Baggrundsvariable!$C$3:$C$296,Samlet!$E3374)</f>
        <v>14.7</v>
      </c>
      <c r="L3374" s="8">
        <f>SUMIFS(Baggrundsvariable!I$3:I$296,Baggrundsvariable!$A$3:$A$296,Samlet!$C3374,Baggrundsvariable!$C$3:$C$296,Samlet!$E3374)</f>
        <v>23.096938574745209</v>
      </c>
    </row>
    <row r="3375" spans="1:12">
      <c r="A3375">
        <v>2640</v>
      </c>
      <c r="B3375" t="s">
        <v>635</v>
      </c>
      <c r="C3375">
        <v>183</v>
      </c>
      <c r="D3375" t="s">
        <v>1242</v>
      </c>
      <c r="E3375">
        <v>2019</v>
      </c>
      <c r="F3375" s="15">
        <f>IF(VLOOKUP(IF($A3375&lt;1500,'BM011'!$D$5,IF($A3375&lt;1800,'BM011'!$D$5,IF($A3375&lt;2000,'BM011'!$D$5,$A3375))),'BM011'!$D$5:$U$607,'BM011'!U$609,0)="BRUG KOM",VLOOKUP($C3375,'BM010'!$C$5:$T$102,'BM010'!T$104,0),VLOOKUP(IF($A3375&lt;1500,'BM011'!$D$5,IF($A3375&lt;1800,'BM011'!$D$5,IF($A3375&lt;2000,'BM011'!$D$5,$A3375))),'BM011'!$D$5:$U$607,'BM011'!U$609,0))</f>
        <v>19068.75</v>
      </c>
      <c r="G3375">
        <f>SUMIFS(Baggrundsvariable!D$3:D$296,Baggrundsvariable!$A$3:$A$296,Samlet!$C3375,Baggrundsvariable!$C$3:$C$296,Samlet!$E3375)</f>
        <v>205800</v>
      </c>
      <c r="H3375" s="8">
        <f>SUMIFS(Baggrundsvariable!E$3:E$296,Baggrundsvariable!$A$3:$A$296,Samlet!$C3375,Baggrundsvariable!$C$3:$C$296,Samlet!$E3375)</f>
        <v>1.1583333333333332</v>
      </c>
      <c r="I3375" s="8">
        <f>SUMIFS(Baggrundsvariable!F$3:F$296,Baggrundsvariable!$A$3:$A$296,Samlet!$C3375,Baggrundsvariable!$C$3:$C$296,Samlet!$E3375)</f>
        <v>6.9</v>
      </c>
      <c r="J3375" s="8">
        <f>SUMIFS(Baggrundsvariable!G$3:G$296,Baggrundsvariable!$A$3:$A$296,Samlet!$C3375,Baggrundsvariable!$C$3:$C$296,Samlet!$E3375)</f>
        <v>30.9</v>
      </c>
      <c r="K3375" s="8">
        <f>SUMIFS(Baggrundsvariable!H$3:H$296,Baggrundsvariable!$A$3:$A$296,Samlet!$C3375,Baggrundsvariable!$C$3:$C$296,Samlet!$E3375)</f>
        <v>13.6</v>
      </c>
      <c r="L3375" s="8">
        <f>SUMIFS(Baggrundsvariable!I$3:I$296,Baggrundsvariable!$A$3:$A$296,Samlet!$C3375,Baggrundsvariable!$C$3:$C$296,Samlet!$E3375)</f>
        <v>33.62152509337195</v>
      </c>
    </row>
    <row r="3376" spans="1:12">
      <c r="A3376">
        <v>2640</v>
      </c>
      <c r="B3376" t="s">
        <v>635</v>
      </c>
      <c r="C3376">
        <v>253</v>
      </c>
      <c r="D3376" t="s">
        <v>1243</v>
      </c>
      <c r="E3376">
        <v>2019</v>
      </c>
      <c r="F3376" s="15">
        <f>IF(VLOOKUP(IF($A3376&lt;1500,'BM011'!$D$5,IF($A3376&lt;1800,'BM011'!$D$5,IF($A3376&lt;2000,'BM011'!$D$5,$A3376))),'BM011'!$D$5:$U$607,'BM011'!U$609,0)="BRUG KOM",VLOOKUP($C3376,'BM010'!$C$5:$T$102,'BM010'!T$104,0),VLOOKUP(IF($A3376&lt;1500,'BM011'!$D$5,IF($A3376&lt;1800,'BM011'!$D$5,IF($A3376&lt;2000,'BM011'!$D$5,$A3376))),'BM011'!$D$5:$U$607,'BM011'!U$609,0))</f>
        <v>19068.75</v>
      </c>
      <c r="G3376">
        <f>SUMIFS(Baggrundsvariable!D$3:D$296,Baggrundsvariable!$A$3:$A$296,Samlet!$C3376,Baggrundsvariable!$C$3:$C$296,Samlet!$E3376)</f>
        <v>259348</v>
      </c>
      <c r="H3376" s="8">
        <f>SUMIFS(Baggrundsvariable!E$3:E$296,Baggrundsvariable!$A$3:$A$296,Samlet!$C3376,Baggrundsvariable!$C$3:$C$296,Samlet!$E3376)</f>
        <v>0.39999999999999997</v>
      </c>
      <c r="I3376" s="8">
        <f>SUMIFS(Baggrundsvariable!F$3:F$296,Baggrundsvariable!$A$3:$A$296,Samlet!$C3376,Baggrundsvariable!$C$3:$C$296,Samlet!$E3376)</f>
        <v>3.2</v>
      </c>
      <c r="J3376" s="8">
        <f>SUMIFS(Baggrundsvariable!G$3:G$296,Baggrundsvariable!$A$3:$A$296,Samlet!$C3376,Baggrundsvariable!$C$3:$C$296,Samlet!$E3376)</f>
        <v>18.8</v>
      </c>
      <c r="K3376" s="8">
        <f>SUMIFS(Baggrundsvariable!H$3:H$296,Baggrundsvariable!$A$3:$A$296,Samlet!$C3376,Baggrundsvariable!$C$3:$C$296,Samlet!$E3376)</f>
        <v>13.5</v>
      </c>
      <c r="L3376" s="8">
        <f>SUMIFS(Baggrundsvariable!I$3:I$296,Baggrundsvariable!$A$3:$A$296,Samlet!$C3376,Baggrundsvariable!$C$3:$C$296,Samlet!$E3376)</f>
        <v>11.232873990322997</v>
      </c>
    </row>
    <row r="3377" spans="1:12">
      <c r="A3377">
        <v>2640</v>
      </c>
      <c r="B3377" t="s">
        <v>635</v>
      </c>
      <c r="C3377">
        <v>265</v>
      </c>
      <c r="D3377" t="s">
        <v>1244</v>
      </c>
      <c r="E3377">
        <v>2019</v>
      </c>
      <c r="F3377" s="15">
        <f>IF(VLOOKUP(IF($A3377&lt;1500,'BM011'!$D$5,IF($A3377&lt;1800,'BM011'!$D$5,IF($A3377&lt;2000,'BM011'!$D$5,$A3377))),'BM011'!$D$5:$U$607,'BM011'!U$609,0)="BRUG KOM",VLOOKUP($C3377,'BM010'!$C$5:$T$102,'BM010'!T$104,0),VLOOKUP(IF($A3377&lt;1500,'BM011'!$D$5,IF($A3377&lt;1800,'BM011'!$D$5,IF($A3377&lt;2000,'BM011'!$D$5,$A3377))),'BM011'!$D$5:$U$607,'BM011'!U$609,0))</f>
        <v>19068.75</v>
      </c>
      <c r="G3377">
        <f>SUMIFS(Baggrundsvariable!D$3:D$296,Baggrundsvariable!$A$3:$A$296,Samlet!$C3377,Baggrundsvariable!$C$3:$C$296,Samlet!$E3377)</f>
        <v>260890</v>
      </c>
      <c r="H3377" s="8">
        <f>SUMIFS(Baggrundsvariable!E$3:E$296,Baggrundsvariable!$A$3:$A$296,Samlet!$C3377,Baggrundsvariable!$C$3:$C$296,Samlet!$E3377)</f>
        <v>0.52500000000000002</v>
      </c>
      <c r="I3377" s="8">
        <f>SUMIFS(Baggrundsvariable!F$3:F$296,Baggrundsvariable!$A$3:$A$296,Samlet!$C3377,Baggrundsvariable!$C$3:$C$296,Samlet!$E3377)</f>
        <v>5.3</v>
      </c>
      <c r="J3377" s="8">
        <f>SUMIFS(Baggrundsvariable!G$3:G$296,Baggrundsvariable!$A$3:$A$296,Samlet!$C3377,Baggrundsvariable!$C$3:$C$296,Samlet!$E3377)</f>
        <v>18.3</v>
      </c>
      <c r="K3377" s="8">
        <f>SUMIFS(Baggrundsvariable!H$3:H$296,Baggrundsvariable!$A$3:$A$296,Samlet!$C3377,Baggrundsvariable!$C$3:$C$296,Samlet!$E3377)</f>
        <v>11.2</v>
      </c>
      <c r="L3377" s="8">
        <f>SUMIFS(Baggrundsvariable!I$3:I$296,Baggrundsvariable!$A$3:$A$296,Samlet!$C3377,Baggrundsvariable!$C$3:$C$296,Samlet!$E3377)</f>
        <v>6.9885228116256499</v>
      </c>
    </row>
    <row r="3378" spans="1:12">
      <c r="A3378">
        <v>2650</v>
      </c>
      <c r="B3378" t="s">
        <v>636</v>
      </c>
      <c r="C3378">
        <v>153</v>
      </c>
      <c r="D3378" t="s">
        <v>1234</v>
      </c>
      <c r="E3378">
        <v>2019</v>
      </c>
      <c r="F3378" s="15">
        <f>IF(VLOOKUP(IF($A3378&lt;1500,'BM011'!$D$5,IF($A3378&lt;1800,'BM011'!$D$5,IF($A3378&lt;2000,'BM011'!$D$5,$A3378))),'BM011'!$D$5:$U$607,'BM011'!U$609,0)="BRUG KOM",VLOOKUP($C3378,'BM010'!$C$5:$T$102,'BM010'!T$104,0),VLOOKUP(IF($A3378&lt;1500,'BM011'!$D$5,IF($A3378&lt;1800,'BM011'!$D$5,IF($A3378&lt;2000,'BM011'!$D$5,$A3378))),'BM011'!$D$5:$U$607,'BM011'!U$609,0))</f>
        <v>27156.25</v>
      </c>
      <c r="G3378">
        <f>SUMIFS(Baggrundsvariable!D$3:D$296,Baggrundsvariable!$A$3:$A$296,Samlet!$C3378,Baggrundsvariable!$C$3:$C$296,Samlet!$E3378)</f>
        <v>211029</v>
      </c>
      <c r="H3378" s="8">
        <f>SUMIFS(Baggrundsvariable!E$3:E$296,Baggrundsvariable!$A$3:$A$296,Samlet!$C3378,Baggrundsvariable!$C$3:$C$296,Samlet!$E3378)</f>
        <v>1.1916666666666664</v>
      </c>
      <c r="I3378" s="8">
        <f>SUMIFS(Baggrundsvariable!F$3:F$296,Baggrundsvariable!$A$3:$A$296,Samlet!$C3378,Baggrundsvariable!$C$3:$C$296,Samlet!$E3378)</f>
        <v>10.9</v>
      </c>
      <c r="J3378" s="8">
        <f>SUMIFS(Baggrundsvariable!G$3:G$296,Baggrundsvariable!$A$3:$A$296,Samlet!$C3378,Baggrundsvariable!$C$3:$C$296,Samlet!$E3378)</f>
        <v>35.4</v>
      </c>
      <c r="K3378" s="8">
        <f>SUMIFS(Baggrundsvariable!H$3:H$296,Baggrundsvariable!$A$3:$A$296,Samlet!$C3378,Baggrundsvariable!$C$3:$C$296,Samlet!$E3378)</f>
        <v>16.399999999999999</v>
      </c>
      <c r="L3378" s="8">
        <f>SUMIFS(Baggrundsvariable!I$3:I$296,Baggrundsvariable!$A$3:$A$296,Samlet!$C3378,Baggrundsvariable!$C$3:$C$296,Samlet!$E3378)</f>
        <v>28.026856498009185</v>
      </c>
    </row>
    <row r="3379" spans="1:12">
      <c r="A3379">
        <v>2650</v>
      </c>
      <c r="B3379" t="s">
        <v>636</v>
      </c>
      <c r="C3379">
        <v>167</v>
      </c>
      <c r="D3379" t="s">
        <v>1239</v>
      </c>
      <c r="E3379">
        <v>2019</v>
      </c>
      <c r="F3379" s="15">
        <f>IF(VLOOKUP(IF($A3379&lt;1500,'BM011'!$D$5,IF($A3379&lt;1800,'BM011'!$D$5,IF($A3379&lt;2000,'BM011'!$D$5,$A3379))),'BM011'!$D$5:$U$607,'BM011'!U$609,0)="BRUG KOM",VLOOKUP($C3379,'BM010'!$C$5:$T$102,'BM010'!T$104,0),VLOOKUP(IF($A3379&lt;1500,'BM011'!$D$5,IF($A3379&lt;1800,'BM011'!$D$5,IF($A3379&lt;2000,'BM011'!$D$5,$A3379))),'BM011'!$D$5:$U$607,'BM011'!U$609,0))</f>
        <v>27156.25</v>
      </c>
      <c r="G3379">
        <f>SUMIFS(Baggrundsvariable!D$3:D$296,Baggrundsvariable!$A$3:$A$296,Samlet!$C3379,Baggrundsvariable!$C$3:$C$296,Samlet!$E3379)</f>
        <v>229211</v>
      </c>
      <c r="H3379" s="8">
        <f>SUMIFS(Baggrundsvariable!E$3:E$296,Baggrundsvariable!$A$3:$A$296,Samlet!$C3379,Baggrundsvariable!$C$3:$C$296,Samlet!$E3379)</f>
        <v>0.57499999999999984</v>
      </c>
      <c r="I3379" s="8">
        <f>SUMIFS(Baggrundsvariable!F$3:F$296,Baggrundsvariable!$A$3:$A$296,Samlet!$C3379,Baggrundsvariable!$C$3:$C$296,Samlet!$E3379)</f>
        <v>5.7</v>
      </c>
      <c r="J3379" s="8">
        <f>SUMIFS(Baggrundsvariable!G$3:G$296,Baggrundsvariable!$A$3:$A$296,Samlet!$C3379,Baggrundsvariable!$C$3:$C$296,Samlet!$E3379)</f>
        <v>24.6</v>
      </c>
      <c r="K3379" s="8">
        <f>SUMIFS(Baggrundsvariable!H$3:H$296,Baggrundsvariable!$A$3:$A$296,Samlet!$C3379,Baggrundsvariable!$C$3:$C$296,Samlet!$E3379)</f>
        <v>13</v>
      </c>
      <c r="L3379" s="8">
        <f>SUMIFS(Baggrundsvariable!I$3:I$296,Baggrundsvariable!$A$3:$A$296,Samlet!$C3379,Baggrundsvariable!$C$3:$C$296,Samlet!$E3379)</f>
        <v>15.673518222521334</v>
      </c>
    </row>
    <row r="3380" spans="1:12">
      <c r="A3380">
        <v>2660</v>
      </c>
      <c r="B3380" t="s">
        <v>637</v>
      </c>
      <c r="C3380">
        <v>153</v>
      </c>
      <c r="D3380" t="s">
        <v>1234</v>
      </c>
      <c r="E3380">
        <v>2019</v>
      </c>
      <c r="F3380" s="15">
        <f>IF(VLOOKUP(IF($A3380&lt;1500,'BM011'!$D$5,IF($A3380&lt;1800,'BM011'!$D$5,IF($A3380&lt;2000,'BM011'!$D$5,$A3380))),'BM011'!$D$5:$U$607,'BM011'!U$609,0)="BRUG KOM",VLOOKUP($C3380,'BM010'!$C$5:$T$102,'BM010'!T$104,0),VLOOKUP(IF($A3380&lt;1500,'BM011'!$D$5,IF($A3380&lt;1800,'BM011'!$D$5,IF($A3380&lt;2000,'BM011'!$D$5,$A3380))),'BM011'!$D$5:$U$607,'BM011'!U$609,0))</f>
        <v>24113</v>
      </c>
      <c r="G3380">
        <f>SUMIFS(Baggrundsvariable!D$3:D$296,Baggrundsvariable!$A$3:$A$296,Samlet!$C3380,Baggrundsvariable!$C$3:$C$296,Samlet!$E3380)</f>
        <v>211029</v>
      </c>
      <c r="H3380" s="8">
        <f>SUMIFS(Baggrundsvariable!E$3:E$296,Baggrundsvariable!$A$3:$A$296,Samlet!$C3380,Baggrundsvariable!$C$3:$C$296,Samlet!$E3380)</f>
        <v>1.1916666666666664</v>
      </c>
      <c r="I3380" s="8">
        <f>SUMIFS(Baggrundsvariable!F$3:F$296,Baggrundsvariable!$A$3:$A$296,Samlet!$C3380,Baggrundsvariable!$C$3:$C$296,Samlet!$E3380)</f>
        <v>10.9</v>
      </c>
      <c r="J3380" s="8">
        <f>SUMIFS(Baggrundsvariable!G$3:G$296,Baggrundsvariable!$A$3:$A$296,Samlet!$C3380,Baggrundsvariable!$C$3:$C$296,Samlet!$E3380)</f>
        <v>35.4</v>
      </c>
      <c r="K3380" s="8">
        <f>SUMIFS(Baggrundsvariable!H$3:H$296,Baggrundsvariable!$A$3:$A$296,Samlet!$C3380,Baggrundsvariable!$C$3:$C$296,Samlet!$E3380)</f>
        <v>16.399999999999999</v>
      </c>
      <c r="L3380" s="8">
        <f>SUMIFS(Baggrundsvariable!I$3:I$296,Baggrundsvariable!$A$3:$A$296,Samlet!$C3380,Baggrundsvariable!$C$3:$C$296,Samlet!$E3380)</f>
        <v>28.026856498009185</v>
      </c>
    </row>
    <row r="3381" spans="1:12">
      <c r="A3381">
        <v>2660</v>
      </c>
      <c r="B3381" t="s">
        <v>637</v>
      </c>
      <c r="C3381">
        <v>167</v>
      </c>
      <c r="D3381" t="s">
        <v>1239</v>
      </c>
      <c r="E3381">
        <v>2019</v>
      </c>
      <c r="F3381" s="15">
        <f>IF(VLOOKUP(IF($A3381&lt;1500,'BM011'!$D$5,IF($A3381&lt;1800,'BM011'!$D$5,IF($A3381&lt;2000,'BM011'!$D$5,$A3381))),'BM011'!$D$5:$U$607,'BM011'!U$609,0)="BRUG KOM",VLOOKUP($C3381,'BM010'!$C$5:$T$102,'BM010'!T$104,0),VLOOKUP(IF($A3381&lt;1500,'BM011'!$D$5,IF($A3381&lt;1800,'BM011'!$D$5,IF($A3381&lt;2000,'BM011'!$D$5,$A3381))),'BM011'!$D$5:$U$607,'BM011'!U$609,0))</f>
        <v>24113</v>
      </c>
      <c r="G3381">
        <f>SUMIFS(Baggrundsvariable!D$3:D$296,Baggrundsvariable!$A$3:$A$296,Samlet!$C3381,Baggrundsvariable!$C$3:$C$296,Samlet!$E3381)</f>
        <v>229211</v>
      </c>
      <c r="H3381" s="8">
        <f>SUMIFS(Baggrundsvariable!E$3:E$296,Baggrundsvariable!$A$3:$A$296,Samlet!$C3381,Baggrundsvariable!$C$3:$C$296,Samlet!$E3381)</f>
        <v>0.57499999999999984</v>
      </c>
      <c r="I3381" s="8">
        <f>SUMIFS(Baggrundsvariable!F$3:F$296,Baggrundsvariable!$A$3:$A$296,Samlet!$C3381,Baggrundsvariable!$C$3:$C$296,Samlet!$E3381)</f>
        <v>5.7</v>
      </c>
      <c r="J3381" s="8">
        <f>SUMIFS(Baggrundsvariable!G$3:G$296,Baggrundsvariable!$A$3:$A$296,Samlet!$C3381,Baggrundsvariable!$C$3:$C$296,Samlet!$E3381)</f>
        <v>24.6</v>
      </c>
      <c r="K3381" s="8">
        <f>SUMIFS(Baggrundsvariable!H$3:H$296,Baggrundsvariable!$A$3:$A$296,Samlet!$C3381,Baggrundsvariable!$C$3:$C$296,Samlet!$E3381)</f>
        <v>13</v>
      </c>
      <c r="L3381" s="8">
        <f>SUMIFS(Baggrundsvariable!I$3:I$296,Baggrundsvariable!$A$3:$A$296,Samlet!$C3381,Baggrundsvariable!$C$3:$C$296,Samlet!$E3381)</f>
        <v>15.673518222521334</v>
      </c>
    </row>
    <row r="3382" spans="1:12">
      <c r="A3382">
        <v>2665</v>
      </c>
      <c r="B3382" t="s">
        <v>638</v>
      </c>
      <c r="C3382">
        <v>187</v>
      </c>
      <c r="D3382" t="s">
        <v>1241</v>
      </c>
      <c r="E3382">
        <v>2019</v>
      </c>
      <c r="F3382" s="15">
        <f>IF(VLOOKUP(IF($A3382&lt;1500,'BM011'!$D$5,IF($A3382&lt;1800,'BM011'!$D$5,IF($A3382&lt;2000,'BM011'!$D$5,$A3382))),'BM011'!$D$5:$U$607,'BM011'!U$609,0)="BRUG KOM",VLOOKUP($C3382,'BM010'!$C$5:$T$102,'BM010'!T$104,0),VLOOKUP(IF($A3382&lt;1500,'BM011'!$D$5,IF($A3382&lt;1800,'BM011'!$D$5,IF($A3382&lt;2000,'BM011'!$D$5,$A3382))),'BM011'!$D$5:$U$607,'BM011'!U$609,0))</f>
        <v>25559.75</v>
      </c>
      <c r="G3382">
        <f>SUMIFS(Baggrundsvariable!D$3:D$296,Baggrundsvariable!$A$3:$A$296,Samlet!$C3382,Baggrundsvariable!$C$3:$C$296,Samlet!$E3382)</f>
        <v>255657</v>
      </c>
      <c r="H3382" s="8">
        <f>SUMIFS(Baggrundsvariable!E$3:E$296,Baggrundsvariable!$A$3:$A$296,Samlet!$C3382,Baggrundsvariable!$C$3:$C$296,Samlet!$E3382)</f>
        <v>0.48333333333333334</v>
      </c>
      <c r="I3382" s="8">
        <f>SUMIFS(Baggrundsvariable!F$3:F$296,Baggrundsvariable!$A$3:$A$296,Samlet!$C3382,Baggrundsvariable!$C$3:$C$296,Samlet!$E3382)</f>
        <v>3.2</v>
      </c>
      <c r="J3382" s="8">
        <f>SUMIFS(Baggrundsvariable!G$3:G$296,Baggrundsvariable!$A$3:$A$296,Samlet!$C3382,Baggrundsvariable!$C$3:$C$296,Samlet!$E3382)</f>
        <v>18.7</v>
      </c>
      <c r="K3382" s="8">
        <f>SUMIFS(Baggrundsvariable!H$3:H$296,Baggrundsvariable!$A$3:$A$296,Samlet!$C3382,Baggrundsvariable!$C$3:$C$296,Samlet!$E3382)</f>
        <v>15.1</v>
      </c>
      <c r="L3382" s="8">
        <f>SUMIFS(Baggrundsvariable!I$3:I$296,Baggrundsvariable!$A$3:$A$296,Samlet!$C3382,Baggrundsvariable!$C$3:$C$296,Samlet!$E3382)</f>
        <v>21.748724106874811</v>
      </c>
    </row>
    <row r="3383" spans="1:12">
      <c r="A3383">
        <v>2670</v>
      </c>
      <c r="B3383" t="s">
        <v>639</v>
      </c>
      <c r="C3383">
        <v>253</v>
      </c>
      <c r="D3383" t="s">
        <v>1243</v>
      </c>
      <c r="E3383">
        <v>2019</v>
      </c>
      <c r="F3383" s="15">
        <f>IF(VLOOKUP(IF($A3383&lt;1500,'BM011'!$D$5,IF($A3383&lt;1800,'BM011'!$D$5,IF($A3383&lt;2000,'BM011'!$D$5,$A3383))),'BM011'!$D$5:$U$607,'BM011'!U$609,0)="BRUG KOM",VLOOKUP($C3383,'BM010'!$C$5:$T$102,'BM010'!T$104,0),VLOOKUP(IF($A3383&lt;1500,'BM011'!$D$5,IF($A3383&lt;1800,'BM011'!$D$5,IF($A3383&lt;2000,'BM011'!$D$5,$A3383))),'BM011'!$D$5:$U$607,'BM011'!U$609,0))</f>
        <v>22510.5</v>
      </c>
      <c r="G3383">
        <f>SUMIFS(Baggrundsvariable!D$3:D$296,Baggrundsvariable!$A$3:$A$296,Samlet!$C3383,Baggrundsvariable!$C$3:$C$296,Samlet!$E3383)</f>
        <v>259348</v>
      </c>
      <c r="H3383" s="8">
        <f>SUMIFS(Baggrundsvariable!E$3:E$296,Baggrundsvariable!$A$3:$A$296,Samlet!$C3383,Baggrundsvariable!$C$3:$C$296,Samlet!$E3383)</f>
        <v>0.39999999999999997</v>
      </c>
      <c r="I3383" s="8">
        <f>SUMIFS(Baggrundsvariable!F$3:F$296,Baggrundsvariable!$A$3:$A$296,Samlet!$C3383,Baggrundsvariable!$C$3:$C$296,Samlet!$E3383)</f>
        <v>3.2</v>
      </c>
      <c r="J3383" s="8">
        <f>SUMIFS(Baggrundsvariable!G$3:G$296,Baggrundsvariable!$A$3:$A$296,Samlet!$C3383,Baggrundsvariable!$C$3:$C$296,Samlet!$E3383)</f>
        <v>18.8</v>
      </c>
      <c r="K3383" s="8">
        <f>SUMIFS(Baggrundsvariable!H$3:H$296,Baggrundsvariable!$A$3:$A$296,Samlet!$C3383,Baggrundsvariable!$C$3:$C$296,Samlet!$E3383)</f>
        <v>13.5</v>
      </c>
      <c r="L3383" s="8">
        <f>SUMIFS(Baggrundsvariable!I$3:I$296,Baggrundsvariable!$A$3:$A$296,Samlet!$C3383,Baggrundsvariable!$C$3:$C$296,Samlet!$E3383)</f>
        <v>11.232873990322997</v>
      </c>
    </row>
    <row r="3384" spans="1:12">
      <c r="A3384">
        <v>2680</v>
      </c>
      <c r="B3384" t="s">
        <v>640</v>
      </c>
      <c r="C3384">
        <v>269</v>
      </c>
      <c r="D3384" t="s">
        <v>1245</v>
      </c>
      <c r="E3384">
        <v>2019</v>
      </c>
      <c r="F3384" s="15">
        <f>IF(VLOOKUP(IF($A3384&lt;1500,'BM011'!$D$5,IF($A3384&lt;1800,'BM011'!$D$5,IF($A3384&lt;2000,'BM011'!$D$5,$A3384))),'BM011'!$D$5:$U$607,'BM011'!U$609,0)="BRUG KOM",VLOOKUP($C3384,'BM010'!$C$5:$T$102,'BM010'!T$104,0),VLOOKUP(IF($A3384&lt;1500,'BM011'!$D$5,IF($A3384&lt;1800,'BM011'!$D$5,IF($A3384&lt;2000,'BM011'!$D$5,$A3384))),'BM011'!$D$5:$U$607,'BM011'!U$609,0))</f>
        <v>24691.75</v>
      </c>
      <c r="G3384">
        <f>SUMIFS(Baggrundsvariable!D$3:D$296,Baggrundsvariable!$A$3:$A$296,Samlet!$C3384,Baggrundsvariable!$C$3:$C$296,Samlet!$E3384)</f>
        <v>282070</v>
      </c>
      <c r="H3384" s="8">
        <f>SUMIFS(Baggrundsvariable!E$3:E$296,Baggrundsvariable!$A$3:$A$296,Samlet!$C3384,Baggrundsvariable!$C$3:$C$296,Samlet!$E3384)</f>
        <v>0.20833333333333329</v>
      </c>
      <c r="I3384" s="8">
        <f>SUMIFS(Baggrundsvariable!F$3:F$296,Baggrundsvariable!$A$3:$A$296,Samlet!$C3384,Baggrundsvariable!$C$3:$C$296,Samlet!$E3384)</f>
        <v>1.9</v>
      </c>
      <c r="J3384" s="8">
        <f>SUMIFS(Baggrundsvariable!G$3:G$296,Baggrundsvariable!$A$3:$A$296,Samlet!$C3384,Baggrundsvariable!$C$3:$C$296,Samlet!$E3384)</f>
        <v>12.2</v>
      </c>
      <c r="K3384" s="8">
        <f>SUMIFS(Baggrundsvariable!H$3:H$296,Baggrundsvariable!$A$3:$A$296,Samlet!$C3384,Baggrundsvariable!$C$3:$C$296,Samlet!$E3384)</f>
        <v>12.2</v>
      </c>
      <c r="L3384" s="8">
        <f>SUMIFS(Baggrundsvariable!I$3:I$296,Baggrundsvariable!$A$3:$A$296,Samlet!$C3384,Baggrundsvariable!$C$3:$C$296,Samlet!$E3384)</f>
        <v>5.631204143288735</v>
      </c>
    </row>
    <row r="3385" spans="1:12">
      <c r="A3385">
        <v>2690</v>
      </c>
      <c r="B3385" t="s">
        <v>641</v>
      </c>
      <c r="C3385">
        <v>253</v>
      </c>
      <c r="D3385" t="s">
        <v>1243</v>
      </c>
      <c r="E3385">
        <v>2019</v>
      </c>
      <c r="F3385" s="15">
        <f>IF(VLOOKUP(IF($A3385&lt;1500,'BM011'!$D$5,IF($A3385&lt;1800,'BM011'!$D$5,IF($A3385&lt;2000,'BM011'!$D$5,$A3385))),'BM011'!$D$5:$U$607,'BM011'!U$609,0)="BRUG KOM",VLOOKUP($C3385,'BM010'!$C$5:$T$102,'BM010'!T$104,0),VLOOKUP(IF($A3385&lt;1500,'BM011'!$D$5,IF($A3385&lt;1800,'BM011'!$D$5,IF($A3385&lt;2000,'BM011'!$D$5,$A3385))),'BM011'!$D$5:$U$607,'BM011'!U$609,0))</f>
        <v>23168.25</v>
      </c>
      <c r="G3385">
        <f>SUMIFS(Baggrundsvariable!D$3:D$296,Baggrundsvariable!$A$3:$A$296,Samlet!$C3385,Baggrundsvariable!$C$3:$C$296,Samlet!$E3385)</f>
        <v>259348</v>
      </c>
      <c r="H3385" s="8">
        <f>SUMIFS(Baggrundsvariable!E$3:E$296,Baggrundsvariable!$A$3:$A$296,Samlet!$C3385,Baggrundsvariable!$C$3:$C$296,Samlet!$E3385)</f>
        <v>0.39999999999999997</v>
      </c>
      <c r="I3385" s="8">
        <f>SUMIFS(Baggrundsvariable!F$3:F$296,Baggrundsvariable!$A$3:$A$296,Samlet!$C3385,Baggrundsvariable!$C$3:$C$296,Samlet!$E3385)</f>
        <v>3.2</v>
      </c>
      <c r="J3385" s="8">
        <f>SUMIFS(Baggrundsvariable!G$3:G$296,Baggrundsvariable!$A$3:$A$296,Samlet!$C3385,Baggrundsvariable!$C$3:$C$296,Samlet!$E3385)</f>
        <v>18.8</v>
      </c>
      <c r="K3385" s="8">
        <f>SUMIFS(Baggrundsvariable!H$3:H$296,Baggrundsvariable!$A$3:$A$296,Samlet!$C3385,Baggrundsvariable!$C$3:$C$296,Samlet!$E3385)</f>
        <v>13.5</v>
      </c>
      <c r="L3385" s="8">
        <f>SUMIFS(Baggrundsvariable!I$3:I$296,Baggrundsvariable!$A$3:$A$296,Samlet!$C3385,Baggrundsvariable!$C$3:$C$296,Samlet!$E3385)</f>
        <v>11.232873990322997</v>
      </c>
    </row>
    <row r="3386" spans="1:12">
      <c r="A3386">
        <v>2690</v>
      </c>
      <c r="B3386" t="s">
        <v>641</v>
      </c>
      <c r="C3386">
        <v>269</v>
      </c>
      <c r="D3386" t="s">
        <v>1245</v>
      </c>
      <c r="E3386">
        <v>2019</v>
      </c>
      <c r="F3386" s="15">
        <f>IF(VLOOKUP(IF($A3386&lt;1500,'BM011'!$D$5,IF($A3386&lt;1800,'BM011'!$D$5,IF($A3386&lt;2000,'BM011'!$D$5,$A3386))),'BM011'!$D$5:$U$607,'BM011'!U$609,0)="BRUG KOM",VLOOKUP($C3386,'BM010'!$C$5:$T$102,'BM010'!T$104,0),VLOOKUP(IF($A3386&lt;1500,'BM011'!$D$5,IF($A3386&lt;1800,'BM011'!$D$5,IF($A3386&lt;2000,'BM011'!$D$5,$A3386))),'BM011'!$D$5:$U$607,'BM011'!U$609,0))</f>
        <v>23168.25</v>
      </c>
      <c r="G3386">
        <f>SUMIFS(Baggrundsvariable!D$3:D$296,Baggrundsvariable!$A$3:$A$296,Samlet!$C3386,Baggrundsvariable!$C$3:$C$296,Samlet!$E3386)</f>
        <v>282070</v>
      </c>
      <c r="H3386" s="8">
        <f>SUMIFS(Baggrundsvariable!E$3:E$296,Baggrundsvariable!$A$3:$A$296,Samlet!$C3386,Baggrundsvariable!$C$3:$C$296,Samlet!$E3386)</f>
        <v>0.20833333333333329</v>
      </c>
      <c r="I3386" s="8">
        <f>SUMIFS(Baggrundsvariable!F$3:F$296,Baggrundsvariable!$A$3:$A$296,Samlet!$C3386,Baggrundsvariable!$C$3:$C$296,Samlet!$E3386)</f>
        <v>1.9</v>
      </c>
      <c r="J3386" s="8">
        <f>SUMIFS(Baggrundsvariable!G$3:G$296,Baggrundsvariable!$A$3:$A$296,Samlet!$C3386,Baggrundsvariable!$C$3:$C$296,Samlet!$E3386)</f>
        <v>12.2</v>
      </c>
      <c r="K3386" s="8">
        <f>SUMIFS(Baggrundsvariable!H$3:H$296,Baggrundsvariable!$A$3:$A$296,Samlet!$C3386,Baggrundsvariable!$C$3:$C$296,Samlet!$E3386)</f>
        <v>12.2</v>
      </c>
      <c r="L3386" s="8">
        <f>SUMIFS(Baggrundsvariable!I$3:I$296,Baggrundsvariable!$A$3:$A$296,Samlet!$C3386,Baggrundsvariable!$C$3:$C$296,Samlet!$E3386)</f>
        <v>5.631204143288735</v>
      </c>
    </row>
    <row r="3387" spans="1:12">
      <c r="A3387">
        <v>2700</v>
      </c>
      <c r="B3387" t="s">
        <v>642</v>
      </c>
      <c r="C3387">
        <v>101</v>
      </c>
      <c r="D3387" t="s">
        <v>1232</v>
      </c>
      <c r="E3387">
        <v>2019</v>
      </c>
      <c r="F3387" s="15">
        <f>IF(VLOOKUP(IF($A3387&lt;1500,'BM011'!$D$5,IF($A3387&lt;1800,'BM011'!$D$5,IF($A3387&lt;2000,'BM011'!$D$5,$A3387))),'BM011'!$D$5:$U$607,'BM011'!U$609,0)="BRUG KOM",VLOOKUP($C3387,'BM010'!$C$5:$T$102,'BM010'!T$104,0),VLOOKUP(IF($A3387&lt;1500,'BM011'!$D$5,IF($A3387&lt;1800,'BM011'!$D$5,IF($A3387&lt;2000,'BM011'!$D$5,$A3387))),'BM011'!$D$5:$U$607,'BM011'!U$609,0))</f>
        <v>31693.5</v>
      </c>
      <c r="G3387">
        <f>SUMIFS(Baggrundsvariable!D$3:D$296,Baggrundsvariable!$A$3:$A$296,Samlet!$C3387,Baggrundsvariable!$C$3:$C$296,Samlet!$E3387)</f>
        <v>228338</v>
      </c>
      <c r="H3387" s="8">
        <f>SUMIFS(Baggrundsvariable!E$3:E$296,Baggrundsvariable!$A$3:$A$296,Samlet!$C3387,Baggrundsvariable!$C$3:$C$296,Samlet!$E3387)</f>
        <v>0.7583333333333333</v>
      </c>
      <c r="I3387" s="8">
        <f>SUMIFS(Baggrundsvariable!F$3:F$296,Baggrundsvariable!$A$3:$A$296,Samlet!$C3387,Baggrundsvariable!$C$3:$C$296,Samlet!$E3387)</f>
        <v>8.8000000000000007</v>
      </c>
      <c r="J3387" s="8">
        <f>SUMIFS(Baggrundsvariable!G$3:G$296,Baggrundsvariable!$A$3:$A$296,Samlet!$C3387,Baggrundsvariable!$C$3:$C$296,Samlet!$E3387)</f>
        <v>44.9</v>
      </c>
      <c r="K3387" s="8">
        <f>SUMIFS(Baggrundsvariable!H$3:H$296,Baggrundsvariable!$A$3:$A$296,Samlet!$C3387,Baggrundsvariable!$C$3:$C$296,Samlet!$E3387)</f>
        <v>18.2</v>
      </c>
      <c r="L3387" s="8">
        <f>SUMIFS(Baggrundsvariable!I$3:I$296,Baggrundsvariable!$A$3:$A$296,Samlet!$C3387,Baggrundsvariable!$C$3:$C$296,Samlet!$E3387)</f>
        <v>15.265994309928374</v>
      </c>
    </row>
    <row r="3388" spans="1:12">
      <c r="A3388">
        <v>2720</v>
      </c>
      <c r="B3388" t="s">
        <v>643</v>
      </c>
      <c r="C3388">
        <v>101</v>
      </c>
      <c r="D3388" t="s">
        <v>1232</v>
      </c>
      <c r="E3388">
        <v>2019</v>
      </c>
      <c r="F3388" s="15">
        <f>IF(VLOOKUP(IF($A3388&lt;1500,'BM011'!$D$5,IF($A3388&lt;1800,'BM011'!$D$5,IF($A3388&lt;2000,'BM011'!$D$5,$A3388))),'BM011'!$D$5:$U$607,'BM011'!U$609,0)="BRUG KOM",VLOOKUP($C3388,'BM010'!$C$5:$T$102,'BM010'!T$104,0),VLOOKUP(IF($A3388&lt;1500,'BM011'!$D$5,IF($A3388&lt;1800,'BM011'!$D$5,IF($A3388&lt;2000,'BM011'!$D$5,$A3388))),'BM011'!$D$5:$U$607,'BM011'!U$609,0))</f>
        <v>34491.5</v>
      </c>
      <c r="G3388">
        <f>SUMIFS(Baggrundsvariable!D$3:D$296,Baggrundsvariable!$A$3:$A$296,Samlet!$C3388,Baggrundsvariable!$C$3:$C$296,Samlet!$E3388)</f>
        <v>228338</v>
      </c>
      <c r="H3388" s="8">
        <f>SUMIFS(Baggrundsvariable!E$3:E$296,Baggrundsvariable!$A$3:$A$296,Samlet!$C3388,Baggrundsvariable!$C$3:$C$296,Samlet!$E3388)</f>
        <v>0.7583333333333333</v>
      </c>
      <c r="I3388" s="8">
        <f>SUMIFS(Baggrundsvariable!F$3:F$296,Baggrundsvariable!$A$3:$A$296,Samlet!$C3388,Baggrundsvariable!$C$3:$C$296,Samlet!$E3388)</f>
        <v>8.8000000000000007</v>
      </c>
      <c r="J3388" s="8">
        <f>SUMIFS(Baggrundsvariable!G$3:G$296,Baggrundsvariable!$A$3:$A$296,Samlet!$C3388,Baggrundsvariable!$C$3:$C$296,Samlet!$E3388)</f>
        <v>44.9</v>
      </c>
      <c r="K3388" s="8">
        <f>SUMIFS(Baggrundsvariable!H$3:H$296,Baggrundsvariable!$A$3:$A$296,Samlet!$C3388,Baggrundsvariable!$C$3:$C$296,Samlet!$E3388)</f>
        <v>18.2</v>
      </c>
      <c r="L3388" s="8">
        <f>SUMIFS(Baggrundsvariable!I$3:I$296,Baggrundsvariable!$A$3:$A$296,Samlet!$C3388,Baggrundsvariable!$C$3:$C$296,Samlet!$E3388)</f>
        <v>15.265994309928374</v>
      </c>
    </row>
    <row r="3389" spans="1:12">
      <c r="A3389">
        <v>2720</v>
      </c>
      <c r="B3389" t="s">
        <v>643</v>
      </c>
      <c r="C3389">
        <v>147</v>
      </c>
      <c r="D3389" t="s">
        <v>1236</v>
      </c>
      <c r="E3389">
        <v>2019</v>
      </c>
      <c r="F3389" s="15">
        <f>IF(VLOOKUP(IF($A3389&lt;1500,'BM011'!$D$5,IF($A3389&lt;1800,'BM011'!$D$5,IF($A3389&lt;2000,'BM011'!$D$5,$A3389))),'BM011'!$D$5:$U$607,'BM011'!U$609,0)="BRUG KOM",VLOOKUP($C3389,'BM010'!$C$5:$T$102,'BM010'!T$104,0),VLOOKUP(IF($A3389&lt;1500,'BM011'!$D$5,IF($A3389&lt;1800,'BM011'!$D$5,IF($A3389&lt;2000,'BM011'!$D$5,$A3389))),'BM011'!$D$5:$U$607,'BM011'!U$609,0))</f>
        <v>34491.5</v>
      </c>
      <c r="G3389">
        <f>SUMIFS(Baggrundsvariable!D$3:D$296,Baggrundsvariable!$A$3:$A$296,Samlet!$C3389,Baggrundsvariable!$C$3:$C$296,Samlet!$E3389)</f>
        <v>276683</v>
      </c>
      <c r="H3389" s="8">
        <f>SUMIFS(Baggrundsvariable!E$3:E$296,Baggrundsvariable!$A$3:$A$296,Samlet!$C3389,Baggrundsvariable!$C$3:$C$296,Samlet!$E3389)</f>
        <v>0.70833333333333337</v>
      </c>
      <c r="I3389" s="8">
        <f>SUMIFS(Baggrundsvariable!F$3:F$296,Baggrundsvariable!$A$3:$A$296,Samlet!$C3389,Baggrundsvariable!$C$3:$C$296,Samlet!$E3389)</f>
        <v>3.4</v>
      </c>
      <c r="J3389" s="8">
        <f>SUMIFS(Baggrundsvariable!G$3:G$296,Baggrundsvariable!$A$3:$A$296,Samlet!$C3389,Baggrundsvariable!$C$3:$C$296,Samlet!$E3389)</f>
        <v>28</v>
      </c>
      <c r="K3389" s="8">
        <f>SUMIFS(Baggrundsvariable!H$3:H$296,Baggrundsvariable!$A$3:$A$296,Samlet!$C3389,Baggrundsvariable!$C$3:$C$296,Samlet!$E3389)</f>
        <v>15.6</v>
      </c>
      <c r="L3389" s="8">
        <f>SUMIFS(Baggrundsvariable!I$3:I$296,Baggrundsvariable!$A$3:$A$296,Samlet!$C3389,Baggrundsvariable!$C$3:$C$296,Samlet!$E3389)</f>
        <v>10.257425077596919</v>
      </c>
    </row>
    <row r="3390" spans="1:12">
      <c r="A3390">
        <v>2730</v>
      </c>
      <c r="B3390" t="s">
        <v>644</v>
      </c>
      <c r="C3390">
        <v>151</v>
      </c>
      <c r="D3390" t="s">
        <v>1246</v>
      </c>
      <c r="E3390">
        <v>2019</v>
      </c>
      <c r="F3390" s="15">
        <f>IF(VLOOKUP(IF($A3390&lt;1500,'BM011'!$D$5,IF($A3390&lt;1800,'BM011'!$D$5,IF($A3390&lt;2000,'BM011'!$D$5,$A3390))),'BM011'!$D$5:$U$607,'BM011'!U$609,0)="BRUG KOM",VLOOKUP($C3390,'BM010'!$C$5:$T$102,'BM010'!T$104,0),VLOOKUP(IF($A3390&lt;1500,'BM011'!$D$5,IF($A3390&lt;1800,'BM011'!$D$5,IF($A3390&lt;2000,'BM011'!$D$5,$A3390))),'BM011'!$D$5:$U$607,'BM011'!U$609,0))</f>
        <v>26747.75</v>
      </c>
      <c r="G3390">
        <f>SUMIFS(Baggrundsvariable!D$3:D$296,Baggrundsvariable!$A$3:$A$296,Samlet!$C3390,Baggrundsvariable!$C$3:$C$296,Samlet!$E3390)</f>
        <v>236121</v>
      </c>
      <c r="H3390" s="8">
        <f>SUMIFS(Baggrundsvariable!E$3:E$296,Baggrundsvariable!$A$3:$A$296,Samlet!$C3390,Baggrundsvariable!$C$3:$C$296,Samlet!$E3390)</f>
        <v>0.57499999999999984</v>
      </c>
      <c r="I3390" s="8">
        <f>SUMIFS(Baggrundsvariable!F$3:F$296,Baggrundsvariable!$A$3:$A$296,Samlet!$C3390,Baggrundsvariable!$C$3:$C$296,Samlet!$E3390)</f>
        <v>5.7</v>
      </c>
      <c r="J3390" s="8">
        <f>SUMIFS(Baggrundsvariable!G$3:G$296,Baggrundsvariable!$A$3:$A$296,Samlet!$C3390,Baggrundsvariable!$C$3:$C$296,Samlet!$E3390)</f>
        <v>19.3</v>
      </c>
      <c r="K3390" s="8">
        <f>SUMIFS(Baggrundsvariable!H$3:H$296,Baggrundsvariable!$A$3:$A$296,Samlet!$C3390,Baggrundsvariable!$C$3:$C$296,Samlet!$E3390)</f>
        <v>14.5</v>
      </c>
      <c r="L3390" s="8">
        <f>SUMIFS(Baggrundsvariable!I$3:I$296,Baggrundsvariable!$A$3:$A$296,Samlet!$C3390,Baggrundsvariable!$C$3:$C$296,Samlet!$E3390)</f>
        <v>13.149978069609638</v>
      </c>
    </row>
    <row r="3391" spans="1:12">
      <c r="A3391">
        <v>2730</v>
      </c>
      <c r="B3391" t="s">
        <v>644</v>
      </c>
      <c r="C3391">
        <v>159</v>
      </c>
      <c r="D3391" t="s">
        <v>1247</v>
      </c>
      <c r="E3391">
        <v>2019</v>
      </c>
      <c r="F3391" s="15">
        <f>IF(VLOOKUP(IF($A3391&lt;1500,'BM011'!$D$5,IF($A3391&lt;1800,'BM011'!$D$5,IF($A3391&lt;2000,'BM011'!$D$5,$A3391))),'BM011'!$D$5:$U$607,'BM011'!U$609,0)="BRUG KOM",VLOOKUP($C3391,'BM010'!$C$5:$T$102,'BM010'!T$104,0),VLOOKUP(IF($A3391&lt;1500,'BM011'!$D$5,IF($A3391&lt;1800,'BM011'!$D$5,IF($A3391&lt;2000,'BM011'!$D$5,$A3391))),'BM011'!$D$5:$U$607,'BM011'!U$609,0))</f>
        <v>26747.75</v>
      </c>
      <c r="G3391">
        <f>SUMIFS(Baggrundsvariable!D$3:D$296,Baggrundsvariable!$A$3:$A$296,Samlet!$C3391,Baggrundsvariable!$C$3:$C$296,Samlet!$E3391)</f>
        <v>250679</v>
      </c>
      <c r="H3391" s="8">
        <f>SUMIFS(Baggrundsvariable!E$3:E$296,Baggrundsvariable!$A$3:$A$296,Samlet!$C3391,Baggrundsvariable!$C$3:$C$296,Samlet!$E3391)</f>
        <v>0.60833333333333328</v>
      </c>
      <c r="I3391" s="8">
        <f>SUMIFS(Baggrundsvariable!F$3:F$296,Baggrundsvariable!$A$3:$A$296,Samlet!$C3391,Baggrundsvariable!$C$3:$C$296,Samlet!$E3391)</f>
        <v>4.5</v>
      </c>
      <c r="J3391" s="8">
        <f>SUMIFS(Baggrundsvariable!G$3:G$296,Baggrundsvariable!$A$3:$A$296,Samlet!$C3391,Baggrundsvariable!$C$3:$C$296,Samlet!$E3391)</f>
        <v>24.2</v>
      </c>
      <c r="K3391" s="8">
        <f>SUMIFS(Baggrundsvariable!H$3:H$296,Baggrundsvariable!$A$3:$A$296,Samlet!$C3391,Baggrundsvariable!$C$3:$C$296,Samlet!$E3391)</f>
        <v>13.7</v>
      </c>
      <c r="L3391" s="8">
        <f>SUMIFS(Baggrundsvariable!I$3:I$296,Baggrundsvariable!$A$3:$A$296,Samlet!$C3391,Baggrundsvariable!$C$3:$C$296,Samlet!$E3391)</f>
        <v>15.649554646556869</v>
      </c>
    </row>
    <row r="3392" spans="1:12">
      <c r="A3392">
        <v>2730</v>
      </c>
      <c r="B3392" t="s">
        <v>644</v>
      </c>
      <c r="C3392">
        <v>163</v>
      </c>
      <c r="D3392" t="s">
        <v>1248</v>
      </c>
      <c r="E3392">
        <v>2019</v>
      </c>
      <c r="F3392" s="15">
        <f>IF(VLOOKUP(IF($A3392&lt;1500,'BM011'!$D$5,IF($A3392&lt;1800,'BM011'!$D$5,IF($A3392&lt;2000,'BM011'!$D$5,$A3392))),'BM011'!$D$5:$U$607,'BM011'!U$609,0)="BRUG KOM",VLOOKUP($C3392,'BM010'!$C$5:$T$102,'BM010'!T$104,0),VLOOKUP(IF($A3392&lt;1500,'BM011'!$D$5,IF($A3392&lt;1800,'BM011'!$D$5,IF($A3392&lt;2000,'BM011'!$D$5,$A3392))),'BM011'!$D$5:$U$607,'BM011'!U$609,0))</f>
        <v>26747.75</v>
      </c>
      <c r="G3392">
        <f>SUMIFS(Baggrundsvariable!D$3:D$296,Baggrundsvariable!$A$3:$A$296,Samlet!$C3392,Baggrundsvariable!$C$3:$C$296,Samlet!$E3392)</f>
        <v>236643</v>
      </c>
      <c r="H3392" s="8">
        <f>SUMIFS(Baggrundsvariable!E$3:E$296,Baggrundsvariable!$A$3:$A$296,Samlet!$C3392,Baggrundsvariable!$C$3:$C$296,Samlet!$E3392)</f>
        <v>0.36666666666666664</v>
      </c>
      <c r="I3392" s="8">
        <f>SUMIFS(Baggrundsvariable!F$3:F$296,Baggrundsvariable!$A$3:$A$296,Samlet!$C3392,Baggrundsvariable!$C$3:$C$296,Samlet!$E3392)</f>
        <v>5.8</v>
      </c>
      <c r="J3392" s="8">
        <f>SUMIFS(Baggrundsvariable!G$3:G$296,Baggrundsvariable!$A$3:$A$296,Samlet!$C3392,Baggrundsvariable!$C$3:$C$296,Samlet!$E3392)</f>
        <v>18.8</v>
      </c>
      <c r="K3392" s="8">
        <f>SUMIFS(Baggrundsvariable!H$3:H$296,Baggrundsvariable!$A$3:$A$296,Samlet!$C3392,Baggrundsvariable!$C$3:$C$296,Samlet!$E3392)</f>
        <v>16.7</v>
      </c>
      <c r="L3392" s="8">
        <f>SUMIFS(Baggrundsvariable!I$3:I$296,Baggrundsvariable!$A$3:$A$296,Samlet!$C3392,Baggrundsvariable!$C$3:$C$296,Samlet!$E3392)</f>
        <v>15.308691101288051</v>
      </c>
    </row>
    <row r="3393" spans="1:12">
      <c r="A3393">
        <v>2740</v>
      </c>
      <c r="B3393" t="s">
        <v>645</v>
      </c>
      <c r="C3393">
        <v>151</v>
      </c>
      <c r="D3393" t="s">
        <v>1246</v>
      </c>
      <c r="E3393">
        <v>2019</v>
      </c>
      <c r="F3393" s="15">
        <f>IF(VLOOKUP(IF($A3393&lt;1500,'BM011'!$D$5,IF($A3393&lt;1800,'BM011'!$D$5,IF($A3393&lt;2000,'BM011'!$D$5,$A3393))),'BM011'!$D$5:$U$607,'BM011'!U$609,0)="BRUG KOM",VLOOKUP($C3393,'BM010'!$C$5:$T$102,'BM010'!T$104,0),VLOOKUP(IF($A3393&lt;1500,'BM011'!$D$5,IF($A3393&lt;1800,'BM011'!$D$5,IF($A3393&lt;2000,'BM011'!$D$5,$A3393))),'BM011'!$D$5:$U$607,'BM011'!U$609,0))</f>
        <v>24148</v>
      </c>
      <c r="G3393">
        <f>SUMIFS(Baggrundsvariable!D$3:D$296,Baggrundsvariable!$A$3:$A$296,Samlet!$C3393,Baggrundsvariable!$C$3:$C$296,Samlet!$E3393)</f>
        <v>236121</v>
      </c>
      <c r="H3393" s="8">
        <f>SUMIFS(Baggrundsvariable!E$3:E$296,Baggrundsvariable!$A$3:$A$296,Samlet!$C3393,Baggrundsvariable!$C$3:$C$296,Samlet!$E3393)</f>
        <v>0.57499999999999984</v>
      </c>
      <c r="I3393" s="8">
        <f>SUMIFS(Baggrundsvariable!F$3:F$296,Baggrundsvariable!$A$3:$A$296,Samlet!$C3393,Baggrundsvariable!$C$3:$C$296,Samlet!$E3393)</f>
        <v>5.7</v>
      </c>
      <c r="J3393" s="8">
        <f>SUMIFS(Baggrundsvariable!G$3:G$296,Baggrundsvariable!$A$3:$A$296,Samlet!$C3393,Baggrundsvariable!$C$3:$C$296,Samlet!$E3393)</f>
        <v>19.3</v>
      </c>
      <c r="K3393" s="8">
        <f>SUMIFS(Baggrundsvariable!H$3:H$296,Baggrundsvariable!$A$3:$A$296,Samlet!$C3393,Baggrundsvariable!$C$3:$C$296,Samlet!$E3393)</f>
        <v>14.5</v>
      </c>
      <c r="L3393" s="8">
        <f>SUMIFS(Baggrundsvariable!I$3:I$296,Baggrundsvariable!$A$3:$A$296,Samlet!$C3393,Baggrundsvariable!$C$3:$C$296,Samlet!$E3393)</f>
        <v>13.149978069609638</v>
      </c>
    </row>
    <row r="3394" spans="1:12">
      <c r="A3394">
        <v>2740</v>
      </c>
      <c r="B3394" t="s">
        <v>645</v>
      </c>
      <c r="C3394">
        <v>163</v>
      </c>
      <c r="D3394" t="s">
        <v>1248</v>
      </c>
      <c r="E3394">
        <v>2019</v>
      </c>
      <c r="F3394" s="15">
        <f>IF(VLOOKUP(IF($A3394&lt;1500,'BM011'!$D$5,IF($A3394&lt;1800,'BM011'!$D$5,IF($A3394&lt;2000,'BM011'!$D$5,$A3394))),'BM011'!$D$5:$U$607,'BM011'!U$609,0)="BRUG KOM",VLOOKUP($C3394,'BM010'!$C$5:$T$102,'BM010'!T$104,0),VLOOKUP(IF($A3394&lt;1500,'BM011'!$D$5,IF($A3394&lt;1800,'BM011'!$D$5,IF($A3394&lt;2000,'BM011'!$D$5,$A3394))),'BM011'!$D$5:$U$607,'BM011'!U$609,0))</f>
        <v>24148</v>
      </c>
      <c r="G3394">
        <f>SUMIFS(Baggrundsvariable!D$3:D$296,Baggrundsvariable!$A$3:$A$296,Samlet!$C3394,Baggrundsvariable!$C$3:$C$296,Samlet!$E3394)</f>
        <v>236643</v>
      </c>
      <c r="H3394" s="8">
        <f>SUMIFS(Baggrundsvariable!E$3:E$296,Baggrundsvariable!$A$3:$A$296,Samlet!$C3394,Baggrundsvariable!$C$3:$C$296,Samlet!$E3394)</f>
        <v>0.36666666666666664</v>
      </c>
      <c r="I3394" s="8">
        <f>SUMIFS(Baggrundsvariable!F$3:F$296,Baggrundsvariable!$A$3:$A$296,Samlet!$C3394,Baggrundsvariable!$C$3:$C$296,Samlet!$E3394)</f>
        <v>5.8</v>
      </c>
      <c r="J3394" s="8">
        <f>SUMIFS(Baggrundsvariable!G$3:G$296,Baggrundsvariable!$A$3:$A$296,Samlet!$C3394,Baggrundsvariable!$C$3:$C$296,Samlet!$E3394)</f>
        <v>18.8</v>
      </c>
      <c r="K3394" s="8">
        <f>SUMIFS(Baggrundsvariable!H$3:H$296,Baggrundsvariable!$A$3:$A$296,Samlet!$C3394,Baggrundsvariable!$C$3:$C$296,Samlet!$E3394)</f>
        <v>16.7</v>
      </c>
      <c r="L3394" s="8">
        <f>SUMIFS(Baggrundsvariable!I$3:I$296,Baggrundsvariable!$A$3:$A$296,Samlet!$C3394,Baggrundsvariable!$C$3:$C$296,Samlet!$E3394)</f>
        <v>15.308691101288051</v>
      </c>
    </row>
    <row r="3395" spans="1:12">
      <c r="A3395">
        <v>2750</v>
      </c>
      <c r="B3395" t="s">
        <v>646</v>
      </c>
      <c r="C3395">
        <v>151</v>
      </c>
      <c r="D3395" t="s">
        <v>1246</v>
      </c>
      <c r="E3395">
        <v>2019</v>
      </c>
      <c r="F3395" s="15">
        <f>IF(VLOOKUP(IF($A3395&lt;1500,'BM011'!$D$5,IF($A3395&lt;1800,'BM011'!$D$5,IF($A3395&lt;2000,'BM011'!$D$5,$A3395))),'BM011'!$D$5:$U$607,'BM011'!U$609,0)="BRUG KOM",VLOOKUP($C3395,'BM010'!$C$5:$T$102,'BM010'!T$104,0),VLOOKUP(IF($A3395&lt;1500,'BM011'!$D$5,IF($A3395&lt;1800,'BM011'!$D$5,IF($A3395&lt;2000,'BM011'!$D$5,$A3395))),'BM011'!$D$5:$U$607,'BM011'!U$609,0))</f>
        <v>24105.5</v>
      </c>
      <c r="G3395">
        <f>SUMIFS(Baggrundsvariable!D$3:D$296,Baggrundsvariable!$A$3:$A$296,Samlet!$C3395,Baggrundsvariable!$C$3:$C$296,Samlet!$E3395)</f>
        <v>236121</v>
      </c>
      <c r="H3395" s="8">
        <f>SUMIFS(Baggrundsvariable!E$3:E$296,Baggrundsvariable!$A$3:$A$296,Samlet!$C3395,Baggrundsvariable!$C$3:$C$296,Samlet!$E3395)</f>
        <v>0.57499999999999984</v>
      </c>
      <c r="I3395" s="8">
        <f>SUMIFS(Baggrundsvariable!F$3:F$296,Baggrundsvariable!$A$3:$A$296,Samlet!$C3395,Baggrundsvariable!$C$3:$C$296,Samlet!$E3395)</f>
        <v>5.7</v>
      </c>
      <c r="J3395" s="8">
        <f>SUMIFS(Baggrundsvariable!G$3:G$296,Baggrundsvariable!$A$3:$A$296,Samlet!$C3395,Baggrundsvariable!$C$3:$C$296,Samlet!$E3395)</f>
        <v>19.3</v>
      </c>
      <c r="K3395" s="8">
        <f>SUMIFS(Baggrundsvariable!H$3:H$296,Baggrundsvariable!$A$3:$A$296,Samlet!$C3395,Baggrundsvariable!$C$3:$C$296,Samlet!$E3395)</f>
        <v>14.5</v>
      </c>
      <c r="L3395" s="8">
        <f>SUMIFS(Baggrundsvariable!I$3:I$296,Baggrundsvariable!$A$3:$A$296,Samlet!$C3395,Baggrundsvariable!$C$3:$C$296,Samlet!$E3395)</f>
        <v>13.149978069609638</v>
      </c>
    </row>
    <row r="3396" spans="1:12">
      <c r="A3396">
        <v>2750</v>
      </c>
      <c r="B3396" t="s">
        <v>646</v>
      </c>
      <c r="C3396">
        <v>165</v>
      </c>
      <c r="D3396" t="s">
        <v>1238</v>
      </c>
      <c r="E3396">
        <v>2019</v>
      </c>
      <c r="F3396" s="15">
        <f>IF(VLOOKUP(IF($A3396&lt;1500,'BM011'!$D$5,IF($A3396&lt;1800,'BM011'!$D$5,IF($A3396&lt;2000,'BM011'!$D$5,$A3396))),'BM011'!$D$5:$U$607,'BM011'!U$609,0)="BRUG KOM",VLOOKUP($C3396,'BM010'!$C$5:$T$102,'BM010'!T$104,0),VLOOKUP(IF($A3396&lt;1500,'BM011'!$D$5,IF($A3396&lt;1800,'BM011'!$D$5,IF($A3396&lt;2000,'BM011'!$D$5,$A3396))),'BM011'!$D$5:$U$607,'BM011'!U$609,0))</f>
        <v>24105.5</v>
      </c>
      <c r="G3396">
        <f>SUMIFS(Baggrundsvariable!D$3:D$296,Baggrundsvariable!$A$3:$A$296,Samlet!$C3396,Baggrundsvariable!$C$3:$C$296,Samlet!$E3396)</f>
        <v>208399</v>
      </c>
      <c r="H3396" s="8">
        <f>SUMIFS(Baggrundsvariable!E$3:E$296,Baggrundsvariable!$A$3:$A$296,Samlet!$C3396,Baggrundsvariable!$C$3:$C$296,Samlet!$E3396)</f>
        <v>0.91666666666666663</v>
      </c>
      <c r="I3396" s="8">
        <f>SUMIFS(Baggrundsvariable!F$3:F$296,Baggrundsvariable!$A$3:$A$296,Samlet!$C3396,Baggrundsvariable!$C$3:$C$296,Samlet!$E3396)</f>
        <v>9</v>
      </c>
      <c r="J3396" s="8">
        <f>SUMIFS(Baggrundsvariable!G$3:G$296,Baggrundsvariable!$A$3:$A$296,Samlet!$C3396,Baggrundsvariable!$C$3:$C$296,Samlet!$E3396)</f>
        <v>33.200000000000003</v>
      </c>
      <c r="K3396" s="8">
        <f>SUMIFS(Baggrundsvariable!H$3:H$296,Baggrundsvariable!$A$3:$A$296,Samlet!$C3396,Baggrundsvariable!$C$3:$C$296,Samlet!$E3396)</f>
        <v>13.4</v>
      </c>
      <c r="L3396" s="8">
        <f>SUMIFS(Baggrundsvariable!I$3:I$296,Baggrundsvariable!$A$3:$A$296,Samlet!$C3396,Baggrundsvariable!$C$3:$C$296,Samlet!$E3396)</f>
        <v>25.001800633823105</v>
      </c>
    </row>
    <row r="3397" spans="1:12">
      <c r="A3397">
        <v>2750</v>
      </c>
      <c r="B3397" t="s">
        <v>646</v>
      </c>
      <c r="C3397">
        <v>240</v>
      </c>
      <c r="D3397" t="s">
        <v>1249</v>
      </c>
      <c r="E3397">
        <v>2019</v>
      </c>
      <c r="F3397" s="15">
        <f>IF(VLOOKUP(IF($A3397&lt;1500,'BM011'!$D$5,IF($A3397&lt;1800,'BM011'!$D$5,IF($A3397&lt;2000,'BM011'!$D$5,$A3397))),'BM011'!$D$5:$U$607,'BM011'!U$609,0)="BRUG KOM",VLOOKUP($C3397,'BM010'!$C$5:$T$102,'BM010'!T$104,0),VLOOKUP(IF($A3397&lt;1500,'BM011'!$D$5,IF($A3397&lt;1800,'BM011'!$D$5,IF($A3397&lt;2000,'BM011'!$D$5,$A3397))),'BM011'!$D$5:$U$607,'BM011'!U$609,0))</f>
        <v>24105.5</v>
      </c>
      <c r="G3397">
        <f>SUMIFS(Baggrundsvariable!D$3:D$296,Baggrundsvariable!$A$3:$A$296,Samlet!$C3397,Baggrundsvariable!$C$3:$C$296,Samlet!$E3397)</f>
        <v>274867</v>
      </c>
      <c r="H3397" s="8">
        <f>SUMIFS(Baggrundsvariable!E$3:E$296,Baggrundsvariable!$A$3:$A$296,Samlet!$C3397,Baggrundsvariable!$C$3:$C$296,Samlet!$E3397)</f>
        <v>0.55833333333333335</v>
      </c>
      <c r="I3397" s="8">
        <f>SUMIFS(Baggrundsvariable!F$3:F$296,Baggrundsvariable!$A$3:$A$296,Samlet!$C3397,Baggrundsvariable!$C$3:$C$296,Samlet!$E3397)</f>
        <v>3</v>
      </c>
      <c r="J3397" s="8">
        <f>SUMIFS(Baggrundsvariable!G$3:G$296,Baggrundsvariable!$A$3:$A$296,Samlet!$C3397,Baggrundsvariable!$C$3:$C$296,Samlet!$E3397)</f>
        <v>10.5</v>
      </c>
      <c r="K3397" s="8">
        <f>SUMIFS(Baggrundsvariable!H$3:H$296,Baggrundsvariable!$A$3:$A$296,Samlet!$C3397,Baggrundsvariable!$C$3:$C$296,Samlet!$E3397)</f>
        <v>10</v>
      </c>
      <c r="L3397" s="8">
        <f>SUMIFS(Baggrundsvariable!I$3:I$296,Baggrundsvariable!$A$3:$A$296,Samlet!$C3397,Baggrundsvariable!$C$3:$C$296,Samlet!$E3397)</f>
        <v>6.4932594825449703</v>
      </c>
    </row>
    <row r="3398" spans="1:12">
      <c r="A3398">
        <v>2760</v>
      </c>
      <c r="B3398" t="s">
        <v>647</v>
      </c>
      <c r="C3398">
        <v>151</v>
      </c>
      <c r="D3398" t="s">
        <v>1246</v>
      </c>
      <c r="E3398">
        <v>2019</v>
      </c>
      <c r="F3398" s="15">
        <f>IF(VLOOKUP(IF($A3398&lt;1500,'BM011'!$D$5,IF($A3398&lt;1800,'BM011'!$D$5,IF($A3398&lt;2000,'BM011'!$D$5,$A3398))),'BM011'!$D$5:$U$607,'BM011'!U$609,0)="BRUG KOM",VLOOKUP($C3398,'BM010'!$C$5:$T$102,'BM010'!T$104,0),VLOOKUP(IF($A3398&lt;1500,'BM011'!$D$5,IF($A3398&lt;1800,'BM011'!$D$5,IF($A3398&lt;2000,'BM011'!$D$5,$A3398))),'BM011'!$D$5:$U$607,'BM011'!U$609,0))</f>
        <v>25896.666666666668</v>
      </c>
      <c r="G3398">
        <f>SUMIFS(Baggrundsvariable!D$3:D$296,Baggrundsvariable!$A$3:$A$296,Samlet!$C3398,Baggrundsvariable!$C$3:$C$296,Samlet!$E3398)</f>
        <v>236121</v>
      </c>
      <c r="H3398" s="8">
        <f>SUMIFS(Baggrundsvariable!E$3:E$296,Baggrundsvariable!$A$3:$A$296,Samlet!$C3398,Baggrundsvariable!$C$3:$C$296,Samlet!$E3398)</f>
        <v>0.57499999999999984</v>
      </c>
      <c r="I3398" s="8">
        <f>SUMIFS(Baggrundsvariable!F$3:F$296,Baggrundsvariable!$A$3:$A$296,Samlet!$C3398,Baggrundsvariable!$C$3:$C$296,Samlet!$E3398)</f>
        <v>5.7</v>
      </c>
      <c r="J3398" s="8">
        <f>SUMIFS(Baggrundsvariable!G$3:G$296,Baggrundsvariable!$A$3:$A$296,Samlet!$C3398,Baggrundsvariable!$C$3:$C$296,Samlet!$E3398)</f>
        <v>19.3</v>
      </c>
      <c r="K3398" s="8">
        <f>SUMIFS(Baggrundsvariable!H$3:H$296,Baggrundsvariable!$A$3:$A$296,Samlet!$C3398,Baggrundsvariable!$C$3:$C$296,Samlet!$E3398)</f>
        <v>14.5</v>
      </c>
      <c r="L3398" s="8">
        <f>SUMIFS(Baggrundsvariable!I$3:I$296,Baggrundsvariable!$A$3:$A$296,Samlet!$C3398,Baggrundsvariable!$C$3:$C$296,Samlet!$E3398)</f>
        <v>13.149978069609638</v>
      </c>
    </row>
    <row r="3399" spans="1:12">
      <c r="A3399">
        <v>2765</v>
      </c>
      <c r="B3399" t="s">
        <v>648</v>
      </c>
      <c r="C3399">
        <v>240</v>
      </c>
      <c r="D3399" t="s">
        <v>1249</v>
      </c>
      <c r="E3399">
        <v>2019</v>
      </c>
      <c r="F3399" s="15">
        <f>IF(VLOOKUP(IF($A3399&lt;1500,'BM011'!$D$5,IF($A3399&lt;1800,'BM011'!$D$5,IF($A3399&lt;2000,'BM011'!$D$5,$A3399))),'BM011'!$D$5:$U$607,'BM011'!U$609,0)="BRUG KOM",VLOOKUP($C3399,'BM010'!$C$5:$T$102,'BM010'!T$104,0),VLOOKUP(IF($A3399&lt;1500,'BM011'!$D$5,IF($A3399&lt;1800,'BM011'!$D$5,IF($A3399&lt;2000,'BM011'!$D$5,$A3399))),'BM011'!$D$5:$U$607,'BM011'!U$609,0))</f>
        <v>23533.25</v>
      </c>
      <c r="G3399">
        <f>SUMIFS(Baggrundsvariable!D$3:D$296,Baggrundsvariable!$A$3:$A$296,Samlet!$C3399,Baggrundsvariable!$C$3:$C$296,Samlet!$E3399)</f>
        <v>274867</v>
      </c>
      <c r="H3399" s="8">
        <f>SUMIFS(Baggrundsvariable!E$3:E$296,Baggrundsvariable!$A$3:$A$296,Samlet!$C3399,Baggrundsvariable!$C$3:$C$296,Samlet!$E3399)</f>
        <v>0.55833333333333335</v>
      </c>
      <c r="I3399" s="8">
        <f>SUMIFS(Baggrundsvariable!F$3:F$296,Baggrundsvariable!$A$3:$A$296,Samlet!$C3399,Baggrundsvariable!$C$3:$C$296,Samlet!$E3399)</f>
        <v>3</v>
      </c>
      <c r="J3399" s="8">
        <f>SUMIFS(Baggrundsvariable!G$3:G$296,Baggrundsvariable!$A$3:$A$296,Samlet!$C3399,Baggrundsvariable!$C$3:$C$296,Samlet!$E3399)</f>
        <v>10.5</v>
      </c>
      <c r="K3399" s="8">
        <f>SUMIFS(Baggrundsvariable!H$3:H$296,Baggrundsvariable!$A$3:$A$296,Samlet!$C3399,Baggrundsvariable!$C$3:$C$296,Samlet!$E3399)</f>
        <v>10</v>
      </c>
      <c r="L3399" s="8">
        <f>SUMIFS(Baggrundsvariable!I$3:I$296,Baggrundsvariable!$A$3:$A$296,Samlet!$C3399,Baggrundsvariable!$C$3:$C$296,Samlet!$E3399)</f>
        <v>6.4932594825449703</v>
      </c>
    </row>
    <row r="3400" spans="1:12">
      <c r="A3400">
        <v>2770</v>
      </c>
      <c r="B3400" t="s">
        <v>649</v>
      </c>
      <c r="C3400">
        <v>101</v>
      </c>
      <c r="D3400" t="s">
        <v>1232</v>
      </c>
      <c r="E3400">
        <v>2019</v>
      </c>
      <c r="F3400" s="15">
        <f>IF(VLOOKUP(IF($A3400&lt;1500,'BM011'!$D$5,IF($A3400&lt;1800,'BM011'!$D$5,IF($A3400&lt;2000,'BM011'!$D$5,$A3400))),'BM011'!$D$5:$U$607,'BM011'!U$609,0)="BRUG KOM",VLOOKUP($C3400,'BM010'!$C$5:$T$102,'BM010'!T$104,0),VLOOKUP(IF($A3400&lt;1500,'BM011'!$D$5,IF($A3400&lt;1800,'BM011'!$D$5,IF($A3400&lt;2000,'BM011'!$D$5,$A3400))),'BM011'!$D$5:$U$607,'BM011'!U$609,0))</f>
        <v>29055.75</v>
      </c>
      <c r="G3400">
        <f>SUMIFS(Baggrundsvariable!D$3:D$296,Baggrundsvariable!$A$3:$A$296,Samlet!$C3400,Baggrundsvariable!$C$3:$C$296,Samlet!$E3400)</f>
        <v>228338</v>
      </c>
      <c r="H3400" s="8">
        <f>SUMIFS(Baggrundsvariable!E$3:E$296,Baggrundsvariable!$A$3:$A$296,Samlet!$C3400,Baggrundsvariable!$C$3:$C$296,Samlet!$E3400)</f>
        <v>0.7583333333333333</v>
      </c>
      <c r="I3400" s="8">
        <f>SUMIFS(Baggrundsvariable!F$3:F$296,Baggrundsvariable!$A$3:$A$296,Samlet!$C3400,Baggrundsvariable!$C$3:$C$296,Samlet!$E3400)</f>
        <v>8.8000000000000007</v>
      </c>
      <c r="J3400" s="8">
        <f>SUMIFS(Baggrundsvariable!G$3:G$296,Baggrundsvariable!$A$3:$A$296,Samlet!$C3400,Baggrundsvariable!$C$3:$C$296,Samlet!$E3400)</f>
        <v>44.9</v>
      </c>
      <c r="K3400" s="8">
        <f>SUMIFS(Baggrundsvariable!H$3:H$296,Baggrundsvariable!$A$3:$A$296,Samlet!$C3400,Baggrundsvariable!$C$3:$C$296,Samlet!$E3400)</f>
        <v>18.2</v>
      </c>
      <c r="L3400" s="8">
        <f>SUMIFS(Baggrundsvariable!I$3:I$296,Baggrundsvariable!$A$3:$A$296,Samlet!$C3400,Baggrundsvariable!$C$3:$C$296,Samlet!$E3400)</f>
        <v>15.265994309928374</v>
      </c>
    </row>
    <row r="3401" spans="1:12">
      <c r="A3401">
        <v>2770</v>
      </c>
      <c r="B3401" t="s">
        <v>649</v>
      </c>
      <c r="C3401">
        <v>185</v>
      </c>
      <c r="D3401" t="s">
        <v>1235</v>
      </c>
      <c r="E3401">
        <v>2019</v>
      </c>
      <c r="F3401" s="15">
        <f>IF(VLOOKUP(IF($A3401&lt;1500,'BM011'!$D$5,IF($A3401&lt;1800,'BM011'!$D$5,IF($A3401&lt;2000,'BM011'!$D$5,$A3401))),'BM011'!$D$5:$U$607,'BM011'!U$609,0)="BRUG KOM",VLOOKUP($C3401,'BM010'!$C$5:$T$102,'BM010'!T$104,0),VLOOKUP(IF($A3401&lt;1500,'BM011'!$D$5,IF($A3401&lt;1800,'BM011'!$D$5,IF($A3401&lt;2000,'BM011'!$D$5,$A3401))),'BM011'!$D$5:$U$607,'BM011'!U$609,0))</f>
        <v>29055.75</v>
      </c>
      <c r="G3401">
        <f>SUMIFS(Baggrundsvariable!D$3:D$296,Baggrundsvariable!$A$3:$A$296,Samlet!$C3401,Baggrundsvariable!$C$3:$C$296,Samlet!$E3401)</f>
        <v>245993</v>
      </c>
      <c r="H3401" s="8">
        <f>SUMIFS(Baggrundsvariable!E$3:E$296,Baggrundsvariable!$A$3:$A$296,Samlet!$C3401,Baggrundsvariable!$C$3:$C$296,Samlet!$E3401)</f>
        <v>0.54166666666666663</v>
      </c>
      <c r="I3401" s="8">
        <f>SUMIFS(Baggrundsvariable!F$3:F$296,Baggrundsvariable!$A$3:$A$296,Samlet!$C3401,Baggrundsvariable!$C$3:$C$296,Samlet!$E3401)</f>
        <v>6.1</v>
      </c>
      <c r="J3401" s="8">
        <f>SUMIFS(Baggrundsvariable!G$3:G$296,Baggrundsvariable!$A$3:$A$296,Samlet!$C3401,Baggrundsvariable!$C$3:$C$296,Samlet!$E3401)</f>
        <v>19.399999999999999</v>
      </c>
      <c r="K3401" s="8">
        <f>SUMIFS(Baggrundsvariable!H$3:H$296,Baggrundsvariable!$A$3:$A$296,Samlet!$C3401,Baggrundsvariable!$C$3:$C$296,Samlet!$E3401)</f>
        <v>13.4</v>
      </c>
      <c r="L3401" s="8">
        <f>SUMIFS(Baggrundsvariable!I$3:I$296,Baggrundsvariable!$A$3:$A$296,Samlet!$C3401,Baggrundsvariable!$C$3:$C$296,Samlet!$E3401)</f>
        <v>9.6393457873285548</v>
      </c>
    </row>
    <row r="3402" spans="1:12">
      <c r="A3402">
        <v>2791</v>
      </c>
      <c r="B3402" t="s">
        <v>650</v>
      </c>
      <c r="C3402">
        <v>155</v>
      </c>
      <c r="D3402" t="s">
        <v>1250</v>
      </c>
      <c r="E3402">
        <v>2019</v>
      </c>
      <c r="F3402" s="15">
        <f>IF(VLOOKUP(IF($A3402&lt;1500,'BM011'!$D$5,IF($A3402&lt;1800,'BM011'!$D$5,IF($A3402&lt;2000,'BM011'!$D$5,$A3402))),'BM011'!$D$5:$U$607,'BM011'!U$609,0)="BRUG KOM",VLOOKUP($C3402,'BM010'!$C$5:$T$102,'BM010'!T$104,0),VLOOKUP(IF($A3402&lt;1500,'BM011'!$D$5,IF($A3402&lt;1800,'BM011'!$D$5,IF($A3402&lt;2000,'BM011'!$D$5,$A3402))),'BM011'!$D$5:$U$607,'BM011'!U$609,0))</f>
        <v>28365.25</v>
      </c>
      <c r="G3402">
        <f>SUMIFS(Baggrundsvariable!D$3:D$296,Baggrundsvariable!$A$3:$A$296,Samlet!$C3402,Baggrundsvariable!$C$3:$C$296,Samlet!$E3402)</f>
        <v>311793</v>
      </c>
      <c r="H3402" s="8">
        <f>SUMIFS(Baggrundsvariable!E$3:E$296,Baggrundsvariable!$A$3:$A$296,Samlet!$C3402,Baggrundsvariable!$C$3:$C$296,Samlet!$E3402)</f>
        <v>0.65833333333333333</v>
      </c>
      <c r="I3402" s="8">
        <f>SUMIFS(Baggrundsvariable!F$3:F$296,Baggrundsvariable!$A$3:$A$296,Samlet!$C3402,Baggrundsvariable!$C$3:$C$296,Samlet!$E3402)</f>
        <v>2.2999999999999998</v>
      </c>
      <c r="J3402" s="8">
        <f>SUMIFS(Baggrundsvariable!G$3:G$296,Baggrundsvariable!$A$3:$A$296,Samlet!$C3402,Baggrundsvariable!$C$3:$C$296,Samlet!$E3402)</f>
        <v>13.3</v>
      </c>
      <c r="K3402" s="8">
        <f>SUMIFS(Baggrundsvariable!H$3:H$296,Baggrundsvariable!$A$3:$A$296,Samlet!$C3402,Baggrundsvariable!$C$3:$C$296,Samlet!$E3402)</f>
        <v>11.3</v>
      </c>
      <c r="L3402" s="8">
        <f>SUMIFS(Baggrundsvariable!I$3:I$296,Baggrundsvariable!$A$3:$A$296,Samlet!$C3402,Baggrundsvariable!$C$3:$C$296,Samlet!$E3402)</f>
        <v>4.2377305951966582</v>
      </c>
    </row>
    <row r="3403" spans="1:12">
      <c r="A3403">
        <v>2791</v>
      </c>
      <c r="B3403" t="s">
        <v>650</v>
      </c>
      <c r="C3403">
        <v>185</v>
      </c>
      <c r="D3403" t="s">
        <v>1235</v>
      </c>
      <c r="E3403">
        <v>2019</v>
      </c>
      <c r="F3403" s="15">
        <f>IF(VLOOKUP(IF($A3403&lt;1500,'BM011'!$D$5,IF($A3403&lt;1800,'BM011'!$D$5,IF($A3403&lt;2000,'BM011'!$D$5,$A3403))),'BM011'!$D$5:$U$607,'BM011'!U$609,0)="BRUG KOM",VLOOKUP($C3403,'BM010'!$C$5:$T$102,'BM010'!T$104,0),VLOOKUP(IF($A3403&lt;1500,'BM011'!$D$5,IF($A3403&lt;1800,'BM011'!$D$5,IF($A3403&lt;2000,'BM011'!$D$5,$A3403))),'BM011'!$D$5:$U$607,'BM011'!U$609,0))</f>
        <v>28365.25</v>
      </c>
      <c r="G3403">
        <f>SUMIFS(Baggrundsvariable!D$3:D$296,Baggrundsvariable!$A$3:$A$296,Samlet!$C3403,Baggrundsvariable!$C$3:$C$296,Samlet!$E3403)</f>
        <v>245993</v>
      </c>
      <c r="H3403" s="8">
        <f>SUMIFS(Baggrundsvariable!E$3:E$296,Baggrundsvariable!$A$3:$A$296,Samlet!$C3403,Baggrundsvariable!$C$3:$C$296,Samlet!$E3403)</f>
        <v>0.54166666666666663</v>
      </c>
      <c r="I3403" s="8">
        <f>SUMIFS(Baggrundsvariable!F$3:F$296,Baggrundsvariable!$A$3:$A$296,Samlet!$C3403,Baggrundsvariable!$C$3:$C$296,Samlet!$E3403)</f>
        <v>6.1</v>
      </c>
      <c r="J3403" s="8">
        <f>SUMIFS(Baggrundsvariable!G$3:G$296,Baggrundsvariable!$A$3:$A$296,Samlet!$C3403,Baggrundsvariable!$C$3:$C$296,Samlet!$E3403)</f>
        <v>19.399999999999999</v>
      </c>
      <c r="K3403" s="8">
        <f>SUMIFS(Baggrundsvariable!H$3:H$296,Baggrundsvariable!$A$3:$A$296,Samlet!$C3403,Baggrundsvariable!$C$3:$C$296,Samlet!$E3403)</f>
        <v>13.4</v>
      </c>
      <c r="L3403" s="8">
        <f>SUMIFS(Baggrundsvariable!I$3:I$296,Baggrundsvariable!$A$3:$A$296,Samlet!$C3403,Baggrundsvariable!$C$3:$C$296,Samlet!$E3403)</f>
        <v>9.6393457873285548</v>
      </c>
    </row>
    <row r="3404" spans="1:12">
      <c r="A3404">
        <v>2800</v>
      </c>
      <c r="B3404" t="s">
        <v>651</v>
      </c>
      <c r="C3404">
        <v>157</v>
      </c>
      <c r="D3404" t="s">
        <v>1251</v>
      </c>
      <c r="E3404">
        <v>2019</v>
      </c>
      <c r="F3404" s="15">
        <f>IF(VLOOKUP(IF($A3404&lt;1500,'BM011'!$D$5,IF($A3404&lt;1800,'BM011'!$D$5,IF($A3404&lt;2000,'BM011'!$D$5,$A3404))),'BM011'!$D$5:$U$607,'BM011'!U$609,0)="BRUG KOM",VLOOKUP($C3404,'BM010'!$C$5:$T$102,'BM010'!T$104,0),VLOOKUP(IF($A3404&lt;1500,'BM011'!$D$5,IF($A3404&lt;1800,'BM011'!$D$5,IF($A3404&lt;2000,'BM011'!$D$5,$A3404))),'BM011'!$D$5:$U$607,'BM011'!U$609,0))</f>
        <v>34547.5</v>
      </c>
      <c r="G3404">
        <f>SUMIFS(Baggrundsvariable!D$3:D$296,Baggrundsvariable!$A$3:$A$296,Samlet!$C3404,Baggrundsvariable!$C$3:$C$296,Samlet!$E3404)</f>
        <v>427370</v>
      </c>
      <c r="H3404" s="8">
        <f>SUMIFS(Baggrundsvariable!E$3:E$296,Baggrundsvariable!$A$3:$A$296,Samlet!$C3404,Baggrundsvariable!$C$3:$C$296,Samlet!$E3404)</f>
        <v>0.59999999999999987</v>
      </c>
      <c r="I3404" s="8">
        <f>SUMIFS(Baggrundsvariable!F$3:F$296,Baggrundsvariable!$A$3:$A$296,Samlet!$C3404,Baggrundsvariable!$C$3:$C$296,Samlet!$E3404)</f>
        <v>3.7</v>
      </c>
      <c r="J3404" s="8">
        <f>SUMIFS(Baggrundsvariable!G$3:G$296,Baggrundsvariable!$A$3:$A$296,Samlet!$C3404,Baggrundsvariable!$C$3:$C$296,Samlet!$E3404)</f>
        <v>25.1</v>
      </c>
      <c r="K3404" s="8">
        <f>SUMIFS(Baggrundsvariable!H$3:H$296,Baggrundsvariable!$A$3:$A$296,Samlet!$C3404,Baggrundsvariable!$C$3:$C$296,Samlet!$E3404)</f>
        <v>11.6</v>
      </c>
      <c r="L3404" s="8">
        <f>SUMIFS(Baggrundsvariable!I$3:I$296,Baggrundsvariable!$A$3:$A$296,Samlet!$C3404,Baggrundsvariable!$C$3:$C$296,Samlet!$E3404)</f>
        <v>8.7289647459793382</v>
      </c>
    </row>
    <row r="3405" spans="1:12">
      <c r="A3405">
        <v>2800</v>
      </c>
      <c r="B3405" t="s">
        <v>651</v>
      </c>
      <c r="C3405">
        <v>159</v>
      </c>
      <c r="D3405" t="s">
        <v>1247</v>
      </c>
      <c r="E3405">
        <v>2019</v>
      </c>
      <c r="F3405" s="15">
        <f>IF(VLOOKUP(IF($A3405&lt;1500,'BM011'!$D$5,IF($A3405&lt;1800,'BM011'!$D$5,IF($A3405&lt;2000,'BM011'!$D$5,$A3405))),'BM011'!$D$5:$U$607,'BM011'!U$609,0)="BRUG KOM",VLOOKUP($C3405,'BM010'!$C$5:$T$102,'BM010'!T$104,0),VLOOKUP(IF($A3405&lt;1500,'BM011'!$D$5,IF($A3405&lt;1800,'BM011'!$D$5,IF($A3405&lt;2000,'BM011'!$D$5,$A3405))),'BM011'!$D$5:$U$607,'BM011'!U$609,0))</f>
        <v>34547.5</v>
      </c>
      <c r="G3405">
        <f>SUMIFS(Baggrundsvariable!D$3:D$296,Baggrundsvariable!$A$3:$A$296,Samlet!$C3405,Baggrundsvariable!$C$3:$C$296,Samlet!$E3405)</f>
        <v>250679</v>
      </c>
      <c r="H3405" s="8">
        <f>SUMIFS(Baggrundsvariable!E$3:E$296,Baggrundsvariable!$A$3:$A$296,Samlet!$C3405,Baggrundsvariable!$C$3:$C$296,Samlet!$E3405)</f>
        <v>0.60833333333333328</v>
      </c>
      <c r="I3405" s="8">
        <f>SUMIFS(Baggrundsvariable!F$3:F$296,Baggrundsvariable!$A$3:$A$296,Samlet!$C3405,Baggrundsvariable!$C$3:$C$296,Samlet!$E3405)</f>
        <v>4.5</v>
      </c>
      <c r="J3405" s="8">
        <f>SUMIFS(Baggrundsvariable!G$3:G$296,Baggrundsvariable!$A$3:$A$296,Samlet!$C3405,Baggrundsvariable!$C$3:$C$296,Samlet!$E3405)</f>
        <v>24.2</v>
      </c>
      <c r="K3405" s="8">
        <f>SUMIFS(Baggrundsvariable!H$3:H$296,Baggrundsvariable!$A$3:$A$296,Samlet!$C3405,Baggrundsvariable!$C$3:$C$296,Samlet!$E3405)</f>
        <v>13.7</v>
      </c>
      <c r="L3405" s="8">
        <f>SUMIFS(Baggrundsvariable!I$3:I$296,Baggrundsvariable!$A$3:$A$296,Samlet!$C3405,Baggrundsvariable!$C$3:$C$296,Samlet!$E3405)</f>
        <v>15.649554646556869</v>
      </c>
    </row>
    <row r="3406" spans="1:12">
      <c r="A3406">
        <v>2800</v>
      </c>
      <c r="B3406" t="s">
        <v>651</v>
      </c>
      <c r="C3406">
        <v>173</v>
      </c>
      <c r="D3406" t="s">
        <v>1252</v>
      </c>
      <c r="E3406">
        <v>2019</v>
      </c>
      <c r="F3406" s="15">
        <f>IF(VLOOKUP(IF($A3406&lt;1500,'BM011'!$D$5,IF($A3406&lt;1800,'BM011'!$D$5,IF($A3406&lt;2000,'BM011'!$D$5,$A3406))),'BM011'!$D$5:$U$607,'BM011'!U$609,0)="BRUG KOM",VLOOKUP($C3406,'BM010'!$C$5:$T$102,'BM010'!T$104,0),VLOOKUP(IF($A3406&lt;1500,'BM011'!$D$5,IF($A3406&lt;1800,'BM011'!$D$5,IF($A3406&lt;2000,'BM011'!$D$5,$A3406))),'BM011'!$D$5:$U$607,'BM011'!U$609,0))</f>
        <v>34547.5</v>
      </c>
      <c r="G3406">
        <f>SUMIFS(Baggrundsvariable!D$3:D$296,Baggrundsvariable!$A$3:$A$296,Samlet!$C3406,Baggrundsvariable!$C$3:$C$296,Samlet!$E3406)</f>
        <v>322546</v>
      </c>
      <c r="H3406" s="8">
        <f>SUMIFS(Baggrundsvariable!E$3:E$296,Baggrundsvariable!$A$3:$A$296,Samlet!$C3406,Baggrundsvariable!$C$3:$C$296,Samlet!$E3406)</f>
        <v>0.41666666666666669</v>
      </c>
      <c r="I3406" s="8">
        <f>SUMIFS(Baggrundsvariable!F$3:F$296,Baggrundsvariable!$A$3:$A$296,Samlet!$C3406,Baggrundsvariable!$C$3:$C$296,Samlet!$E3406)</f>
        <v>3.9</v>
      </c>
      <c r="J3406" s="8">
        <f>SUMIFS(Baggrundsvariable!G$3:G$296,Baggrundsvariable!$A$3:$A$296,Samlet!$C3406,Baggrundsvariable!$C$3:$C$296,Samlet!$E3406)</f>
        <v>20</v>
      </c>
      <c r="K3406" s="8">
        <f>SUMIFS(Baggrundsvariable!H$3:H$296,Baggrundsvariable!$A$3:$A$296,Samlet!$C3406,Baggrundsvariable!$C$3:$C$296,Samlet!$E3406)</f>
        <v>10.4</v>
      </c>
      <c r="L3406" s="8">
        <f>SUMIFS(Baggrundsvariable!I$3:I$296,Baggrundsvariable!$A$3:$A$296,Samlet!$C3406,Baggrundsvariable!$C$3:$C$296,Samlet!$E3406)</f>
        <v>9.4328020354782804</v>
      </c>
    </row>
    <row r="3407" spans="1:12">
      <c r="A3407">
        <v>2800</v>
      </c>
      <c r="B3407" t="s">
        <v>651</v>
      </c>
      <c r="C3407">
        <v>230</v>
      </c>
      <c r="D3407" t="s">
        <v>1253</v>
      </c>
      <c r="E3407">
        <v>2019</v>
      </c>
      <c r="F3407" s="15">
        <f>IF(VLOOKUP(IF($A3407&lt;1500,'BM011'!$D$5,IF($A3407&lt;1800,'BM011'!$D$5,IF($A3407&lt;2000,'BM011'!$D$5,$A3407))),'BM011'!$D$5:$U$607,'BM011'!U$609,0)="BRUG KOM",VLOOKUP($C3407,'BM010'!$C$5:$T$102,'BM010'!T$104,0),VLOOKUP(IF($A3407&lt;1500,'BM011'!$D$5,IF($A3407&lt;1800,'BM011'!$D$5,IF($A3407&lt;2000,'BM011'!$D$5,$A3407))),'BM011'!$D$5:$U$607,'BM011'!U$609,0))</f>
        <v>34547.5</v>
      </c>
      <c r="G3407">
        <f>SUMIFS(Baggrundsvariable!D$3:D$296,Baggrundsvariable!$A$3:$A$296,Samlet!$C3407,Baggrundsvariable!$C$3:$C$296,Samlet!$E3407)</f>
        <v>412461</v>
      </c>
      <c r="H3407" s="8">
        <f>SUMIFS(Baggrundsvariable!E$3:E$296,Baggrundsvariable!$A$3:$A$296,Samlet!$C3407,Baggrundsvariable!$C$3:$C$296,Samlet!$E3407)</f>
        <v>0.4916666666666667</v>
      </c>
      <c r="I3407" s="8">
        <f>SUMIFS(Baggrundsvariable!F$3:F$296,Baggrundsvariable!$A$3:$A$296,Samlet!$C3407,Baggrundsvariable!$C$3:$C$296,Samlet!$E3407)</f>
        <v>3</v>
      </c>
      <c r="J3407" s="8">
        <f>SUMIFS(Baggrundsvariable!G$3:G$296,Baggrundsvariable!$A$3:$A$296,Samlet!$C3407,Baggrundsvariable!$C$3:$C$296,Samlet!$E3407)</f>
        <v>13.2</v>
      </c>
      <c r="K3407" s="8">
        <f>SUMIFS(Baggrundsvariable!H$3:H$296,Baggrundsvariable!$A$3:$A$296,Samlet!$C3407,Baggrundsvariable!$C$3:$C$296,Samlet!$E3407)</f>
        <v>9.9</v>
      </c>
      <c r="L3407" s="8">
        <f>SUMIFS(Baggrundsvariable!I$3:I$296,Baggrundsvariable!$A$3:$A$296,Samlet!$C3407,Baggrundsvariable!$C$3:$C$296,Samlet!$E3407)</f>
        <v>7.6211257216305865</v>
      </c>
    </row>
    <row r="3408" spans="1:12">
      <c r="A3408">
        <v>2820</v>
      </c>
      <c r="B3408" t="s">
        <v>652</v>
      </c>
      <c r="C3408">
        <v>157</v>
      </c>
      <c r="D3408" t="s">
        <v>1251</v>
      </c>
      <c r="E3408">
        <v>2019</v>
      </c>
      <c r="F3408" s="15">
        <f>IF(VLOOKUP(IF($A3408&lt;1500,'BM011'!$D$5,IF($A3408&lt;1800,'BM011'!$D$5,IF($A3408&lt;2000,'BM011'!$D$5,$A3408))),'BM011'!$D$5:$U$607,'BM011'!U$609,0)="BRUG KOM",VLOOKUP($C3408,'BM010'!$C$5:$T$102,'BM010'!T$104,0),VLOOKUP(IF($A3408&lt;1500,'BM011'!$D$5,IF($A3408&lt;1800,'BM011'!$D$5,IF($A3408&lt;2000,'BM011'!$D$5,$A3408))),'BM011'!$D$5:$U$607,'BM011'!U$609,0))</f>
        <v>38913.75</v>
      </c>
      <c r="G3408">
        <f>SUMIFS(Baggrundsvariable!D$3:D$296,Baggrundsvariable!$A$3:$A$296,Samlet!$C3408,Baggrundsvariable!$C$3:$C$296,Samlet!$E3408)</f>
        <v>427370</v>
      </c>
      <c r="H3408" s="8">
        <f>SUMIFS(Baggrundsvariable!E$3:E$296,Baggrundsvariable!$A$3:$A$296,Samlet!$C3408,Baggrundsvariable!$C$3:$C$296,Samlet!$E3408)</f>
        <v>0.59999999999999987</v>
      </c>
      <c r="I3408" s="8">
        <f>SUMIFS(Baggrundsvariable!F$3:F$296,Baggrundsvariable!$A$3:$A$296,Samlet!$C3408,Baggrundsvariable!$C$3:$C$296,Samlet!$E3408)</f>
        <v>3.7</v>
      </c>
      <c r="J3408" s="8">
        <f>SUMIFS(Baggrundsvariable!G$3:G$296,Baggrundsvariable!$A$3:$A$296,Samlet!$C3408,Baggrundsvariable!$C$3:$C$296,Samlet!$E3408)</f>
        <v>25.1</v>
      </c>
      <c r="K3408" s="8">
        <f>SUMIFS(Baggrundsvariable!H$3:H$296,Baggrundsvariable!$A$3:$A$296,Samlet!$C3408,Baggrundsvariable!$C$3:$C$296,Samlet!$E3408)</f>
        <v>11.6</v>
      </c>
      <c r="L3408" s="8">
        <f>SUMIFS(Baggrundsvariable!I$3:I$296,Baggrundsvariable!$A$3:$A$296,Samlet!$C3408,Baggrundsvariable!$C$3:$C$296,Samlet!$E3408)</f>
        <v>8.7289647459793382</v>
      </c>
    </row>
    <row r="3409" spans="1:12">
      <c r="A3409">
        <v>2820</v>
      </c>
      <c r="B3409" t="s">
        <v>652</v>
      </c>
      <c r="C3409">
        <v>159</v>
      </c>
      <c r="D3409" t="s">
        <v>1247</v>
      </c>
      <c r="E3409">
        <v>2019</v>
      </c>
      <c r="F3409" s="15">
        <f>IF(VLOOKUP(IF($A3409&lt;1500,'BM011'!$D$5,IF($A3409&lt;1800,'BM011'!$D$5,IF($A3409&lt;2000,'BM011'!$D$5,$A3409))),'BM011'!$D$5:$U$607,'BM011'!U$609,0)="BRUG KOM",VLOOKUP($C3409,'BM010'!$C$5:$T$102,'BM010'!T$104,0),VLOOKUP(IF($A3409&lt;1500,'BM011'!$D$5,IF($A3409&lt;1800,'BM011'!$D$5,IF($A3409&lt;2000,'BM011'!$D$5,$A3409))),'BM011'!$D$5:$U$607,'BM011'!U$609,0))</f>
        <v>38913.75</v>
      </c>
      <c r="G3409">
        <f>SUMIFS(Baggrundsvariable!D$3:D$296,Baggrundsvariable!$A$3:$A$296,Samlet!$C3409,Baggrundsvariable!$C$3:$C$296,Samlet!$E3409)</f>
        <v>250679</v>
      </c>
      <c r="H3409" s="8">
        <f>SUMIFS(Baggrundsvariable!E$3:E$296,Baggrundsvariable!$A$3:$A$296,Samlet!$C3409,Baggrundsvariable!$C$3:$C$296,Samlet!$E3409)</f>
        <v>0.60833333333333328</v>
      </c>
      <c r="I3409" s="8">
        <f>SUMIFS(Baggrundsvariable!F$3:F$296,Baggrundsvariable!$A$3:$A$296,Samlet!$C3409,Baggrundsvariable!$C$3:$C$296,Samlet!$E3409)</f>
        <v>4.5</v>
      </c>
      <c r="J3409" s="8">
        <f>SUMIFS(Baggrundsvariable!G$3:G$296,Baggrundsvariable!$A$3:$A$296,Samlet!$C3409,Baggrundsvariable!$C$3:$C$296,Samlet!$E3409)</f>
        <v>24.2</v>
      </c>
      <c r="K3409" s="8">
        <f>SUMIFS(Baggrundsvariable!H$3:H$296,Baggrundsvariable!$A$3:$A$296,Samlet!$C3409,Baggrundsvariable!$C$3:$C$296,Samlet!$E3409)</f>
        <v>13.7</v>
      </c>
      <c r="L3409" s="8">
        <f>SUMIFS(Baggrundsvariable!I$3:I$296,Baggrundsvariable!$A$3:$A$296,Samlet!$C3409,Baggrundsvariable!$C$3:$C$296,Samlet!$E3409)</f>
        <v>15.649554646556869</v>
      </c>
    </row>
    <row r="3410" spans="1:12">
      <c r="A3410">
        <v>2830</v>
      </c>
      <c r="B3410" t="s">
        <v>653</v>
      </c>
      <c r="C3410">
        <v>173</v>
      </c>
      <c r="D3410" t="s">
        <v>1252</v>
      </c>
      <c r="E3410">
        <v>2019</v>
      </c>
      <c r="F3410" s="15">
        <f>IF(VLOOKUP(IF($A3410&lt;1500,'BM011'!$D$5,IF($A3410&lt;1800,'BM011'!$D$5,IF($A3410&lt;2000,'BM011'!$D$5,$A3410))),'BM011'!$D$5:$U$607,'BM011'!U$609,0)="BRUG KOM",VLOOKUP($C3410,'BM010'!$C$5:$T$102,'BM010'!T$104,0),VLOOKUP(IF($A3410&lt;1500,'BM011'!$D$5,IF($A3410&lt;1800,'BM011'!$D$5,IF($A3410&lt;2000,'BM011'!$D$5,$A3410))),'BM011'!$D$5:$U$607,'BM011'!U$609,0))</f>
        <v>35732.25</v>
      </c>
      <c r="G3410">
        <f>SUMIFS(Baggrundsvariable!D$3:D$296,Baggrundsvariable!$A$3:$A$296,Samlet!$C3410,Baggrundsvariable!$C$3:$C$296,Samlet!$E3410)</f>
        <v>322546</v>
      </c>
      <c r="H3410" s="8">
        <f>SUMIFS(Baggrundsvariable!E$3:E$296,Baggrundsvariable!$A$3:$A$296,Samlet!$C3410,Baggrundsvariable!$C$3:$C$296,Samlet!$E3410)</f>
        <v>0.41666666666666669</v>
      </c>
      <c r="I3410" s="8">
        <f>SUMIFS(Baggrundsvariable!F$3:F$296,Baggrundsvariable!$A$3:$A$296,Samlet!$C3410,Baggrundsvariable!$C$3:$C$296,Samlet!$E3410)</f>
        <v>3.9</v>
      </c>
      <c r="J3410" s="8">
        <f>SUMIFS(Baggrundsvariable!G$3:G$296,Baggrundsvariable!$A$3:$A$296,Samlet!$C3410,Baggrundsvariable!$C$3:$C$296,Samlet!$E3410)</f>
        <v>20</v>
      </c>
      <c r="K3410" s="8">
        <f>SUMIFS(Baggrundsvariable!H$3:H$296,Baggrundsvariable!$A$3:$A$296,Samlet!$C3410,Baggrundsvariable!$C$3:$C$296,Samlet!$E3410)</f>
        <v>10.4</v>
      </c>
      <c r="L3410" s="8">
        <f>SUMIFS(Baggrundsvariable!I$3:I$296,Baggrundsvariable!$A$3:$A$296,Samlet!$C3410,Baggrundsvariable!$C$3:$C$296,Samlet!$E3410)</f>
        <v>9.4328020354782804</v>
      </c>
    </row>
    <row r="3411" spans="1:12">
      <c r="A3411">
        <v>2830</v>
      </c>
      <c r="B3411" t="s">
        <v>653</v>
      </c>
      <c r="C3411">
        <v>230</v>
      </c>
      <c r="D3411" t="s">
        <v>1253</v>
      </c>
      <c r="E3411">
        <v>2019</v>
      </c>
      <c r="F3411" s="15">
        <f>IF(VLOOKUP(IF($A3411&lt;1500,'BM011'!$D$5,IF($A3411&lt;1800,'BM011'!$D$5,IF($A3411&lt;2000,'BM011'!$D$5,$A3411))),'BM011'!$D$5:$U$607,'BM011'!U$609,0)="BRUG KOM",VLOOKUP($C3411,'BM010'!$C$5:$T$102,'BM010'!T$104,0),VLOOKUP(IF($A3411&lt;1500,'BM011'!$D$5,IF($A3411&lt;1800,'BM011'!$D$5,IF($A3411&lt;2000,'BM011'!$D$5,$A3411))),'BM011'!$D$5:$U$607,'BM011'!U$609,0))</f>
        <v>35732.25</v>
      </c>
      <c r="G3411">
        <f>SUMIFS(Baggrundsvariable!D$3:D$296,Baggrundsvariable!$A$3:$A$296,Samlet!$C3411,Baggrundsvariable!$C$3:$C$296,Samlet!$E3411)</f>
        <v>412461</v>
      </c>
      <c r="H3411" s="8">
        <f>SUMIFS(Baggrundsvariable!E$3:E$296,Baggrundsvariable!$A$3:$A$296,Samlet!$C3411,Baggrundsvariable!$C$3:$C$296,Samlet!$E3411)</f>
        <v>0.4916666666666667</v>
      </c>
      <c r="I3411" s="8">
        <f>SUMIFS(Baggrundsvariable!F$3:F$296,Baggrundsvariable!$A$3:$A$296,Samlet!$C3411,Baggrundsvariable!$C$3:$C$296,Samlet!$E3411)</f>
        <v>3</v>
      </c>
      <c r="J3411" s="8">
        <f>SUMIFS(Baggrundsvariable!G$3:G$296,Baggrundsvariable!$A$3:$A$296,Samlet!$C3411,Baggrundsvariable!$C$3:$C$296,Samlet!$E3411)</f>
        <v>13.2</v>
      </c>
      <c r="K3411" s="8">
        <f>SUMIFS(Baggrundsvariable!H$3:H$296,Baggrundsvariable!$A$3:$A$296,Samlet!$C3411,Baggrundsvariable!$C$3:$C$296,Samlet!$E3411)</f>
        <v>9.9</v>
      </c>
      <c r="L3411" s="8">
        <f>SUMIFS(Baggrundsvariable!I$3:I$296,Baggrundsvariable!$A$3:$A$296,Samlet!$C3411,Baggrundsvariable!$C$3:$C$296,Samlet!$E3411)</f>
        <v>7.6211257216305865</v>
      </c>
    </row>
    <row r="3412" spans="1:12">
      <c r="A3412">
        <v>2840</v>
      </c>
      <c r="B3412" t="s">
        <v>654</v>
      </c>
      <c r="C3412">
        <v>173</v>
      </c>
      <c r="D3412" t="s">
        <v>1252</v>
      </c>
      <c r="E3412">
        <v>2019</v>
      </c>
      <c r="F3412" s="15">
        <f>IF(VLOOKUP(IF($A3412&lt;1500,'BM011'!$D$5,IF($A3412&lt;1800,'BM011'!$D$5,IF($A3412&lt;2000,'BM011'!$D$5,$A3412))),'BM011'!$D$5:$U$607,'BM011'!U$609,0)="BRUG KOM",VLOOKUP($C3412,'BM010'!$C$5:$T$102,'BM010'!T$104,0),VLOOKUP(IF($A3412&lt;1500,'BM011'!$D$5,IF($A3412&lt;1800,'BM011'!$D$5,IF($A3412&lt;2000,'BM011'!$D$5,$A3412))),'BM011'!$D$5:$U$607,'BM011'!U$609,0))</f>
        <v>35776.75</v>
      </c>
      <c r="G3412">
        <f>SUMIFS(Baggrundsvariable!D$3:D$296,Baggrundsvariable!$A$3:$A$296,Samlet!$C3412,Baggrundsvariable!$C$3:$C$296,Samlet!$E3412)</f>
        <v>322546</v>
      </c>
      <c r="H3412" s="8">
        <f>SUMIFS(Baggrundsvariable!E$3:E$296,Baggrundsvariable!$A$3:$A$296,Samlet!$C3412,Baggrundsvariable!$C$3:$C$296,Samlet!$E3412)</f>
        <v>0.41666666666666669</v>
      </c>
      <c r="I3412" s="8">
        <f>SUMIFS(Baggrundsvariable!F$3:F$296,Baggrundsvariable!$A$3:$A$296,Samlet!$C3412,Baggrundsvariable!$C$3:$C$296,Samlet!$E3412)</f>
        <v>3.9</v>
      </c>
      <c r="J3412" s="8">
        <f>SUMIFS(Baggrundsvariable!G$3:G$296,Baggrundsvariable!$A$3:$A$296,Samlet!$C3412,Baggrundsvariable!$C$3:$C$296,Samlet!$E3412)</f>
        <v>20</v>
      </c>
      <c r="K3412" s="8">
        <f>SUMIFS(Baggrundsvariable!H$3:H$296,Baggrundsvariable!$A$3:$A$296,Samlet!$C3412,Baggrundsvariable!$C$3:$C$296,Samlet!$E3412)</f>
        <v>10.4</v>
      </c>
      <c r="L3412" s="8">
        <f>SUMIFS(Baggrundsvariable!I$3:I$296,Baggrundsvariable!$A$3:$A$296,Samlet!$C3412,Baggrundsvariable!$C$3:$C$296,Samlet!$E3412)</f>
        <v>9.4328020354782804</v>
      </c>
    </row>
    <row r="3413" spans="1:12">
      <c r="A3413">
        <v>2840</v>
      </c>
      <c r="B3413" t="s">
        <v>654</v>
      </c>
      <c r="C3413">
        <v>230</v>
      </c>
      <c r="D3413" t="s">
        <v>1253</v>
      </c>
      <c r="E3413">
        <v>2019</v>
      </c>
      <c r="F3413" s="15">
        <f>IF(VLOOKUP(IF($A3413&lt;1500,'BM011'!$D$5,IF($A3413&lt;1800,'BM011'!$D$5,IF($A3413&lt;2000,'BM011'!$D$5,$A3413))),'BM011'!$D$5:$U$607,'BM011'!U$609,0)="BRUG KOM",VLOOKUP($C3413,'BM010'!$C$5:$T$102,'BM010'!T$104,0),VLOOKUP(IF($A3413&lt;1500,'BM011'!$D$5,IF($A3413&lt;1800,'BM011'!$D$5,IF($A3413&lt;2000,'BM011'!$D$5,$A3413))),'BM011'!$D$5:$U$607,'BM011'!U$609,0))</f>
        <v>35776.75</v>
      </c>
      <c r="G3413">
        <f>SUMIFS(Baggrundsvariable!D$3:D$296,Baggrundsvariable!$A$3:$A$296,Samlet!$C3413,Baggrundsvariable!$C$3:$C$296,Samlet!$E3413)</f>
        <v>412461</v>
      </c>
      <c r="H3413" s="8">
        <f>SUMIFS(Baggrundsvariable!E$3:E$296,Baggrundsvariable!$A$3:$A$296,Samlet!$C3413,Baggrundsvariable!$C$3:$C$296,Samlet!$E3413)</f>
        <v>0.4916666666666667</v>
      </c>
      <c r="I3413" s="8">
        <f>SUMIFS(Baggrundsvariable!F$3:F$296,Baggrundsvariable!$A$3:$A$296,Samlet!$C3413,Baggrundsvariable!$C$3:$C$296,Samlet!$E3413)</f>
        <v>3</v>
      </c>
      <c r="J3413" s="8">
        <f>SUMIFS(Baggrundsvariable!G$3:G$296,Baggrundsvariable!$A$3:$A$296,Samlet!$C3413,Baggrundsvariable!$C$3:$C$296,Samlet!$E3413)</f>
        <v>13.2</v>
      </c>
      <c r="K3413" s="8">
        <f>SUMIFS(Baggrundsvariable!H$3:H$296,Baggrundsvariable!$A$3:$A$296,Samlet!$C3413,Baggrundsvariable!$C$3:$C$296,Samlet!$E3413)</f>
        <v>9.9</v>
      </c>
      <c r="L3413" s="8">
        <f>SUMIFS(Baggrundsvariable!I$3:I$296,Baggrundsvariable!$A$3:$A$296,Samlet!$C3413,Baggrundsvariable!$C$3:$C$296,Samlet!$E3413)</f>
        <v>7.6211257216305865</v>
      </c>
    </row>
    <row r="3414" spans="1:12">
      <c r="A3414">
        <v>2850</v>
      </c>
      <c r="B3414" t="s">
        <v>655</v>
      </c>
      <c r="C3414">
        <v>230</v>
      </c>
      <c r="D3414" t="s">
        <v>1253</v>
      </c>
      <c r="E3414">
        <v>2019</v>
      </c>
      <c r="F3414" s="15">
        <f>IF(VLOOKUP(IF($A3414&lt;1500,'BM011'!$D$5,IF($A3414&lt;1800,'BM011'!$D$5,IF($A3414&lt;2000,'BM011'!$D$5,$A3414))),'BM011'!$D$5:$U$607,'BM011'!U$609,0)="BRUG KOM",VLOOKUP($C3414,'BM010'!$C$5:$T$102,'BM010'!T$104,0),VLOOKUP(IF($A3414&lt;1500,'BM011'!$D$5,IF($A3414&lt;1800,'BM011'!$D$5,IF($A3414&lt;2000,'BM011'!$D$5,$A3414))),'BM011'!$D$5:$U$607,'BM011'!U$609,0))</f>
        <v>30753</v>
      </c>
      <c r="G3414">
        <f>SUMIFS(Baggrundsvariable!D$3:D$296,Baggrundsvariable!$A$3:$A$296,Samlet!$C3414,Baggrundsvariable!$C$3:$C$296,Samlet!$E3414)</f>
        <v>412461</v>
      </c>
      <c r="H3414" s="8">
        <f>SUMIFS(Baggrundsvariable!E$3:E$296,Baggrundsvariable!$A$3:$A$296,Samlet!$C3414,Baggrundsvariable!$C$3:$C$296,Samlet!$E3414)</f>
        <v>0.4916666666666667</v>
      </c>
      <c r="I3414" s="8">
        <f>SUMIFS(Baggrundsvariable!F$3:F$296,Baggrundsvariable!$A$3:$A$296,Samlet!$C3414,Baggrundsvariable!$C$3:$C$296,Samlet!$E3414)</f>
        <v>3</v>
      </c>
      <c r="J3414" s="8">
        <f>SUMIFS(Baggrundsvariable!G$3:G$296,Baggrundsvariable!$A$3:$A$296,Samlet!$C3414,Baggrundsvariable!$C$3:$C$296,Samlet!$E3414)</f>
        <v>13.2</v>
      </c>
      <c r="K3414" s="8">
        <f>SUMIFS(Baggrundsvariable!H$3:H$296,Baggrundsvariable!$A$3:$A$296,Samlet!$C3414,Baggrundsvariable!$C$3:$C$296,Samlet!$E3414)</f>
        <v>9.9</v>
      </c>
      <c r="L3414" s="8">
        <f>SUMIFS(Baggrundsvariable!I$3:I$296,Baggrundsvariable!$A$3:$A$296,Samlet!$C3414,Baggrundsvariable!$C$3:$C$296,Samlet!$E3414)</f>
        <v>7.6211257216305865</v>
      </c>
    </row>
    <row r="3415" spans="1:12">
      <c r="A3415">
        <v>2860</v>
      </c>
      <c r="B3415" t="s">
        <v>656</v>
      </c>
      <c r="C3415">
        <v>101</v>
      </c>
      <c r="D3415" t="s">
        <v>1232</v>
      </c>
      <c r="E3415">
        <v>2019</v>
      </c>
      <c r="F3415" s="15">
        <f>IF(VLOOKUP(IF($A3415&lt;1500,'BM011'!$D$5,IF($A3415&lt;1800,'BM011'!$D$5,IF($A3415&lt;2000,'BM011'!$D$5,$A3415))),'BM011'!$D$5:$U$607,'BM011'!U$609,0)="BRUG KOM",VLOOKUP($C3415,'BM010'!$C$5:$T$102,'BM010'!T$104,0),VLOOKUP(IF($A3415&lt;1500,'BM011'!$D$5,IF($A3415&lt;1800,'BM011'!$D$5,IF($A3415&lt;2000,'BM011'!$D$5,$A3415))),'BM011'!$D$5:$U$607,'BM011'!U$609,0))</f>
        <v>30643</v>
      </c>
      <c r="G3415">
        <f>SUMIFS(Baggrundsvariable!D$3:D$296,Baggrundsvariable!$A$3:$A$296,Samlet!$C3415,Baggrundsvariable!$C$3:$C$296,Samlet!$E3415)</f>
        <v>228338</v>
      </c>
      <c r="H3415" s="8">
        <f>SUMIFS(Baggrundsvariable!E$3:E$296,Baggrundsvariable!$A$3:$A$296,Samlet!$C3415,Baggrundsvariable!$C$3:$C$296,Samlet!$E3415)</f>
        <v>0.7583333333333333</v>
      </c>
      <c r="I3415" s="8">
        <f>SUMIFS(Baggrundsvariable!F$3:F$296,Baggrundsvariable!$A$3:$A$296,Samlet!$C3415,Baggrundsvariable!$C$3:$C$296,Samlet!$E3415)</f>
        <v>8.8000000000000007</v>
      </c>
      <c r="J3415" s="8">
        <f>SUMIFS(Baggrundsvariable!G$3:G$296,Baggrundsvariable!$A$3:$A$296,Samlet!$C3415,Baggrundsvariable!$C$3:$C$296,Samlet!$E3415)</f>
        <v>44.9</v>
      </c>
      <c r="K3415" s="8">
        <f>SUMIFS(Baggrundsvariable!H$3:H$296,Baggrundsvariable!$A$3:$A$296,Samlet!$C3415,Baggrundsvariable!$C$3:$C$296,Samlet!$E3415)</f>
        <v>18.2</v>
      </c>
      <c r="L3415" s="8">
        <f>SUMIFS(Baggrundsvariable!I$3:I$296,Baggrundsvariable!$A$3:$A$296,Samlet!$C3415,Baggrundsvariable!$C$3:$C$296,Samlet!$E3415)</f>
        <v>15.265994309928374</v>
      </c>
    </row>
    <row r="3416" spans="1:12">
      <c r="A3416">
        <v>2860</v>
      </c>
      <c r="B3416" t="s">
        <v>656</v>
      </c>
      <c r="C3416">
        <v>159</v>
      </c>
      <c r="D3416" t="s">
        <v>1247</v>
      </c>
      <c r="E3416">
        <v>2019</v>
      </c>
      <c r="F3416" s="15">
        <f>IF(VLOOKUP(IF($A3416&lt;1500,'BM011'!$D$5,IF($A3416&lt;1800,'BM011'!$D$5,IF($A3416&lt;2000,'BM011'!$D$5,$A3416))),'BM011'!$D$5:$U$607,'BM011'!U$609,0)="BRUG KOM",VLOOKUP($C3416,'BM010'!$C$5:$T$102,'BM010'!T$104,0),VLOOKUP(IF($A3416&lt;1500,'BM011'!$D$5,IF($A3416&lt;1800,'BM011'!$D$5,IF($A3416&lt;2000,'BM011'!$D$5,$A3416))),'BM011'!$D$5:$U$607,'BM011'!U$609,0))</f>
        <v>30643</v>
      </c>
      <c r="G3416">
        <f>SUMIFS(Baggrundsvariable!D$3:D$296,Baggrundsvariable!$A$3:$A$296,Samlet!$C3416,Baggrundsvariable!$C$3:$C$296,Samlet!$E3416)</f>
        <v>250679</v>
      </c>
      <c r="H3416" s="8">
        <f>SUMIFS(Baggrundsvariable!E$3:E$296,Baggrundsvariable!$A$3:$A$296,Samlet!$C3416,Baggrundsvariable!$C$3:$C$296,Samlet!$E3416)</f>
        <v>0.60833333333333328</v>
      </c>
      <c r="I3416" s="8">
        <f>SUMIFS(Baggrundsvariable!F$3:F$296,Baggrundsvariable!$A$3:$A$296,Samlet!$C3416,Baggrundsvariable!$C$3:$C$296,Samlet!$E3416)</f>
        <v>4.5</v>
      </c>
      <c r="J3416" s="8">
        <f>SUMIFS(Baggrundsvariable!G$3:G$296,Baggrundsvariable!$A$3:$A$296,Samlet!$C3416,Baggrundsvariable!$C$3:$C$296,Samlet!$E3416)</f>
        <v>24.2</v>
      </c>
      <c r="K3416" s="8">
        <f>SUMIFS(Baggrundsvariable!H$3:H$296,Baggrundsvariable!$A$3:$A$296,Samlet!$C3416,Baggrundsvariable!$C$3:$C$296,Samlet!$E3416)</f>
        <v>13.7</v>
      </c>
      <c r="L3416" s="8">
        <f>SUMIFS(Baggrundsvariable!I$3:I$296,Baggrundsvariable!$A$3:$A$296,Samlet!$C3416,Baggrundsvariable!$C$3:$C$296,Samlet!$E3416)</f>
        <v>15.649554646556869</v>
      </c>
    </row>
    <row r="3417" spans="1:12">
      <c r="A3417">
        <v>2870</v>
      </c>
      <c r="B3417" t="s">
        <v>657</v>
      </c>
      <c r="C3417">
        <v>157</v>
      </c>
      <c r="D3417" t="s">
        <v>1251</v>
      </c>
      <c r="E3417">
        <v>2019</v>
      </c>
      <c r="F3417" s="15">
        <f>IF(VLOOKUP(IF($A3417&lt;1500,'BM011'!$D$5,IF($A3417&lt;1800,'BM011'!$D$5,IF($A3417&lt;2000,'BM011'!$D$5,$A3417))),'BM011'!$D$5:$U$607,'BM011'!U$609,0)="BRUG KOM",VLOOKUP($C3417,'BM010'!$C$5:$T$102,'BM010'!T$104,0),VLOOKUP(IF($A3417&lt;1500,'BM011'!$D$5,IF($A3417&lt;1800,'BM011'!$D$5,IF($A3417&lt;2000,'BM011'!$D$5,$A3417))),'BM011'!$D$5:$U$607,'BM011'!U$609,0))</f>
        <v>40073.25</v>
      </c>
      <c r="G3417">
        <f>SUMIFS(Baggrundsvariable!D$3:D$296,Baggrundsvariable!$A$3:$A$296,Samlet!$C3417,Baggrundsvariable!$C$3:$C$296,Samlet!$E3417)</f>
        <v>427370</v>
      </c>
      <c r="H3417" s="8">
        <f>SUMIFS(Baggrundsvariable!E$3:E$296,Baggrundsvariable!$A$3:$A$296,Samlet!$C3417,Baggrundsvariable!$C$3:$C$296,Samlet!$E3417)</f>
        <v>0.59999999999999987</v>
      </c>
      <c r="I3417" s="8">
        <f>SUMIFS(Baggrundsvariable!F$3:F$296,Baggrundsvariable!$A$3:$A$296,Samlet!$C3417,Baggrundsvariable!$C$3:$C$296,Samlet!$E3417)</f>
        <v>3.7</v>
      </c>
      <c r="J3417" s="8">
        <f>SUMIFS(Baggrundsvariable!G$3:G$296,Baggrundsvariable!$A$3:$A$296,Samlet!$C3417,Baggrundsvariable!$C$3:$C$296,Samlet!$E3417)</f>
        <v>25.1</v>
      </c>
      <c r="K3417" s="8">
        <f>SUMIFS(Baggrundsvariable!H$3:H$296,Baggrundsvariable!$A$3:$A$296,Samlet!$C3417,Baggrundsvariable!$C$3:$C$296,Samlet!$E3417)</f>
        <v>11.6</v>
      </c>
      <c r="L3417" s="8">
        <f>SUMIFS(Baggrundsvariable!I$3:I$296,Baggrundsvariable!$A$3:$A$296,Samlet!$C3417,Baggrundsvariable!$C$3:$C$296,Samlet!$E3417)</f>
        <v>8.7289647459793382</v>
      </c>
    </row>
    <row r="3418" spans="1:12">
      <c r="A3418">
        <v>2880</v>
      </c>
      <c r="B3418" t="s">
        <v>658</v>
      </c>
      <c r="C3418">
        <v>159</v>
      </c>
      <c r="D3418" t="s">
        <v>1247</v>
      </c>
      <c r="E3418">
        <v>2019</v>
      </c>
      <c r="F3418" s="15">
        <f>IF(VLOOKUP(IF($A3418&lt;1500,'BM011'!$D$5,IF($A3418&lt;1800,'BM011'!$D$5,IF($A3418&lt;2000,'BM011'!$D$5,$A3418))),'BM011'!$D$5:$U$607,'BM011'!U$609,0)="BRUG KOM",VLOOKUP($C3418,'BM010'!$C$5:$T$102,'BM010'!T$104,0),VLOOKUP(IF($A3418&lt;1500,'BM011'!$D$5,IF($A3418&lt;1800,'BM011'!$D$5,IF($A3418&lt;2000,'BM011'!$D$5,$A3418))),'BM011'!$D$5:$U$607,'BM011'!U$609,0))</f>
        <v>31308.5</v>
      </c>
      <c r="G3418">
        <f>SUMIFS(Baggrundsvariable!D$3:D$296,Baggrundsvariable!$A$3:$A$296,Samlet!$C3418,Baggrundsvariable!$C$3:$C$296,Samlet!$E3418)</f>
        <v>250679</v>
      </c>
      <c r="H3418" s="8">
        <f>SUMIFS(Baggrundsvariable!E$3:E$296,Baggrundsvariable!$A$3:$A$296,Samlet!$C3418,Baggrundsvariable!$C$3:$C$296,Samlet!$E3418)</f>
        <v>0.60833333333333328</v>
      </c>
      <c r="I3418" s="8">
        <f>SUMIFS(Baggrundsvariable!F$3:F$296,Baggrundsvariable!$A$3:$A$296,Samlet!$C3418,Baggrundsvariable!$C$3:$C$296,Samlet!$E3418)</f>
        <v>4.5</v>
      </c>
      <c r="J3418" s="8">
        <f>SUMIFS(Baggrundsvariable!G$3:G$296,Baggrundsvariable!$A$3:$A$296,Samlet!$C3418,Baggrundsvariable!$C$3:$C$296,Samlet!$E3418)</f>
        <v>24.2</v>
      </c>
      <c r="K3418" s="8">
        <f>SUMIFS(Baggrundsvariable!H$3:H$296,Baggrundsvariable!$A$3:$A$296,Samlet!$C3418,Baggrundsvariable!$C$3:$C$296,Samlet!$E3418)</f>
        <v>13.7</v>
      </c>
      <c r="L3418" s="8">
        <f>SUMIFS(Baggrundsvariable!I$3:I$296,Baggrundsvariable!$A$3:$A$296,Samlet!$C3418,Baggrundsvariable!$C$3:$C$296,Samlet!$E3418)</f>
        <v>15.649554646556869</v>
      </c>
    </row>
    <row r="3419" spans="1:12">
      <c r="A3419">
        <v>2880</v>
      </c>
      <c r="B3419" t="s">
        <v>658</v>
      </c>
      <c r="C3419">
        <v>163</v>
      </c>
      <c r="D3419" t="s">
        <v>1248</v>
      </c>
      <c r="E3419">
        <v>2019</v>
      </c>
      <c r="F3419" s="15">
        <f>IF(VLOOKUP(IF($A3419&lt;1500,'BM011'!$D$5,IF($A3419&lt;1800,'BM011'!$D$5,IF($A3419&lt;2000,'BM011'!$D$5,$A3419))),'BM011'!$D$5:$U$607,'BM011'!U$609,0)="BRUG KOM",VLOOKUP($C3419,'BM010'!$C$5:$T$102,'BM010'!T$104,0),VLOOKUP(IF($A3419&lt;1500,'BM011'!$D$5,IF($A3419&lt;1800,'BM011'!$D$5,IF($A3419&lt;2000,'BM011'!$D$5,$A3419))),'BM011'!$D$5:$U$607,'BM011'!U$609,0))</f>
        <v>31308.5</v>
      </c>
      <c r="G3419">
        <f>SUMIFS(Baggrundsvariable!D$3:D$296,Baggrundsvariable!$A$3:$A$296,Samlet!$C3419,Baggrundsvariable!$C$3:$C$296,Samlet!$E3419)</f>
        <v>236643</v>
      </c>
      <c r="H3419" s="8">
        <f>SUMIFS(Baggrundsvariable!E$3:E$296,Baggrundsvariable!$A$3:$A$296,Samlet!$C3419,Baggrundsvariable!$C$3:$C$296,Samlet!$E3419)</f>
        <v>0.36666666666666664</v>
      </c>
      <c r="I3419" s="8">
        <f>SUMIFS(Baggrundsvariable!F$3:F$296,Baggrundsvariable!$A$3:$A$296,Samlet!$C3419,Baggrundsvariable!$C$3:$C$296,Samlet!$E3419)</f>
        <v>5.8</v>
      </c>
      <c r="J3419" s="8">
        <f>SUMIFS(Baggrundsvariable!G$3:G$296,Baggrundsvariable!$A$3:$A$296,Samlet!$C3419,Baggrundsvariable!$C$3:$C$296,Samlet!$E3419)</f>
        <v>18.8</v>
      </c>
      <c r="K3419" s="8">
        <f>SUMIFS(Baggrundsvariable!H$3:H$296,Baggrundsvariable!$A$3:$A$296,Samlet!$C3419,Baggrundsvariable!$C$3:$C$296,Samlet!$E3419)</f>
        <v>16.7</v>
      </c>
      <c r="L3419" s="8">
        <f>SUMIFS(Baggrundsvariable!I$3:I$296,Baggrundsvariable!$A$3:$A$296,Samlet!$C3419,Baggrundsvariable!$C$3:$C$296,Samlet!$E3419)</f>
        <v>15.308691101288051</v>
      </c>
    </row>
    <row r="3420" spans="1:12">
      <c r="A3420">
        <v>2880</v>
      </c>
      <c r="B3420" t="s">
        <v>658</v>
      </c>
      <c r="C3420">
        <v>190</v>
      </c>
      <c r="D3420" t="s">
        <v>1254</v>
      </c>
      <c r="E3420">
        <v>2019</v>
      </c>
      <c r="F3420" s="15">
        <f>IF(VLOOKUP(IF($A3420&lt;1500,'BM011'!$D$5,IF($A3420&lt;1800,'BM011'!$D$5,IF($A3420&lt;2000,'BM011'!$D$5,$A3420))),'BM011'!$D$5:$U$607,'BM011'!U$609,0)="BRUG KOM",VLOOKUP($C3420,'BM010'!$C$5:$T$102,'BM010'!T$104,0),VLOOKUP(IF($A3420&lt;1500,'BM011'!$D$5,IF($A3420&lt;1800,'BM011'!$D$5,IF($A3420&lt;2000,'BM011'!$D$5,$A3420))),'BM011'!$D$5:$U$607,'BM011'!U$609,0))</f>
        <v>31308.5</v>
      </c>
      <c r="G3420">
        <f>SUMIFS(Baggrundsvariable!D$3:D$296,Baggrundsvariable!$A$3:$A$296,Samlet!$C3420,Baggrundsvariable!$C$3:$C$296,Samlet!$E3420)</f>
        <v>308833</v>
      </c>
      <c r="H3420" s="8">
        <f>SUMIFS(Baggrundsvariable!E$3:E$296,Baggrundsvariable!$A$3:$A$296,Samlet!$C3420,Baggrundsvariable!$C$3:$C$296,Samlet!$E3420)</f>
        <v>0.36666666666666664</v>
      </c>
      <c r="I3420" s="8">
        <f>SUMIFS(Baggrundsvariable!F$3:F$296,Baggrundsvariable!$A$3:$A$296,Samlet!$C3420,Baggrundsvariable!$C$3:$C$296,Samlet!$E3420)</f>
        <v>3.1</v>
      </c>
      <c r="J3420" s="8">
        <f>SUMIFS(Baggrundsvariable!G$3:G$296,Baggrundsvariable!$A$3:$A$296,Samlet!$C3420,Baggrundsvariable!$C$3:$C$296,Samlet!$E3420)</f>
        <v>15.7</v>
      </c>
      <c r="K3420" s="8">
        <f>SUMIFS(Baggrundsvariable!H$3:H$296,Baggrundsvariable!$A$3:$A$296,Samlet!$C3420,Baggrundsvariable!$C$3:$C$296,Samlet!$E3420)</f>
        <v>12.4</v>
      </c>
      <c r="L3420" s="8">
        <f>SUMIFS(Baggrundsvariable!I$3:I$296,Baggrundsvariable!$A$3:$A$296,Samlet!$C3420,Baggrundsvariable!$C$3:$C$296,Samlet!$E3420)</f>
        <v>10.557450404606003</v>
      </c>
    </row>
    <row r="3421" spans="1:12">
      <c r="A3421">
        <v>2900</v>
      </c>
      <c r="B3421" t="s">
        <v>659</v>
      </c>
      <c r="C3421">
        <v>101</v>
      </c>
      <c r="D3421" t="s">
        <v>1232</v>
      </c>
      <c r="E3421">
        <v>2019</v>
      </c>
      <c r="F3421" s="15">
        <f>IF(VLOOKUP(IF($A3421&lt;1500,'BM011'!$D$5,IF($A3421&lt;1800,'BM011'!$D$5,IF($A3421&lt;2000,'BM011'!$D$5,$A3421))),'BM011'!$D$5:$U$607,'BM011'!U$609,0)="BRUG KOM",VLOOKUP($C3421,'BM010'!$C$5:$T$102,'BM010'!T$104,0),VLOOKUP(IF($A3421&lt;1500,'BM011'!$D$5,IF($A3421&lt;1800,'BM011'!$D$5,IF($A3421&lt;2000,'BM011'!$D$5,$A3421))),'BM011'!$D$5:$U$607,'BM011'!U$609,0))</f>
        <v>44683.75</v>
      </c>
      <c r="G3421">
        <f>SUMIFS(Baggrundsvariable!D$3:D$296,Baggrundsvariable!$A$3:$A$296,Samlet!$C3421,Baggrundsvariable!$C$3:$C$296,Samlet!$E3421)</f>
        <v>228338</v>
      </c>
      <c r="H3421" s="8">
        <f>SUMIFS(Baggrundsvariable!E$3:E$296,Baggrundsvariable!$A$3:$A$296,Samlet!$C3421,Baggrundsvariable!$C$3:$C$296,Samlet!$E3421)</f>
        <v>0.7583333333333333</v>
      </c>
      <c r="I3421" s="8">
        <f>SUMIFS(Baggrundsvariable!F$3:F$296,Baggrundsvariable!$A$3:$A$296,Samlet!$C3421,Baggrundsvariable!$C$3:$C$296,Samlet!$E3421)</f>
        <v>8.8000000000000007</v>
      </c>
      <c r="J3421" s="8">
        <f>SUMIFS(Baggrundsvariable!G$3:G$296,Baggrundsvariable!$A$3:$A$296,Samlet!$C3421,Baggrundsvariable!$C$3:$C$296,Samlet!$E3421)</f>
        <v>44.9</v>
      </c>
      <c r="K3421" s="8">
        <f>SUMIFS(Baggrundsvariable!H$3:H$296,Baggrundsvariable!$A$3:$A$296,Samlet!$C3421,Baggrundsvariable!$C$3:$C$296,Samlet!$E3421)</f>
        <v>18.2</v>
      </c>
      <c r="L3421" s="8">
        <f>SUMIFS(Baggrundsvariable!I$3:I$296,Baggrundsvariable!$A$3:$A$296,Samlet!$C3421,Baggrundsvariable!$C$3:$C$296,Samlet!$E3421)</f>
        <v>15.265994309928374</v>
      </c>
    </row>
    <row r="3422" spans="1:12">
      <c r="A3422">
        <v>2900</v>
      </c>
      <c r="B3422" t="s">
        <v>659</v>
      </c>
      <c r="C3422">
        <v>157</v>
      </c>
      <c r="D3422" t="s">
        <v>1251</v>
      </c>
      <c r="E3422">
        <v>2019</v>
      </c>
      <c r="F3422" s="15">
        <f>IF(VLOOKUP(IF($A3422&lt;1500,'BM011'!$D$5,IF($A3422&lt;1800,'BM011'!$D$5,IF($A3422&lt;2000,'BM011'!$D$5,$A3422))),'BM011'!$D$5:$U$607,'BM011'!U$609,0)="BRUG KOM",VLOOKUP($C3422,'BM010'!$C$5:$T$102,'BM010'!T$104,0),VLOOKUP(IF($A3422&lt;1500,'BM011'!$D$5,IF($A3422&lt;1800,'BM011'!$D$5,IF($A3422&lt;2000,'BM011'!$D$5,$A3422))),'BM011'!$D$5:$U$607,'BM011'!U$609,0))</f>
        <v>44683.75</v>
      </c>
      <c r="G3422">
        <f>SUMIFS(Baggrundsvariable!D$3:D$296,Baggrundsvariable!$A$3:$A$296,Samlet!$C3422,Baggrundsvariable!$C$3:$C$296,Samlet!$E3422)</f>
        <v>427370</v>
      </c>
      <c r="H3422" s="8">
        <f>SUMIFS(Baggrundsvariable!E$3:E$296,Baggrundsvariable!$A$3:$A$296,Samlet!$C3422,Baggrundsvariable!$C$3:$C$296,Samlet!$E3422)</f>
        <v>0.59999999999999987</v>
      </c>
      <c r="I3422" s="8">
        <f>SUMIFS(Baggrundsvariable!F$3:F$296,Baggrundsvariable!$A$3:$A$296,Samlet!$C3422,Baggrundsvariable!$C$3:$C$296,Samlet!$E3422)</f>
        <v>3.7</v>
      </c>
      <c r="J3422" s="8">
        <f>SUMIFS(Baggrundsvariable!G$3:G$296,Baggrundsvariable!$A$3:$A$296,Samlet!$C3422,Baggrundsvariable!$C$3:$C$296,Samlet!$E3422)</f>
        <v>25.1</v>
      </c>
      <c r="K3422" s="8">
        <f>SUMIFS(Baggrundsvariable!H$3:H$296,Baggrundsvariable!$A$3:$A$296,Samlet!$C3422,Baggrundsvariable!$C$3:$C$296,Samlet!$E3422)</f>
        <v>11.6</v>
      </c>
      <c r="L3422" s="8">
        <f>SUMIFS(Baggrundsvariable!I$3:I$296,Baggrundsvariable!$A$3:$A$296,Samlet!$C3422,Baggrundsvariable!$C$3:$C$296,Samlet!$E3422)</f>
        <v>8.7289647459793382</v>
      </c>
    </row>
    <row r="3423" spans="1:12">
      <c r="A3423">
        <v>2920</v>
      </c>
      <c r="B3423" t="s">
        <v>660</v>
      </c>
      <c r="C3423">
        <v>157</v>
      </c>
      <c r="D3423" t="s">
        <v>1251</v>
      </c>
      <c r="E3423">
        <v>2019</v>
      </c>
      <c r="F3423" s="15">
        <f>IF(VLOOKUP(IF($A3423&lt;1500,'BM011'!$D$5,IF($A3423&lt;1800,'BM011'!$D$5,IF($A3423&lt;2000,'BM011'!$D$5,$A3423))),'BM011'!$D$5:$U$607,'BM011'!U$609,0)="BRUG KOM",VLOOKUP($C3423,'BM010'!$C$5:$T$102,'BM010'!T$104,0),VLOOKUP(IF($A3423&lt;1500,'BM011'!$D$5,IF($A3423&lt;1800,'BM011'!$D$5,IF($A3423&lt;2000,'BM011'!$D$5,$A3423))),'BM011'!$D$5:$U$607,'BM011'!U$609,0))</f>
        <v>49459.25</v>
      </c>
      <c r="G3423">
        <f>SUMIFS(Baggrundsvariable!D$3:D$296,Baggrundsvariable!$A$3:$A$296,Samlet!$C3423,Baggrundsvariable!$C$3:$C$296,Samlet!$E3423)</f>
        <v>427370</v>
      </c>
      <c r="H3423" s="8">
        <f>SUMIFS(Baggrundsvariable!E$3:E$296,Baggrundsvariable!$A$3:$A$296,Samlet!$C3423,Baggrundsvariable!$C$3:$C$296,Samlet!$E3423)</f>
        <v>0.59999999999999987</v>
      </c>
      <c r="I3423" s="8">
        <f>SUMIFS(Baggrundsvariable!F$3:F$296,Baggrundsvariable!$A$3:$A$296,Samlet!$C3423,Baggrundsvariable!$C$3:$C$296,Samlet!$E3423)</f>
        <v>3.7</v>
      </c>
      <c r="J3423" s="8">
        <f>SUMIFS(Baggrundsvariable!G$3:G$296,Baggrundsvariable!$A$3:$A$296,Samlet!$C3423,Baggrundsvariable!$C$3:$C$296,Samlet!$E3423)</f>
        <v>25.1</v>
      </c>
      <c r="K3423" s="8">
        <f>SUMIFS(Baggrundsvariable!H$3:H$296,Baggrundsvariable!$A$3:$A$296,Samlet!$C3423,Baggrundsvariable!$C$3:$C$296,Samlet!$E3423)</f>
        <v>11.6</v>
      </c>
      <c r="L3423" s="8">
        <f>SUMIFS(Baggrundsvariable!I$3:I$296,Baggrundsvariable!$A$3:$A$296,Samlet!$C3423,Baggrundsvariable!$C$3:$C$296,Samlet!$E3423)</f>
        <v>8.7289647459793382</v>
      </c>
    </row>
    <row r="3424" spans="1:12">
      <c r="A3424">
        <v>2930</v>
      </c>
      <c r="B3424" t="s">
        <v>661</v>
      </c>
      <c r="C3424">
        <v>157</v>
      </c>
      <c r="D3424" t="s">
        <v>1251</v>
      </c>
      <c r="E3424">
        <v>2019</v>
      </c>
      <c r="F3424" s="15">
        <f>IF(VLOOKUP(IF($A3424&lt;1500,'BM011'!$D$5,IF($A3424&lt;1800,'BM011'!$D$5,IF($A3424&lt;2000,'BM011'!$D$5,$A3424))),'BM011'!$D$5:$U$607,'BM011'!U$609,0)="BRUG KOM",VLOOKUP($C3424,'BM010'!$C$5:$T$102,'BM010'!T$104,0),VLOOKUP(IF($A3424&lt;1500,'BM011'!$D$5,IF($A3424&lt;1800,'BM011'!$D$5,IF($A3424&lt;2000,'BM011'!$D$5,$A3424))),'BM011'!$D$5:$U$607,'BM011'!U$609,0))</f>
        <v>50357.75</v>
      </c>
      <c r="G3424">
        <f>SUMIFS(Baggrundsvariable!D$3:D$296,Baggrundsvariable!$A$3:$A$296,Samlet!$C3424,Baggrundsvariable!$C$3:$C$296,Samlet!$E3424)</f>
        <v>427370</v>
      </c>
      <c r="H3424" s="8">
        <f>SUMIFS(Baggrundsvariable!E$3:E$296,Baggrundsvariable!$A$3:$A$296,Samlet!$C3424,Baggrundsvariable!$C$3:$C$296,Samlet!$E3424)</f>
        <v>0.59999999999999987</v>
      </c>
      <c r="I3424" s="8">
        <f>SUMIFS(Baggrundsvariable!F$3:F$296,Baggrundsvariable!$A$3:$A$296,Samlet!$C3424,Baggrundsvariable!$C$3:$C$296,Samlet!$E3424)</f>
        <v>3.7</v>
      </c>
      <c r="J3424" s="8">
        <f>SUMIFS(Baggrundsvariable!G$3:G$296,Baggrundsvariable!$A$3:$A$296,Samlet!$C3424,Baggrundsvariable!$C$3:$C$296,Samlet!$E3424)</f>
        <v>25.1</v>
      </c>
      <c r="K3424" s="8">
        <f>SUMIFS(Baggrundsvariable!H$3:H$296,Baggrundsvariable!$A$3:$A$296,Samlet!$C3424,Baggrundsvariable!$C$3:$C$296,Samlet!$E3424)</f>
        <v>11.6</v>
      </c>
      <c r="L3424" s="8">
        <f>SUMIFS(Baggrundsvariable!I$3:I$296,Baggrundsvariable!$A$3:$A$296,Samlet!$C3424,Baggrundsvariable!$C$3:$C$296,Samlet!$E3424)</f>
        <v>8.7289647459793382</v>
      </c>
    </row>
    <row r="3425" spans="1:12">
      <c r="A3425">
        <v>2930</v>
      </c>
      <c r="B3425" t="s">
        <v>661</v>
      </c>
      <c r="C3425">
        <v>173</v>
      </c>
      <c r="D3425" t="s">
        <v>1252</v>
      </c>
      <c r="E3425">
        <v>2019</v>
      </c>
      <c r="F3425" s="15">
        <f>IF(VLOOKUP(IF($A3425&lt;1500,'BM011'!$D$5,IF($A3425&lt;1800,'BM011'!$D$5,IF($A3425&lt;2000,'BM011'!$D$5,$A3425))),'BM011'!$D$5:$U$607,'BM011'!U$609,0)="BRUG KOM",VLOOKUP($C3425,'BM010'!$C$5:$T$102,'BM010'!T$104,0),VLOOKUP(IF($A3425&lt;1500,'BM011'!$D$5,IF($A3425&lt;1800,'BM011'!$D$5,IF($A3425&lt;2000,'BM011'!$D$5,$A3425))),'BM011'!$D$5:$U$607,'BM011'!U$609,0))</f>
        <v>50357.75</v>
      </c>
      <c r="G3425">
        <f>SUMIFS(Baggrundsvariable!D$3:D$296,Baggrundsvariable!$A$3:$A$296,Samlet!$C3425,Baggrundsvariable!$C$3:$C$296,Samlet!$E3425)</f>
        <v>322546</v>
      </c>
      <c r="H3425" s="8">
        <f>SUMIFS(Baggrundsvariable!E$3:E$296,Baggrundsvariable!$A$3:$A$296,Samlet!$C3425,Baggrundsvariable!$C$3:$C$296,Samlet!$E3425)</f>
        <v>0.41666666666666669</v>
      </c>
      <c r="I3425" s="8">
        <f>SUMIFS(Baggrundsvariable!F$3:F$296,Baggrundsvariable!$A$3:$A$296,Samlet!$C3425,Baggrundsvariable!$C$3:$C$296,Samlet!$E3425)</f>
        <v>3.9</v>
      </c>
      <c r="J3425" s="8">
        <f>SUMIFS(Baggrundsvariable!G$3:G$296,Baggrundsvariable!$A$3:$A$296,Samlet!$C3425,Baggrundsvariable!$C$3:$C$296,Samlet!$E3425)</f>
        <v>20</v>
      </c>
      <c r="K3425" s="8">
        <f>SUMIFS(Baggrundsvariable!H$3:H$296,Baggrundsvariable!$A$3:$A$296,Samlet!$C3425,Baggrundsvariable!$C$3:$C$296,Samlet!$E3425)</f>
        <v>10.4</v>
      </c>
      <c r="L3425" s="8">
        <f>SUMIFS(Baggrundsvariable!I$3:I$296,Baggrundsvariable!$A$3:$A$296,Samlet!$C3425,Baggrundsvariable!$C$3:$C$296,Samlet!$E3425)</f>
        <v>9.4328020354782804</v>
      </c>
    </row>
    <row r="3426" spans="1:12">
      <c r="A3426">
        <v>2942</v>
      </c>
      <c r="B3426" t="s">
        <v>662</v>
      </c>
      <c r="C3426">
        <v>230</v>
      </c>
      <c r="D3426" t="s">
        <v>1253</v>
      </c>
      <c r="E3426">
        <v>2019</v>
      </c>
      <c r="F3426" s="15">
        <f>IF(VLOOKUP(IF($A3426&lt;1500,'BM011'!$D$5,IF($A3426&lt;1800,'BM011'!$D$5,IF($A3426&lt;2000,'BM011'!$D$5,$A3426))),'BM011'!$D$5:$U$607,'BM011'!U$609,0)="BRUG KOM",VLOOKUP($C3426,'BM010'!$C$5:$T$102,'BM010'!T$104,0),VLOOKUP(IF($A3426&lt;1500,'BM011'!$D$5,IF($A3426&lt;1800,'BM011'!$D$5,IF($A3426&lt;2000,'BM011'!$D$5,$A3426))),'BM011'!$D$5:$U$607,'BM011'!U$609,0))</f>
        <v>32577.5</v>
      </c>
      <c r="G3426">
        <f>SUMIFS(Baggrundsvariable!D$3:D$296,Baggrundsvariable!$A$3:$A$296,Samlet!$C3426,Baggrundsvariable!$C$3:$C$296,Samlet!$E3426)</f>
        <v>412461</v>
      </c>
      <c r="H3426" s="8">
        <f>SUMIFS(Baggrundsvariable!E$3:E$296,Baggrundsvariable!$A$3:$A$296,Samlet!$C3426,Baggrundsvariable!$C$3:$C$296,Samlet!$E3426)</f>
        <v>0.4916666666666667</v>
      </c>
      <c r="I3426" s="8">
        <f>SUMIFS(Baggrundsvariable!F$3:F$296,Baggrundsvariable!$A$3:$A$296,Samlet!$C3426,Baggrundsvariable!$C$3:$C$296,Samlet!$E3426)</f>
        <v>3</v>
      </c>
      <c r="J3426" s="8">
        <f>SUMIFS(Baggrundsvariable!G$3:G$296,Baggrundsvariable!$A$3:$A$296,Samlet!$C3426,Baggrundsvariable!$C$3:$C$296,Samlet!$E3426)</f>
        <v>13.2</v>
      </c>
      <c r="K3426" s="8">
        <f>SUMIFS(Baggrundsvariable!H$3:H$296,Baggrundsvariable!$A$3:$A$296,Samlet!$C3426,Baggrundsvariable!$C$3:$C$296,Samlet!$E3426)</f>
        <v>9.9</v>
      </c>
      <c r="L3426" s="8">
        <f>SUMIFS(Baggrundsvariable!I$3:I$296,Baggrundsvariable!$A$3:$A$296,Samlet!$C3426,Baggrundsvariable!$C$3:$C$296,Samlet!$E3426)</f>
        <v>7.6211257216305865</v>
      </c>
    </row>
    <row r="3427" spans="1:12">
      <c r="A3427">
        <v>2950</v>
      </c>
      <c r="B3427" t="s">
        <v>663</v>
      </c>
      <c r="C3427">
        <v>223</v>
      </c>
      <c r="D3427" t="s">
        <v>1255</v>
      </c>
      <c r="E3427">
        <v>2019</v>
      </c>
      <c r="F3427" s="15">
        <f>IF(VLOOKUP(IF($A3427&lt;1500,'BM011'!$D$5,IF($A3427&lt;1800,'BM011'!$D$5,IF($A3427&lt;2000,'BM011'!$D$5,$A3427))),'BM011'!$D$5:$U$607,'BM011'!U$609,0)="BRUG KOM",VLOOKUP($C3427,'BM010'!$C$5:$T$102,'BM010'!T$104,0),VLOOKUP(IF($A3427&lt;1500,'BM011'!$D$5,IF($A3427&lt;1800,'BM011'!$D$5,IF($A3427&lt;2000,'BM011'!$D$5,$A3427))),'BM011'!$D$5:$U$607,'BM011'!U$609,0))</f>
        <v>35844.5</v>
      </c>
      <c r="G3427">
        <f>SUMIFS(Baggrundsvariable!D$3:D$296,Baggrundsvariable!$A$3:$A$296,Samlet!$C3427,Baggrundsvariable!$C$3:$C$296,Samlet!$E3427)</f>
        <v>375418</v>
      </c>
      <c r="H3427" s="8">
        <f>SUMIFS(Baggrundsvariable!E$3:E$296,Baggrundsvariable!$A$3:$A$296,Samlet!$C3427,Baggrundsvariable!$C$3:$C$296,Samlet!$E3427)</f>
        <v>0.52500000000000002</v>
      </c>
      <c r="I3427" s="8">
        <f>SUMIFS(Baggrundsvariable!F$3:F$296,Baggrundsvariable!$A$3:$A$296,Samlet!$C3427,Baggrundsvariable!$C$3:$C$296,Samlet!$E3427)</f>
        <v>4.3</v>
      </c>
      <c r="J3427" s="8">
        <f>SUMIFS(Baggrundsvariable!G$3:G$296,Baggrundsvariable!$A$3:$A$296,Samlet!$C3427,Baggrundsvariable!$C$3:$C$296,Samlet!$E3427)</f>
        <v>16.100000000000001</v>
      </c>
      <c r="K3427" s="8">
        <f>SUMIFS(Baggrundsvariable!H$3:H$296,Baggrundsvariable!$A$3:$A$296,Samlet!$C3427,Baggrundsvariable!$C$3:$C$296,Samlet!$E3427)</f>
        <v>10.7</v>
      </c>
      <c r="L3427" s="8">
        <f>SUMIFS(Baggrundsvariable!I$3:I$296,Baggrundsvariable!$A$3:$A$296,Samlet!$C3427,Baggrundsvariable!$C$3:$C$296,Samlet!$E3427)</f>
        <v>6.5789078832861527</v>
      </c>
    </row>
    <row r="3428" spans="1:12">
      <c r="A3428">
        <v>2950</v>
      </c>
      <c r="B3428" t="s">
        <v>663</v>
      </c>
      <c r="C3428">
        <v>230</v>
      </c>
      <c r="D3428" t="s">
        <v>1253</v>
      </c>
      <c r="E3428">
        <v>2019</v>
      </c>
      <c r="F3428" s="15">
        <f>IF(VLOOKUP(IF($A3428&lt;1500,'BM011'!$D$5,IF($A3428&lt;1800,'BM011'!$D$5,IF($A3428&lt;2000,'BM011'!$D$5,$A3428))),'BM011'!$D$5:$U$607,'BM011'!U$609,0)="BRUG KOM",VLOOKUP($C3428,'BM010'!$C$5:$T$102,'BM010'!T$104,0),VLOOKUP(IF($A3428&lt;1500,'BM011'!$D$5,IF($A3428&lt;1800,'BM011'!$D$5,IF($A3428&lt;2000,'BM011'!$D$5,$A3428))),'BM011'!$D$5:$U$607,'BM011'!U$609,0))</f>
        <v>35844.5</v>
      </c>
      <c r="G3428">
        <f>SUMIFS(Baggrundsvariable!D$3:D$296,Baggrundsvariable!$A$3:$A$296,Samlet!$C3428,Baggrundsvariable!$C$3:$C$296,Samlet!$E3428)</f>
        <v>412461</v>
      </c>
      <c r="H3428" s="8">
        <f>SUMIFS(Baggrundsvariable!E$3:E$296,Baggrundsvariable!$A$3:$A$296,Samlet!$C3428,Baggrundsvariable!$C$3:$C$296,Samlet!$E3428)</f>
        <v>0.4916666666666667</v>
      </c>
      <c r="I3428" s="8">
        <f>SUMIFS(Baggrundsvariable!F$3:F$296,Baggrundsvariable!$A$3:$A$296,Samlet!$C3428,Baggrundsvariable!$C$3:$C$296,Samlet!$E3428)</f>
        <v>3</v>
      </c>
      <c r="J3428" s="8">
        <f>SUMIFS(Baggrundsvariable!G$3:G$296,Baggrundsvariable!$A$3:$A$296,Samlet!$C3428,Baggrundsvariable!$C$3:$C$296,Samlet!$E3428)</f>
        <v>13.2</v>
      </c>
      <c r="K3428" s="8">
        <f>SUMIFS(Baggrundsvariable!H$3:H$296,Baggrundsvariable!$A$3:$A$296,Samlet!$C3428,Baggrundsvariable!$C$3:$C$296,Samlet!$E3428)</f>
        <v>9.9</v>
      </c>
      <c r="L3428" s="8">
        <f>SUMIFS(Baggrundsvariable!I$3:I$296,Baggrundsvariable!$A$3:$A$296,Samlet!$C3428,Baggrundsvariable!$C$3:$C$296,Samlet!$E3428)</f>
        <v>7.6211257216305865</v>
      </c>
    </row>
    <row r="3429" spans="1:12">
      <c r="A3429">
        <v>2960</v>
      </c>
      <c r="B3429" t="s">
        <v>664</v>
      </c>
      <c r="C3429">
        <v>223</v>
      </c>
      <c r="D3429" t="s">
        <v>1255</v>
      </c>
      <c r="E3429">
        <v>2019</v>
      </c>
      <c r="F3429" s="15">
        <f>IF(VLOOKUP(IF($A3429&lt;1500,'BM011'!$D$5,IF($A3429&lt;1800,'BM011'!$D$5,IF($A3429&lt;2000,'BM011'!$D$5,$A3429))),'BM011'!$D$5:$U$607,'BM011'!U$609,0)="BRUG KOM",VLOOKUP($C3429,'BM010'!$C$5:$T$102,'BM010'!T$104,0),VLOOKUP(IF($A3429&lt;1500,'BM011'!$D$5,IF($A3429&lt;1800,'BM011'!$D$5,IF($A3429&lt;2000,'BM011'!$D$5,$A3429))),'BM011'!$D$5:$U$607,'BM011'!U$609,0))</f>
        <v>35250.75</v>
      </c>
      <c r="G3429">
        <f>SUMIFS(Baggrundsvariable!D$3:D$296,Baggrundsvariable!$A$3:$A$296,Samlet!$C3429,Baggrundsvariable!$C$3:$C$296,Samlet!$E3429)</f>
        <v>375418</v>
      </c>
      <c r="H3429" s="8">
        <f>SUMIFS(Baggrundsvariable!E$3:E$296,Baggrundsvariable!$A$3:$A$296,Samlet!$C3429,Baggrundsvariable!$C$3:$C$296,Samlet!$E3429)</f>
        <v>0.52500000000000002</v>
      </c>
      <c r="I3429" s="8">
        <f>SUMIFS(Baggrundsvariable!F$3:F$296,Baggrundsvariable!$A$3:$A$296,Samlet!$C3429,Baggrundsvariable!$C$3:$C$296,Samlet!$E3429)</f>
        <v>4.3</v>
      </c>
      <c r="J3429" s="8">
        <f>SUMIFS(Baggrundsvariable!G$3:G$296,Baggrundsvariable!$A$3:$A$296,Samlet!$C3429,Baggrundsvariable!$C$3:$C$296,Samlet!$E3429)</f>
        <v>16.100000000000001</v>
      </c>
      <c r="K3429" s="8">
        <f>SUMIFS(Baggrundsvariable!H$3:H$296,Baggrundsvariable!$A$3:$A$296,Samlet!$C3429,Baggrundsvariable!$C$3:$C$296,Samlet!$E3429)</f>
        <v>10.7</v>
      </c>
      <c r="L3429" s="8">
        <f>SUMIFS(Baggrundsvariable!I$3:I$296,Baggrundsvariable!$A$3:$A$296,Samlet!$C3429,Baggrundsvariable!$C$3:$C$296,Samlet!$E3429)</f>
        <v>6.5789078832861527</v>
      </c>
    </row>
    <row r="3430" spans="1:12">
      <c r="A3430">
        <v>2970</v>
      </c>
      <c r="B3430" t="s">
        <v>665</v>
      </c>
      <c r="C3430">
        <v>210</v>
      </c>
      <c r="D3430" t="s">
        <v>1256</v>
      </c>
      <c r="E3430">
        <v>2019</v>
      </c>
      <c r="F3430" s="15">
        <f>IF(VLOOKUP(IF($A3430&lt;1500,'BM011'!$D$5,IF($A3430&lt;1800,'BM011'!$D$5,IF($A3430&lt;2000,'BM011'!$D$5,$A3430))),'BM011'!$D$5:$U$607,'BM011'!U$609,0)="BRUG KOM",VLOOKUP($C3430,'BM010'!$C$5:$T$102,'BM010'!T$104,0),VLOOKUP(IF($A3430&lt;1500,'BM011'!$D$5,IF($A3430&lt;1800,'BM011'!$D$5,IF($A3430&lt;2000,'BM011'!$D$5,$A3430))),'BM011'!$D$5:$U$607,'BM011'!U$609,0))</f>
        <v>27927.75</v>
      </c>
      <c r="G3430">
        <f>SUMIFS(Baggrundsvariable!D$3:D$296,Baggrundsvariable!$A$3:$A$296,Samlet!$C3430,Baggrundsvariable!$C$3:$C$296,Samlet!$E3430)</f>
        <v>281526</v>
      </c>
      <c r="H3430" s="8">
        <f>SUMIFS(Baggrundsvariable!E$3:E$296,Baggrundsvariable!$A$3:$A$296,Samlet!$C3430,Baggrundsvariable!$C$3:$C$296,Samlet!$E3430)</f>
        <v>0.3833333333333333</v>
      </c>
      <c r="I3430" s="8">
        <f>SUMIFS(Baggrundsvariable!F$3:F$296,Baggrundsvariable!$A$3:$A$296,Samlet!$C3430,Baggrundsvariable!$C$3:$C$296,Samlet!$E3430)</f>
        <v>4.0999999999999996</v>
      </c>
      <c r="J3430" s="8">
        <f>SUMIFS(Baggrundsvariable!G$3:G$296,Baggrundsvariable!$A$3:$A$296,Samlet!$C3430,Baggrundsvariable!$C$3:$C$296,Samlet!$E3430)</f>
        <v>18.2</v>
      </c>
      <c r="K3430" s="8">
        <f>SUMIFS(Baggrundsvariable!H$3:H$296,Baggrundsvariable!$A$3:$A$296,Samlet!$C3430,Baggrundsvariable!$C$3:$C$296,Samlet!$E3430)</f>
        <v>9.4</v>
      </c>
      <c r="L3430" s="8">
        <f>SUMIFS(Baggrundsvariable!I$3:I$296,Baggrundsvariable!$A$3:$A$296,Samlet!$C3430,Baggrundsvariable!$C$3:$C$296,Samlet!$E3430)</f>
        <v>11.930020017017526</v>
      </c>
    </row>
    <row r="3431" spans="1:12">
      <c r="A3431">
        <v>2970</v>
      </c>
      <c r="B3431" t="s">
        <v>665</v>
      </c>
      <c r="C3431">
        <v>223</v>
      </c>
      <c r="D3431" t="s">
        <v>1255</v>
      </c>
      <c r="E3431">
        <v>2019</v>
      </c>
      <c r="F3431" s="15">
        <f>IF(VLOOKUP(IF($A3431&lt;1500,'BM011'!$D$5,IF($A3431&lt;1800,'BM011'!$D$5,IF($A3431&lt;2000,'BM011'!$D$5,$A3431))),'BM011'!$D$5:$U$607,'BM011'!U$609,0)="BRUG KOM",VLOOKUP($C3431,'BM010'!$C$5:$T$102,'BM010'!T$104,0),VLOOKUP(IF($A3431&lt;1500,'BM011'!$D$5,IF($A3431&lt;1800,'BM011'!$D$5,IF($A3431&lt;2000,'BM011'!$D$5,$A3431))),'BM011'!$D$5:$U$607,'BM011'!U$609,0))</f>
        <v>27927.75</v>
      </c>
      <c r="G3431">
        <f>SUMIFS(Baggrundsvariable!D$3:D$296,Baggrundsvariable!$A$3:$A$296,Samlet!$C3431,Baggrundsvariable!$C$3:$C$296,Samlet!$E3431)</f>
        <v>375418</v>
      </c>
      <c r="H3431" s="8">
        <f>SUMIFS(Baggrundsvariable!E$3:E$296,Baggrundsvariable!$A$3:$A$296,Samlet!$C3431,Baggrundsvariable!$C$3:$C$296,Samlet!$E3431)</f>
        <v>0.52500000000000002</v>
      </c>
      <c r="I3431" s="8">
        <f>SUMIFS(Baggrundsvariable!F$3:F$296,Baggrundsvariable!$A$3:$A$296,Samlet!$C3431,Baggrundsvariable!$C$3:$C$296,Samlet!$E3431)</f>
        <v>4.3</v>
      </c>
      <c r="J3431" s="8">
        <f>SUMIFS(Baggrundsvariable!G$3:G$296,Baggrundsvariable!$A$3:$A$296,Samlet!$C3431,Baggrundsvariable!$C$3:$C$296,Samlet!$E3431)</f>
        <v>16.100000000000001</v>
      </c>
      <c r="K3431" s="8">
        <f>SUMIFS(Baggrundsvariable!H$3:H$296,Baggrundsvariable!$A$3:$A$296,Samlet!$C3431,Baggrundsvariable!$C$3:$C$296,Samlet!$E3431)</f>
        <v>10.7</v>
      </c>
      <c r="L3431" s="8">
        <f>SUMIFS(Baggrundsvariable!I$3:I$296,Baggrundsvariable!$A$3:$A$296,Samlet!$C3431,Baggrundsvariable!$C$3:$C$296,Samlet!$E3431)</f>
        <v>6.5789078832861527</v>
      </c>
    </row>
    <row r="3432" spans="1:12">
      <c r="A3432">
        <v>2970</v>
      </c>
      <c r="B3432" t="s">
        <v>665</v>
      </c>
      <c r="C3432">
        <v>230</v>
      </c>
      <c r="D3432" t="s">
        <v>1253</v>
      </c>
      <c r="E3432">
        <v>2019</v>
      </c>
      <c r="F3432" s="15">
        <f>IF(VLOOKUP(IF($A3432&lt;1500,'BM011'!$D$5,IF($A3432&lt;1800,'BM011'!$D$5,IF($A3432&lt;2000,'BM011'!$D$5,$A3432))),'BM011'!$D$5:$U$607,'BM011'!U$609,0)="BRUG KOM",VLOOKUP($C3432,'BM010'!$C$5:$T$102,'BM010'!T$104,0),VLOOKUP(IF($A3432&lt;1500,'BM011'!$D$5,IF($A3432&lt;1800,'BM011'!$D$5,IF($A3432&lt;2000,'BM011'!$D$5,$A3432))),'BM011'!$D$5:$U$607,'BM011'!U$609,0))</f>
        <v>27927.75</v>
      </c>
      <c r="G3432">
        <f>SUMIFS(Baggrundsvariable!D$3:D$296,Baggrundsvariable!$A$3:$A$296,Samlet!$C3432,Baggrundsvariable!$C$3:$C$296,Samlet!$E3432)</f>
        <v>412461</v>
      </c>
      <c r="H3432" s="8">
        <f>SUMIFS(Baggrundsvariable!E$3:E$296,Baggrundsvariable!$A$3:$A$296,Samlet!$C3432,Baggrundsvariable!$C$3:$C$296,Samlet!$E3432)</f>
        <v>0.4916666666666667</v>
      </c>
      <c r="I3432" s="8">
        <f>SUMIFS(Baggrundsvariable!F$3:F$296,Baggrundsvariable!$A$3:$A$296,Samlet!$C3432,Baggrundsvariable!$C$3:$C$296,Samlet!$E3432)</f>
        <v>3</v>
      </c>
      <c r="J3432" s="8">
        <f>SUMIFS(Baggrundsvariable!G$3:G$296,Baggrundsvariable!$A$3:$A$296,Samlet!$C3432,Baggrundsvariable!$C$3:$C$296,Samlet!$E3432)</f>
        <v>13.2</v>
      </c>
      <c r="K3432" s="8">
        <f>SUMIFS(Baggrundsvariable!H$3:H$296,Baggrundsvariable!$A$3:$A$296,Samlet!$C3432,Baggrundsvariable!$C$3:$C$296,Samlet!$E3432)</f>
        <v>9.9</v>
      </c>
      <c r="L3432" s="8">
        <f>SUMIFS(Baggrundsvariable!I$3:I$296,Baggrundsvariable!$A$3:$A$296,Samlet!$C3432,Baggrundsvariable!$C$3:$C$296,Samlet!$E3432)</f>
        <v>7.6211257216305865</v>
      </c>
    </row>
    <row r="3433" spans="1:12">
      <c r="A3433">
        <v>2980</v>
      </c>
      <c r="B3433" t="s">
        <v>666</v>
      </c>
      <c r="C3433">
        <v>210</v>
      </c>
      <c r="D3433" t="s">
        <v>1256</v>
      </c>
      <c r="E3433">
        <v>2019</v>
      </c>
      <c r="F3433" s="15">
        <f>IF(VLOOKUP(IF($A3433&lt;1500,'BM011'!$D$5,IF($A3433&lt;1800,'BM011'!$D$5,IF($A3433&lt;2000,'BM011'!$D$5,$A3433))),'BM011'!$D$5:$U$607,'BM011'!U$609,0)="BRUG KOM",VLOOKUP($C3433,'BM010'!$C$5:$T$102,'BM010'!T$104,0),VLOOKUP(IF($A3433&lt;1500,'BM011'!$D$5,IF($A3433&lt;1800,'BM011'!$D$5,IF($A3433&lt;2000,'BM011'!$D$5,$A3433))),'BM011'!$D$5:$U$607,'BM011'!U$609,0))</f>
        <v>21766.5</v>
      </c>
      <c r="G3433">
        <f>SUMIFS(Baggrundsvariable!D$3:D$296,Baggrundsvariable!$A$3:$A$296,Samlet!$C3433,Baggrundsvariable!$C$3:$C$296,Samlet!$E3433)</f>
        <v>281526</v>
      </c>
      <c r="H3433" s="8">
        <f>SUMIFS(Baggrundsvariable!E$3:E$296,Baggrundsvariable!$A$3:$A$296,Samlet!$C3433,Baggrundsvariable!$C$3:$C$296,Samlet!$E3433)</f>
        <v>0.3833333333333333</v>
      </c>
      <c r="I3433" s="8">
        <f>SUMIFS(Baggrundsvariable!F$3:F$296,Baggrundsvariable!$A$3:$A$296,Samlet!$C3433,Baggrundsvariable!$C$3:$C$296,Samlet!$E3433)</f>
        <v>4.0999999999999996</v>
      </c>
      <c r="J3433" s="8">
        <f>SUMIFS(Baggrundsvariable!G$3:G$296,Baggrundsvariable!$A$3:$A$296,Samlet!$C3433,Baggrundsvariable!$C$3:$C$296,Samlet!$E3433)</f>
        <v>18.2</v>
      </c>
      <c r="K3433" s="8">
        <f>SUMIFS(Baggrundsvariable!H$3:H$296,Baggrundsvariable!$A$3:$A$296,Samlet!$C3433,Baggrundsvariable!$C$3:$C$296,Samlet!$E3433)</f>
        <v>9.4</v>
      </c>
      <c r="L3433" s="8">
        <f>SUMIFS(Baggrundsvariable!I$3:I$296,Baggrundsvariable!$A$3:$A$296,Samlet!$C3433,Baggrundsvariable!$C$3:$C$296,Samlet!$E3433)</f>
        <v>11.930020017017526</v>
      </c>
    </row>
    <row r="3434" spans="1:12">
      <c r="A3434">
        <v>2980</v>
      </c>
      <c r="B3434" t="s">
        <v>666</v>
      </c>
      <c r="C3434">
        <v>223</v>
      </c>
      <c r="D3434" t="s">
        <v>1255</v>
      </c>
      <c r="E3434">
        <v>2019</v>
      </c>
      <c r="F3434" s="15">
        <f>IF(VLOOKUP(IF($A3434&lt;1500,'BM011'!$D$5,IF($A3434&lt;1800,'BM011'!$D$5,IF($A3434&lt;2000,'BM011'!$D$5,$A3434))),'BM011'!$D$5:$U$607,'BM011'!U$609,0)="BRUG KOM",VLOOKUP($C3434,'BM010'!$C$5:$T$102,'BM010'!T$104,0),VLOOKUP(IF($A3434&lt;1500,'BM011'!$D$5,IF($A3434&lt;1800,'BM011'!$D$5,IF($A3434&lt;2000,'BM011'!$D$5,$A3434))),'BM011'!$D$5:$U$607,'BM011'!U$609,0))</f>
        <v>21766.5</v>
      </c>
      <c r="G3434">
        <f>SUMIFS(Baggrundsvariable!D$3:D$296,Baggrundsvariable!$A$3:$A$296,Samlet!$C3434,Baggrundsvariable!$C$3:$C$296,Samlet!$E3434)</f>
        <v>375418</v>
      </c>
      <c r="H3434" s="8">
        <f>SUMIFS(Baggrundsvariable!E$3:E$296,Baggrundsvariable!$A$3:$A$296,Samlet!$C3434,Baggrundsvariable!$C$3:$C$296,Samlet!$E3434)</f>
        <v>0.52500000000000002</v>
      </c>
      <c r="I3434" s="8">
        <f>SUMIFS(Baggrundsvariable!F$3:F$296,Baggrundsvariable!$A$3:$A$296,Samlet!$C3434,Baggrundsvariable!$C$3:$C$296,Samlet!$E3434)</f>
        <v>4.3</v>
      </c>
      <c r="J3434" s="8">
        <f>SUMIFS(Baggrundsvariable!G$3:G$296,Baggrundsvariable!$A$3:$A$296,Samlet!$C3434,Baggrundsvariable!$C$3:$C$296,Samlet!$E3434)</f>
        <v>16.100000000000001</v>
      </c>
      <c r="K3434" s="8">
        <f>SUMIFS(Baggrundsvariable!H$3:H$296,Baggrundsvariable!$A$3:$A$296,Samlet!$C3434,Baggrundsvariable!$C$3:$C$296,Samlet!$E3434)</f>
        <v>10.7</v>
      </c>
      <c r="L3434" s="8">
        <f>SUMIFS(Baggrundsvariable!I$3:I$296,Baggrundsvariable!$A$3:$A$296,Samlet!$C3434,Baggrundsvariable!$C$3:$C$296,Samlet!$E3434)</f>
        <v>6.5789078832861527</v>
      </c>
    </row>
    <row r="3435" spans="1:12">
      <c r="A3435">
        <v>2990</v>
      </c>
      <c r="B3435" t="s">
        <v>667</v>
      </c>
      <c r="C3435">
        <v>210</v>
      </c>
      <c r="D3435" t="s">
        <v>1256</v>
      </c>
      <c r="E3435">
        <v>2019</v>
      </c>
      <c r="F3435" s="15">
        <f>IF(VLOOKUP(IF($A3435&lt;1500,'BM011'!$D$5,IF($A3435&lt;1800,'BM011'!$D$5,IF($A3435&lt;2000,'BM011'!$D$5,$A3435))),'BM011'!$D$5:$U$607,'BM011'!U$609,0)="BRUG KOM",VLOOKUP($C3435,'BM010'!$C$5:$T$102,'BM010'!T$104,0),VLOOKUP(IF($A3435&lt;1500,'BM011'!$D$5,IF($A3435&lt;1800,'BM011'!$D$5,IF($A3435&lt;2000,'BM011'!$D$5,$A3435))),'BM011'!$D$5:$U$607,'BM011'!U$609,0))</f>
        <v>22049.5</v>
      </c>
      <c r="G3435">
        <f>SUMIFS(Baggrundsvariable!D$3:D$296,Baggrundsvariable!$A$3:$A$296,Samlet!$C3435,Baggrundsvariable!$C$3:$C$296,Samlet!$E3435)</f>
        <v>281526</v>
      </c>
      <c r="H3435" s="8">
        <f>SUMIFS(Baggrundsvariable!E$3:E$296,Baggrundsvariable!$A$3:$A$296,Samlet!$C3435,Baggrundsvariable!$C$3:$C$296,Samlet!$E3435)</f>
        <v>0.3833333333333333</v>
      </c>
      <c r="I3435" s="8">
        <f>SUMIFS(Baggrundsvariable!F$3:F$296,Baggrundsvariable!$A$3:$A$296,Samlet!$C3435,Baggrundsvariable!$C$3:$C$296,Samlet!$E3435)</f>
        <v>4.0999999999999996</v>
      </c>
      <c r="J3435" s="8">
        <f>SUMIFS(Baggrundsvariable!G$3:G$296,Baggrundsvariable!$A$3:$A$296,Samlet!$C3435,Baggrundsvariable!$C$3:$C$296,Samlet!$E3435)</f>
        <v>18.2</v>
      </c>
      <c r="K3435" s="8">
        <f>SUMIFS(Baggrundsvariable!H$3:H$296,Baggrundsvariable!$A$3:$A$296,Samlet!$C3435,Baggrundsvariable!$C$3:$C$296,Samlet!$E3435)</f>
        <v>9.4</v>
      </c>
      <c r="L3435" s="8">
        <f>SUMIFS(Baggrundsvariable!I$3:I$296,Baggrundsvariable!$A$3:$A$296,Samlet!$C3435,Baggrundsvariable!$C$3:$C$296,Samlet!$E3435)</f>
        <v>11.930020017017526</v>
      </c>
    </row>
    <row r="3436" spans="1:12">
      <c r="A3436">
        <v>3000</v>
      </c>
      <c r="B3436" t="s">
        <v>668</v>
      </c>
      <c r="C3436">
        <v>217</v>
      </c>
      <c r="D3436" t="s">
        <v>1257</v>
      </c>
      <c r="E3436">
        <v>2019</v>
      </c>
      <c r="F3436" s="15">
        <f>IF(VLOOKUP(IF($A3436&lt;1500,'BM011'!$D$5,IF($A3436&lt;1800,'BM011'!$D$5,IF($A3436&lt;2000,'BM011'!$D$5,$A3436))),'BM011'!$D$5:$U$607,'BM011'!U$609,0)="BRUG KOM",VLOOKUP($C3436,'BM010'!$C$5:$T$102,'BM010'!T$104,0),VLOOKUP(IF($A3436&lt;1500,'BM011'!$D$5,IF($A3436&lt;1800,'BM011'!$D$5,IF($A3436&lt;2000,'BM011'!$D$5,$A3436))),'BM011'!$D$5:$U$607,'BM011'!U$609,0))</f>
        <v>20864</v>
      </c>
      <c r="G3436">
        <f>SUMIFS(Baggrundsvariable!D$3:D$296,Baggrundsvariable!$A$3:$A$296,Samlet!$C3436,Baggrundsvariable!$C$3:$C$296,Samlet!$E3436)</f>
        <v>254779</v>
      </c>
      <c r="H3436" s="8">
        <f>SUMIFS(Baggrundsvariable!E$3:E$296,Baggrundsvariable!$A$3:$A$296,Samlet!$C3436,Baggrundsvariable!$C$3:$C$296,Samlet!$E3436)</f>
        <v>0.70833333333333337</v>
      </c>
      <c r="I3436" s="8">
        <f>SUMIFS(Baggrundsvariable!F$3:F$296,Baggrundsvariable!$A$3:$A$296,Samlet!$C3436,Baggrundsvariable!$C$3:$C$296,Samlet!$E3436)</f>
        <v>5.6</v>
      </c>
      <c r="J3436" s="8">
        <f>SUMIFS(Baggrundsvariable!G$3:G$296,Baggrundsvariable!$A$3:$A$296,Samlet!$C3436,Baggrundsvariable!$C$3:$C$296,Samlet!$E3436)</f>
        <v>21.6</v>
      </c>
      <c r="K3436" s="8">
        <f>SUMIFS(Baggrundsvariable!H$3:H$296,Baggrundsvariable!$A$3:$A$296,Samlet!$C3436,Baggrundsvariable!$C$3:$C$296,Samlet!$E3436)</f>
        <v>12.6</v>
      </c>
      <c r="L3436" s="8">
        <f>SUMIFS(Baggrundsvariable!I$3:I$296,Baggrundsvariable!$A$3:$A$296,Samlet!$C3436,Baggrundsvariable!$C$3:$C$296,Samlet!$E3436)</f>
        <v>9.1718219916184403</v>
      </c>
    </row>
    <row r="3437" spans="1:12">
      <c r="A3437">
        <v>3050</v>
      </c>
      <c r="B3437" t="s">
        <v>669</v>
      </c>
      <c r="C3437">
        <v>210</v>
      </c>
      <c r="D3437" t="s">
        <v>1256</v>
      </c>
      <c r="E3437">
        <v>2019</v>
      </c>
      <c r="F3437" s="15">
        <f>IF(VLOOKUP(IF($A3437&lt;1500,'BM011'!$D$5,IF($A3437&lt;1800,'BM011'!$D$5,IF($A3437&lt;2000,'BM011'!$D$5,$A3437))),'BM011'!$D$5:$U$607,'BM011'!U$609,0)="BRUG KOM",VLOOKUP($C3437,'BM010'!$C$5:$T$102,'BM010'!T$104,0),VLOOKUP(IF($A3437&lt;1500,'BM011'!$D$5,IF($A3437&lt;1800,'BM011'!$D$5,IF($A3437&lt;2000,'BM011'!$D$5,$A3437))),'BM011'!$D$5:$U$607,'BM011'!U$609,0))</f>
        <v>29634.25</v>
      </c>
      <c r="G3437">
        <f>SUMIFS(Baggrundsvariable!D$3:D$296,Baggrundsvariable!$A$3:$A$296,Samlet!$C3437,Baggrundsvariable!$C$3:$C$296,Samlet!$E3437)</f>
        <v>281526</v>
      </c>
      <c r="H3437" s="8">
        <f>SUMIFS(Baggrundsvariable!E$3:E$296,Baggrundsvariable!$A$3:$A$296,Samlet!$C3437,Baggrundsvariable!$C$3:$C$296,Samlet!$E3437)</f>
        <v>0.3833333333333333</v>
      </c>
      <c r="I3437" s="8">
        <f>SUMIFS(Baggrundsvariable!F$3:F$296,Baggrundsvariable!$A$3:$A$296,Samlet!$C3437,Baggrundsvariable!$C$3:$C$296,Samlet!$E3437)</f>
        <v>4.0999999999999996</v>
      </c>
      <c r="J3437" s="8">
        <f>SUMIFS(Baggrundsvariable!G$3:G$296,Baggrundsvariable!$A$3:$A$296,Samlet!$C3437,Baggrundsvariable!$C$3:$C$296,Samlet!$E3437)</f>
        <v>18.2</v>
      </c>
      <c r="K3437" s="8">
        <f>SUMIFS(Baggrundsvariable!H$3:H$296,Baggrundsvariable!$A$3:$A$296,Samlet!$C3437,Baggrundsvariable!$C$3:$C$296,Samlet!$E3437)</f>
        <v>9.4</v>
      </c>
      <c r="L3437" s="8">
        <f>SUMIFS(Baggrundsvariable!I$3:I$296,Baggrundsvariable!$A$3:$A$296,Samlet!$C3437,Baggrundsvariable!$C$3:$C$296,Samlet!$E3437)</f>
        <v>11.930020017017526</v>
      </c>
    </row>
    <row r="3438" spans="1:12">
      <c r="A3438">
        <v>3060</v>
      </c>
      <c r="B3438" t="s">
        <v>670</v>
      </c>
      <c r="C3438">
        <v>210</v>
      </c>
      <c r="D3438" t="s">
        <v>1256</v>
      </c>
      <c r="E3438">
        <v>2019</v>
      </c>
      <c r="F3438" s="15">
        <f>IF(VLOOKUP(IF($A3438&lt;1500,'BM011'!$D$5,IF($A3438&lt;1800,'BM011'!$D$5,IF($A3438&lt;2000,'BM011'!$D$5,$A3438))),'BM011'!$D$5:$U$607,'BM011'!U$609,0)="BRUG KOM",VLOOKUP($C3438,'BM010'!$C$5:$T$102,'BM010'!T$104,0),VLOOKUP(IF($A3438&lt;1500,'BM011'!$D$5,IF($A3438&lt;1800,'BM011'!$D$5,IF($A3438&lt;2000,'BM011'!$D$5,$A3438))),'BM011'!$D$5:$U$607,'BM011'!U$609,0))</f>
        <v>26265</v>
      </c>
      <c r="G3438">
        <f>SUMIFS(Baggrundsvariable!D$3:D$296,Baggrundsvariable!$A$3:$A$296,Samlet!$C3438,Baggrundsvariable!$C$3:$C$296,Samlet!$E3438)</f>
        <v>281526</v>
      </c>
      <c r="H3438" s="8">
        <f>SUMIFS(Baggrundsvariable!E$3:E$296,Baggrundsvariable!$A$3:$A$296,Samlet!$C3438,Baggrundsvariable!$C$3:$C$296,Samlet!$E3438)</f>
        <v>0.3833333333333333</v>
      </c>
      <c r="I3438" s="8">
        <f>SUMIFS(Baggrundsvariable!F$3:F$296,Baggrundsvariable!$A$3:$A$296,Samlet!$C3438,Baggrundsvariable!$C$3:$C$296,Samlet!$E3438)</f>
        <v>4.0999999999999996</v>
      </c>
      <c r="J3438" s="8">
        <f>SUMIFS(Baggrundsvariable!G$3:G$296,Baggrundsvariable!$A$3:$A$296,Samlet!$C3438,Baggrundsvariable!$C$3:$C$296,Samlet!$E3438)</f>
        <v>18.2</v>
      </c>
      <c r="K3438" s="8">
        <f>SUMIFS(Baggrundsvariable!H$3:H$296,Baggrundsvariable!$A$3:$A$296,Samlet!$C3438,Baggrundsvariable!$C$3:$C$296,Samlet!$E3438)</f>
        <v>9.4</v>
      </c>
      <c r="L3438" s="8">
        <f>SUMIFS(Baggrundsvariable!I$3:I$296,Baggrundsvariable!$A$3:$A$296,Samlet!$C3438,Baggrundsvariable!$C$3:$C$296,Samlet!$E3438)</f>
        <v>11.930020017017526</v>
      </c>
    </row>
    <row r="3439" spans="1:12">
      <c r="A3439">
        <v>3060</v>
      </c>
      <c r="B3439" t="s">
        <v>670</v>
      </c>
      <c r="C3439">
        <v>217</v>
      </c>
      <c r="D3439" t="s">
        <v>1257</v>
      </c>
      <c r="E3439">
        <v>2019</v>
      </c>
      <c r="F3439" s="15">
        <f>IF(VLOOKUP(IF($A3439&lt;1500,'BM011'!$D$5,IF($A3439&lt;1800,'BM011'!$D$5,IF($A3439&lt;2000,'BM011'!$D$5,$A3439))),'BM011'!$D$5:$U$607,'BM011'!U$609,0)="BRUG KOM",VLOOKUP($C3439,'BM010'!$C$5:$T$102,'BM010'!T$104,0),VLOOKUP(IF($A3439&lt;1500,'BM011'!$D$5,IF($A3439&lt;1800,'BM011'!$D$5,IF($A3439&lt;2000,'BM011'!$D$5,$A3439))),'BM011'!$D$5:$U$607,'BM011'!U$609,0))</f>
        <v>26265</v>
      </c>
      <c r="G3439">
        <f>SUMIFS(Baggrundsvariable!D$3:D$296,Baggrundsvariable!$A$3:$A$296,Samlet!$C3439,Baggrundsvariable!$C$3:$C$296,Samlet!$E3439)</f>
        <v>254779</v>
      </c>
      <c r="H3439" s="8">
        <f>SUMIFS(Baggrundsvariable!E$3:E$296,Baggrundsvariable!$A$3:$A$296,Samlet!$C3439,Baggrundsvariable!$C$3:$C$296,Samlet!$E3439)</f>
        <v>0.70833333333333337</v>
      </c>
      <c r="I3439" s="8">
        <f>SUMIFS(Baggrundsvariable!F$3:F$296,Baggrundsvariable!$A$3:$A$296,Samlet!$C3439,Baggrundsvariable!$C$3:$C$296,Samlet!$E3439)</f>
        <v>5.6</v>
      </c>
      <c r="J3439" s="8">
        <f>SUMIFS(Baggrundsvariable!G$3:G$296,Baggrundsvariable!$A$3:$A$296,Samlet!$C3439,Baggrundsvariable!$C$3:$C$296,Samlet!$E3439)</f>
        <v>21.6</v>
      </c>
      <c r="K3439" s="8">
        <f>SUMIFS(Baggrundsvariable!H$3:H$296,Baggrundsvariable!$A$3:$A$296,Samlet!$C3439,Baggrundsvariable!$C$3:$C$296,Samlet!$E3439)</f>
        <v>12.6</v>
      </c>
      <c r="L3439" s="8">
        <f>SUMIFS(Baggrundsvariable!I$3:I$296,Baggrundsvariable!$A$3:$A$296,Samlet!$C3439,Baggrundsvariable!$C$3:$C$296,Samlet!$E3439)</f>
        <v>9.1718219916184403</v>
      </c>
    </row>
    <row r="3440" spans="1:12">
      <c r="A3440">
        <v>3070</v>
      </c>
      <c r="B3440" t="s">
        <v>671</v>
      </c>
      <c r="C3440">
        <v>217</v>
      </c>
      <c r="D3440" t="s">
        <v>1257</v>
      </c>
      <c r="E3440">
        <v>2019</v>
      </c>
      <c r="F3440" s="15">
        <f>IF(VLOOKUP(IF($A3440&lt;1500,'BM011'!$D$5,IF($A3440&lt;1800,'BM011'!$D$5,IF($A3440&lt;2000,'BM011'!$D$5,$A3440))),'BM011'!$D$5:$U$607,'BM011'!U$609,0)="BRUG KOM",VLOOKUP($C3440,'BM010'!$C$5:$T$102,'BM010'!T$104,0),VLOOKUP(IF($A3440&lt;1500,'BM011'!$D$5,IF($A3440&lt;1800,'BM011'!$D$5,IF($A3440&lt;2000,'BM011'!$D$5,$A3440))),'BM011'!$D$5:$U$607,'BM011'!U$609,0))</f>
        <v>26111.25</v>
      </c>
      <c r="G3440">
        <f>SUMIFS(Baggrundsvariable!D$3:D$296,Baggrundsvariable!$A$3:$A$296,Samlet!$C3440,Baggrundsvariable!$C$3:$C$296,Samlet!$E3440)</f>
        <v>254779</v>
      </c>
      <c r="H3440" s="8">
        <f>SUMIFS(Baggrundsvariable!E$3:E$296,Baggrundsvariable!$A$3:$A$296,Samlet!$C3440,Baggrundsvariable!$C$3:$C$296,Samlet!$E3440)</f>
        <v>0.70833333333333337</v>
      </c>
      <c r="I3440" s="8">
        <f>SUMIFS(Baggrundsvariable!F$3:F$296,Baggrundsvariable!$A$3:$A$296,Samlet!$C3440,Baggrundsvariable!$C$3:$C$296,Samlet!$E3440)</f>
        <v>5.6</v>
      </c>
      <c r="J3440" s="8">
        <f>SUMIFS(Baggrundsvariable!G$3:G$296,Baggrundsvariable!$A$3:$A$296,Samlet!$C3440,Baggrundsvariable!$C$3:$C$296,Samlet!$E3440)</f>
        <v>21.6</v>
      </c>
      <c r="K3440" s="8">
        <f>SUMIFS(Baggrundsvariable!H$3:H$296,Baggrundsvariable!$A$3:$A$296,Samlet!$C3440,Baggrundsvariable!$C$3:$C$296,Samlet!$E3440)</f>
        <v>12.6</v>
      </c>
      <c r="L3440" s="8">
        <f>SUMIFS(Baggrundsvariable!I$3:I$296,Baggrundsvariable!$A$3:$A$296,Samlet!$C3440,Baggrundsvariable!$C$3:$C$296,Samlet!$E3440)</f>
        <v>9.1718219916184403</v>
      </c>
    </row>
    <row r="3441" spans="1:12">
      <c r="A3441">
        <v>3080</v>
      </c>
      <c r="B3441" t="s">
        <v>672</v>
      </c>
      <c r="C3441">
        <v>217</v>
      </c>
      <c r="D3441" t="s">
        <v>1257</v>
      </c>
      <c r="E3441">
        <v>2019</v>
      </c>
      <c r="F3441" s="15">
        <f>IF(VLOOKUP(IF($A3441&lt;1500,'BM011'!$D$5,IF($A3441&lt;1800,'BM011'!$D$5,IF($A3441&lt;2000,'BM011'!$D$5,$A3441))),'BM011'!$D$5:$U$607,'BM011'!U$609,0)="BRUG KOM",VLOOKUP($C3441,'BM010'!$C$5:$T$102,'BM010'!T$104,0),VLOOKUP(IF($A3441&lt;1500,'BM011'!$D$5,IF($A3441&lt;1800,'BM011'!$D$5,IF($A3441&lt;2000,'BM011'!$D$5,$A3441))),'BM011'!$D$5:$U$607,'BM011'!U$609,0))</f>
        <v>16412</v>
      </c>
      <c r="G3441">
        <f>SUMIFS(Baggrundsvariable!D$3:D$296,Baggrundsvariable!$A$3:$A$296,Samlet!$C3441,Baggrundsvariable!$C$3:$C$296,Samlet!$E3441)</f>
        <v>254779</v>
      </c>
      <c r="H3441" s="8">
        <f>SUMIFS(Baggrundsvariable!E$3:E$296,Baggrundsvariable!$A$3:$A$296,Samlet!$C3441,Baggrundsvariable!$C$3:$C$296,Samlet!$E3441)</f>
        <v>0.70833333333333337</v>
      </c>
      <c r="I3441" s="8">
        <f>SUMIFS(Baggrundsvariable!F$3:F$296,Baggrundsvariable!$A$3:$A$296,Samlet!$C3441,Baggrundsvariable!$C$3:$C$296,Samlet!$E3441)</f>
        <v>5.6</v>
      </c>
      <c r="J3441" s="8">
        <f>SUMIFS(Baggrundsvariable!G$3:G$296,Baggrundsvariable!$A$3:$A$296,Samlet!$C3441,Baggrundsvariable!$C$3:$C$296,Samlet!$E3441)</f>
        <v>21.6</v>
      </c>
      <c r="K3441" s="8">
        <f>SUMIFS(Baggrundsvariable!H$3:H$296,Baggrundsvariable!$A$3:$A$296,Samlet!$C3441,Baggrundsvariable!$C$3:$C$296,Samlet!$E3441)</f>
        <v>12.6</v>
      </c>
      <c r="L3441" s="8">
        <f>SUMIFS(Baggrundsvariable!I$3:I$296,Baggrundsvariable!$A$3:$A$296,Samlet!$C3441,Baggrundsvariable!$C$3:$C$296,Samlet!$E3441)</f>
        <v>9.1718219916184403</v>
      </c>
    </row>
    <row r="3442" spans="1:12">
      <c r="A3442">
        <v>3100</v>
      </c>
      <c r="B3442" t="s">
        <v>673</v>
      </c>
      <c r="C3442">
        <v>217</v>
      </c>
      <c r="D3442" t="s">
        <v>1257</v>
      </c>
      <c r="E3442">
        <v>2019</v>
      </c>
      <c r="F3442" s="15">
        <f>IF(VLOOKUP(IF($A3442&lt;1500,'BM011'!$D$5,IF($A3442&lt;1800,'BM011'!$D$5,IF($A3442&lt;2000,'BM011'!$D$5,$A3442))),'BM011'!$D$5:$U$607,'BM011'!U$609,0)="BRUG KOM",VLOOKUP($C3442,'BM010'!$C$5:$T$102,'BM010'!T$104,0),VLOOKUP(IF($A3442&lt;1500,'BM011'!$D$5,IF($A3442&lt;1800,'BM011'!$D$5,IF($A3442&lt;2000,'BM011'!$D$5,$A3442))),'BM011'!$D$5:$U$607,'BM011'!U$609,0))</f>
        <v>20813</v>
      </c>
      <c r="G3442">
        <f>SUMIFS(Baggrundsvariable!D$3:D$296,Baggrundsvariable!$A$3:$A$296,Samlet!$C3442,Baggrundsvariable!$C$3:$C$296,Samlet!$E3442)</f>
        <v>254779</v>
      </c>
      <c r="H3442" s="8">
        <f>SUMIFS(Baggrundsvariable!E$3:E$296,Baggrundsvariable!$A$3:$A$296,Samlet!$C3442,Baggrundsvariable!$C$3:$C$296,Samlet!$E3442)</f>
        <v>0.70833333333333337</v>
      </c>
      <c r="I3442" s="8">
        <f>SUMIFS(Baggrundsvariable!F$3:F$296,Baggrundsvariable!$A$3:$A$296,Samlet!$C3442,Baggrundsvariable!$C$3:$C$296,Samlet!$E3442)</f>
        <v>5.6</v>
      </c>
      <c r="J3442" s="8">
        <f>SUMIFS(Baggrundsvariable!G$3:G$296,Baggrundsvariable!$A$3:$A$296,Samlet!$C3442,Baggrundsvariable!$C$3:$C$296,Samlet!$E3442)</f>
        <v>21.6</v>
      </c>
      <c r="K3442" s="8">
        <f>SUMIFS(Baggrundsvariable!H$3:H$296,Baggrundsvariable!$A$3:$A$296,Samlet!$C3442,Baggrundsvariable!$C$3:$C$296,Samlet!$E3442)</f>
        <v>12.6</v>
      </c>
      <c r="L3442" s="8">
        <f>SUMIFS(Baggrundsvariable!I$3:I$296,Baggrundsvariable!$A$3:$A$296,Samlet!$C3442,Baggrundsvariable!$C$3:$C$296,Samlet!$E3442)</f>
        <v>9.1718219916184403</v>
      </c>
    </row>
    <row r="3443" spans="1:12">
      <c r="A3443">
        <v>3100</v>
      </c>
      <c r="B3443" t="s">
        <v>673</v>
      </c>
      <c r="C3443">
        <v>270</v>
      </c>
      <c r="D3443" t="s">
        <v>1258</v>
      </c>
      <c r="E3443">
        <v>2019</v>
      </c>
      <c r="F3443" s="15">
        <f>IF(VLOOKUP(IF($A3443&lt;1500,'BM011'!$D$5,IF($A3443&lt;1800,'BM011'!$D$5,IF($A3443&lt;2000,'BM011'!$D$5,$A3443))),'BM011'!$D$5:$U$607,'BM011'!U$609,0)="BRUG KOM",VLOOKUP($C3443,'BM010'!$C$5:$T$102,'BM010'!T$104,0),VLOOKUP(IF($A3443&lt;1500,'BM011'!$D$5,IF($A3443&lt;1800,'BM011'!$D$5,IF($A3443&lt;2000,'BM011'!$D$5,$A3443))),'BM011'!$D$5:$U$607,'BM011'!U$609,0))</f>
        <v>20813</v>
      </c>
      <c r="G3443">
        <f>SUMIFS(Baggrundsvariable!D$3:D$296,Baggrundsvariable!$A$3:$A$296,Samlet!$C3443,Baggrundsvariable!$C$3:$C$296,Samlet!$E3443)</f>
        <v>245826</v>
      </c>
      <c r="H3443" s="8">
        <f>SUMIFS(Baggrundsvariable!E$3:E$296,Baggrundsvariable!$A$3:$A$296,Samlet!$C3443,Baggrundsvariable!$C$3:$C$296,Samlet!$E3443)</f>
        <v>0.34999999999999992</v>
      </c>
      <c r="I3443" s="8">
        <f>SUMIFS(Baggrundsvariable!F$3:F$296,Baggrundsvariable!$A$3:$A$296,Samlet!$C3443,Baggrundsvariable!$C$3:$C$296,Samlet!$E3443)</f>
        <v>3.9</v>
      </c>
      <c r="J3443" s="8">
        <f>SUMIFS(Baggrundsvariable!G$3:G$296,Baggrundsvariable!$A$3:$A$296,Samlet!$C3443,Baggrundsvariable!$C$3:$C$296,Samlet!$E3443)</f>
        <v>18.899999999999999</v>
      </c>
      <c r="K3443" s="8">
        <f>SUMIFS(Baggrundsvariable!H$3:H$296,Baggrundsvariable!$A$3:$A$296,Samlet!$C3443,Baggrundsvariable!$C$3:$C$296,Samlet!$E3443)</f>
        <v>14.9</v>
      </c>
      <c r="L3443" s="8">
        <f>SUMIFS(Baggrundsvariable!I$3:I$296,Baggrundsvariable!$A$3:$A$296,Samlet!$C3443,Baggrundsvariable!$C$3:$C$296,Samlet!$E3443)</f>
        <v>4.3467972404754533</v>
      </c>
    </row>
    <row r="3444" spans="1:12">
      <c r="A3444">
        <v>3120</v>
      </c>
      <c r="B3444" t="s">
        <v>674</v>
      </c>
      <c r="C3444">
        <v>270</v>
      </c>
      <c r="D3444" t="s">
        <v>1258</v>
      </c>
      <c r="E3444">
        <v>2019</v>
      </c>
      <c r="F3444" s="15">
        <f>IF(VLOOKUP(IF($A3444&lt;1500,'BM011'!$D$5,IF($A3444&lt;1800,'BM011'!$D$5,IF($A3444&lt;2000,'BM011'!$D$5,$A3444))),'BM011'!$D$5:$U$607,'BM011'!U$609,0)="BRUG KOM",VLOOKUP($C3444,'BM010'!$C$5:$T$102,'BM010'!T$104,0),VLOOKUP(IF($A3444&lt;1500,'BM011'!$D$5,IF($A3444&lt;1800,'BM011'!$D$5,IF($A3444&lt;2000,'BM011'!$D$5,$A3444))),'BM011'!$D$5:$U$607,'BM011'!U$609,0))</f>
        <v>15274</v>
      </c>
      <c r="G3444">
        <f>SUMIFS(Baggrundsvariable!D$3:D$296,Baggrundsvariable!$A$3:$A$296,Samlet!$C3444,Baggrundsvariable!$C$3:$C$296,Samlet!$E3444)</f>
        <v>245826</v>
      </c>
      <c r="H3444" s="8">
        <f>SUMIFS(Baggrundsvariable!E$3:E$296,Baggrundsvariable!$A$3:$A$296,Samlet!$C3444,Baggrundsvariable!$C$3:$C$296,Samlet!$E3444)</f>
        <v>0.34999999999999992</v>
      </c>
      <c r="I3444" s="8">
        <f>SUMIFS(Baggrundsvariable!F$3:F$296,Baggrundsvariable!$A$3:$A$296,Samlet!$C3444,Baggrundsvariable!$C$3:$C$296,Samlet!$E3444)</f>
        <v>3.9</v>
      </c>
      <c r="J3444" s="8">
        <f>SUMIFS(Baggrundsvariable!G$3:G$296,Baggrundsvariable!$A$3:$A$296,Samlet!$C3444,Baggrundsvariable!$C$3:$C$296,Samlet!$E3444)</f>
        <v>18.899999999999999</v>
      </c>
      <c r="K3444" s="8">
        <f>SUMIFS(Baggrundsvariable!H$3:H$296,Baggrundsvariable!$A$3:$A$296,Samlet!$C3444,Baggrundsvariable!$C$3:$C$296,Samlet!$E3444)</f>
        <v>14.9</v>
      </c>
      <c r="L3444" s="8">
        <f>SUMIFS(Baggrundsvariable!I$3:I$296,Baggrundsvariable!$A$3:$A$296,Samlet!$C3444,Baggrundsvariable!$C$3:$C$296,Samlet!$E3444)</f>
        <v>4.3467972404754533</v>
      </c>
    </row>
    <row r="3445" spans="1:12">
      <c r="A3445">
        <v>3140</v>
      </c>
      <c r="B3445" t="s">
        <v>675</v>
      </c>
      <c r="C3445">
        <v>217</v>
      </c>
      <c r="D3445" t="s">
        <v>1257</v>
      </c>
      <c r="E3445">
        <v>2019</v>
      </c>
      <c r="F3445" s="15">
        <f>IF(VLOOKUP(IF($A3445&lt;1500,'BM011'!$D$5,IF($A3445&lt;1800,'BM011'!$D$5,IF($A3445&lt;2000,'BM011'!$D$5,$A3445))),'BM011'!$D$5:$U$607,'BM011'!U$609,0)="BRUG KOM",VLOOKUP($C3445,'BM010'!$C$5:$T$102,'BM010'!T$104,0),VLOOKUP(IF($A3445&lt;1500,'BM011'!$D$5,IF($A3445&lt;1800,'BM011'!$D$5,IF($A3445&lt;2000,'BM011'!$D$5,$A3445))),'BM011'!$D$5:$U$607,'BM011'!U$609,0))</f>
        <v>21813.25</v>
      </c>
      <c r="G3445">
        <f>SUMIFS(Baggrundsvariable!D$3:D$296,Baggrundsvariable!$A$3:$A$296,Samlet!$C3445,Baggrundsvariable!$C$3:$C$296,Samlet!$E3445)</f>
        <v>254779</v>
      </c>
      <c r="H3445" s="8">
        <f>SUMIFS(Baggrundsvariable!E$3:E$296,Baggrundsvariable!$A$3:$A$296,Samlet!$C3445,Baggrundsvariable!$C$3:$C$296,Samlet!$E3445)</f>
        <v>0.70833333333333337</v>
      </c>
      <c r="I3445" s="8">
        <f>SUMIFS(Baggrundsvariable!F$3:F$296,Baggrundsvariable!$A$3:$A$296,Samlet!$C3445,Baggrundsvariable!$C$3:$C$296,Samlet!$E3445)</f>
        <v>5.6</v>
      </c>
      <c r="J3445" s="8">
        <f>SUMIFS(Baggrundsvariable!G$3:G$296,Baggrundsvariable!$A$3:$A$296,Samlet!$C3445,Baggrundsvariable!$C$3:$C$296,Samlet!$E3445)</f>
        <v>21.6</v>
      </c>
      <c r="K3445" s="8">
        <f>SUMIFS(Baggrundsvariable!H$3:H$296,Baggrundsvariable!$A$3:$A$296,Samlet!$C3445,Baggrundsvariable!$C$3:$C$296,Samlet!$E3445)</f>
        <v>12.6</v>
      </c>
      <c r="L3445" s="8">
        <f>SUMIFS(Baggrundsvariable!I$3:I$296,Baggrundsvariable!$A$3:$A$296,Samlet!$C3445,Baggrundsvariable!$C$3:$C$296,Samlet!$E3445)</f>
        <v>9.1718219916184403</v>
      </c>
    </row>
    <row r="3446" spans="1:12">
      <c r="A3446">
        <v>3150</v>
      </c>
      <c r="B3446" t="s">
        <v>676</v>
      </c>
      <c r="C3446">
        <v>217</v>
      </c>
      <c r="D3446" t="s">
        <v>1257</v>
      </c>
      <c r="E3446">
        <v>2019</v>
      </c>
      <c r="F3446" s="15">
        <f>IF(VLOOKUP(IF($A3446&lt;1500,'BM011'!$D$5,IF($A3446&lt;1800,'BM011'!$D$5,IF($A3446&lt;2000,'BM011'!$D$5,$A3446))),'BM011'!$D$5:$U$607,'BM011'!U$609,0)="BRUG KOM",VLOOKUP($C3446,'BM010'!$C$5:$T$102,'BM010'!T$104,0),VLOOKUP(IF($A3446&lt;1500,'BM011'!$D$5,IF($A3446&lt;1800,'BM011'!$D$5,IF($A3446&lt;2000,'BM011'!$D$5,$A3446))),'BM011'!$D$5:$U$607,'BM011'!U$609,0))</f>
        <v>22211.25</v>
      </c>
      <c r="G3446">
        <f>SUMIFS(Baggrundsvariable!D$3:D$296,Baggrundsvariable!$A$3:$A$296,Samlet!$C3446,Baggrundsvariable!$C$3:$C$296,Samlet!$E3446)</f>
        <v>254779</v>
      </c>
      <c r="H3446" s="8">
        <f>SUMIFS(Baggrundsvariable!E$3:E$296,Baggrundsvariable!$A$3:$A$296,Samlet!$C3446,Baggrundsvariable!$C$3:$C$296,Samlet!$E3446)</f>
        <v>0.70833333333333337</v>
      </c>
      <c r="I3446" s="8">
        <f>SUMIFS(Baggrundsvariable!F$3:F$296,Baggrundsvariable!$A$3:$A$296,Samlet!$C3446,Baggrundsvariable!$C$3:$C$296,Samlet!$E3446)</f>
        <v>5.6</v>
      </c>
      <c r="J3446" s="8">
        <f>SUMIFS(Baggrundsvariable!G$3:G$296,Baggrundsvariable!$A$3:$A$296,Samlet!$C3446,Baggrundsvariable!$C$3:$C$296,Samlet!$E3446)</f>
        <v>21.6</v>
      </c>
      <c r="K3446" s="8">
        <f>SUMIFS(Baggrundsvariable!H$3:H$296,Baggrundsvariable!$A$3:$A$296,Samlet!$C3446,Baggrundsvariable!$C$3:$C$296,Samlet!$E3446)</f>
        <v>12.6</v>
      </c>
      <c r="L3446" s="8">
        <f>SUMIFS(Baggrundsvariable!I$3:I$296,Baggrundsvariable!$A$3:$A$296,Samlet!$C3446,Baggrundsvariable!$C$3:$C$296,Samlet!$E3446)</f>
        <v>9.1718219916184403</v>
      </c>
    </row>
    <row r="3447" spans="1:12">
      <c r="A3447">
        <v>3200</v>
      </c>
      <c r="B3447" t="s">
        <v>677</v>
      </c>
      <c r="C3447">
        <v>219</v>
      </c>
      <c r="D3447" t="s">
        <v>1259</v>
      </c>
      <c r="E3447">
        <v>2019</v>
      </c>
      <c r="F3447" s="15">
        <f>IF(VLOOKUP(IF($A3447&lt;1500,'BM011'!$D$5,IF($A3447&lt;1800,'BM011'!$D$5,IF($A3447&lt;2000,'BM011'!$D$5,$A3447))),'BM011'!$D$5:$U$607,'BM011'!U$609,0)="BRUG KOM",VLOOKUP($C3447,'BM010'!$C$5:$T$102,'BM010'!T$104,0),VLOOKUP(IF($A3447&lt;1500,'BM011'!$D$5,IF($A3447&lt;1800,'BM011'!$D$5,IF($A3447&lt;2000,'BM011'!$D$5,$A3447))),'BM011'!$D$5:$U$607,'BM011'!U$609,0))</f>
        <v>15196</v>
      </c>
      <c r="G3447">
        <f>SUMIFS(Baggrundsvariable!D$3:D$296,Baggrundsvariable!$A$3:$A$296,Samlet!$C3447,Baggrundsvariable!$C$3:$C$296,Samlet!$E3447)</f>
        <v>262199</v>
      </c>
      <c r="H3447" s="8">
        <f>SUMIFS(Baggrundsvariable!E$3:E$296,Baggrundsvariable!$A$3:$A$296,Samlet!$C3447,Baggrundsvariable!$C$3:$C$296,Samlet!$E3447)</f>
        <v>0.48333333333333345</v>
      </c>
      <c r="I3447" s="8">
        <f>SUMIFS(Baggrundsvariable!F$3:F$296,Baggrundsvariable!$A$3:$A$296,Samlet!$C3447,Baggrundsvariable!$C$3:$C$296,Samlet!$E3447)</f>
        <v>6.2</v>
      </c>
      <c r="J3447" s="8">
        <f>SUMIFS(Baggrundsvariable!G$3:G$296,Baggrundsvariable!$A$3:$A$296,Samlet!$C3447,Baggrundsvariable!$C$3:$C$296,Samlet!$E3447)</f>
        <v>17.3</v>
      </c>
      <c r="K3447" s="8">
        <f>SUMIFS(Baggrundsvariable!H$3:H$296,Baggrundsvariable!$A$3:$A$296,Samlet!$C3447,Baggrundsvariable!$C$3:$C$296,Samlet!$E3447)</f>
        <v>12</v>
      </c>
      <c r="L3447" s="8">
        <f>SUMIFS(Baggrundsvariable!I$3:I$296,Baggrundsvariable!$A$3:$A$296,Samlet!$C3447,Baggrundsvariable!$C$3:$C$296,Samlet!$E3447)</f>
        <v>8.2791961793589586</v>
      </c>
    </row>
    <row r="3448" spans="1:12">
      <c r="A3448">
        <v>3200</v>
      </c>
      <c r="B3448" t="s">
        <v>677</v>
      </c>
      <c r="C3448">
        <v>270</v>
      </c>
      <c r="D3448" t="s">
        <v>1258</v>
      </c>
      <c r="E3448">
        <v>2019</v>
      </c>
      <c r="F3448" s="15">
        <f>IF(VLOOKUP(IF($A3448&lt;1500,'BM011'!$D$5,IF($A3448&lt;1800,'BM011'!$D$5,IF($A3448&lt;2000,'BM011'!$D$5,$A3448))),'BM011'!$D$5:$U$607,'BM011'!U$609,0)="BRUG KOM",VLOOKUP($C3448,'BM010'!$C$5:$T$102,'BM010'!T$104,0),VLOOKUP(IF($A3448&lt;1500,'BM011'!$D$5,IF($A3448&lt;1800,'BM011'!$D$5,IF($A3448&lt;2000,'BM011'!$D$5,$A3448))),'BM011'!$D$5:$U$607,'BM011'!U$609,0))</f>
        <v>15196</v>
      </c>
      <c r="G3448">
        <f>SUMIFS(Baggrundsvariable!D$3:D$296,Baggrundsvariable!$A$3:$A$296,Samlet!$C3448,Baggrundsvariable!$C$3:$C$296,Samlet!$E3448)</f>
        <v>245826</v>
      </c>
      <c r="H3448" s="8">
        <f>SUMIFS(Baggrundsvariable!E$3:E$296,Baggrundsvariable!$A$3:$A$296,Samlet!$C3448,Baggrundsvariable!$C$3:$C$296,Samlet!$E3448)</f>
        <v>0.34999999999999992</v>
      </c>
      <c r="I3448" s="8">
        <f>SUMIFS(Baggrundsvariable!F$3:F$296,Baggrundsvariable!$A$3:$A$296,Samlet!$C3448,Baggrundsvariable!$C$3:$C$296,Samlet!$E3448)</f>
        <v>3.9</v>
      </c>
      <c r="J3448" s="8">
        <f>SUMIFS(Baggrundsvariable!G$3:G$296,Baggrundsvariable!$A$3:$A$296,Samlet!$C3448,Baggrundsvariable!$C$3:$C$296,Samlet!$E3448)</f>
        <v>18.899999999999999</v>
      </c>
      <c r="K3448" s="8">
        <f>SUMIFS(Baggrundsvariable!H$3:H$296,Baggrundsvariable!$A$3:$A$296,Samlet!$C3448,Baggrundsvariable!$C$3:$C$296,Samlet!$E3448)</f>
        <v>14.9</v>
      </c>
      <c r="L3448" s="8">
        <f>SUMIFS(Baggrundsvariable!I$3:I$296,Baggrundsvariable!$A$3:$A$296,Samlet!$C3448,Baggrundsvariable!$C$3:$C$296,Samlet!$E3448)</f>
        <v>4.3467972404754533</v>
      </c>
    </row>
    <row r="3449" spans="1:12">
      <c r="A3449">
        <v>3210</v>
      </c>
      <c r="B3449" t="s">
        <v>678</v>
      </c>
      <c r="C3449">
        <v>270</v>
      </c>
      <c r="D3449" t="s">
        <v>1258</v>
      </c>
      <c r="E3449">
        <v>2019</v>
      </c>
      <c r="F3449" s="15">
        <f>IF(VLOOKUP(IF($A3449&lt;1500,'BM011'!$D$5,IF($A3449&lt;1800,'BM011'!$D$5,IF($A3449&lt;2000,'BM011'!$D$5,$A3449))),'BM011'!$D$5:$U$607,'BM011'!U$609,0)="BRUG KOM",VLOOKUP($C3449,'BM010'!$C$5:$T$102,'BM010'!T$104,0),VLOOKUP(IF($A3449&lt;1500,'BM011'!$D$5,IF($A3449&lt;1800,'BM011'!$D$5,IF($A3449&lt;2000,'BM011'!$D$5,$A3449))),'BM011'!$D$5:$U$607,'BM011'!U$609,0))</f>
        <v>13601.75</v>
      </c>
      <c r="G3449">
        <f>SUMIFS(Baggrundsvariable!D$3:D$296,Baggrundsvariable!$A$3:$A$296,Samlet!$C3449,Baggrundsvariable!$C$3:$C$296,Samlet!$E3449)</f>
        <v>245826</v>
      </c>
      <c r="H3449" s="8">
        <f>SUMIFS(Baggrundsvariable!E$3:E$296,Baggrundsvariable!$A$3:$A$296,Samlet!$C3449,Baggrundsvariable!$C$3:$C$296,Samlet!$E3449)</f>
        <v>0.34999999999999992</v>
      </c>
      <c r="I3449" s="8">
        <f>SUMIFS(Baggrundsvariable!F$3:F$296,Baggrundsvariable!$A$3:$A$296,Samlet!$C3449,Baggrundsvariable!$C$3:$C$296,Samlet!$E3449)</f>
        <v>3.9</v>
      </c>
      <c r="J3449" s="8">
        <f>SUMIFS(Baggrundsvariable!G$3:G$296,Baggrundsvariable!$A$3:$A$296,Samlet!$C3449,Baggrundsvariable!$C$3:$C$296,Samlet!$E3449)</f>
        <v>18.899999999999999</v>
      </c>
      <c r="K3449" s="8">
        <f>SUMIFS(Baggrundsvariable!H$3:H$296,Baggrundsvariable!$A$3:$A$296,Samlet!$C3449,Baggrundsvariable!$C$3:$C$296,Samlet!$E3449)</f>
        <v>14.9</v>
      </c>
      <c r="L3449" s="8">
        <f>SUMIFS(Baggrundsvariable!I$3:I$296,Baggrundsvariable!$A$3:$A$296,Samlet!$C3449,Baggrundsvariable!$C$3:$C$296,Samlet!$E3449)</f>
        <v>4.3467972404754533</v>
      </c>
    </row>
    <row r="3450" spans="1:12">
      <c r="A3450">
        <v>3220</v>
      </c>
      <c r="B3450" t="s">
        <v>679</v>
      </c>
      <c r="C3450">
        <v>270</v>
      </c>
      <c r="D3450" t="s">
        <v>1258</v>
      </c>
      <c r="E3450">
        <v>2019</v>
      </c>
      <c r="F3450" s="15">
        <f>IF(VLOOKUP(IF($A3450&lt;1500,'BM011'!$D$5,IF($A3450&lt;1800,'BM011'!$D$5,IF($A3450&lt;2000,'BM011'!$D$5,$A3450))),'BM011'!$D$5:$U$607,'BM011'!U$609,0)="BRUG KOM",VLOOKUP($C3450,'BM010'!$C$5:$T$102,'BM010'!T$104,0),VLOOKUP(IF($A3450&lt;1500,'BM011'!$D$5,IF($A3450&lt;1800,'BM011'!$D$5,IF($A3450&lt;2000,'BM011'!$D$5,$A3450))),'BM011'!$D$5:$U$607,'BM011'!U$609,0))</f>
        <v>20971</v>
      </c>
      <c r="G3450">
        <f>SUMIFS(Baggrundsvariable!D$3:D$296,Baggrundsvariable!$A$3:$A$296,Samlet!$C3450,Baggrundsvariable!$C$3:$C$296,Samlet!$E3450)</f>
        <v>245826</v>
      </c>
      <c r="H3450" s="8">
        <f>SUMIFS(Baggrundsvariable!E$3:E$296,Baggrundsvariable!$A$3:$A$296,Samlet!$C3450,Baggrundsvariable!$C$3:$C$296,Samlet!$E3450)</f>
        <v>0.34999999999999992</v>
      </c>
      <c r="I3450" s="8">
        <f>SUMIFS(Baggrundsvariable!F$3:F$296,Baggrundsvariable!$A$3:$A$296,Samlet!$C3450,Baggrundsvariable!$C$3:$C$296,Samlet!$E3450)</f>
        <v>3.9</v>
      </c>
      <c r="J3450" s="8">
        <f>SUMIFS(Baggrundsvariable!G$3:G$296,Baggrundsvariable!$A$3:$A$296,Samlet!$C3450,Baggrundsvariable!$C$3:$C$296,Samlet!$E3450)</f>
        <v>18.899999999999999</v>
      </c>
      <c r="K3450" s="8">
        <f>SUMIFS(Baggrundsvariable!H$3:H$296,Baggrundsvariable!$A$3:$A$296,Samlet!$C3450,Baggrundsvariable!$C$3:$C$296,Samlet!$E3450)</f>
        <v>14.9</v>
      </c>
      <c r="L3450" s="8">
        <f>SUMIFS(Baggrundsvariable!I$3:I$296,Baggrundsvariable!$A$3:$A$296,Samlet!$C3450,Baggrundsvariable!$C$3:$C$296,Samlet!$E3450)</f>
        <v>4.3467972404754533</v>
      </c>
    </row>
    <row r="3451" spans="1:12">
      <c r="A3451">
        <v>3230</v>
      </c>
      <c r="B3451" t="s">
        <v>680</v>
      </c>
      <c r="C3451">
        <v>217</v>
      </c>
      <c r="D3451" t="s">
        <v>1257</v>
      </c>
      <c r="E3451">
        <v>2019</v>
      </c>
      <c r="F3451" s="15">
        <f>IF(VLOOKUP(IF($A3451&lt;1500,'BM011'!$D$5,IF($A3451&lt;1800,'BM011'!$D$5,IF($A3451&lt;2000,'BM011'!$D$5,$A3451))),'BM011'!$D$5:$U$607,'BM011'!U$609,0)="BRUG KOM",VLOOKUP($C3451,'BM010'!$C$5:$T$102,'BM010'!T$104,0),VLOOKUP(IF($A3451&lt;1500,'BM011'!$D$5,IF($A3451&lt;1800,'BM011'!$D$5,IF($A3451&lt;2000,'BM011'!$D$5,$A3451))),'BM011'!$D$5:$U$607,'BM011'!U$609,0))</f>
        <v>13716.75</v>
      </c>
      <c r="G3451">
        <f>SUMIFS(Baggrundsvariable!D$3:D$296,Baggrundsvariable!$A$3:$A$296,Samlet!$C3451,Baggrundsvariable!$C$3:$C$296,Samlet!$E3451)</f>
        <v>254779</v>
      </c>
      <c r="H3451" s="8">
        <f>SUMIFS(Baggrundsvariable!E$3:E$296,Baggrundsvariable!$A$3:$A$296,Samlet!$C3451,Baggrundsvariable!$C$3:$C$296,Samlet!$E3451)</f>
        <v>0.70833333333333337</v>
      </c>
      <c r="I3451" s="8">
        <f>SUMIFS(Baggrundsvariable!F$3:F$296,Baggrundsvariable!$A$3:$A$296,Samlet!$C3451,Baggrundsvariable!$C$3:$C$296,Samlet!$E3451)</f>
        <v>5.6</v>
      </c>
      <c r="J3451" s="8">
        <f>SUMIFS(Baggrundsvariable!G$3:G$296,Baggrundsvariable!$A$3:$A$296,Samlet!$C3451,Baggrundsvariable!$C$3:$C$296,Samlet!$E3451)</f>
        <v>21.6</v>
      </c>
      <c r="K3451" s="8">
        <f>SUMIFS(Baggrundsvariable!H$3:H$296,Baggrundsvariable!$A$3:$A$296,Samlet!$C3451,Baggrundsvariable!$C$3:$C$296,Samlet!$E3451)</f>
        <v>12.6</v>
      </c>
      <c r="L3451" s="8">
        <f>SUMIFS(Baggrundsvariable!I$3:I$296,Baggrundsvariable!$A$3:$A$296,Samlet!$C3451,Baggrundsvariable!$C$3:$C$296,Samlet!$E3451)</f>
        <v>9.1718219916184403</v>
      </c>
    </row>
    <row r="3452" spans="1:12">
      <c r="A3452">
        <v>3230</v>
      </c>
      <c r="B3452" t="s">
        <v>680</v>
      </c>
      <c r="C3452">
        <v>219</v>
      </c>
      <c r="D3452" t="s">
        <v>1259</v>
      </c>
      <c r="E3452">
        <v>2019</v>
      </c>
      <c r="F3452" s="15">
        <f>IF(VLOOKUP(IF($A3452&lt;1500,'BM011'!$D$5,IF($A3452&lt;1800,'BM011'!$D$5,IF($A3452&lt;2000,'BM011'!$D$5,$A3452))),'BM011'!$D$5:$U$607,'BM011'!U$609,0)="BRUG KOM",VLOOKUP($C3452,'BM010'!$C$5:$T$102,'BM010'!T$104,0),VLOOKUP(IF($A3452&lt;1500,'BM011'!$D$5,IF($A3452&lt;1800,'BM011'!$D$5,IF($A3452&lt;2000,'BM011'!$D$5,$A3452))),'BM011'!$D$5:$U$607,'BM011'!U$609,0))</f>
        <v>13716.75</v>
      </c>
      <c r="G3452">
        <f>SUMIFS(Baggrundsvariable!D$3:D$296,Baggrundsvariable!$A$3:$A$296,Samlet!$C3452,Baggrundsvariable!$C$3:$C$296,Samlet!$E3452)</f>
        <v>262199</v>
      </c>
      <c r="H3452" s="8">
        <f>SUMIFS(Baggrundsvariable!E$3:E$296,Baggrundsvariable!$A$3:$A$296,Samlet!$C3452,Baggrundsvariable!$C$3:$C$296,Samlet!$E3452)</f>
        <v>0.48333333333333345</v>
      </c>
      <c r="I3452" s="8">
        <f>SUMIFS(Baggrundsvariable!F$3:F$296,Baggrundsvariable!$A$3:$A$296,Samlet!$C3452,Baggrundsvariable!$C$3:$C$296,Samlet!$E3452)</f>
        <v>6.2</v>
      </c>
      <c r="J3452" s="8">
        <f>SUMIFS(Baggrundsvariable!G$3:G$296,Baggrundsvariable!$A$3:$A$296,Samlet!$C3452,Baggrundsvariable!$C$3:$C$296,Samlet!$E3452)</f>
        <v>17.3</v>
      </c>
      <c r="K3452" s="8">
        <f>SUMIFS(Baggrundsvariable!H$3:H$296,Baggrundsvariable!$A$3:$A$296,Samlet!$C3452,Baggrundsvariable!$C$3:$C$296,Samlet!$E3452)</f>
        <v>12</v>
      </c>
      <c r="L3452" s="8">
        <f>SUMIFS(Baggrundsvariable!I$3:I$296,Baggrundsvariable!$A$3:$A$296,Samlet!$C3452,Baggrundsvariable!$C$3:$C$296,Samlet!$E3452)</f>
        <v>8.2791961793589586</v>
      </c>
    </row>
    <row r="3453" spans="1:12">
      <c r="A3453">
        <v>3230</v>
      </c>
      <c r="B3453" t="s">
        <v>680</v>
      </c>
      <c r="C3453">
        <v>270</v>
      </c>
      <c r="D3453" t="s">
        <v>1258</v>
      </c>
      <c r="E3453">
        <v>2019</v>
      </c>
      <c r="F3453" s="15">
        <f>IF(VLOOKUP(IF($A3453&lt;1500,'BM011'!$D$5,IF($A3453&lt;1800,'BM011'!$D$5,IF($A3453&lt;2000,'BM011'!$D$5,$A3453))),'BM011'!$D$5:$U$607,'BM011'!U$609,0)="BRUG KOM",VLOOKUP($C3453,'BM010'!$C$5:$T$102,'BM010'!T$104,0),VLOOKUP(IF($A3453&lt;1500,'BM011'!$D$5,IF($A3453&lt;1800,'BM011'!$D$5,IF($A3453&lt;2000,'BM011'!$D$5,$A3453))),'BM011'!$D$5:$U$607,'BM011'!U$609,0))</f>
        <v>13716.75</v>
      </c>
      <c r="G3453">
        <f>SUMIFS(Baggrundsvariable!D$3:D$296,Baggrundsvariable!$A$3:$A$296,Samlet!$C3453,Baggrundsvariable!$C$3:$C$296,Samlet!$E3453)</f>
        <v>245826</v>
      </c>
      <c r="H3453" s="8">
        <f>SUMIFS(Baggrundsvariable!E$3:E$296,Baggrundsvariable!$A$3:$A$296,Samlet!$C3453,Baggrundsvariable!$C$3:$C$296,Samlet!$E3453)</f>
        <v>0.34999999999999992</v>
      </c>
      <c r="I3453" s="8">
        <f>SUMIFS(Baggrundsvariable!F$3:F$296,Baggrundsvariable!$A$3:$A$296,Samlet!$C3453,Baggrundsvariable!$C$3:$C$296,Samlet!$E3453)</f>
        <v>3.9</v>
      </c>
      <c r="J3453" s="8">
        <f>SUMIFS(Baggrundsvariable!G$3:G$296,Baggrundsvariable!$A$3:$A$296,Samlet!$C3453,Baggrundsvariable!$C$3:$C$296,Samlet!$E3453)</f>
        <v>18.899999999999999</v>
      </c>
      <c r="K3453" s="8">
        <f>SUMIFS(Baggrundsvariable!H$3:H$296,Baggrundsvariable!$A$3:$A$296,Samlet!$C3453,Baggrundsvariable!$C$3:$C$296,Samlet!$E3453)</f>
        <v>14.9</v>
      </c>
      <c r="L3453" s="8">
        <f>SUMIFS(Baggrundsvariable!I$3:I$296,Baggrundsvariable!$A$3:$A$296,Samlet!$C3453,Baggrundsvariable!$C$3:$C$296,Samlet!$E3453)</f>
        <v>4.3467972404754533</v>
      </c>
    </row>
    <row r="3454" spans="1:12">
      <c r="A3454">
        <v>3250</v>
      </c>
      <c r="B3454" t="s">
        <v>681</v>
      </c>
      <c r="C3454">
        <v>270</v>
      </c>
      <c r="D3454" t="s">
        <v>1258</v>
      </c>
      <c r="E3454">
        <v>2019</v>
      </c>
      <c r="F3454" s="15">
        <f>IF(VLOOKUP(IF($A3454&lt;1500,'BM011'!$D$5,IF($A3454&lt;1800,'BM011'!$D$5,IF($A3454&lt;2000,'BM011'!$D$5,$A3454))),'BM011'!$D$5:$U$607,'BM011'!U$609,0)="BRUG KOM",VLOOKUP($C3454,'BM010'!$C$5:$T$102,'BM010'!T$104,0),VLOOKUP(IF($A3454&lt;1500,'BM011'!$D$5,IF($A3454&lt;1800,'BM011'!$D$5,IF($A3454&lt;2000,'BM011'!$D$5,$A3454))),'BM011'!$D$5:$U$607,'BM011'!U$609,0))</f>
        <v>16651.5</v>
      </c>
      <c r="G3454">
        <f>SUMIFS(Baggrundsvariable!D$3:D$296,Baggrundsvariable!$A$3:$A$296,Samlet!$C3454,Baggrundsvariable!$C$3:$C$296,Samlet!$E3454)</f>
        <v>245826</v>
      </c>
      <c r="H3454" s="8">
        <f>SUMIFS(Baggrundsvariable!E$3:E$296,Baggrundsvariable!$A$3:$A$296,Samlet!$C3454,Baggrundsvariable!$C$3:$C$296,Samlet!$E3454)</f>
        <v>0.34999999999999992</v>
      </c>
      <c r="I3454" s="8">
        <f>SUMIFS(Baggrundsvariable!F$3:F$296,Baggrundsvariable!$A$3:$A$296,Samlet!$C3454,Baggrundsvariable!$C$3:$C$296,Samlet!$E3454)</f>
        <v>3.9</v>
      </c>
      <c r="J3454" s="8">
        <f>SUMIFS(Baggrundsvariable!G$3:G$296,Baggrundsvariable!$A$3:$A$296,Samlet!$C3454,Baggrundsvariable!$C$3:$C$296,Samlet!$E3454)</f>
        <v>18.899999999999999</v>
      </c>
      <c r="K3454" s="8">
        <f>SUMIFS(Baggrundsvariable!H$3:H$296,Baggrundsvariable!$A$3:$A$296,Samlet!$C3454,Baggrundsvariable!$C$3:$C$296,Samlet!$E3454)</f>
        <v>14.9</v>
      </c>
      <c r="L3454" s="8">
        <f>SUMIFS(Baggrundsvariable!I$3:I$296,Baggrundsvariable!$A$3:$A$296,Samlet!$C3454,Baggrundsvariable!$C$3:$C$296,Samlet!$E3454)</f>
        <v>4.3467972404754533</v>
      </c>
    </row>
    <row r="3455" spans="1:12">
      <c r="A3455">
        <v>3300</v>
      </c>
      <c r="B3455" t="s">
        <v>682</v>
      </c>
      <c r="C3455">
        <v>260</v>
      </c>
      <c r="D3455" t="s">
        <v>1260</v>
      </c>
      <c r="E3455">
        <v>2019</v>
      </c>
      <c r="F3455" s="15">
        <f>IF(VLOOKUP(IF($A3455&lt;1500,'BM011'!$D$5,IF($A3455&lt;1800,'BM011'!$D$5,IF($A3455&lt;2000,'BM011'!$D$5,$A3455))),'BM011'!$D$5:$U$607,'BM011'!U$609,0)="BRUG KOM",VLOOKUP($C3455,'BM010'!$C$5:$T$102,'BM010'!T$104,0),VLOOKUP(IF($A3455&lt;1500,'BM011'!$D$5,IF($A3455&lt;1800,'BM011'!$D$5,IF($A3455&lt;2000,'BM011'!$D$5,$A3455))),'BM011'!$D$5:$U$607,'BM011'!U$609,0))</f>
        <v>13275.5</v>
      </c>
      <c r="G3455">
        <f>SUMIFS(Baggrundsvariable!D$3:D$296,Baggrundsvariable!$A$3:$A$296,Samlet!$C3455,Baggrundsvariable!$C$3:$C$296,Samlet!$E3455)</f>
        <v>224733</v>
      </c>
      <c r="H3455" s="8">
        <f>SUMIFS(Baggrundsvariable!E$3:E$296,Baggrundsvariable!$A$3:$A$296,Samlet!$C3455,Baggrundsvariable!$C$3:$C$296,Samlet!$E3455)</f>
        <v>0.65833333333333333</v>
      </c>
      <c r="I3455" s="8">
        <f>SUMIFS(Baggrundsvariable!F$3:F$296,Baggrundsvariable!$A$3:$A$296,Samlet!$C3455,Baggrundsvariable!$C$3:$C$296,Samlet!$E3455)</f>
        <v>5</v>
      </c>
      <c r="J3455" s="8">
        <f>SUMIFS(Baggrundsvariable!G$3:G$296,Baggrundsvariable!$A$3:$A$296,Samlet!$C3455,Baggrundsvariable!$C$3:$C$296,Samlet!$E3455)</f>
        <v>19.899999999999999</v>
      </c>
      <c r="K3455" s="8">
        <f>SUMIFS(Baggrundsvariable!H$3:H$296,Baggrundsvariable!$A$3:$A$296,Samlet!$C3455,Baggrundsvariable!$C$3:$C$296,Samlet!$E3455)</f>
        <v>14.5</v>
      </c>
      <c r="L3455" s="8">
        <f>SUMIFS(Baggrundsvariable!I$3:I$296,Baggrundsvariable!$A$3:$A$296,Samlet!$C3455,Baggrundsvariable!$C$3:$C$296,Samlet!$E3455)</f>
        <v>6.6104370286516039</v>
      </c>
    </row>
    <row r="3456" spans="1:12">
      <c r="A3456">
        <v>3300</v>
      </c>
      <c r="B3456" t="s">
        <v>682</v>
      </c>
      <c r="C3456">
        <v>270</v>
      </c>
      <c r="D3456" t="s">
        <v>1258</v>
      </c>
      <c r="E3456">
        <v>2019</v>
      </c>
      <c r="F3456" s="15">
        <f>IF(VLOOKUP(IF($A3456&lt;1500,'BM011'!$D$5,IF($A3456&lt;1800,'BM011'!$D$5,IF($A3456&lt;2000,'BM011'!$D$5,$A3456))),'BM011'!$D$5:$U$607,'BM011'!U$609,0)="BRUG KOM",VLOOKUP($C3456,'BM010'!$C$5:$T$102,'BM010'!T$104,0),VLOOKUP(IF($A3456&lt;1500,'BM011'!$D$5,IF($A3456&lt;1800,'BM011'!$D$5,IF($A3456&lt;2000,'BM011'!$D$5,$A3456))),'BM011'!$D$5:$U$607,'BM011'!U$609,0))</f>
        <v>13275.5</v>
      </c>
      <c r="G3456">
        <f>SUMIFS(Baggrundsvariable!D$3:D$296,Baggrundsvariable!$A$3:$A$296,Samlet!$C3456,Baggrundsvariable!$C$3:$C$296,Samlet!$E3456)</f>
        <v>245826</v>
      </c>
      <c r="H3456" s="8">
        <f>SUMIFS(Baggrundsvariable!E$3:E$296,Baggrundsvariable!$A$3:$A$296,Samlet!$C3456,Baggrundsvariable!$C$3:$C$296,Samlet!$E3456)</f>
        <v>0.34999999999999992</v>
      </c>
      <c r="I3456" s="8">
        <f>SUMIFS(Baggrundsvariable!F$3:F$296,Baggrundsvariable!$A$3:$A$296,Samlet!$C3456,Baggrundsvariable!$C$3:$C$296,Samlet!$E3456)</f>
        <v>3.9</v>
      </c>
      <c r="J3456" s="8">
        <f>SUMIFS(Baggrundsvariable!G$3:G$296,Baggrundsvariable!$A$3:$A$296,Samlet!$C3456,Baggrundsvariable!$C$3:$C$296,Samlet!$E3456)</f>
        <v>18.899999999999999</v>
      </c>
      <c r="K3456" s="8">
        <f>SUMIFS(Baggrundsvariable!H$3:H$296,Baggrundsvariable!$A$3:$A$296,Samlet!$C3456,Baggrundsvariable!$C$3:$C$296,Samlet!$E3456)</f>
        <v>14.9</v>
      </c>
      <c r="L3456" s="8">
        <f>SUMIFS(Baggrundsvariable!I$3:I$296,Baggrundsvariable!$A$3:$A$296,Samlet!$C3456,Baggrundsvariable!$C$3:$C$296,Samlet!$E3456)</f>
        <v>4.3467972404754533</v>
      </c>
    </row>
    <row r="3457" spans="1:12">
      <c r="A3457">
        <v>3310</v>
      </c>
      <c r="B3457" t="s">
        <v>683</v>
      </c>
      <c r="C3457">
        <v>219</v>
      </c>
      <c r="D3457" t="s">
        <v>1259</v>
      </c>
      <c r="E3457">
        <v>2019</v>
      </c>
      <c r="F3457" s="15">
        <f>IF(VLOOKUP(IF($A3457&lt;1500,'BM011'!$D$5,IF($A3457&lt;1800,'BM011'!$D$5,IF($A3457&lt;2000,'BM011'!$D$5,$A3457))),'BM011'!$D$5:$U$607,'BM011'!U$609,0)="BRUG KOM",VLOOKUP($C3457,'BM010'!$C$5:$T$102,'BM010'!T$104,0),VLOOKUP(IF($A3457&lt;1500,'BM011'!$D$5,IF($A3457&lt;1800,'BM011'!$D$5,IF($A3457&lt;2000,'BM011'!$D$5,$A3457))),'BM011'!$D$5:$U$607,'BM011'!U$609,0))</f>
        <v>14859</v>
      </c>
      <c r="G3457">
        <f>SUMIFS(Baggrundsvariable!D$3:D$296,Baggrundsvariable!$A$3:$A$296,Samlet!$C3457,Baggrundsvariable!$C$3:$C$296,Samlet!$E3457)</f>
        <v>262199</v>
      </c>
      <c r="H3457" s="8">
        <f>SUMIFS(Baggrundsvariable!E$3:E$296,Baggrundsvariable!$A$3:$A$296,Samlet!$C3457,Baggrundsvariable!$C$3:$C$296,Samlet!$E3457)</f>
        <v>0.48333333333333345</v>
      </c>
      <c r="I3457" s="8">
        <f>SUMIFS(Baggrundsvariable!F$3:F$296,Baggrundsvariable!$A$3:$A$296,Samlet!$C3457,Baggrundsvariable!$C$3:$C$296,Samlet!$E3457)</f>
        <v>6.2</v>
      </c>
      <c r="J3457" s="8">
        <f>SUMIFS(Baggrundsvariable!G$3:G$296,Baggrundsvariable!$A$3:$A$296,Samlet!$C3457,Baggrundsvariable!$C$3:$C$296,Samlet!$E3457)</f>
        <v>17.3</v>
      </c>
      <c r="K3457" s="8">
        <f>SUMIFS(Baggrundsvariable!H$3:H$296,Baggrundsvariable!$A$3:$A$296,Samlet!$C3457,Baggrundsvariable!$C$3:$C$296,Samlet!$E3457)</f>
        <v>12</v>
      </c>
      <c r="L3457" s="8">
        <f>SUMIFS(Baggrundsvariable!I$3:I$296,Baggrundsvariable!$A$3:$A$296,Samlet!$C3457,Baggrundsvariable!$C$3:$C$296,Samlet!$E3457)</f>
        <v>8.2791961793589586</v>
      </c>
    </row>
    <row r="3458" spans="1:12">
      <c r="A3458">
        <v>3310</v>
      </c>
      <c r="B3458" t="s">
        <v>683</v>
      </c>
      <c r="C3458">
        <v>260</v>
      </c>
      <c r="D3458" t="s">
        <v>1260</v>
      </c>
      <c r="E3458">
        <v>2019</v>
      </c>
      <c r="F3458" s="15">
        <f>IF(VLOOKUP(IF($A3458&lt;1500,'BM011'!$D$5,IF($A3458&lt;1800,'BM011'!$D$5,IF($A3458&lt;2000,'BM011'!$D$5,$A3458))),'BM011'!$D$5:$U$607,'BM011'!U$609,0)="BRUG KOM",VLOOKUP($C3458,'BM010'!$C$5:$T$102,'BM010'!T$104,0),VLOOKUP(IF($A3458&lt;1500,'BM011'!$D$5,IF($A3458&lt;1800,'BM011'!$D$5,IF($A3458&lt;2000,'BM011'!$D$5,$A3458))),'BM011'!$D$5:$U$607,'BM011'!U$609,0))</f>
        <v>14859</v>
      </c>
      <c r="G3458">
        <f>SUMIFS(Baggrundsvariable!D$3:D$296,Baggrundsvariable!$A$3:$A$296,Samlet!$C3458,Baggrundsvariable!$C$3:$C$296,Samlet!$E3458)</f>
        <v>224733</v>
      </c>
      <c r="H3458" s="8">
        <f>SUMIFS(Baggrundsvariable!E$3:E$296,Baggrundsvariable!$A$3:$A$296,Samlet!$C3458,Baggrundsvariable!$C$3:$C$296,Samlet!$E3458)</f>
        <v>0.65833333333333333</v>
      </c>
      <c r="I3458" s="8">
        <f>SUMIFS(Baggrundsvariable!F$3:F$296,Baggrundsvariable!$A$3:$A$296,Samlet!$C3458,Baggrundsvariable!$C$3:$C$296,Samlet!$E3458)</f>
        <v>5</v>
      </c>
      <c r="J3458" s="8">
        <f>SUMIFS(Baggrundsvariable!G$3:G$296,Baggrundsvariable!$A$3:$A$296,Samlet!$C3458,Baggrundsvariable!$C$3:$C$296,Samlet!$E3458)</f>
        <v>19.899999999999999</v>
      </c>
      <c r="K3458" s="8">
        <f>SUMIFS(Baggrundsvariable!H$3:H$296,Baggrundsvariable!$A$3:$A$296,Samlet!$C3458,Baggrundsvariable!$C$3:$C$296,Samlet!$E3458)</f>
        <v>14.5</v>
      </c>
      <c r="L3458" s="8">
        <f>SUMIFS(Baggrundsvariable!I$3:I$296,Baggrundsvariable!$A$3:$A$296,Samlet!$C3458,Baggrundsvariable!$C$3:$C$296,Samlet!$E3458)</f>
        <v>6.6104370286516039</v>
      </c>
    </row>
    <row r="3459" spans="1:12">
      <c r="A3459">
        <v>3320</v>
      </c>
      <c r="B3459" t="s">
        <v>684</v>
      </c>
      <c r="C3459">
        <v>219</v>
      </c>
      <c r="D3459" t="s">
        <v>1259</v>
      </c>
      <c r="E3459">
        <v>2019</v>
      </c>
      <c r="F3459" s="15">
        <f>IF(VLOOKUP(IF($A3459&lt;1500,'BM011'!$D$5,IF($A3459&lt;1800,'BM011'!$D$5,IF($A3459&lt;2000,'BM011'!$D$5,$A3459))),'BM011'!$D$5:$U$607,'BM011'!U$609,0)="BRUG KOM",VLOOKUP($C3459,'BM010'!$C$5:$T$102,'BM010'!T$104,0),VLOOKUP(IF($A3459&lt;1500,'BM011'!$D$5,IF($A3459&lt;1800,'BM011'!$D$5,IF($A3459&lt;2000,'BM011'!$D$5,$A3459))),'BM011'!$D$5:$U$607,'BM011'!U$609,0))</f>
        <v>17482</v>
      </c>
      <c r="G3459">
        <f>SUMIFS(Baggrundsvariable!D$3:D$296,Baggrundsvariable!$A$3:$A$296,Samlet!$C3459,Baggrundsvariable!$C$3:$C$296,Samlet!$E3459)</f>
        <v>262199</v>
      </c>
      <c r="H3459" s="8">
        <f>SUMIFS(Baggrundsvariable!E$3:E$296,Baggrundsvariable!$A$3:$A$296,Samlet!$C3459,Baggrundsvariable!$C$3:$C$296,Samlet!$E3459)</f>
        <v>0.48333333333333345</v>
      </c>
      <c r="I3459" s="8">
        <f>SUMIFS(Baggrundsvariable!F$3:F$296,Baggrundsvariable!$A$3:$A$296,Samlet!$C3459,Baggrundsvariable!$C$3:$C$296,Samlet!$E3459)</f>
        <v>6.2</v>
      </c>
      <c r="J3459" s="8">
        <f>SUMIFS(Baggrundsvariable!G$3:G$296,Baggrundsvariable!$A$3:$A$296,Samlet!$C3459,Baggrundsvariable!$C$3:$C$296,Samlet!$E3459)</f>
        <v>17.3</v>
      </c>
      <c r="K3459" s="8">
        <f>SUMIFS(Baggrundsvariable!H$3:H$296,Baggrundsvariable!$A$3:$A$296,Samlet!$C3459,Baggrundsvariable!$C$3:$C$296,Samlet!$E3459)</f>
        <v>12</v>
      </c>
      <c r="L3459" s="8">
        <f>SUMIFS(Baggrundsvariable!I$3:I$296,Baggrundsvariable!$A$3:$A$296,Samlet!$C3459,Baggrundsvariable!$C$3:$C$296,Samlet!$E3459)</f>
        <v>8.2791961793589586</v>
      </c>
    </row>
    <row r="3460" spans="1:12">
      <c r="A3460">
        <v>3320</v>
      </c>
      <c r="B3460" t="s">
        <v>684</v>
      </c>
      <c r="C3460">
        <v>260</v>
      </c>
      <c r="D3460" t="s">
        <v>1260</v>
      </c>
      <c r="E3460">
        <v>2019</v>
      </c>
      <c r="F3460" s="15">
        <f>IF(VLOOKUP(IF($A3460&lt;1500,'BM011'!$D$5,IF($A3460&lt;1800,'BM011'!$D$5,IF($A3460&lt;2000,'BM011'!$D$5,$A3460))),'BM011'!$D$5:$U$607,'BM011'!U$609,0)="BRUG KOM",VLOOKUP($C3460,'BM010'!$C$5:$T$102,'BM010'!T$104,0),VLOOKUP(IF($A3460&lt;1500,'BM011'!$D$5,IF($A3460&lt;1800,'BM011'!$D$5,IF($A3460&lt;2000,'BM011'!$D$5,$A3460))),'BM011'!$D$5:$U$607,'BM011'!U$609,0))</f>
        <v>17482</v>
      </c>
      <c r="G3460">
        <f>SUMIFS(Baggrundsvariable!D$3:D$296,Baggrundsvariable!$A$3:$A$296,Samlet!$C3460,Baggrundsvariable!$C$3:$C$296,Samlet!$E3460)</f>
        <v>224733</v>
      </c>
      <c r="H3460" s="8">
        <f>SUMIFS(Baggrundsvariable!E$3:E$296,Baggrundsvariable!$A$3:$A$296,Samlet!$C3460,Baggrundsvariable!$C$3:$C$296,Samlet!$E3460)</f>
        <v>0.65833333333333333</v>
      </c>
      <c r="I3460" s="8">
        <f>SUMIFS(Baggrundsvariable!F$3:F$296,Baggrundsvariable!$A$3:$A$296,Samlet!$C3460,Baggrundsvariable!$C$3:$C$296,Samlet!$E3460)</f>
        <v>5</v>
      </c>
      <c r="J3460" s="8">
        <f>SUMIFS(Baggrundsvariable!G$3:G$296,Baggrundsvariable!$A$3:$A$296,Samlet!$C3460,Baggrundsvariable!$C$3:$C$296,Samlet!$E3460)</f>
        <v>19.899999999999999</v>
      </c>
      <c r="K3460" s="8">
        <f>SUMIFS(Baggrundsvariable!H$3:H$296,Baggrundsvariable!$A$3:$A$296,Samlet!$C3460,Baggrundsvariable!$C$3:$C$296,Samlet!$E3460)</f>
        <v>14.5</v>
      </c>
      <c r="L3460" s="8">
        <f>SUMIFS(Baggrundsvariable!I$3:I$296,Baggrundsvariable!$A$3:$A$296,Samlet!$C3460,Baggrundsvariable!$C$3:$C$296,Samlet!$E3460)</f>
        <v>6.6104370286516039</v>
      </c>
    </row>
    <row r="3461" spans="1:12">
      <c r="A3461">
        <v>3330</v>
      </c>
      <c r="B3461" t="s">
        <v>685</v>
      </c>
      <c r="C3461">
        <v>219</v>
      </c>
      <c r="D3461" t="s">
        <v>1259</v>
      </c>
      <c r="E3461">
        <v>2019</v>
      </c>
      <c r="F3461" s="15">
        <f>IF(VLOOKUP(IF($A3461&lt;1500,'BM011'!$D$5,IF($A3461&lt;1800,'BM011'!$D$5,IF($A3461&lt;2000,'BM011'!$D$5,$A3461))),'BM011'!$D$5:$U$607,'BM011'!U$609,0)="BRUG KOM",VLOOKUP($C3461,'BM010'!$C$5:$T$102,'BM010'!T$104,0),VLOOKUP(IF($A3461&lt;1500,'BM011'!$D$5,IF($A3461&lt;1800,'BM011'!$D$5,IF($A3461&lt;2000,'BM011'!$D$5,$A3461))),'BM011'!$D$5:$U$607,'BM011'!U$609,0))</f>
        <v>15842</v>
      </c>
      <c r="G3461">
        <f>SUMIFS(Baggrundsvariable!D$3:D$296,Baggrundsvariable!$A$3:$A$296,Samlet!$C3461,Baggrundsvariable!$C$3:$C$296,Samlet!$E3461)</f>
        <v>262199</v>
      </c>
      <c r="H3461" s="8">
        <f>SUMIFS(Baggrundsvariable!E$3:E$296,Baggrundsvariable!$A$3:$A$296,Samlet!$C3461,Baggrundsvariable!$C$3:$C$296,Samlet!$E3461)</f>
        <v>0.48333333333333345</v>
      </c>
      <c r="I3461" s="8">
        <f>SUMIFS(Baggrundsvariable!F$3:F$296,Baggrundsvariable!$A$3:$A$296,Samlet!$C3461,Baggrundsvariable!$C$3:$C$296,Samlet!$E3461)</f>
        <v>6.2</v>
      </c>
      <c r="J3461" s="8">
        <f>SUMIFS(Baggrundsvariable!G$3:G$296,Baggrundsvariable!$A$3:$A$296,Samlet!$C3461,Baggrundsvariable!$C$3:$C$296,Samlet!$E3461)</f>
        <v>17.3</v>
      </c>
      <c r="K3461" s="8">
        <f>SUMIFS(Baggrundsvariable!H$3:H$296,Baggrundsvariable!$A$3:$A$296,Samlet!$C3461,Baggrundsvariable!$C$3:$C$296,Samlet!$E3461)</f>
        <v>12</v>
      </c>
      <c r="L3461" s="8">
        <f>SUMIFS(Baggrundsvariable!I$3:I$296,Baggrundsvariable!$A$3:$A$296,Samlet!$C3461,Baggrundsvariable!$C$3:$C$296,Samlet!$E3461)</f>
        <v>8.2791961793589586</v>
      </c>
    </row>
    <row r="3462" spans="1:12">
      <c r="A3462">
        <v>3360</v>
      </c>
      <c r="B3462" t="s">
        <v>686</v>
      </c>
      <c r="C3462">
        <v>260</v>
      </c>
      <c r="D3462" t="s">
        <v>1260</v>
      </c>
      <c r="E3462">
        <v>2019</v>
      </c>
      <c r="F3462" s="15">
        <f>IF(VLOOKUP(IF($A3462&lt;1500,'BM011'!$D$5,IF($A3462&lt;1800,'BM011'!$D$5,IF($A3462&lt;2000,'BM011'!$D$5,$A3462))),'BM011'!$D$5:$U$607,'BM011'!U$609,0)="BRUG KOM",VLOOKUP($C3462,'BM010'!$C$5:$T$102,'BM010'!T$104,0),VLOOKUP(IF($A3462&lt;1500,'BM011'!$D$5,IF($A3462&lt;1800,'BM011'!$D$5,IF($A3462&lt;2000,'BM011'!$D$5,$A3462))),'BM011'!$D$5:$U$607,'BM011'!U$609,0))</f>
        <v>13658</v>
      </c>
      <c r="G3462">
        <f>SUMIFS(Baggrundsvariable!D$3:D$296,Baggrundsvariable!$A$3:$A$296,Samlet!$C3462,Baggrundsvariable!$C$3:$C$296,Samlet!$E3462)</f>
        <v>224733</v>
      </c>
      <c r="H3462" s="8">
        <f>SUMIFS(Baggrundsvariable!E$3:E$296,Baggrundsvariable!$A$3:$A$296,Samlet!$C3462,Baggrundsvariable!$C$3:$C$296,Samlet!$E3462)</f>
        <v>0.65833333333333333</v>
      </c>
      <c r="I3462" s="8">
        <f>SUMIFS(Baggrundsvariable!F$3:F$296,Baggrundsvariable!$A$3:$A$296,Samlet!$C3462,Baggrundsvariable!$C$3:$C$296,Samlet!$E3462)</f>
        <v>5</v>
      </c>
      <c r="J3462" s="8">
        <f>SUMIFS(Baggrundsvariable!G$3:G$296,Baggrundsvariable!$A$3:$A$296,Samlet!$C3462,Baggrundsvariable!$C$3:$C$296,Samlet!$E3462)</f>
        <v>19.899999999999999</v>
      </c>
      <c r="K3462" s="8">
        <f>SUMIFS(Baggrundsvariable!H$3:H$296,Baggrundsvariable!$A$3:$A$296,Samlet!$C3462,Baggrundsvariable!$C$3:$C$296,Samlet!$E3462)</f>
        <v>14.5</v>
      </c>
      <c r="L3462" s="8">
        <f>SUMIFS(Baggrundsvariable!I$3:I$296,Baggrundsvariable!$A$3:$A$296,Samlet!$C3462,Baggrundsvariable!$C$3:$C$296,Samlet!$E3462)</f>
        <v>6.6104370286516039</v>
      </c>
    </row>
    <row r="3463" spans="1:12">
      <c r="A3463">
        <v>3370</v>
      </c>
      <c r="B3463" t="s">
        <v>687</v>
      </c>
      <c r="C3463">
        <v>260</v>
      </c>
      <c r="D3463" t="s">
        <v>1260</v>
      </c>
      <c r="E3463">
        <v>2019</v>
      </c>
      <c r="F3463" s="15">
        <f>IF(VLOOKUP(IF($A3463&lt;1500,'BM011'!$D$5,IF($A3463&lt;1800,'BM011'!$D$5,IF($A3463&lt;2000,'BM011'!$D$5,$A3463))),'BM011'!$D$5:$U$607,'BM011'!U$609,0)="BRUG KOM",VLOOKUP($C3463,'BM010'!$C$5:$T$102,'BM010'!T$104,0),VLOOKUP(IF($A3463&lt;1500,'BM011'!$D$5,IF($A3463&lt;1800,'BM011'!$D$5,IF($A3463&lt;2000,'BM011'!$D$5,$A3463))),'BM011'!$D$5:$U$607,'BM011'!U$609,0))</f>
        <v>13048.75</v>
      </c>
      <c r="G3463">
        <f>SUMIFS(Baggrundsvariable!D$3:D$296,Baggrundsvariable!$A$3:$A$296,Samlet!$C3463,Baggrundsvariable!$C$3:$C$296,Samlet!$E3463)</f>
        <v>224733</v>
      </c>
      <c r="H3463" s="8">
        <f>SUMIFS(Baggrundsvariable!E$3:E$296,Baggrundsvariable!$A$3:$A$296,Samlet!$C3463,Baggrundsvariable!$C$3:$C$296,Samlet!$E3463)</f>
        <v>0.65833333333333333</v>
      </c>
      <c r="I3463" s="8">
        <f>SUMIFS(Baggrundsvariable!F$3:F$296,Baggrundsvariable!$A$3:$A$296,Samlet!$C3463,Baggrundsvariable!$C$3:$C$296,Samlet!$E3463)</f>
        <v>5</v>
      </c>
      <c r="J3463" s="8">
        <f>SUMIFS(Baggrundsvariable!G$3:G$296,Baggrundsvariable!$A$3:$A$296,Samlet!$C3463,Baggrundsvariable!$C$3:$C$296,Samlet!$E3463)</f>
        <v>19.899999999999999</v>
      </c>
      <c r="K3463" s="8">
        <f>SUMIFS(Baggrundsvariable!H$3:H$296,Baggrundsvariable!$A$3:$A$296,Samlet!$C3463,Baggrundsvariable!$C$3:$C$296,Samlet!$E3463)</f>
        <v>14.5</v>
      </c>
      <c r="L3463" s="8">
        <f>SUMIFS(Baggrundsvariable!I$3:I$296,Baggrundsvariable!$A$3:$A$296,Samlet!$C3463,Baggrundsvariable!$C$3:$C$296,Samlet!$E3463)</f>
        <v>6.6104370286516039</v>
      </c>
    </row>
    <row r="3464" spans="1:12">
      <c r="A3464">
        <v>3390</v>
      </c>
      <c r="B3464" t="s">
        <v>688</v>
      </c>
      <c r="C3464">
        <v>260</v>
      </c>
      <c r="D3464" t="s">
        <v>1260</v>
      </c>
      <c r="E3464">
        <v>2019</v>
      </c>
      <c r="F3464" s="15">
        <f>IF(VLOOKUP(IF($A3464&lt;1500,'BM011'!$D$5,IF($A3464&lt;1800,'BM011'!$D$5,IF($A3464&lt;2000,'BM011'!$D$5,$A3464))),'BM011'!$D$5:$U$607,'BM011'!U$609,0)="BRUG KOM",VLOOKUP($C3464,'BM010'!$C$5:$T$102,'BM010'!T$104,0),VLOOKUP(IF($A3464&lt;1500,'BM011'!$D$5,IF($A3464&lt;1800,'BM011'!$D$5,IF($A3464&lt;2000,'BM011'!$D$5,$A3464))),'BM011'!$D$5:$U$607,'BM011'!U$609,0))</f>
        <v>12538.25</v>
      </c>
      <c r="G3464">
        <f>SUMIFS(Baggrundsvariable!D$3:D$296,Baggrundsvariable!$A$3:$A$296,Samlet!$C3464,Baggrundsvariable!$C$3:$C$296,Samlet!$E3464)</f>
        <v>224733</v>
      </c>
      <c r="H3464" s="8">
        <f>SUMIFS(Baggrundsvariable!E$3:E$296,Baggrundsvariable!$A$3:$A$296,Samlet!$C3464,Baggrundsvariable!$C$3:$C$296,Samlet!$E3464)</f>
        <v>0.65833333333333333</v>
      </c>
      <c r="I3464" s="8">
        <f>SUMIFS(Baggrundsvariable!F$3:F$296,Baggrundsvariable!$A$3:$A$296,Samlet!$C3464,Baggrundsvariable!$C$3:$C$296,Samlet!$E3464)</f>
        <v>5</v>
      </c>
      <c r="J3464" s="8">
        <f>SUMIFS(Baggrundsvariable!G$3:G$296,Baggrundsvariable!$A$3:$A$296,Samlet!$C3464,Baggrundsvariable!$C$3:$C$296,Samlet!$E3464)</f>
        <v>19.899999999999999</v>
      </c>
      <c r="K3464" s="8">
        <f>SUMIFS(Baggrundsvariable!H$3:H$296,Baggrundsvariable!$A$3:$A$296,Samlet!$C3464,Baggrundsvariable!$C$3:$C$296,Samlet!$E3464)</f>
        <v>14.5</v>
      </c>
      <c r="L3464" s="8">
        <f>SUMIFS(Baggrundsvariable!I$3:I$296,Baggrundsvariable!$A$3:$A$296,Samlet!$C3464,Baggrundsvariable!$C$3:$C$296,Samlet!$E3464)</f>
        <v>6.6104370286516039</v>
      </c>
    </row>
    <row r="3465" spans="1:12">
      <c r="A3465">
        <v>3400</v>
      </c>
      <c r="B3465" t="s">
        <v>689</v>
      </c>
      <c r="C3465">
        <v>201</v>
      </c>
      <c r="D3465" t="s">
        <v>1261</v>
      </c>
      <c r="E3465">
        <v>2019</v>
      </c>
      <c r="F3465" s="15">
        <f>IF(VLOOKUP(IF($A3465&lt;1500,'BM011'!$D$5,IF($A3465&lt;1800,'BM011'!$D$5,IF($A3465&lt;2000,'BM011'!$D$5,$A3465))),'BM011'!$D$5:$U$607,'BM011'!U$609,0)="BRUG KOM",VLOOKUP($C3465,'BM010'!$C$5:$T$102,'BM010'!T$104,0),VLOOKUP(IF($A3465&lt;1500,'BM011'!$D$5,IF($A3465&lt;1800,'BM011'!$D$5,IF($A3465&lt;2000,'BM011'!$D$5,$A3465))),'BM011'!$D$5:$U$607,'BM011'!U$609,0))</f>
        <v>22362.25</v>
      </c>
      <c r="G3465">
        <f>SUMIFS(Baggrundsvariable!D$3:D$296,Baggrundsvariable!$A$3:$A$296,Samlet!$C3465,Baggrundsvariable!$C$3:$C$296,Samlet!$E3465)</f>
        <v>306103</v>
      </c>
      <c r="H3465" s="8">
        <f>SUMIFS(Baggrundsvariable!E$3:E$296,Baggrundsvariable!$A$3:$A$296,Samlet!$C3465,Baggrundsvariable!$C$3:$C$296,Samlet!$E3465)</f>
        <v>0.27500000000000008</v>
      </c>
      <c r="I3465" s="8">
        <f>SUMIFS(Baggrundsvariable!F$3:F$296,Baggrundsvariable!$A$3:$A$296,Samlet!$C3465,Baggrundsvariable!$C$3:$C$296,Samlet!$E3465)</f>
        <v>4</v>
      </c>
      <c r="J3465" s="8">
        <f>SUMIFS(Baggrundsvariable!G$3:G$296,Baggrundsvariable!$A$3:$A$296,Samlet!$C3465,Baggrundsvariable!$C$3:$C$296,Samlet!$E3465)</f>
        <v>11</v>
      </c>
      <c r="K3465" s="8">
        <f>SUMIFS(Baggrundsvariable!H$3:H$296,Baggrundsvariable!$A$3:$A$296,Samlet!$C3465,Baggrundsvariable!$C$3:$C$296,Samlet!$E3465)</f>
        <v>9.6999999999999993</v>
      </c>
      <c r="L3465" s="8">
        <f>SUMIFS(Baggrundsvariable!I$3:I$296,Baggrundsvariable!$A$3:$A$296,Samlet!$C3465,Baggrundsvariable!$C$3:$C$296,Samlet!$E3465)</f>
        <v>6.0401966032410339</v>
      </c>
    </row>
    <row r="3466" spans="1:12">
      <c r="A3466">
        <v>3400</v>
      </c>
      <c r="B3466" t="s">
        <v>689</v>
      </c>
      <c r="C3466">
        <v>210</v>
      </c>
      <c r="D3466" t="s">
        <v>1256</v>
      </c>
      <c r="E3466">
        <v>2019</v>
      </c>
      <c r="F3466" s="15">
        <f>IF(VLOOKUP(IF($A3466&lt;1500,'BM011'!$D$5,IF($A3466&lt;1800,'BM011'!$D$5,IF($A3466&lt;2000,'BM011'!$D$5,$A3466))),'BM011'!$D$5:$U$607,'BM011'!U$609,0)="BRUG KOM",VLOOKUP($C3466,'BM010'!$C$5:$T$102,'BM010'!T$104,0),VLOOKUP(IF($A3466&lt;1500,'BM011'!$D$5,IF($A3466&lt;1800,'BM011'!$D$5,IF($A3466&lt;2000,'BM011'!$D$5,$A3466))),'BM011'!$D$5:$U$607,'BM011'!U$609,0))</f>
        <v>22362.25</v>
      </c>
      <c r="G3466">
        <f>SUMIFS(Baggrundsvariable!D$3:D$296,Baggrundsvariable!$A$3:$A$296,Samlet!$C3466,Baggrundsvariable!$C$3:$C$296,Samlet!$E3466)</f>
        <v>281526</v>
      </c>
      <c r="H3466" s="8">
        <f>SUMIFS(Baggrundsvariable!E$3:E$296,Baggrundsvariable!$A$3:$A$296,Samlet!$C3466,Baggrundsvariable!$C$3:$C$296,Samlet!$E3466)</f>
        <v>0.3833333333333333</v>
      </c>
      <c r="I3466" s="8">
        <f>SUMIFS(Baggrundsvariable!F$3:F$296,Baggrundsvariable!$A$3:$A$296,Samlet!$C3466,Baggrundsvariable!$C$3:$C$296,Samlet!$E3466)</f>
        <v>4.0999999999999996</v>
      </c>
      <c r="J3466" s="8">
        <f>SUMIFS(Baggrundsvariable!G$3:G$296,Baggrundsvariable!$A$3:$A$296,Samlet!$C3466,Baggrundsvariable!$C$3:$C$296,Samlet!$E3466)</f>
        <v>18.2</v>
      </c>
      <c r="K3466" s="8">
        <f>SUMIFS(Baggrundsvariable!H$3:H$296,Baggrundsvariable!$A$3:$A$296,Samlet!$C3466,Baggrundsvariable!$C$3:$C$296,Samlet!$E3466)</f>
        <v>9.4</v>
      </c>
      <c r="L3466" s="8">
        <f>SUMIFS(Baggrundsvariable!I$3:I$296,Baggrundsvariable!$A$3:$A$296,Samlet!$C3466,Baggrundsvariable!$C$3:$C$296,Samlet!$E3466)</f>
        <v>11.930020017017526</v>
      </c>
    </row>
    <row r="3467" spans="1:12">
      <c r="A3467">
        <v>3400</v>
      </c>
      <c r="B3467" t="s">
        <v>689</v>
      </c>
      <c r="C3467">
        <v>219</v>
      </c>
      <c r="D3467" t="s">
        <v>1259</v>
      </c>
      <c r="E3467">
        <v>2019</v>
      </c>
      <c r="F3467" s="15">
        <f>IF(VLOOKUP(IF($A3467&lt;1500,'BM011'!$D$5,IF($A3467&lt;1800,'BM011'!$D$5,IF($A3467&lt;2000,'BM011'!$D$5,$A3467))),'BM011'!$D$5:$U$607,'BM011'!U$609,0)="BRUG KOM",VLOOKUP($C3467,'BM010'!$C$5:$T$102,'BM010'!T$104,0),VLOOKUP(IF($A3467&lt;1500,'BM011'!$D$5,IF($A3467&lt;1800,'BM011'!$D$5,IF($A3467&lt;2000,'BM011'!$D$5,$A3467))),'BM011'!$D$5:$U$607,'BM011'!U$609,0))</f>
        <v>22362.25</v>
      </c>
      <c r="G3467">
        <f>SUMIFS(Baggrundsvariable!D$3:D$296,Baggrundsvariable!$A$3:$A$296,Samlet!$C3467,Baggrundsvariable!$C$3:$C$296,Samlet!$E3467)</f>
        <v>262199</v>
      </c>
      <c r="H3467" s="8">
        <f>SUMIFS(Baggrundsvariable!E$3:E$296,Baggrundsvariable!$A$3:$A$296,Samlet!$C3467,Baggrundsvariable!$C$3:$C$296,Samlet!$E3467)</f>
        <v>0.48333333333333345</v>
      </c>
      <c r="I3467" s="8">
        <f>SUMIFS(Baggrundsvariable!F$3:F$296,Baggrundsvariable!$A$3:$A$296,Samlet!$C3467,Baggrundsvariable!$C$3:$C$296,Samlet!$E3467)</f>
        <v>6.2</v>
      </c>
      <c r="J3467" s="8">
        <f>SUMIFS(Baggrundsvariable!G$3:G$296,Baggrundsvariable!$A$3:$A$296,Samlet!$C3467,Baggrundsvariable!$C$3:$C$296,Samlet!$E3467)</f>
        <v>17.3</v>
      </c>
      <c r="K3467" s="8">
        <f>SUMIFS(Baggrundsvariable!H$3:H$296,Baggrundsvariable!$A$3:$A$296,Samlet!$C3467,Baggrundsvariable!$C$3:$C$296,Samlet!$E3467)</f>
        <v>12</v>
      </c>
      <c r="L3467" s="8">
        <f>SUMIFS(Baggrundsvariable!I$3:I$296,Baggrundsvariable!$A$3:$A$296,Samlet!$C3467,Baggrundsvariable!$C$3:$C$296,Samlet!$E3467)</f>
        <v>8.2791961793589586</v>
      </c>
    </row>
    <row r="3468" spans="1:12">
      <c r="A3468">
        <v>3450</v>
      </c>
      <c r="B3468" t="s">
        <v>690</v>
      </c>
      <c r="C3468">
        <v>201</v>
      </c>
      <c r="D3468" t="s">
        <v>1261</v>
      </c>
      <c r="E3468">
        <v>2019</v>
      </c>
      <c r="F3468" s="15">
        <f>IF(VLOOKUP(IF($A3468&lt;1500,'BM011'!$D$5,IF($A3468&lt;1800,'BM011'!$D$5,IF($A3468&lt;2000,'BM011'!$D$5,$A3468))),'BM011'!$D$5:$U$607,'BM011'!U$609,0)="BRUG KOM",VLOOKUP($C3468,'BM010'!$C$5:$T$102,'BM010'!T$104,0),VLOOKUP(IF($A3468&lt;1500,'BM011'!$D$5,IF($A3468&lt;1800,'BM011'!$D$5,IF($A3468&lt;2000,'BM011'!$D$5,$A3468))),'BM011'!$D$5:$U$607,'BM011'!U$609,0))</f>
        <v>24512.5</v>
      </c>
      <c r="G3468">
        <f>SUMIFS(Baggrundsvariable!D$3:D$296,Baggrundsvariable!$A$3:$A$296,Samlet!$C3468,Baggrundsvariable!$C$3:$C$296,Samlet!$E3468)</f>
        <v>306103</v>
      </c>
      <c r="H3468" s="8">
        <f>SUMIFS(Baggrundsvariable!E$3:E$296,Baggrundsvariable!$A$3:$A$296,Samlet!$C3468,Baggrundsvariable!$C$3:$C$296,Samlet!$E3468)</f>
        <v>0.27500000000000008</v>
      </c>
      <c r="I3468" s="8">
        <f>SUMIFS(Baggrundsvariable!F$3:F$296,Baggrundsvariable!$A$3:$A$296,Samlet!$C3468,Baggrundsvariable!$C$3:$C$296,Samlet!$E3468)</f>
        <v>4</v>
      </c>
      <c r="J3468" s="8">
        <f>SUMIFS(Baggrundsvariable!G$3:G$296,Baggrundsvariable!$A$3:$A$296,Samlet!$C3468,Baggrundsvariable!$C$3:$C$296,Samlet!$E3468)</f>
        <v>11</v>
      </c>
      <c r="K3468" s="8">
        <f>SUMIFS(Baggrundsvariable!H$3:H$296,Baggrundsvariable!$A$3:$A$296,Samlet!$C3468,Baggrundsvariable!$C$3:$C$296,Samlet!$E3468)</f>
        <v>9.6999999999999993</v>
      </c>
      <c r="L3468" s="8">
        <f>SUMIFS(Baggrundsvariable!I$3:I$296,Baggrundsvariable!$A$3:$A$296,Samlet!$C3468,Baggrundsvariable!$C$3:$C$296,Samlet!$E3468)</f>
        <v>6.0401966032410339</v>
      </c>
    </row>
    <row r="3469" spans="1:12">
      <c r="A3469">
        <v>3450</v>
      </c>
      <c r="B3469" t="s">
        <v>690</v>
      </c>
      <c r="C3469">
        <v>210</v>
      </c>
      <c r="D3469" t="s">
        <v>1256</v>
      </c>
      <c r="E3469">
        <v>2019</v>
      </c>
      <c r="F3469" s="15">
        <f>IF(VLOOKUP(IF($A3469&lt;1500,'BM011'!$D$5,IF($A3469&lt;1800,'BM011'!$D$5,IF($A3469&lt;2000,'BM011'!$D$5,$A3469))),'BM011'!$D$5:$U$607,'BM011'!U$609,0)="BRUG KOM",VLOOKUP($C3469,'BM010'!$C$5:$T$102,'BM010'!T$104,0),VLOOKUP(IF($A3469&lt;1500,'BM011'!$D$5,IF($A3469&lt;1800,'BM011'!$D$5,IF($A3469&lt;2000,'BM011'!$D$5,$A3469))),'BM011'!$D$5:$U$607,'BM011'!U$609,0))</f>
        <v>24512.5</v>
      </c>
      <c r="G3469">
        <f>SUMIFS(Baggrundsvariable!D$3:D$296,Baggrundsvariable!$A$3:$A$296,Samlet!$C3469,Baggrundsvariable!$C$3:$C$296,Samlet!$E3469)</f>
        <v>281526</v>
      </c>
      <c r="H3469" s="8">
        <f>SUMIFS(Baggrundsvariable!E$3:E$296,Baggrundsvariable!$A$3:$A$296,Samlet!$C3469,Baggrundsvariable!$C$3:$C$296,Samlet!$E3469)</f>
        <v>0.3833333333333333</v>
      </c>
      <c r="I3469" s="8">
        <f>SUMIFS(Baggrundsvariable!F$3:F$296,Baggrundsvariable!$A$3:$A$296,Samlet!$C3469,Baggrundsvariable!$C$3:$C$296,Samlet!$E3469)</f>
        <v>4.0999999999999996</v>
      </c>
      <c r="J3469" s="8">
        <f>SUMIFS(Baggrundsvariable!G$3:G$296,Baggrundsvariable!$A$3:$A$296,Samlet!$C3469,Baggrundsvariable!$C$3:$C$296,Samlet!$E3469)</f>
        <v>18.2</v>
      </c>
      <c r="K3469" s="8">
        <f>SUMIFS(Baggrundsvariable!H$3:H$296,Baggrundsvariable!$A$3:$A$296,Samlet!$C3469,Baggrundsvariable!$C$3:$C$296,Samlet!$E3469)</f>
        <v>9.4</v>
      </c>
      <c r="L3469" s="8">
        <f>SUMIFS(Baggrundsvariable!I$3:I$296,Baggrundsvariable!$A$3:$A$296,Samlet!$C3469,Baggrundsvariable!$C$3:$C$296,Samlet!$E3469)</f>
        <v>11.930020017017526</v>
      </c>
    </row>
    <row r="3470" spans="1:12">
      <c r="A3470">
        <v>3450</v>
      </c>
      <c r="B3470" t="s">
        <v>690</v>
      </c>
      <c r="C3470">
        <v>219</v>
      </c>
      <c r="D3470" t="s">
        <v>1259</v>
      </c>
      <c r="E3470">
        <v>2019</v>
      </c>
      <c r="F3470" s="15">
        <f>IF(VLOOKUP(IF($A3470&lt;1500,'BM011'!$D$5,IF($A3470&lt;1800,'BM011'!$D$5,IF($A3470&lt;2000,'BM011'!$D$5,$A3470))),'BM011'!$D$5:$U$607,'BM011'!U$609,0)="BRUG KOM",VLOOKUP($C3470,'BM010'!$C$5:$T$102,'BM010'!T$104,0),VLOOKUP(IF($A3470&lt;1500,'BM011'!$D$5,IF($A3470&lt;1800,'BM011'!$D$5,IF($A3470&lt;2000,'BM011'!$D$5,$A3470))),'BM011'!$D$5:$U$607,'BM011'!U$609,0))</f>
        <v>24512.5</v>
      </c>
      <c r="G3470">
        <f>SUMIFS(Baggrundsvariable!D$3:D$296,Baggrundsvariable!$A$3:$A$296,Samlet!$C3470,Baggrundsvariable!$C$3:$C$296,Samlet!$E3470)</f>
        <v>262199</v>
      </c>
      <c r="H3470" s="8">
        <f>SUMIFS(Baggrundsvariable!E$3:E$296,Baggrundsvariable!$A$3:$A$296,Samlet!$C3470,Baggrundsvariable!$C$3:$C$296,Samlet!$E3470)</f>
        <v>0.48333333333333345</v>
      </c>
      <c r="I3470" s="8">
        <f>SUMIFS(Baggrundsvariable!F$3:F$296,Baggrundsvariable!$A$3:$A$296,Samlet!$C3470,Baggrundsvariable!$C$3:$C$296,Samlet!$E3470)</f>
        <v>6.2</v>
      </c>
      <c r="J3470" s="8">
        <f>SUMIFS(Baggrundsvariable!G$3:G$296,Baggrundsvariable!$A$3:$A$296,Samlet!$C3470,Baggrundsvariable!$C$3:$C$296,Samlet!$E3470)</f>
        <v>17.3</v>
      </c>
      <c r="K3470" s="8">
        <f>SUMIFS(Baggrundsvariable!H$3:H$296,Baggrundsvariable!$A$3:$A$296,Samlet!$C3470,Baggrundsvariable!$C$3:$C$296,Samlet!$E3470)</f>
        <v>12</v>
      </c>
      <c r="L3470" s="8">
        <f>SUMIFS(Baggrundsvariable!I$3:I$296,Baggrundsvariable!$A$3:$A$296,Samlet!$C3470,Baggrundsvariable!$C$3:$C$296,Samlet!$E3470)</f>
        <v>8.2791961793589586</v>
      </c>
    </row>
    <row r="3471" spans="1:12">
      <c r="A3471">
        <v>3460</v>
      </c>
      <c r="B3471" t="s">
        <v>691</v>
      </c>
      <c r="C3471">
        <v>190</v>
      </c>
      <c r="D3471" t="s">
        <v>1254</v>
      </c>
      <c r="E3471">
        <v>2019</v>
      </c>
      <c r="F3471" s="15">
        <f>IF(VLOOKUP(IF($A3471&lt;1500,'BM011'!$D$5,IF($A3471&lt;1800,'BM011'!$D$5,IF($A3471&lt;2000,'BM011'!$D$5,$A3471))),'BM011'!$D$5:$U$607,'BM011'!U$609,0)="BRUG KOM",VLOOKUP($C3471,'BM010'!$C$5:$T$102,'BM010'!T$104,0),VLOOKUP(IF($A3471&lt;1500,'BM011'!$D$5,IF($A3471&lt;1800,'BM011'!$D$5,IF($A3471&lt;2000,'BM011'!$D$5,$A3471))),'BM011'!$D$5:$U$607,'BM011'!U$609,0))</f>
        <v>29008</v>
      </c>
      <c r="G3471">
        <f>SUMIFS(Baggrundsvariable!D$3:D$296,Baggrundsvariable!$A$3:$A$296,Samlet!$C3471,Baggrundsvariable!$C$3:$C$296,Samlet!$E3471)</f>
        <v>308833</v>
      </c>
      <c r="H3471" s="8">
        <f>SUMIFS(Baggrundsvariable!E$3:E$296,Baggrundsvariable!$A$3:$A$296,Samlet!$C3471,Baggrundsvariable!$C$3:$C$296,Samlet!$E3471)</f>
        <v>0.36666666666666664</v>
      </c>
      <c r="I3471" s="8">
        <f>SUMIFS(Baggrundsvariable!F$3:F$296,Baggrundsvariable!$A$3:$A$296,Samlet!$C3471,Baggrundsvariable!$C$3:$C$296,Samlet!$E3471)</f>
        <v>3.1</v>
      </c>
      <c r="J3471" s="8">
        <f>SUMIFS(Baggrundsvariable!G$3:G$296,Baggrundsvariable!$A$3:$A$296,Samlet!$C3471,Baggrundsvariable!$C$3:$C$296,Samlet!$E3471)</f>
        <v>15.7</v>
      </c>
      <c r="K3471" s="8">
        <f>SUMIFS(Baggrundsvariable!H$3:H$296,Baggrundsvariable!$A$3:$A$296,Samlet!$C3471,Baggrundsvariable!$C$3:$C$296,Samlet!$E3471)</f>
        <v>12.4</v>
      </c>
      <c r="L3471" s="8">
        <f>SUMIFS(Baggrundsvariable!I$3:I$296,Baggrundsvariable!$A$3:$A$296,Samlet!$C3471,Baggrundsvariable!$C$3:$C$296,Samlet!$E3471)</f>
        <v>10.557450404606003</v>
      </c>
    </row>
    <row r="3472" spans="1:12">
      <c r="A3472">
        <v>3460</v>
      </c>
      <c r="B3472" t="s">
        <v>691</v>
      </c>
      <c r="C3472">
        <v>201</v>
      </c>
      <c r="D3472" t="s">
        <v>1261</v>
      </c>
      <c r="E3472">
        <v>2019</v>
      </c>
      <c r="F3472" s="15">
        <f>IF(VLOOKUP(IF($A3472&lt;1500,'BM011'!$D$5,IF($A3472&lt;1800,'BM011'!$D$5,IF($A3472&lt;2000,'BM011'!$D$5,$A3472))),'BM011'!$D$5:$U$607,'BM011'!U$609,0)="BRUG KOM",VLOOKUP($C3472,'BM010'!$C$5:$T$102,'BM010'!T$104,0),VLOOKUP(IF($A3472&lt;1500,'BM011'!$D$5,IF($A3472&lt;1800,'BM011'!$D$5,IF($A3472&lt;2000,'BM011'!$D$5,$A3472))),'BM011'!$D$5:$U$607,'BM011'!U$609,0))</f>
        <v>29008</v>
      </c>
      <c r="G3472">
        <f>SUMIFS(Baggrundsvariable!D$3:D$296,Baggrundsvariable!$A$3:$A$296,Samlet!$C3472,Baggrundsvariable!$C$3:$C$296,Samlet!$E3472)</f>
        <v>306103</v>
      </c>
      <c r="H3472" s="8">
        <f>SUMIFS(Baggrundsvariable!E$3:E$296,Baggrundsvariable!$A$3:$A$296,Samlet!$C3472,Baggrundsvariable!$C$3:$C$296,Samlet!$E3472)</f>
        <v>0.27500000000000008</v>
      </c>
      <c r="I3472" s="8">
        <f>SUMIFS(Baggrundsvariable!F$3:F$296,Baggrundsvariable!$A$3:$A$296,Samlet!$C3472,Baggrundsvariable!$C$3:$C$296,Samlet!$E3472)</f>
        <v>4</v>
      </c>
      <c r="J3472" s="8">
        <f>SUMIFS(Baggrundsvariable!G$3:G$296,Baggrundsvariable!$A$3:$A$296,Samlet!$C3472,Baggrundsvariable!$C$3:$C$296,Samlet!$E3472)</f>
        <v>11</v>
      </c>
      <c r="K3472" s="8">
        <f>SUMIFS(Baggrundsvariable!H$3:H$296,Baggrundsvariable!$A$3:$A$296,Samlet!$C3472,Baggrundsvariable!$C$3:$C$296,Samlet!$E3472)</f>
        <v>9.6999999999999993</v>
      </c>
      <c r="L3472" s="8">
        <f>SUMIFS(Baggrundsvariable!I$3:I$296,Baggrundsvariable!$A$3:$A$296,Samlet!$C3472,Baggrundsvariable!$C$3:$C$296,Samlet!$E3472)</f>
        <v>6.0401966032410339</v>
      </c>
    </row>
    <row r="3473" spans="1:12">
      <c r="A3473">
        <v>3460</v>
      </c>
      <c r="B3473" t="s">
        <v>691</v>
      </c>
      <c r="C3473">
        <v>230</v>
      </c>
      <c r="D3473" t="s">
        <v>1253</v>
      </c>
      <c r="E3473">
        <v>2019</v>
      </c>
      <c r="F3473" s="15">
        <f>IF(VLOOKUP(IF($A3473&lt;1500,'BM011'!$D$5,IF($A3473&lt;1800,'BM011'!$D$5,IF($A3473&lt;2000,'BM011'!$D$5,$A3473))),'BM011'!$D$5:$U$607,'BM011'!U$609,0)="BRUG KOM",VLOOKUP($C3473,'BM010'!$C$5:$T$102,'BM010'!T$104,0),VLOOKUP(IF($A3473&lt;1500,'BM011'!$D$5,IF($A3473&lt;1800,'BM011'!$D$5,IF($A3473&lt;2000,'BM011'!$D$5,$A3473))),'BM011'!$D$5:$U$607,'BM011'!U$609,0))</f>
        <v>29008</v>
      </c>
      <c r="G3473">
        <f>SUMIFS(Baggrundsvariable!D$3:D$296,Baggrundsvariable!$A$3:$A$296,Samlet!$C3473,Baggrundsvariable!$C$3:$C$296,Samlet!$E3473)</f>
        <v>412461</v>
      </c>
      <c r="H3473" s="8">
        <f>SUMIFS(Baggrundsvariable!E$3:E$296,Baggrundsvariable!$A$3:$A$296,Samlet!$C3473,Baggrundsvariable!$C$3:$C$296,Samlet!$E3473)</f>
        <v>0.4916666666666667</v>
      </c>
      <c r="I3473" s="8">
        <f>SUMIFS(Baggrundsvariable!F$3:F$296,Baggrundsvariable!$A$3:$A$296,Samlet!$C3473,Baggrundsvariable!$C$3:$C$296,Samlet!$E3473)</f>
        <v>3</v>
      </c>
      <c r="J3473" s="8">
        <f>SUMIFS(Baggrundsvariable!G$3:G$296,Baggrundsvariable!$A$3:$A$296,Samlet!$C3473,Baggrundsvariable!$C$3:$C$296,Samlet!$E3473)</f>
        <v>13.2</v>
      </c>
      <c r="K3473" s="8">
        <f>SUMIFS(Baggrundsvariable!H$3:H$296,Baggrundsvariable!$A$3:$A$296,Samlet!$C3473,Baggrundsvariable!$C$3:$C$296,Samlet!$E3473)</f>
        <v>9.9</v>
      </c>
      <c r="L3473" s="8">
        <f>SUMIFS(Baggrundsvariable!I$3:I$296,Baggrundsvariable!$A$3:$A$296,Samlet!$C3473,Baggrundsvariable!$C$3:$C$296,Samlet!$E3473)</f>
        <v>7.6211257216305865</v>
      </c>
    </row>
    <row r="3474" spans="1:12">
      <c r="A3474">
        <v>3480</v>
      </c>
      <c r="B3474" t="s">
        <v>692</v>
      </c>
      <c r="C3474">
        <v>210</v>
      </c>
      <c r="D3474" t="s">
        <v>1256</v>
      </c>
      <c r="E3474">
        <v>2019</v>
      </c>
      <c r="F3474" s="15">
        <f>IF(VLOOKUP(IF($A3474&lt;1500,'BM011'!$D$5,IF($A3474&lt;1800,'BM011'!$D$5,IF($A3474&lt;2000,'BM011'!$D$5,$A3474))),'BM011'!$D$5:$U$607,'BM011'!U$609,0)="BRUG KOM",VLOOKUP($C3474,'BM010'!$C$5:$T$102,'BM010'!T$104,0),VLOOKUP(IF($A3474&lt;1500,'BM011'!$D$5,IF($A3474&lt;1800,'BM011'!$D$5,IF($A3474&lt;2000,'BM011'!$D$5,$A3474))),'BM011'!$D$5:$U$607,'BM011'!U$609,0))</f>
        <v>22143.75</v>
      </c>
      <c r="G3474">
        <f>SUMIFS(Baggrundsvariable!D$3:D$296,Baggrundsvariable!$A$3:$A$296,Samlet!$C3474,Baggrundsvariable!$C$3:$C$296,Samlet!$E3474)</f>
        <v>281526</v>
      </c>
      <c r="H3474" s="8">
        <f>SUMIFS(Baggrundsvariable!E$3:E$296,Baggrundsvariable!$A$3:$A$296,Samlet!$C3474,Baggrundsvariable!$C$3:$C$296,Samlet!$E3474)</f>
        <v>0.3833333333333333</v>
      </c>
      <c r="I3474" s="8">
        <f>SUMIFS(Baggrundsvariable!F$3:F$296,Baggrundsvariable!$A$3:$A$296,Samlet!$C3474,Baggrundsvariable!$C$3:$C$296,Samlet!$E3474)</f>
        <v>4.0999999999999996</v>
      </c>
      <c r="J3474" s="8">
        <f>SUMIFS(Baggrundsvariable!G$3:G$296,Baggrundsvariable!$A$3:$A$296,Samlet!$C3474,Baggrundsvariable!$C$3:$C$296,Samlet!$E3474)</f>
        <v>18.2</v>
      </c>
      <c r="K3474" s="8">
        <f>SUMIFS(Baggrundsvariable!H$3:H$296,Baggrundsvariable!$A$3:$A$296,Samlet!$C3474,Baggrundsvariable!$C$3:$C$296,Samlet!$E3474)</f>
        <v>9.4</v>
      </c>
      <c r="L3474" s="8">
        <f>SUMIFS(Baggrundsvariable!I$3:I$296,Baggrundsvariable!$A$3:$A$296,Samlet!$C3474,Baggrundsvariable!$C$3:$C$296,Samlet!$E3474)</f>
        <v>11.930020017017526</v>
      </c>
    </row>
    <row r="3475" spans="1:12">
      <c r="A3475">
        <v>3480</v>
      </c>
      <c r="B3475" t="s">
        <v>692</v>
      </c>
      <c r="C3475">
        <v>217</v>
      </c>
      <c r="D3475" t="s">
        <v>1257</v>
      </c>
      <c r="E3475">
        <v>2019</v>
      </c>
      <c r="F3475" s="15">
        <f>IF(VLOOKUP(IF($A3475&lt;1500,'BM011'!$D$5,IF($A3475&lt;1800,'BM011'!$D$5,IF($A3475&lt;2000,'BM011'!$D$5,$A3475))),'BM011'!$D$5:$U$607,'BM011'!U$609,0)="BRUG KOM",VLOOKUP($C3475,'BM010'!$C$5:$T$102,'BM010'!T$104,0),VLOOKUP(IF($A3475&lt;1500,'BM011'!$D$5,IF($A3475&lt;1800,'BM011'!$D$5,IF($A3475&lt;2000,'BM011'!$D$5,$A3475))),'BM011'!$D$5:$U$607,'BM011'!U$609,0))</f>
        <v>22143.75</v>
      </c>
      <c r="G3475">
        <f>SUMIFS(Baggrundsvariable!D$3:D$296,Baggrundsvariable!$A$3:$A$296,Samlet!$C3475,Baggrundsvariable!$C$3:$C$296,Samlet!$E3475)</f>
        <v>254779</v>
      </c>
      <c r="H3475" s="8">
        <f>SUMIFS(Baggrundsvariable!E$3:E$296,Baggrundsvariable!$A$3:$A$296,Samlet!$C3475,Baggrundsvariable!$C$3:$C$296,Samlet!$E3475)</f>
        <v>0.70833333333333337</v>
      </c>
      <c r="I3475" s="8">
        <f>SUMIFS(Baggrundsvariable!F$3:F$296,Baggrundsvariable!$A$3:$A$296,Samlet!$C3475,Baggrundsvariable!$C$3:$C$296,Samlet!$E3475)</f>
        <v>5.6</v>
      </c>
      <c r="J3475" s="8">
        <f>SUMIFS(Baggrundsvariable!G$3:G$296,Baggrundsvariable!$A$3:$A$296,Samlet!$C3475,Baggrundsvariable!$C$3:$C$296,Samlet!$E3475)</f>
        <v>21.6</v>
      </c>
      <c r="K3475" s="8">
        <f>SUMIFS(Baggrundsvariable!H$3:H$296,Baggrundsvariable!$A$3:$A$296,Samlet!$C3475,Baggrundsvariable!$C$3:$C$296,Samlet!$E3475)</f>
        <v>12.6</v>
      </c>
      <c r="L3475" s="8">
        <f>SUMIFS(Baggrundsvariable!I$3:I$296,Baggrundsvariable!$A$3:$A$296,Samlet!$C3475,Baggrundsvariable!$C$3:$C$296,Samlet!$E3475)</f>
        <v>9.1718219916184403</v>
      </c>
    </row>
    <row r="3476" spans="1:12">
      <c r="A3476">
        <v>3480</v>
      </c>
      <c r="B3476" t="s">
        <v>692</v>
      </c>
      <c r="C3476">
        <v>219</v>
      </c>
      <c r="D3476" t="s">
        <v>1259</v>
      </c>
      <c r="E3476">
        <v>2019</v>
      </c>
      <c r="F3476" s="15">
        <f>IF(VLOOKUP(IF($A3476&lt;1500,'BM011'!$D$5,IF($A3476&lt;1800,'BM011'!$D$5,IF($A3476&lt;2000,'BM011'!$D$5,$A3476))),'BM011'!$D$5:$U$607,'BM011'!U$609,0)="BRUG KOM",VLOOKUP($C3476,'BM010'!$C$5:$T$102,'BM010'!T$104,0),VLOOKUP(IF($A3476&lt;1500,'BM011'!$D$5,IF($A3476&lt;1800,'BM011'!$D$5,IF($A3476&lt;2000,'BM011'!$D$5,$A3476))),'BM011'!$D$5:$U$607,'BM011'!U$609,0))</f>
        <v>22143.75</v>
      </c>
      <c r="G3476">
        <f>SUMIFS(Baggrundsvariable!D$3:D$296,Baggrundsvariable!$A$3:$A$296,Samlet!$C3476,Baggrundsvariable!$C$3:$C$296,Samlet!$E3476)</f>
        <v>262199</v>
      </c>
      <c r="H3476" s="8">
        <f>SUMIFS(Baggrundsvariable!E$3:E$296,Baggrundsvariable!$A$3:$A$296,Samlet!$C3476,Baggrundsvariable!$C$3:$C$296,Samlet!$E3476)</f>
        <v>0.48333333333333345</v>
      </c>
      <c r="I3476" s="8">
        <f>SUMIFS(Baggrundsvariable!F$3:F$296,Baggrundsvariable!$A$3:$A$296,Samlet!$C3476,Baggrundsvariable!$C$3:$C$296,Samlet!$E3476)</f>
        <v>6.2</v>
      </c>
      <c r="J3476" s="8">
        <f>SUMIFS(Baggrundsvariable!G$3:G$296,Baggrundsvariable!$A$3:$A$296,Samlet!$C3476,Baggrundsvariable!$C$3:$C$296,Samlet!$E3476)</f>
        <v>17.3</v>
      </c>
      <c r="K3476" s="8">
        <f>SUMIFS(Baggrundsvariable!H$3:H$296,Baggrundsvariable!$A$3:$A$296,Samlet!$C3476,Baggrundsvariable!$C$3:$C$296,Samlet!$E3476)</f>
        <v>12</v>
      </c>
      <c r="L3476" s="8">
        <f>SUMIFS(Baggrundsvariable!I$3:I$296,Baggrundsvariable!$A$3:$A$296,Samlet!$C3476,Baggrundsvariable!$C$3:$C$296,Samlet!$E3476)</f>
        <v>8.2791961793589586</v>
      </c>
    </row>
    <row r="3477" spans="1:12">
      <c r="A3477">
        <v>3490</v>
      </c>
      <c r="B3477" t="s">
        <v>693</v>
      </c>
      <c r="C3477">
        <v>210</v>
      </c>
      <c r="D3477" t="s">
        <v>1256</v>
      </c>
      <c r="E3477">
        <v>2019</v>
      </c>
      <c r="F3477" s="15">
        <f>IF(VLOOKUP(IF($A3477&lt;1500,'BM011'!$D$5,IF($A3477&lt;1800,'BM011'!$D$5,IF($A3477&lt;2000,'BM011'!$D$5,$A3477))),'BM011'!$D$5:$U$607,'BM011'!U$609,0)="BRUG KOM",VLOOKUP($C3477,'BM010'!$C$5:$T$102,'BM010'!T$104,0),VLOOKUP(IF($A3477&lt;1500,'BM011'!$D$5,IF($A3477&lt;1800,'BM011'!$D$5,IF($A3477&lt;2000,'BM011'!$D$5,$A3477))),'BM011'!$D$5:$U$607,'BM011'!U$609,0))</f>
        <v>23219</v>
      </c>
      <c r="G3477">
        <f>SUMIFS(Baggrundsvariable!D$3:D$296,Baggrundsvariable!$A$3:$A$296,Samlet!$C3477,Baggrundsvariable!$C$3:$C$296,Samlet!$E3477)</f>
        <v>281526</v>
      </c>
      <c r="H3477" s="8">
        <f>SUMIFS(Baggrundsvariable!E$3:E$296,Baggrundsvariable!$A$3:$A$296,Samlet!$C3477,Baggrundsvariable!$C$3:$C$296,Samlet!$E3477)</f>
        <v>0.3833333333333333</v>
      </c>
      <c r="I3477" s="8">
        <f>SUMIFS(Baggrundsvariable!F$3:F$296,Baggrundsvariable!$A$3:$A$296,Samlet!$C3477,Baggrundsvariable!$C$3:$C$296,Samlet!$E3477)</f>
        <v>4.0999999999999996</v>
      </c>
      <c r="J3477" s="8">
        <f>SUMIFS(Baggrundsvariable!G$3:G$296,Baggrundsvariable!$A$3:$A$296,Samlet!$C3477,Baggrundsvariable!$C$3:$C$296,Samlet!$E3477)</f>
        <v>18.2</v>
      </c>
      <c r="K3477" s="8">
        <f>SUMIFS(Baggrundsvariable!H$3:H$296,Baggrundsvariable!$A$3:$A$296,Samlet!$C3477,Baggrundsvariable!$C$3:$C$296,Samlet!$E3477)</f>
        <v>9.4</v>
      </c>
      <c r="L3477" s="8">
        <f>SUMIFS(Baggrundsvariable!I$3:I$296,Baggrundsvariable!$A$3:$A$296,Samlet!$C3477,Baggrundsvariable!$C$3:$C$296,Samlet!$E3477)</f>
        <v>11.930020017017526</v>
      </c>
    </row>
    <row r="3478" spans="1:12">
      <c r="A3478">
        <v>3490</v>
      </c>
      <c r="B3478" t="s">
        <v>693</v>
      </c>
      <c r="C3478">
        <v>217</v>
      </c>
      <c r="D3478" t="s">
        <v>1257</v>
      </c>
      <c r="E3478">
        <v>2019</v>
      </c>
      <c r="F3478" s="15">
        <f>IF(VLOOKUP(IF($A3478&lt;1500,'BM011'!$D$5,IF($A3478&lt;1800,'BM011'!$D$5,IF($A3478&lt;2000,'BM011'!$D$5,$A3478))),'BM011'!$D$5:$U$607,'BM011'!U$609,0)="BRUG KOM",VLOOKUP($C3478,'BM010'!$C$5:$T$102,'BM010'!T$104,0),VLOOKUP(IF($A3478&lt;1500,'BM011'!$D$5,IF($A3478&lt;1800,'BM011'!$D$5,IF($A3478&lt;2000,'BM011'!$D$5,$A3478))),'BM011'!$D$5:$U$607,'BM011'!U$609,0))</f>
        <v>22211.25</v>
      </c>
      <c r="G3478">
        <f>SUMIFS(Baggrundsvariable!D$3:D$296,Baggrundsvariable!$A$3:$A$296,Samlet!$C3478,Baggrundsvariable!$C$3:$C$296,Samlet!$E3478)</f>
        <v>254779</v>
      </c>
      <c r="H3478" s="8">
        <f>SUMIFS(Baggrundsvariable!E$3:E$296,Baggrundsvariable!$A$3:$A$296,Samlet!$C3478,Baggrundsvariable!$C$3:$C$296,Samlet!$E3478)</f>
        <v>0.70833333333333337</v>
      </c>
      <c r="I3478" s="8">
        <f>SUMIFS(Baggrundsvariable!F$3:F$296,Baggrundsvariable!$A$3:$A$296,Samlet!$C3478,Baggrundsvariable!$C$3:$C$296,Samlet!$E3478)</f>
        <v>5.6</v>
      </c>
      <c r="J3478" s="8">
        <f>SUMIFS(Baggrundsvariable!G$3:G$296,Baggrundsvariable!$A$3:$A$296,Samlet!$C3478,Baggrundsvariable!$C$3:$C$296,Samlet!$E3478)</f>
        <v>21.6</v>
      </c>
      <c r="K3478" s="8">
        <f>SUMIFS(Baggrundsvariable!H$3:H$296,Baggrundsvariable!$A$3:$A$296,Samlet!$C3478,Baggrundsvariable!$C$3:$C$296,Samlet!$E3478)</f>
        <v>12.6</v>
      </c>
      <c r="L3478" s="8">
        <f>SUMIFS(Baggrundsvariable!I$3:I$296,Baggrundsvariable!$A$3:$A$296,Samlet!$C3478,Baggrundsvariable!$C$3:$C$296,Samlet!$E3478)</f>
        <v>9.1718219916184403</v>
      </c>
    </row>
    <row r="3479" spans="1:12">
      <c r="A3479">
        <v>3500</v>
      </c>
      <c r="B3479" t="s">
        <v>694</v>
      </c>
      <c r="C3479">
        <v>151</v>
      </c>
      <c r="D3479" t="s">
        <v>1246</v>
      </c>
      <c r="E3479">
        <v>2019</v>
      </c>
      <c r="F3479" s="15">
        <f>IF(VLOOKUP(IF($A3479&lt;1500,'BM011'!$D$5,IF($A3479&lt;1800,'BM011'!$D$5,IF($A3479&lt;2000,'BM011'!$D$5,$A3479))),'BM011'!$D$5:$U$607,'BM011'!U$609,0)="BRUG KOM",VLOOKUP($C3479,'BM010'!$C$5:$T$102,'BM010'!T$104,0),VLOOKUP(IF($A3479&lt;1500,'BM011'!$D$5,IF($A3479&lt;1800,'BM011'!$D$5,IF($A3479&lt;2000,'BM011'!$D$5,$A3479))),'BM011'!$D$5:$U$607,'BM011'!U$609,0))</f>
        <v>29799.5</v>
      </c>
      <c r="G3479">
        <f>SUMIFS(Baggrundsvariable!D$3:D$296,Baggrundsvariable!$A$3:$A$296,Samlet!$C3479,Baggrundsvariable!$C$3:$C$296,Samlet!$E3479)</f>
        <v>236121</v>
      </c>
      <c r="H3479" s="8">
        <f>SUMIFS(Baggrundsvariable!E$3:E$296,Baggrundsvariable!$A$3:$A$296,Samlet!$C3479,Baggrundsvariable!$C$3:$C$296,Samlet!$E3479)</f>
        <v>0.57499999999999984</v>
      </c>
      <c r="I3479" s="8">
        <f>SUMIFS(Baggrundsvariable!F$3:F$296,Baggrundsvariable!$A$3:$A$296,Samlet!$C3479,Baggrundsvariable!$C$3:$C$296,Samlet!$E3479)</f>
        <v>5.7</v>
      </c>
      <c r="J3479" s="8">
        <f>SUMIFS(Baggrundsvariable!G$3:G$296,Baggrundsvariable!$A$3:$A$296,Samlet!$C3479,Baggrundsvariable!$C$3:$C$296,Samlet!$E3479)</f>
        <v>19.3</v>
      </c>
      <c r="K3479" s="8">
        <f>SUMIFS(Baggrundsvariable!H$3:H$296,Baggrundsvariable!$A$3:$A$296,Samlet!$C3479,Baggrundsvariable!$C$3:$C$296,Samlet!$E3479)</f>
        <v>14.5</v>
      </c>
      <c r="L3479" s="8">
        <f>SUMIFS(Baggrundsvariable!I$3:I$296,Baggrundsvariable!$A$3:$A$296,Samlet!$C3479,Baggrundsvariable!$C$3:$C$296,Samlet!$E3479)</f>
        <v>13.149978069609638</v>
      </c>
    </row>
    <row r="3480" spans="1:12">
      <c r="A3480">
        <v>3500</v>
      </c>
      <c r="B3480" t="s">
        <v>694</v>
      </c>
      <c r="C3480">
        <v>159</v>
      </c>
      <c r="D3480" t="s">
        <v>1247</v>
      </c>
      <c r="E3480">
        <v>2019</v>
      </c>
      <c r="F3480" s="15">
        <f>IF(VLOOKUP(IF($A3480&lt;1500,'BM011'!$D$5,IF($A3480&lt;1800,'BM011'!$D$5,IF($A3480&lt;2000,'BM011'!$D$5,$A3480))),'BM011'!$D$5:$U$607,'BM011'!U$609,0)="BRUG KOM",VLOOKUP($C3480,'BM010'!$C$5:$T$102,'BM010'!T$104,0),VLOOKUP(IF($A3480&lt;1500,'BM011'!$D$5,IF($A3480&lt;1800,'BM011'!$D$5,IF($A3480&lt;2000,'BM011'!$D$5,$A3480))),'BM011'!$D$5:$U$607,'BM011'!U$609,0))</f>
        <v>29799.5</v>
      </c>
      <c r="G3480">
        <f>SUMIFS(Baggrundsvariable!D$3:D$296,Baggrundsvariable!$A$3:$A$296,Samlet!$C3480,Baggrundsvariable!$C$3:$C$296,Samlet!$E3480)</f>
        <v>250679</v>
      </c>
      <c r="H3480" s="8">
        <f>SUMIFS(Baggrundsvariable!E$3:E$296,Baggrundsvariable!$A$3:$A$296,Samlet!$C3480,Baggrundsvariable!$C$3:$C$296,Samlet!$E3480)</f>
        <v>0.60833333333333328</v>
      </c>
      <c r="I3480" s="8">
        <f>SUMIFS(Baggrundsvariable!F$3:F$296,Baggrundsvariable!$A$3:$A$296,Samlet!$C3480,Baggrundsvariable!$C$3:$C$296,Samlet!$E3480)</f>
        <v>4.5</v>
      </c>
      <c r="J3480" s="8">
        <f>SUMIFS(Baggrundsvariable!G$3:G$296,Baggrundsvariable!$A$3:$A$296,Samlet!$C3480,Baggrundsvariable!$C$3:$C$296,Samlet!$E3480)</f>
        <v>24.2</v>
      </c>
      <c r="K3480" s="8">
        <f>SUMIFS(Baggrundsvariable!H$3:H$296,Baggrundsvariable!$A$3:$A$296,Samlet!$C3480,Baggrundsvariable!$C$3:$C$296,Samlet!$E3480)</f>
        <v>13.7</v>
      </c>
      <c r="L3480" s="8">
        <f>SUMIFS(Baggrundsvariable!I$3:I$296,Baggrundsvariable!$A$3:$A$296,Samlet!$C3480,Baggrundsvariable!$C$3:$C$296,Samlet!$E3480)</f>
        <v>15.649554646556869</v>
      </c>
    </row>
    <row r="3481" spans="1:12">
      <c r="A3481">
        <v>3500</v>
      </c>
      <c r="B3481" t="s">
        <v>694</v>
      </c>
      <c r="C3481">
        <v>173</v>
      </c>
      <c r="D3481" t="s">
        <v>1252</v>
      </c>
      <c r="E3481">
        <v>2019</v>
      </c>
      <c r="F3481" s="15">
        <f>IF(VLOOKUP(IF($A3481&lt;1500,'BM011'!$D$5,IF($A3481&lt;1800,'BM011'!$D$5,IF($A3481&lt;2000,'BM011'!$D$5,$A3481))),'BM011'!$D$5:$U$607,'BM011'!U$609,0)="BRUG KOM",VLOOKUP($C3481,'BM010'!$C$5:$T$102,'BM010'!T$104,0),VLOOKUP(IF($A3481&lt;1500,'BM011'!$D$5,IF($A3481&lt;1800,'BM011'!$D$5,IF($A3481&lt;2000,'BM011'!$D$5,$A3481))),'BM011'!$D$5:$U$607,'BM011'!U$609,0))</f>
        <v>29799.5</v>
      </c>
      <c r="G3481">
        <f>SUMIFS(Baggrundsvariable!D$3:D$296,Baggrundsvariable!$A$3:$A$296,Samlet!$C3481,Baggrundsvariable!$C$3:$C$296,Samlet!$E3481)</f>
        <v>322546</v>
      </c>
      <c r="H3481" s="8">
        <f>SUMIFS(Baggrundsvariable!E$3:E$296,Baggrundsvariable!$A$3:$A$296,Samlet!$C3481,Baggrundsvariable!$C$3:$C$296,Samlet!$E3481)</f>
        <v>0.41666666666666669</v>
      </c>
      <c r="I3481" s="8">
        <f>SUMIFS(Baggrundsvariable!F$3:F$296,Baggrundsvariable!$A$3:$A$296,Samlet!$C3481,Baggrundsvariable!$C$3:$C$296,Samlet!$E3481)</f>
        <v>3.9</v>
      </c>
      <c r="J3481" s="8">
        <f>SUMIFS(Baggrundsvariable!G$3:G$296,Baggrundsvariable!$A$3:$A$296,Samlet!$C3481,Baggrundsvariable!$C$3:$C$296,Samlet!$E3481)</f>
        <v>20</v>
      </c>
      <c r="K3481" s="8">
        <f>SUMIFS(Baggrundsvariable!H$3:H$296,Baggrundsvariable!$A$3:$A$296,Samlet!$C3481,Baggrundsvariable!$C$3:$C$296,Samlet!$E3481)</f>
        <v>10.4</v>
      </c>
      <c r="L3481" s="8">
        <f>SUMIFS(Baggrundsvariable!I$3:I$296,Baggrundsvariable!$A$3:$A$296,Samlet!$C3481,Baggrundsvariable!$C$3:$C$296,Samlet!$E3481)</f>
        <v>9.4328020354782804</v>
      </c>
    </row>
    <row r="3482" spans="1:12">
      <c r="A3482">
        <v>3500</v>
      </c>
      <c r="B3482" t="s">
        <v>694</v>
      </c>
      <c r="C3482">
        <v>190</v>
      </c>
      <c r="D3482" t="s">
        <v>1254</v>
      </c>
      <c r="E3482">
        <v>2019</v>
      </c>
      <c r="F3482" s="15">
        <f>IF(VLOOKUP(IF($A3482&lt;1500,'BM011'!$D$5,IF($A3482&lt;1800,'BM011'!$D$5,IF($A3482&lt;2000,'BM011'!$D$5,$A3482))),'BM011'!$D$5:$U$607,'BM011'!U$609,0)="BRUG KOM",VLOOKUP($C3482,'BM010'!$C$5:$T$102,'BM010'!T$104,0),VLOOKUP(IF($A3482&lt;1500,'BM011'!$D$5,IF($A3482&lt;1800,'BM011'!$D$5,IF($A3482&lt;2000,'BM011'!$D$5,$A3482))),'BM011'!$D$5:$U$607,'BM011'!U$609,0))</f>
        <v>29799.5</v>
      </c>
      <c r="G3482">
        <f>SUMIFS(Baggrundsvariable!D$3:D$296,Baggrundsvariable!$A$3:$A$296,Samlet!$C3482,Baggrundsvariable!$C$3:$C$296,Samlet!$E3482)</f>
        <v>308833</v>
      </c>
      <c r="H3482" s="8">
        <f>SUMIFS(Baggrundsvariable!E$3:E$296,Baggrundsvariable!$A$3:$A$296,Samlet!$C3482,Baggrundsvariable!$C$3:$C$296,Samlet!$E3482)</f>
        <v>0.36666666666666664</v>
      </c>
      <c r="I3482" s="8">
        <f>SUMIFS(Baggrundsvariable!F$3:F$296,Baggrundsvariable!$A$3:$A$296,Samlet!$C3482,Baggrundsvariable!$C$3:$C$296,Samlet!$E3482)</f>
        <v>3.1</v>
      </c>
      <c r="J3482" s="8">
        <f>SUMIFS(Baggrundsvariable!G$3:G$296,Baggrundsvariable!$A$3:$A$296,Samlet!$C3482,Baggrundsvariable!$C$3:$C$296,Samlet!$E3482)</f>
        <v>15.7</v>
      </c>
      <c r="K3482" s="8">
        <f>SUMIFS(Baggrundsvariable!H$3:H$296,Baggrundsvariable!$A$3:$A$296,Samlet!$C3482,Baggrundsvariable!$C$3:$C$296,Samlet!$E3482)</f>
        <v>12.4</v>
      </c>
      <c r="L3482" s="8">
        <f>SUMIFS(Baggrundsvariable!I$3:I$296,Baggrundsvariable!$A$3:$A$296,Samlet!$C3482,Baggrundsvariable!$C$3:$C$296,Samlet!$E3482)</f>
        <v>10.557450404606003</v>
      </c>
    </row>
    <row r="3483" spans="1:12">
      <c r="A3483">
        <v>3500</v>
      </c>
      <c r="B3483" t="s">
        <v>694</v>
      </c>
      <c r="C3483">
        <v>240</v>
      </c>
      <c r="D3483" t="s">
        <v>1249</v>
      </c>
      <c r="E3483">
        <v>2019</v>
      </c>
      <c r="F3483" s="15">
        <f>IF(VLOOKUP(IF($A3483&lt;1500,'BM011'!$D$5,IF($A3483&lt;1800,'BM011'!$D$5,IF($A3483&lt;2000,'BM011'!$D$5,$A3483))),'BM011'!$D$5:$U$607,'BM011'!U$609,0)="BRUG KOM",VLOOKUP($C3483,'BM010'!$C$5:$T$102,'BM010'!T$104,0),VLOOKUP(IF($A3483&lt;1500,'BM011'!$D$5,IF($A3483&lt;1800,'BM011'!$D$5,IF($A3483&lt;2000,'BM011'!$D$5,$A3483))),'BM011'!$D$5:$U$607,'BM011'!U$609,0))</f>
        <v>29799.5</v>
      </c>
      <c r="G3483">
        <f>SUMIFS(Baggrundsvariable!D$3:D$296,Baggrundsvariable!$A$3:$A$296,Samlet!$C3483,Baggrundsvariable!$C$3:$C$296,Samlet!$E3483)</f>
        <v>274867</v>
      </c>
      <c r="H3483" s="8">
        <f>SUMIFS(Baggrundsvariable!E$3:E$296,Baggrundsvariable!$A$3:$A$296,Samlet!$C3483,Baggrundsvariable!$C$3:$C$296,Samlet!$E3483)</f>
        <v>0.55833333333333335</v>
      </c>
      <c r="I3483" s="8">
        <f>SUMIFS(Baggrundsvariable!F$3:F$296,Baggrundsvariable!$A$3:$A$296,Samlet!$C3483,Baggrundsvariable!$C$3:$C$296,Samlet!$E3483)</f>
        <v>3</v>
      </c>
      <c r="J3483" s="8">
        <f>SUMIFS(Baggrundsvariable!G$3:G$296,Baggrundsvariable!$A$3:$A$296,Samlet!$C3483,Baggrundsvariable!$C$3:$C$296,Samlet!$E3483)</f>
        <v>10.5</v>
      </c>
      <c r="K3483" s="8">
        <f>SUMIFS(Baggrundsvariable!H$3:H$296,Baggrundsvariable!$A$3:$A$296,Samlet!$C3483,Baggrundsvariable!$C$3:$C$296,Samlet!$E3483)</f>
        <v>10</v>
      </c>
      <c r="L3483" s="8">
        <f>SUMIFS(Baggrundsvariable!I$3:I$296,Baggrundsvariable!$A$3:$A$296,Samlet!$C3483,Baggrundsvariable!$C$3:$C$296,Samlet!$E3483)</f>
        <v>6.4932594825449703</v>
      </c>
    </row>
    <row r="3484" spans="1:12">
      <c r="A3484">
        <v>3520</v>
      </c>
      <c r="B3484" t="s">
        <v>695</v>
      </c>
      <c r="C3484">
        <v>190</v>
      </c>
      <c r="D3484" t="s">
        <v>1254</v>
      </c>
      <c r="E3484">
        <v>2019</v>
      </c>
      <c r="F3484" s="15">
        <f>IF(VLOOKUP(IF($A3484&lt;1500,'BM011'!$D$5,IF($A3484&lt;1800,'BM011'!$D$5,IF($A3484&lt;2000,'BM011'!$D$5,$A3484))),'BM011'!$D$5:$U$607,'BM011'!U$609,0)="BRUG KOM",VLOOKUP($C3484,'BM010'!$C$5:$T$102,'BM010'!T$104,0),VLOOKUP(IF($A3484&lt;1500,'BM011'!$D$5,IF($A3484&lt;1800,'BM011'!$D$5,IF($A3484&lt;2000,'BM011'!$D$5,$A3484))),'BM011'!$D$5:$U$607,'BM011'!U$609,0))</f>
        <v>25645.25</v>
      </c>
      <c r="G3484">
        <f>SUMIFS(Baggrundsvariable!D$3:D$296,Baggrundsvariable!$A$3:$A$296,Samlet!$C3484,Baggrundsvariable!$C$3:$C$296,Samlet!$E3484)</f>
        <v>308833</v>
      </c>
      <c r="H3484" s="8">
        <f>SUMIFS(Baggrundsvariable!E$3:E$296,Baggrundsvariable!$A$3:$A$296,Samlet!$C3484,Baggrundsvariable!$C$3:$C$296,Samlet!$E3484)</f>
        <v>0.36666666666666664</v>
      </c>
      <c r="I3484" s="8">
        <f>SUMIFS(Baggrundsvariable!F$3:F$296,Baggrundsvariable!$A$3:$A$296,Samlet!$C3484,Baggrundsvariable!$C$3:$C$296,Samlet!$E3484)</f>
        <v>3.1</v>
      </c>
      <c r="J3484" s="8">
        <f>SUMIFS(Baggrundsvariable!G$3:G$296,Baggrundsvariable!$A$3:$A$296,Samlet!$C3484,Baggrundsvariable!$C$3:$C$296,Samlet!$E3484)</f>
        <v>15.7</v>
      </c>
      <c r="K3484" s="8">
        <f>SUMIFS(Baggrundsvariable!H$3:H$296,Baggrundsvariable!$A$3:$A$296,Samlet!$C3484,Baggrundsvariable!$C$3:$C$296,Samlet!$E3484)</f>
        <v>12.4</v>
      </c>
      <c r="L3484" s="8">
        <f>SUMIFS(Baggrundsvariable!I$3:I$296,Baggrundsvariable!$A$3:$A$296,Samlet!$C3484,Baggrundsvariable!$C$3:$C$296,Samlet!$E3484)</f>
        <v>10.557450404606003</v>
      </c>
    </row>
    <row r="3485" spans="1:12">
      <c r="A3485">
        <v>3520</v>
      </c>
      <c r="B3485" t="s">
        <v>695</v>
      </c>
      <c r="C3485">
        <v>201</v>
      </c>
      <c r="D3485" t="s">
        <v>1261</v>
      </c>
      <c r="E3485">
        <v>2019</v>
      </c>
      <c r="F3485" s="15">
        <f>IF(VLOOKUP(IF($A3485&lt;1500,'BM011'!$D$5,IF($A3485&lt;1800,'BM011'!$D$5,IF($A3485&lt;2000,'BM011'!$D$5,$A3485))),'BM011'!$D$5:$U$607,'BM011'!U$609,0)="BRUG KOM",VLOOKUP($C3485,'BM010'!$C$5:$T$102,'BM010'!T$104,0),VLOOKUP(IF($A3485&lt;1500,'BM011'!$D$5,IF($A3485&lt;1800,'BM011'!$D$5,IF($A3485&lt;2000,'BM011'!$D$5,$A3485))),'BM011'!$D$5:$U$607,'BM011'!U$609,0))</f>
        <v>25645.25</v>
      </c>
      <c r="G3485">
        <f>SUMIFS(Baggrundsvariable!D$3:D$296,Baggrundsvariable!$A$3:$A$296,Samlet!$C3485,Baggrundsvariable!$C$3:$C$296,Samlet!$E3485)</f>
        <v>306103</v>
      </c>
      <c r="H3485" s="8">
        <f>SUMIFS(Baggrundsvariable!E$3:E$296,Baggrundsvariable!$A$3:$A$296,Samlet!$C3485,Baggrundsvariable!$C$3:$C$296,Samlet!$E3485)</f>
        <v>0.27500000000000008</v>
      </c>
      <c r="I3485" s="8">
        <f>SUMIFS(Baggrundsvariable!F$3:F$296,Baggrundsvariable!$A$3:$A$296,Samlet!$C3485,Baggrundsvariable!$C$3:$C$296,Samlet!$E3485)</f>
        <v>4</v>
      </c>
      <c r="J3485" s="8">
        <f>SUMIFS(Baggrundsvariable!G$3:G$296,Baggrundsvariable!$A$3:$A$296,Samlet!$C3485,Baggrundsvariable!$C$3:$C$296,Samlet!$E3485)</f>
        <v>11</v>
      </c>
      <c r="K3485" s="8">
        <f>SUMIFS(Baggrundsvariable!H$3:H$296,Baggrundsvariable!$A$3:$A$296,Samlet!$C3485,Baggrundsvariable!$C$3:$C$296,Samlet!$E3485)</f>
        <v>9.6999999999999993</v>
      </c>
      <c r="L3485" s="8">
        <f>SUMIFS(Baggrundsvariable!I$3:I$296,Baggrundsvariable!$A$3:$A$296,Samlet!$C3485,Baggrundsvariable!$C$3:$C$296,Samlet!$E3485)</f>
        <v>6.0401966032410339</v>
      </c>
    </row>
    <row r="3486" spans="1:12">
      <c r="A3486">
        <v>3520</v>
      </c>
      <c r="B3486" t="s">
        <v>695</v>
      </c>
      <c r="C3486">
        <v>240</v>
      </c>
      <c r="D3486" t="s">
        <v>1249</v>
      </c>
      <c r="E3486">
        <v>2019</v>
      </c>
      <c r="F3486" s="15">
        <f>IF(VLOOKUP(IF($A3486&lt;1500,'BM011'!$D$5,IF($A3486&lt;1800,'BM011'!$D$5,IF($A3486&lt;2000,'BM011'!$D$5,$A3486))),'BM011'!$D$5:$U$607,'BM011'!U$609,0)="BRUG KOM",VLOOKUP($C3486,'BM010'!$C$5:$T$102,'BM010'!T$104,0),VLOOKUP(IF($A3486&lt;1500,'BM011'!$D$5,IF($A3486&lt;1800,'BM011'!$D$5,IF($A3486&lt;2000,'BM011'!$D$5,$A3486))),'BM011'!$D$5:$U$607,'BM011'!U$609,0))</f>
        <v>25645.25</v>
      </c>
      <c r="G3486">
        <f>SUMIFS(Baggrundsvariable!D$3:D$296,Baggrundsvariable!$A$3:$A$296,Samlet!$C3486,Baggrundsvariable!$C$3:$C$296,Samlet!$E3486)</f>
        <v>274867</v>
      </c>
      <c r="H3486" s="8">
        <f>SUMIFS(Baggrundsvariable!E$3:E$296,Baggrundsvariable!$A$3:$A$296,Samlet!$C3486,Baggrundsvariable!$C$3:$C$296,Samlet!$E3486)</f>
        <v>0.55833333333333335</v>
      </c>
      <c r="I3486" s="8">
        <f>SUMIFS(Baggrundsvariable!F$3:F$296,Baggrundsvariable!$A$3:$A$296,Samlet!$C3486,Baggrundsvariable!$C$3:$C$296,Samlet!$E3486)</f>
        <v>3</v>
      </c>
      <c r="J3486" s="8">
        <f>SUMIFS(Baggrundsvariable!G$3:G$296,Baggrundsvariable!$A$3:$A$296,Samlet!$C3486,Baggrundsvariable!$C$3:$C$296,Samlet!$E3486)</f>
        <v>10.5</v>
      </c>
      <c r="K3486" s="8">
        <f>SUMIFS(Baggrundsvariable!H$3:H$296,Baggrundsvariable!$A$3:$A$296,Samlet!$C3486,Baggrundsvariable!$C$3:$C$296,Samlet!$E3486)</f>
        <v>10</v>
      </c>
      <c r="L3486" s="8">
        <f>SUMIFS(Baggrundsvariable!I$3:I$296,Baggrundsvariable!$A$3:$A$296,Samlet!$C3486,Baggrundsvariable!$C$3:$C$296,Samlet!$E3486)</f>
        <v>6.4932594825449703</v>
      </c>
    </row>
    <row r="3487" spans="1:12">
      <c r="A3487">
        <v>3540</v>
      </c>
      <c r="B3487" t="s">
        <v>696</v>
      </c>
      <c r="C3487">
        <v>190</v>
      </c>
      <c r="D3487" t="s">
        <v>1254</v>
      </c>
      <c r="E3487">
        <v>2019</v>
      </c>
      <c r="F3487" s="15">
        <f>IF(VLOOKUP(IF($A3487&lt;1500,'BM011'!$D$5,IF($A3487&lt;1800,'BM011'!$D$5,IF($A3487&lt;2000,'BM011'!$D$5,$A3487))),'BM011'!$D$5:$U$607,'BM011'!U$609,0)="BRUG KOM",VLOOKUP($C3487,'BM010'!$C$5:$T$102,'BM010'!T$104,0),VLOOKUP(IF($A3487&lt;1500,'BM011'!$D$5,IF($A3487&lt;1800,'BM011'!$D$5,IF($A3487&lt;2000,'BM011'!$D$5,$A3487))),'BM011'!$D$5:$U$607,'BM011'!U$609,0))</f>
        <v>19975.5</v>
      </c>
      <c r="G3487">
        <f>SUMIFS(Baggrundsvariable!D$3:D$296,Baggrundsvariable!$A$3:$A$296,Samlet!$C3487,Baggrundsvariable!$C$3:$C$296,Samlet!$E3487)</f>
        <v>308833</v>
      </c>
      <c r="H3487" s="8">
        <f>SUMIFS(Baggrundsvariable!E$3:E$296,Baggrundsvariable!$A$3:$A$296,Samlet!$C3487,Baggrundsvariable!$C$3:$C$296,Samlet!$E3487)</f>
        <v>0.36666666666666664</v>
      </c>
      <c r="I3487" s="8">
        <f>SUMIFS(Baggrundsvariable!F$3:F$296,Baggrundsvariable!$A$3:$A$296,Samlet!$C3487,Baggrundsvariable!$C$3:$C$296,Samlet!$E3487)</f>
        <v>3.1</v>
      </c>
      <c r="J3487" s="8">
        <f>SUMIFS(Baggrundsvariable!G$3:G$296,Baggrundsvariable!$A$3:$A$296,Samlet!$C3487,Baggrundsvariable!$C$3:$C$296,Samlet!$E3487)</f>
        <v>15.7</v>
      </c>
      <c r="K3487" s="8">
        <f>SUMIFS(Baggrundsvariable!H$3:H$296,Baggrundsvariable!$A$3:$A$296,Samlet!$C3487,Baggrundsvariable!$C$3:$C$296,Samlet!$E3487)</f>
        <v>12.4</v>
      </c>
      <c r="L3487" s="8">
        <f>SUMIFS(Baggrundsvariable!I$3:I$296,Baggrundsvariable!$A$3:$A$296,Samlet!$C3487,Baggrundsvariable!$C$3:$C$296,Samlet!$E3487)</f>
        <v>10.557450404606003</v>
      </c>
    </row>
    <row r="3488" spans="1:12">
      <c r="A3488">
        <v>3540</v>
      </c>
      <c r="B3488" t="s">
        <v>696</v>
      </c>
      <c r="C3488">
        <v>201</v>
      </c>
      <c r="D3488" t="s">
        <v>1261</v>
      </c>
      <c r="E3488">
        <v>2019</v>
      </c>
      <c r="F3488" s="15">
        <f>IF(VLOOKUP(IF($A3488&lt;1500,'BM011'!$D$5,IF($A3488&lt;1800,'BM011'!$D$5,IF($A3488&lt;2000,'BM011'!$D$5,$A3488))),'BM011'!$D$5:$U$607,'BM011'!U$609,0)="BRUG KOM",VLOOKUP($C3488,'BM010'!$C$5:$T$102,'BM010'!T$104,0),VLOOKUP(IF($A3488&lt;1500,'BM011'!$D$5,IF($A3488&lt;1800,'BM011'!$D$5,IF($A3488&lt;2000,'BM011'!$D$5,$A3488))),'BM011'!$D$5:$U$607,'BM011'!U$609,0))</f>
        <v>19975.5</v>
      </c>
      <c r="G3488">
        <f>SUMIFS(Baggrundsvariable!D$3:D$296,Baggrundsvariable!$A$3:$A$296,Samlet!$C3488,Baggrundsvariable!$C$3:$C$296,Samlet!$E3488)</f>
        <v>306103</v>
      </c>
      <c r="H3488" s="8">
        <f>SUMIFS(Baggrundsvariable!E$3:E$296,Baggrundsvariable!$A$3:$A$296,Samlet!$C3488,Baggrundsvariable!$C$3:$C$296,Samlet!$E3488)</f>
        <v>0.27500000000000008</v>
      </c>
      <c r="I3488" s="8">
        <f>SUMIFS(Baggrundsvariable!F$3:F$296,Baggrundsvariable!$A$3:$A$296,Samlet!$C3488,Baggrundsvariable!$C$3:$C$296,Samlet!$E3488)</f>
        <v>4</v>
      </c>
      <c r="J3488" s="8">
        <f>SUMIFS(Baggrundsvariable!G$3:G$296,Baggrundsvariable!$A$3:$A$296,Samlet!$C3488,Baggrundsvariable!$C$3:$C$296,Samlet!$E3488)</f>
        <v>11</v>
      </c>
      <c r="K3488" s="8">
        <f>SUMIFS(Baggrundsvariable!H$3:H$296,Baggrundsvariable!$A$3:$A$296,Samlet!$C3488,Baggrundsvariable!$C$3:$C$296,Samlet!$E3488)</f>
        <v>9.6999999999999993</v>
      </c>
      <c r="L3488" s="8">
        <f>SUMIFS(Baggrundsvariable!I$3:I$296,Baggrundsvariable!$A$3:$A$296,Samlet!$C3488,Baggrundsvariable!$C$3:$C$296,Samlet!$E3488)</f>
        <v>6.0401966032410339</v>
      </c>
    </row>
    <row r="3489" spans="1:12">
      <c r="A3489">
        <v>3540</v>
      </c>
      <c r="B3489" t="s">
        <v>696</v>
      </c>
      <c r="C3489">
        <v>219</v>
      </c>
      <c r="D3489" t="s">
        <v>1259</v>
      </c>
      <c r="E3489">
        <v>2019</v>
      </c>
      <c r="F3489" s="15">
        <f>IF(VLOOKUP(IF($A3489&lt;1500,'BM011'!$D$5,IF($A3489&lt;1800,'BM011'!$D$5,IF($A3489&lt;2000,'BM011'!$D$5,$A3489))),'BM011'!$D$5:$U$607,'BM011'!U$609,0)="BRUG KOM",VLOOKUP($C3489,'BM010'!$C$5:$T$102,'BM010'!T$104,0),VLOOKUP(IF($A3489&lt;1500,'BM011'!$D$5,IF($A3489&lt;1800,'BM011'!$D$5,IF($A3489&lt;2000,'BM011'!$D$5,$A3489))),'BM011'!$D$5:$U$607,'BM011'!U$609,0))</f>
        <v>19975.5</v>
      </c>
      <c r="G3489">
        <f>SUMIFS(Baggrundsvariable!D$3:D$296,Baggrundsvariable!$A$3:$A$296,Samlet!$C3489,Baggrundsvariable!$C$3:$C$296,Samlet!$E3489)</f>
        <v>262199</v>
      </c>
      <c r="H3489" s="8">
        <f>SUMIFS(Baggrundsvariable!E$3:E$296,Baggrundsvariable!$A$3:$A$296,Samlet!$C3489,Baggrundsvariable!$C$3:$C$296,Samlet!$E3489)</f>
        <v>0.48333333333333345</v>
      </c>
      <c r="I3489" s="8">
        <f>SUMIFS(Baggrundsvariable!F$3:F$296,Baggrundsvariable!$A$3:$A$296,Samlet!$C3489,Baggrundsvariable!$C$3:$C$296,Samlet!$E3489)</f>
        <v>6.2</v>
      </c>
      <c r="J3489" s="8">
        <f>SUMIFS(Baggrundsvariable!G$3:G$296,Baggrundsvariable!$A$3:$A$296,Samlet!$C3489,Baggrundsvariable!$C$3:$C$296,Samlet!$E3489)</f>
        <v>17.3</v>
      </c>
      <c r="K3489" s="8">
        <f>SUMIFS(Baggrundsvariable!H$3:H$296,Baggrundsvariable!$A$3:$A$296,Samlet!$C3489,Baggrundsvariable!$C$3:$C$296,Samlet!$E3489)</f>
        <v>12</v>
      </c>
      <c r="L3489" s="8">
        <f>SUMIFS(Baggrundsvariable!I$3:I$296,Baggrundsvariable!$A$3:$A$296,Samlet!$C3489,Baggrundsvariable!$C$3:$C$296,Samlet!$E3489)</f>
        <v>8.2791961793589586</v>
      </c>
    </row>
    <row r="3490" spans="1:12">
      <c r="A3490">
        <v>3540</v>
      </c>
      <c r="B3490" t="s">
        <v>696</v>
      </c>
      <c r="C3490">
        <v>240</v>
      </c>
      <c r="D3490" t="s">
        <v>1249</v>
      </c>
      <c r="E3490">
        <v>2019</v>
      </c>
      <c r="F3490" s="15">
        <f>IF(VLOOKUP(IF($A3490&lt;1500,'BM011'!$D$5,IF($A3490&lt;1800,'BM011'!$D$5,IF($A3490&lt;2000,'BM011'!$D$5,$A3490))),'BM011'!$D$5:$U$607,'BM011'!U$609,0)="BRUG KOM",VLOOKUP($C3490,'BM010'!$C$5:$T$102,'BM010'!T$104,0),VLOOKUP(IF($A3490&lt;1500,'BM011'!$D$5,IF($A3490&lt;1800,'BM011'!$D$5,IF($A3490&lt;2000,'BM011'!$D$5,$A3490))),'BM011'!$D$5:$U$607,'BM011'!U$609,0))</f>
        <v>19975.5</v>
      </c>
      <c r="G3490">
        <f>SUMIFS(Baggrundsvariable!D$3:D$296,Baggrundsvariable!$A$3:$A$296,Samlet!$C3490,Baggrundsvariable!$C$3:$C$296,Samlet!$E3490)</f>
        <v>274867</v>
      </c>
      <c r="H3490" s="8">
        <f>SUMIFS(Baggrundsvariable!E$3:E$296,Baggrundsvariable!$A$3:$A$296,Samlet!$C3490,Baggrundsvariable!$C$3:$C$296,Samlet!$E3490)</f>
        <v>0.55833333333333335</v>
      </c>
      <c r="I3490" s="8">
        <f>SUMIFS(Baggrundsvariable!F$3:F$296,Baggrundsvariable!$A$3:$A$296,Samlet!$C3490,Baggrundsvariable!$C$3:$C$296,Samlet!$E3490)</f>
        <v>3</v>
      </c>
      <c r="J3490" s="8">
        <f>SUMIFS(Baggrundsvariable!G$3:G$296,Baggrundsvariable!$A$3:$A$296,Samlet!$C3490,Baggrundsvariable!$C$3:$C$296,Samlet!$E3490)</f>
        <v>10.5</v>
      </c>
      <c r="K3490" s="8">
        <f>SUMIFS(Baggrundsvariable!H$3:H$296,Baggrundsvariable!$A$3:$A$296,Samlet!$C3490,Baggrundsvariable!$C$3:$C$296,Samlet!$E3490)</f>
        <v>10</v>
      </c>
      <c r="L3490" s="8">
        <f>SUMIFS(Baggrundsvariable!I$3:I$296,Baggrundsvariable!$A$3:$A$296,Samlet!$C3490,Baggrundsvariable!$C$3:$C$296,Samlet!$E3490)</f>
        <v>6.4932594825449703</v>
      </c>
    </row>
    <row r="3491" spans="1:12">
      <c r="A3491">
        <v>3550</v>
      </c>
      <c r="B3491" t="s">
        <v>697</v>
      </c>
      <c r="C3491">
        <v>201</v>
      </c>
      <c r="D3491" t="s">
        <v>1261</v>
      </c>
      <c r="E3491">
        <v>2019</v>
      </c>
      <c r="F3491" s="15">
        <f>IF(VLOOKUP(IF($A3491&lt;1500,'BM011'!$D$5,IF($A3491&lt;1800,'BM011'!$D$5,IF($A3491&lt;2000,'BM011'!$D$5,$A3491))),'BM011'!$D$5:$U$607,'BM011'!U$609,0)="BRUG KOM",VLOOKUP($C3491,'BM010'!$C$5:$T$102,'BM010'!T$104,0),VLOOKUP(IF($A3491&lt;1500,'BM011'!$D$5,IF($A3491&lt;1800,'BM011'!$D$5,IF($A3491&lt;2000,'BM011'!$D$5,$A3491))),'BM011'!$D$5:$U$607,'BM011'!U$609,0))</f>
        <v>17710.5</v>
      </c>
      <c r="G3491">
        <f>SUMIFS(Baggrundsvariable!D$3:D$296,Baggrundsvariable!$A$3:$A$296,Samlet!$C3491,Baggrundsvariable!$C$3:$C$296,Samlet!$E3491)</f>
        <v>306103</v>
      </c>
      <c r="H3491" s="8">
        <f>SUMIFS(Baggrundsvariable!E$3:E$296,Baggrundsvariable!$A$3:$A$296,Samlet!$C3491,Baggrundsvariable!$C$3:$C$296,Samlet!$E3491)</f>
        <v>0.27500000000000008</v>
      </c>
      <c r="I3491" s="8">
        <f>SUMIFS(Baggrundsvariable!F$3:F$296,Baggrundsvariable!$A$3:$A$296,Samlet!$C3491,Baggrundsvariable!$C$3:$C$296,Samlet!$E3491)</f>
        <v>4</v>
      </c>
      <c r="J3491" s="8">
        <f>SUMIFS(Baggrundsvariable!G$3:G$296,Baggrundsvariable!$A$3:$A$296,Samlet!$C3491,Baggrundsvariable!$C$3:$C$296,Samlet!$E3491)</f>
        <v>11</v>
      </c>
      <c r="K3491" s="8">
        <f>SUMIFS(Baggrundsvariable!H$3:H$296,Baggrundsvariable!$A$3:$A$296,Samlet!$C3491,Baggrundsvariable!$C$3:$C$296,Samlet!$E3491)</f>
        <v>9.6999999999999993</v>
      </c>
      <c r="L3491" s="8">
        <f>SUMIFS(Baggrundsvariable!I$3:I$296,Baggrundsvariable!$A$3:$A$296,Samlet!$C3491,Baggrundsvariable!$C$3:$C$296,Samlet!$E3491)</f>
        <v>6.0401966032410339</v>
      </c>
    </row>
    <row r="3492" spans="1:12">
      <c r="A3492">
        <v>3550</v>
      </c>
      <c r="B3492" t="s">
        <v>697</v>
      </c>
      <c r="C3492">
        <v>219</v>
      </c>
      <c r="D3492" t="s">
        <v>1259</v>
      </c>
      <c r="E3492">
        <v>2019</v>
      </c>
      <c r="F3492" s="15">
        <f>IF(VLOOKUP(IF($A3492&lt;1500,'BM011'!$D$5,IF($A3492&lt;1800,'BM011'!$D$5,IF($A3492&lt;2000,'BM011'!$D$5,$A3492))),'BM011'!$D$5:$U$607,'BM011'!U$609,0)="BRUG KOM",VLOOKUP($C3492,'BM010'!$C$5:$T$102,'BM010'!T$104,0),VLOOKUP(IF($A3492&lt;1500,'BM011'!$D$5,IF($A3492&lt;1800,'BM011'!$D$5,IF($A3492&lt;2000,'BM011'!$D$5,$A3492))),'BM011'!$D$5:$U$607,'BM011'!U$609,0))</f>
        <v>17710.5</v>
      </c>
      <c r="G3492">
        <f>SUMIFS(Baggrundsvariable!D$3:D$296,Baggrundsvariable!$A$3:$A$296,Samlet!$C3492,Baggrundsvariable!$C$3:$C$296,Samlet!$E3492)</f>
        <v>262199</v>
      </c>
      <c r="H3492" s="8">
        <f>SUMIFS(Baggrundsvariable!E$3:E$296,Baggrundsvariable!$A$3:$A$296,Samlet!$C3492,Baggrundsvariable!$C$3:$C$296,Samlet!$E3492)</f>
        <v>0.48333333333333345</v>
      </c>
      <c r="I3492" s="8">
        <f>SUMIFS(Baggrundsvariable!F$3:F$296,Baggrundsvariable!$A$3:$A$296,Samlet!$C3492,Baggrundsvariable!$C$3:$C$296,Samlet!$E3492)</f>
        <v>6.2</v>
      </c>
      <c r="J3492" s="8">
        <f>SUMIFS(Baggrundsvariable!G$3:G$296,Baggrundsvariable!$A$3:$A$296,Samlet!$C3492,Baggrundsvariable!$C$3:$C$296,Samlet!$E3492)</f>
        <v>17.3</v>
      </c>
      <c r="K3492" s="8">
        <f>SUMIFS(Baggrundsvariable!H$3:H$296,Baggrundsvariable!$A$3:$A$296,Samlet!$C3492,Baggrundsvariable!$C$3:$C$296,Samlet!$E3492)</f>
        <v>12</v>
      </c>
      <c r="L3492" s="8">
        <f>SUMIFS(Baggrundsvariable!I$3:I$296,Baggrundsvariable!$A$3:$A$296,Samlet!$C3492,Baggrundsvariable!$C$3:$C$296,Samlet!$E3492)</f>
        <v>8.2791961793589586</v>
      </c>
    </row>
    <row r="3493" spans="1:12">
      <c r="A3493">
        <v>3550</v>
      </c>
      <c r="B3493" t="s">
        <v>697</v>
      </c>
      <c r="C3493">
        <v>240</v>
      </c>
      <c r="D3493" t="s">
        <v>1249</v>
      </c>
      <c r="E3493">
        <v>2019</v>
      </c>
      <c r="F3493" s="15">
        <f>IF(VLOOKUP(IF($A3493&lt;1500,'BM011'!$D$5,IF($A3493&lt;1800,'BM011'!$D$5,IF($A3493&lt;2000,'BM011'!$D$5,$A3493))),'BM011'!$D$5:$U$607,'BM011'!U$609,0)="BRUG KOM",VLOOKUP($C3493,'BM010'!$C$5:$T$102,'BM010'!T$104,0),VLOOKUP(IF($A3493&lt;1500,'BM011'!$D$5,IF($A3493&lt;1800,'BM011'!$D$5,IF($A3493&lt;2000,'BM011'!$D$5,$A3493))),'BM011'!$D$5:$U$607,'BM011'!U$609,0))</f>
        <v>17710.5</v>
      </c>
      <c r="G3493">
        <f>SUMIFS(Baggrundsvariable!D$3:D$296,Baggrundsvariable!$A$3:$A$296,Samlet!$C3493,Baggrundsvariable!$C$3:$C$296,Samlet!$E3493)</f>
        <v>274867</v>
      </c>
      <c r="H3493" s="8">
        <f>SUMIFS(Baggrundsvariable!E$3:E$296,Baggrundsvariable!$A$3:$A$296,Samlet!$C3493,Baggrundsvariable!$C$3:$C$296,Samlet!$E3493)</f>
        <v>0.55833333333333335</v>
      </c>
      <c r="I3493" s="8">
        <f>SUMIFS(Baggrundsvariable!F$3:F$296,Baggrundsvariable!$A$3:$A$296,Samlet!$C3493,Baggrundsvariable!$C$3:$C$296,Samlet!$E3493)</f>
        <v>3</v>
      </c>
      <c r="J3493" s="8">
        <f>SUMIFS(Baggrundsvariable!G$3:G$296,Baggrundsvariable!$A$3:$A$296,Samlet!$C3493,Baggrundsvariable!$C$3:$C$296,Samlet!$E3493)</f>
        <v>10.5</v>
      </c>
      <c r="K3493" s="8">
        <f>SUMIFS(Baggrundsvariable!H$3:H$296,Baggrundsvariable!$A$3:$A$296,Samlet!$C3493,Baggrundsvariable!$C$3:$C$296,Samlet!$E3493)</f>
        <v>10</v>
      </c>
      <c r="L3493" s="8">
        <f>SUMIFS(Baggrundsvariable!I$3:I$296,Baggrundsvariable!$A$3:$A$296,Samlet!$C3493,Baggrundsvariable!$C$3:$C$296,Samlet!$E3493)</f>
        <v>6.4932594825449703</v>
      </c>
    </row>
    <row r="3494" spans="1:12">
      <c r="A3494">
        <v>3550</v>
      </c>
      <c r="B3494" t="s">
        <v>697</v>
      </c>
      <c r="C3494">
        <v>250</v>
      </c>
      <c r="D3494" t="s">
        <v>1262</v>
      </c>
      <c r="E3494">
        <v>2019</v>
      </c>
      <c r="F3494" s="15">
        <f>IF(VLOOKUP(IF($A3494&lt;1500,'BM011'!$D$5,IF($A3494&lt;1800,'BM011'!$D$5,IF($A3494&lt;2000,'BM011'!$D$5,$A3494))),'BM011'!$D$5:$U$607,'BM011'!U$609,0)="BRUG KOM",VLOOKUP($C3494,'BM010'!$C$5:$T$102,'BM010'!T$104,0),VLOOKUP(IF($A3494&lt;1500,'BM011'!$D$5,IF($A3494&lt;1800,'BM011'!$D$5,IF($A3494&lt;2000,'BM011'!$D$5,$A3494))),'BM011'!$D$5:$U$607,'BM011'!U$609,0))</f>
        <v>17710.5</v>
      </c>
      <c r="G3494">
        <f>SUMIFS(Baggrundsvariable!D$3:D$296,Baggrundsvariable!$A$3:$A$296,Samlet!$C3494,Baggrundsvariable!$C$3:$C$296,Samlet!$E3494)</f>
        <v>242718</v>
      </c>
      <c r="H3494" s="8">
        <f>SUMIFS(Baggrundsvariable!E$3:E$296,Baggrundsvariable!$A$3:$A$296,Samlet!$C3494,Baggrundsvariable!$C$3:$C$296,Samlet!$E3494)</f>
        <v>0.52500000000000002</v>
      </c>
      <c r="I3494" s="8">
        <f>SUMIFS(Baggrundsvariable!F$3:F$296,Baggrundsvariable!$A$3:$A$296,Samlet!$C3494,Baggrundsvariable!$C$3:$C$296,Samlet!$E3494)</f>
        <v>6.1</v>
      </c>
      <c r="J3494" s="8">
        <f>SUMIFS(Baggrundsvariable!G$3:G$296,Baggrundsvariable!$A$3:$A$296,Samlet!$C3494,Baggrundsvariable!$C$3:$C$296,Samlet!$E3494)</f>
        <v>15.3</v>
      </c>
      <c r="K3494" s="8">
        <f>SUMIFS(Baggrundsvariable!H$3:H$296,Baggrundsvariable!$A$3:$A$296,Samlet!$C3494,Baggrundsvariable!$C$3:$C$296,Samlet!$E3494)</f>
        <v>14.8</v>
      </c>
      <c r="L3494" s="8">
        <f>SUMIFS(Baggrundsvariable!I$3:I$296,Baggrundsvariable!$A$3:$A$296,Samlet!$C3494,Baggrundsvariable!$C$3:$C$296,Samlet!$E3494)</f>
        <v>5.565297951890944</v>
      </c>
    </row>
    <row r="3495" spans="1:12">
      <c r="A3495">
        <v>3600</v>
      </c>
      <c r="B3495" t="s">
        <v>698</v>
      </c>
      <c r="C3495">
        <v>219</v>
      </c>
      <c r="D3495" t="s">
        <v>1259</v>
      </c>
      <c r="E3495">
        <v>2019</v>
      </c>
      <c r="F3495" s="15">
        <f>IF(VLOOKUP(IF($A3495&lt;1500,'BM011'!$D$5,IF($A3495&lt;1800,'BM011'!$D$5,IF($A3495&lt;2000,'BM011'!$D$5,$A3495))),'BM011'!$D$5:$U$607,'BM011'!U$609,0)="BRUG KOM",VLOOKUP($C3495,'BM010'!$C$5:$T$102,'BM010'!T$104,0),VLOOKUP(IF($A3495&lt;1500,'BM011'!$D$5,IF($A3495&lt;1800,'BM011'!$D$5,IF($A3495&lt;2000,'BM011'!$D$5,$A3495))),'BM011'!$D$5:$U$607,'BM011'!U$609,0))</f>
        <v>18361.75</v>
      </c>
      <c r="G3495">
        <f>SUMIFS(Baggrundsvariable!D$3:D$296,Baggrundsvariable!$A$3:$A$296,Samlet!$C3495,Baggrundsvariable!$C$3:$C$296,Samlet!$E3495)</f>
        <v>262199</v>
      </c>
      <c r="H3495" s="8">
        <f>SUMIFS(Baggrundsvariable!E$3:E$296,Baggrundsvariable!$A$3:$A$296,Samlet!$C3495,Baggrundsvariable!$C$3:$C$296,Samlet!$E3495)</f>
        <v>0.48333333333333345</v>
      </c>
      <c r="I3495" s="8">
        <f>SUMIFS(Baggrundsvariable!F$3:F$296,Baggrundsvariable!$A$3:$A$296,Samlet!$C3495,Baggrundsvariable!$C$3:$C$296,Samlet!$E3495)</f>
        <v>6.2</v>
      </c>
      <c r="J3495" s="8">
        <f>SUMIFS(Baggrundsvariable!G$3:G$296,Baggrundsvariable!$A$3:$A$296,Samlet!$C3495,Baggrundsvariable!$C$3:$C$296,Samlet!$E3495)</f>
        <v>17.3</v>
      </c>
      <c r="K3495" s="8">
        <f>SUMIFS(Baggrundsvariable!H$3:H$296,Baggrundsvariable!$A$3:$A$296,Samlet!$C3495,Baggrundsvariable!$C$3:$C$296,Samlet!$E3495)</f>
        <v>12</v>
      </c>
      <c r="L3495" s="8">
        <f>SUMIFS(Baggrundsvariable!I$3:I$296,Baggrundsvariable!$A$3:$A$296,Samlet!$C3495,Baggrundsvariable!$C$3:$C$296,Samlet!$E3495)</f>
        <v>8.2791961793589586</v>
      </c>
    </row>
    <row r="3496" spans="1:12">
      <c r="A3496">
        <v>3600</v>
      </c>
      <c r="B3496" t="s">
        <v>698</v>
      </c>
      <c r="C3496">
        <v>250</v>
      </c>
      <c r="D3496" t="s">
        <v>1262</v>
      </c>
      <c r="E3496">
        <v>2019</v>
      </c>
      <c r="F3496" s="15">
        <f>IF(VLOOKUP(IF($A3496&lt;1500,'BM011'!$D$5,IF($A3496&lt;1800,'BM011'!$D$5,IF($A3496&lt;2000,'BM011'!$D$5,$A3496))),'BM011'!$D$5:$U$607,'BM011'!U$609,0)="BRUG KOM",VLOOKUP($C3496,'BM010'!$C$5:$T$102,'BM010'!T$104,0),VLOOKUP(IF($A3496&lt;1500,'BM011'!$D$5,IF($A3496&lt;1800,'BM011'!$D$5,IF($A3496&lt;2000,'BM011'!$D$5,$A3496))),'BM011'!$D$5:$U$607,'BM011'!U$609,0))</f>
        <v>18361.75</v>
      </c>
      <c r="G3496">
        <f>SUMIFS(Baggrundsvariable!D$3:D$296,Baggrundsvariable!$A$3:$A$296,Samlet!$C3496,Baggrundsvariable!$C$3:$C$296,Samlet!$E3496)</f>
        <v>242718</v>
      </c>
      <c r="H3496" s="8">
        <f>SUMIFS(Baggrundsvariable!E$3:E$296,Baggrundsvariable!$A$3:$A$296,Samlet!$C3496,Baggrundsvariable!$C$3:$C$296,Samlet!$E3496)</f>
        <v>0.52500000000000002</v>
      </c>
      <c r="I3496" s="8">
        <f>SUMIFS(Baggrundsvariable!F$3:F$296,Baggrundsvariable!$A$3:$A$296,Samlet!$C3496,Baggrundsvariable!$C$3:$C$296,Samlet!$E3496)</f>
        <v>6.1</v>
      </c>
      <c r="J3496" s="8">
        <f>SUMIFS(Baggrundsvariable!G$3:G$296,Baggrundsvariable!$A$3:$A$296,Samlet!$C3496,Baggrundsvariable!$C$3:$C$296,Samlet!$E3496)</f>
        <v>15.3</v>
      </c>
      <c r="K3496" s="8">
        <f>SUMIFS(Baggrundsvariable!H$3:H$296,Baggrundsvariable!$A$3:$A$296,Samlet!$C3496,Baggrundsvariable!$C$3:$C$296,Samlet!$E3496)</f>
        <v>14.8</v>
      </c>
      <c r="L3496" s="8">
        <f>SUMIFS(Baggrundsvariable!I$3:I$296,Baggrundsvariable!$A$3:$A$296,Samlet!$C3496,Baggrundsvariable!$C$3:$C$296,Samlet!$E3496)</f>
        <v>5.565297951890944</v>
      </c>
    </row>
    <row r="3497" spans="1:12">
      <c r="A3497">
        <v>3600</v>
      </c>
      <c r="B3497" t="s">
        <v>698</v>
      </c>
      <c r="C3497">
        <v>260</v>
      </c>
      <c r="D3497" t="s">
        <v>1260</v>
      </c>
      <c r="E3497">
        <v>2019</v>
      </c>
      <c r="F3497" s="15">
        <f>IF(VLOOKUP(IF($A3497&lt;1500,'BM011'!$D$5,IF($A3497&lt;1800,'BM011'!$D$5,IF($A3497&lt;2000,'BM011'!$D$5,$A3497))),'BM011'!$D$5:$U$607,'BM011'!U$609,0)="BRUG KOM",VLOOKUP($C3497,'BM010'!$C$5:$T$102,'BM010'!T$104,0),VLOOKUP(IF($A3497&lt;1500,'BM011'!$D$5,IF($A3497&lt;1800,'BM011'!$D$5,IF($A3497&lt;2000,'BM011'!$D$5,$A3497))),'BM011'!$D$5:$U$607,'BM011'!U$609,0))</f>
        <v>18361.75</v>
      </c>
      <c r="G3497">
        <f>SUMIFS(Baggrundsvariable!D$3:D$296,Baggrundsvariable!$A$3:$A$296,Samlet!$C3497,Baggrundsvariable!$C$3:$C$296,Samlet!$E3497)</f>
        <v>224733</v>
      </c>
      <c r="H3497" s="8">
        <f>SUMIFS(Baggrundsvariable!E$3:E$296,Baggrundsvariable!$A$3:$A$296,Samlet!$C3497,Baggrundsvariable!$C$3:$C$296,Samlet!$E3497)</f>
        <v>0.65833333333333333</v>
      </c>
      <c r="I3497" s="8">
        <f>SUMIFS(Baggrundsvariable!F$3:F$296,Baggrundsvariable!$A$3:$A$296,Samlet!$C3497,Baggrundsvariable!$C$3:$C$296,Samlet!$E3497)</f>
        <v>5</v>
      </c>
      <c r="J3497" s="8">
        <f>SUMIFS(Baggrundsvariable!G$3:G$296,Baggrundsvariable!$A$3:$A$296,Samlet!$C3497,Baggrundsvariable!$C$3:$C$296,Samlet!$E3497)</f>
        <v>19.899999999999999</v>
      </c>
      <c r="K3497" s="8">
        <f>SUMIFS(Baggrundsvariable!H$3:H$296,Baggrundsvariable!$A$3:$A$296,Samlet!$C3497,Baggrundsvariable!$C$3:$C$296,Samlet!$E3497)</f>
        <v>14.5</v>
      </c>
      <c r="L3497" s="8">
        <f>SUMIFS(Baggrundsvariable!I$3:I$296,Baggrundsvariable!$A$3:$A$296,Samlet!$C3497,Baggrundsvariable!$C$3:$C$296,Samlet!$E3497)</f>
        <v>6.6104370286516039</v>
      </c>
    </row>
    <row r="3498" spans="1:12">
      <c r="A3498">
        <v>3630</v>
      </c>
      <c r="B3498" t="s">
        <v>699</v>
      </c>
      <c r="C3498">
        <v>250</v>
      </c>
      <c r="D3498" t="s">
        <v>1262</v>
      </c>
      <c r="E3498">
        <v>2019</v>
      </c>
      <c r="F3498" s="15">
        <f>IF(VLOOKUP(IF($A3498&lt;1500,'BM011'!$D$5,IF($A3498&lt;1800,'BM011'!$D$5,IF($A3498&lt;2000,'BM011'!$D$5,$A3498))),'BM011'!$D$5:$U$607,'BM011'!U$609,0)="BRUG KOM",VLOOKUP($C3498,'BM010'!$C$5:$T$102,'BM010'!T$104,0),VLOOKUP(IF($A3498&lt;1500,'BM011'!$D$5,IF($A3498&lt;1800,'BM011'!$D$5,IF($A3498&lt;2000,'BM011'!$D$5,$A3498))),'BM011'!$D$5:$U$607,'BM011'!U$609,0))</f>
        <v>13560.25</v>
      </c>
      <c r="G3498">
        <f>SUMIFS(Baggrundsvariable!D$3:D$296,Baggrundsvariable!$A$3:$A$296,Samlet!$C3498,Baggrundsvariable!$C$3:$C$296,Samlet!$E3498)</f>
        <v>242718</v>
      </c>
      <c r="H3498" s="8">
        <f>SUMIFS(Baggrundsvariable!E$3:E$296,Baggrundsvariable!$A$3:$A$296,Samlet!$C3498,Baggrundsvariable!$C$3:$C$296,Samlet!$E3498)</f>
        <v>0.52500000000000002</v>
      </c>
      <c r="I3498" s="8">
        <f>SUMIFS(Baggrundsvariable!F$3:F$296,Baggrundsvariable!$A$3:$A$296,Samlet!$C3498,Baggrundsvariable!$C$3:$C$296,Samlet!$E3498)</f>
        <v>6.1</v>
      </c>
      <c r="J3498" s="8">
        <f>SUMIFS(Baggrundsvariable!G$3:G$296,Baggrundsvariable!$A$3:$A$296,Samlet!$C3498,Baggrundsvariable!$C$3:$C$296,Samlet!$E3498)</f>
        <v>15.3</v>
      </c>
      <c r="K3498" s="8">
        <f>SUMIFS(Baggrundsvariable!H$3:H$296,Baggrundsvariable!$A$3:$A$296,Samlet!$C3498,Baggrundsvariable!$C$3:$C$296,Samlet!$E3498)</f>
        <v>14.8</v>
      </c>
      <c r="L3498" s="8">
        <f>SUMIFS(Baggrundsvariable!I$3:I$296,Baggrundsvariable!$A$3:$A$296,Samlet!$C3498,Baggrundsvariable!$C$3:$C$296,Samlet!$E3498)</f>
        <v>5.565297951890944</v>
      </c>
    </row>
    <row r="3499" spans="1:12">
      <c r="A3499">
        <v>3650</v>
      </c>
      <c r="B3499" t="s">
        <v>700</v>
      </c>
      <c r="C3499">
        <v>240</v>
      </c>
      <c r="D3499" t="s">
        <v>1249</v>
      </c>
      <c r="E3499">
        <v>2019</v>
      </c>
      <c r="F3499" s="15">
        <f>IF(VLOOKUP(IF($A3499&lt;1500,'BM011'!$D$5,IF($A3499&lt;1800,'BM011'!$D$5,IF($A3499&lt;2000,'BM011'!$D$5,$A3499))),'BM011'!$D$5:$U$607,'BM011'!U$609,0)="BRUG KOM",VLOOKUP($C3499,'BM010'!$C$5:$T$102,'BM010'!T$104,0),VLOOKUP(IF($A3499&lt;1500,'BM011'!$D$5,IF($A3499&lt;1800,'BM011'!$D$5,IF($A3499&lt;2000,'BM011'!$D$5,$A3499))),'BM011'!$D$5:$U$607,'BM011'!U$609,0))</f>
        <v>19783.75</v>
      </c>
      <c r="G3499">
        <f>SUMIFS(Baggrundsvariable!D$3:D$296,Baggrundsvariable!$A$3:$A$296,Samlet!$C3499,Baggrundsvariable!$C$3:$C$296,Samlet!$E3499)</f>
        <v>274867</v>
      </c>
      <c r="H3499" s="8">
        <f>SUMIFS(Baggrundsvariable!E$3:E$296,Baggrundsvariable!$A$3:$A$296,Samlet!$C3499,Baggrundsvariable!$C$3:$C$296,Samlet!$E3499)</f>
        <v>0.55833333333333335</v>
      </c>
      <c r="I3499" s="8">
        <f>SUMIFS(Baggrundsvariable!F$3:F$296,Baggrundsvariable!$A$3:$A$296,Samlet!$C3499,Baggrundsvariable!$C$3:$C$296,Samlet!$E3499)</f>
        <v>3</v>
      </c>
      <c r="J3499" s="8">
        <f>SUMIFS(Baggrundsvariable!G$3:G$296,Baggrundsvariable!$A$3:$A$296,Samlet!$C3499,Baggrundsvariable!$C$3:$C$296,Samlet!$E3499)</f>
        <v>10.5</v>
      </c>
      <c r="K3499" s="8">
        <f>SUMIFS(Baggrundsvariable!H$3:H$296,Baggrundsvariable!$A$3:$A$296,Samlet!$C3499,Baggrundsvariable!$C$3:$C$296,Samlet!$E3499)</f>
        <v>10</v>
      </c>
      <c r="L3499" s="8">
        <f>SUMIFS(Baggrundsvariable!I$3:I$296,Baggrundsvariable!$A$3:$A$296,Samlet!$C3499,Baggrundsvariable!$C$3:$C$296,Samlet!$E3499)</f>
        <v>6.4932594825449703</v>
      </c>
    </row>
    <row r="3500" spans="1:12">
      <c r="A3500">
        <v>3660</v>
      </c>
      <c r="B3500" t="s">
        <v>701</v>
      </c>
      <c r="C3500">
        <v>240</v>
      </c>
      <c r="D3500" t="s">
        <v>1249</v>
      </c>
      <c r="E3500">
        <v>2019</v>
      </c>
      <c r="F3500" s="15">
        <f>IF(VLOOKUP(IF($A3500&lt;1500,'BM011'!$D$5,IF($A3500&lt;1800,'BM011'!$D$5,IF($A3500&lt;2000,'BM011'!$D$5,$A3500))),'BM011'!$D$5:$U$607,'BM011'!U$609,0)="BRUG KOM",VLOOKUP($C3500,'BM010'!$C$5:$T$102,'BM010'!T$104,0),VLOOKUP(IF($A3500&lt;1500,'BM011'!$D$5,IF($A3500&lt;1800,'BM011'!$D$5,IF($A3500&lt;2000,'BM011'!$D$5,$A3500))),'BM011'!$D$5:$U$607,'BM011'!U$609,0))</f>
        <v>19938</v>
      </c>
      <c r="G3500">
        <f>SUMIFS(Baggrundsvariable!D$3:D$296,Baggrundsvariable!$A$3:$A$296,Samlet!$C3500,Baggrundsvariable!$C$3:$C$296,Samlet!$E3500)</f>
        <v>274867</v>
      </c>
      <c r="H3500" s="8">
        <f>SUMIFS(Baggrundsvariable!E$3:E$296,Baggrundsvariable!$A$3:$A$296,Samlet!$C3500,Baggrundsvariable!$C$3:$C$296,Samlet!$E3500)</f>
        <v>0.55833333333333335</v>
      </c>
      <c r="I3500" s="8">
        <f>SUMIFS(Baggrundsvariable!F$3:F$296,Baggrundsvariable!$A$3:$A$296,Samlet!$C3500,Baggrundsvariable!$C$3:$C$296,Samlet!$E3500)</f>
        <v>3</v>
      </c>
      <c r="J3500" s="8">
        <f>SUMIFS(Baggrundsvariable!G$3:G$296,Baggrundsvariable!$A$3:$A$296,Samlet!$C3500,Baggrundsvariable!$C$3:$C$296,Samlet!$E3500)</f>
        <v>10.5</v>
      </c>
      <c r="K3500" s="8">
        <f>SUMIFS(Baggrundsvariable!H$3:H$296,Baggrundsvariable!$A$3:$A$296,Samlet!$C3500,Baggrundsvariable!$C$3:$C$296,Samlet!$E3500)</f>
        <v>10</v>
      </c>
      <c r="L3500" s="8">
        <f>SUMIFS(Baggrundsvariable!I$3:I$296,Baggrundsvariable!$A$3:$A$296,Samlet!$C3500,Baggrundsvariable!$C$3:$C$296,Samlet!$E3500)</f>
        <v>6.4932594825449703</v>
      </c>
    </row>
    <row r="3501" spans="1:12">
      <c r="A3501">
        <v>3670</v>
      </c>
      <c r="B3501" t="s">
        <v>702</v>
      </c>
      <c r="C3501">
        <v>240</v>
      </c>
      <c r="D3501" t="s">
        <v>1249</v>
      </c>
      <c r="E3501">
        <v>2019</v>
      </c>
      <c r="F3501" s="15">
        <f>IF(VLOOKUP(IF($A3501&lt;1500,'BM011'!$D$5,IF($A3501&lt;1800,'BM011'!$D$5,IF($A3501&lt;2000,'BM011'!$D$5,$A3501))),'BM011'!$D$5:$U$607,'BM011'!U$609,0)="BRUG KOM",VLOOKUP($C3501,'BM010'!$C$5:$T$102,'BM010'!T$104,0),VLOOKUP(IF($A3501&lt;1500,'BM011'!$D$5,IF($A3501&lt;1800,'BM011'!$D$5,IF($A3501&lt;2000,'BM011'!$D$5,$A3501))),'BM011'!$D$5:$U$607,'BM011'!U$609,0))</f>
        <v>22402.25</v>
      </c>
      <c r="G3501">
        <f>SUMIFS(Baggrundsvariable!D$3:D$296,Baggrundsvariable!$A$3:$A$296,Samlet!$C3501,Baggrundsvariable!$C$3:$C$296,Samlet!$E3501)</f>
        <v>274867</v>
      </c>
      <c r="H3501" s="8">
        <f>SUMIFS(Baggrundsvariable!E$3:E$296,Baggrundsvariable!$A$3:$A$296,Samlet!$C3501,Baggrundsvariable!$C$3:$C$296,Samlet!$E3501)</f>
        <v>0.55833333333333335</v>
      </c>
      <c r="I3501" s="8">
        <f>SUMIFS(Baggrundsvariable!F$3:F$296,Baggrundsvariable!$A$3:$A$296,Samlet!$C3501,Baggrundsvariable!$C$3:$C$296,Samlet!$E3501)</f>
        <v>3</v>
      </c>
      <c r="J3501" s="8">
        <f>SUMIFS(Baggrundsvariable!G$3:G$296,Baggrundsvariable!$A$3:$A$296,Samlet!$C3501,Baggrundsvariable!$C$3:$C$296,Samlet!$E3501)</f>
        <v>10.5</v>
      </c>
      <c r="K3501" s="8">
        <f>SUMIFS(Baggrundsvariable!H$3:H$296,Baggrundsvariable!$A$3:$A$296,Samlet!$C3501,Baggrundsvariable!$C$3:$C$296,Samlet!$E3501)</f>
        <v>10</v>
      </c>
      <c r="L3501" s="8">
        <f>SUMIFS(Baggrundsvariable!I$3:I$296,Baggrundsvariable!$A$3:$A$296,Samlet!$C3501,Baggrundsvariable!$C$3:$C$296,Samlet!$E3501)</f>
        <v>6.4932594825449703</v>
      </c>
    </row>
    <row r="3502" spans="1:12">
      <c r="A3502">
        <v>3670</v>
      </c>
      <c r="B3502" t="s">
        <v>702</v>
      </c>
      <c r="C3502">
        <v>265</v>
      </c>
      <c r="D3502" t="s">
        <v>1244</v>
      </c>
      <c r="E3502">
        <v>2019</v>
      </c>
      <c r="F3502" s="15">
        <f>IF(VLOOKUP(IF($A3502&lt;1500,'BM011'!$D$5,IF($A3502&lt;1800,'BM011'!$D$5,IF($A3502&lt;2000,'BM011'!$D$5,$A3502))),'BM011'!$D$5:$U$607,'BM011'!U$609,0)="BRUG KOM",VLOOKUP($C3502,'BM010'!$C$5:$T$102,'BM010'!T$104,0),VLOOKUP(IF($A3502&lt;1500,'BM011'!$D$5,IF($A3502&lt;1800,'BM011'!$D$5,IF($A3502&lt;2000,'BM011'!$D$5,$A3502))),'BM011'!$D$5:$U$607,'BM011'!U$609,0))</f>
        <v>22402.25</v>
      </c>
      <c r="G3502">
        <f>SUMIFS(Baggrundsvariable!D$3:D$296,Baggrundsvariable!$A$3:$A$296,Samlet!$C3502,Baggrundsvariable!$C$3:$C$296,Samlet!$E3502)</f>
        <v>260890</v>
      </c>
      <c r="H3502" s="8">
        <f>SUMIFS(Baggrundsvariable!E$3:E$296,Baggrundsvariable!$A$3:$A$296,Samlet!$C3502,Baggrundsvariable!$C$3:$C$296,Samlet!$E3502)</f>
        <v>0.52500000000000002</v>
      </c>
      <c r="I3502" s="8">
        <f>SUMIFS(Baggrundsvariable!F$3:F$296,Baggrundsvariable!$A$3:$A$296,Samlet!$C3502,Baggrundsvariable!$C$3:$C$296,Samlet!$E3502)</f>
        <v>5.3</v>
      </c>
      <c r="J3502" s="8">
        <f>SUMIFS(Baggrundsvariable!G$3:G$296,Baggrundsvariable!$A$3:$A$296,Samlet!$C3502,Baggrundsvariable!$C$3:$C$296,Samlet!$E3502)</f>
        <v>18.3</v>
      </c>
      <c r="K3502" s="8">
        <f>SUMIFS(Baggrundsvariable!H$3:H$296,Baggrundsvariable!$A$3:$A$296,Samlet!$C3502,Baggrundsvariable!$C$3:$C$296,Samlet!$E3502)</f>
        <v>11.2</v>
      </c>
      <c r="L3502" s="8">
        <f>SUMIFS(Baggrundsvariable!I$3:I$296,Baggrundsvariable!$A$3:$A$296,Samlet!$C3502,Baggrundsvariable!$C$3:$C$296,Samlet!$E3502)</f>
        <v>6.9885228116256499</v>
      </c>
    </row>
    <row r="3503" spans="1:12">
      <c r="A3503">
        <v>3700</v>
      </c>
      <c r="B3503" t="s">
        <v>703</v>
      </c>
      <c r="C3503">
        <v>400</v>
      </c>
      <c r="D3503" t="s">
        <v>1263</v>
      </c>
      <c r="E3503">
        <v>2019</v>
      </c>
      <c r="F3503" s="15">
        <f>IF(VLOOKUP(IF($A3503&lt;1500,'BM011'!$D$5,IF($A3503&lt;1800,'BM011'!$D$5,IF($A3503&lt;2000,'BM011'!$D$5,$A3503))),'BM011'!$D$5:$U$607,'BM011'!U$609,0)="BRUG KOM",VLOOKUP($C3503,'BM010'!$C$5:$T$102,'BM010'!T$104,0),VLOOKUP(IF($A3503&lt;1500,'BM011'!$D$5,IF($A3503&lt;1800,'BM011'!$D$5,IF($A3503&lt;2000,'BM011'!$D$5,$A3503))),'BM011'!$D$5:$U$607,'BM011'!U$609,0))</f>
        <v>8401.5</v>
      </c>
      <c r="G3503">
        <f>SUMIFS(Baggrundsvariable!D$3:D$296,Baggrundsvariable!$A$3:$A$296,Samlet!$C3503,Baggrundsvariable!$C$3:$C$296,Samlet!$E3503)</f>
        <v>202976</v>
      </c>
      <c r="H3503" s="8">
        <f>SUMIFS(Baggrundsvariable!E$3:E$296,Baggrundsvariable!$A$3:$A$296,Samlet!$C3503,Baggrundsvariable!$C$3:$C$296,Samlet!$E3503)</f>
        <v>0.39166666666666666</v>
      </c>
      <c r="I3503" s="8">
        <f>SUMIFS(Baggrundsvariable!F$3:F$296,Baggrundsvariable!$A$3:$A$296,Samlet!$C3503,Baggrundsvariable!$C$3:$C$296,Samlet!$E3503)</f>
        <v>5</v>
      </c>
      <c r="J3503" s="8">
        <f>SUMIFS(Baggrundsvariable!G$3:G$296,Baggrundsvariable!$A$3:$A$296,Samlet!$C3503,Baggrundsvariable!$C$3:$C$296,Samlet!$E3503)</f>
        <v>18.600000000000001</v>
      </c>
      <c r="K3503" s="8">
        <f>SUMIFS(Baggrundsvariable!H$3:H$296,Baggrundsvariable!$A$3:$A$296,Samlet!$C3503,Baggrundsvariable!$C$3:$C$296,Samlet!$E3503)</f>
        <v>13.2</v>
      </c>
      <c r="L3503" s="8">
        <f>SUMIFS(Baggrundsvariable!I$3:I$296,Baggrundsvariable!$A$3:$A$296,Samlet!$C3503,Baggrundsvariable!$C$3:$C$296,Samlet!$E3503)</f>
        <v>3.6558583347006777</v>
      </c>
    </row>
    <row r="3504" spans="1:12">
      <c r="A3504">
        <v>3720</v>
      </c>
      <c r="B3504" t="s">
        <v>704</v>
      </c>
      <c r="C3504">
        <v>400</v>
      </c>
      <c r="D3504" t="s">
        <v>1263</v>
      </c>
      <c r="E3504">
        <v>2019</v>
      </c>
      <c r="F3504" s="15">
        <f>IF(VLOOKUP(IF($A3504&lt;1500,'BM011'!$D$5,IF($A3504&lt;1800,'BM011'!$D$5,IF($A3504&lt;2000,'BM011'!$D$5,$A3504))),'BM011'!$D$5:$U$607,'BM011'!U$609,0)="BRUG KOM",VLOOKUP($C3504,'BM010'!$C$5:$T$102,'BM010'!T$104,0),VLOOKUP(IF($A3504&lt;1500,'BM011'!$D$5,IF($A3504&lt;1800,'BM011'!$D$5,IF($A3504&lt;2000,'BM011'!$D$5,$A3504))),'BM011'!$D$5:$U$607,'BM011'!U$609,0))</f>
        <v>4898.5</v>
      </c>
      <c r="G3504">
        <f>SUMIFS(Baggrundsvariable!D$3:D$296,Baggrundsvariable!$A$3:$A$296,Samlet!$C3504,Baggrundsvariable!$C$3:$C$296,Samlet!$E3504)</f>
        <v>202976</v>
      </c>
      <c r="H3504" s="8">
        <f>SUMIFS(Baggrundsvariable!E$3:E$296,Baggrundsvariable!$A$3:$A$296,Samlet!$C3504,Baggrundsvariable!$C$3:$C$296,Samlet!$E3504)</f>
        <v>0.39166666666666666</v>
      </c>
      <c r="I3504" s="8">
        <f>SUMIFS(Baggrundsvariable!F$3:F$296,Baggrundsvariable!$A$3:$A$296,Samlet!$C3504,Baggrundsvariable!$C$3:$C$296,Samlet!$E3504)</f>
        <v>5</v>
      </c>
      <c r="J3504" s="8">
        <f>SUMIFS(Baggrundsvariable!G$3:G$296,Baggrundsvariable!$A$3:$A$296,Samlet!$C3504,Baggrundsvariable!$C$3:$C$296,Samlet!$E3504)</f>
        <v>18.600000000000001</v>
      </c>
      <c r="K3504" s="8">
        <f>SUMIFS(Baggrundsvariable!H$3:H$296,Baggrundsvariable!$A$3:$A$296,Samlet!$C3504,Baggrundsvariable!$C$3:$C$296,Samlet!$E3504)</f>
        <v>13.2</v>
      </c>
      <c r="L3504" s="8">
        <f>SUMIFS(Baggrundsvariable!I$3:I$296,Baggrundsvariable!$A$3:$A$296,Samlet!$C3504,Baggrundsvariable!$C$3:$C$296,Samlet!$E3504)</f>
        <v>3.6558583347006777</v>
      </c>
    </row>
    <row r="3505" spans="1:12">
      <c r="A3505">
        <v>3730</v>
      </c>
      <c r="B3505" t="s">
        <v>705</v>
      </c>
      <c r="C3505">
        <v>400</v>
      </c>
      <c r="D3505" t="s">
        <v>1263</v>
      </c>
      <c r="E3505">
        <v>2019</v>
      </c>
      <c r="F3505" s="15">
        <f>IF(VLOOKUP(IF($A3505&lt;1500,'BM011'!$D$5,IF($A3505&lt;1800,'BM011'!$D$5,IF($A3505&lt;2000,'BM011'!$D$5,$A3505))),'BM011'!$D$5:$U$607,'BM011'!U$609,0)="BRUG KOM",VLOOKUP($C3505,'BM010'!$C$5:$T$102,'BM010'!T$104,0),VLOOKUP(IF($A3505&lt;1500,'BM011'!$D$5,IF($A3505&lt;1800,'BM011'!$D$5,IF($A3505&lt;2000,'BM011'!$D$5,$A3505))),'BM011'!$D$5:$U$607,'BM011'!U$609,0))</f>
        <v>6517</v>
      </c>
      <c r="G3505">
        <f>SUMIFS(Baggrundsvariable!D$3:D$296,Baggrundsvariable!$A$3:$A$296,Samlet!$C3505,Baggrundsvariable!$C$3:$C$296,Samlet!$E3505)</f>
        <v>202976</v>
      </c>
      <c r="H3505" s="8">
        <f>SUMIFS(Baggrundsvariable!E$3:E$296,Baggrundsvariable!$A$3:$A$296,Samlet!$C3505,Baggrundsvariable!$C$3:$C$296,Samlet!$E3505)</f>
        <v>0.39166666666666666</v>
      </c>
      <c r="I3505" s="8">
        <f>SUMIFS(Baggrundsvariable!F$3:F$296,Baggrundsvariable!$A$3:$A$296,Samlet!$C3505,Baggrundsvariable!$C$3:$C$296,Samlet!$E3505)</f>
        <v>5</v>
      </c>
      <c r="J3505" s="8">
        <f>SUMIFS(Baggrundsvariable!G$3:G$296,Baggrundsvariable!$A$3:$A$296,Samlet!$C3505,Baggrundsvariable!$C$3:$C$296,Samlet!$E3505)</f>
        <v>18.600000000000001</v>
      </c>
      <c r="K3505" s="8">
        <f>SUMIFS(Baggrundsvariable!H$3:H$296,Baggrundsvariable!$A$3:$A$296,Samlet!$C3505,Baggrundsvariable!$C$3:$C$296,Samlet!$E3505)</f>
        <v>13.2</v>
      </c>
      <c r="L3505" s="8">
        <f>SUMIFS(Baggrundsvariable!I$3:I$296,Baggrundsvariable!$A$3:$A$296,Samlet!$C3505,Baggrundsvariable!$C$3:$C$296,Samlet!$E3505)</f>
        <v>3.6558583347006777</v>
      </c>
    </row>
    <row r="3506" spans="1:12">
      <c r="A3506">
        <v>3740</v>
      </c>
      <c r="B3506" t="s">
        <v>706</v>
      </c>
      <c r="C3506">
        <v>400</v>
      </c>
      <c r="D3506" t="s">
        <v>1263</v>
      </c>
      <c r="E3506">
        <v>2019</v>
      </c>
      <c r="F3506" s="15">
        <f>IF(VLOOKUP(IF($A3506&lt;1500,'BM011'!$D$5,IF($A3506&lt;1800,'BM011'!$D$5,IF($A3506&lt;2000,'BM011'!$D$5,$A3506))),'BM011'!$D$5:$U$607,'BM011'!U$609,0)="BRUG KOM",VLOOKUP($C3506,'BM010'!$C$5:$T$102,'BM010'!T$104,0),VLOOKUP(IF($A3506&lt;1500,'BM011'!$D$5,IF($A3506&lt;1800,'BM011'!$D$5,IF($A3506&lt;2000,'BM011'!$D$5,$A3506))),'BM011'!$D$5:$U$607,'BM011'!U$609,0))</f>
        <v>10725</v>
      </c>
      <c r="G3506">
        <f>SUMIFS(Baggrundsvariable!D$3:D$296,Baggrundsvariable!$A$3:$A$296,Samlet!$C3506,Baggrundsvariable!$C$3:$C$296,Samlet!$E3506)</f>
        <v>202976</v>
      </c>
      <c r="H3506" s="8">
        <f>SUMIFS(Baggrundsvariable!E$3:E$296,Baggrundsvariable!$A$3:$A$296,Samlet!$C3506,Baggrundsvariable!$C$3:$C$296,Samlet!$E3506)</f>
        <v>0.39166666666666666</v>
      </c>
      <c r="I3506" s="8">
        <f>SUMIFS(Baggrundsvariable!F$3:F$296,Baggrundsvariable!$A$3:$A$296,Samlet!$C3506,Baggrundsvariable!$C$3:$C$296,Samlet!$E3506)</f>
        <v>5</v>
      </c>
      <c r="J3506" s="8">
        <f>SUMIFS(Baggrundsvariable!G$3:G$296,Baggrundsvariable!$A$3:$A$296,Samlet!$C3506,Baggrundsvariable!$C$3:$C$296,Samlet!$E3506)</f>
        <v>18.600000000000001</v>
      </c>
      <c r="K3506" s="8">
        <f>SUMIFS(Baggrundsvariable!H$3:H$296,Baggrundsvariable!$A$3:$A$296,Samlet!$C3506,Baggrundsvariable!$C$3:$C$296,Samlet!$E3506)</f>
        <v>13.2</v>
      </c>
      <c r="L3506" s="8">
        <f>SUMIFS(Baggrundsvariable!I$3:I$296,Baggrundsvariable!$A$3:$A$296,Samlet!$C3506,Baggrundsvariable!$C$3:$C$296,Samlet!$E3506)</f>
        <v>3.6558583347006777</v>
      </c>
    </row>
    <row r="3507" spans="1:12">
      <c r="A3507">
        <v>3751</v>
      </c>
      <c r="B3507" t="s">
        <v>707</v>
      </c>
      <c r="C3507">
        <v>400</v>
      </c>
      <c r="D3507" t="s">
        <v>1263</v>
      </c>
      <c r="E3507">
        <v>2019</v>
      </c>
      <c r="F3507" s="15">
        <f>IF(VLOOKUP(IF($A3507&lt;1500,'BM011'!$D$5,IF($A3507&lt;1800,'BM011'!$D$5,IF($A3507&lt;2000,'BM011'!$D$5,$A3507))),'BM011'!$D$5:$U$607,'BM011'!U$609,0)="BRUG KOM",VLOOKUP($C3507,'BM010'!$C$5:$T$102,'BM010'!T$104,0),VLOOKUP(IF($A3507&lt;1500,'BM011'!$D$5,IF($A3507&lt;1800,'BM011'!$D$5,IF($A3507&lt;2000,'BM011'!$D$5,$A3507))),'BM011'!$D$5:$U$607,'BM011'!U$609,0))</f>
        <v>7226.25</v>
      </c>
      <c r="G3507">
        <f>SUMIFS(Baggrundsvariable!D$3:D$296,Baggrundsvariable!$A$3:$A$296,Samlet!$C3507,Baggrundsvariable!$C$3:$C$296,Samlet!$E3507)</f>
        <v>202976</v>
      </c>
      <c r="H3507" s="8">
        <f>SUMIFS(Baggrundsvariable!E$3:E$296,Baggrundsvariable!$A$3:$A$296,Samlet!$C3507,Baggrundsvariable!$C$3:$C$296,Samlet!$E3507)</f>
        <v>0.39166666666666666</v>
      </c>
      <c r="I3507" s="8">
        <f>SUMIFS(Baggrundsvariable!F$3:F$296,Baggrundsvariable!$A$3:$A$296,Samlet!$C3507,Baggrundsvariable!$C$3:$C$296,Samlet!$E3507)</f>
        <v>5</v>
      </c>
      <c r="J3507" s="8">
        <f>SUMIFS(Baggrundsvariable!G$3:G$296,Baggrundsvariable!$A$3:$A$296,Samlet!$C3507,Baggrundsvariable!$C$3:$C$296,Samlet!$E3507)</f>
        <v>18.600000000000001</v>
      </c>
      <c r="K3507" s="8">
        <f>SUMIFS(Baggrundsvariable!H$3:H$296,Baggrundsvariable!$A$3:$A$296,Samlet!$C3507,Baggrundsvariable!$C$3:$C$296,Samlet!$E3507)</f>
        <v>13.2</v>
      </c>
      <c r="L3507" s="8">
        <f>SUMIFS(Baggrundsvariable!I$3:I$296,Baggrundsvariable!$A$3:$A$296,Samlet!$C3507,Baggrundsvariable!$C$3:$C$296,Samlet!$E3507)</f>
        <v>3.6558583347006777</v>
      </c>
    </row>
    <row r="3508" spans="1:12">
      <c r="A3508">
        <v>3760</v>
      </c>
      <c r="B3508" t="s">
        <v>708</v>
      </c>
      <c r="C3508">
        <v>400</v>
      </c>
      <c r="D3508" t="s">
        <v>1263</v>
      </c>
      <c r="E3508">
        <v>2019</v>
      </c>
      <c r="F3508" s="15">
        <f>IF(VLOOKUP(IF($A3508&lt;1500,'BM011'!$D$5,IF($A3508&lt;1800,'BM011'!$D$5,IF($A3508&lt;2000,'BM011'!$D$5,$A3508))),'BM011'!$D$5:$U$607,'BM011'!U$609,0)="BRUG KOM",VLOOKUP($C3508,'BM010'!$C$5:$T$102,'BM010'!T$104,0),VLOOKUP(IF($A3508&lt;1500,'BM011'!$D$5,IF($A3508&lt;1800,'BM011'!$D$5,IF($A3508&lt;2000,'BM011'!$D$5,$A3508))),'BM011'!$D$5:$U$607,'BM011'!U$609,0))</f>
        <v>6751</v>
      </c>
      <c r="G3508">
        <f>SUMIFS(Baggrundsvariable!D$3:D$296,Baggrundsvariable!$A$3:$A$296,Samlet!$C3508,Baggrundsvariable!$C$3:$C$296,Samlet!$E3508)</f>
        <v>202976</v>
      </c>
      <c r="H3508" s="8">
        <f>SUMIFS(Baggrundsvariable!E$3:E$296,Baggrundsvariable!$A$3:$A$296,Samlet!$C3508,Baggrundsvariable!$C$3:$C$296,Samlet!$E3508)</f>
        <v>0.39166666666666666</v>
      </c>
      <c r="I3508" s="8">
        <f>SUMIFS(Baggrundsvariable!F$3:F$296,Baggrundsvariable!$A$3:$A$296,Samlet!$C3508,Baggrundsvariable!$C$3:$C$296,Samlet!$E3508)</f>
        <v>5</v>
      </c>
      <c r="J3508" s="8">
        <f>SUMIFS(Baggrundsvariable!G$3:G$296,Baggrundsvariable!$A$3:$A$296,Samlet!$C3508,Baggrundsvariable!$C$3:$C$296,Samlet!$E3508)</f>
        <v>18.600000000000001</v>
      </c>
      <c r="K3508" s="8">
        <f>SUMIFS(Baggrundsvariable!H$3:H$296,Baggrundsvariable!$A$3:$A$296,Samlet!$C3508,Baggrundsvariable!$C$3:$C$296,Samlet!$E3508)</f>
        <v>13.2</v>
      </c>
      <c r="L3508" s="8">
        <f>SUMIFS(Baggrundsvariable!I$3:I$296,Baggrundsvariable!$A$3:$A$296,Samlet!$C3508,Baggrundsvariable!$C$3:$C$296,Samlet!$E3508)</f>
        <v>3.6558583347006777</v>
      </c>
    </row>
    <row r="3509" spans="1:12">
      <c r="A3509">
        <v>3770</v>
      </c>
      <c r="B3509" t="s">
        <v>709</v>
      </c>
      <c r="C3509">
        <v>400</v>
      </c>
      <c r="D3509" t="s">
        <v>1263</v>
      </c>
      <c r="E3509">
        <v>2019</v>
      </c>
      <c r="F3509" s="15">
        <f>IF(VLOOKUP(IF($A3509&lt;1500,'BM011'!$D$5,IF($A3509&lt;1800,'BM011'!$D$5,IF($A3509&lt;2000,'BM011'!$D$5,$A3509))),'BM011'!$D$5:$U$607,'BM011'!U$609,0)="BRUG KOM",VLOOKUP($C3509,'BM010'!$C$5:$T$102,'BM010'!T$104,0),VLOOKUP(IF($A3509&lt;1500,'BM011'!$D$5,IF($A3509&lt;1800,'BM011'!$D$5,IF($A3509&lt;2000,'BM011'!$D$5,$A3509))),'BM011'!$D$5:$U$607,'BM011'!U$609,0))</f>
        <v>8278.5</v>
      </c>
      <c r="G3509">
        <f>SUMIFS(Baggrundsvariable!D$3:D$296,Baggrundsvariable!$A$3:$A$296,Samlet!$C3509,Baggrundsvariable!$C$3:$C$296,Samlet!$E3509)</f>
        <v>202976</v>
      </c>
      <c r="H3509" s="8">
        <f>SUMIFS(Baggrundsvariable!E$3:E$296,Baggrundsvariable!$A$3:$A$296,Samlet!$C3509,Baggrundsvariable!$C$3:$C$296,Samlet!$E3509)</f>
        <v>0.39166666666666666</v>
      </c>
      <c r="I3509" s="8">
        <f>SUMIFS(Baggrundsvariable!F$3:F$296,Baggrundsvariable!$A$3:$A$296,Samlet!$C3509,Baggrundsvariable!$C$3:$C$296,Samlet!$E3509)</f>
        <v>5</v>
      </c>
      <c r="J3509" s="8">
        <f>SUMIFS(Baggrundsvariable!G$3:G$296,Baggrundsvariable!$A$3:$A$296,Samlet!$C3509,Baggrundsvariable!$C$3:$C$296,Samlet!$E3509)</f>
        <v>18.600000000000001</v>
      </c>
      <c r="K3509" s="8">
        <f>SUMIFS(Baggrundsvariable!H$3:H$296,Baggrundsvariable!$A$3:$A$296,Samlet!$C3509,Baggrundsvariable!$C$3:$C$296,Samlet!$E3509)</f>
        <v>13.2</v>
      </c>
      <c r="L3509" s="8">
        <f>SUMIFS(Baggrundsvariable!I$3:I$296,Baggrundsvariable!$A$3:$A$296,Samlet!$C3509,Baggrundsvariable!$C$3:$C$296,Samlet!$E3509)</f>
        <v>3.6558583347006777</v>
      </c>
    </row>
    <row r="3510" spans="1:12">
      <c r="A3510">
        <v>3782</v>
      </c>
      <c r="B3510" t="s">
        <v>710</v>
      </c>
      <c r="C3510">
        <v>400</v>
      </c>
      <c r="D3510" t="s">
        <v>1263</v>
      </c>
      <c r="E3510">
        <v>2019</v>
      </c>
      <c r="F3510" s="15">
        <f>IF(VLOOKUP(IF($A3510&lt;1500,'BM011'!$D$5,IF($A3510&lt;1800,'BM011'!$D$5,IF($A3510&lt;2000,'BM011'!$D$5,$A3510))),'BM011'!$D$5:$U$607,'BM011'!U$609,0)="BRUG KOM",VLOOKUP($C3510,'BM010'!$C$5:$T$102,'BM010'!T$104,0),VLOOKUP(IF($A3510&lt;1500,'BM011'!$D$5,IF($A3510&lt;1800,'BM011'!$D$5,IF($A3510&lt;2000,'BM011'!$D$5,$A3510))),'BM011'!$D$5:$U$607,'BM011'!U$609,0))</f>
        <v>3960</v>
      </c>
      <c r="G3510">
        <f>SUMIFS(Baggrundsvariable!D$3:D$296,Baggrundsvariable!$A$3:$A$296,Samlet!$C3510,Baggrundsvariable!$C$3:$C$296,Samlet!$E3510)</f>
        <v>202976</v>
      </c>
      <c r="H3510" s="8">
        <f>SUMIFS(Baggrundsvariable!E$3:E$296,Baggrundsvariable!$A$3:$A$296,Samlet!$C3510,Baggrundsvariable!$C$3:$C$296,Samlet!$E3510)</f>
        <v>0.39166666666666666</v>
      </c>
      <c r="I3510" s="8">
        <f>SUMIFS(Baggrundsvariable!F$3:F$296,Baggrundsvariable!$A$3:$A$296,Samlet!$C3510,Baggrundsvariable!$C$3:$C$296,Samlet!$E3510)</f>
        <v>5</v>
      </c>
      <c r="J3510" s="8">
        <f>SUMIFS(Baggrundsvariable!G$3:G$296,Baggrundsvariable!$A$3:$A$296,Samlet!$C3510,Baggrundsvariable!$C$3:$C$296,Samlet!$E3510)</f>
        <v>18.600000000000001</v>
      </c>
      <c r="K3510" s="8">
        <f>SUMIFS(Baggrundsvariable!H$3:H$296,Baggrundsvariable!$A$3:$A$296,Samlet!$C3510,Baggrundsvariable!$C$3:$C$296,Samlet!$E3510)</f>
        <v>13.2</v>
      </c>
      <c r="L3510" s="8">
        <f>SUMIFS(Baggrundsvariable!I$3:I$296,Baggrundsvariable!$A$3:$A$296,Samlet!$C3510,Baggrundsvariable!$C$3:$C$296,Samlet!$E3510)</f>
        <v>3.6558583347006777</v>
      </c>
    </row>
    <row r="3511" spans="1:12">
      <c r="A3511">
        <v>3790</v>
      </c>
      <c r="B3511" t="s">
        <v>711</v>
      </c>
      <c r="C3511">
        <v>400</v>
      </c>
      <c r="D3511" t="s">
        <v>1263</v>
      </c>
      <c r="E3511">
        <v>2019</v>
      </c>
      <c r="F3511" s="15">
        <f>IF(VLOOKUP(IF($A3511&lt;1500,'BM011'!$D$5,IF($A3511&lt;1800,'BM011'!$D$5,IF($A3511&lt;2000,'BM011'!$D$5,$A3511))),'BM011'!$D$5:$U$607,'BM011'!U$609,0)="BRUG KOM",VLOOKUP($C3511,'BM010'!$C$5:$T$102,'BM010'!T$104,0),VLOOKUP(IF($A3511&lt;1500,'BM011'!$D$5,IF($A3511&lt;1800,'BM011'!$D$5,IF($A3511&lt;2000,'BM011'!$D$5,$A3511))),'BM011'!$D$5:$U$607,'BM011'!U$609,0))</f>
        <v>5575.5</v>
      </c>
      <c r="G3511">
        <f>SUMIFS(Baggrundsvariable!D$3:D$296,Baggrundsvariable!$A$3:$A$296,Samlet!$C3511,Baggrundsvariable!$C$3:$C$296,Samlet!$E3511)</f>
        <v>202976</v>
      </c>
      <c r="H3511" s="8">
        <f>SUMIFS(Baggrundsvariable!E$3:E$296,Baggrundsvariable!$A$3:$A$296,Samlet!$C3511,Baggrundsvariable!$C$3:$C$296,Samlet!$E3511)</f>
        <v>0.39166666666666666</v>
      </c>
      <c r="I3511" s="8">
        <f>SUMIFS(Baggrundsvariable!F$3:F$296,Baggrundsvariable!$A$3:$A$296,Samlet!$C3511,Baggrundsvariable!$C$3:$C$296,Samlet!$E3511)</f>
        <v>5</v>
      </c>
      <c r="J3511" s="8">
        <f>SUMIFS(Baggrundsvariable!G$3:G$296,Baggrundsvariable!$A$3:$A$296,Samlet!$C3511,Baggrundsvariable!$C$3:$C$296,Samlet!$E3511)</f>
        <v>18.600000000000001</v>
      </c>
      <c r="K3511" s="8">
        <f>SUMIFS(Baggrundsvariable!H$3:H$296,Baggrundsvariable!$A$3:$A$296,Samlet!$C3511,Baggrundsvariable!$C$3:$C$296,Samlet!$E3511)</f>
        <v>13.2</v>
      </c>
      <c r="L3511" s="8">
        <f>SUMIFS(Baggrundsvariable!I$3:I$296,Baggrundsvariable!$A$3:$A$296,Samlet!$C3511,Baggrundsvariable!$C$3:$C$296,Samlet!$E3511)</f>
        <v>3.6558583347006777</v>
      </c>
    </row>
    <row r="3512" spans="1:12">
      <c r="A3512">
        <v>4000</v>
      </c>
      <c r="B3512" t="s">
        <v>712</v>
      </c>
      <c r="C3512">
        <v>169</v>
      </c>
      <c r="D3512" t="s">
        <v>1233</v>
      </c>
      <c r="E3512">
        <v>2019</v>
      </c>
      <c r="F3512" s="15">
        <f>IF(VLOOKUP(IF($A3512&lt;1500,'BM011'!$D$5,IF($A3512&lt;1800,'BM011'!$D$5,IF($A3512&lt;2000,'BM011'!$D$5,$A3512))),'BM011'!$D$5:$U$607,'BM011'!U$609,0)="BRUG KOM",VLOOKUP($C3512,'BM010'!$C$5:$T$102,'BM010'!T$104,0),VLOOKUP(IF($A3512&lt;1500,'BM011'!$D$5,IF($A3512&lt;1800,'BM011'!$D$5,IF($A3512&lt;2000,'BM011'!$D$5,$A3512))),'BM011'!$D$5:$U$607,'BM011'!U$609,0))</f>
        <v>23612.25</v>
      </c>
      <c r="G3512">
        <f>SUMIFS(Baggrundsvariable!D$3:D$296,Baggrundsvariable!$A$3:$A$296,Samlet!$C3512,Baggrundsvariable!$C$3:$C$296,Samlet!$E3512)</f>
        <v>225609</v>
      </c>
      <c r="H3512" s="8">
        <f>SUMIFS(Baggrundsvariable!E$3:E$296,Baggrundsvariable!$A$3:$A$296,Samlet!$C3512,Baggrundsvariable!$C$3:$C$296,Samlet!$E3512)</f>
        <v>0.78333333333333333</v>
      </c>
      <c r="I3512" s="8">
        <f>SUMIFS(Baggrundsvariable!F$3:F$296,Baggrundsvariable!$A$3:$A$296,Samlet!$C3512,Baggrundsvariable!$C$3:$C$296,Samlet!$E3512)</f>
        <v>7.9</v>
      </c>
      <c r="J3512" s="8">
        <f>SUMIFS(Baggrundsvariable!G$3:G$296,Baggrundsvariable!$A$3:$A$296,Samlet!$C3512,Baggrundsvariable!$C$3:$C$296,Samlet!$E3512)</f>
        <v>30.4</v>
      </c>
      <c r="K3512" s="8">
        <f>SUMIFS(Baggrundsvariable!H$3:H$296,Baggrundsvariable!$A$3:$A$296,Samlet!$C3512,Baggrundsvariable!$C$3:$C$296,Samlet!$E3512)</f>
        <v>14.7</v>
      </c>
      <c r="L3512" s="8">
        <f>SUMIFS(Baggrundsvariable!I$3:I$296,Baggrundsvariable!$A$3:$A$296,Samlet!$C3512,Baggrundsvariable!$C$3:$C$296,Samlet!$E3512)</f>
        <v>23.096938574745209</v>
      </c>
    </row>
    <row r="3513" spans="1:12">
      <c r="A3513">
        <v>4000</v>
      </c>
      <c r="B3513" t="s">
        <v>712</v>
      </c>
      <c r="C3513">
        <v>265</v>
      </c>
      <c r="D3513" t="s">
        <v>1244</v>
      </c>
      <c r="E3513">
        <v>2019</v>
      </c>
      <c r="F3513" s="15">
        <f>IF(VLOOKUP(IF($A3513&lt;1500,'BM011'!$D$5,IF($A3513&lt;1800,'BM011'!$D$5,IF($A3513&lt;2000,'BM011'!$D$5,$A3513))),'BM011'!$D$5:$U$607,'BM011'!U$609,0)="BRUG KOM",VLOOKUP($C3513,'BM010'!$C$5:$T$102,'BM010'!T$104,0),VLOOKUP(IF($A3513&lt;1500,'BM011'!$D$5,IF($A3513&lt;1800,'BM011'!$D$5,IF($A3513&lt;2000,'BM011'!$D$5,$A3513))),'BM011'!$D$5:$U$607,'BM011'!U$609,0))</f>
        <v>23612.25</v>
      </c>
      <c r="G3513">
        <f>SUMIFS(Baggrundsvariable!D$3:D$296,Baggrundsvariable!$A$3:$A$296,Samlet!$C3513,Baggrundsvariable!$C$3:$C$296,Samlet!$E3513)</f>
        <v>260890</v>
      </c>
      <c r="H3513" s="8">
        <f>SUMIFS(Baggrundsvariable!E$3:E$296,Baggrundsvariable!$A$3:$A$296,Samlet!$C3513,Baggrundsvariable!$C$3:$C$296,Samlet!$E3513)</f>
        <v>0.52500000000000002</v>
      </c>
      <c r="I3513" s="8">
        <f>SUMIFS(Baggrundsvariable!F$3:F$296,Baggrundsvariable!$A$3:$A$296,Samlet!$C3513,Baggrundsvariable!$C$3:$C$296,Samlet!$E3513)</f>
        <v>5.3</v>
      </c>
      <c r="J3513" s="8">
        <f>SUMIFS(Baggrundsvariable!G$3:G$296,Baggrundsvariable!$A$3:$A$296,Samlet!$C3513,Baggrundsvariable!$C$3:$C$296,Samlet!$E3513)</f>
        <v>18.3</v>
      </c>
      <c r="K3513" s="8">
        <f>SUMIFS(Baggrundsvariable!H$3:H$296,Baggrundsvariable!$A$3:$A$296,Samlet!$C3513,Baggrundsvariable!$C$3:$C$296,Samlet!$E3513)</f>
        <v>11.2</v>
      </c>
      <c r="L3513" s="8">
        <f>SUMIFS(Baggrundsvariable!I$3:I$296,Baggrundsvariable!$A$3:$A$296,Samlet!$C3513,Baggrundsvariable!$C$3:$C$296,Samlet!$E3513)</f>
        <v>6.9885228116256499</v>
      </c>
    </row>
    <row r="3514" spans="1:12">
      <c r="A3514">
        <v>4000</v>
      </c>
      <c r="B3514" t="s">
        <v>712</v>
      </c>
      <c r="C3514">
        <v>350</v>
      </c>
      <c r="D3514" t="s">
        <v>1265</v>
      </c>
      <c r="E3514">
        <v>2019</v>
      </c>
      <c r="F3514" s="15">
        <f>IF(VLOOKUP(IF($A3514&lt;1500,'BM011'!$D$5,IF($A3514&lt;1800,'BM011'!$D$5,IF($A3514&lt;2000,'BM011'!$D$5,$A3514))),'BM011'!$D$5:$U$607,'BM011'!U$609,0)="BRUG KOM",VLOOKUP($C3514,'BM010'!$C$5:$T$102,'BM010'!T$104,0),VLOOKUP(IF($A3514&lt;1500,'BM011'!$D$5,IF($A3514&lt;1800,'BM011'!$D$5,IF($A3514&lt;2000,'BM011'!$D$5,$A3514))),'BM011'!$D$5:$U$607,'BM011'!U$609,0))</f>
        <v>23612.25</v>
      </c>
      <c r="G3514">
        <f>SUMIFS(Baggrundsvariable!D$3:D$296,Baggrundsvariable!$A$3:$A$296,Samlet!$C3514,Baggrundsvariable!$C$3:$C$296,Samlet!$E3514)</f>
        <v>258246</v>
      </c>
      <c r="H3514" s="8">
        <f>SUMIFS(Baggrundsvariable!E$3:E$296,Baggrundsvariable!$A$3:$A$296,Samlet!$C3514,Baggrundsvariable!$C$3:$C$296,Samlet!$E3514)</f>
        <v>0.40833333333333338</v>
      </c>
      <c r="I3514" s="8">
        <f>SUMIFS(Baggrundsvariable!F$3:F$296,Baggrundsvariable!$A$3:$A$296,Samlet!$C3514,Baggrundsvariable!$C$3:$C$296,Samlet!$E3514)</f>
        <v>4.0999999999999996</v>
      </c>
      <c r="J3514" s="8">
        <f>SUMIFS(Baggrundsvariable!G$3:G$296,Baggrundsvariable!$A$3:$A$296,Samlet!$C3514,Baggrundsvariable!$C$3:$C$296,Samlet!$E3514)</f>
        <v>13</v>
      </c>
      <c r="K3514" s="8">
        <f>SUMIFS(Baggrundsvariable!H$3:H$296,Baggrundsvariable!$A$3:$A$296,Samlet!$C3514,Baggrundsvariable!$C$3:$C$296,Samlet!$E3514)</f>
        <v>12.2</v>
      </c>
      <c r="L3514" s="8">
        <f>SUMIFS(Baggrundsvariable!I$3:I$296,Baggrundsvariable!$A$3:$A$296,Samlet!$C3514,Baggrundsvariable!$C$3:$C$296,Samlet!$E3514)</f>
        <v>4.1800930898675261</v>
      </c>
    </row>
    <row r="3515" spans="1:12">
      <c r="A3515">
        <v>4030</v>
      </c>
      <c r="B3515" t="s">
        <v>713</v>
      </c>
      <c r="C3515">
        <v>253</v>
      </c>
      <c r="D3515" t="s">
        <v>1243</v>
      </c>
      <c r="E3515">
        <v>2019</v>
      </c>
      <c r="F3515" s="15">
        <f>IF(VLOOKUP(IF($A3515&lt;1500,'BM011'!$D$5,IF($A3515&lt;1800,'BM011'!$D$5,IF($A3515&lt;2000,'BM011'!$D$5,$A3515))),'BM011'!$D$5:$U$607,'BM011'!U$609,0)="BRUG KOM",VLOOKUP($C3515,'BM010'!$C$5:$T$102,'BM010'!T$104,0),VLOOKUP(IF($A3515&lt;1500,'BM011'!$D$5,IF($A3515&lt;1800,'BM011'!$D$5,IF($A3515&lt;2000,'BM011'!$D$5,$A3515))),'BM011'!$D$5:$U$607,'BM011'!U$609,0))</f>
        <v>19572</v>
      </c>
      <c r="G3515">
        <f>SUMIFS(Baggrundsvariable!D$3:D$296,Baggrundsvariable!$A$3:$A$296,Samlet!$C3515,Baggrundsvariable!$C$3:$C$296,Samlet!$E3515)</f>
        <v>259348</v>
      </c>
      <c r="H3515" s="8">
        <f>SUMIFS(Baggrundsvariable!E$3:E$296,Baggrundsvariable!$A$3:$A$296,Samlet!$C3515,Baggrundsvariable!$C$3:$C$296,Samlet!$E3515)</f>
        <v>0.39999999999999997</v>
      </c>
      <c r="I3515" s="8">
        <f>SUMIFS(Baggrundsvariable!F$3:F$296,Baggrundsvariable!$A$3:$A$296,Samlet!$C3515,Baggrundsvariable!$C$3:$C$296,Samlet!$E3515)</f>
        <v>3.2</v>
      </c>
      <c r="J3515" s="8">
        <f>SUMIFS(Baggrundsvariable!G$3:G$296,Baggrundsvariable!$A$3:$A$296,Samlet!$C3515,Baggrundsvariable!$C$3:$C$296,Samlet!$E3515)</f>
        <v>18.8</v>
      </c>
      <c r="K3515" s="8">
        <f>SUMIFS(Baggrundsvariable!H$3:H$296,Baggrundsvariable!$A$3:$A$296,Samlet!$C3515,Baggrundsvariable!$C$3:$C$296,Samlet!$E3515)</f>
        <v>13.5</v>
      </c>
      <c r="L3515" s="8">
        <f>SUMIFS(Baggrundsvariable!I$3:I$296,Baggrundsvariable!$A$3:$A$296,Samlet!$C3515,Baggrundsvariable!$C$3:$C$296,Samlet!$E3515)</f>
        <v>11.232873990322997</v>
      </c>
    </row>
    <row r="3516" spans="1:12">
      <c r="A3516">
        <v>4030</v>
      </c>
      <c r="B3516" t="s">
        <v>713</v>
      </c>
      <c r="C3516">
        <v>265</v>
      </c>
      <c r="D3516" t="s">
        <v>1244</v>
      </c>
      <c r="E3516">
        <v>2019</v>
      </c>
      <c r="F3516" s="15">
        <f>IF(VLOOKUP(IF($A3516&lt;1500,'BM011'!$D$5,IF($A3516&lt;1800,'BM011'!$D$5,IF($A3516&lt;2000,'BM011'!$D$5,$A3516))),'BM011'!$D$5:$U$607,'BM011'!U$609,0)="BRUG KOM",VLOOKUP($C3516,'BM010'!$C$5:$T$102,'BM010'!T$104,0),VLOOKUP(IF($A3516&lt;1500,'BM011'!$D$5,IF($A3516&lt;1800,'BM011'!$D$5,IF($A3516&lt;2000,'BM011'!$D$5,$A3516))),'BM011'!$D$5:$U$607,'BM011'!U$609,0))</f>
        <v>19572</v>
      </c>
      <c r="G3516">
        <f>SUMIFS(Baggrundsvariable!D$3:D$296,Baggrundsvariable!$A$3:$A$296,Samlet!$C3516,Baggrundsvariable!$C$3:$C$296,Samlet!$E3516)</f>
        <v>260890</v>
      </c>
      <c r="H3516" s="8">
        <f>SUMIFS(Baggrundsvariable!E$3:E$296,Baggrundsvariable!$A$3:$A$296,Samlet!$C3516,Baggrundsvariable!$C$3:$C$296,Samlet!$E3516)</f>
        <v>0.52500000000000002</v>
      </c>
      <c r="I3516" s="8">
        <f>SUMIFS(Baggrundsvariable!F$3:F$296,Baggrundsvariable!$A$3:$A$296,Samlet!$C3516,Baggrundsvariable!$C$3:$C$296,Samlet!$E3516)</f>
        <v>5.3</v>
      </c>
      <c r="J3516" s="8">
        <f>SUMIFS(Baggrundsvariable!G$3:G$296,Baggrundsvariable!$A$3:$A$296,Samlet!$C3516,Baggrundsvariable!$C$3:$C$296,Samlet!$E3516)</f>
        <v>18.3</v>
      </c>
      <c r="K3516" s="8">
        <f>SUMIFS(Baggrundsvariable!H$3:H$296,Baggrundsvariable!$A$3:$A$296,Samlet!$C3516,Baggrundsvariable!$C$3:$C$296,Samlet!$E3516)</f>
        <v>11.2</v>
      </c>
      <c r="L3516" s="8">
        <f>SUMIFS(Baggrundsvariable!I$3:I$296,Baggrundsvariable!$A$3:$A$296,Samlet!$C3516,Baggrundsvariable!$C$3:$C$296,Samlet!$E3516)</f>
        <v>6.9885228116256499</v>
      </c>
    </row>
    <row r="3517" spans="1:12">
      <c r="A3517">
        <v>4040</v>
      </c>
      <c r="B3517" t="s">
        <v>714</v>
      </c>
      <c r="C3517">
        <v>265</v>
      </c>
      <c r="D3517" t="s">
        <v>1244</v>
      </c>
      <c r="E3517">
        <v>2019</v>
      </c>
      <c r="F3517" s="15">
        <f>IF(VLOOKUP(IF($A3517&lt;1500,'BM011'!$D$5,IF($A3517&lt;1800,'BM011'!$D$5,IF($A3517&lt;2000,'BM011'!$D$5,$A3517))),'BM011'!$D$5:$U$607,'BM011'!U$609,0)="BRUG KOM",VLOOKUP($C3517,'BM010'!$C$5:$T$102,'BM010'!T$104,0),VLOOKUP(IF($A3517&lt;1500,'BM011'!$D$5,IF($A3517&lt;1800,'BM011'!$D$5,IF($A3517&lt;2000,'BM011'!$D$5,$A3517))),'BM011'!$D$5:$U$607,'BM011'!U$609,0))</f>
        <v>19118</v>
      </c>
      <c r="G3517">
        <f>SUMIFS(Baggrundsvariable!D$3:D$296,Baggrundsvariable!$A$3:$A$296,Samlet!$C3517,Baggrundsvariable!$C$3:$C$296,Samlet!$E3517)</f>
        <v>260890</v>
      </c>
      <c r="H3517" s="8">
        <f>SUMIFS(Baggrundsvariable!E$3:E$296,Baggrundsvariable!$A$3:$A$296,Samlet!$C3517,Baggrundsvariable!$C$3:$C$296,Samlet!$E3517)</f>
        <v>0.52500000000000002</v>
      </c>
      <c r="I3517" s="8">
        <f>SUMIFS(Baggrundsvariable!F$3:F$296,Baggrundsvariable!$A$3:$A$296,Samlet!$C3517,Baggrundsvariable!$C$3:$C$296,Samlet!$E3517)</f>
        <v>5.3</v>
      </c>
      <c r="J3517" s="8">
        <f>SUMIFS(Baggrundsvariable!G$3:G$296,Baggrundsvariable!$A$3:$A$296,Samlet!$C3517,Baggrundsvariable!$C$3:$C$296,Samlet!$E3517)</f>
        <v>18.3</v>
      </c>
      <c r="K3517" s="8">
        <f>SUMIFS(Baggrundsvariable!H$3:H$296,Baggrundsvariable!$A$3:$A$296,Samlet!$C3517,Baggrundsvariable!$C$3:$C$296,Samlet!$E3517)</f>
        <v>11.2</v>
      </c>
      <c r="L3517" s="8">
        <f>SUMIFS(Baggrundsvariable!I$3:I$296,Baggrundsvariable!$A$3:$A$296,Samlet!$C3517,Baggrundsvariable!$C$3:$C$296,Samlet!$E3517)</f>
        <v>6.9885228116256499</v>
      </c>
    </row>
    <row r="3518" spans="1:12">
      <c r="A3518">
        <v>4050</v>
      </c>
      <c r="B3518" t="s">
        <v>715</v>
      </c>
      <c r="C3518">
        <v>250</v>
      </c>
      <c r="D3518" t="s">
        <v>1262</v>
      </c>
      <c r="E3518">
        <v>2019</v>
      </c>
      <c r="F3518" s="15">
        <f>IF(VLOOKUP(IF($A3518&lt;1500,'BM011'!$D$5,IF($A3518&lt;1800,'BM011'!$D$5,IF($A3518&lt;2000,'BM011'!$D$5,$A3518))),'BM011'!$D$5:$U$607,'BM011'!U$609,0)="BRUG KOM",VLOOKUP($C3518,'BM010'!$C$5:$T$102,'BM010'!T$104,0),VLOOKUP(IF($A3518&lt;1500,'BM011'!$D$5,IF($A3518&lt;1800,'BM011'!$D$5,IF($A3518&lt;2000,'BM011'!$D$5,$A3518))),'BM011'!$D$5:$U$607,'BM011'!U$609,0))</f>
        <v>11693.75</v>
      </c>
      <c r="G3518">
        <f>SUMIFS(Baggrundsvariable!D$3:D$296,Baggrundsvariable!$A$3:$A$296,Samlet!$C3518,Baggrundsvariable!$C$3:$C$296,Samlet!$E3518)</f>
        <v>242718</v>
      </c>
      <c r="H3518" s="8">
        <f>SUMIFS(Baggrundsvariable!E$3:E$296,Baggrundsvariable!$A$3:$A$296,Samlet!$C3518,Baggrundsvariable!$C$3:$C$296,Samlet!$E3518)</f>
        <v>0.52500000000000002</v>
      </c>
      <c r="I3518" s="8">
        <f>SUMIFS(Baggrundsvariable!F$3:F$296,Baggrundsvariable!$A$3:$A$296,Samlet!$C3518,Baggrundsvariable!$C$3:$C$296,Samlet!$E3518)</f>
        <v>6.1</v>
      </c>
      <c r="J3518" s="8">
        <f>SUMIFS(Baggrundsvariable!G$3:G$296,Baggrundsvariable!$A$3:$A$296,Samlet!$C3518,Baggrundsvariable!$C$3:$C$296,Samlet!$E3518)</f>
        <v>15.3</v>
      </c>
      <c r="K3518" s="8">
        <f>SUMIFS(Baggrundsvariable!H$3:H$296,Baggrundsvariable!$A$3:$A$296,Samlet!$C3518,Baggrundsvariable!$C$3:$C$296,Samlet!$E3518)</f>
        <v>14.8</v>
      </c>
      <c r="L3518" s="8">
        <f>SUMIFS(Baggrundsvariable!I$3:I$296,Baggrundsvariable!$A$3:$A$296,Samlet!$C3518,Baggrundsvariable!$C$3:$C$296,Samlet!$E3518)</f>
        <v>5.565297951890944</v>
      </c>
    </row>
    <row r="3519" spans="1:12">
      <c r="A3519">
        <v>4060</v>
      </c>
      <c r="B3519" t="s">
        <v>716</v>
      </c>
      <c r="C3519">
        <v>350</v>
      </c>
      <c r="D3519" t="s">
        <v>1265</v>
      </c>
      <c r="E3519">
        <v>2019</v>
      </c>
      <c r="F3519" s="15">
        <f>IF(VLOOKUP(IF($A3519&lt;1500,'BM011'!$D$5,IF($A3519&lt;1800,'BM011'!$D$5,IF($A3519&lt;2000,'BM011'!$D$5,$A3519))),'BM011'!$D$5:$U$607,'BM011'!U$609,0)="BRUG KOM",VLOOKUP($C3519,'BM010'!$C$5:$T$102,'BM010'!T$104,0),VLOOKUP(IF($A3519&lt;1500,'BM011'!$D$5,IF($A3519&lt;1800,'BM011'!$D$5,IF($A3519&lt;2000,'BM011'!$D$5,$A3519))),'BM011'!$D$5:$U$607,'BM011'!U$609,0))</f>
        <v>11868.5</v>
      </c>
      <c r="G3519">
        <f>SUMIFS(Baggrundsvariable!D$3:D$296,Baggrundsvariable!$A$3:$A$296,Samlet!$C3519,Baggrundsvariable!$C$3:$C$296,Samlet!$E3519)</f>
        <v>258246</v>
      </c>
      <c r="H3519" s="8">
        <f>SUMIFS(Baggrundsvariable!E$3:E$296,Baggrundsvariable!$A$3:$A$296,Samlet!$C3519,Baggrundsvariable!$C$3:$C$296,Samlet!$E3519)</f>
        <v>0.40833333333333338</v>
      </c>
      <c r="I3519" s="8">
        <f>SUMIFS(Baggrundsvariable!F$3:F$296,Baggrundsvariable!$A$3:$A$296,Samlet!$C3519,Baggrundsvariable!$C$3:$C$296,Samlet!$E3519)</f>
        <v>4.0999999999999996</v>
      </c>
      <c r="J3519" s="8">
        <f>SUMIFS(Baggrundsvariable!G$3:G$296,Baggrundsvariable!$A$3:$A$296,Samlet!$C3519,Baggrundsvariable!$C$3:$C$296,Samlet!$E3519)</f>
        <v>13</v>
      </c>
      <c r="K3519" s="8">
        <f>SUMIFS(Baggrundsvariable!H$3:H$296,Baggrundsvariable!$A$3:$A$296,Samlet!$C3519,Baggrundsvariable!$C$3:$C$296,Samlet!$E3519)</f>
        <v>12.2</v>
      </c>
      <c r="L3519" s="8">
        <f>SUMIFS(Baggrundsvariable!I$3:I$296,Baggrundsvariable!$A$3:$A$296,Samlet!$C3519,Baggrundsvariable!$C$3:$C$296,Samlet!$E3519)</f>
        <v>4.1800930898675261</v>
      </c>
    </row>
    <row r="3520" spans="1:12">
      <c r="A3520">
        <v>4070</v>
      </c>
      <c r="B3520" t="s">
        <v>717</v>
      </c>
      <c r="C3520">
        <v>350</v>
      </c>
      <c r="D3520" t="s">
        <v>1265</v>
      </c>
      <c r="E3520">
        <v>2019</v>
      </c>
      <c r="F3520" s="15">
        <f>IF(VLOOKUP(IF($A3520&lt;1500,'BM011'!$D$5,IF($A3520&lt;1800,'BM011'!$D$5,IF($A3520&lt;2000,'BM011'!$D$5,$A3520))),'BM011'!$D$5:$U$607,'BM011'!U$609,0)="BRUG KOM",VLOOKUP($C3520,'BM010'!$C$5:$T$102,'BM010'!T$104,0),VLOOKUP(IF($A3520&lt;1500,'BM011'!$D$5,IF($A3520&lt;1800,'BM011'!$D$5,IF($A3520&lt;2000,'BM011'!$D$5,$A3520))),'BM011'!$D$5:$U$607,'BM011'!U$609,0))</f>
        <v>13475.25</v>
      </c>
      <c r="G3520">
        <f>SUMIFS(Baggrundsvariable!D$3:D$296,Baggrundsvariable!$A$3:$A$296,Samlet!$C3520,Baggrundsvariable!$C$3:$C$296,Samlet!$E3520)</f>
        <v>258246</v>
      </c>
      <c r="H3520" s="8">
        <f>SUMIFS(Baggrundsvariable!E$3:E$296,Baggrundsvariable!$A$3:$A$296,Samlet!$C3520,Baggrundsvariable!$C$3:$C$296,Samlet!$E3520)</f>
        <v>0.40833333333333338</v>
      </c>
      <c r="I3520" s="8">
        <f>SUMIFS(Baggrundsvariable!F$3:F$296,Baggrundsvariable!$A$3:$A$296,Samlet!$C3520,Baggrundsvariable!$C$3:$C$296,Samlet!$E3520)</f>
        <v>4.0999999999999996</v>
      </c>
      <c r="J3520" s="8">
        <f>SUMIFS(Baggrundsvariable!G$3:G$296,Baggrundsvariable!$A$3:$A$296,Samlet!$C3520,Baggrundsvariable!$C$3:$C$296,Samlet!$E3520)</f>
        <v>13</v>
      </c>
      <c r="K3520" s="8">
        <f>SUMIFS(Baggrundsvariable!H$3:H$296,Baggrundsvariable!$A$3:$A$296,Samlet!$C3520,Baggrundsvariable!$C$3:$C$296,Samlet!$E3520)</f>
        <v>12.2</v>
      </c>
      <c r="L3520" s="8">
        <f>SUMIFS(Baggrundsvariable!I$3:I$296,Baggrundsvariable!$A$3:$A$296,Samlet!$C3520,Baggrundsvariable!$C$3:$C$296,Samlet!$E3520)</f>
        <v>4.1800930898675261</v>
      </c>
    </row>
    <row r="3521" spans="1:12">
      <c r="A3521">
        <v>4100</v>
      </c>
      <c r="B3521" t="s">
        <v>718</v>
      </c>
      <c r="C3521">
        <v>259</v>
      </c>
      <c r="D3521" t="s">
        <v>1266</v>
      </c>
      <c r="E3521">
        <v>2019</v>
      </c>
      <c r="F3521" s="15">
        <f>IF(VLOOKUP(IF($A3521&lt;1500,'BM011'!$D$5,IF($A3521&lt;1800,'BM011'!$D$5,IF($A3521&lt;2000,'BM011'!$D$5,$A3521))),'BM011'!$D$5:$U$607,'BM011'!U$609,0)="BRUG KOM",VLOOKUP($C3521,'BM010'!$C$5:$T$102,'BM010'!T$104,0),VLOOKUP(IF($A3521&lt;1500,'BM011'!$D$5,IF($A3521&lt;1800,'BM011'!$D$5,IF($A3521&lt;2000,'BM011'!$D$5,$A3521))),'BM011'!$D$5:$U$607,'BM011'!U$609,0))</f>
        <v>14100</v>
      </c>
      <c r="G3521">
        <f>SUMIFS(Baggrundsvariable!D$3:D$296,Baggrundsvariable!$A$3:$A$296,Samlet!$C3521,Baggrundsvariable!$C$3:$C$296,Samlet!$E3521)</f>
        <v>236936</v>
      </c>
      <c r="H3521" s="8">
        <f>SUMIFS(Baggrundsvariable!E$3:E$296,Baggrundsvariable!$A$3:$A$296,Samlet!$C3521,Baggrundsvariable!$C$3:$C$296,Samlet!$E3521)</f>
        <v>0.5083333333333333</v>
      </c>
      <c r="I3521" s="8">
        <f>SUMIFS(Baggrundsvariable!F$3:F$296,Baggrundsvariable!$A$3:$A$296,Samlet!$C3521,Baggrundsvariable!$C$3:$C$296,Samlet!$E3521)</f>
        <v>4.4000000000000004</v>
      </c>
      <c r="J3521" s="8">
        <f>SUMIFS(Baggrundsvariable!G$3:G$296,Baggrundsvariable!$A$3:$A$296,Samlet!$C3521,Baggrundsvariable!$C$3:$C$296,Samlet!$E3521)</f>
        <v>18.7</v>
      </c>
      <c r="K3521" s="8">
        <f>SUMIFS(Baggrundsvariable!H$3:H$296,Baggrundsvariable!$A$3:$A$296,Samlet!$C3521,Baggrundsvariable!$C$3:$C$296,Samlet!$E3521)</f>
        <v>12.3</v>
      </c>
      <c r="L3521" s="8">
        <f>SUMIFS(Baggrundsvariable!I$3:I$296,Baggrundsvariable!$A$3:$A$296,Samlet!$C3521,Baggrundsvariable!$C$3:$C$296,Samlet!$E3521)</f>
        <v>8.5537526857820261</v>
      </c>
    </row>
    <row r="3522" spans="1:12">
      <c r="A3522">
        <v>4100</v>
      </c>
      <c r="B3522" t="s">
        <v>718</v>
      </c>
      <c r="C3522">
        <v>316</v>
      </c>
      <c r="D3522" t="s">
        <v>1267</v>
      </c>
      <c r="E3522">
        <v>2019</v>
      </c>
      <c r="F3522" s="15">
        <f>IF(VLOOKUP(IF($A3522&lt;1500,'BM011'!$D$5,IF($A3522&lt;1800,'BM011'!$D$5,IF($A3522&lt;2000,'BM011'!$D$5,$A3522))),'BM011'!$D$5:$U$607,'BM011'!U$609,0)="BRUG KOM",VLOOKUP($C3522,'BM010'!$C$5:$T$102,'BM010'!T$104,0),VLOOKUP(IF($A3522&lt;1500,'BM011'!$D$5,IF($A3522&lt;1800,'BM011'!$D$5,IF($A3522&lt;2000,'BM011'!$D$5,$A3522))),'BM011'!$D$5:$U$607,'BM011'!U$609,0))</f>
        <v>14100</v>
      </c>
      <c r="G3522">
        <f>SUMIFS(Baggrundsvariable!D$3:D$296,Baggrundsvariable!$A$3:$A$296,Samlet!$C3522,Baggrundsvariable!$C$3:$C$296,Samlet!$E3522)</f>
        <v>229668</v>
      </c>
      <c r="H3522" s="8">
        <f>SUMIFS(Baggrundsvariable!E$3:E$296,Baggrundsvariable!$A$3:$A$296,Samlet!$C3522,Baggrundsvariable!$C$3:$C$296,Samlet!$E3522)</f>
        <v>0.46666666666666679</v>
      </c>
      <c r="I3522" s="8">
        <f>SUMIFS(Baggrundsvariable!F$3:F$296,Baggrundsvariable!$A$3:$A$296,Samlet!$C3522,Baggrundsvariable!$C$3:$C$296,Samlet!$E3522)</f>
        <v>5.5</v>
      </c>
      <c r="J3522" s="8">
        <f>SUMIFS(Baggrundsvariable!G$3:G$296,Baggrundsvariable!$A$3:$A$296,Samlet!$C3522,Baggrundsvariable!$C$3:$C$296,Samlet!$E3522)</f>
        <v>20.100000000000001</v>
      </c>
      <c r="K3522" s="8">
        <f>SUMIFS(Baggrundsvariable!H$3:H$296,Baggrundsvariable!$A$3:$A$296,Samlet!$C3522,Baggrundsvariable!$C$3:$C$296,Samlet!$E3522)</f>
        <v>17.3</v>
      </c>
      <c r="L3522" s="8">
        <f>SUMIFS(Baggrundsvariable!I$3:I$296,Baggrundsvariable!$A$3:$A$296,Samlet!$C3522,Baggrundsvariable!$C$3:$C$296,Samlet!$E3522)</f>
        <v>6.9810957128090125</v>
      </c>
    </row>
    <row r="3523" spans="1:12">
      <c r="A3523">
        <v>4100</v>
      </c>
      <c r="B3523" t="s">
        <v>718</v>
      </c>
      <c r="C3523">
        <v>320</v>
      </c>
      <c r="D3523" t="s">
        <v>1268</v>
      </c>
      <c r="E3523">
        <v>2019</v>
      </c>
      <c r="F3523" s="15">
        <f>IF(VLOOKUP(IF($A3523&lt;1500,'BM011'!$D$5,IF($A3523&lt;1800,'BM011'!$D$5,IF($A3523&lt;2000,'BM011'!$D$5,$A3523))),'BM011'!$D$5:$U$607,'BM011'!U$609,0)="BRUG KOM",VLOOKUP($C3523,'BM010'!$C$5:$T$102,'BM010'!T$104,0),VLOOKUP(IF($A3523&lt;1500,'BM011'!$D$5,IF($A3523&lt;1800,'BM011'!$D$5,IF($A3523&lt;2000,'BM011'!$D$5,$A3523))),'BM011'!$D$5:$U$607,'BM011'!U$609,0))</f>
        <v>14100</v>
      </c>
      <c r="G3523">
        <f>SUMIFS(Baggrundsvariable!D$3:D$296,Baggrundsvariable!$A$3:$A$296,Samlet!$C3523,Baggrundsvariable!$C$3:$C$296,Samlet!$E3523)</f>
        <v>222006</v>
      </c>
      <c r="H3523" s="8">
        <f>SUMIFS(Baggrundsvariable!E$3:E$296,Baggrundsvariable!$A$3:$A$296,Samlet!$C3523,Baggrundsvariable!$C$3:$C$296,Samlet!$E3523)</f>
        <v>0.60833333333333328</v>
      </c>
      <c r="I3523" s="8">
        <f>SUMIFS(Baggrundsvariable!F$3:F$296,Baggrundsvariable!$A$3:$A$296,Samlet!$C3523,Baggrundsvariable!$C$3:$C$296,Samlet!$E3523)</f>
        <v>3.7</v>
      </c>
      <c r="J3523" s="8">
        <f>SUMIFS(Baggrundsvariable!G$3:G$296,Baggrundsvariable!$A$3:$A$296,Samlet!$C3523,Baggrundsvariable!$C$3:$C$296,Samlet!$E3523)</f>
        <v>22.1</v>
      </c>
      <c r="K3523" s="8">
        <f>SUMIFS(Baggrundsvariable!H$3:H$296,Baggrundsvariable!$A$3:$A$296,Samlet!$C3523,Baggrundsvariable!$C$3:$C$296,Samlet!$E3523)</f>
        <v>17.3</v>
      </c>
      <c r="L3523" s="8">
        <f>SUMIFS(Baggrundsvariable!I$3:I$296,Baggrundsvariable!$A$3:$A$296,Samlet!$C3523,Baggrundsvariable!$C$3:$C$296,Samlet!$E3523)</f>
        <v>4.2214499733209285</v>
      </c>
    </row>
    <row r="3524" spans="1:12">
      <c r="A3524">
        <v>4100</v>
      </c>
      <c r="B3524" t="s">
        <v>718</v>
      </c>
      <c r="C3524">
        <v>329</v>
      </c>
      <c r="D3524" t="s">
        <v>1269</v>
      </c>
      <c r="E3524">
        <v>2019</v>
      </c>
      <c r="F3524" s="15">
        <f>IF(VLOOKUP(IF($A3524&lt;1500,'BM011'!$D$5,IF($A3524&lt;1800,'BM011'!$D$5,IF($A3524&lt;2000,'BM011'!$D$5,$A3524))),'BM011'!$D$5:$U$607,'BM011'!U$609,0)="BRUG KOM",VLOOKUP($C3524,'BM010'!$C$5:$T$102,'BM010'!T$104,0),VLOOKUP(IF($A3524&lt;1500,'BM011'!$D$5,IF($A3524&lt;1800,'BM011'!$D$5,IF($A3524&lt;2000,'BM011'!$D$5,$A3524))),'BM011'!$D$5:$U$607,'BM011'!U$609,0))</f>
        <v>14100</v>
      </c>
      <c r="G3524">
        <f>SUMIFS(Baggrundsvariable!D$3:D$296,Baggrundsvariable!$A$3:$A$296,Samlet!$C3524,Baggrundsvariable!$C$3:$C$296,Samlet!$E3524)</f>
        <v>229385</v>
      </c>
      <c r="H3524" s="8">
        <f>SUMIFS(Baggrundsvariable!E$3:E$296,Baggrundsvariable!$A$3:$A$296,Samlet!$C3524,Baggrundsvariable!$C$3:$C$296,Samlet!$E3524)</f>
        <v>0.53333333333333333</v>
      </c>
      <c r="I3524" s="8">
        <f>SUMIFS(Baggrundsvariable!F$3:F$296,Baggrundsvariable!$A$3:$A$296,Samlet!$C3524,Baggrundsvariable!$C$3:$C$296,Samlet!$E3524)</f>
        <v>3.9</v>
      </c>
      <c r="J3524" s="8">
        <f>SUMIFS(Baggrundsvariable!G$3:G$296,Baggrundsvariable!$A$3:$A$296,Samlet!$C3524,Baggrundsvariable!$C$3:$C$296,Samlet!$E3524)</f>
        <v>20.6</v>
      </c>
      <c r="K3524" s="8">
        <f>SUMIFS(Baggrundsvariable!H$3:H$296,Baggrundsvariable!$A$3:$A$296,Samlet!$C3524,Baggrundsvariable!$C$3:$C$296,Samlet!$E3524)</f>
        <v>13.1</v>
      </c>
      <c r="L3524" s="8">
        <f>SUMIFS(Baggrundsvariable!I$3:I$296,Baggrundsvariable!$A$3:$A$296,Samlet!$C3524,Baggrundsvariable!$C$3:$C$296,Samlet!$E3524)</f>
        <v>9.3049359620089227</v>
      </c>
    </row>
    <row r="3525" spans="1:12">
      <c r="A3525">
        <v>4100</v>
      </c>
      <c r="B3525" t="s">
        <v>718</v>
      </c>
      <c r="C3525">
        <v>340</v>
      </c>
      <c r="D3525" t="s">
        <v>1270</v>
      </c>
      <c r="E3525">
        <v>2019</v>
      </c>
      <c r="F3525" s="15">
        <f>IF(VLOOKUP(IF($A3525&lt;1500,'BM011'!$D$5,IF($A3525&lt;1800,'BM011'!$D$5,IF($A3525&lt;2000,'BM011'!$D$5,$A3525))),'BM011'!$D$5:$U$607,'BM011'!U$609,0)="BRUG KOM",VLOOKUP($C3525,'BM010'!$C$5:$T$102,'BM010'!T$104,0),VLOOKUP(IF($A3525&lt;1500,'BM011'!$D$5,IF($A3525&lt;1800,'BM011'!$D$5,IF($A3525&lt;2000,'BM011'!$D$5,$A3525))),'BM011'!$D$5:$U$607,'BM011'!U$609,0))</f>
        <v>14100</v>
      </c>
      <c r="G3525">
        <f>SUMIFS(Baggrundsvariable!D$3:D$296,Baggrundsvariable!$A$3:$A$296,Samlet!$C3525,Baggrundsvariable!$C$3:$C$296,Samlet!$E3525)</f>
        <v>229600</v>
      </c>
      <c r="H3525" s="8">
        <f>SUMIFS(Baggrundsvariable!E$3:E$296,Baggrundsvariable!$A$3:$A$296,Samlet!$C3525,Baggrundsvariable!$C$3:$C$296,Samlet!$E3525)</f>
        <v>0.50833333333333341</v>
      </c>
      <c r="I3525" s="8">
        <f>SUMIFS(Baggrundsvariable!F$3:F$296,Baggrundsvariable!$A$3:$A$296,Samlet!$C3525,Baggrundsvariable!$C$3:$C$296,Samlet!$E3525)</f>
        <v>6.3</v>
      </c>
      <c r="J3525" s="8">
        <f>SUMIFS(Baggrundsvariable!G$3:G$296,Baggrundsvariable!$A$3:$A$296,Samlet!$C3525,Baggrundsvariable!$C$3:$C$296,Samlet!$E3525)</f>
        <v>18.600000000000001</v>
      </c>
      <c r="K3525" s="8">
        <f>SUMIFS(Baggrundsvariable!H$3:H$296,Baggrundsvariable!$A$3:$A$296,Samlet!$C3525,Baggrundsvariable!$C$3:$C$296,Samlet!$E3525)</f>
        <v>15.7</v>
      </c>
      <c r="L3525" s="8">
        <f>SUMIFS(Baggrundsvariable!I$3:I$296,Baggrundsvariable!$A$3:$A$296,Samlet!$C3525,Baggrundsvariable!$C$3:$C$296,Samlet!$E3525)</f>
        <v>4.2747784720012056</v>
      </c>
    </row>
    <row r="3526" spans="1:12">
      <c r="A3526">
        <v>4100</v>
      </c>
      <c r="B3526" t="s">
        <v>718</v>
      </c>
      <c r="C3526">
        <v>370</v>
      </c>
      <c r="D3526" t="s">
        <v>1271</v>
      </c>
      <c r="E3526">
        <v>2019</v>
      </c>
      <c r="F3526" s="15">
        <f>IF(VLOOKUP(IF($A3526&lt;1500,'BM011'!$D$5,IF($A3526&lt;1800,'BM011'!$D$5,IF($A3526&lt;2000,'BM011'!$D$5,$A3526))),'BM011'!$D$5:$U$607,'BM011'!U$609,0)="BRUG KOM",VLOOKUP($C3526,'BM010'!$C$5:$T$102,'BM010'!T$104,0),VLOOKUP(IF($A3526&lt;1500,'BM011'!$D$5,IF($A3526&lt;1800,'BM011'!$D$5,IF($A3526&lt;2000,'BM011'!$D$5,$A3526))),'BM011'!$D$5:$U$607,'BM011'!U$609,0))</f>
        <v>14100</v>
      </c>
      <c r="G3526">
        <f>SUMIFS(Baggrundsvariable!D$3:D$296,Baggrundsvariable!$A$3:$A$296,Samlet!$C3526,Baggrundsvariable!$C$3:$C$296,Samlet!$E3526)</f>
        <v>223879</v>
      </c>
      <c r="H3526" s="8">
        <f>SUMIFS(Baggrundsvariable!E$3:E$296,Baggrundsvariable!$A$3:$A$296,Samlet!$C3526,Baggrundsvariable!$C$3:$C$296,Samlet!$E3526)</f>
        <v>0.83333333333333315</v>
      </c>
      <c r="I3526" s="8">
        <f>SUMIFS(Baggrundsvariable!F$3:F$296,Baggrundsvariable!$A$3:$A$296,Samlet!$C3526,Baggrundsvariable!$C$3:$C$296,Samlet!$E3526)</f>
        <v>4.8</v>
      </c>
      <c r="J3526" s="8">
        <f>SUMIFS(Baggrundsvariable!G$3:G$296,Baggrundsvariable!$A$3:$A$296,Samlet!$C3526,Baggrundsvariable!$C$3:$C$296,Samlet!$E3526)</f>
        <v>22.3</v>
      </c>
      <c r="K3526" s="8">
        <f>SUMIFS(Baggrundsvariable!H$3:H$296,Baggrundsvariable!$A$3:$A$296,Samlet!$C3526,Baggrundsvariable!$C$3:$C$296,Samlet!$E3526)</f>
        <v>17.3</v>
      </c>
      <c r="L3526" s="8">
        <f>SUMIFS(Baggrundsvariable!I$3:I$296,Baggrundsvariable!$A$3:$A$296,Samlet!$C3526,Baggrundsvariable!$C$3:$C$296,Samlet!$E3526)</f>
        <v>6.4142152879354253</v>
      </c>
    </row>
    <row r="3527" spans="1:12">
      <c r="A3527">
        <v>4130</v>
      </c>
      <c r="B3527" t="s">
        <v>719</v>
      </c>
      <c r="C3527">
        <v>259</v>
      </c>
      <c r="D3527" t="s">
        <v>1266</v>
      </c>
      <c r="E3527">
        <v>2019</v>
      </c>
      <c r="F3527" s="15">
        <f>IF(VLOOKUP(IF($A3527&lt;1500,'BM011'!$D$5,IF($A3527&lt;1800,'BM011'!$D$5,IF($A3527&lt;2000,'BM011'!$D$5,$A3527))),'BM011'!$D$5:$U$607,'BM011'!U$609,0)="BRUG KOM",VLOOKUP($C3527,'BM010'!$C$5:$T$102,'BM010'!T$104,0),VLOOKUP(IF($A3527&lt;1500,'BM011'!$D$5,IF($A3527&lt;1800,'BM011'!$D$5,IF($A3527&lt;2000,'BM011'!$D$5,$A3527))),'BM011'!$D$5:$U$607,'BM011'!U$609,0))</f>
        <v>15949.75</v>
      </c>
      <c r="G3527">
        <f>SUMIFS(Baggrundsvariable!D$3:D$296,Baggrundsvariable!$A$3:$A$296,Samlet!$C3527,Baggrundsvariable!$C$3:$C$296,Samlet!$E3527)</f>
        <v>236936</v>
      </c>
      <c r="H3527" s="8">
        <f>SUMIFS(Baggrundsvariable!E$3:E$296,Baggrundsvariable!$A$3:$A$296,Samlet!$C3527,Baggrundsvariable!$C$3:$C$296,Samlet!$E3527)</f>
        <v>0.5083333333333333</v>
      </c>
      <c r="I3527" s="8">
        <f>SUMIFS(Baggrundsvariable!F$3:F$296,Baggrundsvariable!$A$3:$A$296,Samlet!$C3527,Baggrundsvariable!$C$3:$C$296,Samlet!$E3527)</f>
        <v>4.4000000000000004</v>
      </c>
      <c r="J3527" s="8">
        <f>SUMIFS(Baggrundsvariable!G$3:G$296,Baggrundsvariable!$A$3:$A$296,Samlet!$C3527,Baggrundsvariable!$C$3:$C$296,Samlet!$E3527)</f>
        <v>18.7</v>
      </c>
      <c r="K3527" s="8">
        <f>SUMIFS(Baggrundsvariable!H$3:H$296,Baggrundsvariable!$A$3:$A$296,Samlet!$C3527,Baggrundsvariable!$C$3:$C$296,Samlet!$E3527)</f>
        <v>12.3</v>
      </c>
      <c r="L3527" s="8">
        <f>SUMIFS(Baggrundsvariable!I$3:I$296,Baggrundsvariable!$A$3:$A$296,Samlet!$C3527,Baggrundsvariable!$C$3:$C$296,Samlet!$E3527)</f>
        <v>8.5537526857820261</v>
      </c>
    </row>
    <row r="3528" spans="1:12">
      <c r="A3528">
        <v>4130</v>
      </c>
      <c r="B3528" t="s">
        <v>719</v>
      </c>
      <c r="C3528">
        <v>265</v>
      </c>
      <c r="D3528" t="s">
        <v>1244</v>
      </c>
      <c r="E3528">
        <v>2019</v>
      </c>
      <c r="F3528" s="15">
        <f>IF(VLOOKUP(IF($A3528&lt;1500,'BM011'!$D$5,IF($A3528&lt;1800,'BM011'!$D$5,IF($A3528&lt;2000,'BM011'!$D$5,$A3528))),'BM011'!$D$5:$U$607,'BM011'!U$609,0)="BRUG KOM",VLOOKUP($C3528,'BM010'!$C$5:$T$102,'BM010'!T$104,0),VLOOKUP(IF($A3528&lt;1500,'BM011'!$D$5,IF($A3528&lt;1800,'BM011'!$D$5,IF($A3528&lt;2000,'BM011'!$D$5,$A3528))),'BM011'!$D$5:$U$607,'BM011'!U$609,0))</f>
        <v>15949.75</v>
      </c>
      <c r="G3528">
        <f>SUMIFS(Baggrundsvariable!D$3:D$296,Baggrundsvariable!$A$3:$A$296,Samlet!$C3528,Baggrundsvariable!$C$3:$C$296,Samlet!$E3528)</f>
        <v>260890</v>
      </c>
      <c r="H3528" s="8">
        <f>SUMIFS(Baggrundsvariable!E$3:E$296,Baggrundsvariable!$A$3:$A$296,Samlet!$C3528,Baggrundsvariable!$C$3:$C$296,Samlet!$E3528)</f>
        <v>0.52500000000000002</v>
      </c>
      <c r="I3528" s="8">
        <f>SUMIFS(Baggrundsvariable!F$3:F$296,Baggrundsvariable!$A$3:$A$296,Samlet!$C3528,Baggrundsvariable!$C$3:$C$296,Samlet!$E3528)</f>
        <v>5.3</v>
      </c>
      <c r="J3528" s="8">
        <f>SUMIFS(Baggrundsvariable!G$3:G$296,Baggrundsvariable!$A$3:$A$296,Samlet!$C3528,Baggrundsvariable!$C$3:$C$296,Samlet!$E3528)</f>
        <v>18.3</v>
      </c>
      <c r="K3528" s="8">
        <f>SUMIFS(Baggrundsvariable!H$3:H$296,Baggrundsvariable!$A$3:$A$296,Samlet!$C3528,Baggrundsvariable!$C$3:$C$296,Samlet!$E3528)</f>
        <v>11.2</v>
      </c>
      <c r="L3528" s="8">
        <f>SUMIFS(Baggrundsvariable!I$3:I$296,Baggrundsvariable!$A$3:$A$296,Samlet!$C3528,Baggrundsvariable!$C$3:$C$296,Samlet!$E3528)</f>
        <v>6.9885228116256499</v>
      </c>
    </row>
    <row r="3529" spans="1:12">
      <c r="A3529">
        <v>4140</v>
      </c>
      <c r="B3529" t="s">
        <v>720</v>
      </c>
      <c r="C3529">
        <v>259</v>
      </c>
      <c r="D3529" t="s">
        <v>1266</v>
      </c>
      <c r="E3529">
        <v>2019</v>
      </c>
      <c r="F3529" s="15">
        <f>IF(VLOOKUP(IF($A3529&lt;1500,'BM011'!$D$5,IF($A3529&lt;1800,'BM011'!$D$5,IF($A3529&lt;2000,'BM011'!$D$5,$A3529))),'BM011'!$D$5:$U$607,'BM011'!U$609,0)="BRUG KOM",VLOOKUP($C3529,'BM010'!$C$5:$T$102,'BM010'!T$104,0),VLOOKUP(IF($A3529&lt;1500,'BM011'!$D$5,IF($A3529&lt;1800,'BM011'!$D$5,IF($A3529&lt;2000,'BM011'!$D$5,$A3529))),'BM011'!$D$5:$U$607,'BM011'!U$609,0))</f>
        <v>16275.75</v>
      </c>
      <c r="G3529">
        <f>SUMIFS(Baggrundsvariable!D$3:D$296,Baggrundsvariable!$A$3:$A$296,Samlet!$C3529,Baggrundsvariable!$C$3:$C$296,Samlet!$E3529)</f>
        <v>236936</v>
      </c>
      <c r="H3529" s="8">
        <f>SUMIFS(Baggrundsvariable!E$3:E$296,Baggrundsvariable!$A$3:$A$296,Samlet!$C3529,Baggrundsvariable!$C$3:$C$296,Samlet!$E3529)</f>
        <v>0.5083333333333333</v>
      </c>
      <c r="I3529" s="8">
        <f>SUMIFS(Baggrundsvariable!F$3:F$296,Baggrundsvariable!$A$3:$A$296,Samlet!$C3529,Baggrundsvariable!$C$3:$C$296,Samlet!$E3529)</f>
        <v>4.4000000000000004</v>
      </c>
      <c r="J3529" s="8">
        <f>SUMIFS(Baggrundsvariable!G$3:G$296,Baggrundsvariable!$A$3:$A$296,Samlet!$C3529,Baggrundsvariable!$C$3:$C$296,Samlet!$E3529)</f>
        <v>18.7</v>
      </c>
      <c r="K3529" s="8">
        <f>SUMIFS(Baggrundsvariable!H$3:H$296,Baggrundsvariable!$A$3:$A$296,Samlet!$C3529,Baggrundsvariable!$C$3:$C$296,Samlet!$E3529)</f>
        <v>12.3</v>
      </c>
      <c r="L3529" s="8">
        <f>SUMIFS(Baggrundsvariable!I$3:I$296,Baggrundsvariable!$A$3:$A$296,Samlet!$C3529,Baggrundsvariable!$C$3:$C$296,Samlet!$E3529)</f>
        <v>8.5537526857820261</v>
      </c>
    </row>
    <row r="3530" spans="1:12">
      <c r="A3530">
        <v>4140</v>
      </c>
      <c r="B3530" t="s">
        <v>720</v>
      </c>
      <c r="C3530">
        <v>265</v>
      </c>
      <c r="D3530" t="s">
        <v>1244</v>
      </c>
      <c r="E3530">
        <v>2019</v>
      </c>
      <c r="F3530" s="15">
        <f>IF(VLOOKUP(IF($A3530&lt;1500,'BM011'!$D$5,IF($A3530&lt;1800,'BM011'!$D$5,IF($A3530&lt;2000,'BM011'!$D$5,$A3530))),'BM011'!$D$5:$U$607,'BM011'!U$609,0)="BRUG KOM",VLOOKUP($C3530,'BM010'!$C$5:$T$102,'BM010'!T$104,0),VLOOKUP(IF($A3530&lt;1500,'BM011'!$D$5,IF($A3530&lt;1800,'BM011'!$D$5,IF($A3530&lt;2000,'BM011'!$D$5,$A3530))),'BM011'!$D$5:$U$607,'BM011'!U$609,0))</f>
        <v>16275.75</v>
      </c>
      <c r="G3530">
        <f>SUMIFS(Baggrundsvariable!D$3:D$296,Baggrundsvariable!$A$3:$A$296,Samlet!$C3530,Baggrundsvariable!$C$3:$C$296,Samlet!$E3530)</f>
        <v>260890</v>
      </c>
      <c r="H3530" s="8">
        <f>SUMIFS(Baggrundsvariable!E$3:E$296,Baggrundsvariable!$A$3:$A$296,Samlet!$C3530,Baggrundsvariable!$C$3:$C$296,Samlet!$E3530)</f>
        <v>0.52500000000000002</v>
      </c>
      <c r="I3530" s="8">
        <f>SUMIFS(Baggrundsvariable!F$3:F$296,Baggrundsvariable!$A$3:$A$296,Samlet!$C3530,Baggrundsvariable!$C$3:$C$296,Samlet!$E3530)</f>
        <v>5.3</v>
      </c>
      <c r="J3530" s="8">
        <f>SUMIFS(Baggrundsvariable!G$3:G$296,Baggrundsvariable!$A$3:$A$296,Samlet!$C3530,Baggrundsvariable!$C$3:$C$296,Samlet!$E3530)</f>
        <v>18.3</v>
      </c>
      <c r="K3530" s="8">
        <f>SUMIFS(Baggrundsvariable!H$3:H$296,Baggrundsvariable!$A$3:$A$296,Samlet!$C3530,Baggrundsvariable!$C$3:$C$296,Samlet!$E3530)</f>
        <v>11.2</v>
      </c>
      <c r="L3530" s="8">
        <f>SUMIFS(Baggrundsvariable!I$3:I$296,Baggrundsvariable!$A$3:$A$296,Samlet!$C3530,Baggrundsvariable!$C$3:$C$296,Samlet!$E3530)</f>
        <v>6.9885228116256499</v>
      </c>
    </row>
    <row r="3531" spans="1:12">
      <c r="A3531">
        <v>4140</v>
      </c>
      <c r="B3531" t="s">
        <v>720</v>
      </c>
      <c r="C3531">
        <v>329</v>
      </c>
      <c r="D3531" t="s">
        <v>1269</v>
      </c>
      <c r="E3531">
        <v>2019</v>
      </c>
      <c r="F3531" s="15">
        <f>IF(VLOOKUP(IF($A3531&lt;1500,'BM011'!$D$5,IF($A3531&lt;1800,'BM011'!$D$5,IF($A3531&lt;2000,'BM011'!$D$5,$A3531))),'BM011'!$D$5:$U$607,'BM011'!U$609,0)="BRUG KOM",VLOOKUP($C3531,'BM010'!$C$5:$T$102,'BM010'!T$104,0),VLOOKUP(IF($A3531&lt;1500,'BM011'!$D$5,IF($A3531&lt;1800,'BM011'!$D$5,IF($A3531&lt;2000,'BM011'!$D$5,$A3531))),'BM011'!$D$5:$U$607,'BM011'!U$609,0))</f>
        <v>16275.75</v>
      </c>
      <c r="G3531">
        <f>SUMIFS(Baggrundsvariable!D$3:D$296,Baggrundsvariable!$A$3:$A$296,Samlet!$C3531,Baggrundsvariable!$C$3:$C$296,Samlet!$E3531)</f>
        <v>229385</v>
      </c>
      <c r="H3531" s="8">
        <f>SUMIFS(Baggrundsvariable!E$3:E$296,Baggrundsvariable!$A$3:$A$296,Samlet!$C3531,Baggrundsvariable!$C$3:$C$296,Samlet!$E3531)</f>
        <v>0.53333333333333333</v>
      </c>
      <c r="I3531" s="8">
        <f>SUMIFS(Baggrundsvariable!F$3:F$296,Baggrundsvariable!$A$3:$A$296,Samlet!$C3531,Baggrundsvariable!$C$3:$C$296,Samlet!$E3531)</f>
        <v>3.9</v>
      </c>
      <c r="J3531" s="8">
        <f>SUMIFS(Baggrundsvariable!G$3:G$296,Baggrundsvariable!$A$3:$A$296,Samlet!$C3531,Baggrundsvariable!$C$3:$C$296,Samlet!$E3531)</f>
        <v>20.6</v>
      </c>
      <c r="K3531" s="8">
        <f>SUMIFS(Baggrundsvariable!H$3:H$296,Baggrundsvariable!$A$3:$A$296,Samlet!$C3531,Baggrundsvariable!$C$3:$C$296,Samlet!$E3531)</f>
        <v>13.1</v>
      </c>
      <c r="L3531" s="8">
        <f>SUMIFS(Baggrundsvariable!I$3:I$296,Baggrundsvariable!$A$3:$A$296,Samlet!$C3531,Baggrundsvariable!$C$3:$C$296,Samlet!$E3531)</f>
        <v>9.3049359620089227</v>
      </c>
    </row>
    <row r="3532" spans="1:12">
      <c r="A3532">
        <v>4160</v>
      </c>
      <c r="B3532" t="s">
        <v>721</v>
      </c>
      <c r="C3532">
        <v>320</v>
      </c>
      <c r="D3532" t="s">
        <v>1268</v>
      </c>
      <c r="E3532">
        <v>2019</v>
      </c>
      <c r="F3532" s="15">
        <f>IF(VLOOKUP(IF($A3532&lt;1500,'BM011'!$D$5,IF($A3532&lt;1800,'BM011'!$D$5,IF($A3532&lt;2000,'BM011'!$D$5,$A3532))),'BM011'!$D$5:$U$607,'BM011'!U$609,0)="BRUG KOM",VLOOKUP($C3532,'BM010'!$C$5:$T$102,'BM010'!T$104,0),VLOOKUP(IF($A3532&lt;1500,'BM011'!$D$5,IF($A3532&lt;1800,'BM011'!$D$5,IF($A3532&lt;2000,'BM011'!$D$5,$A3532))),'BM011'!$D$5:$U$607,'BM011'!U$609,0))</f>
        <v>8481.25</v>
      </c>
      <c r="G3532">
        <f>SUMIFS(Baggrundsvariable!D$3:D$296,Baggrundsvariable!$A$3:$A$296,Samlet!$C3532,Baggrundsvariable!$C$3:$C$296,Samlet!$E3532)</f>
        <v>222006</v>
      </c>
      <c r="H3532" s="8">
        <f>SUMIFS(Baggrundsvariable!E$3:E$296,Baggrundsvariable!$A$3:$A$296,Samlet!$C3532,Baggrundsvariable!$C$3:$C$296,Samlet!$E3532)</f>
        <v>0.60833333333333328</v>
      </c>
      <c r="I3532" s="8">
        <f>SUMIFS(Baggrundsvariable!F$3:F$296,Baggrundsvariable!$A$3:$A$296,Samlet!$C3532,Baggrundsvariable!$C$3:$C$296,Samlet!$E3532)</f>
        <v>3.7</v>
      </c>
      <c r="J3532" s="8">
        <f>SUMIFS(Baggrundsvariable!G$3:G$296,Baggrundsvariable!$A$3:$A$296,Samlet!$C3532,Baggrundsvariable!$C$3:$C$296,Samlet!$E3532)</f>
        <v>22.1</v>
      </c>
      <c r="K3532" s="8">
        <f>SUMIFS(Baggrundsvariable!H$3:H$296,Baggrundsvariable!$A$3:$A$296,Samlet!$C3532,Baggrundsvariable!$C$3:$C$296,Samlet!$E3532)</f>
        <v>17.3</v>
      </c>
      <c r="L3532" s="8">
        <f>SUMIFS(Baggrundsvariable!I$3:I$296,Baggrundsvariable!$A$3:$A$296,Samlet!$C3532,Baggrundsvariable!$C$3:$C$296,Samlet!$E3532)</f>
        <v>4.2214499733209285</v>
      </c>
    </row>
    <row r="3533" spans="1:12">
      <c r="A3533">
        <v>4160</v>
      </c>
      <c r="B3533" t="s">
        <v>721</v>
      </c>
      <c r="C3533">
        <v>370</v>
      </c>
      <c r="D3533" t="s">
        <v>1271</v>
      </c>
      <c r="E3533">
        <v>2019</v>
      </c>
      <c r="F3533" s="15">
        <f>IF(VLOOKUP(IF($A3533&lt;1500,'BM011'!$D$5,IF($A3533&lt;1800,'BM011'!$D$5,IF($A3533&lt;2000,'BM011'!$D$5,$A3533))),'BM011'!$D$5:$U$607,'BM011'!U$609,0)="BRUG KOM",VLOOKUP($C3533,'BM010'!$C$5:$T$102,'BM010'!T$104,0),VLOOKUP(IF($A3533&lt;1500,'BM011'!$D$5,IF($A3533&lt;1800,'BM011'!$D$5,IF($A3533&lt;2000,'BM011'!$D$5,$A3533))),'BM011'!$D$5:$U$607,'BM011'!U$609,0))</f>
        <v>8481.25</v>
      </c>
      <c r="G3533">
        <f>SUMIFS(Baggrundsvariable!D$3:D$296,Baggrundsvariable!$A$3:$A$296,Samlet!$C3533,Baggrundsvariable!$C$3:$C$296,Samlet!$E3533)</f>
        <v>223879</v>
      </c>
      <c r="H3533" s="8">
        <f>SUMIFS(Baggrundsvariable!E$3:E$296,Baggrundsvariable!$A$3:$A$296,Samlet!$C3533,Baggrundsvariable!$C$3:$C$296,Samlet!$E3533)</f>
        <v>0.83333333333333315</v>
      </c>
      <c r="I3533" s="8">
        <f>SUMIFS(Baggrundsvariable!F$3:F$296,Baggrundsvariable!$A$3:$A$296,Samlet!$C3533,Baggrundsvariable!$C$3:$C$296,Samlet!$E3533)</f>
        <v>4.8</v>
      </c>
      <c r="J3533" s="8">
        <f>SUMIFS(Baggrundsvariable!G$3:G$296,Baggrundsvariable!$A$3:$A$296,Samlet!$C3533,Baggrundsvariable!$C$3:$C$296,Samlet!$E3533)</f>
        <v>22.3</v>
      </c>
      <c r="K3533" s="8">
        <f>SUMIFS(Baggrundsvariable!H$3:H$296,Baggrundsvariable!$A$3:$A$296,Samlet!$C3533,Baggrundsvariable!$C$3:$C$296,Samlet!$E3533)</f>
        <v>17.3</v>
      </c>
      <c r="L3533" s="8">
        <f>SUMIFS(Baggrundsvariable!I$3:I$296,Baggrundsvariable!$A$3:$A$296,Samlet!$C3533,Baggrundsvariable!$C$3:$C$296,Samlet!$E3533)</f>
        <v>6.4142152879354253</v>
      </c>
    </row>
    <row r="3534" spans="1:12">
      <c r="A3534">
        <v>4171</v>
      </c>
      <c r="B3534" t="s">
        <v>722</v>
      </c>
      <c r="C3534">
        <v>370</v>
      </c>
      <c r="D3534" t="s">
        <v>1271</v>
      </c>
      <c r="E3534">
        <v>2019</v>
      </c>
      <c r="F3534" s="15">
        <f>IF(VLOOKUP(IF($A3534&lt;1500,'BM011'!$D$5,IF($A3534&lt;1800,'BM011'!$D$5,IF($A3534&lt;2000,'BM011'!$D$5,$A3534))),'BM011'!$D$5:$U$607,'BM011'!U$609,0)="BRUG KOM",VLOOKUP($C3534,'BM010'!$C$5:$T$102,'BM010'!T$104,0),VLOOKUP(IF($A3534&lt;1500,'BM011'!$D$5,IF($A3534&lt;1800,'BM011'!$D$5,IF($A3534&lt;2000,'BM011'!$D$5,$A3534))),'BM011'!$D$5:$U$607,'BM011'!U$609,0))</f>
        <v>9853</v>
      </c>
      <c r="G3534">
        <f>SUMIFS(Baggrundsvariable!D$3:D$296,Baggrundsvariable!$A$3:$A$296,Samlet!$C3534,Baggrundsvariable!$C$3:$C$296,Samlet!$E3534)</f>
        <v>223879</v>
      </c>
      <c r="H3534" s="8">
        <f>SUMIFS(Baggrundsvariable!E$3:E$296,Baggrundsvariable!$A$3:$A$296,Samlet!$C3534,Baggrundsvariable!$C$3:$C$296,Samlet!$E3534)</f>
        <v>0.83333333333333315</v>
      </c>
      <c r="I3534" s="8">
        <f>SUMIFS(Baggrundsvariable!F$3:F$296,Baggrundsvariable!$A$3:$A$296,Samlet!$C3534,Baggrundsvariable!$C$3:$C$296,Samlet!$E3534)</f>
        <v>4.8</v>
      </c>
      <c r="J3534" s="8">
        <f>SUMIFS(Baggrundsvariable!G$3:G$296,Baggrundsvariable!$A$3:$A$296,Samlet!$C3534,Baggrundsvariable!$C$3:$C$296,Samlet!$E3534)</f>
        <v>22.3</v>
      </c>
      <c r="K3534" s="8">
        <f>SUMIFS(Baggrundsvariable!H$3:H$296,Baggrundsvariable!$A$3:$A$296,Samlet!$C3534,Baggrundsvariable!$C$3:$C$296,Samlet!$E3534)</f>
        <v>17.3</v>
      </c>
      <c r="L3534" s="8">
        <f>SUMIFS(Baggrundsvariable!I$3:I$296,Baggrundsvariable!$A$3:$A$296,Samlet!$C3534,Baggrundsvariable!$C$3:$C$296,Samlet!$E3534)</f>
        <v>6.4142152879354253</v>
      </c>
    </row>
    <row r="3535" spans="1:12">
      <c r="A3535">
        <v>4173</v>
      </c>
      <c r="B3535" t="s">
        <v>723</v>
      </c>
      <c r="C3535">
        <v>329</v>
      </c>
      <c r="D3535" t="s">
        <v>1269</v>
      </c>
      <c r="E3535">
        <v>2019</v>
      </c>
      <c r="F3535" s="15">
        <f>IF(VLOOKUP(IF($A3535&lt;1500,'BM011'!$D$5,IF($A3535&lt;1800,'BM011'!$D$5,IF($A3535&lt;2000,'BM011'!$D$5,$A3535))),'BM011'!$D$5:$U$607,'BM011'!U$609,0)="BRUG KOM",VLOOKUP($C3535,'BM010'!$C$5:$T$102,'BM010'!T$104,0),VLOOKUP(IF($A3535&lt;1500,'BM011'!$D$5,IF($A3535&lt;1800,'BM011'!$D$5,IF($A3535&lt;2000,'BM011'!$D$5,$A3535))),'BM011'!$D$5:$U$607,'BM011'!U$609,0))</f>
        <v>9753</v>
      </c>
      <c r="G3535">
        <f>SUMIFS(Baggrundsvariable!D$3:D$296,Baggrundsvariable!$A$3:$A$296,Samlet!$C3535,Baggrundsvariable!$C$3:$C$296,Samlet!$E3535)</f>
        <v>229385</v>
      </c>
      <c r="H3535" s="8">
        <f>SUMIFS(Baggrundsvariable!E$3:E$296,Baggrundsvariable!$A$3:$A$296,Samlet!$C3535,Baggrundsvariable!$C$3:$C$296,Samlet!$E3535)</f>
        <v>0.53333333333333333</v>
      </c>
      <c r="I3535" s="8">
        <f>SUMIFS(Baggrundsvariable!F$3:F$296,Baggrundsvariable!$A$3:$A$296,Samlet!$C3535,Baggrundsvariable!$C$3:$C$296,Samlet!$E3535)</f>
        <v>3.9</v>
      </c>
      <c r="J3535" s="8">
        <f>SUMIFS(Baggrundsvariable!G$3:G$296,Baggrundsvariable!$A$3:$A$296,Samlet!$C3535,Baggrundsvariable!$C$3:$C$296,Samlet!$E3535)</f>
        <v>20.6</v>
      </c>
      <c r="K3535" s="8">
        <f>SUMIFS(Baggrundsvariable!H$3:H$296,Baggrundsvariable!$A$3:$A$296,Samlet!$C3535,Baggrundsvariable!$C$3:$C$296,Samlet!$E3535)</f>
        <v>13.1</v>
      </c>
      <c r="L3535" s="8">
        <f>SUMIFS(Baggrundsvariable!I$3:I$296,Baggrundsvariable!$A$3:$A$296,Samlet!$C3535,Baggrundsvariable!$C$3:$C$296,Samlet!$E3535)</f>
        <v>9.3049359620089227</v>
      </c>
    </row>
    <row r="3536" spans="1:12">
      <c r="A3536">
        <v>4173</v>
      </c>
      <c r="B3536" t="s">
        <v>723</v>
      </c>
      <c r="C3536">
        <v>340</v>
      </c>
      <c r="D3536" t="s">
        <v>1270</v>
      </c>
      <c r="E3536">
        <v>2019</v>
      </c>
      <c r="F3536" s="15">
        <f>IF(VLOOKUP(IF($A3536&lt;1500,'BM011'!$D$5,IF($A3536&lt;1800,'BM011'!$D$5,IF($A3536&lt;2000,'BM011'!$D$5,$A3536))),'BM011'!$D$5:$U$607,'BM011'!U$609,0)="BRUG KOM",VLOOKUP($C3536,'BM010'!$C$5:$T$102,'BM010'!T$104,0),VLOOKUP(IF($A3536&lt;1500,'BM011'!$D$5,IF($A3536&lt;1800,'BM011'!$D$5,IF($A3536&lt;2000,'BM011'!$D$5,$A3536))),'BM011'!$D$5:$U$607,'BM011'!U$609,0))</f>
        <v>9753</v>
      </c>
      <c r="G3536">
        <f>SUMIFS(Baggrundsvariable!D$3:D$296,Baggrundsvariable!$A$3:$A$296,Samlet!$C3536,Baggrundsvariable!$C$3:$C$296,Samlet!$E3536)</f>
        <v>229600</v>
      </c>
      <c r="H3536" s="8">
        <f>SUMIFS(Baggrundsvariable!E$3:E$296,Baggrundsvariable!$A$3:$A$296,Samlet!$C3536,Baggrundsvariable!$C$3:$C$296,Samlet!$E3536)</f>
        <v>0.50833333333333341</v>
      </c>
      <c r="I3536" s="8">
        <f>SUMIFS(Baggrundsvariable!F$3:F$296,Baggrundsvariable!$A$3:$A$296,Samlet!$C3536,Baggrundsvariable!$C$3:$C$296,Samlet!$E3536)</f>
        <v>6.3</v>
      </c>
      <c r="J3536" s="8">
        <f>SUMIFS(Baggrundsvariable!G$3:G$296,Baggrundsvariable!$A$3:$A$296,Samlet!$C3536,Baggrundsvariable!$C$3:$C$296,Samlet!$E3536)</f>
        <v>18.600000000000001</v>
      </c>
      <c r="K3536" s="8">
        <f>SUMIFS(Baggrundsvariable!H$3:H$296,Baggrundsvariable!$A$3:$A$296,Samlet!$C3536,Baggrundsvariable!$C$3:$C$296,Samlet!$E3536)</f>
        <v>15.7</v>
      </c>
      <c r="L3536" s="8">
        <f>SUMIFS(Baggrundsvariable!I$3:I$296,Baggrundsvariable!$A$3:$A$296,Samlet!$C3536,Baggrundsvariable!$C$3:$C$296,Samlet!$E3536)</f>
        <v>4.2747784720012056</v>
      </c>
    </row>
    <row r="3537" spans="1:12">
      <c r="A3537">
        <v>4174</v>
      </c>
      <c r="B3537" t="s">
        <v>724</v>
      </c>
      <c r="C3537">
        <v>259</v>
      </c>
      <c r="D3537" t="s">
        <v>1266</v>
      </c>
      <c r="E3537">
        <v>2019</v>
      </c>
      <c r="F3537" s="15">
        <f>IF(VLOOKUP(IF($A3537&lt;1500,'BM011'!$D$5,IF($A3537&lt;1800,'BM011'!$D$5,IF($A3537&lt;2000,'BM011'!$D$5,$A3537))),'BM011'!$D$5:$U$607,'BM011'!U$609,0)="BRUG KOM",VLOOKUP($C3537,'BM010'!$C$5:$T$102,'BM010'!T$104,0),VLOOKUP(IF($A3537&lt;1500,'BM011'!$D$5,IF($A3537&lt;1800,'BM011'!$D$5,IF($A3537&lt;2000,'BM011'!$D$5,$A3537))),'BM011'!$D$5:$U$607,'BM011'!U$609,0))</f>
        <v>11774</v>
      </c>
      <c r="G3537">
        <f>SUMIFS(Baggrundsvariable!D$3:D$296,Baggrundsvariable!$A$3:$A$296,Samlet!$C3537,Baggrundsvariable!$C$3:$C$296,Samlet!$E3537)</f>
        <v>236936</v>
      </c>
      <c r="H3537" s="8">
        <f>SUMIFS(Baggrundsvariable!E$3:E$296,Baggrundsvariable!$A$3:$A$296,Samlet!$C3537,Baggrundsvariable!$C$3:$C$296,Samlet!$E3537)</f>
        <v>0.5083333333333333</v>
      </c>
      <c r="I3537" s="8">
        <f>SUMIFS(Baggrundsvariable!F$3:F$296,Baggrundsvariable!$A$3:$A$296,Samlet!$C3537,Baggrundsvariable!$C$3:$C$296,Samlet!$E3537)</f>
        <v>4.4000000000000004</v>
      </c>
      <c r="J3537" s="8">
        <f>SUMIFS(Baggrundsvariable!G$3:G$296,Baggrundsvariable!$A$3:$A$296,Samlet!$C3537,Baggrundsvariable!$C$3:$C$296,Samlet!$E3537)</f>
        <v>18.7</v>
      </c>
      <c r="K3537" s="8">
        <f>SUMIFS(Baggrundsvariable!H$3:H$296,Baggrundsvariable!$A$3:$A$296,Samlet!$C3537,Baggrundsvariable!$C$3:$C$296,Samlet!$E3537)</f>
        <v>12.3</v>
      </c>
      <c r="L3537" s="8">
        <f>SUMIFS(Baggrundsvariable!I$3:I$296,Baggrundsvariable!$A$3:$A$296,Samlet!$C3537,Baggrundsvariable!$C$3:$C$296,Samlet!$E3537)</f>
        <v>8.5537526857820261</v>
      </c>
    </row>
    <row r="3538" spans="1:12">
      <c r="A3538">
        <v>4174</v>
      </c>
      <c r="B3538" t="s">
        <v>724</v>
      </c>
      <c r="C3538">
        <v>329</v>
      </c>
      <c r="D3538" t="s">
        <v>1269</v>
      </c>
      <c r="E3538">
        <v>2019</v>
      </c>
      <c r="F3538" s="15">
        <f>IF(VLOOKUP(IF($A3538&lt;1500,'BM011'!$D$5,IF($A3538&lt;1800,'BM011'!$D$5,IF($A3538&lt;2000,'BM011'!$D$5,$A3538))),'BM011'!$D$5:$U$607,'BM011'!U$609,0)="BRUG KOM",VLOOKUP($C3538,'BM010'!$C$5:$T$102,'BM010'!T$104,0),VLOOKUP(IF($A3538&lt;1500,'BM011'!$D$5,IF($A3538&lt;1800,'BM011'!$D$5,IF($A3538&lt;2000,'BM011'!$D$5,$A3538))),'BM011'!$D$5:$U$607,'BM011'!U$609,0))</f>
        <v>11774</v>
      </c>
      <c r="G3538">
        <f>SUMIFS(Baggrundsvariable!D$3:D$296,Baggrundsvariable!$A$3:$A$296,Samlet!$C3538,Baggrundsvariable!$C$3:$C$296,Samlet!$E3538)</f>
        <v>229385</v>
      </c>
      <c r="H3538" s="8">
        <f>SUMIFS(Baggrundsvariable!E$3:E$296,Baggrundsvariable!$A$3:$A$296,Samlet!$C3538,Baggrundsvariable!$C$3:$C$296,Samlet!$E3538)</f>
        <v>0.53333333333333333</v>
      </c>
      <c r="I3538" s="8">
        <f>SUMIFS(Baggrundsvariable!F$3:F$296,Baggrundsvariable!$A$3:$A$296,Samlet!$C3538,Baggrundsvariable!$C$3:$C$296,Samlet!$E3538)</f>
        <v>3.9</v>
      </c>
      <c r="J3538" s="8">
        <f>SUMIFS(Baggrundsvariable!G$3:G$296,Baggrundsvariable!$A$3:$A$296,Samlet!$C3538,Baggrundsvariable!$C$3:$C$296,Samlet!$E3538)</f>
        <v>20.6</v>
      </c>
      <c r="K3538" s="8">
        <f>SUMIFS(Baggrundsvariable!H$3:H$296,Baggrundsvariable!$A$3:$A$296,Samlet!$C3538,Baggrundsvariable!$C$3:$C$296,Samlet!$E3538)</f>
        <v>13.1</v>
      </c>
      <c r="L3538" s="8">
        <f>SUMIFS(Baggrundsvariable!I$3:I$296,Baggrundsvariable!$A$3:$A$296,Samlet!$C3538,Baggrundsvariable!$C$3:$C$296,Samlet!$E3538)</f>
        <v>9.3049359620089227</v>
      </c>
    </row>
    <row r="3539" spans="1:12">
      <c r="A3539">
        <v>4180</v>
      </c>
      <c r="B3539" t="s">
        <v>725</v>
      </c>
      <c r="C3539">
        <v>329</v>
      </c>
      <c r="D3539" t="s">
        <v>1269</v>
      </c>
      <c r="E3539">
        <v>2019</v>
      </c>
      <c r="F3539" s="15">
        <f>IF(VLOOKUP(IF($A3539&lt;1500,'BM011'!$D$5,IF($A3539&lt;1800,'BM011'!$D$5,IF($A3539&lt;2000,'BM011'!$D$5,$A3539))),'BM011'!$D$5:$U$607,'BM011'!U$609,0)="BRUG KOM",VLOOKUP($C3539,'BM010'!$C$5:$T$102,'BM010'!T$104,0),VLOOKUP(IF($A3539&lt;1500,'BM011'!$D$5,IF($A3539&lt;1800,'BM011'!$D$5,IF($A3539&lt;2000,'BM011'!$D$5,$A3539))),'BM011'!$D$5:$U$607,'BM011'!U$609,0))</f>
        <v>14125.75</v>
      </c>
      <c r="G3539">
        <f>SUMIFS(Baggrundsvariable!D$3:D$296,Baggrundsvariable!$A$3:$A$296,Samlet!$C3539,Baggrundsvariable!$C$3:$C$296,Samlet!$E3539)</f>
        <v>229385</v>
      </c>
      <c r="H3539" s="8">
        <f>SUMIFS(Baggrundsvariable!E$3:E$296,Baggrundsvariable!$A$3:$A$296,Samlet!$C3539,Baggrundsvariable!$C$3:$C$296,Samlet!$E3539)</f>
        <v>0.53333333333333333</v>
      </c>
      <c r="I3539" s="8">
        <f>SUMIFS(Baggrundsvariable!F$3:F$296,Baggrundsvariable!$A$3:$A$296,Samlet!$C3539,Baggrundsvariable!$C$3:$C$296,Samlet!$E3539)</f>
        <v>3.9</v>
      </c>
      <c r="J3539" s="8">
        <f>SUMIFS(Baggrundsvariable!G$3:G$296,Baggrundsvariable!$A$3:$A$296,Samlet!$C3539,Baggrundsvariable!$C$3:$C$296,Samlet!$E3539)</f>
        <v>20.6</v>
      </c>
      <c r="K3539" s="8">
        <f>SUMIFS(Baggrundsvariable!H$3:H$296,Baggrundsvariable!$A$3:$A$296,Samlet!$C3539,Baggrundsvariable!$C$3:$C$296,Samlet!$E3539)</f>
        <v>13.1</v>
      </c>
      <c r="L3539" s="8">
        <f>SUMIFS(Baggrundsvariable!I$3:I$296,Baggrundsvariable!$A$3:$A$296,Samlet!$C3539,Baggrundsvariable!$C$3:$C$296,Samlet!$E3539)</f>
        <v>9.3049359620089227</v>
      </c>
    </row>
    <row r="3540" spans="1:12">
      <c r="A3540">
        <v>4180</v>
      </c>
      <c r="B3540" t="s">
        <v>725</v>
      </c>
      <c r="C3540">
        <v>330</v>
      </c>
      <c r="D3540" t="s">
        <v>1272</v>
      </c>
      <c r="E3540">
        <v>2019</v>
      </c>
      <c r="F3540" s="15">
        <f>IF(VLOOKUP(IF($A3540&lt;1500,'BM011'!$D$5,IF($A3540&lt;1800,'BM011'!$D$5,IF($A3540&lt;2000,'BM011'!$D$5,$A3540))),'BM011'!$D$5:$U$607,'BM011'!U$609,0)="BRUG KOM",VLOOKUP($C3540,'BM010'!$C$5:$T$102,'BM010'!T$104,0),VLOOKUP(IF($A3540&lt;1500,'BM011'!$D$5,IF($A3540&lt;1800,'BM011'!$D$5,IF($A3540&lt;2000,'BM011'!$D$5,$A3540))),'BM011'!$D$5:$U$607,'BM011'!U$609,0))</f>
        <v>14125.75</v>
      </c>
      <c r="G3540">
        <f>SUMIFS(Baggrundsvariable!D$3:D$296,Baggrundsvariable!$A$3:$A$296,Samlet!$C3540,Baggrundsvariable!$C$3:$C$296,Samlet!$E3540)</f>
        <v>216819</v>
      </c>
      <c r="H3540" s="8">
        <f>SUMIFS(Baggrundsvariable!E$3:E$296,Baggrundsvariable!$A$3:$A$296,Samlet!$C3540,Baggrundsvariable!$C$3:$C$296,Samlet!$E3540)</f>
        <v>0.79166666666666663</v>
      </c>
      <c r="I3540" s="8">
        <f>SUMIFS(Baggrundsvariable!F$3:F$296,Baggrundsvariable!$A$3:$A$296,Samlet!$C3540,Baggrundsvariable!$C$3:$C$296,Samlet!$E3540)</f>
        <v>8.8000000000000007</v>
      </c>
      <c r="J3540" s="8">
        <f>SUMIFS(Baggrundsvariable!G$3:G$296,Baggrundsvariable!$A$3:$A$296,Samlet!$C3540,Baggrundsvariable!$C$3:$C$296,Samlet!$E3540)</f>
        <v>26.2</v>
      </c>
      <c r="K3540" s="8">
        <f>SUMIFS(Baggrundsvariable!H$3:H$296,Baggrundsvariable!$A$3:$A$296,Samlet!$C3540,Baggrundsvariable!$C$3:$C$296,Samlet!$E3540)</f>
        <v>16.600000000000001</v>
      </c>
      <c r="L3540" s="8">
        <f>SUMIFS(Baggrundsvariable!I$3:I$296,Baggrundsvariable!$A$3:$A$296,Samlet!$C3540,Baggrundsvariable!$C$3:$C$296,Samlet!$E3540)</f>
        <v>9.2262638912607606</v>
      </c>
    </row>
    <row r="3541" spans="1:12">
      <c r="A3541">
        <v>4180</v>
      </c>
      <c r="B3541" t="s">
        <v>725</v>
      </c>
      <c r="C3541">
        <v>340</v>
      </c>
      <c r="D3541" t="s">
        <v>1270</v>
      </c>
      <c r="E3541">
        <v>2019</v>
      </c>
      <c r="F3541" s="15">
        <f>IF(VLOOKUP(IF($A3541&lt;1500,'BM011'!$D$5,IF($A3541&lt;1800,'BM011'!$D$5,IF($A3541&lt;2000,'BM011'!$D$5,$A3541))),'BM011'!$D$5:$U$607,'BM011'!U$609,0)="BRUG KOM",VLOOKUP($C3541,'BM010'!$C$5:$T$102,'BM010'!T$104,0),VLOOKUP(IF($A3541&lt;1500,'BM011'!$D$5,IF($A3541&lt;1800,'BM011'!$D$5,IF($A3541&lt;2000,'BM011'!$D$5,$A3541))),'BM011'!$D$5:$U$607,'BM011'!U$609,0))</f>
        <v>14125.75</v>
      </c>
      <c r="G3541">
        <f>SUMIFS(Baggrundsvariable!D$3:D$296,Baggrundsvariable!$A$3:$A$296,Samlet!$C3541,Baggrundsvariable!$C$3:$C$296,Samlet!$E3541)</f>
        <v>229600</v>
      </c>
      <c r="H3541" s="8">
        <f>SUMIFS(Baggrundsvariable!E$3:E$296,Baggrundsvariable!$A$3:$A$296,Samlet!$C3541,Baggrundsvariable!$C$3:$C$296,Samlet!$E3541)</f>
        <v>0.50833333333333341</v>
      </c>
      <c r="I3541" s="8">
        <f>SUMIFS(Baggrundsvariable!F$3:F$296,Baggrundsvariable!$A$3:$A$296,Samlet!$C3541,Baggrundsvariable!$C$3:$C$296,Samlet!$E3541)</f>
        <v>6.3</v>
      </c>
      <c r="J3541" s="8">
        <f>SUMIFS(Baggrundsvariable!G$3:G$296,Baggrundsvariable!$A$3:$A$296,Samlet!$C3541,Baggrundsvariable!$C$3:$C$296,Samlet!$E3541)</f>
        <v>18.600000000000001</v>
      </c>
      <c r="K3541" s="8">
        <f>SUMIFS(Baggrundsvariable!H$3:H$296,Baggrundsvariable!$A$3:$A$296,Samlet!$C3541,Baggrundsvariable!$C$3:$C$296,Samlet!$E3541)</f>
        <v>15.7</v>
      </c>
      <c r="L3541" s="8">
        <f>SUMIFS(Baggrundsvariable!I$3:I$296,Baggrundsvariable!$A$3:$A$296,Samlet!$C3541,Baggrundsvariable!$C$3:$C$296,Samlet!$E3541)</f>
        <v>4.2747784720012056</v>
      </c>
    </row>
    <row r="3542" spans="1:12">
      <c r="A3542">
        <v>4190</v>
      </c>
      <c r="B3542" t="s">
        <v>726</v>
      </c>
      <c r="C3542">
        <v>330</v>
      </c>
      <c r="D3542" t="s">
        <v>1272</v>
      </c>
      <c r="E3542">
        <v>2019</v>
      </c>
      <c r="F3542" s="15">
        <f>IF(VLOOKUP(IF($A3542&lt;1500,'BM011'!$D$5,IF($A3542&lt;1800,'BM011'!$D$5,IF($A3542&lt;2000,'BM011'!$D$5,$A3542))),'BM011'!$D$5:$U$607,'BM011'!U$609,0)="BRUG KOM",VLOOKUP($C3542,'BM010'!$C$5:$T$102,'BM010'!T$104,0),VLOOKUP(IF($A3542&lt;1500,'BM011'!$D$5,IF($A3542&lt;1800,'BM011'!$D$5,IF($A3542&lt;2000,'BM011'!$D$5,$A3542))),'BM011'!$D$5:$U$607,'BM011'!U$609,0))</f>
        <v>10561.75</v>
      </c>
      <c r="G3542">
        <f>SUMIFS(Baggrundsvariable!D$3:D$296,Baggrundsvariable!$A$3:$A$296,Samlet!$C3542,Baggrundsvariable!$C$3:$C$296,Samlet!$E3542)</f>
        <v>216819</v>
      </c>
      <c r="H3542" s="8">
        <f>SUMIFS(Baggrundsvariable!E$3:E$296,Baggrundsvariable!$A$3:$A$296,Samlet!$C3542,Baggrundsvariable!$C$3:$C$296,Samlet!$E3542)</f>
        <v>0.79166666666666663</v>
      </c>
      <c r="I3542" s="8">
        <f>SUMIFS(Baggrundsvariable!F$3:F$296,Baggrundsvariable!$A$3:$A$296,Samlet!$C3542,Baggrundsvariable!$C$3:$C$296,Samlet!$E3542)</f>
        <v>8.8000000000000007</v>
      </c>
      <c r="J3542" s="8">
        <f>SUMIFS(Baggrundsvariable!G$3:G$296,Baggrundsvariable!$A$3:$A$296,Samlet!$C3542,Baggrundsvariable!$C$3:$C$296,Samlet!$E3542)</f>
        <v>26.2</v>
      </c>
      <c r="K3542" s="8">
        <f>SUMIFS(Baggrundsvariable!H$3:H$296,Baggrundsvariable!$A$3:$A$296,Samlet!$C3542,Baggrundsvariable!$C$3:$C$296,Samlet!$E3542)</f>
        <v>16.600000000000001</v>
      </c>
      <c r="L3542" s="8">
        <f>SUMIFS(Baggrundsvariable!I$3:I$296,Baggrundsvariable!$A$3:$A$296,Samlet!$C3542,Baggrundsvariable!$C$3:$C$296,Samlet!$E3542)</f>
        <v>9.2262638912607606</v>
      </c>
    </row>
    <row r="3543" spans="1:12">
      <c r="A3543">
        <v>4190</v>
      </c>
      <c r="B3543" t="s">
        <v>726</v>
      </c>
      <c r="C3543">
        <v>340</v>
      </c>
      <c r="D3543" t="s">
        <v>1270</v>
      </c>
      <c r="E3543">
        <v>2019</v>
      </c>
      <c r="F3543" s="15">
        <f>IF(VLOOKUP(IF($A3543&lt;1500,'BM011'!$D$5,IF($A3543&lt;1800,'BM011'!$D$5,IF($A3543&lt;2000,'BM011'!$D$5,$A3543))),'BM011'!$D$5:$U$607,'BM011'!U$609,0)="BRUG KOM",VLOOKUP($C3543,'BM010'!$C$5:$T$102,'BM010'!T$104,0),VLOOKUP(IF($A3543&lt;1500,'BM011'!$D$5,IF($A3543&lt;1800,'BM011'!$D$5,IF($A3543&lt;2000,'BM011'!$D$5,$A3543))),'BM011'!$D$5:$U$607,'BM011'!U$609,0))</f>
        <v>11065.25</v>
      </c>
      <c r="G3543">
        <f>SUMIFS(Baggrundsvariable!D$3:D$296,Baggrundsvariable!$A$3:$A$296,Samlet!$C3543,Baggrundsvariable!$C$3:$C$296,Samlet!$E3543)</f>
        <v>229600</v>
      </c>
      <c r="H3543" s="8">
        <f>SUMIFS(Baggrundsvariable!E$3:E$296,Baggrundsvariable!$A$3:$A$296,Samlet!$C3543,Baggrundsvariable!$C$3:$C$296,Samlet!$E3543)</f>
        <v>0.50833333333333341</v>
      </c>
      <c r="I3543" s="8">
        <f>SUMIFS(Baggrundsvariable!F$3:F$296,Baggrundsvariable!$A$3:$A$296,Samlet!$C3543,Baggrundsvariable!$C$3:$C$296,Samlet!$E3543)</f>
        <v>6.3</v>
      </c>
      <c r="J3543" s="8">
        <f>SUMIFS(Baggrundsvariable!G$3:G$296,Baggrundsvariable!$A$3:$A$296,Samlet!$C3543,Baggrundsvariable!$C$3:$C$296,Samlet!$E3543)</f>
        <v>18.600000000000001</v>
      </c>
      <c r="K3543" s="8">
        <f>SUMIFS(Baggrundsvariable!H$3:H$296,Baggrundsvariable!$A$3:$A$296,Samlet!$C3543,Baggrundsvariable!$C$3:$C$296,Samlet!$E3543)</f>
        <v>15.7</v>
      </c>
      <c r="L3543" s="8">
        <f>SUMIFS(Baggrundsvariable!I$3:I$296,Baggrundsvariable!$A$3:$A$296,Samlet!$C3543,Baggrundsvariable!$C$3:$C$296,Samlet!$E3543)</f>
        <v>4.2747784720012056</v>
      </c>
    </row>
    <row r="3544" spans="1:12">
      <c r="A3544">
        <v>4200</v>
      </c>
      <c r="B3544" t="s">
        <v>727</v>
      </c>
      <c r="C3544">
        <v>326</v>
      </c>
      <c r="D3544" t="s">
        <v>1273</v>
      </c>
      <c r="E3544">
        <v>2019</v>
      </c>
      <c r="F3544" s="15">
        <f>IF(VLOOKUP(IF($A3544&lt;1500,'BM011'!$D$5,IF($A3544&lt;1800,'BM011'!$D$5,IF($A3544&lt;2000,'BM011'!$D$5,$A3544))),'BM011'!$D$5:$U$607,'BM011'!U$609,0)="BRUG KOM",VLOOKUP($C3544,'BM010'!$C$5:$T$102,'BM010'!T$104,0),VLOOKUP(IF($A3544&lt;1500,'BM011'!$D$5,IF($A3544&lt;1800,'BM011'!$D$5,IF($A3544&lt;2000,'BM011'!$D$5,$A3544))),'BM011'!$D$5:$U$607,'BM011'!U$609,0))</f>
        <v>12131.5</v>
      </c>
      <c r="G3544">
        <f>SUMIFS(Baggrundsvariable!D$3:D$296,Baggrundsvariable!$A$3:$A$296,Samlet!$C3544,Baggrundsvariable!$C$3:$C$296,Samlet!$E3544)</f>
        <v>222710</v>
      </c>
      <c r="H3544" s="8">
        <f>SUMIFS(Baggrundsvariable!E$3:E$296,Baggrundsvariable!$A$3:$A$296,Samlet!$C3544,Baggrundsvariable!$C$3:$C$296,Samlet!$E3544)</f>
        <v>0.69166666666666676</v>
      </c>
      <c r="I3544" s="8">
        <f>SUMIFS(Baggrundsvariable!F$3:F$296,Baggrundsvariable!$A$3:$A$296,Samlet!$C3544,Baggrundsvariable!$C$3:$C$296,Samlet!$E3544)</f>
        <v>5.7</v>
      </c>
      <c r="J3544" s="8">
        <f>SUMIFS(Baggrundsvariable!G$3:G$296,Baggrundsvariable!$A$3:$A$296,Samlet!$C3544,Baggrundsvariable!$C$3:$C$296,Samlet!$E3544)</f>
        <v>22</v>
      </c>
      <c r="K3544" s="8">
        <f>SUMIFS(Baggrundsvariable!H$3:H$296,Baggrundsvariable!$A$3:$A$296,Samlet!$C3544,Baggrundsvariable!$C$3:$C$296,Samlet!$E3544)</f>
        <v>16.399999999999999</v>
      </c>
      <c r="L3544" s="8">
        <f>SUMIFS(Baggrundsvariable!I$3:I$296,Baggrundsvariable!$A$3:$A$296,Samlet!$C3544,Baggrundsvariable!$C$3:$C$296,Samlet!$E3544)</f>
        <v>5.3709847491191525</v>
      </c>
    </row>
    <row r="3545" spans="1:12">
      <c r="A3545">
        <v>4200</v>
      </c>
      <c r="B3545" t="s">
        <v>727</v>
      </c>
      <c r="C3545">
        <v>330</v>
      </c>
      <c r="D3545" t="s">
        <v>1272</v>
      </c>
      <c r="E3545">
        <v>2019</v>
      </c>
      <c r="F3545" s="15">
        <f>IF(VLOOKUP(IF($A3545&lt;1500,'BM011'!$D$5,IF($A3545&lt;1800,'BM011'!$D$5,IF($A3545&lt;2000,'BM011'!$D$5,$A3545))),'BM011'!$D$5:$U$607,'BM011'!U$609,0)="BRUG KOM",VLOOKUP($C3545,'BM010'!$C$5:$T$102,'BM010'!T$104,0),VLOOKUP(IF($A3545&lt;1500,'BM011'!$D$5,IF($A3545&lt;1800,'BM011'!$D$5,IF($A3545&lt;2000,'BM011'!$D$5,$A3545))),'BM011'!$D$5:$U$607,'BM011'!U$609,0))</f>
        <v>12131.5</v>
      </c>
      <c r="G3545">
        <f>SUMIFS(Baggrundsvariable!D$3:D$296,Baggrundsvariable!$A$3:$A$296,Samlet!$C3545,Baggrundsvariable!$C$3:$C$296,Samlet!$E3545)</f>
        <v>216819</v>
      </c>
      <c r="H3545" s="8">
        <f>SUMIFS(Baggrundsvariable!E$3:E$296,Baggrundsvariable!$A$3:$A$296,Samlet!$C3545,Baggrundsvariable!$C$3:$C$296,Samlet!$E3545)</f>
        <v>0.79166666666666663</v>
      </c>
      <c r="I3545" s="8">
        <f>SUMIFS(Baggrundsvariable!F$3:F$296,Baggrundsvariable!$A$3:$A$296,Samlet!$C3545,Baggrundsvariable!$C$3:$C$296,Samlet!$E3545)</f>
        <v>8.8000000000000007</v>
      </c>
      <c r="J3545" s="8">
        <f>SUMIFS(Baggrundsvariable!G$3:G$296,Baggrundsvariable!$A$3:$A$296,Samlet!$C3545,Baggrundsvariable!$C$3:$C$296,Samlet!$E3545)</f>
        <v>26.2</v>
      </c>
      <c r="K3545" s="8">
        <f>SUMIFS(Baggrundsvariable!H$3:H$296,Baggrundsvariable!$A$3:$A$296,Samlet!$C3545,Baggrundsvariable!$C$3:$C$296,Samlet!$E3545)</f>
        <v>16.600000000000001</v>
      </c>
      <c r="L3545" s="8">
        <f>SUMIFS(Baggrundsvariable!I$3:I$296,Baggrundsvariable!$A$3:$A$296,Samlet!$C3545,Baggrundsvariable!$C$3:$C$296,Samlet!$E3545)</f>
        <v>9.2262638912607606</v>
      </c>
    </row>
    <row r="3546" spans="1:12">
      <c r="A3546">
        <v>4200</v>
      </c>
      <c r="B3546" t="s">
        <v>727</v>
      </c>
      <c r="C3546">
        <v>340</v>
      </c>
      <c r="D3546" t="s">
        <v>1270</v>
      </c>
      <c r="E3546">
        <v>2019</v>
      </c>
      <c r="F3546" s="15">
        <f>IF(VLOOKUP(IF($A3546&lt;1500,'BM011'!$D$5,IF($A3546&lt;1800,'BM011'!$D$5,IF($A3546&lt;2000,'BM011'!$D$5,$A3546))),'BM011'!$D$5:$U$607,'BM011'!U$609,0)="BRUG KOM",VLOOKUP($C3546,'BM010'!$C$5:$T$102,'BM010'!T$104,0),VLOOKUP(IF($A3546&lt;1500,'BM011'!$D$5,IF($A3546&lt;1800,'BM011'!$D$5,IF($A3546&lt;2000,'BM011'!$D$5,$A3546))),'BM011'!$D$5:$U$607,'BM011'!U$609,0))</f>
        <v>12131.5</v>
      </c>
      <c r="G3546">
        <f>SUMIFS(Baggrundsvariable!D$3:D$296,Baggrundsvariable!$A$3:$A$296,Samlet!$C3546,Baggrundsvariable!$C$3:$C$296,Samlet!$E3546)</f>
        <v>229600</v>
      </c>
      <c r="H3546" s="8">
        <f>SUMIFS(Baggrundsvariable!E$3:E$296,Baggrundsvariable!$A$3:$A$296,Samlet!$C3546,Baggrundsvariable!$C$3:$C$296,Samlet!$E3546)</f>
        <v>0.50833333333333341</v>
      </c>
      <c r="I3546" s="8">
        <f>SUMIFS(Baggrundsvariable!F$3:F$296,Baggrundsvariable!$A$3:$A$296,Samlet!$C3546,Baggrundsvariable!$C$3:$C$296,Samlet!$E3546)</f>
        <v>6.3</v>
      </c>
      <c r="J3546" s="8">
        <f>SUMIFS(Baggrundsvariable!G$3:G$296,Baggrundsvariable!$A$3:$A$296,Samlet!$C3546,Baggrundsvariable!$C$3:$C$296,Samlet!$E3546)</f>
        <v>18.600000000000001</v>
      </c>
      <c r="K3546" s="8">
        <f>SUMIFS(Baggrundsvariable!H$3:H$296,Baggrundsvariable!$A$3:$A$296,Samlet!$C3546,Baggrundsvariable!$C$3:$C$296,Samlet!$E3546)</f>
        <v>15.7</v>
      </c>
      <c r="L3546" s="8">
        <f>SUMIFS(Baggrundsvariable!I$3:I$296,Baggrundsvariable!$A$3:$A$296,Samlet!$C3546,Baggrundsvariable!$C$3:$C$296,Samlet!$E3546)</f>
        <v>4.2747784720012056</v>
      </c>
    </row>
    <row r="3547" spans="1:12">
      <c r="A3547">
        <v>4200</v>
      </c>
      <c r="B3547" t="s">
        <v>727</v>
      </c>
      <c r="C3547">
        <v>370</v>
      </c>
      <c r="D3547" t="s">
        <v>1271</v>
      </c>
      <c r="E3547">
        <v>2019</v>
      </c>
      <c r="F3547" s="15">
        <f>IF(VLOOKUP(IF($A3547&lt;1500,'BM011'!$D$5,IF($A3547&lt;1800,'BM011'!$D$5,IF($A3547&lt;2000,'BM011'!$D$5,$A3547))),'BM011'!$D$5:$U$607,'BM011'!U$609,0)="BRUG KOM",VLOOKUP($C3547,'BM010'!$C$5:$T$102,'BM010'!T$104,0),VLOOKUP(IF($A3547&lt;1500,'BM011'!$D$5,IF($A3547&lt;1800,'BM011'!$D$5,IF($A3547&lt;2000,'BM011'!$D$5,$A3547))),'BM011'!$D$5:$U$607,'BM011'!U$609,0))</f>
        <v>12131.5</v>
      </c>
      <c r="G3547">
        <f>SUMIFS(Baggrundsvariable!D$3:D$296,Baggrundsvariable!$A$3:$A$296,Samlet!$C3547,Baggrundsvariable!$C$3:$C$296,Samlet!$E3547)</f>
        <v>223879</v>
      </c>
      <c r="H3547" s="8">
        <f>SUMIFS(Baggrundsvariable!E$3:E$296,Baggrundsvariable!$A$3:$A$296,Samlet!$C3547,Baggrundsvariable!$C$3:$C$296,Samlet!$E3547)</f>
        <v>0.83333333333333315</v>
      </c>
      <c r="I3547" s="8">
        <f>SUMIFS(Baggrundsvariable!F$3:F$296,Baggrundsvariable!$A$3:$A$296,Samlet!$C3547,Baggrundsvariable!$C$3:$C$296,Samlet!$E3547)</f>
        <v>4.8</v>
      </c>
      <c r="J3547" s="8">
        <f>SUMIFS(Baggrundsvariable!G$3:G$296,Baggrundsvariable!$A$3:$A$296,Samlet!$C3547,Baggrundsvariable!$C$3:$C$296,Samlet!$E3547)</f>
        <v>22.3</v>
      </c>
      <c r="K3547" s="8">
        <f>SUMIFS(Baggrundsvariable!H$3:H$296,Baggrundsvariable!$A$3:$A$296,Samlet!$C3547,Baggrundsvariable!$C$3:$C$296,Samlet!$E3547)</f>
        <v>17.3</v>
      </c>
      <c r="L3547" s="8">
        <f>SUMIFS(Baggrundsvariable!I$3:I$296,Baggrundsvariable!$A$3:$A$296,Samlet!$C3547,Baggrundsvariable!$C$3:$C$296,Samlet!$E3547)</f>
        <v>6.4142152879354253</v>
      </c>
    </row>
    <row r="3548" spans="1:12">
      <c r="A3548">
        <v>4220</v>
      </c>
      <c r="B3548" t="s">
        <v>728</v>
      </c>
      <c r="C3548">
        <v>330</v>
      </c>
      <c r="D3548" t="s">
        <v>1272</v>
      </c>
      <c r="E3548">
        <v>2019</v>
      </c>
      <c r="F3548" s="15">
        <f>IF(VLOOKUP(IF($A3548&lt;1500,'BM011'!$D$5,IF($A3548&lt;1800,'BM011'!$D$5,IF($A3548&lt;2000,'BM011'!$D$5,$A3548))),'BM011'!$D$5:$U$607,'BM011'!U$609,0)="BRUG KOM",VLOOKUP($C3548,'BM010'!$C$5:$T$102,'BM010'!T$104,0),VLOOKUP(IF($A3548&lt;1500,'BM011'!$D$5,IF($A3548&lt;1800,'BM011'!$D$5,IF($A3548&lt;2000,'BM011'!$D$5,$A3548))),'BM011'!$D$5:$U$607,'BM011'!U$609,0))</f>
        <v>8584.25</v>
      </c>
      <c r="G3548">
        <f>SUMIFS(Baggrundsvariable!D$3:D$296,Baggrundsvariable!$A$3:$A$296,Samlet!$C3548,Baggrundsvariable!$C$3:$C$296,Samlet!$E3548)</f>
        <v>216819</v>
      </c>
      <c r="H3548" s="8">
        <f>SUMIFS(Baggrundsvariable!E$3:E$296,Baggrundsvariable!$A$3:$A$296,Samlet!$C3548,Baggrundsvariable!$C$3:$C$296,Samlet!$E3548)</f>
        <v>0.79166666666666663</v>
      </c>
      <c r="I3548" s="8">
        <f>SUMIFS(Baggrundsvariable!F$3:F$296,Baggrundsvariable!$A$3:$A$296,Samlet!$C3548,Baggrundsvariable!$C$3:$C$296,Samlet!$E3548)</f>
        <v>8.8000000000000007</v>
      </c>
      <c r="J3548" s="8">
        <f>SUMIFS(Baggrundsvariable!G$3:G$296,Baggrundsvariable!$A$3:$A$296,Samlet!$C3548,Baggrundsvariable!$C$3:$C$296,Samlet!$E3548)</f>
        <v>26.2</v>
      </c>
      <c r="K3548" s="8">
        <f>SUMIFS(Baggrundsvariable!H$3:H$296,Baggrundsvariable!$A$3:$A$296,Samlet!$C3548,Baggrundsvariable!$C$3:$C$296,Samlet!$E3548)</f>
        <v>16.600000000000001</v>
      </c>
      <c r="L3548" s="8">
        <f>SUMIFS(Baggrundsvariable!I$3:I$296,Baggrundsvariable!$A$3:$A$296,Samlet!$C3548,Baggrundsvariable!$C$3:$C$296,Samlet!$E3548)</f>
        <v>9.2262638912607606</v>
      </c>
    </row>
    <row r="3549" spans="1:12">
      <c r="A3549">
        <v>4230</v>
      </c>
      <c r="B3549" t="s">
        <v>729</v>
      </c>
      <c r="C3549">
        <v>330</v>
      </c>
      <c r="D3549" t="s">
        <v>1272</v>
      </c>
      <c r="E3549">
        <v>2019</v>
      </c>
      <c r="F3549" s="15">
        <f>IF(VLOOKUP(IF($A3549&lt;1500,'BM011'!$D$5,IF($A3549&lt;1800,'BM011'!$D$5,IF($A3549&lt;2000,'BM011'!$D$5,$A3549))),'BM011'!$D$5:$U$607,'BM011'!U$609,0)="BRUG KOM",VLOOKUP($C3549,'BM010'!$C$5:$T$102,'BM010'!T$104,0),VLOOKUP(IF($A3549&lt;1500,'BM011'!$D$5,IF($A3549&lt;1800,'BM011'!$D$5,IF($A3549&lt;2000,'BM011'!$D$5,$A3549))),'BM011'!$D$5:$U$607,'BM011'!U$609,0))</f>
        <v>9134</v>
      </c>
      <c r="G3549">
        <f>SUMIFS(Baggrundsvariable!D$3:D$296,Baggrundsvariable!$A$3:$A$296,Samlet!$C3549,Baggrundsvariable!$C$3:$C$296,Samlet!$E3549)</f>
        <v>216819</v>
      </c>
      <c r="H3549" s="8">
        <f>SUMIFS(Baggrundsvariable!E$3:E$296,Baggrundsvariable!$A$3:$A$296,Samlet!$C3549,Baggrundsvariable!$C$3:$C$296,Samlet!$E3549)</f>
        <v>0.79166666666666663</v>
      </c>
      <c r="I3549" s="8">
        <f>SUMIFS(Baggrundsvariable!F$3:F$296,Baggrundsvariable!$A$3:$A$296,Samlet!$C3549,Baggrundsvariable!$C$3:$C$296,Samlet!$E3549)</f>
        <v>8.8000000000000007</v>
      </c>
      <c r="J3549" s="8">
        <f>SUMIFS(Baggrundsvariable!G$3:G$296,Baggrundsvariable!$A$3:$A$296,Samlet!$C3549,Baggrundsvariable!$C$3:$C$296,Samlet!$E3549)</f>
        <v>26.2</v>
      </c>
      <c r="K3549" s="8">
        <f>SUMIFS(Baggrundsvariable!H$3:H$296,Baggrundsvariable!$A$3:$A$296,Samlet!$C3549,Baggrundsvariable!$C$3:$C$296,Samlet!$E3549)</f>
        <v>16.600000000000001</v>
      </c>
      <c r="L3549" s="8">
        <f>SUMIFS(Baggrundsvariable!I$3:I$296,Baggrundsvariable!$A$3:$A$296,Samlet!$C3549,Baggrundsvariable!$C$3:$C$296,Samlet!$E3549)</f>
        <v>9.2262638912607606</v>
      </c>
    </row>
    <row r="3550" spans="1:12">
      <c r="A3550">
        <v>4241</v>
      </c>
      <c r="B3550" t="s">
        <v>730</v>
      </c>
      <c r="C3550">
        <v>330</v>
      </c>
      <c r="D3550" t="s">
        <v>1272</v>
      </c>
      <c r="E3550">
        <v>2019</v>
      </c>
      <c r="F3550" s="15">
        <f>IF(VLOOKUP(IF($A3550&lt;1500,'BM011'!$D$5,IF($A3550&lt;1800,'BM011'!$D$5,IF($A3550&lt;2000,'BM011'!$D$5,$A3550))),'BM011'!$D$5:$U$607,'BM011'!U$609,0)="BRUG KOM",VLOOKUP($C3550,'BM010'!$C$5:$T$102,'BM010'!T$104,0),VLOOKUP(IF($A3550&lt;1500,'BM011'!$D$5,IF($A3550&lt;1800,'BM011'!$D$5,IF($A3550&lt;2000,'BM011'!$D$5,$A3550))),'BM011'!$D$5:$U$607,'BM011'!U$609,0))</f>
        <v>10495</v>
      </c>
      <c r="G3550">
        <f>SUMIFS(Baggrundsvariable!D$3:D$296,Baggrundsvariable!$A$3:$A$296,Samlet!$C3550,Baggrundsvariable!$C$3:$C$296,Samlet!$E3550)</f>
        <v>216819</v>
      </c>
      <c r="H3550" s="8">
        <f>SUMIFS(Baggrundsvariable!E$3:E$296,Baggrundsvariable!$A$3:$A$296,Samlet!$C3550,Baggrundsvariable!$C$3:$C$296,Samlet!$E3550)</f>
        <v>0.79166666666666663</v>
      </c>
      <c r="I3550" s="8">
        <f>SUMIFS(Baggrundsvariable!F$3:F$296,Baggrundsvariable!$A$3:$A$296,Samlet!$C3550,Baggrundsvariable!$C$3:$C$296,Samlet!$E3550)</f>
        <v>8.8000000000000007</v>
      </c>
      <c r="J3550" s="8">
        <f>SUMIFS(Baggrundsvariable!G$3:G$296,Baggrundsvariable!$A$3:$A$296,Samlet!$C3550,Baggrundsvariable!$C$3:$C$296,Samlet!$E3550)</f>
        <v>26.2</v>
      </c>
      <c r="K3550" s="8">
        <f>SUMIFS(Baggrundsvariable!H$3:H$296,Baggrundsvariable!$A$3:$A$296,Samlet!$C3550,Baggrundsvariable!$C$3:$C$296,Samlet!$E3550)</f>
        <v>16.600000000000001</v>
      </c>
      <c r="L3550" s="8">
        <f>SUMIFS(Baggrundsvariable!I$3:I$296,Baggrundsvariable!$A$3:$A$296,Samlet!$C3550,Baggrundsvariable!$C$3:$C$296,Samlet!$E3550)</f>
        <v>9.2262638912607606</v>
      </c>
    </row>
    <row r="3551" spans="1:12">
      <c r="A3551">
        <v>4242</v>
      </c>
      <c r="B3551" t="s">
        <v>731</v>
      </c>
      <c r="C3551">
        <v>330</v>
      </c>
      <c r="D3551" t="s">
        <v>1272</v>
      </c>
      <c r="E3551">
        <v>2019</v>
      </c>
      <c r="F3551" s="15">
        <f>IF(VLOOKUP(IF($A3551&lt;1500,'BM011'!$D$5,IF($A3551&lt;1800,'BM011'!$D$5,IF($A3551&lt;2000,'BM011'!$D$5,$A3551))),'BM011'!$D$5:$U$607,'BM011'!U$609,0)="BRUG KOM",VLOOKUP($C3551,'BM010'!$C$5:$T$102,'BM010'!T$104,0),VLOOKUP(IF($A3551&lt;1500,'BM011'!$D$5,IF($A3551&lt;1800,'BM011'!$D$5,IF($A3551&lt;2000,'BM011'!$D$5,$A3551))),'BM011'!$D$5:$U$607,'BM011'!U$609,0))</f>
        <v>6661</v>
      </c>
      <c r="G3551">
        <f>SUMIFS(Baggrundsvariable!D$3:D$296,Baggrundsvariable!$A$3:$A$296,Samlet!$C3551,Baggrundsvariable!$C$3:$C$296,Samlet!$E3551)</f>
        <v>216819</v>
      </c>
      <c r="H3551" s="8">
        <f>SUMIFS(Baggrundsvariable!E$3:E$296,Baggrundsvariable!$A$3:$A$296,Samlet!$C3551,Baggrundsvariable!$C$3:$C$296,Samlet!$E3551)</f>
        <v>0.79166666666666663</v>
      </c>
      <c r="I3551" s="8">
        <f>SUMIFS(Baggrundsvariable!F$3:F$296,Baggrundsvariable!$A$3:$A$296,Samlet!$C3551,Baggrundsvariable!$C$3:$C$296,Samlet!$E3551)</f>
        <v>8.8000000000000007</v>
      </c>
      <c r="J3551" s="8">
        <f>SUMIFS(Baggrundsvariable!G$3:G$296,Baggrundsvariable!$A$3:$A$296,Samlet!$C3551,Baggrundsvariable!$C$3:$C$296,Samlet!$E3551)</f>
        <v>26.2</v>
      </c>
      <c r="K3551" s="8">
        <f>SUMIFS(Baggrundsvariable!H$3:H$296,Baggrundsvariable!$A$3:$A$296,Samlet!$C3551,Baggrundsvariable!$C$3:$C$296,Samlet!$E3551)</f>
        <v>16.600000000000001</v>
      </c>
      <c r="L3551" s="8">
        <f>SUMIFS(Baggrundsvariable!I$3:I$296,Baggrundsvariable!$A$3:$A$296,Samlet!$C3551,Baggrundsvariable!$C$3:$C$296,Samlet!$E3551)</f>
        <v>9.2262638912607606</v>
      </c>
    </row>
    <row r="3552" spans="1:12">
      <c r="A3552">
        <v>4243</v>
      </c>
      <c r="B3552" t="s">
        <v>732</v>
      </c>
      <c r="C3552">
        <v>330</v>
      </c>
      <c r="D3552" t="s">
        <v>1272</v>
      </c>
      <c r="E3552">
        <v>2019</v>
      </c>
      <c r="F3552" s="15">
        <f>IF(VLOOKUP(IF($A3552&lt;1500,'BM011'!$D$5,IF($A3552&lt;1800,'BM011'!$D$5,IF($A3552&lt;2000,'BM011'!$D$5,$A3552))),'BM011'!$D$5:$U$607,'BM011'!U$609,0)="BRUG KOM",VLOOKUP($C3552,'BM010'!$C$5:$T$102,'BM010'!T$104,0),VLOOKUP(IF($A3552&lt;1500,'BM011'!$D$5,IF($A3552&lt;1800,'BM011'!$D$5,IF($A3552&lt;2000,'BM011'!$D$5,$A3552))),'BM011'!$D$5:$U$607,'BM011'!U$609,0))</f>
        <v>10561.75</v>
      </c>
      <c r="G3552">
        <f>SUMIFS(Baggrundsvariable!D$3:D$296,Baggrundsvariable!$A$3:$A$296,Samlet!$C3552,Baggrundsvariable!$C$3:$C$296,Samlet!$E3552)</f>
        <v>216819</v>
      </c>
      <c r="H3552" s="8">
        <f>SUMIFS(Baggrundsvariable!E$3:E$296,Baggrundsvariable!$A$3:$A$296,Samlet!$C3552,Baggrundsvariable!$C$3:$C$296,Samlet!$E3552)</f>
        <v>0.79166666666666663</v>
      </c>
      <c r="I3552" s="8">
        <f>SUMIFS(Baggrundsvariable!F$3:F$296,Baggrundsvariable!$A$3:$A$296,Samlet!$C3552,Baggrundsvariable!$C$3:$C$296,Samlet!$E3552)</f>
        <v>8.8000000000000007</v>
      </c>
      <c r="J3552" s="8">
        <f>SUMIFS(Baggrundsvariable!G$3:G$296,Baggrundsvariable!$A$3:$A$296,Samlet!$C3552,Baggrundsvariable!$C$3:$C$296,Samlet!$E3552)</f>
        <v>26.2</v>
      </c>
      <c r="K3552" s="8">
        <f>SUMIFS(Baggrundsvariable!H$3:H$296,Baggrundsvariable!$A$3:$A$296,Samlet!$C3552,Baggrundsvariable!$C$3:$C$296,Samlet!$E3552)</f>
        <v>16.600000000000001</v>
      </c>
      <c r="L3552" s="8">
        <f>SUMIFS(Baggrundsvariable!I$3:I$296,Baggrundsvariable!$A$3:$A$296,Samlet!$C3552,Baggrundsvariable!$C$3:$C$296,Samlet!$E3552)</f>
        <v>9.2262638912607606</v>
      </c>
    </row>
    <row r="3553" spans="1:12">
      <c r="A3553">
        <v>4243</v>
      </c>
      <c r="B3553" t="s">
        <v>732</v>
      </c>
      <c r="C3553">
        <v>370</v>
      </c>
      <c r="D3553" t="s">
        <v>1271</v>
      </c>
      <c r="E3553">
        <v>2019</v>
      </c>
      <c r="F3553" s="15">
        <f>IF(VLOOKUP(IF($A3553&lt;1500,'BM011'!$D$5,IF($A3553&lt;1800,'BM011'!$D$5,IF($A3553&lt;2000,'BM011'!$D$5,$A3553))),'BM011'!$D$5:$U$607,'BM011'!U$609,0)="BRUG KOM",VLOOKUP($C3553,'BM010'!$C$5:$T$102,'BM010'!T$104,0),VLOOKUP(IF($A3553&lt;1500,'BM011'!$D$5,IF($A3553&lt;1800,'BM011'!$D$5,IF($A3553&lt;2000,'BM011'!$D$5,$A3553))),'BM011'!$D$5:$U$607,'BM011'!U$609,0))</f>
        <v>11189.25</v>
      </c>
      <c r="G3553">
        <f>SUMIFS(Baggrundsvariable!D$3:D$296,Baggrundsvariable!$A$3:$A$296,Samlet!$C3553,Baggrundsvariable!$C$3:$C$296,Samlet!$E3553)</f>
        <v>223879</v>
      </c>
      <c r="H3553" s="8">
        <f>SUMIFS(Baggrundsvariable!E$3:E$296,Baggrundsvariable!$A$3:$A$296,Samlet!$C3553,Baggrundsvariable!$C$3:$C$296,Samlet!$E3553)</f>
        <v>0.83333333333333315</v>
      </c>
      <c r="I3553" s="8">
        <f>SUMIFS(Baggrundsvariable!F$3:F$296,Baggrundsvariable!$A$3:$A$296,Samlet!$C3553,Baggrundsvariable!$C$3:$C$296,Samlet!$E3553)</f>
        <v>4.8</v>
      </c>
      <c r="J3553" s="8">
        <f>SUMIFS(Baggrundsvariable!G$3:G$296,Baggrundsvariable!$A$3:$A$296,Samlet!$C3553,Baggrundsvariable!$C$3:$C$296,Samlet!$E3553)</f>
        <v>22.3</v>
      </c>
      <c r="K3553" s="8">
        <f>SUMIFS(Baggrundsvariable!H$3:H$296,Baggrundsvariable!$A$3:$A$296,Samlet!$C3553,Baggrundsvariable!$C$3:$C$296,Samlet!$E3553)</f>
        <v>17.3</v>
      </c>
      <c r="L3553" s="8">
        <f>SUMIFS(Baggrundsvariable!I$3:I$296,Baggrundsvariable!$A$3:$A$296,Samlet!$C3553,Baggrundsvariable!$C$3:$C$296,Samlet!$E3553)</f>
        <v>6.4142152879354253</v>
      </c>
    </row>
    <row r="3554" spans="1:12">
      <c r="A3554">
        <v>4244</v>
      </c>
      <c r="B3554" t="s">
        <v>733</v>
      </c>
      <c r="C3554">
        <v>330</v>
      </c>
      <c r="D3554" t="s">
        <v>1272</v>
      </c>
      <c r="E3554">
        <v>2019</v>
      </c>
      <c r="F3554" s="15">
        <f>IF(VLOOKUP(IF($A3554&lt;1500,'BM011'!$D$5,IF($A3554&lt;1800,'BM011'!$D$5,IF($A3554&lt;2000,'BM011'!$D$5,$A3554))),'BM011'!$D$5:$U$607,'BM011'!U$609,0)="BRUG KOM",VLOOKUP($C3554,'BM010'!$C$5:$T$102,'BM010'!T$104,0),VLOOKUP(IF($A3554&lt;1500,'BM011'!$D$5,IF($A3554&lt;1800,'BM011'!$D$5,IF($A3554&lt;2000,'BM011'!$D$5,$A3554))),'BM011'!$D$5:$U$607,'BM011'!U$609,0))</f>
        <v>10561.75</v>
      </c>
      <c r="G3554">
        <f>SUMIFS(Baggrundsvariable!D$3:D$296,Baggrundsvariable!$A$3:$A$296,Samlet!$C3554,Baggrundsvariable!$C$3:$C$296,Samlet!$E3554)</f>
        <v>216819</v>
      </c>
      <c r="H3554" s="8">
        <f>SUMIFS(Baggrundsvariable!E$3:E$296,Baggrundsvariable!$A$3:$A$296,Samlet!$C3554,Baggrundsvariable!$C$3:$C$296,Samlet!$E3554)</f>
        <v>0.79166666666666663</v>
      </c>
      <c r="I3554" s="8">
        <f>SUMIFS(Baggrundsvariable!F$3:F$296,Baggrundsvariable!$A$3:$A$296,Samlet!$C3554,Baggrundsvariable!$C$3:$C$296,Samlet!$E3554)</f>
        <v>8.8000000000000007</v>
      </c>
      <c r="J3554" s="8">
        <f>SUMIFS(Baggrundsvariable!G$3:G$296,Baggrundsvariable!$A$3:$A$296,Samlet!$C3554,Baggrundsvariable!$C$3:$C$296,Samlet!$E3554)</f>
        <v>26.2</v>
      </c>
      <c r="K3554" s="8">
        <f>SUMIFS(Baggrundsvariable!H$3:H$296,Baggrundsvariable!$A$3:$A$296,Samlet!$C3554,Baggrundsvariable!$C$3:$C$296,Samlet!$E3554)</f>
        <v>16.600000000000001</v>
      </c>
      <c r="L3554" s="8">
        <f>SUMIFS(Baggrundsvariable!I$3:I$296,Baggrundsvariable!$A$3:$A$296,Samlet!$C3554,Baggrundsvariable!$C$3:$C$296,Samlet!$E3554)</f>
        <v>9.2262638912607606</v>
      </c>
    </row>
    <row r="3555" spans="1:12">
      <c r="A3555">
        <v>4245</v>
      </c>
      <c r="B3555" t="s">
        <v>734</v>
      </c>
      <c r="C3555">
        <v>330</v>
      </c>
      <c r="D3555" t="s">
        <v>1272</v>
      </c>
      <c r="E3555">
        <v>2019</v>
      </c>
      <c r="F3555" s="15">
        <f>IF(VLOOKUP(IF($A3555&lt;1500,'BM011'!$D$5,IF($A3555&lt;1800,'BM011'!$D$5,IF($A3555&lt;2000,'BM011'!$D$5,$A3555))),'BM011'!$D$5:$U$607,'BM011'!U$609,0)="BRUG KOM",VLOOKUP($C3555,'BM010'!$C$5:$T$102,'BM010'!T$104,0),VLOOKUP(IF($A3555&lt;1500,'BM011'!$D$5,IF($A3555&lt;1800,'BM011'!$D$5,IF($A3555&lt;2000,'BM011'!$D$5,$A3555))),'BM011'!$D$5:$U$607,'BM011'!U$609,0))</f>
        <v>10561.75</v>
      </c>
      <c r="G3555">
        <f>SUMIFS(Baggrundsvariable!D$3:D$296,Baggrundsvariable!$A$3:$A$296,Samlet!$C3555,Baggrundsvariable!$C$3:$C$296,Samlet!$E3555)</f>
        <v>216819</v>
      </c>
      <c r="H3555" s="8">
        <f>SUMIFS(Baggrundsvariable!E$3:E$296,Baggrundsvariable!$A$3:$A$296,Samlet!$C3555,Baggrundsvariable!$C$3:$C$296,Samlet!$E3555)</f>
        <v>0.79166666666666663</v>
      </c>
      <c r="I3555" s="8">
        <f>SUMIFS(Baggrundsvariable!F$3:F$296,Baggrundsvariable!$A$3:$A$296,Samlet!$C3555,Baggrundsvariable!$C$3:$C$296,Samlet!$E3555)</f>
        <v>8.8000000000000007</v>
      </c>
      <c r="J3555" s="8">
        <f>SUMIFS(Baggrundsvariable!G$3:G$296,Baggrundsvariable!$A$3:$A$296,Samlet!$C3555,Baggrundsvariable!$C$3:$C$296,Samlet!$E3555)</f>
        <v>26.2</v>
      </c>
      <c r="K3555" s="8">
        <f>SUMIFS(Baggrundsvariable!H$3:H$296,Baggrundsvariable!$A$3:$A$296,Samlet!$C3555,Baggrundsvariable!$C$3:$C$296,Samlet!$E3555)</f>
        <v>16.600000000000001</v>
      </c>
      <c r="L3555" s="8">
        <f>SUMIFS(Baggrundsvariable!I$3:I$296,Baggrundsvariable!$A$3:$A$296,Samlet!$C3555,Baggrundsvariable!$C$3:$C$296,Samlet!$E3555)</f>
        <v>9.2262638912607606</v>
      </c>
    </row>
    <row r="3556" spans="1:12">
      <c r="A3556">
        <v>4250</v>
      </c>
      <c r="B3556" t="s">
        <v>735</v>
      </c>
      <c r="C3556">
        <v>330</v>
      </c>
      <c r="D3556" t="s">
        <v>1272</v>
      </c>
      <c r="E3556">
        <v>2019</v>
      </c>
      <c r="F3556" s="15">
        <f>IF(VLOOKUP(IF($A3556&lt;1500,'BM011'!$D$5,IF($A3556&lt;1800,'BM011'!$D$5,IF($A3556&lt;2000,'BM011'!$D$5,$A3556))),'BM011'!$D$5:$U$607,'BM011'!U$609,0)="BRUG KOM",VLOOKUP($C3556,'BM010'!$C$5:$T$102,'BM010'!T$104,0),VLOOKUP(IF($A3556&lt;1500,'BM011'!$D$5,IF($A3556&lt;1800,'BM011'!$D$5,IF($A3556&lt;2000,'BM011'!$D$5,$A3556))),'BM011'!$D$5:$U$607,'BM011'!U$609,0))</f>
        <v>8050.25</v>
      </c>
      <c r="G3556">
        <f>SUMIFS(Baggrundsvariable!D$3:D$296,Baggrundsvariable!$A$3:$A$296,Samlet!$C3556,Baggrundsvariable!$C$3:$C$296,Samlet!$E3556)</f>
        <v>216819</v>
      </c>
      <c r="H3556" s="8">
        <f>SUMIFS(Baggrundsvariable!E$3:E$296,Baggrundsvariable!$A$3:$A$296,Samlet!$C3556,Baggrundsvariable!$C$3:$C$296,Samlet!$E3556)</f>
        <v>0.79166666666666663</v>
      </c>
      <c r="I3556" s="8">
        <f>SUMIFS(Baggrundsvariable!F$3:F$296,Baggrundsvariable!$A$3:$A$296,Samlet!$C3556,Baggrundsvariable!$C$3:$C$296,Samlet!$E3556)</f>
        <v>8.8000000000000007</v>
      </c>
      <c r="J3556" s="8">
        <f>SUMIFS(Baggrundsvariable!G$3:G$296,Baggrundsvariable!$A$3:$A$296,Samlet!$C3556,Baggrundsvariable!$C$3:$C$296,Samlet!$E3556)</f>
        <v>26.2</v>
      </c>
      <c r="K3556" s="8">
        <f>SUMIFS(Baggrundsvariable!H$3:H$296,Baggrundsvariable!$A$3:$A$296,Samlet!$C3556,Baggrundsvariable!$C$3:$C$296,Samlet!$E3556)</f>
        <v>16.600000000000001</v>
      </c>
      <c r="L3556" s="8">
        <f>SUMIFS(Baggrundsvariable!I$3:I$296,Baggrundsvariable!$A$3:$A$296,Samlet!$C3556,Baggrundsvariable!$C$3:$C$296,Samlet!$E3556)</f>
        <v>9.2262638912607606</v>
      </c>
    </row>
    <row r="3557" spans="1:12">
      <c r="A3557">
        <v>4250</v>
      </c>
      <c r="B3557" t="s">
        <v>735</v>
      </c>
      <c r="C3557">
        <v>370</v>
      </c>
      <c r="D3557" t="s">
        <v>1271</v>
      </c>
      <c r="E3557">
        <v>2019</v>
      </c>
      <c r="F3557" s="15">
        <f>IF(VLOOKUP(IF($A3557&lt;1500,'BM011'!$D$5,IF($A3557&lt;1800,'BM011'!$D$5,IF($A3557&lt;2000,'BM011'!$D$5,$A3557))),'BM011'!$D$5:$U$607,'BM011'!U$609,0)="BRUG KOM",VLOOKUP($C3557,'BM010'!$C$5:$T$102,'BM010'!T$104,0),VLOOKUP(IF($A3557&lt;1500,'BM011'!$D$5,IF($A3557&lt;1800,'BM011'!$D$5,IF($A3557&lt;2000,'BM011'!$D$5,$A3557))),'BM011'!$D$5:$U$607,'BM011'!U$609,0))</f>
        <v>8050.25</v>
      </c>
      <c r="G3557">
        <f>SUMIFS(Baggrundsvariable!D$3:D$296,Baggrundsvariable!$A$3:$A$296,Samlet!$C3557,Baggrundsvariable!$C$3:$C$296,Samlet!$E3557)</f>
        <v>223879</v>
      </c>
      <c r="H3557" s="8">
        <f>SUMIFS(Baggrundsvariable!E$3:E$296,Baggrundsvariable!$A$3:$A$296,Samlet!$C3557,Baggrundsvariable!$C$3:$C$296,Samlet!$E3557)</f>
        <v>0.83333333333333315</v>
      </c>
      <c r="I3557" s="8">
        <f>SUMIFS(Baggrundsvariable!F$3:F$296,Baggrundsvariable!$A$3:$A$296,Samlet!$C3557,Baggrundsvariable!$C$3:$C$296,Samlet!$E3557)</f>
        <v>4.8</v>
      </c>
      <c r="J3557" s="8">
        <f>SUMIFS(Baggrundsvariable!G$3:G$296,Baggrundsvariable!$A$3:$A$296,Samlet!$C3557,Baggrundsvariable!$C$3:$C$296,Samlet!$E3557)</f>
        <v>22.3</v>
      </c>
      <c r="K3557" s="8">
        <f>SUMIFS(Baggrundsvariable!H$3:H$296,Baggrundsvariable!$A$3:$A$296,Samlet!$C3557,Baggrundsvariable!$C$3:$C$296,Samlet!$E3557)</f>
        <v>17.3</v>
      </c>
      <c r="L3557" s="8">
        <f>SUMIFS(Baggrundsvariable!I$3:I$296,Baggrundsvariable!$A$3:$A$296,Samlet!$C3557,Baggrundsvariable!$C$3:$C$296,Samlet!$E3557)</f>
        <v>6.4142152879354253</v>
      </c>
    </row>
    <row r="3558" spans="1:12">
      <c r="A3558">
        <v>4261</v>
      </c>
      <c r="B3558" t="s">
        <v>736</v>
      </c>
      <c r="C3558">
        <v>330</v>
      </c>
      <c r="D3558" t="s">
        <v>1272</v>
      </c>
      <c r="E3558">
        <v>2019</v>
      </c>
      <c r="F3558" s="15">
        <f>IF(VLOOKUP(IF($A3558&lt;1500,'BM011'!$D$5,IF($A3558&lt;1800,'BM011'!$D$5,IF($A3558&lt;2000,'BM011'!$D$5,$A3558))),'BM011'!$D$5:$U$607,'BM011'!U$609,0)="BRUG KOM",VLOOKUP($C3558,'BM010'!$C$5:$T$102,'BM010'!T$104,0),VLOOKUP(IF($A3558&lt;1500,'BM011'!$D$5,IF($A3558&lt;1800,'BM011'!$D$5,IF($A3558&lt;2000,'BM011'!$D$5,$A3558))),'BM011'!$D$5:$U$607,'BM011'!U$609,0))</f>
        <v>6211</v>
      </c>
      <c r="G3558">
        <f>SUMIFS(Baggrundsvariable!D$3:D$296,Baggrundsvariable!$A$3:$A$296,Samlet!$C3558,Baggrundsvariable!$C$3:$C$296,Samlet!$E3558)</f>
        <v>216819</v>
      </c>
      <c r="H3558" s="8">
        <f>SUMIFS(Baggrundsvariable!E$3:E$296,Baggrundsvariable!$A$3:$A$296,Samlet!$C3558,Baggrundsvariable!$C$3:$C$296,Samlet!$E3558)</f>
        <v>0.79166666666666663</v>
      </c>
      <c r="I3558" s="8">
        <f>SUMIFS(Baggrundsvariable!F$3:F$296,Baggrundsvariable!$A$3:$A$296,Samlet!$C3558,Baggrundsvariable!$C$3:$C$296,Samlet!$E3558)</f>
        <v>8.8000000000000007</v>
      </c>
      <c r="J3558" s="8">
        <f>SUMIFS(Baggrundsvariable!G$3:G$296,Baggrundsvariable!$A$3:$A$296,Samlet!$C3558,Baggrundsvariable!$C$3:$C$296,Samlet!$E3558)</f>
        <v>26.2</v>
      </c>
      <c r="K3558" s="8">
        <f>SUMIFS(Baggrundsvariable!H$3:H$296,Baggrundsvariable!$A$3:$A$296,Samlet!$C3558,Baggrundsvariable!$C$3:$C$296,Samlet!$E3558)</f>
        <v>16.600000000000001</v>
      </c>
      <c r="L3558" s="8">
        <f>SUMIFS(Baggrundsvariable!I$3:I$296,Baggrundsvariable!$A$3:$A$296,Samlet!$C3558,Baggrundsvariable!$C$3:$C$296,Samlet!$E3558)</f>
        <v>9.2262638912607606</v>
      </c>
    </row>
    <row r="3559" spans="1:12">
      <c r="A3559">
        <v>4261</v>
      </c>
      <c r="B3559" t="s">
        <v>736</v>
      </c>
      <c r="C3559">
        <v>370</v>
      </c>
      <c r="D3559" t="s">
        <v>1271</v>
      </c>
      <c r="E3559">
        <v>2019</v>
      </c>
      <c r="F3559" s="15">
        <f>IF(VLOOKUP(IF($A3559&lt;1500,'BM011'!$D$5,IF($A3559&lt;1800,'BM011'!$D$5,IF($A3559&lt;2000,'BM011'!$D$5,$A3559))),'BM011'!$D$5:$U$607,'BM011'!U$609,0)="BRUG KOM",VLOOKUP($C3559,'BM010'!$C$5:$T$102,'BM010'!T$104,0),VLOOKUP(IF($A3559&lt;1500,'BM011'!$D$5,IF($A3559&lt;1800,'BM011'!$D$5,IF($A3559&lt;2000,'BM011'!$D$5,$A3559))),'BM011'!$D$5:$U$607,'BM011'!U$609,0))</f>
        <v>6211</v>
      </c>
      <c r="G3559">
        <f>SUMIFS(Baggrundsvariable!D$3:D$296,Baggrundsvariable!$A$3:$A$296,Samlet!$C3559,Baggrundsvariable!$C$3:$C$296,Samlet!$E3559)</f>
        <v>223879</v>
      </c>
      <c r="H3559" s="8">
        <f>SUMIFS(Baggrundsvariable!E$3:E$296,Baggrundsvariable!$A$3:$A$296,Samlet!$C3559,Baggrundsvariable!$C$3:$C$296,Samlet!$E3559)</f>
        <v>0.83333333333333315</v>
      </c>
      <c r="I3559" s="8">
        <f>SUMIFS(Baggrundsvariable!F$3:F$296,Baggrundsvariable!$A$3:$A$296,Samlet!$C3559,Baggrundsvariable!$C$3:$C$296,Samlet!$E3559)</f>
        <v>4.8</v>
      </c>
      <c r="J3559" s="8">
        <f>SUMIFS(Baggrundsvariable!G$3:G$296,Baggrundsvariable!$A$3:$A$296,Samlet!$C3559,Baggrundsvariable!$C$3:$C$296,Samlet!$E3559)</f>
        <v>22.3</v>
      </c>
      <c r="K3559" s="8">
        <f>SUMIFS(Baggrundsvariable!H$3:H$296,Baggrundsvariable!$A$3:$A$296,Samlet!$C3559,Baggrundsvariable!$C$3:$C$296,Samlet!$E3559)</f>
        <v>17.3</v>
      </c>
      <c r="L3559" s="8">
        <f>SUMIFS(Baggrundsvariable!I$3:I$296,Baggrundsvariable!$A$3:$A$296,Samlet!$C3559,Baggrundsvariable!$C$3:$C$296,Samlet!$E3559)</f>
        <v>6.4142152879354253</v>
      </c>
    </row>
    <row r="3560" spans="1:12">
      <c r="A3560">
        <v>4262</v>
      </c>
      <c r="B3560" t="s">
        <v>737</v>
      </c>
      <c r="C3560">
        <v>330</v>
      </c>
      <c r="D3560" t="s">
        <v>1272</v>
      </c>
      <c r="E3560">
        <v>2019</v>
      </c>
      <c r="F3560" s="15">
        <f>IF(VLOOKUP(IF($A3560&lt;1500,'BM011'!$D$5,IF($A3560&lt;1800,'BM011'!$D$5,IF($A3560&lt;2000,'BM011'!$D$5,$A3560))),'BM011'!$D$5:$U$607,'BM011'!U$609,0)="BRUG KOM",VLOOKUP($C3560,'BM010'!$C$5:$T$102,'BM010'!T$104,0),VLOOKUP(IF($A3560&lt;1500,'BM011'!$D$5,IF($A3560&lt;1800,'BM011'!$D$5,IF($A3560&lt;2000,'BM011'!$D$5,$A3560))),'BM011'!$D$5:$U$607,'BM011'!U$609,0))</f>
        <v>6429</v>
      </c>
      <c r="G3560">
        <f>SUMIFS(Baggrundsvariable!D$3:D$296,Baggrundsvariable!$A$3:$A$296,Samlet!$C3560,Baggrundsvariable!$C$3:$C$296,Samlet!$E3560)</f>
        <v>216819</v>
      </c>
      <c r="H3560" s="8">
        <f>SUMIFS(Baggrundsvariable!E$3:E$296,Baggrundsvariable!$A$3:$A$296,Samlet!$C3560,Baggrundsvariable!$C$3:$C$296,Samlet!$E3560)</f>
        <v>0.79166666666666663</v>
      </c>
      <c r="I3560" s="8">
        <f>SUMIFS(Baggrundsvariable!F$3:F$296,Baggrundsvariable!$A$3:$A$296,Samlet!$C3560,Baggrundsvariable!$C$3:$C$296,Samlet!$E3560)</f>
        <v>8.8000000000000007</v>
      </c>
      <c r="J3560" s="8">
        <f>SUMIFS(Baggrundsvariable!G$3:G$296,Baggrundsvariable!$A$3:$A$296,Samlet!$C3560,Baggrundsvariable!$C$3:$C$296,Samlet!$E3560)</f>
        <v>26.2</v>
      </c>
      <c r="K3560" s="8">
        <f>SUMIFS(Baggrundsvariable!H$3:H$296,Baggrundsvariable!$A$3:$A$296,Samlet!$C3560,Baggrundsvariable!$C$3:$C$296,Samlet!$E3560)</f>
        <v>16.600000000000001</v>
      </c>
      <c r="L3560" s="8">
        <f>SUMIFS(Baggrundsvariable!I$3:I$296,Baggrundsvariable!$A$3:$A$296,Samlet!$C3560,Baggrundsvariable!$C$3:$C$296,Samlet!$E3560)</f>
        <v>9.2262638912607606</v>
      </c>
    </row>
    <row r="3561" spans="1:12">
      <c r="A3561">
        <v>4262</v>
      </c>
      <c r="B3561" t="s">
        <v>737</v>
      </c>
      <c r="C3561">
        <v>370</v>
      </c>
      <c r="D3561" t="s">
        <v>1271</v>
      </c>
      <c r="E3561">
        <v>2019</v>
      </c>
      <c r="F3561" s="15">
        <f>IF(VLOOKUP(IF($A3561&lt;1500,'BM011'!$D$5,IF($A3561&lt;1800,'BM011'!$D$5,IF($A3561&lt;2000,'BM011'!$D$5,$A3561))),'BM011'!$D$5:$U$607,'BM011'!U$609,0)="BRUG KOM",VLOOKUP($C3561,'BM010'!$C$5:$T$102,'BM010'!T$104,0),VLOOKUP(IF($A3561&lt;1500,'BM011'!$D$5,IF($A3561&lt;1800,'BM011'!$D$5,IF($A3561&lt;2000,'BM011'!$D$5,$A3561))),'BM011'!$D$5:$U$607,'BM011'!U$609,0))</f>
        <v>6429</v>
      </c>
      <c r="G3561">
        <f>SUMIFS(Baggrundsvariable!D$3:D$296,Baggrundsvariable!$A$3:$A$296,Samlet!$C3561,Baggrundsvariable!$C$3:$C$296,Samlet!$E3561)</f>
        <v>223879</v>
      </c>
      <c r="H3561" s="8">
        <f>SUMIFS(Baggrundsvariable!E$3:E$296,Baggrundsvariable!$A$3:$A$296,Samlet!$C3561,Baggrundsvariable!$C$3:$C$296,Samlet!$E3561)</f>
        <v>0.83333333333333315</v>
      </c>
      <c r="I3561" s="8">
        <f>SUMIFS(Baggrundsvariable!F$3:F$296,Baggrundsvariable!$A$3:$A$296,Samlet!$C3561,Baggrundsvariable!$C$3:$C$296,Samlet!$E3561)</f>
        <v>4.8</v>
      </c>
      <c r="J3561" s="8">
        <f>SUMIFS(Baggrundsvariable!G$3:G$296,Baggrundsvariable!$A$3:$A$296,Samlet!$C3561,Baggrundsvariable!$C$3:$C$296,Samlet!$E3561)</f>
        <v>22.3</v>
      </c>
      <c r="K3561" s="8">
        <f>SUMIFS(Baggrundsvariable!H$3:H$296,Baggrundsvariable!$A$3:$A$296,Samlet!$C3561,Baggrundsvariable!$C$3:$C$296,Samlet!$E3561)</f>
        <v>17.3</v>
      </c>
      <c r="L3561" s="8">
        <f>SUMIFS(Baggrundsvariable!I$3:I$296,Baggrundsvariable!$A$3:$A$296,Samlet!$C3561,Baggrundsvariable!$C$3:$C$296,Samlet!$E3561)</f>
        <v>6.4142152879354253</v>
      </c>
    </row>
    <row r="3562" spans="1:12">
      <c r="A3562">
        <v>4270</v>
      </c>
      <c r="B3562" t="s">
        <v>738</v>
      </c>
      <c r="C3562">
        <v>326</v>
      </c>
      <c r="D3562" t="s">
        <v>1273</v>
      </c>
      <c r="E3562">
        <v>2019</v>
      </c>
      <c r="F3562" s="15">
        <f>IF(VLOOKUP(IF($A3562&lt;1500,'BM011'!$D$5,IF($A3562&lt;1800,'BM011'!$D$5,IF($A3562&lt;2000,'BM011'!$D$5,$A3562))),'BM011'!$D$5:$U$607,'BM011'!U$609,0)="BRUG KOM",VLOOKUP($C3562,'BM010'!$C$5:$T$102,'BM010'!T$104,0),VLOOKUP(IF($A3562&lt;1500,'BM011'!$D$5,IF($A3562&lt;1800,'BM011'!$D$5,IF($A3562&lt;2000,'BM011'!$D$5,$A3562))),'BM011'!$D$5:$U$607,'BM011'!U$609,0))</f>
        <v>8918.25</v>
      </c>
      <c r="G3562">
        <f>SUMIFS(Baggrundsvariable!D$3:D$296,Baggrundsvariable!$A$3:$A$296,Samlet!$C3562,Baggrundsvariable!$C$3:$C$296,Samlet!$E3562)</f>
        <v>222710</v>
      </c>
      <c r="H3562" s="8">
        <f>SUMIFS(Baggrundsvariable!E$3:E$296,Baggrundsvariable!$A$3:$A$296,Samlet!$C3562,Baggrundsvariable!$C$3:$C$296,Samlet!$E3562)</f>
        <v>0.69166666666666676</v>
      </c>
      <c r="I3562" s="8">
        <f>SUMIFS(Baggrundsvariable!F$3:F$296,Baggrundsvariable!$A$3:$A$296,Samlet!$C3562,Baggrundsvariable!$C$3:$C$296,Samlet!$E3562)</f>
        <v>5.7</v>
      </c>
      <c r="J3562" s="8">
        <f>SUMIFS(Baggrundsvariable!G$3:G$296,Baggrundsvariable!$A$3:$A$296,Samlet!$C3562,Baggrundsvariable!$C$3:$C$296,Samlet!$E3562)</f>
        <v>22</v>
      </c>
      <c r="K3562" s="8">
        <f>SUMIFS(Baggrundsvariable!H$3:H$296,Baggrundsvariable!$A$3:$A$296,Samlet!$C3562,Baggrundsvariable!$C$3:$C$296,Samlet!$E3562)</f>
        <v>16.399999999999999</v>
      </c>
      <c r="L3562" s="8">
        <f>SUMIFS(Baggrundsvariable!I$3:I$296,Baggrundsvariable!$A$3:$A$296,Samlet!$C3562,Baggrundsvariable!$C$3:$C$296,Samlet!$E3562)</f>
        <v>5.3709847491191525</v>
      </c>
    </row>
    <row r="3563" spans="1:12">
      <c r="A3563">
        <v>4270</v>
      </c>
      <c r="B3563" t="s">
        <v>738</v>
      </c>
      <c r="C3563">
        <v>330</v>
      </c>
      <c r="D3563" t="s">
        <v>1272</v>
      </c>
      <c r="E3563">
        <v>2019</v>
      </c>
      <c r="F3563" s="15">
        <f>IF(VLOOKUP(IF($A3563&lt;1500,'BM011'!$D$5,IF($A3563&lt;1800,'BM011'!$D$5,IF($A3563&lt;2000,'BM011'!$D$5,$A3563))),'BM011'!$D$5:$U$607,'BM011'!U$609,0)="BRUG KOM",VLOOKUP($C3563,'BM010'!$C$5:$T$102,'BM010'!T$104,0),VLOOKUP(IF($A3563&lt;1500,'BM011'!$D$5,IF($A3563&lt;1800,'BM011'!$D$5,IF($A3563&lt;2000,'BM011'!$D$5,$A3563))),'BM011'!$D$5:$U$607,'BM011'!U$609,0))</f>
        <v>8918.25</v>
      </c>
      <c r="G3563">
        <f>SUMIFS(Baggrundsvariable!D$3:D$296,Baggrundsvariable!$A$3:$A$296,Samlet!$C3563,Baggrundsvariable!$C$3:$C$296,Samlet!$E3563)</f>
        <v>216819</v>
      </c>
      <c r="H3563" s="8">
        <f>SUMIFS(Baggrundsvariable!E$3:E$296,Baggrundsvariable!$A$3:$A$296,Samlet!$C3563,Baggrundsvariable!$C$3:$C$296,Samlet!$E3563)</f>
        <v>0.79166666666666663</v>
      </c>
      <c r="I3563" s="8">
        <f>SUMIFS(Baggrundsvariable!F$3:F$296,Baggrundsvariable!$A$3:$A$296,Samlet!$C3563,Baggrundsvariable!$C$3:$C$296,Samlet!$E3563)</f>
        <v>8.8000000000000007</v>
      </c>
      <c r="J3563" s="8">
        <f>SUMIFS(Baggrundsvariable!G$3:G$296,Baggrundsvariable!$A$3:$A$296,Samlet!$C3563,Baggrundsvariable!$C$3:$C$296,Samlet!$E3563)</f>
        <v>26.2</v>
      </c>
      <c r="K3563" s="8">
        <f>SUMIFS(Baggrundsvariable!H$3:H$296,Baggrundsvariable!$A$3:$A$296,Samlet!$C3563,Baggrundsvariable!$C$3:$C$296,Samlet!$E3563)</f>
        <v>16.600000000000001</v>
      </c>
      <c r="L3563" s="8">
        <f>SUMIFS(Baggrundsvariable!I$3:I$296,Baggrundsvariable!$A$3:$A$296,Samlet!$C3563,Baggrundsvariable!$C$3:$C$296,Samlet!$E3563)</f>
        <v>9.2262638912607606</v>
      </c>
    </row>
    <row r="3564" spans="1:12">
      <c r="A3564">
        <v>4281</v>
      </c>
      <c r="B3564" t="s">
        <v>739</v>
      </c>
      <c r="C3564">
        <v>326</v>
      </c>
      <c r="D3564" t="s">
        <v>1273</v>
      </c>
      <c r="E3564">
        <v>2019</v>
      </c>
      <c r="F3564" s="15">
        <f>IF(VLOOKUP(IF($A3564&lt;1500,'BM011'!$D$5,IF($A3564&lt;1800,'BM011'!$D$5,IF($A3564&lt;2000,'BM011'!$D$5,$A3564))),'BM011'!$D$5:$U$607,'BM011'!U$609,0)="BRUG KOM",VLOOKUP($C3564,'BM010'!$C$5:$T$102,'BM010'!T$104,0),VLOOKUP(IF($A3564&lt;1500,'BM011'!$D$5,IF($A3564&lt;1800,'BM011'!$D$5,IF($A3564&lt;2000,'BM011'!$D$5,$A3564))),'BM011'!$D$5:$U$607,'BM011'!U$609,0))</f>
        <v>7094.25</v>
      </c>
      <c r="G3564">
        <f>SUMIFS(Baggrundsvariable!D$3:D$296,Baggrundsvariable!$A$3:$A$296,Samlet!$C3564,Baggrundsvariable!$C$3:$C$296,Samlet!$E3564)</f>
        <v>222710</v>
      </c>
      <c r="H3564" s="8">
        <f>SUMIFS(Baggrundsvariable!E$3:E$296,Baggrundsvariable!$A$3:$A$296,Samlet!$C3564,Baggrundsvariable!$C$3:$C$296,Samlet!$E3564)</f>
        <v>0.69166666666666676</v>
      </c>
      <c r="I3564" s="8">
        <f>SUMIFS(Baggrundsvariable!F$3:F$296,Baggrundsvariable!$A$3:$A$296,Samlet!$C3564,Baggrundsvariable!$C$3:$C$296,Samlet!$E3564)</f>
        <v>5.7</v>
      </c>
      <c r="J3564" s="8">
        <f>SUMIFS(Baggrundsvariable!G$3:G$296,Baggrundsvariable!$A$3:$A$296,Samlet!$C3564,Baggrundsvariable!$C$3:$C$296,Samlet!$E3564)</f>
        <v>22</v>
      </c>
      <c r="K3564" s="8">
        <f>SUMIFS(Baggrundsvariable!H$3:H$296,Baggrundsvariable!$A$3:$A$296,Samlet!$C3564,Baggrundsvariable!$C$3:$C$296,Samlet!$E3564)</f>
        <v>16.399999999999999</v>
      </c>
      <c r="L3564" s="8">
        <f>SUMIFS(Baggrundsvariable!I$3:I$296,Baggrundsvariable!$A$3:$A$296,Samlet!$C3564,Baggrundsvariable!$C$3:$C$296,Samlet!$E3564)</f>
        <v>5.3709847491191525</v>
      </c>
    </row>
    <row r="3565" spans="1:12">
      <c r="A3565">
        <v>4291</v>
      </c>
      <c r="B3565" t="s">
        <v>740</v>
      </c>
      <c r="C3565">
        <v>326</v>
      </c>
      <c r="D3565" t="s">
        <v>1273</v>
      </c>
      <c r="E3565">
        <v>2019</v>
      </c>
      <c r="F3565" s="15">
        <f>IF(VLOOKUP(IF($A3565&lt;1500,'BM011'!$D$5,IF($A3565&lt;1800,'BM011'!$D$5,IF($A3565&lt;2000,'BM011'!$D$5,$A3565))),'BM011'!$D$5:$U$607,'BM011'!U$609,0)="BRUG KOM",VLOOKUP($C3565,'BM010'!$C$5:$T$102,'BM010'!T$104,0),VLOOKUP(IF($A3565&lt;1500,'BM011'!$D$5,IF($A3565&lt;1800,'BM011'!$D$5,IF($A3565&lt;2000,'BM011'!$D$5,$A3565))),'BM011'!$D$5:$U$607,'BM011'!U$609,0))</f>
        <v>7740</v>
      </c>
      <c r="G3565">
        <f>SUMIFS(Baggrundsvariable!D$3:D$296,Baggrundsvariable!$A$3:$A$296,Samlet!$C3565,Baggrundsvariable!$C$3:$C$296,Samlet!$E3565)</f>
        <v>222710</v>
      </c>
      <c r="H3565" s="8">
        <f>SUMIFS(Baggrundsvariable!E$3:E$296,Baggrundsvariable!$A$3:$A$296,Samlet!$C3565,Baggrundsvariable!$C$3:$C$296,Samlet!$E3565)</f>
        <v>0.69166666666666676</v>
      </c>
      <c r="I3565" s="8">
        <f>SUMIFS(Baggrundsvariable!F$3:F$296,Baggrundsvariable!$A$3:$A$296,Samlet!$C3565,Baggrundsvariable!$C$3:$C$296,Samlet!$E3565)</f>
        <v>5.7</v>
      </c>
      <c r="J3565" s="8">
        <f>SUMIFS(Baggrundsvariable!G$3:G$296,Baggrundsvariable!$A$3:$A$296,Samlet!$C3565,Baggrundsvariable!$C$3:$C$296,Samlet!$E3565)</f>
        <v>22</v>
      </c>
      <c r="K3565" s="8">
        <f>SUMIFS(Baggrundsvariable!H$3:H$296,Baggrundsvariable!$A$3:$A$296,Samlet!$C3565,Baggrundsvariable!$C$3:$C$296,Samlet!$E3565)</f>
        <v>16.399999999999999</v>
      </c>
      <c r="L3565" s="8">
        <f>SUMIFS(Baggrundsvariable!I$3:I$296,Baggrundsvariable!$A$3:$A$296,Samlet!$C3565,Baggrundsvariable!$C$3:$C$296,Samlet!$E3565)</f>
        <v>5.3709847491191525</v>
      </c>
    </row>
    <row r="3566" spans="1:12">
      <c r="A3566">
        <v>4291</v>
      </c>
      <c r="B3566" t="s">
        <v>740</v>
      </c>
      <c r="C3566">
        <v>340</v>
      </c>
      <c r="D3566" t="s">
        <v>1270</v>
      </c>
      <c r="E3566">
        <v>2019</v>
      </c>
      <c r="F3566" s="15">
        <f>IF(VLOOKUP(IF($A3566&lt;1500,'BM011'!$D$5,IF($A3566&lt;1800,'BM011'!$D$5,IF($A3566&lt;2000,'BM011'!$D$5,$A3566))),'BM011'!$D$5:$U$607,'BM011'!U$609,0)="BRUG KOM",VLOOKUP($C3566,'BM010'!$C$5:$T$102,'BM010'!T$104,0),VLOOKUP(IF($A3566&lt;1500,'BM011'!$D$5,IF($A3566&lt;1800,'BM011'!$D$5,IF($A3566&lt;2000,'BM011'!$D$5,$A3566))),'BM011'!$D$5:$U$607,'BM011'!U$609,0))</f>
        <v>7740</v>
      </c>
      <c r="G3566">
        <f>SUMIFS(Baggrundsvariable!D$3:D$296,Baggrundsvariable!$A$3:$A$296,Samlet!$C3566,Baggrundsvariable!$C$3:$C$296,Samlet!$E3566)</f>
        <v>229600</v>
      </c>
      <c r="H3566" s="8">
        <f>SUMIFS(Baggrundsvariable!E$3:E$296,Baggrundsvariable!$A$3:$A$296,Samlet!$C3566,Baggrundsvariable!$C$3:$C$296,Samlet!$E3566)</f>
        <v>0.50833333333333341</v>
      </c>
      <c r="I3566" s="8">
        <f>SUMIFS(Baggrundsvariable!F$3:F$296,Baggrundsvariable!$A$3:$A$296,Samlet!$C3566,Baggrundsvariable!$C$3:$C$296,Samlet!$E3566)</f>
        <v>6.3</v>
      </c>
      <c r="J3566" s="8">
        <f>SUMIFS(Baggrundsvariable!G$3:G$296,Baggrundsvariable!$A$3:$A$296,Samlet!$C3566,Baggrundsvariable!$C$3:$C$296,Samlet!$E3566)</f>
        <v>18.600000000000001</v>
      </c>
      <c r="K3566" s="8">
        <f>SUMIFS(Baggrundsvariable!H$3:H$296,Baggrundsvariable!$A$3:$A$296,Samlet!$C3566,Baggrundsvariable!$C$3:$C$296,Samlet!$E3566)</f>
        <v>15.7</v>
      </c>
      <c r="L3566" s="8">
        <f>SUMIFS(Baggrundsvariable!I$3:I$296,Baggrundsvariable!$A$3:$A$296,Samlet!$C3566,Baggrundsvariable!$C$3:$C$296,Samlet!$E3566)</f>
        <v>4.2747784720012056</v>
      </c>
    </row>
    <row r="3567" spans="1:12">
      <c r="A3567">
        <v>4293</v>
      </c>
      <c r="B3567" t="s">
        <v>741</v>
      </c>
      <c r="C3567">
        <v>326</v>
      </c>
      <c r="D3567" t="s">
        <v>1273</v>
      </c>
      <c r="E3567">
        <v>2019</v>
      </c>
      <c r="F3567" s="15">
        <f>IF(VLOOKUP(IF($A3567&lt;1500,'BM011'!$D$5,IF($A3567&lt;1800,'BM011'!$D$5,IF($A3567&lt;2000,'BM011'!$D$5,$A3567))),'BM011'!$D$5:$U$607,'BM011'!U$609,0)="BRUG KOM",VLOOKUP($C3567,'BM010'!$C$5:$T$102,'BM010'!T$104,0),VLOOKUP(IF($A3567&lt;1500,'BM011'!$D$5,IF($A3567&lt;1800,'BM011'!$D$5,IF($A3567&lt;2000,'BM011'!$D$5,$A3567))),'BM011'!$D$5:$U$607,'BM011'!U$609,0))</f>
        <v>8942</v>
      </c>
      <c r="G3567">
        <f>SUMIFS(Baggrundsvariable!D$3:D$296,Baggrundsvariable!$A$3:$A$296,Samlet!$C3567,Baggrundsvariable!$C$3:$C$296,Samlet!$E3567)</f>
        <v>222710</v>
      </c>
      <c r="H3567" s="8">
        <f>SUMIFS(Baggrundsvariable!E$3:E$296,Baggrundsvariable!$A$3:$A$296,Samlet!$C3567,Baggrundsvariable!$C$3:$C$296,Samlet!$E3567)</f>
        <v>0.69166666666666676</v>
      </c>
      <c r="I3567" s="8">
        <f>SUMIFS(Baggrundsvariable!F$3:F$296,Baggrundsvariable!$A$3:$A$296,Samlet!$C3567,Baggrundsvariable!$C$3:$C$296,Samlet!$E3567)</f>
        <v>5.7</v>
      </c>
      <c r="J3567" s="8">
        <f>SUMIFS(Baggrundsvariable!G$3:G$296,Baggrundsvariable!$A$3:$A$296,Samlet!$C3567,Baggrundsvariable!$C$3:$C$296,Samlet!$E3567)</f>
        <v>22</v>
      </c>
      <c r="K3567" s="8">
        <f>SUMIFS(Baggrundsvariable!H$3:H$296,Baggrundsvariable!$A$3:$A$296,Samlet!$C3567,Baggrundsvariable!$C$3:$C$296,Samlet!$E3567)</f>
        <v>16.399999999999999</v>
      </c>
      <c r="L3567" s="8">
        <f>SUMIFS(Baggrundsvariable!I$3:I$296,Baggrundsvariable!$A$3:$A$296,Samlet!$C3567,Baggrundsvariable!$C$3:$C$296,Samlet!$E3567)</f>
        <v>5.3709847491191525</v>
      </c>
    </row>
    <row r="3568" spans="1:12">
      <c r="A3568">
        <v>4293</v>
      </c>
      <c r="B3568" t="s">
        <v>741</v>
      </c>
      <c r="C3568">
        <v>340</v>
      </c>
      <c r="D3568" t="s">
        <v>1270</v>
      </c>
      <c r="E3568">
        <v>2019</v>
      </c>
      <c r="F3568" s="15">
        <f>IF(VLOOKUP(IF($A3568&lt;1500,'BM011'!$D$5,IF($A3568&lt;1800,'BM011'!$D$5,IF($A3568&lt;2000,'BM011'!$D$5,$A3568))),'BM011'!$D$5:$U$607,'BM011'!U$609,0)="BRUG KOM",VLOOKUP($C3568,'BM010'!$C$5:$T$102,'BM010'!T$104,0),VLOOKUP(IF($A3568&lt;1500,'BM011'!$D$5,IF($A3568&lt;1800,'BM011'!$D$5,IF($A3568&lt;2000,'BM011'!$D$5,$A3568))),'BM011'!$D$5:$U$607,'BM011'!U$609,0))</f>
        <v>8942</v>
      </c>
      <c r="G3568">
        <f>SUMIFS(Baggrundsvariable!D$3:D$296,Baggrundsvariable!$A$3:$A$296,Samlet!$C3568,Baggrundsvariable!$C$3:$C$296,Samlet!$E3568)</f>
        <v>229600</v>
      </c>
      <c r="H3568" s="8">
        <f>SUMIFS(Baggrundsvariable!E$3:E$296,Baggrundsvariable!$A$3:$A$296,Samlet!$C3568,Baggrundsvariable!$C$3:$C$296,Samlet!$E3568)</f>
        <v>0.50833333333333341</v>
      </c>
      <c r="I3568" s="8">
        <f>SUMIFS(Baggrundsvariable!F$3:F$296,Baggrundsvariable!$A$3:$A$296,Samlet!$C3568,Baggrundsvariable!$C$3:$C$296,Samlet!$E3568)</f>
        <v>6.3</v>
      </c>
      <c r="J3568" s="8">
        <f>SUMIFS(Baggrundsvariable!G$3:G$296,Baggrundsvariable!$A$3:$A$296,Samlet!$C3568,Baggrundsvariable!$C$3:$C$296,Samlet!$E3568)</f>
        <v>18.600000000000001</v>
      </c>
      <c r="K3568" s="8">
        <f>SUMIFS(Baggrundsvariable!H$3:H$296,Baggrundsvariable!$A$3:$A$296,Samlet!$C3568,Baggrundsvariable!$C$3:$C$296,Samlet!$E3568)</f>
        <v>15.7</v>
      </c>
      <c r="L3568" s="8">
        <f>SUMIFS(Baggrundsvariable!I$3:I$296,Baggrundsvariable!$A$3:$A$296,Samlet!$C3568,Baggrundsvariable!$C$3:$C$296,Samlet!$E3568)</f>
        <v>4.2747784720012056</v>
      </c>
    </row>
    <row r="3569" spans="1:12">
      <c r="A3569">
        <v>4295</v>
      </c>
      <c r="B3569" t="s">
        <v>742</v>
      </c>
      <c r="C3569">
        <v>316</v>
      </c>
      <c r="D3569" t="s">
        <v>1267</v>
      </c>
      <c r="E3569">
        <v>2019</v>
      </c>
      <c r="F3569" s="15">
        <f>IF(VLOOKUP(IF($A3569&lt;1500,'BM011'!$D$5,IF($A3569&lt;1800,'BM011'!$D$5,IF($A3569&lt;2000,'BM011'!$D$5,$A3569))),'BM011'!$D$5:$U$607,'BM011'!U$609,0)="BRUG KOM",VLOOKUP($C3569,'BM010'!$C$5:$T$102,'BM010'!T$104,0),VLOOKUP(IF($A3569&lt;1500,'BM011'!$D$5,IF($A3569&lt;1800,'BM011'!$D$5,IF($A3569&lt;2000,'BM011'!$D$5,$A3569))),'BM011'!$D$5:$U$607,'BM011'!U$609,0))</f>
        <v>8074.666666666667</v>
      </c>
      <c r="G3569">
        <f>SUMIFS(Baggrundsvariable!D$3:D$296,Baggrundsvariable!$A$3:$A$296,Samlet!$C3569,Baggrundsvariable!$C$3:$C$296,Samlet!$E3569)</f>
        <v>229668</v>
      </c>
      <c r="H3569" s="8">
        <f>SUMIFS(Baggrundsvariable!E$3:E$296,Baggrundsvariable!$A$3:$A$296,Samlet!$C3569,Baggrundsvariable!$C$3:$C$296,Samlet!$E3569)</f>
        <v>0.46666666666666679</v>
      </c>
      <c r="I3569" s="8">
        <f>SUMIFS(Baggrundsvariable!F$3:F$296,Baggrundsvariable!$A$3:$A$296,Samlet!$C3569,Baggrundsvariable!$C$3:$C$296,Samlet!$E3569)</f>
        <v>5.5</v>
      </c>
      <c r="J3569" s="8">
        <f>SUMIFS(Baggrundsvariable!G$3:G$296,Baggrundsvariable!$A$3:$A$296,Samlet!$C3569,Baggrundsvariable!$C$3:$C$296,Samlet!$E3569)</f>
        <v>20.100000000000001</v>
      </c>
      <c r="K3569" s="8">
        <f>SUMIFS(Baggrundsvariable!H$3:H$296,Baggrundsvariable!$A$3:$A$296,Samlet!$C3569,Baggrundsvariable!$C$3:$C$296,Samlet!$E3569)</f>
        <v>17.3</v>
      </c>
      <c r="L3569" s="8">
        <f>SUMIFS(Baggrundsvariable!I$3:I$296,Baggrundsvariable!$A$3:$A$296,Samlet!$C3569,Baggrundsvariable!$C$3:$C$296,Samlet!$E3569)</f>
        <v>6.9810957128090125</v>
      </c>
    </row>
    <row r="3570" spans="1:12">
      <c r="A3570">
        <v>4295</v>
      </c>
      <c r="B3570" t="s">
        <v>742</v>
      </c>
      <c r="C3570">
        <v>340</v>
      </c>
      <c r="D3570" t="s">
        <v>1270</v>
      </c>
      <c r="E3570">
        <v>2019</v>
      </c>
      <c r="F3570" s="15">
        <f>IF(VLOOKUP(IF($A3570&lt;1500,'BM011'!$D$5,IF($A3570&lt;1800,'BM011'!$D$5,IF($A3570&lt;2000,'BM011'!$D$5,$A3570))),'BM011'!$D$5:$U$607,'BM011'!U$609,0)="BRUG KOM",VLOOKUP($C3570,'BM010'!$C$5:$T$102,'BM010'!T$104,0),VLOOKUP(IF($A3570&lt;1500,'BM011'!$D$5,IF($A3570&lt;1800,'BM011'!$D$5,IF($A3570&lt;2000,'BM011'!$D$5,$A3570))),'BM011'!$D$5:$U$607,'BM011'!U$609,0))</f>
        <v>8074.666666666667</v>
      </c>
      <c r="G3570">
        <f>SUMIFS(Baggrundsvariable!D$3:D$296,Baggrundsvariable!$A$3:$A$296,Samlet!$C3570,Baggrundsvariable!$C$3:$C$296,Samlet!$E3570)</f>
        <v>229600</v>
      </c>
      <c r="H3570" s="8">
        <f>SUMIFS(Baggrundsvariable!E$3:E$296,Baggrundsvariable!$A$3:$A$296,Samlet!$C3570,Baggrundsvariable!$C$3:$C$296,Samlet!$E3570)</f>
        <v>0.50833333333333341</v>
      </c>
      <c r="I3570" s="8">
        <f>SUMIFS(Baggrundsvariable!F$3:F$296,Baggrundsvariable!$A$3:$A$296,Samlet!$C3570,Baggrundsvariable!$C$3:$C$296,Samlet!$E3570)</f>
        <v>6.3</v>
      </c>
      <c r="J3570" s="8">
        <f>SUMIFS(Baggrundsvariable!G$3:G$296,Baggrundsvariable!$A$3:$A$296,Samlet!$C3570,Baggrundsvariable!$C$3:$C$296,Samlet!$E3570)</f>
        <v>18.600000000000001</v>
      </c>
      <c r="K3570" s="8">
        <f>SUMIFS(Baggrundsvariable!H$3:H$296,Baggrundsvariable!$A$3:$A$296,Samlet!$C3570,Baggrundsvariable!$C$3:$C$296,Samlet!$E3570)</f>
        <v>15.7</v>
      </c>
      <c r="L3570" s="8">
        <f>SUMIFS(Baggrundsvariable!I$3:I$296,Baggrundsvariable!$A$3:$A$296,Samlet!$C3570,Baggrundsvariable!$C$3:$C$296,Samlet!$E3570)</f>
        <v>4.2747784720012056</v>
      </c>
    </row>
    <row r="3571" spans="1:12">
      <c r="A3571">
        <v>4296</v>
      </c>
      <c r="B3571" t="s">
        <v>743</v>
      </c>
      <c r="C3571">
        <v>316</v>
      </c>
      <c r="D3571" t="s">
        <v>1267</v>
      </c>
      <c r="E3571">
        <v>2019</v>
      </c>
      <c r="F3571" s="15">
        <f>IF(VLOOKUP(IF($A3571&lt;1500,'BM011'!$D$5,IF($A3571&lt;1800,'BM011'!$D$5,IF($A3571&lt;2000,'BM011'!$D$5,$A3571))),'BM011'!$D$5:$U$607,'BM011'!U$609,0)="BRUG KOM",VLOOKUP($C3571,'BM010'!$C$5:$T$102,'BM010'!T$104,0),VLOOKUP(IF($A3571&lt;1500,'BM011'!$D$5,IF($A3571&lt;1800,'BM011'!$D$5,IF($A3571&lt;2000,'BM011'!$D$5,$A3571))),'BM011'!$D$5:$U$607,'BM011'!U$609,0))</f>
        <v>12204</v>
      </c>
      <c r="G3571">
        <f>SUMIFS(Baggrundsvariable!D$3:D$296,Baggrundsvariable!$A$3:$A$296,Samlet!$C3571,Baggrundsvariable!$C$3:$C$296,Samlet!$E3571)</f>
        <v>229668</v>
      </c>
      <c r="H3571" s="8">
        <f>SUMIFS(Baggrundsvariable!E$3:E$296,Baggrundsvariable!$A$3:$A$296,Samlet!$C3571,Baggrundsvariable!$C$3:$C$296,Samlet!$E3571)</f>
        <v>0.46666666666666679</v>
      </c>
      <c r="I3571" s="8">
        <f>SUMIFS(Baggrundsvariable!F$3:F$296,Baggrundsvariable!$A$3:$A$296,Samlet!$C3571,Baggrundsvariable!$C$3:$C$296,Samlet!$E3571)</f>
        <v>5.5</v>
      </c>
      <c r="J3571" s="8">
        <f>SUMIFS(Baggrundsvariable!G$3:G$296,Baggrundsvariable!$A$3:$A$296,Samlet!$C3571,Baggrundsvariable!$C$3:$C$296,Samlet!$E3571)</f>
        <v>20.100000000000001</v>
      </c>
      <c r="K3571" s="8">
        <f>SUMIFS(Baggrundsvariable!H$3:H$296,Baggrundsvariable!$A$3:$A$296,Samlet!$C3571,Baggrundsvariable!$C$3:$C$296,Samlet!$E3571)</f>
        <v>17.3</v>
      </c>
      <c r="L3571" s="8">
        <f>SUMIFS(Baggrundsvariable!I$3:I$296,Baggrundsvariable!$A$3:$A$296,Samlet!$C3571,Baggrundsvariable!$C$3:$C$296,Samlet!$E3571)</f>
        <v>6.9810957128090125</v>
      </c>
    </row>
    <row r="3572" spans="1:12">
      <c r="A3572">
        <v>4296</v>
      </c>
      <c r="B3572" t="s">
        <v>743</v>
      </c>
      <c r="C3572">
        <v>340</v>
      </c>
      <c r="D3572" t="s">
        <v>1270</v>
      </c>
      <c r="E3572">
        <v>2019</v>
      </c>
      <c r="F3572" s="15">
        <f>IF(VLOOKUP(IF($A3572&lt;1500,'BM011'!$D$5,IF($A3572&lt;1800,'BM011'!$D$5,IF($A3572&lt;2000,'BM011'!$D$5,$A3572))),'BM011'!$D$5:$U$607,'BM011'!U$609,0)="BRUG KOM",VLOOKUP($C3572,'BM010'!$C$5:$T$102,'BM010'!T$104,0),VLOOKUP(IF($A3572&lt;1500,'BM011'!$D$5,IF($A3572&lt;1800,'BM011'!$D$5,IF($A3572&lt;2000,'BM011'!$D$5,$A3572))),'BM011'!$D$5:$U$607,'BM011'!U$609,0))</f>
        <v>11065.25</v>
      </c>
      <c r="G3572">
        <f>SUMIFS(Baggrundsvariable!D$3:D$296,Baggrundsvariable!$A$3:$A$296,Samlet!$C3572,Baggrundsvariable!$C$3:$C$296,Samlet!$E3572)</f>
        <v>229600</v>
      </c>
      <c r="H3572" s="8">
        <f>SUMIFS(Baggrundsvariable!E$3:E$296,Baggrundsvariable!$A$3:$A$296,Samlet!$C3572,Baggrundsvariable!$C$3:$C$296,Samlet!$E3572)</f>
        <v>0.50833333333333341</v>
      </c>
      <c r="I3572" s="8">
        <f>SUMIFS(Baggrundsvariable!F$3:F$296,Baggrundsvariable!$A$3:$A$296,Samlet!$C3572,Baggrundsvariable!$C$3:$C$296,Samlet!$E3572)</f>
        <v>6.3</v>
      </c>
      <c r="J3572" s="8">
        <f>SUMIFS(Baggrundsvariable!G$3:G$296,Baggrundsvariable!$A$3:$A$296,Samlet!$C3572,Baggrundsvariable!$C$3:$C$296,Samlet!$E3572)</f>
        <v>18.600000000000001</v>
      </c>
      <c r="K3572" s="8">
        <f>SUMIFS(Baggrundsvariable!H$3:H$296,Baggrundsvariable!$A$3:$A$296,Samlet!$C3572,Baggrundsvariable!$C$3:$C$296,Samlet!$E3572)</f>
        <v>15.7</v>
      </c>
      <c r="L3572" s="8">
        <f>SUMIFS(Baggrundsvariable!I$3:I$296,Baggrundsvariable!$A$3:$A$296,Samlet!$C3572,Baggrundsvariable!$C$3:$C$296,Samlet!$E3572)</f>
        <v>4.2747784720012056</v>
      </c>
    </row>
    <row r="3573" spans="1:12">
      <c r="A3573">
        <v>4300</v>
      </c>
      <c r="B3573" t="s">
        <v>744</v>
      </c>
      <c r="C3573">
        <v>316</v>
      </c>
      <c r="D3573" t="s">
        <v>1267</v>
      </c>
      <c r="E3573">
        <v>2019</v>
      </c>
      <c r="F3573" s="15">
        <f>IF(VLOOKUP(IF($A3573&lt;1500,'BM011'!$D$5,IF($A3573&lt;1800,'BM011'!$D$5,IF($A3573&lt;2000,'BM011'!$D$5,$A3573))),'BM011'!$D$5:$U$607,'BM011'!U$609,0)="BRUG KOM",VLOOKUP($C3573,'BM010'!$C$5:$T$102,'BM010'!T$104,0),VLOOKUP(IF($A3573&lt;1500,'BM011'!$D$5,IF($A3573&lt;1800,'BM011'!$D$5,IF($A3573&lt;2000,'BM011'!$D$5,$A3573))),'BM011'!$D$5:$U$607,'BM011'!U$609,0))</f>
        <v>15998.5</v>
      </c>
      <c r="G3573">
        <f>SUMIFS(Baggrundsvariable!D$3:D$296,Baggrundsvariable!$A$3:$A$296,Samlet!$C3573,Baggrundsvariable!$C$3:$C$296,Samlet!$E3573)</f>
        <v>229668</v>
      </c>
      <c r="H3573" s="8">
        <f>SUMIFS(Baggrundsvariable!E$3:E$296,Baggrundsvariable!$A$3:$A$296,Samlet!$C3573,Baggrundsvariable!$C$3:$C$296,Samlet!$E3573)</f>
        <v>0.46666666666666679</v>
      </c>
      <c r="I3573" s="8">
        <f>SUMIFS(Baggrundsvariable!F$3:F$296,Baggrundsvariable!$A$3:$A$296,Samlet!$C3573,Baggrundsvariable!$C$3:$C$296,Samlet!$E3573)</f>
        <v>5.5</v>
      </c>
      <c r="J3573" s="8">
        <f>SUMIFS(Baggrundsvariable!G$3:G$296,Baggrundsvariable!$A$3:$A$296,Samlet!$C3573,Baggrundsvariable!$C$3:$C$296,Samlet!$E3573)</f>
        <v>20.100000000000001</v>
      </c>
      <c r="K3573" s="8">
        <f>SUMIFS(Baggrundsvariable!H$3:H$296,Baggrundsvariable!$A$3:$A$296,Samlet!$C3573,Baggrundsvariable!$C$3:$C$296,Samlet!$E3573)</f>
        <v>17.3</v>
      </c>
      <c r="L3573" s="8">
        <f>SUMIFS(Baggrundsvariable!I$3:I$296,Baggrundsvariable!$A$3:$A$296,Samlet!$C3573,Baggrundsvariable!$C$3:$C$296,Samlet!$E3573)</f>
        <v>6.9810957128090125</v>
      </c>
    </row>
    <row r="3574" spans="1:12">
      <c r="A3574">
        <v>4305</v>
      </c>
      <c r="B3574" t="s">
        <v>745</v>
      </c>
      <c r="C3574">
        <v>316</v>
      </c>
      <c r="D3574" t="s">
        <v>1267</v>
      </c>
      <c r="E3574">
        <v>2019</v>
      </c>
      <c r="F3574" s="15">
        <f>IF(VLOOKUP(IF($A3574&lt;1500,'BM011'!$D$5,IF($A3574&lt;1800,'BM011'!$D$5,IF($A3574&lt;2000,'BM011'!$D$5,$A3574))),'BM011'!$D$5:$U$607,'BM011'!U$609,0)="BRUG KOM",VLOOKUP($C3574,'BM010'!$C$5:$T$102,'BM010'!T$104,0),VLOOKUP(IF($A3574&lt;1500,'BM011'!$D$5,IF($A3574&lt;1800,'BM011'!$D$5,IF($A3574&lt;2000,'BM011'!$D$5,$A3574))),'BM011'!$D$5:$U$607,'BM011'!U$609,0))</f>
        <v>12204</v>
      </c>
      <c r="G3574">
        <f>SUMIFS(Baggrundsvariable!D$3:D$296,Baggrundsvariable!$A$3:$A$296,Samlet!$C3574,Baggrundsvariable!$C$3:$C$296,Samlet!$E3574)</f>
        <v>229668</v>
      </c>
      <c r="H3574" s="8">
        <f>SUMIFS(Baggrundsvariable!E$3:E$296,Baggrundsvariable!$A$3:$A$296,Samlet!$C3574,Baggrundsvariable!$C$3:$C$296,Samlet!$E3574)</f>
        <v>0.46666666666666679</v>
      </c>
      <c r="I3574" s="8">
        <f>SUMIFS(Baggrundsvariable!F$3:F$296,Baggrundsvariable!$A$3:$A$296,Samlet!$C3574,Baggrundsvariable!$C$3:$C$296,Samlet!$E3574)</f>
        <v>5.5</v>
      </c>
      <c r="J3574" s="8">
        <f>SUMIFS(Baggrundsvariable!G$3:G$296,Baggrundsvariable!$A$3:$A$296,Samlet!$C3574,Baggrundsvariable!$C$3:$C$296,Samlet!$E3574)</f>
        <v>20.100000000000001</v>
      </c>
      <c r="K3574" s="8">
        <f>SUMIFS(Baggrundsvariable!H$3:H$296,Baggrundsvariable!$A$3:$A$296,Samlet!$C3574,Baggrundsvariable!$C$3:$C$296,Samlet!$E3574)</f>
        <v>17.3</v>
      </c>
      <c r="L3574" s="8">
        <f>SUMIFS(Baggrundsvariable!I$3:I$296,Baggrundsvariable!$A$3:$A$296,Samlet!$C3574,Baggrundsvariable!$C$3:$C$296,Samlet!$E3574)</f>
        <v>6.9810957128090125</v>
      </c>
    </row>
    <row r="3575" spans="1:12">
      <c r="A3575">
        <v>4320</v>
      </c>
      <c r="B3575" t="s">
        <v>746</v>
      </c>
      <c r="C3575">
        <v>259</v>
      </c>
      <c r="D3575" t="s">
        <v>1266</v>
      </c>
      <c r="E3575">
        <v>2019</v>
      </c>
      <c r="F3575" s="15">
        <f>IF(VLOOKUP(IF($A3575&lt;1500,'BM011'!$D$5,IF($A3575&lt;1800,'BM011'!$D$5,IF($A3575&lt;2000,'BM011'!$D$5,$A3575))),'BM011'!$D$5:$U$607,'BM011'!U$609,0)="BRUG KOM",VLOOKUP($C3575,'BM010'!$C$5:$T$102,'BM010'!T$104,0),VLOOKUP(IF($A3575&lt;1500,'BM011'!$D$5,IF($A3575&lt;1800,'BM011'!$D$5,IF($A3575&lt;2000,'BM011'!$D$5,$A3575))),'BM011'!$D$5:$U$607,'BM011'!U$609,0))</f>
        <v>17894</v>
      </c>
      <c r="G3575">
        <f>SUMIFS(Baggrundsvariable!D$3:D$296,Baggrundsvariable!$A$3:$A$296,Samlet!$C3575,Baggrundsvariable!$C$3:$C$296,Samlet!$E3575)</f>
        <v>236936</v>
      </c>
      <c r="H3575" s="8">
        <f>SUMIFS(Baggrundsvariable!E$3:E$296,Baggrundsvariable!$A$3:$A$296,Samlet!$C3575,Baggrundsvariable!$C$3:$C$296,Samlet!$E3575)</f>
        <v>0.5083333333333333</v>
      </c>
      <c r="I3575" s="8">
        <f>SUMIFS(Baggrundsvariable!F$3:F$296,Baggrundsvariable!$A$3:$A$296,Samlet!$C3575,Baggrundsvariable!$C$3:$C$296,Samlet!$E3575)</f>
        <v>4.4000000000000004</v>
      </c>
      <c r="J3575" s="8">
        <f>SUMIFS(Baggrundsvariable!G$3:G$296,Baggrundsvariable!$A$3:$A$296,Samlet!$C3575,Baggrundsvariable!$C$3:$C$296,Samlet!$E3575)</f>
        <v>18.7</v>
      </c>
      <c r="K3575" s="8">
        <f>SUMIFS(Baggrundsvariable!H$3:H$296,Baggrundsvariable!$A$3:$A$296,Samlet!$C3575,Baggrundsvariable!$C$3:$C$296,Samlet!$E3575)</f>
        <v>12.3</v>
      </c>
      <c r="L3575" s="8">
        <f>SUMIFS(Baggrundsvariable!I$3:I$296,Baggrundsvariable!$A$3:$A$296,Samlet!$C3575,Baggrundsvariable!$C$3:$C$296,Samlet!$E3575)</f>
        <v>8.5537526857820261</v>
      </c>
    </row>
    <row r="3576" spans="1:12">
      <c r="A3576">
        <v>4320</v>
      </c>
      <c r="B3576" t="s">
        <v>746</v>
      </c>
      <c r="C3576">
        <v>265</v>
      </c>
      <c r="D3576" t="s">
        <v>1244</v>
      </c>
      <c r="E3576">
        <v>2019</v>
      </c>
      <c r="F3576" s="15">
        <f>IF(VLOOKUP(IF($A3576&lt;1500,'BM011'!$D$5,IF($A3576&lt;1800,'BM011'!$D$5,IF($A3576&lt;2000,'BM011'!$D$5,$A3576))),'BM011'!$D$5:$U$607,'BM011'!U$609,0)="BRUG KOM",VLOOKUP($C3576,'BM010'!$C$5:$T$102,'BM010'!T$104,0),VLOOKUP(IF($A3576&lt;1500,'BM011'!$D$5,IF($A3576&lt;1800,'BM011'!$D$5,IF($A3576&lt;2000,'BM011'!$D$5,$A3576))),'BM011'!$D$5:$U$607,'BM011'!U$609,0))</f>
        <v>17894</v>
      </c>
      <c r="G3576">
        <f>SUMIFS(Baggrundsvariable!D$3:D$296,Baggrundsvariable!$A$3:$A$296,Samlet!$C3576,Baggrundsvariable!$C$3:$C$296,Samlet!$E3576)</f>
        <v>260890</v>
      </c>
      <c r="H3576" s="8">
        <f>SUMIFS(Baggrundsvariable!E$3:E$296,Baggrundsvariable!$A$3:$A$296,Samlet!$C3576,Baggrundsvariable!$C$3:$C$296,Samlet!$E3576)</f>
        <v>0.52500000000000002</v>
      </c>
      <c r="I3576" s="8">
        <f>SUMIFS(Baggrundsvariable!F$3:F$296,Baggrundsvariable!$A$3:$A$296,Samlet!$C3576,Baggrundsvariable!$C$3:$C$296,Samlet!$E3576)</f>
        <v>5.3</v>
      </c>
      <c r="J3576" s="8">
        <f>SUMIFS(Baggrundsvariable!G$3:G$296,Baggrundsvariable!$A$3:$A$296,Samlet!$C3576,Baggrundsvariable!$C$3:$C$296,Samlet!$E3576)</f>
        <v>18.3</v>
      </c>
      <c r="K3576" s="8">
        <f>SUMIFS(Baggrundsvariable!H$3:H$296,Baggrundsvariable!$A$3:$A$296,Samlet!$C3576,Baggrundsvariable!$C$3:$C$296,Samlet!$E3576)</f>
        <v>11.2</v>
      </c>
      <c r="L3576" s="8">
        <f>SUMIFS(Baggrundsvariable!I$3:I$296,Baggrundsvariable!$A$3:$A$296,Samlet!$C3576,Baggrundsvariable!$C$3:$C$296,Samlet!$E3576)</f>
        <v>6.9885228116256499</v>
      </c>
    </row>
    <row r="3577" spans="1:12">
      <c r="A3577">
        <v>4320</v>
      </c>
      <c r="B3577" t="s">
        <v>746</v>
      </c>
      <c r="C3577">
        <v>350</v>
      </c>
      <c r="D3577" t="s">
        <v>1265</v>
      </c>
      <c r="E3577">
        <v>2019</v>
      </c>
      <c r="F3577" s="15">
        <f>IF(VLOOKUP(IF($A3577&lt;1500,'BM011'!$D$5,IF($A3577&lt;1800,'BM011'!$D$5,IF($A3577&lt;2000,'BM011'!$D$5,$A3577))),'BM011'!$D$5:$U$607,'BM011'!U$609,0)="BRUG KOM",VLOOKUP($C3577,'BM010'!$C$5:$T$102,'BM010'!T$104,0),VLOOKUP(IF($A3577&lt;1500,'BM011'!$D$5,IF($A3577&lt;1800,'BM011'!$D$5,IF($A3577&lt;2000,'BM011'!$D$5,$A3577))),'BM011'!$D$5:$U$607,'BM011'!U$609,0))</f>
        <v>17894</v>
      </c>
      <c r="G3577">
        <f>SUMIFS(Baggrundsvariable!D$3:D$296,Baggrundsvariable!$A$3:$A$296,Samlet!$C3577,Baggrundsvariable!$C$3:$C$296,Samlet!$E3577)</f>
        <v>258246</v>
      </c>
      <c r="H3577" s="8">
        <f>SUMIFS(Baggrundsvariable!E$3:E$296,Baggrundsvariable!$A$3:$A$296,Samlet!$C3577,Baggrundsvariable!$C$3:$C$296,Samlet!$E3577)</f>
        <v>0.40833333333333338</v>
      </c>
      <c r="I3577" s="8">
        <f>SUMIFS(Baggrundsvariable!F$3:F$296,Baggrundsvariable!$A$3:$A$296,Samlet!$C3577,Baggrundsvariable!$C$3:$C$296,Samlet!$E3577)</f>
        <v>4.0999999999999996</v>
      </c>
      <c r="J3577" s="8">
        <f>SUMIFS(Baggrundsvariable!G$3:G$296,Baggrundsvariable!$A$3:$A$296,Samlet!$C3577,Baggrundsvariable!$C$3:$C$296,Samlet!$E3577)</f>
        <v>13</v>
      </c>
      <c r="K3577" s="8">
        <f>SUMIFS(Baggrundsvariable!H$3:H$296,Baggrundsvariable!$A$3:$A$296,Samlet!$C3577,Baggrundsvariable!$C$3:$C$296,Samlet!$E3577)</f>
        <v>12.2</v>
      </c>
      <c r="L3577" s="8">
        <f>SUMIFS(Baggrundsvariable!I$3:I$296,Baggrundsvariable!$A$3:$A$296,Samlet!$C3577,Baggrundsvariable!$C$3:$C$296,Samlet!$E3577)</f>
        <v>4.1800930898675261</v>
      </c>
    </row>
    <row r="3578" spans="1:12">
      <c r="A3578">
        <v>4330</v>
      </c>
      <c r="B3578" t="s">
        <v>747</v>
      </c>
      <c r="C3578">
        <v>316</v>
      </c>
      <c r="D3578" t="s">
        <v>1267</v>
      </c>
      <c r="E3578">
        <v>2019</v>
      </c>
      <c r="F3578" s="15">
        <f>IF(VLOOKUP(IF($A3578&lt;1500,'BM011'!$D$5,IF($A3578&lt;1800,'BM011'!$D$5,IF($A3578&lt;2000,'BM011'!$D$5,$A3578))),'BM011'!$D$5:$U$607,'BM011'!U$609,0)="BRUG KOM",VLOOKUP($C3578,'BM010'!$C$5:$T$102,'BM010'!T$104,0),VLOOKUP(IF($A3578&lt;1500,'BM011'!$D$5,IF($A3578&lt;1800,'BM011'!$D$5,IF($A3578&lt;2000,'BM011'!$D$5,$A3578))),'BM011'!$D$5:$U$607,'BM011'!U$609,0))</f>
        <v>15148.75</v>
      </c>
      <c r="G3578">
        <f>SUMIFS(Baggrundsvariable!D$3:D$296,Baggrundsvariable!$A$3:$A$296,Samlet!$C3578,Baggrundsvariable!$C$3:$C$296,Samlet!$E3578)</f>
        <v>229668</v>
      </c>
      <c r="H3578" s="8">
        <f>SUMIFS(Baggrundsvariable!E$3:E$296,Baggrundsvariable!$A$3:$A$296,Samlet!$C3578,Baggrundsvariable!$C$3:$C$296,Samlet!$E3578)</f>
        <v>0.46666666666666679</v>
      </c>
      <c r="I3578" s="8">
        <f>SUMIFS(Baggrundsvariable!F$3:F$296,Baggrundsvariable!$A$3:$A$296,Samlet!$C3578,Baggrundsvariable!$C$3:$C$296,Samlet!$E3578)</f>
        <v>5.5</v>
      </c>
      <c r="J3578" s="8">
        <f>SUMIFS(Baggrundsvariable!G$3:G$296,Baggrundsvariable!$A$3:$A$296,Samlet!$C3578,Baggrundsvariable!$C$3:$C$296,Samlet!$E3578)</f>
        <v>20.100000000000001</v>
      </c>
      <c r="K3578" s="8">
        <f>SUMIFS(Baggrundsvariable!H$3:H$296,Baggrundsvariable!$A$3:$A$296,Samlet!$C3578,Baggrundsvariable!$C$3:$C$296,Samlet!$E3578)</f>
        <v>17.3</v>
      </c>
      <c r="L3578" s="8">
        <f>SUMIFS(Baggrundsvariable!I$3:I$296,Baggrundsvariable!$A$3:$A$296,Samlet!$C3578,Baggrundsvariable!$C$3:$C$296,Samlet!$E3578)</f>
        <v>6.9810957128090125</v>
      </c>
    </row>
    <row r="3579" spans="1:12">
      <c r="A3579">
        <v>4330</v>
      </c>
      <c r="B3579" t="s">
        <v>747</v>
      </c>
      <c r="C3579">
        <v>329</v>
      </c>
      <c r="D3579" t="s">
        <v>1269</v>
      </c>
      <c r="E3579">
        <v>2019</v>
      </c>
      <c r="F3579" s="15">
        <f>IF(VLOOKUP(IF($A3579&lt;1500,'BM011'!$D$5,IF($A3579&lt;1800,'BM011'!$D$5,IF($A3579&lt;2000,'BM011'!$D$5,$A3579))),'BM011'!$D$5:$U$607,'BM011'!U$609,0)="BRUG KOM",VLOOKUP($C3579,'BM010'!$C$5:$T$102,'BM010'!T$104,0),VLOOKUP(IF($A3579&lt;1500,'BM011'!$D$5,IF($A3579&lt;1800,'BM011'!$D$5,IF($A3579&lt;2000,'BM011'!$D$5,$A3579))),'BM011'!$D$5:$U$607,'BM011'!U$609,0))</f>
        <v>15148.75</v>
      </c>
      <c r="G3579">
        <f>SUMIFS(Baggrundsvariable!D$3:D$296,Baggrundsvariable!$A$3:$A$296,Samlet!$C3579,Baggrundsvariable!$C$3:$C$296,Samlet!$E3579)</f>
        <v>229385</v>
      </c>
      <c r="H3579" s="8">
        <f>SUMIFS(Baggrundsvariable!E$3:E$296,Baggrundsvariable!$A$3:$A$296,Samlet!$C3579,Baggrundsvariable!$C$3:$C$296,Samlet!$E3579)</f>
        <v>0.53333333333333333</v>
      </c>
      <c r="I3579" s="8">
        <f>SUMIFS(Baggrundsvariable!F$3:F$296,Baggrundsvariable!$A$3:$A$296,Samlet!$C3579,Baggrundsvariable!$C$3:$C$296,Samlet!$E3579)</f>
        <v>3.9</v>
      </c>
      <c r="J3579" s="8">
        <f>SUMIFS(Baggrundsvariable!G$3:G$296,Baggrundsvariable!$A$3:$A$296,Samlet!$C3579,Baggrundsvariable!$C$3:$C$296,Samlet!$E3579)</f>
        <v>20.6</v>
      </c>
      <c r="K3579" s="8">
        <f>SUMIFS(Baggrundsvariable!H$3:H$296,Baggrundsvariable!$A$3:$A$296,Samlet!$C3579,Baggrundsvariable!$C$3:$C$296,Samlet!$E3579)</f>
        <v>13.1</v>
      </c>
      <c r="L3579" s="8">
        <f>SUMIFS(Baggrundsvariable!I$3:I$296,Baggrundsvariable!$A$3:$A$296,Samlet!$C3579,Baggrundsvariable!$C$3:$C$296,Samlet!$E3579)</f>
        <v>9.3049359620089227</v>
      </c>
    </row>
    <row r="3580" spans="1:12">
      <c r="A3580">
        <v>4330</v>
      </c>
      <c r="B3580" t="s">
        <v>747</v>
      </c>
      <c r="C3580">
        <v>350</v>
      </c>
      <c r="D3580" t="s">
        <v>1265</v>
      </c>
      <c r="E3580">
        <v>2019</v>
      </c>
      <c r="F3580" s="15">
        <f>IF(VLOOKUP(IF($A3580&lt;1500,'BM011'!$D$5,IF($A3580&lt;1800,'BM011'!$D$5,IF($A3580&lt;2000,'BM011'!$D$5,$A3580))),'BM011'!$D$5:$U$607,'BM011'!U$609,0)="BRUG KOM",VLOOKUP($C3580,'BM010'!$C$5:$T$102,'BM010'!T$104,0),VLOOKUP(IF($A3580&lt;1500,'BM011'!$D$5,IF($A3580&lt;1800,'BM011'!$D$5,IF($A3580&lt;2000,'BM011'!$D$5,$A3580))),'BM011'!$D$5:$U$607,'BM011'!U$609,0))</f>
        <v>15148.75</v>
      </c>
      <c r="G3580">
        <f>SUMIFS(Baggrundsvariable!D$3:D$296,Baggrundsvariable!$A$3:$A$296,Samlet!$C3580,Baggrundsvariable!$C$3:$C$296,Samlet!$E3580)</f>
        <v>258246</v>
      </c>
      <c r="H3580" s="8">
        <f>SUMIFS(Baggrundsvariable!E$3:E$296,Baggrundsvariable!$A$3:$A$296,Samlet!$C3580,Baggrundsvariable!$C$3:$C$296,Samlet!$E3580)</f>
        <v>0.40833333333333338</v>
      </c>
      <c r="I3580" s="8">
        <f>SUMIFS(Baggrundsvariable!F$3:F$296,Baggrundsvariable!$A$3:$A$296,Samlet!$C3580,Baggrundsvariable!$C$3:$C$296,Samlet!$E3580)</f>
        <v>4.0999999999999996</v>
      </c>
      <c r="J3580" s="8">
        <f>SUMIFS(Baggrundsvariable!G$3:G$296,Baggrundsvariable!$A$3:$A$296,Samlet!$C3580,Baggrundsvariable!$C$3:$C$296,Samlet!$E3580)</f>
        <v>13</v>
      </c>
      <c r="K3580" s="8">
        <f>SUMIFS(Baggrundsvariable!H$3:H$296,Baggrundsvariable!$A$3:$A$296,Samlet!$C3580,Baggrundsvariable!$C$3:$C$296,Samlet!$E3580)</f>
        <v>12.2</v>
      </c>
      <c r="L3580" s="8">
        <f>SUMIFS(Baggrundsvariable!I$3:I$296,Baggrundsvariable!$A$3:$A$296,Samlet!$C3580,Baggrundsvariable!$C$3:$C$296,Samlet!$E3580)</f>
        <v>4.1800930898675261</v>
      </c>
    </row>
    <row r="3581" spans="1:12">
      <c r="A3581">
        <v>4340</v>
      </c>
      <c r="B3581" t="s">
        <v>748</v>
      </c>
      <c r="C3581">
        <v>316</v>
      </c>
      <c r="D3581" t="s">
        <v>1267</v>
      </c>
      <c r="E3581">
        <v>2019</v>
      </c>
      <c r="F3581" s="15">
        <f>IF(VLOOKUP(IF($A3581&lt;1500,'BM011'!$D$5,IF($A3581&lt;1800,'BM011'!$D$5,IF($A3581&lt;2000,'BM011'!$D$5,$A3581))),'BM011'!$D$5:$U$607,'BM011'!U$609,0)="BRUG KOM",VLOOKUP($C3581,'BM010'!$C$5:$T$102,'BM010'!T$104,0),VLOOKUP(IF($A3581&lt;1500,'BM011'!$D$5,IF($A3581&lt;1800,'BM011'!$D$5,IF($A3581&lt;2000,'BM011'!$D$5,$A3581))),'BM011'!$D$5:$U$607,'BM011'!U$609,0))</f>
        <v>11634.5</v>
      </c>
      <c r="G3581">
        <f>SUMIFS(Baggrundsvariable!D$3:D$296,Baggrundsvariable!$A$3:$A$296,Samlet!$C3581,Baggrundsvariable!$C$3:$C$296,Samlet!$E3581)</f>
        <v>229668</v>
      </c>
      <c r="H3581" s="8">
        <f>SUMIFS(Baggrundsvariable!E$3:E$296,Baggrundsvariable!$A$3:$A$296,Samlet!$C3581,Baggrundsvariable!$C$3:$C$296,Samlet!$E3581)</f>
        <v>0.46666666666666679</v>
      </c>
      <c r="I3581" s="8">
        <f>SUMIFS(Baggrundsvariable!F$3:F$296,Baggrundsvariable!$A$3:$A$296,Samlet!$C3581,Baggrundsvariable!$C$3:$C$296,Samlet!$E3581)</f>
        <v>5.5</v>
      </c>
      <c r="J3581" s="8">
        <f>SUMIFS(Baggrundsvariable!G$3:G$296,Baggrundsvariable!$A$3:$A$296,Samlet!$C3581,Baggrundsvariable!$C$3:$C$296,Samlet!$E3581)</f>
        <v>20.100000000000001</v>
      </c>
      <c r="K3581" s="8">
        <f>SUMIFS(Baggrundsvariable!H$3:H$296,Baggrundsvariable!$A$3:$A$296,Samlet!$C3581,Baggrundsvariable!$C$3:$C$296,Samlet!$E3581)</f>
        <v>17.3</v>
      </c>
      <c r="L3581" s="8">
        <f>SUMIFS(Baggrundsvariable!I$3:I$296,Baggrundsvariable!$A$3:$A$296,Samlet!$C3581,Baggrundsvariable!$C$3:$C$296,Samlet!$E3581)</f>
        <v>6.9810957128090125</v>
      </c>
    </row>
    <row r="3582" spans="1:12">
      <c r="A3582">
        <v>4340</v>
      </c>
      <c r="B3582" t="s">
        <v>748</v>
      </c>
      <c r="C3582">
        <v>350</v>
      </c>
      <c r="D3582" t="s">
        <v>1265</v>
      </c>
      <c r="E3582">
        <v>2019</v>
      </c>
      <c r="F3582" s="15">
        <f>IF(VLOOKUP(IF($A3582&lt;1500,'BM011'!$D$5,IF($A3582&lt;1800,'BM011'!$D$5,IF($A3582&lt;2000,'BM011'!$D$5,$A3582))),'BM011'!$D$5:$U$607,'BM011'!U$609,0)="BRUG KOM",VLOOKUP($C3582,'BM010'!$C$5:$T$102,'BM010'!T$104,0),VLOOKUP(IF($A3582&lt;1500,'BM011'!$D$5,IF($A3582&lt;1800,'BM011'!$D$5,IF($A3582&lt;2000,'BM011'!$D$5,$A3582))),'BM011'!$D$5:$U$607,'BM011'!U$609,0))</f>
        <v>11634.5</v>
      </c>
      <c r="G3582">
        <f>SUMIFS(Baggrundsvariable!D$3:D$296,Baggrundsvariable!$A$3:$A$296,Samlet!$C3582,Baggrundsvariable!$C$3:$C$296,Samlet!$E3582)</f>
        <v>258246</v>
      </c>
      <c r="H3582" s="8">
        <f>SUMIFS(Baggrundsvariable!E$3:E$296,Baggrundsvariable!$A$3:$A$296,Samlet!$C3582,Baggrundsvariable!$C$3:$C$296,Samlet!$E3582)</f>
        <v>0.40833333333333338</v>
      </c>
      <c r="I3582" s="8">
        <f>SUMIFS(Baggrundsvariable!F$3:F$296,Baggrundsvariable!$A$3:$A$296,Samlet!$C3582,Baggrundsvariable!$C$3:$C$296,Samlet!$E3582)</f>
        <v>4.0999999999999996</v>
      </c>
      <c r="J3582" s="8">
        <f>SUMIFS(Baggrundsvariable!G$3:G$296,Baggrundsvariable!$A$3:$A$296,Samlet!$C3582,Baggrundsvariable!$C$3:$C$296,Samlet!$E3582)</f>
        <v>13</v>
      </c>
      <c r="K3582" s="8">
        <f>SUMIFS(Baggrundsvariable!H$3:H$296,Baggrundsvariable!$A$3:$A$296,Samlet!$C3582,Baggrundsvariable!$C$3:$C$296,Samlet!$E3582)</f>
        <v>12.2</v>
      </c>
      <c r="L3582" s="8">
        <f>SUMIFS(Baggrundsvariable!I$3:I$296,Baggrundsvariable!$A$3:$A$296,Samlet!$C3582,Baggrundsvariable!$C$3:$C$296,Samlet!$E3582)</f>
        <v>4.1800930898675261</v>
      </c>
    </row>
    <row r="3583" spans="1:12">
      <c r="A3583">
        <v>4350</v>
      </c>
      <c r="B3583" t="s">
        <v>749</v>
      </c>
      <c r="C3583">
        <v>316</v>
      </c>
      <c r="D3583" t="s">
        <v>1267</v>
      </c>
      <c r="E3583">
        <v>2019</v>
      </c>
      <c r="F3583" s="15">
        <f>IF(VLOOKUP(IF($A3583&lt;1500,'BM011'!$D$5,IF($A3583&lt;1800,'BM011'!$D$5,IF($A3583&lt;2000,'BM011'!$D$5,$A3583))),'BM011'!$D$5:$U$607,'BM011'!U$609,0)="BRUG KOM",VLOOKUP($C3583,'BM010'!$C$5:$T$102,'BM010'!T$104,0),VLOOKUP(IF($A3583&lt;1500,'BM011'!$D$5,IF($A3583&lt;1800,'BM011'!$D$5,IF($A3583&lt;2000,'BM011'!$D$5,$A3583))),'BM011'!$D$5:$U$607,'BM011'!U$609,0))</f>
        <v>12204</v>
      </c>
      <c r="G3583">
        <f>SUMIFS(Baggrundsvariable!D$3:D$296,Baggrundsvariable!$A$3:$A$296,Samlet!$C3583,Baggrundsvariable!$C$3:$C$296,Samlet!$E3583)</f>
        <v>229668</v>
      </c>
      <c r="H3583" s="8">
        <f>SUMIFS(Baggrundsvariable!E$3:E$296,Baggrundsvariable!$A$3:$A$296,Samlet!$C3583,Baggrundsvariable!$C$3:$C$296,Samlet!$E3583)</f>
        <v>0.46666666666666679</v>
      </c>
      <c r="I3583" s="8">
        <f>SUMIFS(Baggrundsvariable!F$3:F$296,Baggrundsvariable!$A$3:$A$296,Samlet!$C3583,Baggrundsvariable!$C$3:$C$296,Samlet!$E3583)</f>
        <v>5.5</v>
      </c>
      <c r="J3583" s="8">
        <f>SUMIFS(Baggrundsvariable!G$3:G$296,Baggrundsvariable!$A$3:$A$296,Samlet!$C3583,Baggrundsvariable!$C$3:$C$296,Samlet!$E3583)</f>
        <v>20.100000000000001</v>
      </c>
      <c r="K3583" s="8">
        <f>SUMIFS(Baggrundsvariable!H$3:H$296,Baggrundsvariable!$A$3:$A$296,Samlet!$C3583,Baggrundsvariable!$C$3:$C$296,Samlet!$E3583)</f>
        <v>17.3</v>
      </c>
      <c r="L3583" s="8">
        <f>SUMIFS(Baggrundsvariable!I$3:I$296,Baggrundsvariable!$A$3:$A$296,Samlet!$C3583,Baggrundsvariable!$C$3:$C$296,Samlet!$E3583)</f>
        <v>6.9810957128090125</v>
      </c>
    </row>
    <row r="3584" spans="1:12">
      <c r="A3584">
        <v>4360</v>
      </c>
      <c r="B3584" t="s">
        <v>750</v>
      </c>
      <c r="C3584">
        <v>316</v>
      </c>
      <c r="D3584" t="s">
        <v>1267</v>
      </c>
      <c r="E3584">
        <v>2019</v>
      </c>
      <c r="F3584" s="15">
        <f>IF(VLOOKUP(IF($A3584&lt;1500,'BM011'!$D$5,IF($A3584&lt;1800,'BM011'!$D$5,IF($A3584&lt;2000,'BM011'!$D$5,$A3584))),'BM011'!$D$5:$U$607,'BM011'!U$609,0)="BRUG KOM",VLOOKUP($C3584,'BM010'!$C$5:$T$102,'BM010'!T$104,0),VLOOKUP(IF($A3584&lt;1500,'BM011'!$D$5,IF($A3584&lt;1800,'BM011'!$D$5,IF($A3584&lt;2000,'BM011'!$D$5,$A3584))),'BM011'!$D$5:$U$607,'BM011'!U$609,0))</f>
        <v>12204</v>
      </c>
      <c r="G3584">
        <f>SUMIFS(Baggrundsvariable!D$3:D$296,Baggrundsvariable!$A$3:$A$296,Samlet!$C3584,Baggrundsvariable!$C$3:$C$296,Samlet!$E3584)</f>
        <v>229668</v>
      </c>
      <c r="H3584" s="8">
        <f>SUMIFS(Baggrundsvariable!E$3:E$296,Baggrundsvariable!$A$3:$A$296,Samlet!$C3584,Baggrundsvariable!$C$3:$C$296,Samlet!$E3584)</f>
        <v>0.46666666666666679</v>
      </c>
      <c r="I3584" s="8">
        <f>SUMIFS(Baggrundsvariable!F$3:F$296,Baggrundsvariable!$A$3:$A$296,Samlet!$C3584,Baggrundsvariable!$C$3:$C$296,Samlet!$E3584)</f>
        <v>5.5</v>
      </c>
      <c r="J3584" s="8">
        <f>SUMIFS(Baggrundsvariable!G$3:G$296,Baggrundsvariable!$A$3:$A$296,Samlet!$C3584,Baggrundsvariable!$C$3:$C$296,Samlet!$E3584)</f>
        <v>20.100000000000001</v>
      </c>
      <c r="K3584" s="8">
        <f>SUMIFS(Baggrundsvariable!H$3:H$296,Baggrundsvariable!$A$3:$A$296,Samlet!$C3584,Baggrundsvariable!$C$3:$C$296,Samlet!$E3584)</f>
        <v>17.3</v>
      </c>
      <c r="L3584" s="8">
        <f>SUMIFS(Baggrundsvariable!I$3:I$296,Baggrundsvariable!$A$3:$A$296,Samlet!$C3584,Baggrundsvariable!$C$3:$C$296,Samlet!$E3584)</f>
        <v>6.9810957128090125</v>
      </c>
    </row>
    <row r="3585" spans="1:12">
      <c r="A3585">
        <v>4360</v>
      </c>
      <c r="B3585" t="s">
        <v>750</v>
      </c>
      <c r="C3585">
        <v>329</v>
      </c>
      <c r="D3585" t="s">
        <v>1269</v>
      </c>
      <c r="E3585">
        <v>2019</v>
      </c>
      <c r="F3585" s="15">
        <f>IF(VLOOKUP(IF($A3585&lt;1500,'BM011'!$D$5,IF($A3585&lt;1800,'BM011'!$D$5,IF($A3585&lt;2000,'BM011'!$D$5,$A3585))),'BM011'!$D$5:$U$607,'BM011'!U$609,0)="BRUG KOM",VLOOKUP($C3585,'BM010'!$C$5:$T$102,'BM010'!T$104,0),VLOOKUP(IF($A3585&lt;1500,'BM011'!$D$5,IF($A3585&lt;1800,'BM011'!$D$5,IF($A3585&lt;2000,'BM011'!$D$5,$A3585))),'BM011'!$D$5:$U$607,'BM011'!U$609,0))</f>
        <v>13942.5</v>
      </c>
      <c r="G3585">
        <f>SUMIFS(Baggrundsvariable!D$3:D$296,Baggrundsvariable!$A$3:$A$296,Samlet!$C3585,Baggrundsvariable!$C$3:$C$296,Samlet!$E3585)</f>
        <v>229385</v>
      </c>
      <c r="H3585" s="8">
        <f>SUMIFS(Baggrundsvariable!E$3:E$296,Baggrundsvariable!$A$3:$A$296,Samlet!$C3585,Baggrundsvariable!$C$3:$C$296,Samlet!$E3585)</f>
        <v>0.53333333333333333</v>
      </c>
      <c r="I3585" s="8">
        <f>SUMIFS(Baggrundsvariable!F$3:F$296,Baggrundsvariable!$A$3:$A$296,Samlet!$C3585,Baggrundsvariable!$C$3:$C$296,Samlet!$E3585)</f>
        <v>3.9</v>
      </c>
      <c r="J3585" s="8">
        <f>SUMIFS(Baggrundsvariable!G$3:G$296,Baggrundsvariable!$A$3:$A$296,Samlet!$C3585,Baggrundsvariable!$C$3:$C$296,Samlet!$E3585)</f>
        <v>20.6</v>
      </c>
      <c r="K3585" s="8">
        <f>SUMIFS(Baggrundsvariable!H$3:H$296,Baggrundsvariable!$A$3:$A$296,Samlet!$C3585,Baggrundsvariable!$C$3:$C$296,Samlet!$E3585)</f>
        <v>13.1</v>
      </c>
      <c r="L3585" s="8">
        <f>SUMIFS(Baggrundsvariable!I$3:I$296,Baggrundsvariable!$A$3:$A$296,Samlet!$C3585,Baggrundsvariable!$C$3:$C$296,Samlet!$E3585)</f>
        <v>9.3049359620089227</v>
      </c>
    </row>
    <row r="3586" spans="1:12">
      <c r="A3586">
        <v>4370</v>
      </c>
      <c r="B3586" t="s">
        <v>751</v>
      </c>
      <c r="C3586">
        <v>316</v>
      </c>
      <c r="D3586" t="s">
        <v>1267</v>
      </c>
      <c r="E3586">
        <v>2019</v>
      </c>
      <c r="F3586" s="15">
        <f>IF(VLOOKUP(IF($A3586&lt;1500,'BM011'!$D$5,IF($A3586&lt;1800,'BM011'!$D$5,IF($A3586&lt;2000,'BM011'!$D$5,$A3586))),'BM011'!$D$5:$U$607,'BM011'!U$609,0)="BRUG KOM",VLOOKUP($C3586,'BM010'!$C$5:$T$102,'BM010'!T$104,0),VLOOKUP(IF($A3586&lt;1500,'BM011'!$D$5,IF($A3586&lt;1800,'BM011'!$D$5,IF($A3586&lt;2000,'BM011'!$D$5,$A3586))),'BM011'!$D$5:$U$607,'BM011'!U$609,0))</f>
        <v>8738.5</v>
      </c>
      <c r="G3586">
        <f>SUMIFS(Baggrundsvariable!D$3:D$296,Baggrundsvariable!$A$3:$A$296,Samlet!$C3586,Baggrundsvariable!$C$3:$C$296,Samlet!$E3586)</f>
        <v>229668</v>
      </c>
      <c r="H3586" s="8">
        <f>SUMIFS(Baggrundsvariable!E$3:E$296,Baggrundsvariable!$A$3:$A$296,Samlet!$C3586,Baggrundsvariable!$C$3:$C$296,Samlet!$E3586)</f>
        <v>0.46666666666666679</v>
      </c>
      <c r="I3586" s="8">
        <f>SUMIFS(Baggrundsvariable!F$3:F$296,Baggrundsvariable!$A$3:$A$296,Samlet!$C3586,Baggrundsvariable!$C$3:$C$296,Samlet!$E3586)</f>
        <v>5.5</v>
      </c>
      <c r="J3586" s="8">
        <f>SUMIFS(Baggrundsvariable!G$3:G$296,Baggrundsvariable!$A$3:$A$296,Samlet!$C3586,Baggrundsvariable!$C$3:$C$296,Samlet!$E3586)</f>
        <v>20.100000000000001</v>
      </c>
      <c r="K3586" s="8">
        <f>SUMIFS(Baggrundsvariable!H$3:H$296,Baggrundsvariable!$A$3:$A$296,Samlet!$C3586,Baggrundsvariable!$C$3:$C$296,Samlet!$E3586)</f>
        <v>17.3</v>
      </c>
      <c r="L3586" s="8">
        <f>SUMIFS(Baggrundsvariable!I$3:I$296,Baggrundsvariable!$A$3:$A$296,Samlet!$C3586,Baggrundsvariable!$C$3:$C$296,Samlet!$E3586)</f>
        <v>6.9810957128090125</v>
      </c>
    </row>
    <row r="3587" spans="1:12">
      <c r="A3587">
        <v>4370</v>
      </c>
      <c r="B3587" t="s">
        <v>751</v>
      </c>
      <c r="C3587">
        <v>329</v>
      </c>
      <c r="D3587" t="s">
        <v>1269</v>
      </c>
      <c r="E3587">
        <v>2019</v>
      </c>
      <c r="F3587" s="15">
        <f>IF(VLOOKUP(IF($A3587&lt;1500,'BM011'!$D$5,IF($A3587&lt;1800,'BM011'!$D$5,IF($A3587&lt;2000,'BM011'!$D$5,$A3587))),'BM011'!$D$5:$U$607,'BM011'!U$609,0)="BRUG KOM",VLOOKUP($C3587,'BM010'!$C$5:$T$102,'BM010'!T$104,0),VLOOKUP(IF($A3587&lt;1500,'BM011'!$D$5,IF($A3587&lt;1800,'BM011'!$D$5,IF($A3587&lt;2000,'BM011'!$D$5,$A3587))),'BM011'!$D$5:$U$607,'BM011'!U$609,0))</f>
        <v>8738.5</v>
      </c>
      <c r="G3587">
        <f>SUMIFS(Baggrundsvariable!D$3:D$296,Baggrundsvariable!$A$3:$A$296,Samlet!$C3587,Baggrundsvariable!$C$3:$C$296,Samlet!$E3587)</f>
        <v>229385</v>
      </c>
      <c r="H3587" s="8">
        <f>SUMIFS(Baggrundsvariable!E$3:E$296,Baggrundsvariable!$A$3:$A$296,Samlet!$C3587,Baggrundsvariable!$C$3:$C$296,Samlet!$E3587)</f>
        <v>0.53333333333333333</v>
      </c>
      <c r="I3587" s="8">
        <f>SUMIFS(Baggrundsvariable!F$3:F$296,Baggrundsvariable!$A$3:$A$296,Samlet!$C3587,Baggrundsvariable!$C$3:$C$296,Samlet!$E3587)</f>
        <v>3.9</v>
      </c>
      <c r="J3587" s="8">
        <f>SUMIFS(Baggrundsvariable!G$3:G$296,Baggrundsvariable!$A$3:$A$296,Samlet!$C3587,Baggrundsvariable!$C$3:$C$296,Samlet!$E3587)</f>
        <v>20.6</v>
      </c>
      <c r="K3587" s="8">
        <f>SUMIFS(Baggrundsvariable!H$3:H$296,Baggrundsvariable!$A$3:$A$296,Samlet!$C3587,Baggrundsvariable!$C$3:$C$296,Samlet!$E3587)</f>
        <v>13.1</v>
      </c>
      <c r="L3587" s="8">
        <f>SUMIFS(Baggrundsvariable!I$3:I$296,Baggrundsvariable!$A$3:$A$296,Samlet!$C3587,Baggrundsvariable!$C$3:$C$296,Samlet!$E3587)</f>
        <v>9.3049359620089227</v>
      </c>
    </row>
    <row r="3588" spans="1:12">
      <c r="A3588">
        <v>4370</v>
      </c>
      <c r="B3588" t="s">
        <v>751</v>
      </c>
      <c r="C3588">
        <v>340</v>
      </c>
      <c r="D3588" t="s">
        <v>1270</v>
      </c>
      <c r="E3588">
        <v>2019</v>
      </c>
      <c r="F3588" s="15">
        <f>IF(VLOOKUP(IF($A3588&lt;1500,'BM011'!$D$5,IF($A3588&lt;1800,'BM011'!$D$5,IF($A3588&lt;2000,'BM011'!$D$5,$A3588))),'BM011'!$D$5:$U$607,'BM011'!U$609,0)="BRUG KOM",VLOOKUP($C3588,'BM010'!$C$5:$T$102,'BM010'!T$104,0),VLOOKUP(IF($A3588&lt;1500,'BM011'!$D$5,IF($A3588&lt;1800,'BM011'!$D$5,IF($A3588&lt;2000,'BM011'!$D$5,$A3588))),'BM011'!$D$5:$U$607,'BM011'!U$609,0))</f>
        <v>8738.5</v>
      </c>
      <c r="G3588">
        <f>SUMIFS(Baggrundsvariable!D$3:D$296,Baggrundsvariable!$A$3:$A$296,Samlet!$C3588,Baggrundsvariable!$C$3:$C$296,Samlet!$E3588)</f>
        <v>229600</v>
      </c>
      <c r="H3588" s="8">
        <f>SUMIFS(Baggrundsvariable!E$3:E$296,Baggrundsvariable!$A$3:$A$296,Samlet!$C3588,Baggrundsvariable!$C$3:$C$296,Samlet!$E3588)</f>
        <v>0.50833333333333341</v>
      </c>
      <c r="I3588" s="8">
        <f>SUMIFS(Baggrundsvariable!F$3:F$296,Baggrundsvariable!$A$3:$A$296,Samlet!$C3588,Baggrundsvariable!$C$3:$C$296,Samlet!$E3588)</f>
        <v>6.3</v>
      </c>
      <c r="J3588" s="8">
        <f>SUMIFS(Baggrundsvariable!G$3:G$296,Baggrundsvariable!$A$3:$A$296,Samlet!$C3588,Baggrundsvariable!$C$3:$C$296,Samlet!$E3588)</f>
        <v>18.600000000000001</v>
      </c>
      <c r="K3588" s="8">
        <f>SUMIFS(Baggrundsvariable!H$3:H$296,Baggrundsvariable!$A$3:$A$296,Samlet!$C3588,Baggrundsvariable!$C$3:$C$296,Samlet!$E3588)</f>
        <v>15.7</v>
      </c>
      <c r="L3588" s="8">
        <f>SUMIFS(Baggrundsvariable!I$3:I$296,Baggrundsvariable!$A$3:$A$296,Samlet!$C3588,Baggrundsvariable!$C$3:$C$296,Samlet!$E3588)</f>
        <v>4.2747784720012056</v>
      </c>
    </row>
    <row r="3589" spans="1:12">
      <c r="A3589">
        <v>4390</v>
      </c>
      <c r="B3589" t="s">
        <v>752</v>
      </c>
      <c r="C3589">
        <v>316</v>
      </c>
      <c r="D3589" t="s">
        <v>1267</v>
      </c>
      <c r="E3589">
        <v>2019</v>
      </c>
      <c r="F3589" s="15">
        <f>IF(VLOOKUP(IF($A3589&lt;1500,'BM011'!$D$5,IF($A3589&lt;1800,'BM011'!$D$5,IF($A3589&lt;2000,'BM011'!$D$5,$A3589))),'BM011'!$D$5:$U$607,'BM011'!U$609,0)="BRUG KOM",VLOOKUP($C3589,'BM010'!$C$5:$T$102,'BM010'!T$104,0),VLOOKUP(IF($A3589&lt;1500,'BM011'!$D$5,IF($A3589&lt;1800,'BM011'!$D$5,IF($A3589&lt;2000,'BM011'!$D$5,$A3589))),'BM011'!$D$5:$U$607,'BM011'!U$609,0))</f>
        <v>12394.25</v>
      </c>
      <c r="G3589">
        <f>SUMIFS(Baggrundsvariable!D$3:D$296,Baggrundsvariable!$A$3:$A$296,Samlet!$C3589,Baggrundsvariable!$C$3:$C$296,Samlet!$E3589)</f>
        <v>229668</v>
      </c>
      <c r="H3589" s="8">
        <f>SUMIFS(Baggrundsvariable!E$3:E$296,Baggrundsvariable!$A$3:$A$296,Samlet!$C3589,Baggrundsvariable!$C$3:$C$296,Samlet!$E3589)</f>
        <v>0.46666666666666679</v>
      </c>
      <c r="I3589" s="8">
        <f>SUMIFS(Baggrundsvariable!F$3:F$296,Baggrundsvariable!$A$3:$A$296,Samlet!$C3589,Baggrundsvariable!$C$3:$C$296,Samlet!$E3589)</f>
        <v>5.5</v>
      </c>
      <c r="J3589" s="8">
        <f>SUMIFS(Baggrundsvariable!G$3:G$296,Baggrundsvariable!$A$3:$A$296,Samlet!$C3589,Baggrundsvariable!$C$3:$C$296,Samlet!$E3589)</f>
        <v>20.100000000000001</v>
      </c>
      <c r="K3589" s="8">
        <f>SUMIFS(Baggrundsvariable!H$3:H$296,Baggrundsvariable!$A$3:$A$296,Samlet!$C3589,Baggrundsvariable!$C$3:$C$296,Samlet!$E3589)</f>
        <v>17.3</v>
      </c>
      <c r="L3589" s="8">
        <f>SUMIFS(Baggrundsvariable!I$3:I$296,Baggrundsvariable!$A$3:$A$296,Samlet!$C3589,Baggrundsvariable!$C$3:$C$296,Samlet!$E3589)</f>
        <v>6.9810957128090125</v>
      </c>
    </row>
    <row r="3590" spans="1:12">
      <c r="A3590">
        <v>4400</v>
      </c>
      <c r="B3590" t="s">
        <v>753</v>
      </c>
      <c r="C3590">
        <v>326</v>
      </c>
      <c r="D3590" t="s">
        <v>1273</v>
      </c>
      <c r="E3590">
        <v>2019</v>
      </c>
      <c r="F3590" s="15">
        <f>IF(VLOOKUP(IF($A3590&lt;1500,'BM011'!$D$5,IF($A3590&lt;1800,'BM011'!$D$5,IF($A3590&lt;2000,'BM011'!$D$5,$A3590))),'BM011'!$D$5:$U$607,'BM011'!U$609,0)="BRUG KOM",VLOOKUP($C3590,'BM010'!$C$5:$T$102,'BM010'!T$104,0),VLOOKUP(IF($A3590&lt;1500,'BM011'!$D$5,IF($A3590&lt;1800,'BM011'!$D$5,IF($A3590&lt;2000,'BM011'!$D$5,$A3590))),'BM011'!$D$5:$U$607,'BM011'!U$609,0))</f>
        <v>9062.25</v>
      </c>
      <c r="G3590">
        <f>SUMIFS(Baggrundsvariable!D$3:D$296,Baggrundsvariable!$A$3:$A$296,Samlet!$C3590,Baggrundsvariable!$C$3:$C$296,Samlet!$E3590)</f>
        <v>222710</v>
      </c>
      <c r="H3590" s="8">
        <f>SUMIFS(Baggrundsvariable!E$3:E$296,Baggrundsvariable!$A$3:$A$296,Samlet!$C3590,Baggrundsvariable!$C$3:$C$296,Samlet!$E3590)</f>
        <v>0.69166666666666676</v>
      </c>
      <c r="I3590" s="8">
        <f>SUMIFS(Baggrundsvariable!F$3:F$296,Baggrundsvariable!$A$3:$A$296,Samlet!$C3590,Baggrundsvariable!$C$3:$C$296,Samlet!$E3590)</f>
        <v>5.7</v>
      </c>
      <c r="J3590" s="8">
        <f>SUMIFS(Baggrundsvariable!G$3:G$296,Baggrundsvariable!$A$3:$A$296,Samlet!$C3590,Baggrundsvariable!$C$3:$C$296,Samlet!$E3590)</f>
        <v>22</v>
      </c>
      <c r="K3590" s="8">
        <f>SUMIFS(Baggrundsvariable!H$3:H$296,Baggrundsvariable!$A$3:$A$296,Samlet!$C3590,Baggrundsvariable!$C$3:$C$296,Samlet!$E3590)</f>
        <v>16.399999999999999</v>
      </c>
      <c r="L3590" s="8">
        <f>SUMIFS(Baggrundsvariable!I$3:I$296,Baggrundsvariable!$A$3:$A$296,Samlet!$C3590,Baggrundsvariable!$C$3:$C$296,Samlet!$E3590)</f>
        <v>5.3709847491191525</v>
      </c>
    </row>
    <row r="3591" spans="1:12">
      <c r="A3591">
        <v>4420</v>
      </c>
      <c r="B3591" t="s">
        <v>754</v>
      </c>
      <c r="C3591">
        <v>316</v>
      </c>
      <c r="D3591" t="s">
        <v>1267</v>
      </c>
      <c r="E3591">
        <v>2019</v>
      </c>
      <c r="F3591" s="15">
        <f>IF(VLOOKUP(IF($A3591&lt;1500,'BM011'!$D$5,IF($A3591&lt;1800,'BM011'!$D$5,IF($A3591&lt;2000,'BM011'!$D$5,$A3591))),'BM011'!$D$5:$U$607,'BM011'!U$609,0)="BRUG KOM",VLOOKUP($C3591,'BM010'!$C$5:$T$102,'BM010'!T$104,0),VLOOKUP(IF($A3591&lt;1500,'BM011'!$D$5,IF($A3591&lt;1800,'BM011'!$D$5,IF($A3591&lt;2000,'BM011'!$D$5,$A3591))),'BM011'!$D$5:$U$607,'BM011'!U$609,0))</f>
        <v>9433.75</v>
      </c>
      <c r="G3591">
        <f>SUMIFS(Baggrundsvariable!D$3:D$296,Baggrundsvariable!$A$3:$A$296,Samlet!$C3591,Baggrundsvariable!$C$3:$C$296,Samlet!$E3591)</f>
        <v>229668</v>
      </c>
      <c r="H3591" s="8">
        <f>SUMIFS(Baggrundsvariable!E$3:E$296,Baggrundsvariable!$A$3:$A$296,Samlet!$C3591,Baggrundsvariable!$C$3:$C$296,Samlet!$E3591)</f>
        <v>0.46666666666666679</v>
      </c>
      <c r="I3591" s="8">
        <f>SUMIFS(Baggrundsvariable!F$3:F$296,Baggrundsvariable!$A$3:$A$296,Samlet!$C3591,Baggrundsvariable!$C$3:$C$296,Samlet!$E3591)</f>
        <v>5.5</v>
      </c>
      <c r="J3591" s="8">
        <f>SUMIFS(Baggrundsvariable!G$3:G$296,Baggrundsvariable!$A$3:$A$296,Samlet!$C3591,Baggrundsvariable!$C$3:$C$296,Samlet!$E3591)</f>
        <v>20.100000000000001</v>
      </c>
      <c r="K3591" s="8">
        <f>SUMIFS(Baggrundsvariable!H$3:H$296,Baggrundsvariable!$A$3:$A$296,Samlet!$C3591,Baggrundsvariable!$C$3:$C$296,Samlet!$E3591)</f>
        <v>17.3</v>
      </c>
      <c r="L3591" s="8">
        <f>SUMIFS(Baggrundsvariable!I$3:I$296,Baggrundsvariable!$A$3:$A$296,Samlet!$C3591,Baggrundsvariable!$C$3:$C$296,Samlet!$E3591)</f>
        <v>6.9810957128090125</v>
      </c>
    </row>
    <row r="3592" spans="1:12">
      <c r="A3592">
        <v>4440</v>
      </c>
      <c r="B3592" t="s">
        <v>755</v>
      </c>
      <c r="C3592">
        <v>316</v>
      </c>
      <c r="D3592" t="s">
        <v>1267</v>
      </c>
      <c r="E3592">
        <v>2019</v>
      </c>
      <c r="F3592" s="15">
        <f>IF(VLOOKUP(IF($A3592&lt;1500,'BM011'!$D$5,IF($A3592&lt;1800,'BM011'!$D$5,IF($A3592&lt;2000,'BM011'!$D$5,$A3592))),'BM011'!$D$5:$U$607,'BM011'!U$609,0)="BRUG KOM",VLOOKUP($C3592,'BM010'!$C$5:$T$102,'BM010'!T$104,0),VLOOKUP(IF($A3592&lt;1500,'BM011'!$D$5,IF($A3592&lt;1800,'BM011'!$D$5,IF($A3592&lt;2000,'BM011'!$D$5,$A3592))),'BM011'!$D$5:$U$607,'BM011'!U$609,0))</f>
        <v>8448.5</v>
      </c>
      <c r="G3592">
        <f>SUMIFS(Baggrundsvariable!D$3:D$296,Baggrundsvariable!$A$3:$A$296,Samlet!$C3592,Baggrundsvariable!$C$3:$C$296,Samlet!$E3592)</f>
        <v>229668</v>
      </c>
      <c r="H3592" s="8">
        <f>SUMIFS(Baggrundsvariable!E$3:E$296,Baggrundsvariable!$A$3:$A$296,Samlet!$C3592,Baggrundsvariable!$C$3:$C$296,Samlet!$E3592)</f>
        <v>0.46666666666666679</v>
      </c>
      <c r="I3592" s="8">
        <f>SUMIFS(Baggrundsvariable!F$3:F$296,Baggrundsvariable!$A$3:$A$296,Samlet!$C3592,Baggrundsvariable!$C$3:$C$296,Samlet!$E3592)</f>
        <v>5.5</v>
      </c>
      <c r="J3592" s="8">
        <f>SUMIFS(Baggrundsvariable!G$3:G$296,Baggrundsvariable!$A$3:$A$296,Samlet!$C3592,Baggrundsvariable!$C$3:$C$296,Samlet!$E3592)</f>
        <v>20.100000000000001</v>
      </c>
      <c r="K3592" s="8">
        <f>SUMIFS(Baggrundsvariable!H$3:H$296,Baggrundsvariable!$A$3:$A$296,Samlet!$C3592,Baggrundsvariable!$C$3:$C$296,Samlet!$E3592)</f>
        <v>17.3</v>
      </c>
      <c r="L3592" s="8">
        <f>SUMIFS(Baggrundsvariable!I$3:I$296,Baggrundsvariable!$A$3:$A$296,Samlet!$C3592,Baggrundsvariable!$C$3:$C$296,Samlet!$E3592)</f>
        <v>6.9810957128090125</v>
      </c>
    </row>
    <row r="3593" spans="1:12">
      <c r="A3593">
        <v>4450</v>
      </c>
      <c r="B3593" t="s">
        <v>756</v>
      </c>
      <c r="C3593">
        <v>316</v>
      </c>
      <c r="D3593" t="s">
        <v>1267</v>
      </c>
      <c r="E3593">
        <v>2019</v>
      </c>
      <c r="F3593" s="15">
        <f>IF(VLOOKUP(IF($A3593&lt;1500,'BM011'!$D$5,IF($A3593&lt;1800,'BM011'!$D$5,IF($A3593&lt;2000,'BM011'!$D$5,$A3593))),'BM011'!$D$5:$U$607,'BM011'!U$609,0)="BRUG KOM",VLOOKUP($C3593,'BM010'!$C$5:$T$102,'BM010'!T$104,0),VLOOKUP(IF($A3593&lt;1500,'BM011'!$D$5,IF($A3593&lt;1800,'BM011'!$D$5,IF($A3593&lt;2000,'BM011'!$D$5,$A3593))),'BM011'!$D$5:$U$607,'BM011'!U$609,0))</f>
        <v>8458.25</v>
      </c>
      <c r="G3593">
        <f>SUMIFS(Baggrundsvariable!D$3:D$296,Baggrundsvariable!$A$3:$A$296,Samlet!$C3593,Baggrundsvariable!$C$3:$C$296,Samlet!$E3593)</f>
        <v>229668</v>
      </c>
      <c r="H3593" s="8">
        <f>SUMIFS(Baggrundsvariable!E$3:E$296,Baggrundsvariable!$A$3:$A$296,Samlet!$C3593,Baggrundsvariable!$C$3:$C$296,Samlet!$E3593)</f>
        <v>0.46666666666666679</v>
      </c>
      <c r="I3593" s="8">
        <f>SUMIFS(Baggrundsvariable!F$3:F$296,Baggrundsvariable!$A$3:$A$296,Samlet!$C3593,Baggrundsvariable!$C$3:$C$296,Samlet!$E3593)</f>
        <v>5.5</v>
      </c>
      <c r="J3593" s="8">
        <f>SUMIFS(Baggrundsvariable!G$3:G$296,Baggrundsvariable!$A$3:$A$296,Samlet!$C3593,Baggrundsvariable!$C$3:$C$296,Samlet!$E3593)</f>
        <v>20.100000000000001</v>
      </c>
      <c r="K3593" s="8">
        <f>SUMIFS(Baggrundsvariable!H$3:H$296,Baggrundsvariable!$A$3:$A$296,Samlet!$C3593,Baggrundsvariable!$C$3:$C$296,Samlet!$E3593)</f>
        <v>17.3</v>
      </c>
      <c r="L3593" s="8">
        <f>SUMIFS(Baggrundsvariable!I$3:I$296,Baggrundsvariable!$A$3:$A$296,Samlet!$C3593,Baggrundsvariable!$C$3:$C$296,Samlet!$E3593)</f>
        <v>6.9810957128090125</v>
      </c>
    </row>
    <row r="3594" spans="1:12">
      <c r="A3594">
        <v>4450</v>
      </c>
      <c r="B3594" t="s">
        <v>756</v>
      </c>
      <c r="C3594">
        <v>326</v>
      </c>
      <c r="D3594" t="s">
        <v>1273</v>
      </c>
      <c r="E3594">
        <v>2019</v>
      </c>
      <c r="F3594" s="15">
        <f>IF(VLOOKUP(IF($A3594&lt;1500,'BM011'!$D$5,IF($A3594&lt;1800,'BM011'!$D$5,IF($A3594&lt;2000,'BM011'!$D$5,$A3594))),'BM011'!$D$5:$U$607,'BM011'!U$609,0)="BRUG KOM",VLOOKUP($C3594,'BM010'!$C$5:$T$102,'BM010'!T$104,0),VLOOKUP(IF($A3594&lt;1500,'BM011'!$D$5,IF($A3594&lt;1800,'BM011'!$D$5,IF($A3594&lt;2000,'BM011'!$D$5,$A3594))),'BM011'!$D$5:$U$607,'BM011'!U$609,0))</f>
        <v>8458.25</v>
      </c>
      <c r="G3594">
        <f>SUMIFS(Baggrundsvariable!D$3:D$296,Baggrundsvariable!$A$3:$A$296,Samlet!$C3594,Baggrundsvariable!$C$3:$C$296,Samlet!$E3594)</f>
        <v>222710</v>
      </c>
      <c r="H3594" s="8">
        <f>SUMIFS(Baggrundsvariable!E$3:E$296,Baggrundsvariable!$A$3:$A$296,Samlet!$C3594,Baggrundsvariable!$C$3:$C$296,Samlet!$E3594)</f>
        <v>0.69166666666666676</v>
      </c>
      <c r="I3594" s="8">
        <f>SUMIFS(Baggrundsvariable!F$3:F$296,Baggrundsvariable!$A$3:$A$296,Samlet!$C3594,Baggrundsvariable!$C$3:$C$296,Samlet!$E3594)</f>
        <v>5.7</v>
      </c>
      <c r="J3594" s="8">
        <f>SUMIFS(Baggrundsvariable!G$3:G$296,Baggrundsvariable!$A$3:$A$296,Samlet!$C3594,Baggrundsvariable!$C$3:$C$296,Samlet!$E3594)</f>
        <v>22</v>
      </c>
      <c r="K3594" s="8">
        <f>SUMIFS(Baggrundsvariable!H$3:H$296,Baggrundsvariable!$A$3:$A$296,Samlet!$C3594,Baggrundsvariable!$C$3:$C$296,Samlet!$E3594)</f>
        <v>16.399999999999999</v>
      </c>
      <c r="L3594" s="8">
        <f>SUMIFS(Baggrundsvariable!I$3:I$296,Baggrundsvariable!$A$3:$A$296,Samlet!$C3594,Baggrundsvariable!$C$3:$C$296,Samlet!$E3594)</f>
        <v>5.3709847491191525</v>
      </c>
    </row>
    <row r="3595" spans="1:12">
      <c r="A3595">
        <v>4460</v>
      </c>
      <c r="B3595" t="s">
        <v>757</v>
      </c>
      <c r="C3595">
        <v>316</v>
      </c>
      <c r="D3595" t="s">
        <v>1267</v>
      </c>
      <c r="E3595">
        <v>2019</v>
      </c>
      <c r="F3595" s="15">
        <f>IF(VLOOKUP(IF($A3595&lt;1500,'BM011'!$D$5,IF($A3595&lt;1800,'BM011'!$D$5,IF($A3595&lt;2000,'BM011'!$D$5,$A3595))),'BM011'!$D$5:$U$607,'BM011'!U$609,0)="BRUG KOM",VLOOKUP($C3595,'BM010'!$C$5:$T$102,'BM010'!T$104,0),VLOOKUP(IF($A3595&lt;1500,'BM011'!$D$5,IF($A3595&lt;1800,'BM011'!$D$5,IF($A3595&lt;2000,'BM011'!$D$5,$A3595))),'BM011'!$D$5:$U$607,'BM011'!U$609,0))</f>
        <v>6279</v>
      </c>
      <c r="G3595">
        <f>SUMIFS(Baggrundsvariable!D$3:D$296,Baggrundsvariable!$A$3:$A$296,Samlet!$C3595,Baggrundsvariable!$C$3:$C$296,Samlet!$E3595)</f>
        <v>229668</v>
      </c>
      <c r="H3595" s="8">
        <f>SUMIFS(Baggrundsvariable!E$3:E$296,Baggrundsvariable!$A$3:$A$296,Samlet!$C3595,Baggrundsvariable!$C$3:$C$296,Samlet!$E3595)</f>
        <v>0.46666666666666679</v>
      </c>
      <c r="I3595" s="8">
        <f>SUMIFS(Baggrundsvariable!F$3:F$296,Baggrundsvariable!$A$3:$A$296,Samlet!$C3595,Baggrundsvariable!$C$3:$C$296,Samlet!$E3595)</f>
        <v>5.5</v>
      </c>
      <c r="J3595" s="8">
        <f>SUMIFS(Baggrundsvariable!G$3:G$296,Baggrundsvariable!$A$3:$A$296,Samlet!$C3595,Baggrundsvariable!$C$3:$C$296,Samlet!$E3595)</f>
        <v>20.100000000000001</v>
      </c>
      <c r="K3595" s="8">
        <f>SUMIFS(Baggrundsvariable!H$3:H$296,Baggrundsvariable!$A$3:$A$296,Samlet!$C3595,Baggrundsvariable!$C$3:$C$296,Samlet!$E3595)</f>
        <v>17.3</v>
      </c>
      <c r="L3595" s="8">
        <f>SUMIFS(Baggrundsvariable!I$3:I$296,Baggrundsvariable!$A$3:$A$296,Samlet!$C3595,Baggrundsvariable!$C$3:$C$296,Samlet!$E3595)</f>
        <v>6.9810957128090125</v>
      </c>
    </row>
    <row r="3596" spans="1:12">
      <c r="A3596">
        <v>4460</v>
      </c>
      <c r="B3596" t="s">
        <v>757</v>
      </c>
      <c r="C3596">
        <v>326</v>
      </c>
      <c r="D3596" t="s">
        <v>1273</v>
      </c>
      <c r="E3596">
        <v>2019</v>
      </c>
      <c r="F3596" s="15">
        <f>IF(VLOOKUP(IF($A3596&lt;1500,'BM011'!$D$5,IF($A3596&lt;1800,'BM011'!$D$5,IF($A3596&lt;2000,'BM011'!$D$5,$A3596))),'BM011'!$D$5:$U$607,'BM011'!U$609,0)="BRUG KOM",VLOOKUP($C3596,'BM010'!$C$5:$T$102,'BM010'!T$104,0),VLOOKUP(IF($A3596&lt;1500,'BM011'!$D$5,IF($A3596&lt;1800,'BM011'!$D$5,IF($A3596&lt;2000,'BM011'!$D$5,$A3596))),'BM011'!$D$5:$U$607,'BM011'!U$609,0))</f>
        <v>6279</v>
      </c>
      <c r="G3596">
        <f>SUMIFS(Baggrundsvariable!D$3:D$296,Baggrundsvariable!$A$3:$A$296,Samlet!$C3596,Baggrundsvariable!$C$3:$C$296,Samlet!$E3596)</f>
        <v>222710</v>
      </c>
      <c r="H3596" s="8">
        <f>SUMIFS(Baggrundsvariable!E$3:E$296,Baggrundsvariable!$A$3:$A$296,Samlet!$C3596,Baggrundsvariable!$C$3:$C$296,Samlet!$E3596)</f>
        <v>0.69166666666666676</v>
      </c>
      <c r="I3596" s="8">
        <f>SUMIFS(Baggrundsvariable!F$3:F$296,Baggrundsvariable!$A$3:$A$296,Samlet!$C3596,Baggrundsvariable!$C$3:$C$296,Samlet!$E3596)</f>
        <v>5.7</v>
      </c>
      <c r="J3596" s="8">
        <f>SUMIFS(Baggrundsvariable!G$3:G$296,Baggrundsvariable!$A$3:$A$296,Samlet!$C3596,Baggrundsvariable!$C$3:$C$296,Samlet!$E3596)</f>
        <v>22</v>
      </c>
      <c r="K3596" s="8">
        <f>SUMIFS(Baggrundsvariable!H$3:H$296,Baggrundsvariable!$A$3:$A$296,Samlet!$C3596,Baggrundsvariable!$C$3:$C$296,Samlet!$E3596)</f>
        <v>16.399999999999999</v>
      </c>
      <c r="L3596" s="8">
        <f>SUMIFS(Baggrundsvariable!I$3:I$296,Baggrundsvariable!$A$3:$A$296,Samlet!$C3596,Baggrundsvariable!$C$3:$C$296,Samlet!$E3596)</f>
        <v>5.3709847491191525</v>
      </c>
    </row>
    <row r="3597" spans="1:12">
      <c r="A3597">
        <v>4470</v>
      </c>
      <c r="B3597" t="s">
        <v>758</v>
      </c>
      <c r="C3597">
        <v>316</v>
      </c>
      <c r="D3597" t="s">
        <v>1267</v>
      </c>
      <c r="E3597">
        <v>2019</v>
      </c>
      <c r="F3597" s="15">
        <f>IF(VLOOKUP(IF($A3597&lt;1500,'BM011'!$D$5,IF($A3597&lt;1800,'BM011'!$D$5,IF($A3597&lt;2000,'BM011'!$D$5,$A3597))),'BM011'!$D$5:$U$607,'BM011'!U$609,0)="BRUG KOM",VLOOKUP($C3597,'BM010'!$C$5:$T$102,'BM010'!T$104,0),VLOOKUP(IF($A3597&lt;1500,'BM011'!$D$5,IF($A3597&lt;1800,'BM011'!$D$5,IF($A3597&lt;2000,'BM011'!$D$5,$A3597))),'BM011'!$D$5:$U$607,'BM011'!U$609,0))</f>
        <v>8494</v>
      </c>
      <c r="G3597">
        <f>SUMIFS(Baggrundsvariable!D$3:D$296,Baggrundsvariable!$A$3:$A$296,Samlet!$C3597,Baggrundsvariable!$C$3:$C$296,Samlet!$E3597)</f>
        <v>229668</v>
      </c>
      <c r="H3597" s="8">
        <f>SUMIFS(Baggrundsvariable!E$3:E$296,Baggrundsvariable!$A$3:$A$296,Samlet!$C3597,Baggrundsvariable!$C$3:$C$296,Samlet!$E3597)</f>
        <v>0.46666666666666679</v>
      </c>
      <c r="I3597" s="8">
        <f>SUMIFS(Baggrundsvariable!F$3:F$296,Baggrundsvariable!$A$3:$A$296,Samlet!$C3597,Baggrundsvariable!$C$3:$C$296,Samlet!$E3597)</f>
        <v>5.5</v>
      </c>
      <c r="J3597" s="8">
        <f>SUMIFS(Baggrundsvariable!G$3:G$296,Baggrundsvariable!$A$3:$A$296,Samlet!$C3597,Baggrundsvariable!$C$3:$C$296,Samlet!$E3597)</f>
        <v>20.100000000000001</v>
      </c>
      <c r="K3597" s="8">
        <f>SUMIFS(Baggrundsvariable!H$3:H$296,Baggrundsvariable!$A$3:$A$296,Samlet!$C3597,Baggrundsvariable!$C$3:$C$296,Samlet!$E3597)</f>
        <v>17.3</v>
      </c>
      <c r="L3597" s="8">
        <f>SUMIFS(Baggrundsvariable!I$3:I$296,Baggrundsvariable!$A$3:$A$296,Samlet!$C3597,Baggrundsvariable!$C$3:$C$296,Samlet!$E3597)</f>
        <v>6.9810957128090125</v>
      </c>
    </row>
    <row r="3598" spans="1:12">
      <c r="A3598">
        <v>4470</v>
      </c>
      <c r="B3598" t="s">
        <v>758</v>
      </c>
      <c r="C3598">
        <v>326</v>
      </c>
      <c r="D3598" t="s">
        <v>1273</v>
      </c>
      <c r="E3598">
        <v>2019</v>
      </c>
      <c r="F3598" s="15">
        <f>IF(VLOOKUP(IF($A3598&lt;1500,'BM011'!$D$5,IF($A3598&lt;1800,'BM011'!$D$5,IF($A3598&lt;2000,'BM011'!$D$5,$A3598))),'BM011'!$D$5:$U$607,'BM011'!U$609,0)="BRUG KOM",VLOOKUP($C3598,'BM010'!$C$5:$T$102,'BM010'!T$104,0),VLOOKUP(IF($A3598&lt;1500,'BM011'!$D$5,IF($A3598&lt;1800,'BM011'!$D$5,IF($A3598&lt;2000,'BM011'!$D$5,$A3598))),'BM011'!$D$5:$U$607,'BM011'!U$609,0))</f>
        <v>8494</v>
      </c>
      <c r="G3598">
        <f>SUMIFS(Baggrundsvariable!D$3:D$296,Baggrundsvariable!$A$3:$A$296,Samlet!$C3598,Baggrundsvariable!$C$3:$C$296,Samlet!$E3598)</f>
        <v>222710</v>
      </c>
      <c r="H3598" s="8">
        <f>SUMIFS(Baggrundsvariable!E$3:E$296,Baggrundsvariable!$A$3:$A$296,Samlet!$C3598,Baggrundsvariable!$C$3:$C$296,Samlet!$E3598)</f>
        <v>0.69166666666666676</v>
      </c>
      <c r="I3598" s="8">
        <f>SUMIFS(Baggrundsvariable!F$3:F$296,Baggrundsvariable!$A$3:$A$296,Samlet!$C3598,Baggrundsvariable!$C$3:$C$296,Samlet!$E3598)</f>
        <v>5.7</v>
      </c>
      <c r="J3598" s="8">
        <f>SUMIFS(Baggrundsvariable!G$3:G$296,Baggrundsvariable!$A$3:$A$296,Samlet!$C3598,Baggrundsvariable!$C$3:$C$296,Samlet!$E3598)</f>
        <v>22</v>
      </c>
      <c r="K3598" s="8">
        <f>SUMIFS(Baggrundsvariable!H$3:H$296,Baggrundsvariable!$A$3:$A$296,Samlet!$C3598,Baggrundsvariable!$C$3:$C$296,Samlet!$E3598)</f>
        <v>16.399999999999999</v>
      </c>
      <c r="L3598" s="8">
        <f>SUMIFS(Baggrundsvariable!I$3:I$296,Baggrundsvariable!$A$3:$A$296,Samlet!$C3598,Baggrundsvariable!$C$3:$C$296,Samlet!$E3598)</f>
        <v>5.3709847491191525</v>
      </c>
    </row>
    <row r="3599" spans="1:12">
      <c r="A3599">
        <v>4480</v>
      </c>
      <c r="B3599" t="s">
        <v>759</v>
      </c>
      <c r="C3599">
        <v>326</v>
      </c>
      <c r="D3599" t="s">
        <v>1273</v>
      </c>
      <c r="E3599">
        <v>2019</v>
      </c>
      <c r="F3599" s="15">
        <f>IF(VLOOKUP(IF($A3599&lt;1500,'BM011'!$D$5,IF($A3599&lt;1800,'BM011'!$D$5,IF($A3599&lt;2000,'BM011'!$D$5,$A3599))),'BM011'!$D$5:$U$607,'BM011'!U$609,0)="BRUG KOM",VLOOKUP($C3599,'BM010'!$C$5:$T$102,'BM010'!T$104,0),VLOOKUP(IF($A3599&lt;1500,'BM011'!$D$5,IF($A3599&lt;1800,'BM011'!$D$5,IF($A3599&lt;2000,'BM011'!$D$5,$A3599))),'BM011'!$D$5:$U$607,'BM011'!U$609,0))</f>
        <v>8299.5</v>
      </c>
      <c r="G3599">
        <f>SUMIFS(Baggrundsvariable!D$3:D$296,Baggrundsvariable!$A$3:$A$296,Samlet!$C3599,Baggrundsvariable!$C$3:$C$296,Samlet!$E3599)</f>
        <v>222710</v>
      </c>
      <c r="H3599" s="8">
        <f>SUMIFS(Baggrundsvariable!E$3:E$296,Baggrundsvariable!$A$3:$A$296,Samlet!$C3599,Baggrundsvariable!$C$3:$C$296,Samlet!$E3599)</f>
        <v>0.69166666666666676</v>
      </c>
      <c r="I3599" s="8">
        <f>SUMIFS(Baggrundsvariable!F$3:F$296,Baggrundsvariable!$A$3:$A$296,Samlet!$C3599,Baggrundsvariable!$C$3:$C$296,Samlet!$E3599)</f>
        <v>5.7</v>
      </c>
      <c r="J3599" s="8">
        <f>SUMIFS(Baggrundsvariable!G$3:G$296,Baggrundsvariable!$A$3:$A$296,Samlet!$C3599,Baggrundsvariable!$C$3:$C$296,Samlet!$E3599)</f>
        <v>22</v>
      </c>
      <c r="K3599" s="8">
        <f>SUMIFS(Baggrundsvariable!H$3:H$296,Baggrundsvariable!$A$3:$A$296,Samlet!$C3599,Baggrundsvariable!$C$3:$C$296,Samlet!$E3599)</f>
        <v>16.399999999999999</v>
      </c>
      <c r="L3599" s="8">
        <f>SUMIFS(Baggrundsvariable!I$3:I$296,Baggrundsvariable!$A$3:$A$296,Samlet!$C3599,Baggrundsvariable!$C$3:$C$296,Samlet!$E3599)</f>
        <v>5.3709847491191525</v>
      </c>
    </row>
    <row r="3600" spans="1:12">
      <c r="A3600">
        <v>4490</v>
      </c>
      <c r="B3600" t="s">
        <v>760</v>
      </c>
      <c r="C3600">
        <v>326</v>
      </c>
      <c r="D3600" t="s">
        <v>1273</v>
      </c>
      <c r="E3600">
        <v>2019</v>
      </c>
      <c r="F3600" s="15">
        <f>IF(VLOOKUP(IF($A3600&lt;1500,'BM011'!$D$5,IF($A3600&lt;1800,'BM011'!$D$5,IF($A3600&lt;2000,'BM011'!$D$5,$A3600))),'BM011'!$D$5:$U$607,'BM011'!U$609,0)="BRUG KOM",VLOOKUP($C3600,'BM010'!$C$5:$T$102,'BM010'!T$104,0),VLOOKUP(IF($A3600&lt;1500,'BM011'!$D$5,IF($A3600&lt;1800,'BM011'!$D$5,IF($A3600&lt;2000,'BM011'!$D$5,$A3600))),'BM011'!$D$5:$U$607,'BM011'!U$609,0))</f>
        <v>6735.75</v>
      </c>
      <c r="G3600">
        <f>SUMIFS(Baggrundsvariable!D$3:D$296,Baggrundsvariable!$A$3:$A$296,Samlet!$C3600,Baggrundsvariable!$C$3:$C$296,Samlet!$E3600)</f>
        <v>222710</v>
      </c>
      <c r="H3600" s="8">
        <f>SUMIFS(Baggrundsvariable!E$3:E$296,Baggrundsvariable!$A$3:$A$296,Samlet!$C3600,Baggrundsvariable!$C$3:$C$296,Samlet!$E3600)</f>
        <v>0.69166666666666676</v>
      </c>
      <c r="I3600" s="8">
        <f>SUMIFS(Baggrundsvariable!F$3:F$296,Baggrundsvariable!$A$3:$A$296,Samlet!$C3600,Baggrundsvariable!$C$3:$C$296,Samlet!$E3600)</f>
        <v>5.7</v>
      </c>
      <c r="J3600" s="8">
        <f>SUMIFS(Baggrundsvariable!G$3:G$296,Baggrundsvariable!$A$3:$A$296,Samlet!$C3600,Baggrundsvariable!$C$3:$C$296,Samlet!$E3600)</f>
        <v>22</v>
      </c>
      <c r="K3600" s="8">
        <f>SUMIFS(Baggrundsvariable!H$3:H$296,Baggrundsvariable!$A$3:$A$296,Samlet!$C3600,Baggrundsvariable!$C$3:$C$296,Samlet!$E3600)</f>
        <v>16.399999999999999</v>
      </c>
      <c r="L3600" s="8">
        <f>SUMIFS(Baggrundsvariable!I$3:I$296,Baggrundsvariable!$A$3:$A$296,Samlet!$C3600,Baggrundsvariable!$C$3:$C$296,Samlet!$E3600)</f>
        <v>5.3709847491191525</v>
      </c>
    </row>
    <row r="3601" spans="1:12">
      <c r="A3601">
        <v>4500</v>
      </c>
      <c r="B3601" t="s">
        <v>761</v>
      </c>
      <c r="C3601">
        <v>306</v>
      </c>
      <c r="D3601" t="s">
        <v>1274</v>
      </c>
      <c r="E3601">
        <v>2019</v>
      </c>
      <c r="F3601" s="15">
        <f>IF(VLOOKUP(IF($A3601&lt;1500,'BM011'!$D$5,IF($A3601&lt;1800,'BM011'!$D$5,IF($A3601&lt;2000,'BM011'!$D$5,$A3601))),'BM011'!$D$5:$U$607,'BM011'!U$609,0)="BRUG KOM",VLOOKUP($C3601,'BM010'!$C$5:$T$102,'BM010'!T$104,0),VLOOKUP(IF($A3601&lt;1500,'BM011'!$D$5,IF($A3601&lt;1800,'BM011'!$D$5,IF($A3601&lt;2000,'BM011'!$D$5,$A3601))),'BM011'!$D$5:$U$607,'BM011'!U$609,0))</f>
        <v>8803.75</v>
      </c>
      <c r="G3601">
        <f>SUMIFS(Baggrundsvariable!D$3:D$296,Baggrundsvariable!$A$3:$A$296,Samlet!$C3601,Baggrundsvariable!$C$3:$C$296,Samlet!$E3601)</f>
        <v>210297</v>
      </c>
      <c r="H3601" s="8">
        <f>SUMIFS(Baggrundsvariable!E$3:E$296,Baggrundsvariable!$A$3:$A$296,Samlet!$C3601,Baggrundsvariable!$C$3:$C$296,Samlet!$E3601)</f>
        <v>0.79166666666666663</v>
      </c>
      <c r="I3601" s="8">
        <f>SUMIFS(Baggrundsvariable!F$3:F$296,Baggrundsvariable!$A$3:$A$296,Samlet!$C3601,Baggrundsvariable!$C$3:$C$296,Samlet!$E3601)</f>
        <v>5.7</v>
      </c>
      <c r="J3601" s="8">
        <f>SUMIFS(Baggrundsvariable!G$3:G$296,Baggrundsvariable!$A$3:$A$296,Samlet!$C3601,Baggrundsvariable!$C$3:$C$296,Samlet!$E3601)</f>
        <v>23.6</v>
      </c>
      <c r="K3601" s="8">
        <f>SUMIFS(Baggrundsvariable!H$3:H$296,Baggrundsvariable!$A$3:$A$296,Samlet!$C3601,Baggrundsvariable!$C$3:$C$296,Samlet!$E3601)</f>
        <v>13.6</v>
      </c>
      <c r="L3601" s="8">
        <f>SUMIFS(Baggrundsvariable!I$3:I$296,Baggrundsvariable!$A$3:$A$296,Samlet!$C3601,Baggrundsvariable!$C$3:$C$296,Samlet!$E3601)</f>
        <v>3.9817665881784703</v>
      </c>
    </row>
    <row r="3602" spans="1:12">
      <c r="A3602">
        <v>4520</v>
      </c>
      <c r="B3602" t="s">
        <v>762</v>
      </c>
      <c r="C3602">
        <v>316</v>
      </c>
      <c r="D3602" t="s">
        <v>1267</v>
      </c>
      <c r="E3602">
        <v>2019</v>
      </c>
      <c r="F3602" s="15">
        <f>IF(VLOOKUP(IF($A3602&lt;1500,'BM011'!$D$5,IF($A3602&lt;1800,'BM011'!$D$5,IF($A3602&lt;2000,'BM011'!$D$5,$A3602))),'BM011'!$D$5:$U$607,'BM011'!U$609,0)="BRUG KOM",VLOOKUP($C3602,'BM010'!$C$5:$T$102,'BM010'!T$104,0),VLOOKUP(IF($A3602&lt;1500,'BM011'!$D$5,IF($A3602&lt;1800,'BM011'!$D$5,IF($A3602&lt;2000,'BM011'!$D$5,$A3602))),'BM011'!$D$5:$U$607,'BM011'!U$609,0))</f>
        <v>9206.75</v>
      </c>
      <c r="G3602">
        <f>SUMIFS(Baggrundsvariable!D$3:D$296,Baggrundsvariable!$A$3:$A$296,Samlet!$C3602,Baggrundsvariable!$C$3:$C$296,Samlet!$E3602)</f>
        <v>229668</v>
      </c>
      <c r="H3602" s="8">
        <f>SUMIFS(Baggrundsvariable!E$3:E$296,Baggrundsvariable!$A$3:$A$296,Samlet!$C3602,Baggrundsvariable!$C$3:$C$296,Samlet!$E3602)</f>
        <v>0.46666666666666679</v>
      </c>
      <c r="I3602" s="8">
        <f>SUMIFS(Baggrundsvariable!F$3:F$296,Baggrundsvariable!$A$3:$A$296,Samlet!$C3602,Baggrundsvariable!$C$3:$C$296,Samlet!$E3602)</f>
        <v>5.5</v>
      </c>
      <c r="J3602" s="8">
        <f>SUMIFS(Baggrundsvariable!G$3:G$296,Baggrundsvariable!$A$3:$A$296,Samlet!$C3602,Baggrundsvariable!$C$3:$C$296,Samlet!$E3602)</f>
        <v>20.100000000000001</v>
      </c>
      <c r="K3602" s="8">
        <f>SUMIFS(Baggrundsvariable!H$3:H$296,Baggrundsvariable!$A$3:$A$296,Samlet!$C3602,Baggrundsvariable!$C$3:$C$296,Samlet!$E3602)</f>
        <v>17.3</v>
      </c>
      <c r="L3602" s="8">
        <f>SUMIFS(Baggrundsvariable!I$3:I$296,Baggrundsvariable!$A$3:$A$296,Samlet!$C3602,Baggrundsvariable!$C$3:$C$296,Samlet!$E3602)</f>
        <v>6.9810957128090125</v>
      </c>
    </row>
    <row r="3603" spans="1:12">
      <c r="A3603">
        <v>4532</v>
      </c>
      <c r="B3603" t="s">
        <v>763</v>
      </c>
      <c r="C3603">
        <v>316</v>
      </c>
      <c r="D3603" t="s">
        <v>1267</v>
      </c>
      <c r="E3603">
        <v>2019</v>
      </c>
      <c r="F3603" s="15">
        <f>IF(VLOOKUP(IF($A3603&lt;1500,'BM011'!$D$5,IF($A3603&lt;1800,'BM011'!$D$5,IF($A3603&lt;2000,'BM011'!$D$5,$A3603))),'BM011'!$D$5:$U$607,'BM011'!U$609,0)="BRUG KOM",VLOOKUP($C3603,'BM010'!$C$5:$T$102,'BM010'!T$104,0),VLOOKUP(IF($A3603&lt;1500,'BM011'!$D$5,IF($A3603&lt;1800,'BM011'!$D$5,IF($A3603&lt;2000,'BM011'!$D$5,$A3603))),'BM011'!$D$5:$U$607,'BM011'!U$609,0))</f>
        <v>11544</v>
      </c>
      <c r="G3603">
        <f>SUMIFS(Baggrundsvariable!D$3:D$296,Baggrundsvariable!$A$3:$A$296,Samlet!$C3603,Baggrundsvariable!$C$3:$C$296,Samlet!$E3603)</f>
        <v>229668</v>
      </c>
      <c r="H3603" s="8">
        <f>SUMIFS(Baggrundsvariable!E$3:E$296,Baggrundsvariable!$A$3:$A$296,Samlet!$C3603,Baggrundsvariable!$C$3:$C$296,Samlet!$E3603)</f>
        <v>0.46666666666666679</v>
      </c>
      <c r="I3603" s="8">
        <f>SUMIFS(Baggrundsvariable!F$3:F$296,Baggrundsvariable!$A$3:$A$296,Samlet!$C3603,Baggrundsvariable!$C$3:$C$296,Samlet!$E3603)</f>
        <v>5.5</v>
      </c>
      <c r="J3603" s="8">
        <f>SUMIFS(Baggrundsvariable!G$3:G$296,Baggrundsvariable!$A$3:$A$296,Samlet!$C3603,Baggrundsvariable!$C$3:$C$296,Samlet!$E3603)</f>
        <v>20.100000000000001</v>
      </c>
      <c r="K3603" s="8">
        <f>SUMIFS(Baggrundsvariable!H$3:H$296,Baggrundsvariable!$A$3:$A$296,Samlet!$C3603,Baggrundsvariable!$C$3:$C$296,Samlet!$E3603)</f>
        <v>17.3</v>
      </c>
      <c r="L3603" s="8">
        <f>SUMIFS(Baggrundsvariable!I$3:I$296,Baggrundsvariable!$A$3:$A$296,Samlet!$C3603,Baggrundsvariable!$C$3:$C$296,Samlet!$E3603)</f>
        <v>6.9810957128090125</v>
      </c>
    </row>
    <row r="3604" spans="1:12">
      <c r="A3604">
        <v>4534</v>
      </c>
      <c r="B3604" t="s">
        <v>764</v>
      </c>
      <c r="C3604">
        <v>306</v>
      </c>
      <c r="D3604" t="s">
        <v>1274</v>
      </c>
      <c r="E3604">
        <v>2019</v>
      </c>
      <c r="F3604" s="15">
        <f>IF(VLOOKUP(IF($A3604&lt;1500,'BM011'!$D$5,IF($A3604&lt;1800,'BM011'!$D$5,IF($A3604&lt;2000,'BM011'!$D$5,$A3604))),'BM011'!$D$5:$U$607,'BM011'!U$609,0)="BRUG KOM",VLOOKUP($C3604,'BM010'!$C$5:$T$102,'BM010'!T$104,0),VLOOKUP(IF($A3604&lt;1500,'BM011'!$D$5,IF($A3604&lt;1800,'BM011'!$D$5,IF($A3604&lt;2000,'BM011'!$D$5,$A3604))),'BM011'!$D$5:$U$607,'BM011'!U$609,0))</f>
        <v>8011</v>
      </c>
      <c r="G3604">
        <f>SUMIFS(Baggrundsvariable!D$3:D$296,Baggrundsvariable!$A$3:$A$296,Samlet!$C3604,Baggrundsvariable!$C$3:$C$296,Samlet!$E3604)</f>
        <v>210297</v>
      </c>
      <c r="H3604" s="8">
        <f>SUMIFS(Baggrundsvariable!E$3:E$296,Baggrundsvariable!$A$3:$A$296,Samlet!$C3604,Baggrundsvariable!$C$3:$C$296,Samlet!$E3604)</f>
        <v>0.79166666666666663</v>
      </c>
      <c r="I3604" s="8">
        <f>SUMIFS(Baggrundsvariable!F$3:F$296,Baggrundsvariable!$A$3:$A$296,Samlet!$C3604,Baggrundsvariable!$C$3:$C$296,Samlet!$E3604)</f>
        <v>5.7</v>
      </c>
      <c r="J3604" s="8">
        <f>SUMIFS(Baggrundsvariable!G$3:G$296,Baggrundsvariable!$A$3:$A$296,Samlet!$C3604,Baggrundsvariable!$C$3:$C$296,Samlet!$E3604)</f>
        <v>23.6</v>
      </c>
      <c r="K3604" s="8">
        <f>SUMIFS(Baggrundsvariable!H$3:H$296,Baggrundsvariable!$A$3:$A$296,Samlet!$C3604,Baggrundsvariable!$C$3:$C$296,Samlet!$E3604)</f>
        <v>13.6</v>
      </c>
      <c r="L3604" s="8">
        <f>SUMIFS(Baggrundsvariable!I$3:I$296,Baggrundsvariable!$A$3:$A$296,Samlet!$C3604,Baggrundsvariable!$C$3:$C$296,Samlet!$E3604)</f>
        <v>3.9817665881784703</v>
      </c>
    </row>
    <row r="3605" spans="1:12">
      <c r="A3605">
        <v>4534</v>
      </c>
      <c r="B3605" t="s">
        <v>764</v>
      </c>
      <c r="C3605">
        <v>326</v>
      </c>
      <c r="D3605" t="s">
        <v>1273</v>
      </c>
      <c r="E3605">
        <v>2019</v>
      </c>
      <c r="F3605" s="15">
        <f>IF(VLOOKUP(IF($A3605&lt;1500,'BM011'!$D$5,IF($A3605&lt;1800,'BM011'!$D$5,IF($A3605&lt;2000,'BM011'!$D$5,$A3605))),'BM011'!$D$5:$U$607,'BM011'!U$609,0)="BRUG KOM",VLOOKUP($C3605,'BM010'!$C$5:$T$102,'BM010'!T$104,0),VLOOKUP(IF($A3605&lt;1500,'BM011'!$D$5,IF($A3605&lt;1800,'BM011'!$D$5,IF($A3605&lt;2000,'BM011'!$D$5,$A3605))),'BM011'!$D$5:$U$607,'BM011'!U$609,0))</f>
        <v>8011</v>
      </c>
      <c r="G3605">
        <f>SUMIFS(Baggrundsvariable!D$3:D$296,Baggrundsvariable!$A$3:$A$296,Samlet!$C3605,Baggrundsvariable!$C$3:$C$296,Samlet!$E3605)</f>
        <v>222710</v>
      </c>
      <c r="H3605" s="8">
        <f>SUMIFS(Baggrundsvariable!E$3:E$296,Baggrundsvariable!$A$3:$A$296,Samlet!$C3605,Baggrundsvariable!$C$3:$C$296,Samlet!$E3605)</f>
        <v>0.69166666666666676</v>
      </c>
      <c r="I3605" s="8">
        <f>SUMIFS(Baggrundsvariable!F$3:F$296,Baggrundsvariable!$A$3:$A$296,Samlet!$C3605,Baggrundsvariable!$C$3:$C$296,Samlet!$E3605)</f>
        <v>5.7</v>
      </c>
      <c r="J3605" s="8">
        <f>SUMIFS(Baggrundsvariable!G$3:G$296,Baggrundsvariable!$A$3:$A$296,Samlet!$C3605,Baggrundsvariable!$C$3:$C$296,Samlet!$E3605)</f>
        <v>22</v>
      </c>
      <c r="K3605" s="8">
        <f>SUMIFS(Baggrundsvariable!H$3:H$296,Baggrundsvariable!$A$3:$A$296,Samlet!$C3605,Baggrundsvariable!$C$3:$C$296,Samlet!$E3605)</f>
        <v>16.399999999999999</v>
      </c>
      <c r="L3605" s="8">
        <f>SUMIFS(Baggrundsvariable!I$3:I$296,Baggrundsvariable!$A$3:$A$296,Samlet!$C3605,Baggrundsvariable!$C$3:$C$296,Samlet!$E3605)</f>
        <v>5.3709847491191525</v>
      </c>
    </row>
    <row r="3606" spans="1:12">
      <c r="A3606">
        <v>4540</v>
      </c>
      <c r="B3606" t="s">
        <v>765</v>
      </c>
      <c r="C3606">
        <v>306</v>
      </c>
      <c r="D3606" t="s">
        <v>1274</v>
      </c>
      <c r="E3606">
        <v>2019</v>
      </c>
      <c r="F3606" s="15">
        <f>IF(VLOOKUP(IF($A3606&lt;1500,'BM011'!$D$5,IF($A3606&lt;1800,'BM011'!$D$5,IF($A3606&lt;2000,'BM011'!$D$5,$A3606))),'BM011'!$D$5:$U$607,'BM011'!U$609,0)="BRUG KOM",VLOOKUP($C3606,'BM010'!$C$5:$T$102,'BM010'!T$104,0),VLOOKUP(IF($A3606&lt;1500,'BM011'!$D$5,IF($A3606&lt;1800,'BM011'!$D$5,IF($A3606&lt;2000,'BM011'!$D$5,$A3606))),'BM011'!$D$5:$U$607,'BM011'!U$609,0))</f>
        <v>9104</v>
      </c>
      <c r="G3606">
        <f>SUMIFS(Baggrundsvariable!D$3:D$296,Baggrundsvariable!$A$3:$A$296,Samlet!$C3606,Baggrundsvariable!$C$3:$C$296,Samlet!$E3606)</f>
        <v>210297</v>
      </c>
      <c r="H3606" s="8">
        <f>SUMIFS(Baggrundsvariable!E$3:E$296,Baggrundsvariable!$A$3:$A$296,Samlet!$C3606,Baggrundsvariable!$C$3:$C$296,Samlet!$E3606)</f>
        <v>0.79166666666666663</v>
      </c>
      <c r="I3606" s="8">
        <f>SUMIFS(Baggrundsvariable!F$3:F$296,Baggrundsvariable!$A$3:$A$296,Samlet!$C3606,Baggrundsvariable!$C$3:$C$296,Samlet!$E3606)</f>
        <v>5.7</v>
      </c>
      <c r="J3606" s="8">
        <f>SUMIFS(Baggrundsvariable!G$3:G$296,Baggrundsvariable!$A$3:$A$296,Samlet!$C3606,Baggrundsvariable!$C$3:$C$296,Samlet!$E3606)</f>
        <v>23.6</v>
      </c>
      <c r="K3606" s="8">
        <f>SUMIFS(Baggrundsvariable!H$3:H$296,Baggrundsvariable!$A$3:$A$296,Samlet!$C3606,Baggrundsvariable!$C$3:$C$296,Samlet!$E3606)</f>
        <v>13.6</v>
      </c>
      <c r="L3606" s="8">
        <f>SUMIFS(Baggrundsvariable!I$3:I$296,Baggrundsvariable!$A$3:$A$296,Samlet!$C3606,Baggrundsvariable!$C$3:$C$296,Samlet!$E3606)</f>
        <v>3.9817665881784703</v>
      </c>
    </row>
    <row r="3607" spans="1:12">
      <c r="A3607">
        <v>4550</v>
      </c>
      <c r="B3607" t="s">
        <v>766</v>
      </c>
      <c r="C3607">
        <v>306</v>
      </c>
      <c r="D3607" t="s">
        <v>1274</v>
      </c>
      <c r="E3607">
        <v>2019</v>
      </c>
      <c r="F3607" s="15">
        <f>IF(VLOOKUP(IF($A3607&lt;1500,'BM011'!$D$5,IF($A3607&lt;1800,'BM011'!$D$5,IF($A3607&lt;2000,'BM011'!$D$5,$A3607))),'BM011'!$D$5:$U$607,'BM011'!U$609,0)="BRUG KOM",VLOOKUP($C3607,'BM010'!$C$5:$T$102,'BM010'!T$104,0),VLOOKUP(IF($A3607&lt;1500,'BM011'!$D$5,IF($A3607&lt;1800,'BM011'!$D$5,IF($A3607&lt;2000,'BM011'!$D$5,$A3607))),'BM011'!$D$5:$U$607,'BM011'!U$609,0))</f>
        <v>8551</v>
      </c>
      <c r="G3607">
        <f>SUMIFS(Baggrundsvariable!D$3:D$296,Baggrundsvariable!$A$3:$A$296,Samlet!$C3607,Baggrundsvariable!$C$3:$C$296,Samlet!$E3607)</f>
        <v>210297</v>
      </c>
      <c r="H3607" s="8">
        <f>SUMIFS(Baggrundsvariable!E$3:E$296,Baggrundsvariable!$A$3:$A$296,Samlet!$C3607,Baggrundsvariable!$C$3:$C$296,Samlet!$E3607)</f>
        <v>0.79166666666666663</v>
      </c>
      <c r="I3607" s="8">
        <f>SUMIFS(Baggrundsvariable!F$3:F$296,Baggrundsvariable!$A$3:$A$296,Samlet!$C3607,Baggrundsvariable!$C$3:$C$296,Samlet!$E3607)</f>
        <v>5.7</v>
      </c>
      <c r="J3607" s="8">
        <f>SUMIFS(Baggrundsvariable!G$3:G$296,Baggrundsvariable!$A$3:$A$296,Samlet!$C3607,Baggrundsvariable!$C$3:$C$296,Samlet!$E3607)</f>
        <v>23.6</v>
      </c>
      <c r="K3607" s="8">
        <f>SUMIFS(Baggrundsvariable!H$3:H$296,Baggrundsvariable!$A$3:$A$296,Samlet!$C3607,Baggrundsvariable!$C$3:$C$296,Samlet!$E3607)</f>
        <v>13.6</v>
      </c>
      <c r="L3607" s="8">
        <f>SUMIFS(Baggrundsvariable!I$3:I$296,Baggrundsvariable!$A$3:$A$296,Samlet!$C3607,Baggrundsvariable!$C$3:$C$296,Samlet!$E3607)</f>
        <v>3.9817665881784703</v>
      </c>
    </row>
    <row r="3608" spans="1:12">
      <c r="A3608">
        <v>4560</v>
      </c>
      <c r="B3608" t="s">
        <v>767</v>
      </c>
      <c r="C3608">
        <v>306</v>
      </c>
      <c r="D3608" t="s">
        <v>1274</v>
      </c>
      <c r="E3608">
        <v>2019</v>
      </c>
      <c r="F3608" s="15">
        <f>IF(VLOOKUP(IF($A3608&lt;1500,'BM011'!$D$5,IF($A3608&lt;1800,'BM011'!$D$5,IF($A3608&lt;2000,'BM011'!$D$5,$A3608))),'BM011'!$D$5:$U$607,'BM011'!U$609,0)="BRUG KOM",VLOOKUP($C3608,'BM010'!$C$5:$T$102,'BM010'!T$104,0),VLOOKUP(IF($A3608&lt;1500,'BM011'!$D$5,IF($A3608&lt;1800,'BM011'!$D$5,IF($A3608&lt;2000,'BM011'!$D$5,$A3608))),'BM011'!$D$5:$U$607,'BM011'!U$609,0))</f>
        <v>7183.5</v>
      </c>
      <c r="G3608">
        <f>SUMIFS(Baggrundsvariable!D$3:D$296,Baggrundsvariable!$A$3:$A$296,Samlet!$C3608,Baggrundsvariable!$C$3:$C$296,Samlet!$E3608)</f>
        <v>210297</v>
      </c>
      <c r="H3608" s="8">
        <f>SUMIFS(Baggrundsvariable!E$3:E$296,Baggrundsvariable!$A$3:$A$296,Samlet!$C3608,Baggrundsvariable!$C$3:$C$296,Samlet!$E3608)</f>
        <v>0.79166666666666663</v>
      </c>
      <c r="I3608" s="8">
        <f>SUMIFS(Baggrundsvariable!F$3:F$296,Baggrundsvariable!$A$3:$A$296,Samlet!$C3608,Baggrundsvariable!$C$3:$C$296,Samlet!$E3608)</f>
        <v>5.7</v>
      </c>
      <c r="J3608" s="8">
        <f>SUMIFS(Baggrundsvariable!G$3:G$296,Baggrundsvariable!$A$3:$A$296,Samlet!$C3608,Baggrundsvariable!$C$3:$C$296,Samlet!$E3608)</f>
        <v>23.6</v>
      </c>
      <c r="K3608" s="8">
        <f>SUMIFS(Baggrundsvariable!H$3:H$296,Baggrundsvariable!$A$3:$A$296,Samlet!$C3608,Baggrundsvariable!$C$3:$C$296,Samlet!$E3608)</f>
        <v>13.6</v>
      </c>
      <c r="L3608" s="8">
        <f>SUMIFS(Baggrundsvariable!I$3:I$296,Baggrundsvariable!$A$3:$A$296,Samlet!$C3608,Baggrundsvariable!$C$3:$C$296,Samlet!$E3608)</f>
        <v>3.9817665881784703</v>
      </c>
    </row>
    <row r="3609" spans="1:12">
      <c r="A3609">
        <v>4571</v>
      </c>
      <c r="B3609" t="s">
        <v>768</v>
      </c>
      <c r="C3609">
        <v>306</v>
      </c>
      <c r="D3609" t="s">
        <v>1274</v>
      </c>
      <c r="E3609">
        <v>2019</v>
      </c>
      <c r="F3609" s="15">
        <f>IF(VLOOKUP(IF($A3609&lt;1500,'BM011'!$D$5,IF($A3609&lt;1800,'BM011'!$D$5,IF($A3609&lt;2000,'BM011'!$D$5,$A3609))),'BM011'!$D$5:$U$607,'BM011'!U$609,0)="BRUG KOM",VLOOKUP($C3609,'BM010'!$C$5:$T$102,'BM010'!T$104,0),VLOOKUP(IF($A3609&lt;1500,'BM011'!$D$5,IF($A3609&lt;1800,'BM011'!$D$5,IF($A3609&lt;2000,'BM011'!$D$5,$A3609))),'BM011'!$D$5:$U$607,'BM011'!U$609,0))</f>
        <v>8136.5</v>
      </c>
      <c r="G3609">
        <f>SUMIFS(Baggrundsvariable!D$3:D$296,Baggrundsvariable!$A$3:$A$296,Samlet!$C3609,Baggrundsvariable!$C$3:$C$296,Samlet!$E3609)</f>
        <v>210297</v>
      </c>
      <c r="H3609" s="8">
        <f>SUMIFS(Baggrundsvariable!E$3:E$296,Baggrundsvariable!$A$3:$A$296,Samlet!$C3609,Baggrundsvariable!$C$3:$C$296,Samlet!$E3609)</f>
        <v>0.79166666666666663</v>
      </c>
      <c r="I3609" s="8">
        <f>SUMIFS(Baggrundsvariable!F$3:F$296,Baggrundsvariable!$A$3:$A$296,Samlet!$C3609,Baggrundsvariable!$C$3:$C$296,Samlet!$E3609)</f>
        <v>5.7</v>
      </c>
      <c r="J3609" s="8">
        <f>SUMIFS(Baggrundsvariable!G$3:G$296,Baggrundsvariable!$A$3:$A$296,Samlet!$C3609,Baggrundsvariable!$C$3:$C$296,Samlet!$E3609)</f>
        <v>23.6</v>
      </c>
      <c r="K3609" s="8">
        <f>SUMIFS(Baggrundsvariable!H$3:H$296,Baggrundsvariable!$A$3:$A$296,Samlet!$C3609,Baggrundsvariable!$C$3:$C$296,Samlet!$E3609)</f>
        <v>13.6</v>
      </c>
      <c r="L3609" s="8">
        <f>SUMIFS(Baggrundsvariable!I$3:I$296,Baggrundsvariable!$A$3:$A$296,Samlet!$C3609,Baggrundsvariable!$C$3:$C$296,Samlet!$E3609)</f>
        <v>3.9817665881784703</v>
      </c>
    </row>
    <row r="3610" spans="1:12">
      <c r="A3610">
        <v>4572</v>
      </c>
      <c r="B3610" t="s">
        <v>769</v>
      </c>
      <c r="C3610">
        <v>306</v>
      </c>
      <c r="D3610" t="s">
        <v>1274</v>
      </c>
      <c r="E3610">
        <v>2019</v>
      </c>
      <c r="F3610" s="15">
        <f>IF(VLOOKUP(IF($A3610&lt;1500,'BM011'!$D$5,IF($A3610&lt;1800,'BM011'!$D$5,IF($A3610&lt;2000,'BM011'!$D$5,$A3610))),'BM011'!$D$5:$U$607,'BM011'!U$609,0)="BRUG KOM",VLOOKUP($C3610,'BM010'!$C$5:$T$102,'BM010'!T$104,0),VLOOKUP(IF($A3610&lt;1500,'BM011'!$D$5,IF($A3610&lt;1800,'BM011'!$D$5,IF($A3610&lt;2000,'BM011'!$D$5,$A3610))),'BM011'!$D$5:$U$607,'BM011'!U$609,0))</f>
        <v>8136.5</v>
      </c>
      <c r="G3610">
        <f>SUMIFS(Baggrundsvariable!D$3:D$296,Baggrundsvariable!$A$3:$A$296,Samlet!$C3610,Baggrundsvariable!$C$3:$C$296,Samlet!$E3610)</f>
        <v>210297</v>
      </c>
      <c r="H3610" s="8">
        <f>SUMIFS(Baggrundsvariable!E$3:E$296,Baggrundsvariable!$A$3:$A$296,Samlet!$C3610,Baggrundsvariable!$C$3:$C$296,Samlet!$E3610)</f>
        <v>0.79166666666666663</v>
      </c>
      <c r="I3610" s="8">
        <f>SUMIFS(Baggrundsvariable!F$3:F$296,Baggrundsvariable!$A$3:$A$296,Samlet!$C3610,Baggrundsvariable!$C$3:$C$296,Samlet!$E3610)</f>
        <v>5.7</v>
      </c>
      <c r="J3610" s="8">
        <f>SUMIFS(Baggrundsvariable!G$3:G$296,Baggrundsvariable!$A$3:$A$296,Samlet!$C3610,Baggrundsvariable!$C$3:$C$296,Samlet!$E3610)</f>
        <v>23.6</v>
      </c>
      <c r="K3610" s="8">
        <f>SUMIFS(Baggrundsvariable!H$3:H$296,Baggrundsvariable!$A$3:$A$296,Samlet!$C3610,Baggrundsvariable!$C$3:$C$296,Samlet!$E3610)</f>
        <v>13.6</v>
      </c>
      <c r="L3610" s="8">
        <f>SUMIFS(Baggrundsvariable!I$3:I$296,Baggrundsvariable!$A$3:$A$296,Samlet!$C3610,Baggrundsvariable!$C$3:$C$296,Samlet!$E3610)</f>
        <v>3.9817665881784703</v>
      </c>
    </row>
    <row r="3611" spans="1:12">
      <c r="A3611">
        <v>4573</v>
      </c>
      <c r="B3611" t="s">
        <v>770</v>
      </c>
      <c r="C3611">
        <v>306</v>
      </c>
      <c r="D3611" t="s">
        <v>1274</v>
      </c>
      <c r="E3611">
        <v>2019</v>
      </c>
      <c r="F3611" s="15">
        <f>IF(VLOOKUP(IF($A3611&lt;1500,'BM011'!$D$5,IF($A3611&lt;1800,'BM011'!$D$5,IF($A3611&lt;2000,'BM011'!$D$5,$A3611))),'BM011'!$D$5:$U$607,'BM011'!U$609,0)="BRUG KOM",VLOOKUP($C3611,'BM010'!$C$5:$T$102,'BM010'!T$104,0),VLOOKUP(IF($A3611&lt;1500,'BM011'!$D$5,IF($A3611&lt;1800,'BM011'!$D$5,IF($A3611&lt;2000,'BM011'!$D$5,$A3611))),'BM011'!$D$5:$U$607,'BM011'!U$609,0))</f>
        <v>7009</v>
      </c>
      <c r="G3611">
        <f>SUMIFS(Baggrundsvariable!D$3:D$296,Baggrundsvariable!$A$3:$A$296,Samlet!$C3611,Baggrundsvariable!$C$3:$C$296,Samlet!$E3611)</f>
        <v>210297</v>
      </c>
      <c r="H3611" s="8">
        <f>SUMIFS(Baggrundsvariable!E$3:E$296,Baggrundsvariable!$A$3:$A$296,Samlet!$C3611,Baggrundsvariable!$C$3:$C$296,Samlet!$E3611)</f>
        <v>0.79166666666666663</v>
      </c>
      <c r="I3611" s="8">
        <f>SUMIFS(Baggrundsvariable!F$3:F$296,Baggrundsvariable!$A$3:$A$296,Samlet!$C3611,Baggrundsvariable!$C$3:$C$296,Samlet!$E3611)</f>
        <v>5.7</v>
      </c>
      <c r="J3611" s="8">
        <f>SUMIFS(Baggrundsvariable!G$3:G$296,Baggrundsvariable!$A$3:$A$296,Samlet!$C3611,Baggrundsvariable!$C$3:$C$296,Samlet!$E3611)</f>
        <v>23.6</v>
      </c>
      <c r="K3611" s="8">
        <f>SUMIFS(Baggrundsvariable!H$3:H$296,Baggrundsvariable!$A$3:$A$296,Samlet!$C3611,Baggrundsvariable!$C$3:$C$296,Samlet!$E3611)</f>
        <v>13.6</v>
      </c>
      <c r="L3611" s="8">
        <f>SUMIFS(Baggrundsvariable!I$3:I$296,Baggrundsvariable!$A$3:$A$296,Samlet!$C3611,Baggrundsvariable!$C$3:$C$296,Samlet!$E3611)</f>
        <v>3.9817665881784703</v>
      </c>
    </row>
    <row r="3612" spans="1:12">
      <c r="A3612">
        <v>4581</v>
      </c>
      <c r="B3612" t="s">
        <v>771</v>
      </c>
      <c r="C3612">
        <v>306</v>
      </c>
      <c r="D3612" t="s">
        <v>1274</v>
      </c>
      <c r="E3612">
        <v>2019</v>
      </c>
      <c r="F3612" s="15">
        <f>IF(VLOOKUP(IF($A3612&lt;1500,'BM011'!$D$5,IF($A3612&lt;1800,'BM011'!$D$5,IF($A3612&lt;2000,'BM011'!$D$5,$A3612))),'BM011'!$D$5:$U$607,'BM011'!U$609,0)="BRUG KOM",VLOOKUP($C3612,'BM010'!$C$5:$T$102,'BM010'!T$104,0),VLOOKUP(IF($A3612&lt;1500,'BM011'!$D$5,IF($A3612&lt;1800,'BM011'!$D$5,IF($A3612&lt;2000,'BM011'!$D$5,$A3612))),'BM011'!$D$5:$U$607,'BM011'!U$609,0))</f>
        <v>10902</v>
      </c>
      <c r="G3612">
        <f>SUMIFS(Baggrundsvariable!D$3:D$296,Baggrundsvariable!$A$3:$A$296,Samlet!$C3612,Baggrundsvariable!$C$3:$C$296,Samlet!$E3612)</f>
        <v>210297</v>
      </c>
      <c r="H3612" s="8">
        <f>SUMIFS(Baggrundsvariable!E$3:E$296,Baggrundsvariable!$A$3:$A$296,Samlet!$C3612,Baggrundsvariable!$C$3:$C$296,Samlet!$E3612)</f>
        <v>0.79166666666666663</v>
      </c>
      <c r="I3612" s="8">
        <f>SUMIFS(Baggrundsvariable!F$3:F$296,Baggrundsvariable!$A$3:$A$296,Samlet!$C3612,Baggrundsvariable!$C$3:$C$296,Samlet!$E3612)</f>
        <v>5.7</v>
      </c>
      <c r="J3612" s="8">
        <f>SUMIFS(Baggrundsvariable!G$3:G$296,Baggrundsvariable!$A$3:$A$296,Samlet!$C3612,Baggrundsvariable!$C$3:$C$296,Samlet!$E3612)</f>
        <v>23.6</v>
      </c>
      <c r="K3612" s="8">
        <f>SUMIFS(Baggrundsvariable!H$3:H$296,Baggrundsvariable!$A$3:$A$296,Samlet!$C3612,Baggrundsvariable!$C$3:$C$296,Samlet!$E3612)</f>
        <v>13.6</v>
      </c>
      <c r="L3612" s="8">
        <f>SUMIFS(Baggrundsvariable!I$3:I$296,Baggrundsvariable!$A$3:$A$296,Samlet!$C3612,Baggrundsvariable!$C$3:$C$296,Samlet!$E3612)</f>
        <v>3.9817665881784703</v>
      </c>
    </row>
    <row r="3613" spans="1:12">
      <c r="A3613">
        <v>4583</v>
      </c>
      <c r="B3613" t="s">
        <v>772</v>
      </c>
      <c r="C3613">
        <v>306</v>
      </c>
      <c r="D3613" t="s">
        <v>1274</v>
      </c>
      <c r="E3613">
        <v>2019</v>
      </c>
      <c r="F3613" s="15">
        <f>IF(VLOOKUP(IF($A3613&lt;1500,'BM011'!$D$5,IF($A3613&lt;1800,'BM011'!$D$5,IF($A3613&lt;2000,'BM011'!$D$5,$A3613))),'BM011'!$D$5:$U$607,'BM011'!U$609,0)="BRUG KOM",VLOOKUP($C3613,'BM010'!$C$5:$T$102,'BM010'!T$104,0),VLOOKUP(IF($A3613&lt;1500,'BM011'!$D$5,IF($A3613&lt;1800,'BM011'!$D$5,IF($A3613&lt;2000,'BM011'!$D$5,$A3613))),'BM011'!$D$5:$U$607,'BM011'!U$609,0))</f>
        <v>8136.5</v>
      </c>
      <c r="G3613">
        <f>SUMIFS(Baggrundsvariable!D$3:D$296,Baggrundsvariable!$A$3:$A$296,Samlet!$C3613,Baggrundsvariable!$C$3:$C$296,Samlet!$E3613)</f>
        <v>210297</v>
      </c>
      <c r="H3613" s="8">
        <f>SUMIFS(Baggrundsvariable!E$3:E$296,Baggrundsvariable!$A$3:$A$296,Samlet!$C3613,Baggrundsvariable!$C$3:$C$296,Samlet!$E3613)</f>
        <v>0.79166666666666663</v>
      </c>
      <c r="I3613" s="8">
        <f>SUMIFS(Baggrundsvariable!F$3:F$296,Baggrundsvariable!$A$3:$A$296,Samlet!$C3613,Baggrundsvariable!$C$3:$C$296,Samlet!$E3613)</f>
        <v>5.7</v>
      </c>
      <c r="J3613" s="8">
        <f>SUMIFS(Baggrundsvariable!G$3:G$296,Baggrundsvariable!$A$3:$A$296,Samlet!$C3613,Baggrundsvariable!$C$3:$C$296,Samlet!$E3613)</f>
        <v>23.6</v>
      </c>
      <c r="K3613" s="8">
        <f>SUMIFS(Baggrundsvariable!H$3:H$296,Baggrundsvariable!$A$3:$A$296,Samlet!$C3613,Baggrundsvariable!$C$3:$C$296,Samlet!$E3613)</f>
        <v>13.6</v>
      </c>
      <c r="L3613" s="8">
        <f>SUMIFS(Baggrundsvariable!I$3:I$296,Baggrundsvariable!$A$3:$A$296,Samlet!$C3613,Baggrundsvariable!$C$3:$C$296,Samlet!$E3613)</f>
        <v>3.9817665881784703</v>
      </c>
    </row>
    <row r="3614" spans="1:12">
      <c r="A3614">
        <v>4591</v>
      </c>
      <c r="B3614" t="s">
        <v>773</v>
      </c>
      <c r="C3614">
        <v>306</v>
      </c>
      <c r="D3614" t="s">
        <v>1274</v>
      </c>
      <c r="E3614">
        <v>2019</v>
      </c>
      <c r="F3614" s="15">
        <f>IF(VLOOKUP(IF($A3614&lt;1500,'BM011'!$D$5,IF($A3614&lt;1800,'BM011'!$D$5,IF($A3614&lt;2000,'BM011'!$D$5,$A3614))),'BM011'!$D$5:$U$607,'BM011'!U$609,0)="BRUG KOM",VLOOKUP($C3614,'BM010'!$C$5:$T$102,'BM010'!T$104,0),VLOOKUP(IF($A3614&lt;1500,'BM011'!$D$5,IF($A3614&lt;1800,'BM011'!$D$5,IF($A3614&lt;2000,'BM011'!$D$5,$A3614))),'BM011'!$D$5:$U$607,'BM011'!U$609,0))</f>
        <v>7079</v>
      </c>
      <c r="G3614">
        <f>SUMIFS(Baggrundsvariable!D$3:D$296,Baggrundsvariable!$A$3:$A$296,Samlet!$C3614,Baggrundsvariable!$C$3:$C$296,Samlet!$E3614)</f>
        <v>210297</v>
      </c>
      <c r="H3614" s="8">
        <f>SUMIFS(Baggrundsvariable!E$3:E$296,Baggrundsvariable!$A$3:$A$296,Samlet!$C3614,Baggrundsvariable!$C$3:$C$296,Samlet!$E3614)</f>
        <v>0.79166666666666663</v>
      </c>
      <c r="I3614" s="8">
        <f>SUMIFS(Baggrundsvariable!F$3:F$296,Baggrundsvariable!$A$3:$A$296,Samlet!$C3614,Baggrundsvariable!$C$3:$C$296,Samlet!$E3614)</f>
        <v>5.7</v>
      </c>
      <c r="J3614" s="8">
        <f>SUMIFS(Baggrundsvariable!G$3:G$296,Baggrundsvariable!$A$3:$A$296,Samlet!$C3614,Baggrundsvariable!$C$3:$C$296,Samlet!$E3614)</f>
        <v>23.6</v>
      </c>
      <c r="K3614" s="8">
        <f>SUMIFS(Baggrundsvariable!H$3:H$296,Baggrundsvariable!$A$3:$A$296,Samlet!$C3614,Baggrundsvariable!$C$3:$C$296,Samlet!$E3614)</f>
        <v>13.6</v>
      </c>
      <c r="L3614" s="8">
        <f>SUMIFS(Baggrundsvariable!I$3:I$296,Baggrundsvariable!$A$3:$A$296,Samlet!$C3614,Baggrundsvariable!$C$3:$C$296,Samlet!$E3614)</f>
        <v>3.9817665881784703</v>
      </c>
    </row>
    <row r="3615" spans="1:12">
      <c r="A3615">
        <v>4591</v>
      </c>
      <c r="B3615" t="s">
        <v>773</v>
      </c>
      <c r="C3615">
        <v>326</v>
      </c>
      <c r="D3615" t="s">
        <v>1273</v>
      </c>
      <c r="E3615">
        <v>2019</v>
      </c>
      <c r="F3615" s="15">
        <f>IF(VLOOKUP(IF($A3615&lt;1500,'BM011'!$D$5,IF($A3615&lt;1800,'BM011'!$D$5,IF($A3615&lt;2000,'BM011'!$D$5,$A3615))),'BM011'!$D$5:$U$607,'BM011'!U$609,0)="BRUG KOM",VLOOKUP($C3615,'BM010'!$C$5:$T$102,'BM010'!T$104,0),VLOOKUP(IF($A3615&lt;1500,'BM011'!$D$5,IF($A3615&lt;1800,'BM011'!$D$5,IF($A3615&lt;2000,'BM011'!$D$5,$A3615))),'BM011'!$D$5:$U$607,'BM011'!U$609,0))</f>
        <v>7079</v>
      </c>
      <c r="G3615">
        <f>SUMIFS(Baggrundsvariable!D$3:D$296,Baggrundsvariable!$A$3:$A$296,Samlet!$C3615,Baggrundsvariable!$C$3:$C$296,Samlet!$E3615)</f>
        <v>222710</v>
      </c>
      <c r="H3615" s="8">
        <f>SUMIFS(Baggrundsvariable!E$3:E$296,Baggrundsvariable!$A$3:$A$296,Samlet!$C3615,Baggrundsvariable!$C$3:$C$296,Samlet!$E3615)</f>
        <v>0.69166666666666676</v>
      </c>
      <c r="I3615" s="8">
        <f>SUMIFS(Baggrundsvariable!F$3:F$296,Baggrundsvariable!$A$3:$A$296,Samlet!$C3615,Baggrundsvariable!$C$3:$C$296,Samlet!$E3615)</f>
        <v>5.7</v>
      </c>
      <c r="J3615" s="8">
        <f>SUMIFS(Baggrundsvariable!G$3:G$296,Baggrundsvariable!$A$3:$A$296,Samlet!$C3615,Baggrundsvariable!$C$3:$C$296,Samlet!$E3615)</f>
        <v>22</v>
      </c>
      <c r="K3615" s="8">
        <f>SUMIFS(Baggrundsvariable!H$3:H$296,Baggrundsvariable!$A$3:$A$296,Samlet!$C3615,Baggrundsvariable!$C$3:$C$296,Samlet!$E3615)</f>
        <v>16.399999999999999</v>
      </c>
      <c r="L3615" s="8">
        <f>SUMIFS(Baggrundsvariable!I$3:I$296,Baggrundsvariable!$A$3:$A$296,Samlet!$C3615,Baggrundsvariable!$C$3:$C$296,Samlet!$E3615)</f>
        <v>5.3709847491191525</v>
      </c>
    </row>
    <row r="3616" spans="1:12">
      <c r="A3616">
        <v>4592</v>
      </c>
      <c r="B3616" t="s">
        <v>774</v>
      </c>
      <c r="C3616">
        <v>326</v>
      </c>
      <c r="D3616" t="s">
        <v>1273</v>
      </c>
      <c r="E3616">
        <v>2019</v>
      </c>
      <c r="F3616" s="15">
        <f>IF(VLOOKUP(IF($A3616&lt;1500,'BM011'!$D$5,IF($A3616&lt;1800,'BM011'!$D$5,IF($A3616&lt;2000,'BM011'!$D$5,$A3616))),'BM011'!$D$5:$U$607,'BM011'!U$609,0)="BRUG KOM",VLOOKUP($C3616,'BM010'!$C$5:$T$102,'BM010'!T$104,0),VLOOKUP(IF($A3616&lt;1500,'BM011'!$D$5,IF($A3616&lt;1800,'BM011'!$D$5,IF($A3616&lt;2000,'BM011'!$D$5,$A3616))),'BM011'!$D$5:$U$607,'BM011'!U$609,0))</f>
        <v>8299.5</v>
      </c>
      <c r="G3616">
        <f>SUMIFS(Baggrundsvariable!D$3:D$296,Baggrundsvariable!$A$3:$A$296,Samlet!$C3616,Baggrundsvariable!$C$3:$C$296,Samlet!$E3616)</f>
        <v>222710</v>
      </c>
      <c r="H3616" s="8">
        <f>SUMIFS(Baggrundsvariable!E$3:E$296,Baggrundsvariable!$A$3:$A$296,Samlet!$C3616,Baggrundsvariable!$C$3:$C$296,Samlet!$E3616)</f>
        <v>0.69166666666666676</v>
      </c>
      <c r="I3616" s="8">
        <f>SUMIFS(Baggrundsvariable!F$3:F$296,Baggrundsvariable!$A$3:$A$296,Samlet!$C3616,Baggrundsvariable!$C$3:$C$296,Samlet!$E3616)</f>
        <v>5.7</v>
      </c>
      <c r="J3616" s="8">
        <f>SUMIFS(Baggrundsvariable!G$3:G$296,Baggrundsvariable!$A$3:$A$296,Samlet!$C3616,Baggrundsvariable!$C$3:$C$296,Samlet!$E3616)</f>
        <v>22</v>
      </c>
      <c r="K3616" s="8">
        <f>SUMIFS(Baggrundsvariable!H$3:H$296,Baggrundsvariable!$A$3:$A$296,Samlet!$C3616,Baggrundsvariable!$C$3:$C$296,Samlet!$E3616)</f>
        <v>16.399999999999999</v>
      </c>
      <c r="L3616" s="8">
        <f>SUMIFS(Baggrundsvariable!I$3:I$296,Baggrundsvariable!$A$3:$A$296,Samlet!$C3616,Baggrundsvariable!$C$3:$C$296,Samlet!$E3616)</f>
        <v>5.3709847491191525</v>
      </c>
    </row>
    <row r="3617" spans="1:12">
      <c r="A3617">
        <v>4593</v>
      </c>
      <c r="B3617" t="s">
        <v>775</v>
      </c>
      <c r="C3617">
        <v>326</v>
      </c>
      <c r="D3617" t="s">
        <v>1273</v>
      </c>
      <c r="E3617">
        <v>2019</v>
      </c>
      <c r="F3617" s="15">
        <f>IF(VLOOKUP(IF($A3617&lt;1500,'BM011'!$D$5,IF($A3617&lt;1800,'BM011'!$D$5,IF($A3617&lt;2000,'BM011'!$D$5,$A3617))),'BM011'!$D$5:$U$607,'BM011'!U$609,0)="BRUG KOM",VLOOKUP($C3617,'BM010'!$C$5:$T$102,'BM010'!T$104,0),VLOOKUP(IF($A3617&lt;1500,'BM011'!$D$5,IF($A3617&lt;1800,'BM011'!$D$5,IF($A3617&lt;2000,'BM011'!$D$5,$A3617))),'BM011'!$D$5:$U$607,'BM011'!U$609,0))</f>
        <v>8299.5</v>
      </c>
      <c r="G3617">
        <f>SUMIFS(Baggrundsvariable!D$3:D$296,Baggrundsvariable!$A$3:$A$296,Samlet!$C3617,Baggrundsvariable!$C$3:$C$296,Samlet!$E3617)</f>
        <v>222710</v>
      </c>
      <c r="H3617" s="8">
        <f>SUMIFS(Baggrundsvariable!E$3:E$296,Baggrundsvariable!$A$3:$A$296,Samlet!$C3617,Baggrundsvariable!$C$3:$C$296,Samlet!$E3617)</f>
        <v>0.69166666666666676</v>
      </c>
      <c r="I3617" s="8">
        <f>SUMIFS(Baggrundsvariable!F$3:F$296,Baggrundsvariable!$A$3:$A$296,Samlet!$C3617,Baggrundsvariable!$C$3:$C$296,Samlet!$E3617)</f>
        <v>5.7</v>
      </c>
      <c r="J3617" s="8">
        <f>SUMIFS(Baggrundsvariable!G$3:G$296,Baggrundsvariable!$A$3:$A$296,Samlet!$C3617,Baggrundsvariable!$C$3:$C$296,Samlet!$E3617)</f>
        <v>22</v>
      </c>
      <c r="K3617" s="8">
        <f>SUMIFS(Baggrundsvariable!H$3:H$296,Baggrundsvariable!$A$3:$A$296,Samlet!$C3617,Baggrundsvariable!$C$3:$C$296,Samlet!$E3617)</f>
        <v>16.399999999999999</v>
      </c>
      <c r="L3617" s="8">
        <f>SUMIFS(Baggrundsvariable!I$3:I$296,Baggrundsvariable!$A$3:$A$296,Samlet!$C3617,Baggrundsvariable!$C$3:$C$296,Samlet!$E3617)</f>
        <v>5.3709847491191525</v>
      </c>
    </row>
    <row r="3618" spans="1:12">
      <c r="A3618">
        <v>4600</v>
      </c>
      <c r="B3618" t="s">
        <v>776</v>
      </c>
      <c r="C3618">
        <v>259</v>
      </c>
      <c r="D3618" t="s">
        <v>1266</v>
      </c>
      <c r="E3618">
        <v>2019</v>
      </c>
      <c r="F3618" s="15">
        <f>IF(VLOOKUP(IF($A3618&lt;1500,'BM011'!$D$5,IF($A3618&lt;1800,'BM011'!$D$5,IF($A3618&lt;2000,'BM011'!$D$5,$A3618))),'BM011'!$D$5:$U$607,'BM011'!U$609,0)="BRUG KOM",VLOOKUP($C3618,'BM010'!$C$5:$T$102,'BM010'!T$104,0),VLOOKUP(IF($A3618&lt;1500,'BM011'!$D$5,IF($A3618&lt;1800,'BM011'!$D$5,IF($A3618&lt;2000,'BM011'!$D$5,$A3618))),'BM011'!$D$5:$U$607,'BM011'!U$609,0))</f>
        <v>20189.5</v>
      </c>
      <c r="G3618">
        <f>SUMIFS(Baggrundsvariable!D$3:D$296,Baggrundsvariable!$A$3:$A$296,Samlet!$C3618,Baggrundsvariable!$C$3:$C$296,Samlet!$E3618)</f>
        <v>236936</v>
      </c>
      <c r="H3618" s="8">
        <f>SUMIFS(Baggrundsvariable!E$3:E$296,Baggrundsvariable!$A$3:$A$296,Samlet!$C3618,Baggrundsvariable!$C$3:$C$296,Samlet!$E3618)</f>
        <v>0.5083333333333333</v>
      </c>
      <c r="I3618" s="8">
        <f>SUMIFS(Baggrundsvariable!F$3:F$296,Baggrundsvariable!$A$3:$A$296,Samlet!$C3618,Baggrundsvariable!$C$3:$C$296,Samlet!$E3618)</f>
        <v>4.4000000000000004</v>
      </c>
      <c r="J3618" s="8">
        <f>SUMIFS(Baggrundsvariable!G$3:G$296,Baggrundsvariable!$A$3:$A$296,Samlet!$C3618,Baggrundsvariable!$C$3:$C$296,Samlet!$E3618)</f>
        <v>18.7</v>
      </c>
      <c r="K3618" s="8">
        <f>SUMIFS(Baggrundsvariable!H$3:H$296,Baggrundsvariable!$A$3:$A$296,Samlet!$C3618,Baggrundsvariable!$C$3:$C$296,Samlet!$E3618)</f>
        <v>12.3</v>
      </c>
      <c r="L3618" s="8">
        <f>SUMIFS(Baggrundsvariable!I$3:I$296,Baggrundsvariable!$A$3:$A$296,Samlet!$C3618,Baggrundsvariable!$C$3:$C$296,Samlet!$E3618)</f>
        <v>8.5537526857820261</v>
      </c>
    </row>
    <row r="3619" spans="1:12">
      <c r="A3619">
        <v>4600</v>
      </c>
      <c r="B3619" t="s">
        <v>776</v>
      </c>
      <c r="C3619">
        <v>316</v>
      </c>
      <c r="D3619" t="s">
        <v>1267</v>
      </c>
      <c r="E3619">
        <v>2019</v>
      </c>
      <c r="F3619" s="15">
        <f>IF(VLOOKUP(IF($A3619&lt;1500,'BM011'!$D$5,IF($A3619&lt;1800,'BM011'!$D$5,IF($A3619&lt;2000,'BM011'!$D$5,$A3619))),'BM011'!$D$5:$U$607,'BM011'!U$609,0)="BRUG KOM",VLOOKUP($C3619,'BM010'!$C$5:$T$102,'BM010'!T$104,0),VLOOKUP(IF($A3619&lt;1500,'BM011'!$D$5,IF($A3619&lt;1800,'BM011'!$D$5,IF($A3619&lt;2000,'BM011'!$D$5,$A3619))),'BM011'!$D$5:$U$607,'BM011'!U$609,0))</f>
        <v>20189.5</v>
      </c>
      <c r="G3619">
        <f>SUMIFS(Baggrundsvariable!D$3:D$296,Baggrundsvariable!$A$3:$A$296,Samlet!$C3619,Baggrundsvariable!$C$3:$C$296,Samlet!$E3619)</f>
        <v>229668</v>
      </c>
      <c r="H3619" s="8">
        <f>SUMIFS(Baggrundsvariable!E$3:E$296,Baggrundsvariable!$A$3:$A$296,Samlet!$C3619,Baggrundsvariable!$C$3:$C$296,Samlet!$E3619)</f>
        <v>0.46666666666666679</v>
      </c>
      <c r="I3619" s="8">
        <f>SUMIFS(Baggrundsvariable!F$3:F$296,Baggrundsvariable!$A$3:$A$296,Samlet!$C3619,Baggrundsvariable!$C$3:$C$296,Samlet!$E3619)</f>
        <v>5.5</v>
      </c>
      <c r="J3619" s="8">
        <f>SUMIFS(Baggrundsvariable!G$3:G$296,Baggrundsvariable!$A$3:$A$296,Samlet!$C3619,Baggrundsvariable!$C$3:$C$296,Samlet!$E3619)</f>
        <v>20.100000000000001</v>
      </c>
      <c r="K3619" s="8">
        <f>SUMIFS(Baggrundsvariable!H$3:H$296,Baggrundsvariable!$A$3:$A$296,Samlet!$C3619,Baggrundsvariable!$C$3:$C$296,Samlet!$E3619)</f>
        <v>17.3</v>
      </c>
      <c r="L3619" s="8">
        <f>SUMIFS(Baggrundsvariable!I$3:I$296,Baggrundsvariable!$A$3:$A$296,Samlet!$C3619,Baggrundsvariable!$C$3:$C$296,Samlet!$E3619)</f>
        <v>6.9810957128090125</v>
      </c>
    </row>
    <row r="3620" spans="1:12">
      <c r="A3620">
        <v>4600</v>
      </c>
      <c r="B3620" t="s">
        <v>776</v>
      </c>
      <c r="C3620">
        <v>336</v>
      </c>
      <c r="D3620" t="s">
        <v>1275</v>
      </c>
      <c r="E3620">
        <v>2019</v>
      </c>
      <c r="F3620" s="15">
        <f>IF(VLOOKUP(IF($A3620&lt;1500,'BM011'!$D$5,IF($A3620&lt;1800,'BM011'!$D$5,IF($A3620&lt;2000,'BM011'!$D$5,$A3620))),'BM011'!$D$5:$U$607,'BM011'!U$609,0)="BRUG KOM",VLOOKUP($C3620,'BM010'!$C$5:$T$102,'BM010'!T$104,0),VLOOKUP(IF($A3620&lt;1500,'BM011'!$D$5,IF($A3620&lt;1800,'BM011'!$D$5,IF($A3620&lt;2000,'BM011'!$D$5,$A3620))),'BM011'!$D$5:$U$607,'BM011'!U$609,0))</f>
        <v>20189.5</v>
      </c>
      <c r="G3620">
        <f>SUMIFS(Baggrundsvariable!D$3:D$296,Baggrundsvariable!$A$3:$A$296,Samlet!$C3620,Baggrundsvariable!$C$3:$C$296,Samlet!$E3620)</f>
        <v>233946</v>
      </c>
      <c r="H3620" s="8">
        <f>SUMIFS(Baggrundsvariable!E$3:E$296,Baggrundsvariable!$A$3:$A$296,Samlet!$C3620,Baggrundsvariable!$C$3:$C$296,Samlet!$E3620)</f>
        <v>0.6</v>
      </c>
      <c r="I3620" s="8">
        <f>SUMIFS(Baggrundsvariable!F$3:F$296,Baggrundsvariable!$A$3:$A$296,Samlet!$C3620,Baggrundsvariable!$C$3:$C$296,Samlet!$E3620)</f>
        <v>4</v>
      </c>
      <c r="J3620" s="8">
        <f>SUMIFS(Baggrundsvariable!G$3:G$296,Baggrundsvariable!$A$3:$A$296,Samlet!$C3620,Baggrundsvariable!$C$3:$C$296,Samlet!$E3620)</f>
        <v>18.8</v>
      </c>
      <c r="K3620" s="8">
        <f>SUMIFS(Baggrundsvariable!H$3:H$296,Baggrundsvariable!$A$3:$A$296,Samlet!$C3620,Baggrundsvariable!$C$3:$C$296,Samlet!$E3620)</f>
        <v>14.9</v>
      </c>
      <c r="L3620" s="8">
        <f>SUMIFS(Baggrundsvariable!I$3:I$296,Baggrundsvariable!$A$3:$A$296,Samlet!$C3620,Baggrundsvariable!$C$3:$C$296,Samlet!$E3620)</f>
        <v>4.0047307730214525</v>
      </c>
    </row>
    <row r="3621" spans="1:12">
      <c r="A3621">
        <v>4621</v>
      </c>
      <c r="B3621" t="s">
        <v>777</v>
      </c>
      <c r="C3621">
        <v>265</v>
      </c>
      <c r="D3621" t="s">
        <v>1244</v>
      </c>
      <c r="E3621">
        <v>2019</v>
      </c>
      <c r="F3621" s="15">
        <f>IF(VLOOKUP(IF($A3621&lt;1500,'BM011'!$D$5,IF($A3621&lt;1800,'BM011'!$D$5,IF($A3621&lt;2000,'BM011'!$D$5,$A3621))),'BM011'!$D$5:$U$607,'BM011'!U$609,0)="BRUG KOM",VLOOKUP($C3621,'BM010'!$C$5:$T$102,'BM010'!T$104,0),VLOOKUP(IF($A3621&lt;1500,'BM011'!$D$5,IF($A3621&lt;1800,'BM011'!$D$5,IF($A3621&lt;2000,'BM011'!$D$5,$A3621))),'BM011'!$D$5:$U$607,'BM011'!U$609,0))</f>
        <v>16364.25</v>
      </c>
      <c r="G3621">
        <f>SUMIFS(Baggrundsvariable!D$3:D$296,Baggrundsvariable!$A$3:$A$296,Samlet!$C3621,Baggrundsvariable!$C$3:$C$296,Samlet!$E3621)</f>
        <v>260890</v>
      </c>
      <c r="H3621" s="8">
        <f>SUMIFS(Baggrundsvariable!E$3:E$296,Baggrundsvariable!$A$3:$A$296,Samlet!$C3621,Baggrundsvariable!$C$3:$C$296,Samlet!$E3621)</f>
        <v>0.52500000000000002</v>
      </c>
      <c r="I3621" s="8">
        <f>SUMIFS(Baggrundsvariable!F$3:F$296,Baggrundsvariable!$A$3:$A$296,Samlet!$C3621,Baggrundsvariable!$C$3:$C$296,Samlet!$E3621)</f>
        <v>5.3</v>
      </c>
      <c r="J3621" s="8">
        <f>SUMIFS(Baggrundsvariable!G$3:G$296,Baggrundsvariable!$A$3:$A$296,Samlet!$C3621,Baggrundsvariable!$C$3:$C$296,Samlet!$E3621)</f>
        <v>18.3</v>
      </c>
      <c r="K3621" s="8">
        <f>SUMIFS(Baggrundsvariable!H$3:H$296,Baggrundsvariable!$A$3:$A$296,Samlet!$C3621,Baggrundsvariable!$C$3:$C$296,Samlet!$E3621)</f>
        <v>11.2</v>
      </c>
      <c r="L3621" s="8">
        <f>SUMIFS(Baggrundsvariable!I$3:I$296,Baggrundsvariable!$A$3:$A$296,Samlet!$C3621,Baggrundsvariable!$C$3:$C$296,Samlet!$E3621)</f>
        <v>6.9885228116256499</v>
      </c>
    </row>
    <row r="3622" spans="1:12">
      <c r="A3622">
        <v>4622</v>
      </c>
      <c r="B3622" t="s">
        <v>778</v>
      </c>
      <c r="C3622">
        <v>265</v>
      </c>
      <c r="D3622" t="s">
        <v>1244</v>
      </c>
      <c r="E3622">
        <v>2019</v>
      </c>
      <c r="F3622" s="15">
        <f>IF(VLOOKUP(IF($A3622&lt;1500,'BM011'!$D$5,IF($A3622&lt;1800,'BM011'!$D$5,IF($A3622&lt;2000,'BM011'!$D$5,$A3622))),'BM011'!$D$5:$U$607,'BM011'!U$609,0)="BRUG KOM",VLOOKUP($C3622,'BM010'!$C$5:$T$102,'BM010'!T$104,0),VLOOKUP(IF($A3622&lt;1500,'BM011'!$D$5,IF($A3622&lt;1800,'BM011'!$D$5,IF($A3622&lt;2000,'BM011'!$D$5,$A3622))),'BM011'!$D$5:$U$607,'BM011'!U$609,0))</f>
        <v>18833.5</v>
      </c>
      <c r="G3622">
        <f>SUMIFS(Baggrundsvariable!D$3:D$296,Baggrundsvariable!$A$3:$A$296,Samlet!$C3622,Baggrundsvariable!$C$3:$C$296,Samlet!$E3622)</f>
        <v>260890</v>
      </c>
      <c r="H3622" s="8">
        <f>SUMIFS(Baggrundsvariable!E$3:E$296,Baggrundsvariable!$A$3:$A$296,Samlet!$C3622,Baggrundsvariable!$C$3:$C$296,Samlet!$E3622)</f>
        <v>0.52500000000000002</v>
      </c>
      <c r="I3622" s="8">
        <f>SUMIFS(Baggrundsvariable!F$3:F$296,Baggrundsvariable!$A$3:$A$296,Samlet!$C3622,Baggrundsvariable!$C$3:$C$296,Samlet!$E3622)</f>
        <v>5.3</v>
      </c>
      <c r="J3622" s="8">
        <f>SUMIFS(Baggrundsvariable!G$3:G$296,Baggrundsvariable!$A$3:$A$296,Samlet!$C3622,Baggrundsvariable!$C$3:$C$296,Samlet!$E3622)</f>
        <v>18.3</v>
      </c>
      <c r="K3622" s="8">
        <f>SUMIFS(Baggrundsvariable!H$3:H$296,Baggrundsvariable!$A$3:$A$296,Samlet!$C3622,Baggrundsvariable!$C$3:$C$296,Samlet!$E3622)</f>
        <v>11.2</v>
      </c>
      <c r="L3622" s="8">
        <f>SUMIFS(Baggrundsvariable!I$3:I$296,Baggrundsvariable!$A$3:$A$296,Samlet!$C3622,Baggrundsvariable!$C$3:$C$296,Samlet!$E3622)</f>
        <v>6.9885228116256499</v>
      </c>
    </row>
    <row r="3623" spans="1:12">
      <c r="A3623">
        <v>4622</v>
      </c>
      <c r="B3623" t="s">
        <v>778</v>
      </c>
      <c r="C3623">
        <v>269</v>
      </c>
      <c r="D3623" t="s">
        <v>1245</v>
      </c>
      <c r="E3623">
        <v>2019</v>
      </c>
      <c r="F3623" s="15">
        <f>IF(VLOOKUP(IF($A3623&lt;1500,'BM011'!$D$5,IF($A3623&lt;1800,'BM011'!$D$5,IF($A3623&lt;2000,'BM011'!$D$5,$A3623))),'BM011'!$D$5:$U$607,'BM011'!U$609,0)="BRUG KOM",VLOOKUP($C3623,'BM010'!$C$5:$T$102,'BM010'!T$104,0),VLOOKUP(IF($A3623&lt;1500,'BM011'!$D$5,IF($A3623&lt;1800,'BM011'!$D$5,IF($A3623&lt;2000,'BM011'!$D$5,$A3623))),'BM011'!$D$5:$U$607,'BM011'!U$609,0))</f>
        <v>18833.5</v>
      </c>
      <c r="G3623">
        <f>SUMIFS(Baggrundsvariable!D$3:D$296,Baggrundsvariable!$A$3:$A$296,Samlet!$C3623,Baggrundsvariable!$C$3:$C$296,Samlet!$E3623)</f>
        <v>282070</v>
      </c>
      <c r="H3623" s="8">
        <f>SUMIFS(Baggrundsvariable!E$3:E$296,Baggrundsvariable!$A$3:$A$296,Samlet!$C3623,Baggrundsvariable!$C$3:$C$296,Samlet!$E3623)</f>
        <v>0.20833333333333329</v>
      </c>
      <c r="I3623" s="8">
        <f>SUMIFS(Baggrundsvariable!F$3:F$296,Baggrundsvariable!$A$3:$A$296,Samlet!$C3623,Baggrundsvariable!$C$3:$C$296,Samlet!$E3623)</f>
        <v>1.9</v>
      </c>
      <c r="J3623" s="8">
        <f>SUMIFS(Baggrundsvariable!G$3:G$296,Baggrundsvariable!$A$3:$A$296,Samlet!$C3623,Baggrundsvariable!$C$3:$C$296,Samlet!$E3623)</f>
        <v>12.2</v>
      </c>
      <c r="K3623" s="8">
        <f>SUMIFS(Baggrundsvariable!H$3:H$296,Baggrundsvariable!$A$3:$A$296,Samlet!$C3623,Baggrundsvariable!$C$3:$C$296,Samlet!$E3623)</f>
        <v>12.2</v>
      </c>
      <c r="L3623" s="8">
        <f>SUMIFS(Baggrundsvariable!I$3:I$296,Baggrundsvariable!$A$3:$A$296,Samlet!$C3623,Baggrundsvariable!$C$3:$C$296,Samlet!$E3623)</f>
        <v>5.631204143288735</v>
      </c>
    </row>
    <row r="3624" spans="1:12">
      <c r="A3624">
        <v>4623</v>
      </c>
      <c r="B3624" t="s">
        <v>779</v>
      </c>
      <c r="C3624">
        <v>259</v>
      </c>
      <c r="D3624" t="s">
        <v>1266</v>
      </c>
      <c r="E3624">
        <v>2019</v>
      </c>
      <c r="F3624" s="15">
        <f>IF(VLOOKUP(IF($A3624&lt;1500,'BM011'!$D$5,IF($A3624&lt;1800,'BM011'!$D$5,IF($A3624&lt;2000,'BM011'!$D$5,$A3624))),'BM011'!$D$5:$U$607,'BM011'!U$609,0)="BRUG KOM",VLOOKUP($C3624,'BM010'!$C$5:$T$102,'BM010'!T$104,0),VLOOKUP(IF($A3624&lt;1500,'BM011'!$D$5,IF($A3624&lt;1800,'BM011'!$D$5,IF($A3624&lt;2000,'BM011'!$D$5,$A3624))),'BM011'!$D$5:$U$607,'BM011'!U$609,0))</f>
        <v>18038</v>
      </c>
      <c r="G3624">
        <f>SUMIFS(Baggrundsvariable!D$3:D$296,Baggrundsvariable!$A$3:$A$296,Samlet!$C3624,Baggrundsvariable!$C$3:$C$296,Samlet!$E3624)</f>
        <v>236936</v>
      </c>
      <c r="H3624" s="8">
        <f>SUMIFS(Baggrundsvariable!E$3:E$296,Baggrundsvariable!$A$3:$A$296,Samlet!$C3624,Baggrundsvariable!$C$3:$C$296,Samlet!$E3624)</f>
        <v>0.5083333333333333</v>
      </c>
      <c r="I3624" s="8">
        <f>SUMIFS(Baggrundsvariable!F$3:F$296,Baggrundsvariable!$A$3:$A$296,Samlet!$C3624,Baggrundsvariable!$C$3:$C$296,Samlet!$E3624)</f>
        <v>4.4000000000000004</v>
      </c>
      <c r="J3624" s="8">
        <f>SUMIFS(Baggrundsvariable!G$3:G$296,Baggrundsvariable!$A$3:$A$296,Samlet!$C3624,Baggrundsvariable!$C$3:$C$296,Samlet!$E3624)</f>
        <v>18.7</v>
      </c>
      <c r="K3624" s="8">
        <f>SUMIFS(Baggrundsvariable!H$3:H$296,Baggrundsvariable!$A$3:$A$296,Samlet!$C3624,Baggrundsvariable!$C$3:$C$296,Samlet!$E3624)</f>
        <v>12.3</v>
      </c>
      <c r="L3624" s="8">
        <f>SUMIFS(Baggrundsvariable!I$3:I$296,Baggrundsvariable!$A$3:$A$296,Samlet!$C3624,Baggrundsvariable!$C$3:$C$296,Samlet!$E3624)</f>
        <v>8.5537526857820261</v>
      </c>
    </row>
    <row r="3625" spans="1:12">
      <c r="A3625">
        <v>4623</v>
      </c>
      <c r="B3625" t="s">
        <v>779</v>
      </c>
      <c r="C3625">
        <v>265</v>
      </c>
      <c r="D3625" t="s">
        <v>1244</v>
      </c>
      <c r="E3625">
        <v>2019</v>
      </c>
      <c r="F3625" s="15">
        <f>IF(VLOOKUP(IF($A3625&lt;1500,'BM011'!$D$5,IF($A3625&lt;1800,'BM011'!$D$5,IF($A3625&lt;2000,'BM011'!$D$5,$A3625))),'BM011'!$D$5:$U$607,'BM011'!U$609,0)="BRUG KOM",VLOOKUP($C3625,'BM010'!$C$5:$T$102,'BM010'!T$104,0),VLOOKUP(IF($A3625&lt;1500,'BM011'!$D$5,IF($A3625&lt;1800,'BM011'!$D$5,IF($A3625&lt;2000,'BM011'!$D$5,$A3625))),'BM011'!$D$5:$U$607,'BM011'!U$609,0))</f>
        <v>18038</v>
      </c>
      <c r="G3625">
        <f>SUMIFS(Baggrundsvariable!D$3:D$296,Baggrundsvariable!$A$3:$A$296,Samlet!$C3625,Baggrundsvariable!$C$3:$C$296,Samlet!$E3625)</f>
        <v>260890</v>
      </c>
      <c r="H3625" s="8">
        <f>SUMIFS(Baggrundsvariable!E$3:E$296,Baggrundsvariable!$A$3:$A$296,Samlet!$C3625,Baggrundsvariable!$C$3:$C$296,Samlet!$E3625)</f>
        <v>0.52500000000000002</v>
      </c>
      <c r="I3625" s="8">
        <f>SUMIFS(Baggrundsvariable!F$3:F$296,Baggrundsvariable!$A$3:$A$296,Samlet!$C3625,Baggrundsvariable!$C$3:$C$296,Samlet!$E3625)</f>
        <v>5.3</v>
      </c>
      <c r="J3625" s="8">
        <f>SUMIFS(Baggrundsvariable!G$3:G$296,Baggrundsvariable!$A$3:$A$296,Samlet!$C3625,Baggrundsvariable!$C$3:$C$296,Samlet!$E3625)</f>
        <v>18.3</v>
      </c>
      <c r="K3625" s="8">
        <f>SUMIFS(Baggrundsvariable!H$3:H$296,Baggrundsvariable!$A$3:$A$296,Samlet!$C3625,Baggrundsvariable!$C$3:$C$296,Samlet!$E3625)</f>
        <v>11.2</v>
      </c>
      <c r="L3625" s="8">
        <f>SUMIFS(Baggrundsvariable!I$3:I$296,Baggrundsvariable!$A$3:$A$296,Samlet!$C3625,Baggrundsvariable!$C$3:$C$296,Samlet!$E3625)</f>
        <v>6.9885228116256499</v>
      </c>
    </row>
    <row r="3626" spans="1:12">
      <c r="A3626">
        <v>4623</v>
      </c>
      <c r="B3626" t="s">
        <v>779</v>
      </c>
      <c r="C3626">
        <v>269</v>
      </c>
      <c r="D3626" t="s">
        <v>1245</v>
      </c>
      <c r="E3626">
        <v>2019</v>
      </c>
      <c r="F3626" s="15">
        <f>IF(VLOOKUP(IF($A3626&lt;1500,'BM011'!$D$5,IF($A3626&lt;1800,'BM011'!$D$5,IF($A3626&lt;2000,'BM011'!$D$5,$A3626))),'BM011'!$D$5:$U$607,'BM011'!U$609,0)="BRUG KOM",VLOOKUP($C3626,'BM010'!$C$5:$T$102,'BM010'!T$104,0),VLOOKUP(IF($A3626&lt;1500,'BM011'!$D$5,IF($A3626&lt;1800,'BM011'!$D$5,IF($A3626&lt;2000,'BM011'!$D$5,$A3626))),'BM011'!$D$5:$U$607,'BM011'!U$609,0))</f>
        <v>18038</v>
      </c>
      <c r="G3626">
        <f>SUMIFS(Baggrundsvariable!D$3:D$296,Baggrundsvariable!$A$3:$A$296,Samlet!$C3626,Baggrundsvariable!$C$3:$C$296,Samlet!$E3626)</f>
        <v>282070</v>
      </c>
      <c r="H3626" s="8">
        <f>SUMIFS(Baggrundsvariable!E$3:E$296,Baggrundsvariable!$A$3:$A$296,Samlet!$C3626,Baggrundsvariable!$C$3:$C$296,Samlet!$E3626)</f>
        <v>0.20833333333333329</v>
      </c>
      <c r="I3626" s="8">
        <f>SUMIFS(Baggrundsvariable!F$3:F$296,Baggrundsvariable!$A$3:$A$296,Samlet!$C3626,Baggrundsvariable!$C$3:$C$296,Samlet!$E3626)</f>
        <v>1.9</v>
      </c>
      <c r="J3626" s="8">
        <f>SUMIFS(Baggrundsvariable!G$3:G$296,Baggrundsvariable!$A$3:$A$296,Samlet!$C3626,Baggrundsvariable!$C$3:$C$296,Samlet!$E3626)</f>
        <v>12.2</v>
      </c>
      <c r="K3626" s="8">
        <f>SUMIFS(Baggrundsvariable!H$3:H$296,Baggrundsvariable!$A$3:$A$296,Samlet!$C3626,Baggrundsvariable!$C$3:$C$296,Samlet!$E3626)</f>
        <v>12.2</v>
      </c>
      <c r="L3626" s="8">
        <f>SUMIFS(Baggrundsvariable!I$3:I$296,Baggrundsvariable!$A$3:$A$296,Samlet!$C3626,Baggrundsvariable!$C$3:$C$296,Samlet!$E3626)</f>
        <v>5.631204143288735</v>
      </c>
    </row>
    <row r="3627" spans="1:12">
      <c r="A3627">
        <v>4632</v>
      </c>
      <c r="B3627" t="s">
        <v>780</v>
      </c>
      <c r="C3627">
        <v>259</v>
      </c>
      <c r="D3627" t="s">
        <v>1266</v>
      </c>
      <c r="E3627">
        <v>2019</v>
      </c>
      <c r="F3627" s="15">
        <f>IF(VLOOKUP(IF($A3627&lt;1500,'BM011'!$D$5,IF($A3627&lt;1800,'BM011'!$D$5,IF($A3627&lt;2000,'BM011'!$D$5,$A3627))),'BM011'!$D$5:$U$607,'BM011'!U$609,0)="BRUG KOM",VLOOKUP($C3627,'BM010'!$C$5:$T$102,'BM010'!T$104,0),VLOOKUP(IF($A3627&lt;1500,'BM011'!$D$5,IF($A3627&lt;1800,'BM011'!$D$5,IF($A3627&lt;2000,'BM011'!$D$5,$A3627))),'BM011'!$D$5:$U$607,'BM011'!U$609,0))</f>
        <v>16102</v>
      </c>
      <c r="G3627">
        <f>SUMIFS(Baggrundsvariable!D$3:D$296,Baggrundsvariable!$A$3:$A$296,Samlet!$C3627,Baggrundsvariable!$C$3:$C$296,Samlet!$E3627)</f>
        <v>236936</v>
      </c>
      <c r="H3627" s="8">
        <f>SUMIFS(Baggrundsvariable!E$3:E$296,Baggrundsvariable!$A$3:$A$296,Samlet!$C3627,Baggrundsvariable!$C$3:$C$296,Samlet!$E3627)</f>
        <v>0.5083333333333333</v>
      </c>
      <c r="I3627" s="8">
        <f>SUMIFS(Baggrundsvariable!F$3:F$296,Baggrundsvariable!$A$3:$A$296,Samlet!$C3627,Baggrundsvariable!$C$3:$C$296,Samlet!$E3627)</f>
        <v>4.4000000000000004</v>
      </c>
      <c r="J3627" s="8">
        <f>SUMIFS(Baggrundsvariable!G$3:G$296,Baggrundsvariable!$A$3:$A$296,Samlet!$C3627,Baggrundsvariable!$C$3:$C$296,Samlet!$E3627)</f>
        <v>18.7</v>
      </c>
      <c r="K3627" s="8">
        <f>SUMIFS(Baggrundsvariable!H$3:H$296,Baggrundsvariable!$A$3:$A$296,Samlet!$C3627,Baggrundsvariable!$C$3:$C$296,Samlet!$E3627)</f>
        <v>12.3</v>
      </c>
      <c r="L3627" s="8">
        <f>SUMIFS(Baggrundsvariable!I$3:I$296,Baggrundsvariable!$A$3:$A$296,Samlet!$C3627,Baggrundsvariable!$C$3:$C$296,Samlet!$E3627)</f>
        <v>8.5537526857820261</v>
      </c>
    </row>
    <row r="3628" spans="1:12">
      <c r="A3628">
        <v>4640</v>
      </c>
      <c r="B3628" t="s">
        <v>781</v>
      </c>
      <c r="C3628">
        <v>320</v>
      </c>
      <c r="D3628" t="s">
        <v>1268</v>
      </c>
      <c r="E3628">
        <v>2019</v>
      </c>
      <c r="F3628" s="15">
        <f>IF(VLOOKUP(IF($A3628&lt;1500,'BM011'!$D$5,IF($A3628&lt;1800,'BM011'!$D$5,IF($A3628&lt;2000,'BM011'!$D$5,$A3628))),'BM011'!$D$5:$U$607,'BM011'!U$609,0)="BRUG KOM",VLOOKUP($C3628,'BM010'!$C$5:$T$102,'BM010'!T$104,0),VLOOKUP(IF($A3628&lt;1500,'BM011'!$D$5,IF($A3628&lt;1800,'BM011'!$D$5,IF($A3628&lt;2000,'BM011'!$D$5,$A3628))),'BM011'!$D$5:$U$607,'BM011'!U$609,0))</f>
        <v>9161.25</v>
      </c>
      <c r="G3628">
        <f>SUMIFS(Baggrundsvariable!D$3:D$296,Baggrundsvariable!$A$3:$A$296,Samlet!$C3628,Baggrundsvariable!$C$3:$C$296,Samlet!$E3628)</f>
        <v>222006</v>
      </c>
      <c r="H3628" s="8">
        <f>SUMIFS(Baggrundsvariable!E$3:E$296,Baggrundsvariable!$A$3:$A$296,Samlet!$C3628,Baggrundsvariable!$C$3:$C$296,Samlet!$E3628)</f>
        <v>0.60833333333333328</v>
      </c>
      <c r="I3628" s="8">
        <f>SUMIFS(Baggrundsvariable!F$3:F$296,Baggrundsvariable!$A$3:$A$296,Samlet!$C3628,Baggrundsvariable!$C$3:$C$296,Samlet!$E3628)</f>
        <v>3.7</v>
      </c>
      <c r="J3628" s="8">
        <f>SUMIFS(Baggrundsvariable!G$3:G$296,Baggrundsvariable!$A$3:$A$296,Samlet!$C3628,Baggrundsvariable!$C$3:$C$296,Samlet!$E3628)</f>
        <v>22.1</v>
      </c>
      <c r="K3628" s="8">
        <f>SUMIFS(Baggrundsvariable!H$3:H$296,Baggrundsvariable!$A$3:$A$296,Samlet!$C3628,Baggrundsvariable!$C$3:$C$296,Samlet!$E3628)</f>
        <v>17.3</v>
      </c>
      <c r="L3628" s="8">
        <f>SUMIFS(Baggrundsvariable!I$3:I$296,Baggrundsvariable!$A$3:$A$296,Samlet!$C3628,Baggrundsvariable!$C$3:$C$296,Samlet!$E3628)</f>
        <v>4.2214499733209285</v>
      </c>
    </row>
    <row r="3629" spans="1:12">
      <c r="A3629">
        <v>4640</v>
      </c>
      <c r="B3629" t="s">
        <v>781</v>
      </c>
      <c r="C3629">
        <v>370</v>
      </c>
      <c r="D3629" t="s">
        <v>1271</v>
      </c>
      <c r="E3629">
        <v>2019</v>
      </c>
      <c r="F3629" s="15">
        <f>IF(VLOOKUP(IF($A3629&lt;1500,'BM011'!$D$5,IF($A3629&lt;1800,'BM011'!$D$5,IF($A3629&lt;2000,'BM011'!$D$5,$A3629))),'BM011'!$D$5:$U$607,'BM011'!U$609,0)="BRUG KOM",VLOOKUP($C3629,'BM010'!$C$5:$T$102,'BM010'!T$104,0),VLOOKUP(IF($A3629&lt;1500,'BM011'!$D$5,IF($A3629&lt;1800,'BM011'!$D$5,IF($A3629&lt;2000,'BM011'!$D$5,$A3629))),'BM011'!$D$5:$U$607,'BM011'!U$609,0))</f>
        <v>9161.25</v>
      </c>
      <c r="G3629">
        <f>SUMIFS(Baggrundsvariable!D$3:D$296,Baggrundsvariable!$A$3:$A$296,Samlet!$C3629,Baggrundsvariable!$C$3:$C$296,Samlet!$E3629)</f>
        <v>223879</v>
      </c>
      <c r="H3629" s="8">
        <f>SUMIFS(Baggrundsvariable!E$3:E$296,Baggrundsvariable!$A$3:$A$296,Samlet!$C3629,Baggrundsvariable!$C$3:$C$296,Samlet!$E3629)</f>
        <v>0.83333333333333315</v>
      </c>
      <c r="I3629" s="8">
        <f>SUMIFS(Baggrundsvariable!F$3:F$296,Baggrundsvariable!$A$3:$A$296,Samlet!$C3629,Baggrundsvariable!$C$3:$C$296,Samlet!$E3629)</f>
        <v>4.8</v>
      </c>
      <c r="J3629" s="8">
        <f>SUMIFS(Baggrundsvariable!G$3:G$296,Baggrundsvariable!$A$3:$A$296,Samlet!$C3629,Baggrundsvariable!$C$3:$C$296,Samlet!$E3629)</f>
        <v>22.3</v>
      </c>
      <c r="K3629" s="8">
        <f>SUMIFS(Baggrundsvariable!H$3:H$296,Baggrundsvariable!$A$3:$A$296,Samlet!$C3629,Baggrundsvariable!$C$3:$C$296,Samlet!$E3629)</f>
        <v>17.3</v>
      </c>
      <c r="L3629" s="8">
        <f>SUMIFS(Baggrundsvariable!I$3:I$296,Baggrundsvariable!$A$3:$A$296,Samlet!$C3629,Baggrundsvariable!$C$3:$C$296,Samlet!$E3629)</f>
        <v>6.4142152879354253</v>
      </c>
    </row>
    <row r="3630" spans="1:12">
      <c r="A3630">
        <v>4652</v>
      </c>
      <c r="B3630" t="s">
        <v>782</v>
      </c>
      <c r="C3630">
        <v>320</v>
      </c>
      <c r="D3630" t="s">
        <v>1268</v>
      </c>
      <c r="E3630">
        <v>2019</v>
      </c>
      <c r="F3630" s="15">
        <f>IF(VLOOKUP(IF($A3630&lt;1500,'BM011'!$D$5,IF($A3630&lt;1800,'BM011'!$D$5,IF($A3630&lt;2000,'BM011'!$D$5,$A3630))),'BM011'!$D$5:$U$607,'BM011'!U$609,0)="BRUG KOM",VLOOKUP($C3630,'BM010'!$C$5:$T$102,'BM010'!T$104,0),VLOOKUP(IF($A3630&lt;1500,'BM011'!$D$5,IF($A3630&lt;1800,'BM011'!$D$5,IF($A3630&lt;2000,'BM011'!$D$5,$A3630))),'BM011'!$D$5:$U$607,'BM011'!U$609,0))</f>
        <v>10950.5</v>
      </c>
      <c r="G3630">
        <f>SUMIFS(Baggrundsvariable!D$3:D$296,Baggrundsvariable!$A$3:$A$296,Samlet!$C3630,Baggrundsvariable!$C$3:$C$296,Samlet!$E3630)</f>
        <v>222006</v>
      </c>
      <c r="H3630" s="8">
        <f>SUMIFS(Baggrundsvariable!E$3:E$296,Baggrundsvariable!$A$3:$A$296,Samlet!$C3630,Baggrundsvariable!$C$3:$C$296,Samlet!$E3630)</f>
        <v>0.60833333333333328</v>
      </c>
      <c r="I3630" s="8">
        <f>SUMIFS(Baggrundsvariable!F$3:F$296,Baggrundsvariable!$A$3:$A$296,Samlet!$C3630,Baggrundsvariable!$C$3:$C$296,Samlet!$E3630)</f>
        <v>3.7</v>
      </c>
      <c r="J3630" s="8">
        <f>SUMIFS(Baggrundsvariable!G$3:G$296,Baggrundsvariable!$A$3:$A$296,Samlet!$C3630,Baggrundsvariable!$C$3:$C$296,Samlet!$E3630)</f>
        <v>22.1</v>
      </c>
      <c r="K3630" s="8">
        <f>SUMIFS(Baggrundsvariable!H$3:H$296,Baggrundsvariable!$A$3:$A$296,Samlet!$C3630,Baggrundsvariable!$C$3:$C$296,Samlet!$E3630)</f>
        <v>17.3</v>
      </c>
      <c r="L3630" s="8">
        <f>SUMIFS(Baggrundsvariable!I$3:I$296,Baggrundsvariable!$A$3:$A$296,Samlet!$C3630,Baggrundsvariable!$C$3:$C$296,Samlet!$E3630)</f>
        <v>4.2214499733209285</v>
      </c>
    </row>
    <row r="3631" spans="1:12">
      <c r="A3631">
        <v>4652</v>
      </c>
      <c r="B3631" t="s">
        <v>782</v>
      </c>
      <c r="C3631">
        <v>336</v>
      </c>
      <c r="D3631" t="s">
        <v>1275</v>
      </c>
      <c r="E3631">
        <v>2019</v>
      </c>
      <c r="F3631" s="15">
        <f>IF(VLOOKUP(IF($A3631&lt;1500,'BM011'!$D$5,IF($A3631&lt;1800,'BM011'!$D$5,IF($A3631&lt;2000,'BM011'!$D$5,$A3631))),'BM011'!$D$5:$U$607,'BM011'!U$609,0)="BRUG KOM",VLOOKUP($C3631,'BM010'!$C$5:$T$102,'BM010'!T$104,0),VLOOKUP(IF($A3631&lt;1500,'BM011'!$D$5,IF($A3631&lt;1800,'BM011'!$D$5,IF($A3631&lt;2000,'BM011'!$D$5,$A3631))),'BM011'!$D$5:$U$607,'BM011'!U$609,0))</f>
        <v>10950.5</v>
      </c>
      <c r="G3631">
        <f>SUMIFS(Baggrundsvariable!D$3:D$296,Baggrundsvariable!$A$3:$A$296,Samlet!$C3631,Baggrundsvariable!$C$3:$C$296,Samlet!$E3631)</f>
        <v>233946</v>
      </c>
      <c r="H3631" s="8">
        <f>SUMIFS(Baggrundsvariable!E$3:E$296,Baggrundsvariable!$A$3:$A$296,Samlet!$C3631,Baggrundsvariable!$C$3:$C$296,Samlet!$E3631)</f>
        <v>0.6</v>
      </c>
      <c r="I3631" s="8">
        <f>SUMIFS(Baggrundsvariable!F$3:F$296,Baggrundsvariable!$A$3:$A$296,Samlet!$C3631,Baggrundsvariable!$C$3:$C$296,Samlet!$E3631)</f>
        <v>4</v>
      </c>
      <c r="J3631" s="8">
        <f>SUMIFS(Baggrundsvariable!G$3:G$296,Baggrundsvariable!$A$3:$A$296,Samlet!$C3631,Baggrundsvariable!$C$3:$C$296,Samlet!$E3631)</f>
        <v>18.8</v>
      </c>
      <c r="K3631" s="8">
        <f>SUMIFS(Baggrundsvariable!H$3:H$296,Baggrundsvariable!$A$3:$A$296,Samlet!$C3631,Baggrundsvariable!$C$3:$C$296,Samlet!$E3631)</f>
        <v>14.9</v>
      </c>
      <c r="L3631" s="8">
        <f>SUMIFS(Baggrundsvariable!I$3:I$296,Baggrundsvariable!$A$3:$A$296,Samlet!$C3631,Baggrundsvariable!$C$3:$C$296,Samlet!$E3631)</f>
        <v>4.0047307730214525</v>
      </c>
    </row>
    <row r="3632" spans="1:12">
      <c r="A3632">
        <v>4653</v>
      </c>
      <c r="B3632" t="s">
        <v>783</v>
      </c>
      <c r="C3632">
        <v>320</v>
      </c>
      <c r="D3632" t="s">
        <v>1268</v>
      </c>
      <c r="E3632">
        <v>2019</v>
      </c>
      <c r="F3632" s="15">
        <f>IF(VLOOKUP(IF($A3632&lt;1500,'BM011'!$D$5,IF($A3632&lt;1800,'BM011'!$D$5,IF($A3632&lt;2000,'BM011'!$D$5,$A3632))),'BM011'!$D$5:$U$607,'BM011'!U$609,0)="BRUG KOM",VLOOKUP($C3632,'BM010'!$C$5:$T$102,'BM010'!T$104,0),VLOOKUP(IF($A3632&lt;1500,'BM011'!$D$5,IF($A3632&lt;1800,'BM011'!$D$5,IF($A3632&lt;2000,'BM011'!$D$5,$A3632))),'BM011'!$D$5:$U$607,'BM011'!U$609,0))</f>
        <v>10772.5</v>
      </c>
      <c r="G3632">
        <f>SUMIFS(Baggrundsvariable!D$3:D$296,Baggrundsvariable!$A$3:$A$296,Samlet!$C3632,Baggrundsvariable!$C$3:$C$296,Samlet!$E3632)</f>
        <v>222006</v>
      </c>
      <c r="H3632" s="8">
        <f>SUMIFS(Baggrundsvariable!E$3:E$296,Baggrundsvariable!$A$3:$A$296,Samlet!$C3632,Baggrundsvariable!$C$3:$C$296,Samlet!$E3632)</f>
        <v>0.60833333333333328</v>
      </c>
      <c r="I3632" s="8">
        <f>SUMIFS(Baggrundsvariable!F$3:F$296,Baggrundsvariable!$A$3:$A$296,Samlet!$C3632,Baggrundsvariable!$C$3:$C$296,Samlet!$E3632)</f>
        <v>3.7</v>
      </c>
      <c r="J3632" s="8">
        <f>SUMIFS(Baggrundsvariable!G$3:G$296,Baggrundsvariable!$A$3:$A$296,Samlet!$C3632,Baggrundsvariable!$C$3:$C$296,Samlet!$E3632)</f>
        <v>22.1</v>
      </c>
      <c r="K3632" s="8">
        <f>SUMIFS(Baggrundsvariable!H$3:H$296,Baggrundsvariable!$A$3:$A$296,Samlet!$C3632,Baggrundsvariable!$C$3:$C$296,Samlet!$E3632)</f>
        <v>17.3</v>
      </c>
      <c r="L3632" s="8">
        <f>SUMIFS(Baggrundsvariable!I$3:I$296,Baggrundsvariable!$A$3:$A$296,Samlet!$C3632,Baggrundsvariable!$C$3:$C$296,Samlet!$E3632)</f>
        <v>4.2214499733209285</v>
      </c>
    </row>
    <row r="3633" spans="1:12">
      <c r="A3633">
        <v>4653</v>
      </c>
      <c r="B3633" t="s">
        <v>783</v>
      </c>
      <c r="C3633">
        <v>336</v>
      </c>
      <c r="D3633" t="s">
        <v>1275</v>
      </c>
      <c r="E3633">
        <v>2019</v>
      </c>
      <c r="F3633" s="15">
        <f>IF(VLOOKUP(IF($A3633&lt;1500,'BM011'!$D$5,IF($A3633&lt;1800,'BM011'!$D$5,IF($A3633&lt;2000,'BM011'!$D$5,$A3633))),'BM011'!$D$5:$U$607,'BM011'!U$609,0)="BRUG KOM",VLOOKUP($C3633,'BM010'!$C$5:$T$102,'BM010'!T$104,0),VLOOKUP(IF($A3633&lt;1500,'BM011'!$D$5,IF($A3633&lt;1800,'BM011'!$D$5,IF($A3633&lt;2000,'BM011'!$D$5,$A3633))),'BM011'!$D$5:$U$607,'BM011'!U$609,0))</f>
        <v>10772.5</v>
      </c>
      <c r="G3633">
        <f>SUMIFS(Baggrundsvariable!D$3:D$296,Baggrundsvariable!$A$3:$A$296,Samlet!$C3633,Baggrundsvariable!$C$3:$C$296,Samlet!$E3633)</f>
        <v>233946</v>
      </c>
      <c r="H3633" s="8">
        <f>SUMIFS(Baggrundsvariable!E$3:E$296,Baggrundsvariable!$A$3:$A$296,Samlet!$C3633,Baggrundsvariable!$C$3:$C$296,Samlet!$E3633)</f>
        <v>0.6</v>
      </c>
      <c r="I3633" s="8">
        <f>SUMIFS(Baggrundsvariable!F$3:F$296,Baggrundsvariable!$A$3:$A$296,Samlet!$C3633,Baggrundsvariable!$C$3:$C$296,Samlet!$E3633)</f>
        <v>4</v>
      </c>
      <c r="J3633" s="8">
        <f>SUMIFS(Baggrundsvariable!G$3:G$296,Baggrundsvariable!$A$3:$A$296,Samlet!$C3633,Baggrundsvariable!$C$3:$C$296,Samlet!$E3633)</f>
        <v>18.8</v>
      </c>
      <c r="K3633" s="8">
        <f>SUMIFS(Baggrundsvariable!H$3:H$296,Baggrundsvariable!$A$3:$A$296,Samlet!$C3633,Baggrundsvariable!$C$3:$C$296,Samlet!$E3633)</f>
        <v>14.9</v>
      </c>
      <c r="L3633" s="8">
        <f>SUMIFS(Baggrundsvariable!I$3:I$296,Baggrundsvariable!$A$3:$A$296,Samlet!$C3633,Baggrundsvariable!$C$3:$C$296,Samlet!$E3633)</f>
        <v>4.0047307730214525</v>
      </c>
    </row>
    <row r="3634" spans="1:12">
      <c r="A3634">
        <v>4654</v>
      </c>
      <c r="B3634" t="s">
        <v>784</v>
      </c>
      <c r="C3634">
        <v>320</v>
      </c>
      <c r="D3634" t="s">
        <v>1268</v>
      </c>
      <c r="E3634">
        <v>2019</v>
      </c>
      <c r="F3634" s="15">
        <f>IF(VLOOKUP(IF($A3634&lt;1500,'BM011'!$D$5,IF($A3634&lt;1800,'BM011'!$D$5,IF($A3634&lt;2000,'BM011'!$D$5,$A3634))),'BM011'!$D$5:$U$607,'BM011'!U$609,0)="BRUG KOM",VLOOKUP($C3634,'BM010'!$C$5:$T$102,'BM010'!T$104,0),VLOOKUP(IF($A3634&lt;1500,'BM011'!$D$5,IF($A3634&lt;1800,'BM011'!$D$5,IF($A3634&lt;2000,'BM011'!$D$5,$A3634))),'BM011'!$D$5:$U$607,'BM011'!U$609,0))</f>
        <v>9906.25</v>
      </c>
      <c r="G3634">
        <f>SUMIFS(Baggrundsvariable!D$3:D$296,Baggrundsvariable!$A$3:$A$296,Samlet!$C3634,Baggrundsvariable!$C$3:$C$296,Samlet!$E3634)</f>
        <v>222006</v>
      </c>
      <c r="H3634" s="8">
        <f>SUMIFS(Baggrundsvariable!E$3:E$296,Baggrundsvariable!$A$3:$A$296,Samlet!$C3634,Baggrundsvariable!$C$3:$C$296,Samlet!$E3634)</f>
        <v>0.60833333333333328</v>
      </c>
      <c r="I3634" s="8">
        <f>SUMIFS(Baggrundsvariable!F$3:F$296,Baggrundsvariable!$A$3:$A$296,Samlet!$C3634,Baggrundsvariable!$C$3:$C$296,Samlet!$E3634)</f>
        <v>3.7</v>
      </c>
      <c r="J3634" s="8">
        <f>SUMIFS(Baggrundsvariable!G$3:G$296,Baggrundsvariable!$A$3:$A$296,Samlet!$C3634,Baggrundsvariable!$C$3:$C$296,Samlet!$E3634)</f>
        <v>22.1</v>
      </c>
      <c r="K3634" s="8">
        <f>SUMIFS(Baggrundsvariable!H$3:H$296,Baggrundsvariable!$A$3:$A$296,Samlet!$C3634,Baggrundsvariable!$C$3:$C$296,Samlet!$E3634)</f>
        <v>17.3</v>
      </c>
      <c r="L3634" s="8">
        <f>SUMIFS(Baggrundsvariable!I$3:I$296,Baggrundsvariable!$A$3:$A$296,Samlet!$C3634,Baggrundsvariable!$C$3:$C$296,Samlet!$E3634)</f>
        <v>4.2214499733209285</v>
      </c>
    </row>
    <row r="3635" spans="1:12">
      <c r="A3635">
        <v>4660</v>
      </c>
      <c r="B3635" t="s">
        <v>785</v>
      </c>
      <c r="C3635">
        <v>336</v>
      </c>
      <c r="D3635" t="s">
        <v>1275</v>
      </c>
      <c r="E3635">
        <v>2019</v>
      </c>
      <c r="F3635" s="15">
        <f>IF(VLOOKUP(IF($A3635&lt;1500,'BM011'!$D$5,IF($A3635&lt;1800,'BM011'!$D$5,IF($A3635&lt;2000,'BM011'!$D$5,$A3635))),'BM011'!$D$5:$U$607,'BM011'!U$609,0)="BRUG KOM",VLOOKUP($C3635,'BM010'!$C$5:$T$102,'BM010'!T$104,0),VLOOKUP(IF($A3635&lt;1500,'BM011'!$D$5,IF($A3635&lt;1800,'BM011'!$D$5,IF($A3635&lt;2000,'BM011'!$D$5,$A3635))),'BM011'!$D$5:$U$607,'BM011'!U$609,0))</f>
        <v>8931</v>
      </c>
      <c r="G3635">
        <f>SUMIFS(Baggrundsvariable!D$3:D$296,Baggrundsvariable!$A$3:$A$296,Samlet!$C3635,Baggrundsvariable!$C$3:$C$296,Samlet!$E3635)</f>
        <v>233946</v>
      </c>
      <c r="H3635" s="8">
        <f>SUMIFS(Baggrundsvariable!E$3:E$296,Baggrundsvariable!$A$3:$A$296,Samlet!$C3635,Baggrundsvariable!$C$3:$C$296,Samlet!$E3635)</f>
        <v>0.6</v>
      </c>
      <c r="I3635" s="8">
        <f>SUMIFS(Baggrundsvariable!F$3:F$296,Baggrundsvariable!$A$3:$A$296,Samlet!$C3635,Baggrundsvariable!$C$3:$C$296,Samlet!$E3635)</f>
        <v>4</v>
      </c>
      <c r="J3635" s="8">
        <f>SUMIFS(Baggrundsvariable!G$3:G$296,Baggrundsvariable!$A$3:$A$296,Samlet!$C3635,Baggrundsvariable!$C$3:$C$296,Samlet!$E3635)</f>
        <v>18.8</v>
      </c>
      <c r="K3635" s="8">
        <f>SUMIFS(Baggrundsvariable!H$3:H$296,Baggrundsvariable!$A$3:$A$296,Samlet!$C3635,Baggrundsvariable!$C$3:$C$296,Samlet!$E3635)</f>
        <v>14.9</v>
      </c>
      <c r="L3635" s="8">
        <f>SUMIFS(Baggrundsvariable!I$3:I$296,Baggrundsvariable!$A$3:$A$296,Samlet!$C3635,Baggrundsvariable!$C$3:$C$296,Samlet!$E3635)</f>
        <v>4.0047307730214525</v>
      </c>
    </row>
    <row r="3636" spans="1:12">
      <c r="A3636">
        <v>4671</v>
      </c>
      <c r="B3636" t="s">
        <v>786</v>
      </c>
      <c r="C3636">
        <v>336</v>
      </c>
      <c r="D3636" t="s">
        <v>1275</v>
      </c>
      <c r="E3636">
        <v>2019</v>
      </c>
      <c r="F3636" s="15">
        <f>IF(VLOOKUP(IF($A3636&lt;1500,'BM011'!$D$5,IF($A3636&lt;1800,'BM011'!$D$5,IF($A3636&lt;2000,'BM011'!$D$5,$A3636))),'BM011'!$D$5:$U$607,'BM011'!U$609,0)="BRUG KOM",VLOOKUP($C3636,'BM010'!$C$5:$T$102,'BM010'!T$104,0),VLOOKUP(IF($A3636&lt;1500,'BM011'!$D$5,IF($A3636&lt;1800,'BM011'!$D$5,IF($A3636&lt;2000,'BM011'!$D$5,$A3636))),'BM011'!$D$5:$U$607,'BM011'!U$609,0))</f>
        <v>15867</v>
      </c>
      <c r="G3636">
        <f>SUMIFS(Baggrundsvariable!D$3:D$296,Baggrundsvariable!$A$3:$A$296,Samlet!$C3636,Baggrundsvariable!$C$3:$C$296,Samlet!$E3636)</f>
        <v>233946</v>
      </c>
      <c r="H3636" s="8">
        <f>SUMIFS(Baggrundsvariable!E$3:E$296,Baggrundsvariable!$A$3:$A$296,Samlet!$C3636,Baggrundsvariable!$C$3:$C$296,Samlet!$E3636)</f>
        <v>0.6</v>
      </c>
      <c r="I3636" s="8">
        <f>SUMIFS(Baggrundsvariable!F$3:F$296,Baggrundsvariable!$A$3:$A$296,Samlet!$C3636,Baggrundsvariable!$C$3:$C$296,Samlet!$E3636)</f>
        <v>4</v>
      </c>
      <c r="J3636" s="8">
        <f>SUMIFS(Baggrundsvariable!G$3:G$296,Baggrundsvariable!$A$3:$A$296,Samlet!$C3636,Baggrundsvariable!$C$3:$C$296,Samlet!$E3636)</f>
        <v>18.8</v>
      </c>
      <c r="K3636" s="8">
        <f>SUMIFS(Baggrundsvariable!H$3:H$296,Baggrundsvariable!$A$3:$A$296,Samlet!$C3636,Baggrundsvariable!$C$3:$C$296,Samlet!$E3636)</f>
        <v>14.9</v>
      </c>
      <c r="L3636" s="8">
        <f>SUMIFS(Baggrundsvariable!I$3:I$296,Baggrundsvariable!$A$3:$A$296,Samlet!$C3636,Baggrundsvariable!$C$3:$C$296,Samlet!$E3636)</f>
        <v>4.0047307730214525</v>
      </c>
    </row>
    <row r="3637" spans="1:12">
      <c r="A3637">
        <v>4672</v>
      </c>
      <c r="B3637" t="s">
        <v>787</v>
      </c>
      <c r="C3637">
        <v>336</v>
      </c>
      <c r="D3637" t="s">
        <v>1275</v>
      </c>
      <c r="E3637">
        <v>2019</v>
      </c>
      <c r="F3637" s="15">
        <f>IF(VLOOKUP(IF($A3637&lt;1500,'BM011'!$D$5,IF($A3637&lt;1800,'BM011'!$D$5,IF($A3637&lt;2000,'BM011'!$D$5,$A3637))),'BM011'!$D$5:$U$607,'BM011'!U$609,0)="BRUG KOM",VLOOKUP($C3637,'BM010'!$C$5:$T$102,'BM010'!T$104,0),VLOOKUP(IF($A3637&lt;1500,'BM011'!$D$5,IF($A3637&lt;1800,'BM011'!$D$5,IF($A3637&lt;2000,'BM011'!$D$5,$A3637))),'BM011'!$D$5:$U$607,'BM011'!U$609,0))</f>
        <v>12142.5</v>
      </c>
      <c r="G3637">
        <f>SUMIFS(Baggrundsvariable!D$3:D$296,Baggrundsvariable!$A$3:$A$296,Samlet!$C3637,Baggrundsvariable!$C$3:$C$296,Samlet!$E3637)</f>
        <v>233946</v>
      </c>
      <c r="H3637" s="8">
        <f>SUMIFS(Baggrundsvariable!E$3:E$296,Baggrundsvariable!$A$3:$A$296,Samlet!$C3637,Baggrundsvariable!$C$3:$C$296,Samlet!$E3637)</f>
        <v>0.6</v>
      </c>
      <c r="I3637" s="8">
        <f>SUMIFS(Baggrundsvariable!F$3:F$296,Baggrundsvariable!$A$3:$A$296,Samlet!$C3637,Baggrundsvariable!$C$3:$C$296,Samlet!$E3637)</f>
        <v>4</v>
      </c>
      <c r="J3637" s="8">
        <f>SUMIFS(Baggrundsvariable!G$3:G$296,Baggrundsvariable!$A$3:$A$296,Samlet!$C3637,Baggrundsvariable!$C$3:$C$296,Samlet!$E3637)</f>
        <v>18.8</v>
      </c>
      <c r="K3637" s="8">
        <f>SUMIFS(Baggrundsvariable!H$3:H$296,Baggrundsvariable!$A$3:$A$296,Samlet!$C3637,Baggrundsvariable!$C$3:$C$296,Samlet!$E3637)</f>
        <v>14.9</v>
      </c>
      <c r="L3637" s="8">
        <f>SUMIFS(Baggrundsvariable!I$3:I$296,Baggrundsvariable!$A$3:$A$296,Samlet!$C3637,Baggrundsvariable!$C$3:$C$296,Samlet!$E3637)</f>
        <v>4.0047307730214525</v>
      </c>
    </row>
    <row r="3638" spans="1:12">
      <c r="A3638">
        <v>4673</v>
      </c>
      <c r="B3638" t="s">
        <v>788</v>
      </c>
      <c r="C3638">
        <v>336</v>
      </c>
      <c r="D3638" t="s">
        <v>1275</v>
      </c>
      <c r="E3638">
        <v>2019</v>
      </c>
      <c r="F3638" s="15">
        <f>IF(VLOOKUP(IF($A3638&lt;1500,'BM011'!$D$5,IF($A3638&lt;1800,'BM011'!$D$5,IF($A3638&lt;2000,'BM011'!$D$5,$A3638))),'BM011'!$D$5:$U$607,'BM011'!U$609,0)="BRUG KOM",VLOOKUP($C3638,'BM010'!$C$5:$T$102,'BM010'!T$104,0),VLOOKUP(IF($A3638&lt;1500,'BM011'!$D$5,IF($A3638&lt;1800,'BM011'!$D$5,IF($A3638&lt;2000,'BM011'!$D$5,$A3638))),'BM011'!$D$5:$U$607,'BM011'!U$609,0))</f>
        <v>10832.25</v>
      </c>
      <c r="G3638">
        <f>SUMIFS(Baggrundsvariable!D$3:D$296,Baggrundsvariable!$A$3:$A$296,Samlet!$C3638,Baggrundsvariable!$C$3:$C$296,Samlet!$E3638)</f>
        <v>233946</v>
      </c>
      <c r="H3638" s="8">
        <f>SUMIFS(Baggrundsvariable!E$3:E$296,Baggrundsvariable!$A$3:$A$296,Samlet!$C3638,Baggrundsvariable!$C$3:$C$296,Samlet!$E3638)</f>
        <v>0.6</v>
      </c>
      <c r="I3638" s="8">
        <f>SUMIFS(Baggrundsvariable!F$3:F$296,Baggrundsvariable!$A$3:$A$296,Samlet!$C3638,Baggrundsvariable!$C$3:$C$296,Samlet!$E3638)</f>
        <v>4</v>
      </c>
      <c r="J3638" s="8">
        <f>SUMIFS(Baggrundsvariable!G$3:G$296,Baggrundsvariable!$A$3:$A$296,Samlet!$C3638,Baggrundsvariable!$C$3:$C$296,Samlet!$E3638)</f>
        <v>18.8</v>
      </c>
      <c r="K3638" s="8">
        <f>SUMIFS(Baggrundsvariable!H$3:H$296,Baggrundsvariable!$A$3:$A$296,Samlet!$C3638,Baggrundsvariable!$C$3:$C$296,Samlet!$E3638)</f>
        <v>14.9</v>
      </c>
      <c r="L3638" s="8">
        <f>SUMIFS(Baggrundsvariable!I$3:I$296,Baggrundsvariable!$A$3:$A$296,Samlet!$C3638,Baggrundsvariable!$C$3:$C$296,Samlet!$E3638)</f>
        <v>4.0047307730214525</v>
      </c>
    </row>
    <row r="3639" spans="1:12">
      <c r="A3639">
        <v>4681</v>
      </c>
      <c r="B3639" t="s">
        <v>789</v>
      </c>
      <c r="C3639">
        <v>259</v>
      </c>
      <c r="D3639" t="s">
        <v>1266</v>
      </c>
      <c r="E3639">
        <v>2019</v>
      </c>
      <c r="F3639" s="15">
        <f>IF(VLOOKUP(IF($A3639&lt;1500,'BM011'!$D$5,IF($A3639&lt;1800,'BM011'!$D$5,IF($A3639&lt;2000,'BM011'!$D$5,$A3639))),'BM011'!$D$5:$U$607,'BM011'!U$609,0)="BRUG KOM",VLOOKUP($C3639,'BM010'!$C$5:$T$102,'BM010'!T$104,0),VLOOKUP(IF($A3639&lt;1500,'BM011'!$D$5,IF($A3639&lt;1800,'BM011'!$D$5,IF($A3639&lt;2000,'BM011'!$D$5,$A3639))),'BM011'!$D$5:$U$607,'BM011'!U$609,0))</f>
        <v>17453.75</v>
      </c>
      <c r="G3639">
        <f>SUMIFS(Baggrundsvariable!D$3:D$296,Baggrundsvariable!$A$3:$A$296,Samlet!$C3639,Baggrundsvariable!$C$3:$C$296,Samlet!$E3639)</f>
        <v>236936</v>
      </c>
      <c r="H3639" s="8">
        <f>SUMIFS(Baggrundsvariable!E$3:E$296,Baggrundsvariable!$A$3:$A$296,Samlet!$C3639,Baggrundsvariable!$C$3:$C$296,Samlet!$E3639)</f>
        <v>0.5083333333333333</v>
      </c>
      <c r="I3639" s="8">
        <f>SUMIFS(Baggrundsvariable!F$3:F$296,Baggrundsvariable!$A$3:$A$296,Samlet!$C3639,Baggrundsvariable!$C$3:$C$296,Samlet!$E3639)</f>
        <v>4.4000000000000004</v>
      </c>
      <c r="J3639" s="8">
        <f>SUMIFS(Baggrundsvariable!G$3:G$296,Baggrundsvariable!$A$3:$A$296,Samlet!$C3639,Baggrundsvariable!$C$3:$C$296,Samlet!$E3639)</f>
        <v>18.7</v>
      </c>
      <c r="K3639" s="8">
        <f>SUMIFS(Baggrundsvariable!H$3:H$296,Baggrundsvariable!$A$3:$A$296,Samlet!$C3639,Baggrundsvariable!$C$3:$C$296,Samlet!$E3639)</f>
        <v>12.3</v>
      </c>
      <c r="L3639" s="8">
        <f>SUMIFS(Baggrundsvariable!I$3:I$296,Baggrundsvariable!$A$3:$A$296,Samlet!$C3639,Baggrundsvariable!$C$3:$C$296,Samlet!$E3639)</f>
        <v>8.5537526857820261</v>
      </c>
    </row>
    <row r="3640" spans="1:12">
      <c r="A3640">
        <v>4682</v>
      </c>
      <c r="B3640" t="s">
        <v>790</v>
      </c>
      <c r="C3640">
        <v>259</v>
      </c>
      <c r="D3640" t="s">
        <v>1266</v>
      </c>
      <c r="E3640">
        <v>2019</v>
      </c>
      <c r="F3640" s="15">
        <f>IF(VLOOKUP(IF($A3640&lt;1500,'BM011'!$D$5,IF($A3640&lt;1800,'BM011'!$D$5,IF($A3640&lt;2000,'BM011'!$D$5,$A3640))),'BM011'!$D$5:$U$607,'BM011'!U$609,0)="BRUG KOM",VLOOKUP($C3640,'BM010'!$C$5:$T$102,'BM010'!T$104,0),VLOOKUP(IF($A3640&lt;1500,'BM011'!$D$5,IF($A3640&lt;1800,'BM011'!$D$5,IF($A3640&lt;2000,'BM011'!$D$5,$A3640))),'BM011'!$D$5:$U$607,'BM011'!U$609,0))</f>
        <v>12589</v>
      </c>
      <c r="G3640">
        <f>SUMIFS(Baggrundsvariable!D$3:D$296,Baggrundsvariable!$A$3:$A$296,Samlet!$C3640,Baggrundsvariable!$C$3:$C$296,Samlet!$E3640)</f>
        <v>236936</v>
      </c>
      <c r="H3640" s="8">
        <f>SUMIFS(Baggrundsvariable!E$3:E$296,Baggrundsvariable!$A$3:$A$296,Samlet!$C3640,Baggrundsvariable!$C$3:$C$296,Samlet!$E3640)</f>
        <v>0.5083333333333333</v>
      </c>
      <c r="I3640" s="8">
        <f>SUMIFS(Baggrundsvariable!F$3:F$296,Baggrundsvariable!$A$3:$A$296,Samlet!$C3640,Baggrundsvariable!$C$3:$C$296,Samlet!$E3640)</f>
        <v>4.4000000000000004</v>
      </c>
      <c r="J3640" s="8">
        <f>SUMIFS(Baggrundsvariable!G$3:G$296,Baggrundsvariable!$A$3:$A$296,Samlet!$C3640,Baggrundsvariable!$C$3:$C$296,Samlet!$E3640)</f>
        <v>18.7</v>
      </c>
      <c r="K3640" s="8">
        <f>SUMIFS(Baggrundsvariable!H$3:H$296,Baggrundsvariable!$A$3:$A$296,Samlet!$C3640,Baggrundsvariable!$C$3:$C$296,Samlet!$E3640)</f>
        <v>12.3</v>
      </c>
      <c r="L3640" s="8">
        <f>SUMIFS(Baggrundsvariable!I$3:I$296,Baggrundsvariable!$A$3:$A$296,Samlet!$C3640,Baggrundsvariable!$C$3:$C$296,Samlet!$E3640)</f>
        <v>8.5537526857820261</v>
      </c>
    </row>
    <row r="3641" spans="1:12">
      <c r="A3641">
        <v>4682</v>
      </c>
      <c r="B3641" t="s">
        <v>790</v>
      </c>
      <c r="C3641">
        <v>320</v>
      </c>
      <c r="D3641" t="s">
        <v>1268</v>
      </c>
      <c r="E3641">
        <v>2019</v>
      </c>
      <c r="F3641" s="15">
        <f>IF(VLOOKUP(IF($A3641&lt;1500,'BM011'!$D$5,IF($A3641&lt;1800,'BM011'!$D$5,IF($A3641&lt;2000,'BM011'!$D$5,$A3641))),'BM011'!$D$5:$U$607,'BM011'!U$609,0)="BRUG KOM",VLOOKUP($C3641,'BM010'!$C$5:$T$102,'BM010'!T$104,0),VLOOKUP(IF($A3641&lt;1500,'BM011'!$D$5,IF($A3641&lt;1800,'BM011'!$D$5,IF($A3641&lt;2000,'BM011'!$D$5,$A3641))),'BM011'!$D$5:$U$607,'BM011'!U$609,0))</f>
        <v>12589</v>
      </c>
      <c r="G3641">
        <f>SUMIFS(Baggrundsvariable!D$3:D$296,Baggrundsvariable!$A$3:$A$296,Samlet!$C3641,Baggrundsvariable!$C$3:$C$296,Samlet!$E3641)</f>
        <v>222006</v>
      </c>
      <c r="H3641" s="8">
        <f>SUMIFS(Baggrundsvariable!E$3:E$296,Baggrundsvariable!$A$3:$A$296,Samlet!$C3641,Baggrundsvariable!$C$3:$C$296,Samlet!$E3641)</f>
        <v>0.60833333333333328</v>
      </c>
      <c r="I3641" s="8">
        <f>SUMIFS(Baggrundsvariable!F$3:F$296,Baggrundsvariable!$A$3:$A$296,Samlet!$C3641,Baggrundsvariable!$C$3:$C$296,Samlet!$E3641)</f>
        <v>3.7</v>
      </c>
      <c r="J3641" s="8">
        <f>SUMIFS(Baggrundsvariable!G$3:G$296,Baggrundsvariable!$A$3:$A$296,Samlet!$C3641,Baggrundsvariable!$C$3:$C$296,Samlet!$E3641)</f>
        <v>22.1</v>
      </c>
      <c r="K3641" s="8">
        <f>SUMIFS(Baggrundsvariable!H$3:H$296,Baggrundsvariable!$A$3:$A$296,Samlet!$C3641,Baggrundsvariable!$C$3:$C$296,Samlet!$E3641)</f>
        <v>17.3</v>
      </c>
      <c r="L3641" s="8">
        <f>SUMIFS(Baggrundsvariable!I$3:I$296,Baggrundsvariable!$A$3:$A$296,Samlet!$C3641,Baggrundsvariable!$C$3:$C$296,Samlet!$E3641)</f>
        <v>4.2214499733209285</v>
      </c>
    </row>
    <row r="3642" spans="1:12">
      <c r="A3642">
        <v>4682</v>
      </c>
      <c r="B3642" t="s">
        <v>790</v>
      </c>
      <c r="C3642">
        <v>336</v>
      </c>
      <c r="D3642" t="s">
        <v>1275</v>
      </c>
      <c r="E3642">
        <v>2019</v>
      </c>
      <c r="F3642" s="15">
        <f>IF(VLOOKUP(IF($A3642&lt;1500,'BM011'!$D$5,IF($A3642&lt;1800,'BM011'!$D$5,IF($A3642&lt;2000,'BM011'!$D$5,$A3642))),'BM011'!$D$5:$U$607,'BM011'!U$609,0)="BRUG KOM",VLOOKUP($C3642,'BM010'!$C$5:$T$102,'BM010'!T$104,0),VLOOKUP(IF($A3642&lt;1500,'BM011'!$D$5,IF($A3642&lt;1800,'BM011'!$D$5,IF($A3642&lt;2000,'BM011'!$D$5,$A3642))),'BM011'!$D$5:$U$607,'BM011'!U$609,0))</f>
        <v>12589</v>
      </c>
      <c r="G3642">
        <f>SUMIFS(Baggrundsvariable!D$3:D$296,Baggrundsvariable!$A$3:$A$296,Samlet!$C3642,Baggrundsvariable!$C$3:$C$296,Samlet!$E3642)</f>
        <v>233946</v>
      </c>
      <c r="H3642" s="8">
        <f>SUMIFS(Baggrundsvariable!E$3:E$296,Baggrundsvariable!$A$3:$A$296,Samlet!$C3642,Baggrundsvariable!$C$3:$C$296,Samlet!$E3642)</f>
        <v>0.6</v>
      </c>
      <c r="I3642" s="8">
        <f>SUMIFS(Baggrundsvariable!F$3:F$296,Baggrundsvariable!$A$3:$A$296,Samlet!$C3642,Baggrundsvariable!$C$3:$C$296,Samlet!$E3642)</f>
        <v>4</v>
      </c>
      <c r="J3642" s="8">
        <f>SUMIFS(Baggrundsvariable!G$3:G$296,Baggrundsvariable!$A$3:$A$296,Samlet!$C3642,Baggrundsvariable!$C$3:$C$296,Samlet!$E3642)</f>
        <v>18.8</v>
      </c>
      <c r="K3642" s="8">
        <f>SUMIFS(Baggrundsvariable!H$3:H$296,Baggrundsvariable!$A$3:$A$296,Samlet!$C3642,Baggrundsvariable!$C$3:$C$296,Samlet!$E3642)</f>
        <v>14.9</v>
      </c>
      <c r="L3642" s="8">
        <f>SUMIFS(Baggrundsvariable!I$3:I$296,Baggrundsvariable!$A$3:$A$296,Samlet!$C3642,Baggrundsvariable!$C$3:$C$296,Samlet!$E3642)</f>
        <v>4.0047307730214525</v>
      </c>
    </row>
    <row r="3643" spans="1:12">
      <c r="A3643">
        <v>4683</v>
      </c>
      <c r="B3643" t="s">
        <v>791</v>
      </c>
      <c r="C3643">
        <v>320</v>
      </c>
      <c r="D3643" t="s">
        <v>1268</v>
      </c>
      <c r="E3643">
        <v>2019</v>
      </c>
      <c r="F3643" s="15">
        <f>IF(VLOOKUP(IF($A3643&lt;1500,'BM011'!$D$5,IF($A3643&lt;1800,'BM011'!$D$5,IF($A3643&lt;2000,'BM011'!$D$5,$A3643))),'BM011'!$D$5:$U$607,'BM011'!U$609,0)="BRUG KOM",VLOOKUP($C3643,'BM010'!$C$5:$T$102,'BM010'!T$104,0),VLOOKUP(IF($A3643&lt;1500,'BM011'!$D$5,IF($A3643&lt;1800,'BM011'!$D$5,IF($A3643&lt;2000,'BM011'!$D$5,$A3643))),'BM011'!$D$5:$U$607,'BM011'!U$609,0))</f>
        <v>10249.25</v>
      </c>
      <c r="G3643">
        <f>SUMIFS(Baggrundsvariable!D$3:D$296,Baggrundsvariable!$A$3:$A$296,Samlet!$C3643,Baggrundsvariable!$C$3:$C$296,Samlet!$E3643)</f>
        <v>222006</v>
      </c>
      <c r="H3643" s="8">
        <f>SUMIFS(Baggrundsvariable!E$3:E$296,Baggrundsvariable!$A$3:$A$296,Samlet!$C3643,Baggrundsvariable!$C$3:$C$296,Samlet!$E3643)</f>
        <v>0.60833333333333328</v>
      </c>
      <c r="I3643" s="8">
        <f>SUMIFS(Baggrundsvariable!F$3:F$296,Baggrundsvariable!$A$3:$A$296,Samlet!$C3643,Baggrundsvariable!$C$3:$C$296,Samlet!$E3643)</f>
        <v>3.7</v>
      </c>
      <c r="J3643" s="8">
        <f>SUMIFS(Baggrundsvariable!G$3:G$296,Baggrundsvariable!$A$3:$A$296,Samlet!$C3643,Baggrundsvariable!$C$3:$C$296,Samlet!$E3643)</f>
        <v>22.1</v>
      </c>
      <c r="K3643" s="8">
        <f>SUMIFS(Baggrundsvariable!H$3:H$296,Baggrundsvariable!$A$3:$A$296,Samlet!$C3643,Baggrundsvariable!$C$3:$C$296,Samlet!$E3643)</f>
        <v>17.3</v>
      </c>
      <c r="L3643" s="8">
        <f>SUMIFS(Baggrundsvariable!I$3:I$296,Baggrundsvariable!$A$3:$A$296,Samlet!$C3643,Baggrundsvariable!$C$3:$C$296,Samlet!$E3643)</f>
        <v>4.2214499733209285</v>
      </c>
    </row>
    <row r="3644" spans="1:12">
      <c r="A3644">
        <v>4683</v>
      </c>
      <c r="B3644" t="s">
        <v>791</v>
      </c>
      <c r="C3644">
        <v>370</v>
      </c>
      <c r="D3644" t="s">
        <v>1271</v>
      </c>
      <c r="E3644">
        <v>2019</v>
      </c>
      <c r="F3644" s="15">
        <f>IF(VLOOKUP(IF($A3644&lt;1500,'BM011'!$D$5,IF($A3644&lt;1800,'BM011'!$D$5,IF($A3644&lt;2000,'BM011'!$D$5,$A3644))),'BM011'!$D$5:$U$607,'BM011'!U$609,0)="BRUG KOM",VLOOKUP($C3644,'BM010'!$C$5:$T$102,'BM010'!T$104,0),VLOOKUP(IF($A3644&lt;1500,'BM011'!$D$5,IF($A3644&lt;1800,'BM011'!$D$5,IF($A3644&lt;2000,'BM011'!$D$5,$A3644))),'BM011'!$D$5:$U$607,'BM011'!U$609,0))</f>
        <v>10249.25</v>
      </c>
      <c r="G3644">
        <f>SUMIFS(Baggrundsvariable!D$3:D$296,Baggrundsvariable!$A$3:$A$296,Samlet!$C3644,Baggrundsvariable!$C$3:$C$296,Samlet!$E3644)</f>
        <v>223879</v>
      </c>
      <c r="H3644" s="8">
        <f>SUMIFS(Baggrundsvariable!E$3:E$296,Baggrundsvariable!$A$3:$A$296,Samlet!$C3644,Baggrundsvariable!$C$3:$C$296,Samlet!$E3644)</f>
        <v>0.83333333333333315</v>
      </c>
      <c r="I3644" s="8">
        <f>SUMIFS(Baggrundsvariable!F$3:F$296,Baggrundsvariable!$A$3:$A$296,Samlet!$C3644,Baggrundsvariable!$C$3:$C$296,Samlet!$E3644)</f>
        <v>4.8</v>
      </c>
      <c r="J3644" s="8">
        <f>SUMIFS(Baggrundsvariable!G$3:G$296,Baggrundsvariable!$A$3:$A$296,Samlet!$C3644,Baggrundsvariable!$C$3:$C$296,Samlet!$E3644)</f>
        <v>22.3</v>
      </c>
      <c r="K3644" s="8">
        <f>SUMIFS(Baggrundsvariable!H$3:H$296,Baggrundsvariable!$A$3:$A$296,Samlet!$C3644,Baggrundsvariable!$C$3:$C$296,Samlet!$E3644)</f>
        <v>17.3</v>
      </c>
      <c r="L3644" s="8">
        <f>SUMIFS(Baggrundsvariable!I$3:I$296,Baggrundsvariable!$A$3:$A$296,Samlet!$C3644,Baggrundsvariable!$C$3:$C$296,Samlet!$E3644)</f>
        <v>6.4142152879354253</v>
      </c>
    </row>
    <row r="3645" spans="1:12">
      <c r="A3645">
        <v>4684</v>
      </c>
      <c r="B3645" t="s">
        <v>792</v>
      </c>
      <c r="C3645">
        <v>320</v>
      </c>
      <c r="D3645" t="s">
        <v>1268</v>
      </c>
      <c r="E3645">
        <v>2019</v>
      </c>
      <c r="F3645" s="15">
        <f>IF(VLOOKUP(IF($A3645&lt;1500,'BM011'!$D$5,IF($A3645&lt;1800,'BM011'!$D$5,IF($A3645&lt;2000,'BM011'!$D$5,$A3645))),'BM011'!$D$5:$U$607,'BM011'!U$609,0)="BRUG KOM",VLOOKUP($C3645,'BM010'!$C$5:$T$102,'BM010'!T$104,0),VLOOKUP(IF($A3645&lt;1500,'BM011'!$D$5,IF($A3645&lt;1800,'BM011'!$D$5,IF($A3645&lt;2000,'BM011'!$D$5,$A3645))),'BM011'!$D$5:$U$607,'BM011'!U$609,0))</f>
        <v>11059.5</v>
      </c>
      <c r="G3645">
        <f>SUMIFS(Baggrundsvariable!D$3:D$296,Baggrundsvariable!$A$3:$A$296,Samlet!$C3645,Baggrundsvariable!$C$3:$C$296,Samlet!$E3645)</f>
        <v>222006</v>
      </c>
      <c r="H3645" s="8">
        <f>SUMIFS(Baggrundsvariable!E$3:E$296,Baggrundsvariable!$A$3:$A$296,Samlet!$C3645,Baggrundsvariable!$C$3:$C$296,Samlet!$E3645)</f>
        <v>0.60833333333333328</v>
      </c>
      <c r="I3645" s="8">
        <f>SUMIFS(Baggrundsvariable!F$3:F$296,Baggrundsvariable!$A$3:$A$296,Samlet!$C3645,Baggrundsvariable!$C$3:$C$296,Samlet!$E3645)</f>
        <v>3.7</v>
      </c>
      <c r="J3645" s="8">
        <f>SUMIFS(Baggrundsvariable!G$3:G$296,Baggrundsvariable!$A$3:$A$296,Samlet!$C3645,Baggrundsvariable!$C$3:$C$296,Samlet!$E3645)</f>
        <v>22.1</v>
      </c>
      <c r="K3645" s="8">
        <f>SUMIFS(Baggrundsvariable!H$3:H$296,Baggrundsvariable!$A$3:$A$296,Samlet!$C3645,Baggrundsvariable!$C$3:$C$296,Samlet!$E3645)</f>
        <v>17.3</v>
      </c>
      <c r="L3645" s="8">
        <f>SUMIFS(Baggrundsvariable!I$3:I$296,Baggrundsvariable!$A$3:$A$296,Samlet!$C3645,Baggrundsvariable!$C$3:$C$296,Samlet!$E3645)</f>
        <v>4.2214499733209285</v>
      </c>
    </row>
    <row r="3646" spans="1:12">
      <c r="A3646">
        <v>4684</v>
      </c>
      <c r="B3646" t="s">
        <v>792</v>
      </c>
      <c r="C3646">
        <v>370</v>
      </c>
      <c r="D3646" t="s">
        <v>1271</v>
      </c>
      <c r="E3646">
        <v>2019</v>
      </c>
      <c r="F3646" s="15">
        <f>IF(VLOOKUP(IF($A3646&lt;1500,'BM011'!$D$5,IF($A3646&lt;1800,'BM011'!$D$5,IF($A3646&lt;2000,'BM011'!$D$5,$A3646))),'BM011'!$D$5:$U$607,'BM011'!U$609,0)="BRUG KOM",VLOOKUP($C3646,'BM010'!$C$5:$T$102,'BM010'!T$104,0),VLOOKUP(IF($A3646&lt;1500,'BM011'!$D$5,IF($A3646&lt;1800,'BM011'!$D$5,IF($A3646&lt;2000,'BM011'!$D$5,$A3646))),'BM011'!$D$5:$U$607,'BM011'!U$609,0))</f>
        <v>11059.5</v>
      </c>
      <c r="G3646">
        <f>SUMIFS(Baggrundsvariable!D$3:D$296,Baggrundsvariable!$A$3:$A$296,Samlet!$C3646,Baggrundsvariable!$C$3:$C$296,Samlet!$E3646)</f>
        <v>223879</v>
      </c>
      <c r="H3646" s="8">
        <f>SUMIFS(Baggrundsvariable!E$3:E$296,Baggrundsvariable!$A$3:$A$296,Samlet!$C3646,Baggrundsvariable!$C$3:$C$296,Samlet!$E3646)</f>
        <v>0.83333333333333315</v>
      </c>
      <c r="I3646" s="8">
        <f>SUMIFS(Baggrundsvariable!F$3:F$296,Baggrundsvariable!$A$3:$A$296,Samlet!$C3646,Baggrundsvariable!$C$3:$C$296,Samlet!$E3646)</f>
        <v>4.8</v>
      </c>
      <c r="J3646" s="8">
        <f>SUMIFS(Baggrundsvariable!G$3:G$296,Baggrundsvariable!$A$3:$A$296,Samlet!$C3646,Baggrundsvariable!$C$3:$C$296,Samlet!$E3646)</f>
        <v>22.3</v>
      </c>
      <c r="K3646" s="8">
        <f>SUMIFS(Baggrundsvariable!H$3:H$296,Baggrundsvariable!$A$3:$A$296,Samlet!$C3646,Baggrundsvariable!$C$3:$C$296,Samlet!$E3646)</f>
        <v>17.3</v>
      </c>
      <c r="L3646" s="8">
        <f>SUMIFS(Baggrundsvariable!I$3:I$296,Baggrundsvariable!$A$3:$A$296,Samlet!$C3646,Baggrundsvariable!$C$3:$C$296,Samlet!$E3646)</f>
        <v>6.4142152879354253</v>
      </c>
    </row>
    <row r="3647" spans="1:12">
      <c r="A3647">
        <v>4690</v>
      </c>
      <c r="B3647" t="s">
        <v>793</v>
      </c>
      <c r="C3647">
        <v>320</v>
      </c>
      <c r="D3647" t="s">
        <v>1268</v>
      </c>
      <c r="E3647">
        <v>2019</v>
      </c>
      <c r="F3647" s="15">
        <f>IF(VLOOKUP(IF($A3647&lt;1500,'BM011'!$D$5,IF($A3647&lt;1800,'BM011'!$D$5,IF($A3647&lt;2000,'BM011'!$D$5,$A3647))),'BM011'!$D$5:$U$607,'BM011'!U$609,0)="BRUG KOM",VLOOKUP($C3647,'BM010'!$C$5:$T$102,'BM010'!T$104,0),VLOOKUP(IF($A3647&lt;1500,'BM011'!$D$5,IF($A3647&lt;1800,'BM011'!$D$5,IF($A3647&lt;2000,'BM011'!$D$5,$A3647))),'BM011'!$D$5:$U$607,'BM011'!U$609,0))</f>
        <v>11827</v>
      </c>
      <c r="G3647">
        <f>SUMIFS(Baggrundsvariable!D$3:D$296,Baggrundsvariable!$A$3:$A$296,Samlet!$C3647,Baggrundsvariable!$C$3:$C$296,Samlet!$E3647)</f>
        <v>222006</v>
      </c>
      <c r="H3647" s="8">
        <f>SUMIFS(Baggrundsvariable!E$3:E$296,Baggrundsvariable!$A$3:$A$296,Samlet!$C3647,Baggrundsvariable!$C$3:$C$296,Samlet!$E3647)</f>
        <v>0.60833333333333328</v>
      </c>
      <c r="I3647" s="8">
        <f>SUMIFS(Baggrundsvariable!F$3:F$296,Baggrundsvariable!$A$3:$A$296,Samlet!$C3647,Baggrundsvariable!$C$3:$C$296,Samlet!$E3647)</f>
        <v>3.7</v>
      </c>
      <c r="J3647" s="8">
        <f>SUMIFS(Baggrundsvariable!G$3:G$296,Baggrundsvariable!$A$3:$A$296,Samlet!$C3647,Baggrundsvariable!$C$3:$C$296,Samlet!$E3647)</f>
        <v>22.1</v>
      </c>
      <c r="K3647" s="8">
        <f>SUMIFS(Baggrundsvariable!H$3:H$296,Baggrundsvariable!$A$3:$A$296,Samlet!$C3647,Baggrundsvariable!$C$3:$C$296,Samlet!$E3647)</f>
        <v>17.3</v>
      </c>
      <c r="L3647" s="8">
        <f>SUMIFS(Baggrundsvariable!I$3:I$296,Baggrundsvariable!$A$3:$A$296,Samlet!$C3647,Baggrundsvariable!$C$3:$C$296,Samlet!$E3647)</f>
        <v>4.2214499733209285</v>
      </c>
    </row>
    <row r="3648" spans="1:12">
      <c r="A3648">
        <v>4690</v>
      </c>
      <c r="B3648" t="s">
        <v>793</v>
      </c>
      <c r="C3648">
        <v>329</v>
      </c>
      <c r="D3648" t="s">
        <v>1269</v>
      </c>
      <c r="E3648">
        <v>2019</v>
      </c>
      <c r="F3648" s="15">
        <f>IF(VLOOKUP(IF($A3648&lt;1500,'BM011'!$D$5,IF($A3648&lt;1800,'BM011'!$D$5,IF($A3648&lt;2000,'BM011'!$D$5,$A3648))),'BM011'!$D$5:$U$607,'BM011'!U$609,0)="BRUG KOM",VLOOKUP($C3648,'BM010'!$C$5:$T$102,'BM010'!T$104,0),VLOOKUP(IF($A3648&lt;1500,'BM011'!$D$5,IF($A3648&lt;1800,'BM011'!$D$5,IF($A3648&lt;2000,'BM011'!$D$5,$A3648))),'BM011'!$D$5:$U$607,'BM011'!U$609,0))</f>
        <v>11827</v>
      </c>
      <c r="G3648">
        <f>SUMIFS(Baggrundsvariable!D$3:D$296,Baggrundsvariable!$A$3:$A$296,Samlet!$C3648,Baggrundsvariable!$C$3:$C$296,Samlet!$E3648)</f>
        <v>229385</v>
      </c>
      <c r="H3648" s="8">
        <f>SUMIFS(Baggrundsvariable!E$3:E$296,Baggrundsvariable!$A$3:$A$296,Samlet!$C3648,Baggrundsvariable!$C$3:$C$296,Samlet!$E3648)</f>
        <v>0.53333333333333333</v>
      </c>
      <c r="I3648" s="8">
        <f>SUMIFS(Baggrundsvariable!F$3:F$296,Baggrundsvariable!$A$3:$A$296,Samlet!$C3648,Baggrundsvariable!$C$3:$C$296,Samlet!$E3648)</f>
        <v>3.9</v>
      </c>
      <c r="J3648" s="8">
        <f>SUMIFS(Baggrundsvariable!G$3:G$296,Baggrundsvariable!$A$3:$A$296,Samlet!$C3648,Baggrundsvariable!$C$3:$C$296,Samlet!$E3648)</f>
        <v>20.6</v>
      </c>
      <c r="K3648" s="8">
        <f>SUMIFS(Baggrundsvariable!H$3:H$296,Baggrundsvariable!$A$3:$A$296,Samlet!$C3648,Baggrundsvariable!$C$3:$C$296,Samlet!$E3648)</f>
        <v>13.1</v>
      </c>
      <c r="L3648" s="8">
        <f>SUMIFS(Baggrundsvariable!I$3:I$296,Baggrundsvariable!$A$3:$A$296,Samlet!$C3648,Baggrundsvariable!$C$3:$C$296,Samlet!$E3648)</f>
        <v>9.3049359620089227</v>
      </c>
    </row>
    <row r="3649" spans="1:12">
      <c r="A3649">
        <v>4690</v>
      </c>
      <c r="B3649" t="s">
        <v>793</v>
      </c>
      <c r="C3649">
        <v>370</v>
      </c>
      <c r="D3649" t="s">
        <v>1271</v>
      </c>
      <c r="E3649">
        <v>2019</v>
      </c>
      <c r="F3649" s="15">
        <f>IF(VLOOKUP(IF($A3649&lt;1500,'BM011'!$D$5,IF($A3649&lt;1800,'BM011'!$D$5,IF($A3649&lt;2000,'BM011'!$D$5,$A3649))),'BM011'!$D$5:$U$607,'BM011'!U$609,0)="BRUG KOM",VLOOKUP($C3649,'BM010'!$C$5:$T$102,'BM010'!T$104,0),VLOOKUP(IF($A3649&lt;1500,'BM011'!$D$5,IF($A3649&lt;1800,'BM011'!$D$5,IF($A3649&lt;2000,'BM011'!$D$5,$A3649))),'BM011'!$D$5:$U$607,'BM011'!U$609,0))</f>
        <v>11827</v>
      </c>
      <c r="G3649">
        <f>SUMIFS(Baggrundsvariable!D$3:D$296,Baggrundsvariable!$A$3:$A$296,Samlet!$C3649,Baggrundsvariable!$C$3:$C$296,Samlet!$E3649)</f>
        <v>223879</v>
      </c>
      <c r="H3649" s="8">
        <f>SUMIFS(Baggrundsvariable!E$3:E$296,Baggrundsvariable!$A$3:$A$296,Samlet!$C3649,Baggrundsvariable!$C$3:$C$296,Samlet!$E3649)</f>
        <v>0.83333333333333315</v>
      </c>
      <c r="I3649" s="8">
        <f>SUMIFS(Baggrundsvariable!F$3:F$296,Baggrundsvariable!$A$3:$A$296,Samlet!$C3649,Baggrundsvariable!$C$3:$C$296,Samlet!$E3649)</f>
        <v>4.8</v>
      </c>
      <c r="J3649" s="8">
        <f>SUMIFS(Baggrundsvariable!G$3:G$296,Baggrundsvariable!$A$3:$A$296,Samlet!$C3649,Baggrundsvariable!$C$3:$C$296,Samlet!$E3649)</f>
        <v>22.3</v>
      </c>
      <c r="K3649" s="8">
        <f>SUMIFS(Baggrundsvariable!H$3:H$296,Baggrundsvariable!$A$3:$A$296,Samlet!$C3649,Baggrundsvariable!$C$3:$C$296,Samlet!$E3649)</f>
        <v>17.3</v>
      </c>
      <c r="L3649" s="8">
        <f>SUMIFS(Baggrundsvariable!I$3:I$296,Baggrundsvariable!$A$3:$A$296,Samlet!$C3649,Baggrundsvariable!$C$3:$C$296,Samlet!$E3649)</f>
        <v>6.4142152879354253</v>
      </c>
    </row>
    <row r="3650" spans="1:12">
      <c r="A3650">
        <v>4700</v>
      </c>
      <c r="B3650" t="s">
        <v>794</v>
      </c>
      <c r="C3650">
        <v>370</v>
      </c>
      <c r="D3650" t="s">
        <v>1271</v>
      </c>
      <c r="E3650">
        <v>2019</v>
      </c>
      <c r="F3650" s="15">
        <f>IF(VLOOKUP(IF($A3650&lt;1500,'BM011'!$D$5,IF($A3650&lt;1800,'BM011'!$D$5,IF($A3650&lt;2000,'BM011'!$D$5,$A3650))),'BM011'!$D$5:$U$607,'BM011'!U$609,0)="BRUG KOM",VLOOKUP($C3650,'BM010'!$C$5:$T$102,'BM010'!T$104,0),VLOOKUP(IF($A3650&lt;1500,'BM011'!$D$5,IF($A3650&lt;1800,'BM011'!$D$5,IF($A3650&lt;2000,'BM011'!$D$5,$A3650))),'BM011'!$D$5:$U$607,'BM011'!U$609,0))</f>
        <v>12126.5</v>
      </c>
      <c r="G3650">
        <f>SUMIFS(Baggrundsvariable!D$3:D$296,Baggrundsvariable!$A$3:$A$296,Samlet!$C3650,Baggrundsvariable!$C$3:$C$296,Samlet!$E3650)</f>
        <v>223879</v>
      </c>
      <c r="H3650" s="8">
        <f>SUMIFS(Baggrundsvariable!E$3:E$296,Baggrundsvariable!$A$3:$A$296,Samlet!$C3650,Baggrundsvariable!$C$3:$C$296,Samlet!$E3650)</f>
        <v>0.83333333333333315</v>
      </c>
      <c r="I3650" s="8">
        <f>SUMIFS(Baggrundsvariable!F$3:F$296,Baggrundsvariable!$A$3:$A$296,Samlet!$C3650,Baggrundsvariable!$C$3:$C$296,Samlet!$E3650)</f>
        <v>4.8</v>
      </c>
      <c r="J3650" s="8">
        <f>SUMIFS(Baggrundsvariable!G$3:G$296,Baggrundsvariable!$A$3:$A$296,Samlet!$C3650,Baggrundsvariable!$C$3:$C$296,Samlet!$E3650)</f>
        <v>22.3</v>
      </c>
      <c r="K3650" s="8">
        <f>SUMIFS(Baggrundsvariable!H$3:H$296,Baggrundsvariable!$A$3:$A$296,Samlet!$C3650,Baggrundsvariable!$C$3:$C$296,Samlet!$E3650)</f>
        <v>17.3</v>
      </c>
      <c r="L3650" s="8">
        <f>SUMIFS(Baggrundsvariable!I$3:I$296,Baggrundsvariable!$A$3:$A$296,Samlet!$C3650,Baggrundsvariable!$C$3:$C$296,Samlet!$E3650)</f>
        <v>6.4142152879354253</v>
      </c>
    </row>
    <row r="3651" spans="1:12">
      <c r="A3651">
        <v>4720</v>
      </c>
      <c r="B3651" t="s">
        <v>795</v>
      </c>
      <c r="C3651">
        <v>390</v>
      </c>
      <c r="D3651" t="s">
        <v>1276</v>
      </c>
      <c r="E3651">
        <v>2019</v>
      </c>
      <c r="F3651" s="15">
        <f>IF(VLOOKUP(IF($A3651&lt;1500,'BM011'!$D$5,IF($A3651&lt;1800,'BM011'!$D$5,IF($A3651&lt;2000,'BM011'!$D$5,$A3651))),'BM011'!$D$5:$U$607,'BM011'!U$609,0)="BRUG KOM",VLOOKUP($C3651,'BM010'!$C$5:$T$102,'BM010'!T$104,0),VLOOKUP(IF($A3651&lt;1500,'BM011'!$D$5,IF($A3651&lt;1800,'BM011'!$D$5,IF($A3651&lt;2000,'BM011'!$D$5,$A3651))),'BM011'!$D$5:$U$607,'BM011'!U$609,0))</f>
        <v>8149.25</v>
      </c>
      <c r="G3651">
        <f>SUMIFS(Baggrundsvariable!D$3:D$296,Baggrundsvariable!$A$3:$A$296,Samlet!$C3651,Baggrundsvariable!$C$3:$C$296,Samlet!$E3651)</f>
        <v>212004</v>
      </c>
      <c r="H3651" s="8">
        <f>SUMIFS(Baggrundsvariable!E$3:E$296,Baggrundsvariable!$A$3:$A$296,Samlet!$C3651,Baggrundsvariable!$C$3:$C$296,Samlet!$E3651)</f>
        <v>0.83333333333333348</v>
      </c>
      <c r="I3651" s="8">
        <f>SUMIFS(Baggrundsvariable!F$3:F$296,Baggrundsvariable!$A$3:$A$296,Samlet!$C3651,Baggrundsvariable!$C$3:$C$296,Samlet!$E3651)</f>
        <v>7</v>
      </c>
      <c r="J3651" s="8">
        <f>SUMIFS(Baggrundsvariable!G$3:G$296,Baggrundsvariable!$A$3:$A$296,Samlet!$C3651,Baggrundsvariable!$C$3:$C$296,Samlet!$E3651)</f>
        <v>24.9</v>
      </c>
      <c r="K3651" s="8">
        <f>SUMIFS(Baggrundsvariable!H$3:H$296,Baggrundsvariable!$A$3:$A$296,Samlet!$C3651,Baggrundsvariable!$C$3:$C$296,Samlet!$E3651)</f>
        <v>17.2</v>
      </c>
      <c r="L3651" s="8">
        <f>SUMIFS(Baggrundsvariable!I$3:I$296,Baggrundsvariable!$A$3:$A$296,Samlet!$C3651,Baggrundsvariable!$C$3:$C$296,Samlet!$E3651)</f>
        <v>4.209772706157537</v>
      </c>
    </row>
    <row r="3652" spans="1:12">
      <c r="A3652">
        <v>4733</v>
      </c>
      <c r="B3652" t="s">
        <v>796</v>
      </c>
      <c r="C3652">
        <v>320</v>
      </c>
      <c r="D3652" t="s">
        <v>1268</v>
      </c>
      <c r="E3652">
        <v>2019</v>
      </c>
      <c r="F3652" s="15">
        <f>IF(VLOOKUP(IF($A3652&lt;1500,'BM011'!$D$5,IF($A3652&lt;1800,'BM011'!$D$5,IF($A3652&lt;2000,'BM011'!$D$5,$A3652))),'BM011'!$D$5:$U$607,'BM011'!U$609,0)="BRUG KOM",VLOOKUP($C3652,'BM010'!$C$5:$T$102,'BM010'!T$104,0),VLOOKUP(IF($A3652&lt;1500,'BM011'!$D$5,IF($A3652&lt;1800,'BM011'!$D$5,IF($A3652&lt;2000,'BM011'!$D$5,$A3652))),'BM011'!$D$5:$U$607,'BM011'!U$609,0))</f>
        <v>8007.75</v>
      </c>
      <c r="G3652">
        <f>SUMIFS(Baggrundsvariable!D$3:D$296,Baggrundsvariable!$A$3:$A$296,Samlet!$C3652,Baggrundsvariable!$C$3:$C$296,Samlet!$E3652)</f>
        <v>222006</v>
      </c>
      <c r="H3652" s="8">
        <f>SUMIFS(Baggrundsvariable!E$3:E$296,Baggrundsvariable!$A$3:$A$296,Samlet!$C3652,Baggrundsvariable!$C$3:$C$296,Samlet!$E3652)</f>
        <v>0.60833333333333328</v>
      </c>
      <c r="I3652" s="8">
        <f>SUMIFS(Baggrundsvariable!F$3:F$296,Baggrundsvariable!$A$3:$A$296,Samlet!$C3652,Baggrundsvariable!$C$3:$C$296,Samlet!$E3652)</f>
        <v>3.7</v>
      </c>
      <c r="J3652" s="8">
        <f>SUMIFS(Baggrundsvariable!G$3:G$296,Baggrundsvariable!$A$3:$A$296,Samlet!$C3652,Baggrundsvariable!$C$3:$C$296,Samlet!$E3652)</f>
        <v>22.1</v>
      </c>
      <c r="K3652" s="8">
        <f>SUMIFS(Baggrundsvariable!H$3:H$296,Baggrundsvariable!$A$3:$A$296,Samlet!$C3652,Baggrundsvariable!$C$3:$C$296,Samlet!$E3652)</f>
        <v>17.3</v>
      </c>
      <c r="L3652" s="8">
        <f>SUMIFS(Baggrundsvariable!I$3:I$296,Baggrundsvariable!$A$3:$A$296,Samlet!$C3652,Baggrundsvariable!$C$3:$C$296,Samlet!$E3652)</f>
        <v>4.2214499733209285</v>
      </c>
    </row>
    <row r="3653" spans="1:12">
      <c r="A3653">
        <v>4733</v>
      </c>
      <c r="B3653" t="s">
        <v>796</v>
      </c>
      <c r="C3653">
        <v>370</v>
      </c>
      <c r="D3653" t="s">
        <v>1271</v>
      </c>
      <c r="E3653">
        <v>2019</v>
      </c>
      <c r="F3653" s="15">
        <f>IF(VLOOKUP(IF($A3653&lt;1500,'BM011'!$D$5,IF($A3653&lt;1800,'BM011'!$D$5,IF($A3653&lt;2000,'BM011'!$D$5,$A3653))),'BM011'!$D$5:$U$607,'BM011'!U$609,0)="BRUG KOM",VLOOKUP($C3653,'BM010'!$C$5:$T$102,'BM010'!T$104,0),VLOOKUP(IF($A3653&lt;1500,'BM011'!$D$5,IF($A3653&lt;1800,'BM011'!$D$5,IF($A3653&lt;2000,'BM011'!$D$5,$A3653))),'BM011'!$D$5:$U$607,'BM011'!U$609,0))</f>
        <v>8007.75</v>
      </c>
      <c r="G3653">
        <f>SUMIFS(Baggrundsvariable!D$3:D$296,Baggrundsvariable!$A$3:$A$296,Samlet!$C3653,Baggrundsvariable!$C$3:$C$296,Samlet!$E3653)</f>
        <v>223879</v>
      </c>
      <c r="H3653" s="8">
        <f>SUMIFS(Baggrundsvariable!E$3:E$296,Baggrundsvariable!$A$3:$A$296,Samlet!$C3653,Baggrundsvariable!$C$3:$C$296,Samlet!$E3653)</f>
        <v>0.83333333333333315</v>
      </c>
      <c r="I3653" s="8">
        <f>SUMIFS(Baggrundsvariable!F$3:F$296,Baggrundsvariable!$A$3:$A$296,Samlet!$C3653,Baggrundsvariable!$C$3:$C$296,Samlet!$E3653)</f>
        <v>4.8</v>
      </c>
      <c r="J3653" s="8">
        <f>SUMIFS(Baggrundsvariable!G$3:G$296,Baggrundsvariable!$A$3:$A$296,Samlet!$C3653,Baggrundsvariable!$C$3:$C$296,Samlet!$E3653)</f>
        <v>22.3</v>
      </c>
      <c r="K3653" s="8">
        <f>SUMIFS(Baggrundsvariable!H$3:H$296,Baggrundsvariable!$A$3:$A$296,Samlet!$C3653,Baggrundsvariable!$C$3:$C$296,Samlet!$E3653)</f>
        <v>17.3</v>
      </c>
      <c r="L3653" s="8">
        <f>SUMIFS(Baggrundsvariable!I$3:I$296,Baggrundsvariable!$A$3:$A$296,Samlet!$C3653,Baggrundsvariable!$C$3:$C$296,Samlet!$E3653)</f>
        <v>6.4142152879354253</v>
      </c>
    </row>
    <row r="3654" spans="1:12">
      <c r="A3654">
        <v>4733</v>
      </c>
      <c r="B3654" t="s">
        <v>796</v>
      </c>
      <c r="C3654">
        <v>390</v>
      </c>
      <c r="D3654" t="s">
        <v>1276</v>
      </c>
      <c r="E3654">
        <v>2019</v>
      </c>
      <c r="F3654" s="15">
        <f>IF(VLOOKUP(IF($A3654&lt;1500,'BM011'!$D$5,IF($A3654&lt;1800,'BM011'!$D$5,IF($A3654&lt;2000,'BM011'!$D$5,$A3654))),'BM011'!$D$5:$U$607,'BM011'!U$609,0)="BRUG KOM",VLOOKUP($C3654,'BM010'!$C$5:$T$102,'BM010'!T$104,0),VLOOKUP(IF($A3654&lt;1500,'BM011'!$D$5,IF($A3654&lt;1800,'BM011'!$D$5,IF($A3654&lt;2000,'BM011'!$D$5,$A3654))),'BM011'!$D$5:$U$607,'BM011'!U$609,0))</f>
        <v>8007.75</v>
      </c>
      <c r="G3654">
        <f>SUMIFS(Baggrundsvariable!D$3:D$296,Baggrundsvariable!$A$3:$A$296,Samlet!$C3654,Baggrundsvariable!$C$3:$C$296,Samlet!$E3654)</f>
        <v>212004</v>
      </c>
      <c r="H3654" s="8">
        <f>SUMIFS(Baggrundsvariable!E$3:E$296,Baggrundsvariable!$A$3:$A$296,Samlet!$C3654,Baggrundsvariable!$C$3:$C$296,Samlet!$E3654)</f>
        <v>0.83333333333333348</v>
      </c>
      <c r="I3654" s="8">
        <f>SUMIFS(Baggrundsvariable!F$3:F$296,Baggrundsvariable!$A$3:$A$296,Samlet!$C3654,Baggrundsvariable!$C$3:$C$296,Samlet!$E3654)</f>
        <v>7</v>
      </c>
      <c r="J3654" s="8">
        <f>SUMIFS(Baggrundsvariable!G$3:G$296,Baggrundsvariable!$A$3:$A$296,Samlet!$C3654,Baggrundsvariable!$C$3:$C$296,Samlet!$E3654)</f>
        <v>24.9</v>
      </c>
      <c r="K3654" s="8">
        <f>SUMIFS(Baggrundsvariable!H$3:H$296,Baggrundsvariable!$A$3:$A$296,Samlet!$C3654,Baggrundsvariable!$C$3:$C$296,Samlet!$E3654)</f>
        <v>17.2</v>
      </c>
      <c r="L3654" s="8">
        <f>SUMIFS(Baggrundsvariable!I$3:I$296,Baggrundsvariable!$A$3:$A$296,Samlet!$C3654,Baggrundsvariable!$C$3:$C$296,Samlet!$E3654)</f>
        <v>4.209772706157537</v>
      </c>
    </row>
    <row r="3655" spans="1:12">
      <c r="A3655">
        <v>4735</v>
      </c>
      <c r="B3655" t="s">
        <v>797</v>
      </c>
      <c r="C3655">
        <v>390</v>
      </c>
      <c r="D3655" t="s">
        <v>1276</v>
      </c>
      <c r="E3655">
        <v>2019</v>
      </c>
      <c r="F3655" s="15">
        <f>IF(VLOOKUP(IF($A3655&lt;1500,'BM011'!$D$5,IF($A3655&lt;1800,'BM011'!$D$5,IF($A3655&lt;2000,'BM011'!$D$5,$A3655))),'BM011'!$D$5:$U$607,'BM011'!U$609,0)="BRUG KOM",VLOOKUP($C3655,'BM010'!$C$5:$T$102,'BM010'!T$104,0),VLOOKUP(IF($A3655&lt;1500,'BM011'!$D$5,IF($A3655&lt;1800,'BM011'!$D$5,IF($A3655&lt;2000,'BM011'!$D$5,$A3655))),'BM011'!$D$5:$U$607,'BM011'!U$609,0))</f>
        <v>7113</v>
      </c>
      <c r="G3655">
        <f>SUMIFS(Baggrundsvariable!D$3:D$296,Baggrundsvariable!$A$3:$A$296,Samlet!$C3655,Baggrundsvariable!$C$3:$C$296,Samlet!$E3655)</f>
        <v>212004</v>
      </c>
      <c r="H3655" s="8">
        <f>SUMIFS(Baggrundsvariable!E$3:E$296,Baggrundsvariable!$A$3:$A$296,Samlet!$C3655,Baggrundsvariable!$C$3:$C$296,Samlet!$E3655)</f>
        <v>0.83333333333333348</v>
      </c>
      <c r="I3655" s="8">
        <f>SUMIFS(Baggrundsvariable!F$3:F$296,Baggrundsvariable!$A$3:$A$296,Samlet!$C3655,Baggrundsvariable!$C$3:$C$296,Samlet!$E3655)</f>
        <v>7</v>
      </c>
      <c r="J3655" s="8">
        <f>SUMIFS(Baggrundsvariable!G$3:G$296,Baggrundsvariable!$A$3:$A$296,Samlet!$C3655,Baggrundsvariable!$C$3:$C$296,Samlet!$E3655)</f>
        <v>24.9</v>
      </c>
      <c r="K3655" s="8">
        <f>SUMIFS(Baggrundsvariable!H$3:H$296,Baggrundsvariable!$A$3:$A$296,Samlet!$C3655,Baggrundsvariable!$C$3:$C$296,Samlet!$E3655)</f>
        <v>17.2</v>
      </c>
      <c r="L3655" s="8">
        <f>SUMIFS(Baggrundsvariable!I$3:I$296,Baggrundsvariable!$A$3:$A$296,Samlet!$C3655,Baggrundsvariable!$C$3:$C$296,Samlet!$E3655)</f>
        <v>4.209772706157537</v>
      </c>
    </row>
    <row r="3656" spans="1:12">
      <c r="A3656">
        <v>4736</v>
      </c>
      <c r="B3656" t="s">
        <v>798</v>
      </c>
      <c r="C3656">
        <v>370</v>
      </c>
      <c r="D3656" t="s">
        <v>1271</v>
      </c>
      <c r="E3656">
        <v>2019</v>
      </c>
      <c r="F3656" s="15">
        <f>IF(VLOOKUP(IF($A3656&lt;1500,'BM011'!$D$5,IF($A3656&lt;1800,'BM011'!$D$5,IF($A3656&lt;2000,'BM011'!$D$5,$A3656))),'BM011'!$D$5:$U$607,'BM011'!U$609,0)="BRUG KOM",VLOOKUP($C3656,'BM010'!$C$5:$T$102,'BM010'!T$104,0),VLOOKUP(IF($A3656&lt;1500,'BM011'!$D$5,IF($A3656&lt;1800,'BM011'!$D$5,IF($A3656&lt;2000,'BM011'!$D$5,$A3656))),'BM011'!$D$5:$U$607,'BM011'!U$609,0))</f>
        <v>11478</v>
      </c>
      <c r="G3656">
        <f>SUMIFS(Baggrundsvariable!D$3:D$296,Baggrundsvariable!$A$3:$A$296,Samlet!$C3656,Baggrundsvariable!$C$3:$C$296,Samlet!$E3656)</f>
        <v>223879</v>
      </c>
      <c r="H3656" s="8">
        <f>SUMIFS(Baggrundsvariable!E$3:E$296,Baggrundsvariable!$A$3:$A$296,Samlet!$C3656,Baggrundsvariable!$C$3:$C$296,Samlet!$E3656)</f>
        <v>0.83333333333333315</v>
      </c>
      <c r="I3656" s="8">
        <f>SUMIFS(Baggrundsvariable!F$3:F$296,Baggrundsvariable!$A$3:$A$296,Samlet!$C3656,Baggrundsvariable!$C$3:$C$296,Samlet!$E3656)</f>
        <v>4.8</v>
      </c>
      <c r="J3656" s="8">
        <f>SUMIFS(Baggrundsvariable!G$3:G$296,Baggrundsvariable!$A$3:$A$296,Samlet!$C3656,Baggrundsvariable!$C$3:$C$296,Samlet!$E3656)</f>
        <v>22.3</v>
      </c>
      <c r="K3656" s="8">
        <f>SUMIFS(Baggrundsvariable!H$3:H$296,Baggrundsvariable!$A$3:$A$296,Samlet!$C3656,Baggrundsvariable!$C$3:$C$296,Samlet!$E3656)</f>
        <v>17.3</v>
      </c>
      <c r="L3656" s="8">
        <f>SUMIFS(Baggrundsvariable!I$3:I$296,Baggrundsvariable!$A$3:$A$296,Samlet!$C3656,Baggrundsvariable!$C$3:$C$296,Samlet!$E3656)</f>
        <v>6.4142152879354253</v>
      </c>
    </row>
    <row r="3657" spans="1:12">
      <c r="A3657">
        <v>4750</v>
      </c>
      <c r="B3657" t="s">
        <v>799</v>
      </c>
      <c r="C3657">
        <v>370</v>
      </c>
      <c r="D3657" t="s">
        <v>1271</v>
      </c>
      <c r="E3657">
        <v>2019</v>
      </c>
      <c r="F3657" s="15">
        <f>IF(VLOOKUP(IF($A3657&lt;1500,'BM011'!$D$5,IF($A3657&lt;1800,'BM011'!$D$5,IF($A3657&lt;2000,'BM011'!$D$5,$A3657))),'BM011'!$D$5:$U$607,'BM011'!U$609,0)="BRUG KOM",VLOOKUP($C3657,'BM010'!$C$5:$T$102,'BM010'!T$104,0),VLOOKUP(IF($A3657&lt;1500,'BM011'!$D$5,IF($A3657&lt;1800,'BM011'!$D$5,IF($A3657&lt;2000,'BM011'!$D$5,$A3657))),'BM011'!$D$5:$U$607,'BM011'!U$609,0))</f>
        <v>6606.666666666667</v>
      </c>
      <c r="G3657">
        <f>SUMIFS(Baggrundsvariable!D$3:D$296,Baggrundsvariable!$A$3:$A$296,Samlet!$C3657,Baggrundsvariable!$C$3:$C$296,Samlet!$E3657)</f>
        <v>223879</v>
      </c>
      <c r="H3657" s="8">
        <f>SUMIFS(Baggrundsvariable!E$3:E$296,Baggrundsvariable!$A$3:$A$296,Samlet!$C3657,Baggrundsvariable!$C$3:$C$296,Samlet!$E3657)</f>
        <v>0.83333333333333315</v>
      </c>
      <c r="I3657" s="8">
        <f>SUMIFS(Baggrundsvariable!F$3:F$296,Baggrundsvariable!$A$3:$A$296,Samlet!$C3657,Baggrundsvariable!$C$3:$C$296,Samlet!$E3657)</f>
        <v>4.8</v>
      </c>
      <c r="J3657" s="8">
        <f>SUMIFS(Baggrundsvariable!G$3:G$296,Baggrundsvariable!$A$3:$A$296,Samlet!$C3657,Baggrundsvariable!$C$3:$C$296,Samlet!$E3657)</f>
        <v>22.3</v>
      </c>
      <c r="K3657" s="8">
        <f>SUMIFS(Baggrundsvariable!H$3:H$296,Baggrundsvariable!$A$3:$A$296,Samlet!$C3657,Baggrundsvariable!$C$3:$C$296,Samlet!$E3657)</f>
        <v>17.3</v>
      </c>
      <c r="L3657" s="8">
        <f>SUMIFS(Baggrundsvariable!I$3:I$296,Baggrundsvariable!$A$3:$A$296,Samlet!$C3657,Baggrundsvariable!$C$3:$C$296,Samlet!$E3657)</f>
        <v>6.4142152879354253</v>
      </c>
    </row>
    <row r="3658" spans="1:12">
      <c r="A3658">
        <v>4750</v>
      </c>
      <c r="B3658" t="s">
        <v>799</v>
      </c>
      <c r="C3658">
        <v>390</v>
      </c>
      <c r="D3658" t="s">
        <v>1276</v>
      </c>
      <c r="E3658">
        <v>2019</v>
      </c>
      <c r="F3658" s="15">
        <f>IF(VLOOKUP(IF($A3658&lt;1500,'BM011'!$D$5,IF($A3658&lt;1800,'BM011'!$D$5,IF($A3658&lt;2000,'BM011'!$D$5,$A3658))),'BM011'!$D$5:$U$607,'BM011'!U$609,0)="BRUG KOM",VLOOKUP($C3658,'BM010'!$C$5:$T$102,'BM010'!T$104,0),VLOOKUP(IF($A3658&lt;1500,'BM011'!$D$5,IF($A3658&lt;1800,'BM011'!$D$5,IF($A3658&lt;2000,'BM011'!$D$5,$A3658))),'BM011'!$D$5:$U$607,'BM011'!U$609,0))</f>
        <v>6606.666666666667</v>
      </c>
      <c r="G3658">
        <f>SUMIFS(Baggrundsvariable!D$3:D$296,Baggrundsvariable!$A$3:$A$296,Samlet!$C3658,Baggrundsvariable!$C$3:$C$296,Samlet!$E3658)</f>
        <v>212004</v>
      </c>
      <c r="H3658" s="8">
        <f>SUMIFS(Baggrundsvariable!E$3:E$296,Baggrundsvariable!$A$3:$A$296,Samlet!$C3658,Baggrundsvariable!$C$3:$C$296,Samlet!$E3658)</f>
        <v>0.83333333333333348</v>
      </c>
      <c r="I3658" s="8">
        <f>SUMIFS(Baggrundsvariable!F$3:F$296,Baggrundsvariable!$A$3:$A$296,Samlet!$C3658,Baggrundsvariable!$C$3:$C$296,Samlet!$E3658)</f>
        <v>7</v>
      </c>
      <c r="J3658" s="8">
        <f>SUMIFS(Baggrundsvariable!G$3:G$296,Baggrundsvariable!$A$3:$A$296,Samlet!$C3658,Baggrundsvariable!$C$3:$C$296,Samlet!$E3658)</f>
        <v>24.9</v>
      </c>
      <c r="K3658" s="8">
        <f>SUMIFS(Baggrundsvariable!H$3:H$296,Baggrundsvariable!$A$3:$A$296,Samlet!$C3658,Baggrundsvariable!$C$3:$C$296,Samlet!$E3658)</f>
        <v>17.2</v>
      </c>
      <c r="L3658" s="8">
        <f>SUMIFS(Baggrundsvariable!I$3:I$296,Baggrundsvariable!$A$3:$A$296,Samlet!$C3658,Baggrundsvariable!$C$3:$C$296,Samlet!$E3658)</f>
        <v>4.209772706157537</v>
      </c>
    </row>
    <row r="3659" spans="1:12">
      <c r="A3659">
        <v>4760</v>
      </c>
      <c r="B3659" t="s">
        <v>800</v>
      </c>
      <c r="C3659">
        <v>390</v>
      </c>
      <c r="D3659" t="s">
        <v>1276</v>
      </c>
      <c r="E3659">
        <v>2019</v>
      </c>
      <c r="F3659" s="15">
        <f>IF(VLOOKUP(IF($A3659&lt;1500,'BM011'!$D$5,IF($A3659&lt;1800,'BM011'!$D$5,IF($A3659&lt;2000,'BM011'!$D$5,$A3659))),'BM011'!$D$5:$U$607,'BM011'!U$609,0)="BRUG KOM",VLOOKUP($C3659,'BM010'!$C$5:$T$102,'BM010'!T$104,0),VLOOKUP(IF($A3659&lt;1500,'BM011'!$D$5,IF($A3659&lt;1800,'BM011'!$D$5,IF($A3659&lt;2000,'BM011'!$D$5,$A3659))),'BM011'!$D$5:$U$607,'BM011'!U$609,0))</f>
        <v>8799.5</v>
      </c>
      <c r="G3659">
        <f>SUMIFS(Baggrundsvariable!D$3:D$296,Baggrundsvariable!$A$3:$A$296,Samlet!$C3659,Baggrundsvariable!$C$3:$C$296,Samlet!$E3659)</f>
        <v>212004</v>
      </c>
      <c r="H3659" s="8">
        <f>SUMIFS(Baggrundsvariable!E$3:E$296,Baggrundsvariable!$A$3:$A$296,Samlet!$C3659,Baggrundsvariable!$C$3:$C$296,Samlet!$E3659)</f>
        <v>0.83333333333333348</v>
      </c>
      <c r="I3659" s="8">
        <f>SUMIFS(Baggrundsvariable!F$3:F$296,Baggrundsvariable!$A$3:$A$296,Samlet!$C3659,Baggrundsvariable!$C$3:$C$296,Samlet!$E3659)</f>
        <v>7</v>
      </c>
      <c r="J3659" s="8">
        <f>SUMIFS(Baggrundsvariable!G$3:G$296,Baggrundsvariable!$A$3:$A$296,Samlet!$C3659,Baggrundsvariable!$C$3:$C$296,Samlet!$E3659)</f>
        <v>24.9</v>
      </c>
      <c r="K3659" s="8">
        <f>SUMIFS(Baggrundsvariable!H$3:H$296,Baggrundsvariable!$A$3:$A$296,Samlet!$C3659,Baggrundsvariable!$C$3:$C$296,Samlet!$E3659)</f>
        <v>17.2</v>
      </c>
      <c r="L3659" s="8">
        <f>SUMIFS(Baggrundsvariable!I$3:I$296,Baggrundsvariable!$A$3:$A$296,Samlet!$C3659,Baggrundsvariable!$C$3:$C$296,Samlet!$E3659)</f>
        <v>4.209772706157537</v>
      </c>
    </row>
    <row r="3660" spans="1:12">
      <c r="A3660">
        <v>4771</v>
      </c>
      <c r="B3660" t="s">
        <v>801</v>
      </c>
      <c r="C3660">
        <v>390</v>
      </c>
      <c r="D3660" t="s">
        <v>1276</v>
      </c>
      <c r="E3660">
        <v>2019</v>
      </c>
      <c r="F3660" s="15">
        <f>IF(VLOOKUP(IF($A3660&lt;1500,'BM011'!$D$5,IF($A3660&lt;1800,'BM011'!$D$5,IF($A3660&lt;2000,'BM011'!$D$5,$A3660))),'BM011'!$D$5:$U$607,'BM011'!U$609,0)="BRUG KOM",VLOOKUP($C3660,'BM010'!$C$5:$T$102,'BM010'!T$104,0),VLOOKUP(IF($A3660&lt;1500,'BM011'!$D$5,IF($A3660&lt;1800,'BM011'!$D$5,IF($A3660&lt;2000,'BM011'!$D$5,$A3660))),'BM011'!$D$5:$U$607,'BM011'!U$609,0))</f>
        <v>6353</v>
      </c>
      <c r="G3660">
        <f>SUMIFS(Baggrundsvariable!D$3:D$296,Baggrundsvariable!$A$3:$A$296,Samlet!$C3660,Baggrundsvariable!$C$3:$C$296,Samlet!$E3660)</f>
        <v>212004</v>
      </c>
      <c r="H3660" s="8">
        <f>SUMIFS(Baggrundsvariable!E$3:E$296,Baggrundsvariable!$A$3:$A$296,Samlet!$C3660,Baggrundsvariable!$C$3:$C$296,Samlet!$E3660)</f>
        <v>0.83333333333333348</v>
      </c>
      <c r="I3660" s="8">
        <f>SUMIFS(Baggrundsvariable!F$3:F$296,Baggrundsvariable!$A$3:$A$296,Samlet!$C3660,Baggrundsvariable!$C$3:$C$296,Samlet!$E3660)</f>
        <v>7</v>
      </c>
      <c r="J3660" s="8">
        <f>SUMIFS(Baggrundsvariable!G$3:G$296,Baggrundsvariable!$A$3:$A$296,Samlet!$C3660,Baggrundsvariable!$C$3:$C$296,Samlet!$E3660)</f>
        <v>24.9</v>
      </c>
      <c r="K3660" s="8">
        <f>SUMIFS(Baggrundsvariable!H$3:H$296,Baggrundsvariable!$A$3:$A$296,Samlet!$C3660,Baggrundsvariable!$C$3:$C$296,Samlet!$E3660)</f>
        <v>17.2</v>
      </c>
      <c r="L3660" s="8">
        <f>SUMIFS(Baggrundsvariable!I$3:I$296,Baggrundsvariable!$A$3:$A$296,Samlet!$C3660,Baggrundsvariable!$C$3:$C$296,Samlet!$E3660)</f>
        <v>4.209772706157537</v>
      </c>
    </row>
    <row r="3661" spans="1:12">
      <c r="A3661">
        <v>4772</v>
      </c>
      <c r="B3661" t="s">
        <v>802</v>
      </c>
      <c r="C3661">
        <v>390</v>
      </c>
      <c r="D3661" t="s">
        <v>1276</v>
      </c>
      <c r="E3661">
        <v>2019</v>
      </c>
      <c r="F3661" s="15">
        <f>IF(VLOOKUP(IF($A3661&lt;1500,'BM011'!$D$5,IF($A3661&lt;1800,'BM011'!$D$5,IF($A3661&lt;2000,'BM011'!$D$5,$A3661))),'BM011'!$D$5:$U$607,'BM011'!U$609,0)="BRUG KOM",VLOOKUP($C3661,'BM010'!$C$5:$T$102,'BM010'!T$104,0),VLOOKUP(IF($A3661&lt;1500,'BM011'!$D$5,IF($A3661&lt;1800,'BM011'!$D$5,IF($A3661&lt;2000,'BM011'!$D$5,$A3661))),'BM011'!$D$5:$U$607,'BM011'!U$609,0))</f>
        <v>7727</v>
      </c>
      <c r="G3661">
        <f>SUMIFS(Baggrundsvariable!D$3:D$296,Baggrundsvariable!$A$3:$A$296,Samlet!$C3661,Baggrundsvariable!$C$3:$C$296,Samlet!$E3661)</f>
        <v>212004</v>
      </c>
      <c r="H3661" s="8">
        <f>SUMIFS(Baggrundsvariable!E$3:E$296,Baggrundsvariable!$A$3:$A$296,Samlet!$C3661,Baggrundsvariable!$C$3:$C$296,Samlet!$E3661)</f>
        <v>0.83333333333333348</v>
      </c>
      <c r="I3661" s="8">
        <f>SUMIFS(Baggrundsvariable!F$3:F$296,Baggrundsvariable!$A$3:$A$296,Samlet!$C3661,Baggrundsvariable!$C$3:$C$296,Samlet!$E3661)</f>
        <v>7</v>
      </c>
      <c r="J3661" s="8">
        <f>SUMIFS(Baggrundsvariable!G$3:G$296,Baggrundsvariable!$A$3:$A$296,Samlet!$C3661,Baggrundsvariable!$C$3:$C$296,Samlet!$E3661)</f>
        <v>24.9</v>
      </c>
      <c r="K3661" s="8">
        <f>SUMIFS(Baggrundsvariable!H$3:H$296,Baggrundsvariable!$A$3:$A$296,Samlet!$C3661,Baggrundsvariable!$C$3:$C$296,Samlet!$E3661)</f>
        <v>17.2</v>
      </c>
      <c r="L3661" s="8">
        <f>SUMIFS(Baggrundsvariable!I$3:I$296,Baggrundsvariable!$A$3:$A$296,Samlet!$C3661,Baggrundsvariable!$C$3:$C$296,Samlet!$E3661)</f>
        <v>4.209772706157537</v>
      </c>
    </row>
    <row r="3662" spans="1:12">
      <c r="A3662">
        <v>4773</v>
      </c>
      <c r="B3662" t="s">
        <v>803</v>
      </c>
      <c r="C3662">
        <v>390</v>
      </c>
      <c r="D3662" t="s">
        <v>1276</v>
      </c>
      <c r="E3662">
        <v>2019</v>
      </c>
      <c r="F3662" s="15">
        <f>IF(VLOOKUP(IF($A3662&lt;1500,'BM011'!$D$5,IF($A3662&lt;1800,'BM011'!$D$5,IF($A3662&lt;2000,'BM011'!$D$5,$A3662))),'BM011'!$D$5:$U$607,'BM011'!U$609,0)="BRUG KOM",VLOOKUP($C3662,'BM010'!$C$5:$T$102,'BM010'!T$104,0),VLOOKUP(IF($A3662&lt;1500,'BM011'!$D$5,IF($A3662&lt;1800,'BM011'!$D$5,IF($A3662&lt;2000,'BM011'!$D$5,$A3662))),'BM011'!$D$5:$U$607,'BM011'!U$609,0))</f>
        <v>7450</v>
      </c>
      <c r="G3662">
        <f>SUMIFS(Baggrundsvariable!D$3:D$296,Baggrundsvariable!$A$3:$A$296,Samlet!$C3662,Baggrundsvariable!$C$3:$C$296,Samlet!$E3662)</f>
        <v>212004</v>
      </c>
      <c r="H3662" s="8">
        <f>SUMIFS(Baggrundsvariable!E$3:E$296,Baggrundsvariable!$A$3:$A$296,Samlet!$C3662,Baggrundsvariable!$C$3:$C$296,Samlet!$E3662)</f>
        <v>0.83333333333333348</v>
      </c>
      <c r="I3662" s="8">
        <f>SUMIFS(Baggrundsvariable!F$3:F$296,Baggrundsvariable!$A$3:$A$296,Samlet!$C3662,Baggrundsvariable!$C$3:$C$296,Samlet!$E3662)</f>
        <v>7</v>
      </c>
      <c r="J3662" s="8">
        <f>SUMIFS(Baggrundsvariable!G$3:G$296,Baggrundsvariable!$A$3:$A$296,Samlet!$C3662,Baggrundsvariable!$C$3:$C$296,Samlet!$E3662)</f>
        <v>24.9</v>
      </c>
      <c r="K3662" s="8">
        <f>SUMIFS(Baggrundsvariable!H$3:H$296,Baggrundsvariable!$A$3:$A$296,Samlet!$C3662,Baggrundsvariable!$C$3:$C$296,Samlet!$E3662)</f>
        <v>17.2</v>
      </c>
      <c r="L3662" s="8">
        <f>SUMIFS(Baggrundsvariable!I$3:I$296,Baggrundsvariable!$A$3:$A$296,Samlet!$C3662,Baggrundsvariable!$C$3:$C$296,Samlet!$E3662)</f>
        <v>4.209772706157537</v>
      </c>
    </row>
    <row r="3663" spans="1:12">
      <c r="A3663">
        <v>4780</v>
      </c>
      <c r="B3663" t="s">
        <v>804</v>
      </c>
      <c r="C3663">
        <v>390</v>
      </c>
      <c r="D3663" t="s">
        <v>1276</v>
      </c>
      <c r="E3663">
        <v>2019</v>
      </c>
      <c r="F3663" s="15">
        <f>IF(VLOOKUP(IF($A3663&lt;1500,'BM011'!$D$5,IF($A3663&lt;1800,'BM011'!$D$5,IF($A3663&lt;2000,'BM011'!$D$5,$A3663))),'BM011'!$D$5:$U$607,'BM011'!U$609,0)="BRUG KOM",VLOOKUP($C3663,'BM010'!$C$5:$T$102,'BM010'!T$104,0),VLOOKUP(IF($A3663&lt;1500,'BM011'!$D$5,IF($A3663&lt;1800,'BM011'!$D$5,IF($A3663&lt;2000,'BM011'!$D$5,$A3663))),'BM011'!$D$5:$U$607,'BM011'!U$609,0))</f>
        <v>7708</v>
      </c>
      <c r="G3663">
        <f>SUMIFS(Baggrundsvariable!D$3:D$296,Baggrundsvariable!$A$3:$A$296,Samlet!$C3663,Baggrundsvariable!$C$3:$C$296,Samlet!$E3663)</f>
        <v>212004</v>
      </c>
      <c r="H3663" s="8">
        <f>SUMIFS(Baggrundsvariable!E$3:E$296,Baggrundsvariable!$A$3:$A$296,Samlet!$C3663,Baggrundsvariable!$C$3:$C$296,Samlet!$E3663)</f>
        <v>0.83333333333333348</v>
      </c>
      <c r="I3663" s="8">
        <f>SUMIFS(Baggrundsvariable!F$3:F$296,Baggrundsvariable!$A$3:$A$296,Samlet!$C3663,Baggrundsvariable!$C$3:$C$296,Samlet!$E3663)</f>
        <v>7</v>
      </c>
      <c r="J3663" s="8">
        <f>SUMIFS(Baggrundsvariable!G$3:G$296,Baggrundsvariable!$A$3:$A$296,Samlet!$C3663,Baggrundsvariable!$C$3:$C$296,Samlet!$E3663)</f>
        <v>24.9</v>
      </c>
      <c r="K3663" s="8">
        <f>SUMIFS(Baggrundsvariable!H$3:H$296,Baggrundsvariable!$A$3:$A$296,Samlet!$C3663,Baggrundsvariable!$C$3:$C$296,Samlet!$E3663)</f>
        <v>17.2</v>
      </c>
      <c r="L3663" s="8">
        <f>SUMIFS(Baggrundsvariable!I$3:I$296,Baggrundsvariable!$A$3:$A$296,Samlet!$C3663,Baggrundsvariable!$C$3:$C$296,Samlet!$E3663)</f>
        <v>4.209772706157537</v>
      </c>
    </row>
    <row r="3664" spans="1:12">
      <c r="A3664">
        <v>4791</v>
      </c>
      <c r="B3664" t="s">
        <v>805</v>
      </c>
      <c r="C3664">
        <v>390</v>
      </c>
      <c r="D3664" t="s">
        <v>1276</v>
      </c>
      <c r="E3664">
        <v>2019</v>
      </c>
      <c r="F3664" s="15">
        <f>IF(VLOOKUP(IF($A3664&lt;1500,'BM011'!$D$5,IF($A3664&lt;1800,'BM011'!$D$5,IF($A3664&lt;2000,'BM011'!$D$5,$A3664))),'BM011'!$D$5:$U$607,'BM011'!U$609,0)="BRUG KOM",VLOOKUP($C3664,'BM010'!$C$5:$T$102,'BM010'!T$104,0),VLOOKUP(IF($A3664&lt;1500,'BM011'!$D$5,IF($A3664&lt;1800,'BM011'!$D$5,IF($A3664&lt;2000,'BM011'!$D$5,$A3664))),'BM011'!$D$5:$U$607,'BM011'!U$609,0))</f>
        <v>6538</v>
      </c>
      <c r="G3664">
        <f>SUMIFS(Baggrundsvariable!D$3:D$296,Baggrundsvariable!$A$3:$A$296,Samlet!$C3664,Baggrundsvariable!$C$3:$C$296,Samlet!$E3664)</f>
        <v>212004</v>
      </c>
      <c r="H3664" s="8">
        <f>SUMIFS(Baggrundsvariable!E$3:E$296,Baggrundsvariable!$A$3:$A$296,Samlet!$C3664,Baggrundsvariable!$C$3:$C$296,Samlet!$E3664)</f>
        <v>0.83333333333333348</v>
      </c>
      <c r="I3664" s="8">
        <f>SUMIFS(Baggrundsvariable!F$3:F$296,Baggrundsvariable!$A$3:$A$296,Samlet!$C3664,Baggrundsvariable!$C$3:$C$296,Samlet!$E3664)</f>
        <v>7</v>
      </c>
      <c r="J3664" s="8">
        <f>SUMIFS(Baggrundsvariable!G$3:G$296,Baggrundsvariable!$A$3:$A$296,Samlet!$C3664,Baggrundsvariable!$C$3:$C$296,Samlet!$E3664)</f>
        <v>24.9</v>
      </c>
      <c r="K3664" s="8">
        <f>SUMIFS(Baggrundsvariable!H$3:H$296,Baggrundsvariable!$A$3:$A$296,Samlet!$C3664,Baggrundsvariable!$C$3:$C$296,Samlet!$E3664)</f>
        <v>17.2</v>
      </c>
      <c r="L3664" s="8">
        <f>SUMIFS(Baggrundsvariable!I$3:I$296,Baggrundsvariable!$A$3:$A$296,Samlet!$C3664,Baggrundsvariable!$C$3:$C$296,Samlet!$E3664)</f>
        <v>4.209772706157537</v>
      </c>
    </row>
    <row r="3665" spans="1:12">
      <c r="A3665">
        <v>4792</v>
      </c>
      <c r="B3665" t="s">
        <v>806</v>
      </c>
      <c r="C3665">
        <v>390</v>
      </c>
      <c r="D3665" t="s">
        <v>1276</v>
      </c>
      <c r="E3665">
        <v>2019</v>
      </c>
      <c r="F3665" s="15">
        <f>IF(VLOOKUP(IF($A3665&lt;1500,'BM011'!$D$5,IF($A3665&lt;1800,'BM011'!$D$5,IF($A3665&lt;2000,'BM011'!$D$5,$A3665))),'BM011'!$D$5:$U$607,'BM011'!U$609,0)="BRUG KOM",VLOOKUP($C3665,'BM010'!$C$5:$T$102,'BM010'!T$104,0),VLOOKUP(IF($A3665&lt;1500,'BM011'!$D$5,IF($A3665&lt;1800,'BM011'!$D$5,IF($A3665&lt;2000,'BM011'!$D$5,$A3665))),'BM011'!$D$5:$U$607,'BM011'!U$609,0))</f>
        <v>7727</v>
      </c>
      <c r="G3665">
        <f>SUMIFS(Baggrundsvariable!D$3:D$296,Baggrundsvariable!$A$3:$A$296,Samlet!$C3665,Baggrundsvariable!$C$3:$C$296,Samlet!$E3665)</f>
        <v>212004</v>
      </c>
      <c r="H3665" s="8">
        <f>SUMIFS(Baggrundsvariable!E$3:E$296,Baggrundsvariable!$A$3:$A$296,Samlet!$C3665,Baggrundsvariable!$C$3:$C$296,Samlet!$E3665)</f>
        <v>0.83333333333333348</v>
      </c>
      <c r="I3665" s="8">
        <f>SUMIFS(Baggrundsvariable!F$3:F$296,Baggrundsvariable!$A$3:$A$296,Samlet!$C3665,Baggrundsvariable!$C$3:$C$296,Samlet!$E3665)</f>
        <v>7</v>
      </c>
      <c r="J3665" s="8">
        <f>SUMIFS(Baggrundsvariable!G$3:G$296,Baggrundsvariable!$A$3:$A$296,Samlet!$C3665,Baggrundsvariable!$C$3:$C$296,Samlet!$E3665)</f>
        <v>24.9</v>
      </c>
      <c r="K3665" s="8">
        <f>SUMIFS(Baggrundsvariable!H$3:H$296,Baggrundsvariable!$A$3:$A$296,Samlet!$C3665,Baggrundsvariable!$C$3:$C$296,Samlet!$E3665)</f>
        <v>17.2</v>
      </c>
      <c r="L3665" s="8">
        <f>SUMIFS(Baggrundsvariable!I$3:I$296,Baggrundsvariable!$A$3:$A$296,Samlet!$C3665,Baggrundsvariable!$C$3:$C$296,Samlet!$E3665)</f>
        <v>4.209772706157537</v>
      </c>
    </row>
    <row r="3666" spans="1:12">
      <c r="A3666">
        <v>4793</v>
      </c>
      <c r="B3666" t="s">
        <v>807</v>
      </c>
      <c r="C3666">
        <v>390</v>
      </c>
      <c r="D3666" t="s">
        <v>1276</v>
      </c>
      <c r="E3666">
        <v>2019</v>
      </c>
      <c r="F3666" s="15">
        <f>IF(VLOOKUP(IF($A3666&lt;1500,'BM011'!$D$5,IF($A3666&lt;1800,'BM011'!$D$5,IF($A3666&lt;2000,'BM011'!$D$5,$A3666))),'BM011'!$D$5:$U$607,'BM011'!U$609,0)="BRUG KOM",VLOOKUP($C3666,'BM010'!$C$5:$T$102,'BM010'!T$104,0),VLOOKUP(IF($A3666&lt;1500,'BM011'!$D$5,IF($A3666&lt;1800,'BM011'!$D$5,IF($A3666&lt;2000,'BM011'!$D$5,$A3666))),'BM011'!$D$5:$U$607,'BM011'!U$609,0))</f>
        <v>7727</v>
      </c>
      <c r="G3666">
        <f>SUMIFS(Baggrundsvariable!D$3:D$296,Baggrundsvariable!$A$3:$A$296,Samlet!$C3666,Baggrundsvariable!$C$3:$C$296,Samlet!$E3666)</f>
        <v>212004</v>
      </c>
      <c r="H3666" s="8">
        <f>SUMIFS(Baggrundsvariable!E$3:E$296,Baggrundsvariable!$A$3:$A$296,Samlet!$C3666,Baggrundsvariable!$C$3:$C$296,Samlet!$E3666)</f>
        <v>0.83333333333333348</v>
      </c>
      <c r="I3666" s="8">
        <f>SUMIFS(Baggrundsvariable!F$3:F$296,Baggrundsvariable!$A$3:$A$296,Samlet!$C3666,Baggrundsvariable!$C$3:$C$296,Samlet!$E3666)</f>
        <v>7</v>
      </c>
      <c r="J3666" s="8">
        <f>SUMIFS(Baggrundsvariable!G$3:G$296,Baggrundsvariable!$A$3:$A$296,Samlet!$C3666,Baggrundsvariable!$C$3:$C$296,Samlet!$E3666)</f>
        <v>24.9</v>
      </c>
      <c r="K3666" s="8">
        <f>SUMIFS(Baggrundsvariable!H$3:H$296,Baggrundsvariable!$A$3:$A$296,Samlet!$C3666,Baggrundsvariable!$C$3:$C$296,Samlet!$E3666)</f>
        <v>17.2</v>
      </c>
      <c r="L3666" s="8">
        <f>SUMIFS(Baggrundsvariable!I$3:I$296,Baggrundsvariable!$A$3:$A$296,Samlet!$C3666,Baggrundsvariable!$C$3:$C$296,Samlet!$E3666)</f>
        <v>4.209772706157537</v>
      </c>
    </row>
    <row r="3667" spans="1:12">
      <c r="A3667">
        <v>4800</v>
      </c>
      <c r="B3667" t="s">
        <v>808</v>
      </c>
      <c r="C3667">
        <v>376</v>
      </c>
      <c r="D3667" t="s">
        <v>1277</v>
      </c>
      <c r="E3667">
        <v>2019</v>
      </c>
      <c r="F3667" s="15">
        <f>IF(VLOOKUP(IF($A3667&lt;1500,'BM011'!$D$5,IF($A3667&lt;1800,'BM011'!$D$5,IF($A3667&lt;2000,'BM011'!$D$5,$A3667))),'BM011'!$D$5:$U$607,'BM011'!U$609,0)="BRUG KOM",VLOOKUP($C3667,'BM010'!$C$5:$T$102,'BM010'!T$104,0),VLOOKUP(IF($A3667&lt;1500,'BM011'!$D$5,IF($A3667&lt;1800,'BM011'!$D$5,IF($A3667&lt;2000,'BM011'!$D$5,$A3667))),'BM011'!$D$5:$U$607,'BM011'!U$609,0))</f>
        <v>8571.75</v>
      </c>
      <c r="G3667">
        <f>SUMIFS(Baggrundsvariable!D$3:D$296,Baggrundsvariable!$A$3:$A$296,Samlet!$C3667,Baggrundsvariable!$C$3:$C$296,Samlet!$E3667)</f>
        <v>203449</v>
      </c>
      <c r="H3667" s="8">
        <f>SUMIFS(Baggrundsvariable!E$3:E$296,Baggrundsvariable!$A$3:$A$296,Samlet!$C3667,Baggrundsvariable!$C$3:$C$296,Samlet!$E3667)</f>
        <v>1.0083333333333335</v>
      </c>
      <c r="I3667" s="8">
        <f>SUMIFS(Baggrundsvariable!F$3:F$296,Baggrundsvariable!$A$3:$A$296,Samlet!$C3667,Baggrundsvariable!$C$3:$C$296,Samlet!$E3667)</f>
        <v>8.8000000000000007</v>
      </c>
      <c r="J3667" s="8">
        <f>SUMIFS(Baggrundsvariable!G$3:G$296,Baggrundsvariable!$A$3:$A$296,Samlet!$C3667,Baggrundsvariable!$C$3:$C$296,Samlet!$E3667)</f>
        <v>29.2</v>
      </c>
      <c r="K3667" s="8">
        <f>SUMIFS(Baggrundsvariable!H$3:H$296,Baggrundsvariable!$A$3:$A$296,Samlet!$C3667,Baggrundsvariable!$C$3:$C$296,Samlet!$E3667)</f>
        <v>15.6</v>
      </c>
      <c r="L3667" s="8">
        <f>SUMIFS(Baggrundsvariable!I$3:I$296,Baggrundsvariable!$A$3:$A$296,Samlet!$C3667,Baggrundsvariable!$C$3:$C$296,Samlet!$E3667)</f>
        <v>5.3415327483650463</v>
      </c>
    </row>
    <row r="3668" spans="1:12">
      <c r="A3668">
        <v>4840</v>
      </c>
      <c r="B3668" t="s">
        <v>809</v>
      </c>
      <c r="C3668">
        <v>376</v>
      </c>
      <c r="D3668" t="s">
        <v>1277</v>
      </c>
      <c r="E3668">
        <v>2019</v>
      </c>
      <c r="F3668" s="15">
        <f>IF(VLOOKUP(IF($A3668&lt;1500,'BM011'!$D$5,IF($A3668&lt;1800,'BM011'!$D$5,IF($A3668&lt;2000,'BM011'!$D$5,$A3668))),'BM011'!$D$5:$U$607,'BM011'!U$609,0)="BRUG KOM",VLOOKUP($C3668,'BM010'!$C$5:$T$102,'BM010'!T$104,0),VLOOKUP(IF($A3668&lt;1500,'BM011'!$D$5,IF($A3668&lt;1800,'BM011'!$D$5,IF($A3668&lt;2000,'BM011'!$D$5,$A3668))),'BM011'!$D$5:$U$607,'BM011'!U$609,0))</f>
        <v>5148.5</v>
      </c>
      <c r="G3668">
        <f>SUMIFS(Baggrundsvariable!D$3:D$296,Baggrundsvariable!$A$3:$A$296,Samlet!$C3668,Baggrundsvariable!$C$3:$C$296,Samlet!$E3668)</f>
        <v>203449</v>
      </c>
      <c r="H3668" s="8">
        <f>SUMIFS(Baggrundsvariable!E$3:E$296,Baggrundsvariable!$A$3:$A$296,Samlet!$C3668,Baggrundsvariable!$C$3:$C$296,Samlet!$E3668)</f>
        <v>1.0083333333333335</v>
      </c>
      <c r="I3668" s="8">
        <f>SUMIFS(Baggrundsvariable!F$3:F$296,Baggrundsvariable!$A$3:$A$296,Samlet!$C3668,Baggrundsvariable!$C$3:$C$296,Samlet!$E3668)</f>
        <v>8.8000000000000007</v>
      </c>
      <c r="J3668" s="8">
        <f>SUMIFS(Baggrundsvariable!G$3:G$296,Baggrundsvariable!$A$3:$A$296,Samlet!$C3668,Baggrundsvariable!$C$3:$C$296,Samlet!$E3668)</f>
        <v>29.2</v>
      </c>
      <c r="K3668" s="8">
        <f>SUMIFS(Baggrundsvariable!H$3:H$296,Baggrundsvariable!$A$3:$A$296,Samlet!$C3668,Baggrundsvariable!$C$3:$C$296,Samlet!$E3668)</f>
        <v>15.6</v>
      </c>
      <c r="L3668" s="8">
        <f>SUMIFS(Baggrundsvariable!I$3:I$296,Baggrundsvariable!$A$3:$A$296,Samlet!$C3668,Baggrundsvariable!$C$3:$C$296,Samlet!$E3668)</f>
        <v>5.3415327483650463</v>
      </c>
    </row>
    <row r="3669" spans="1:12">
      <c r="A3669">
        <v>4850</v>
      </c>
      <c r="B3669" t="s">
        <v>810</v>
      </c>
      <c r="C3669">
        <v>376</v>
      </c>
      <c r="D3669" t="s">
        <v>1277</v>
      </c>
      <c r="E3669">
        <v>2019</v>
      </c>
      <c r="F3669" s="15">
        <f>IF(VLOOKUP(IF($A3669&lt;1500,'BM011'!$D$5,IF($A3669&lt;1800,'BM011'!$D$5,IF($A3669&lt;2000,'BM011'!$D$5,$A3669))),'BM011'!$D$5:$U$607,'BM011'!U$609,0)="BRUG KOM",VLOOKUP($C3669,'BM010'!$C$5:$T$102,'BM010'!T$104,0),VLOOKUP(IF($A3669&lt;1500,'BM011'!$D$5,IF($A3669&lt;1800,'BM011'!$D$5,IF($A3669&lt;2000,'BM011'!$D$5,$A3669))),'BM011'!$D$5:$U$607,'BM011'!U$609,0))</f>
        <v>5113.75</v>
      </c>
      <c r="G3669">
        <f>SUMIFS(Baggrundsvariable!D$3:D$296,Baggrundsvariable!$A$3:$A$296,Samlet!$C3669,Baggrundsvariable!$C$3:$C$296,Samlet!$E3669)</f>
        <v>203449</v>
      </c>
      <c r="H3669" s="8">
        <f>SUMIFS(Baggrundsvariable!E$3:E$296,Baggrundsvariable!$A$3:$A$296,Samlet!$C3669,Baggrundsvariable!$C$3:$C$296,Samlet!$E3669)</f>
        <v>1.0083333333333335</v>
      </c>
      <c r="I3669" s="8">
        <f>SUMIFS(Baggrundsvariable!F$3:F$296,Baggrundsvariable!$A$3:$A$296,Samlet!$C3669,Baggrundsvariable!$C$3:$C$296,Samlet!$E3669)</f>
        <v>8.8000000000000007</v>
      </c>
      <c r="J3669" s="8">
        <f>SUMIFS(Baggrundsvariable!G$3:G$296,Baggrundsvariable!$A$3:$A$296,Samlet!$C3669,Baggrundsvariable!$C$3:$C$296,Samlet!$E3669)</f>
        <v>29.2</v>
      </c>
      <c r="K3669" s="8">
        <f>SUMIFS(Baggrundsvariable!H$3:H$296,Baggrundsvariable!$A$3:$A$296,Samlet!$C3669,Baggrundsvariable!$C$3:$C$296,Samlet!$E3669)</f>
        <v>15.6</v>
      </c>
      <c r="L3669" s="8">
        <f>SUMIFS(Baggrundsvariable!I$3:I$296,Baggrundsvariable!$A$3:$A$296,Samlet!$C3669,Baggrundsvariable!$C$3:$C$296,Samlet!$E3669)</f>
        <v>5.3415327483650463</v>
      </c>
    </row>
    <row r="3670" spans="1:12">
      <c r="A3670">
        <v>4862</v>
      </c>
      <c r="B3670" t="s">
        <v>811</v>
      </c>
      <c r="C3670">
        <v>376</v>
      </c>
      <c r="D3670" t="s">
        <v>1277</v>
      </c>
      <c r="E3670">
        <v>2019</v>
      </c>
      <c r="F3670" s="15">
        <f>IF(VLOOKUP(IF($A3670&lt;1500,'BM011'!$D$5,IF($A3670&lt;1800,'BM011'!$D$5,IF($A3670&lt;2000,'BM011'!$D$5,$A3670))),'BM011'!$D$5:$U$607,'BM011'!U$609,0)="BRUG KOM",VLOOKUP($C3670,'BM010'!$C$5:$T$102,'BM010'!T$104,0),VLOOKUP(IF($A3670&lt;1500,'BM011'!$D$5,IF($A3670&lt;1800,'BM011'!$D$5,IF($A3670&lt;2000,'BM011'!$D$5,$A3670))),'BM011'!$D$5:$U$607,'BM011'!U$609,0))</f>
        <v>6321</v>
      </c>
      <c r="G3670">
        <f>SUMIFS(Baggrundsvariable!D$3:D$296,Baggrundsvariable!$A$3:$A$296,Samlet!$C3670,Baggrundsvariable!$C$3:$C$296,Samlet!$E3670)</f>
        <v>203449</v>
      </c>
      <c r="H3670" s="8">
        <f>SUMIFS(Baggrundsvariable!E$3:E$296,Baggrundsvariable!$A$3:$A$296,Samlet!$C3670,Baggrundsvariable!$C$3:$C$296,Samlet!$E3670)</f>
        <v>1.0083333333333335</v>
      </c>
      <c r="I3670" s="8">
        <f>SUMIFS(Baggrundsvariable!F$3:F$296,Baggrundsvariable!$A$3:$A$296,Samlet!$C3670,Baggrundsvariable!$C$3:$C$296,Samlet!$E3670)</f>
        <v>8.8000000000000007</v>
      </c>
      <c r="J3670" s="8">
        <f>SUMIFS(Baggrundsvariable!G$3:G$296,Baggrundsvariable!$A$3:$A$296,Samlet!$C3670,Baggrundsvariable!$C$3:$C$296,Samlet!$E3670)</f>
        <v>29.2</v>
      </c>
      <c r="K3670" s="8">
        <f>SUMIFS(Baggrundsvariable!H$3:H$296,Baggrundsvariable!$A$3:$A$296,Samlet!$C3670,Baggrundsvariable!$C$3:$C$296,Samlet!$E3670)</f>
        <v>15.6</v>
      </c>
      <c r="L3670" s="8">
        <f>SUMIFS(Baggrundsvariable!I$3:I$296,Baggrundsvariable!$A$3:$A$296,Samlet!$C3670,Baggrundsvariable!$C$3:$C$296,Samlet!$E3670)</f>
        <v>5.3415327483650463</v>
      </c>
    </row>
    <row r="3671" spans="1:12">
      <c r="A3671">
        <v>4863</v>
      </c>
      <c r="B3671" t="s">
        <v>812</v>
      </c>
      <c r="C3671">
        <v>376</v>
      </c>
      <c r="D3671" t="s">
        <v>1277</v>
      </c>
      <c r="E3671">
        <v>2019</v>
      </c>
      <c r="F3671" s="15">
        <f>IF(VLOOKUP(IF($A3671&lt;1500,'BM011'!$D$5,IF($A3671&lt;1800,'BM011'!$D$5,IF($A3671&lt;2000,'BM011'!$D$5,$A3671))),'BM011'!$D$5:$U$607,'BM011'!U$609,0)="BRUG KOM",VLOOKUP($C3671,'BM010'!$C$5:$T$102,'BM010'!T$104,0),VLOOKUP(IF($A3671&lt;1500,'BM011'!$D$5,IF($A3671&lt;1800,'BM011'!$D$5,IF($A3671&lt;2000,'BM011'!$D$5,$A3671))),'BM011'!$D$5:$U$607,'BM011'!U$609,0))</f>
        <v>3493</v>
      </c>
      <c r="G3671">
        <f>SUMIFS(Baggrundsvariable!D$3:D$296,Baggrundsvariable!$A$3:$A$296,Samlet!$C3671,Baggrundsvariable!$C$3:$C$296,Samlet!$E3671)</f>
        <v>203449</v>
      </c>
      <c r="H3671" s="8">
        <f>SUMIFS(Baggrundsvariable!E$3:E$296,Baggrundsvariable!$A$3:$A$296,Samlet!$C3671,Baggrundsvariable!$C$3:$C$296,Samlet!$E3671)</f>
        <v>1.0083333333333335</v>
      </c>
      <c r="I3671" s="8">
        <f>SUMIFS(Baggrundsvariable!F$3:F$296,Baggrundsvariable!$A$3:$A$296,Samlet!$C3671,Baggrundsvariable!$C$3:$C$296,Samlet!$E3671)</f>
        <v>8.8000000000000007</v>
      </c>
      <c r="J3671" s="8">
        <f>SUMIFS(Baggrundsvariable!G$3:G$296,Baggrundsvariable!$A$3:$A$296,Samlet!$C3671,Baggrundsvariable!$C$3:$C$296,Samlet!$E3671)</f>
        <v>29.2</v>
      </c>
      <c r="K3671" s="8">
        <f>SUMIFS(Baggrundsvariable!H$3:H$296,Baggrundsvariable!$A$3:$A$296,Samlet!$C3671,Baggrundsvariable!$C$3:$C$296,Samlet!$E3671)</f>
        <v>15.6</v>
      </c>
      <c r="L3671" s="8">
        <f>SUMIFS(Baggrundsvariable!I$3:I$296,Baggrundsvariable!$A$3:$A$296,Samlet!$C3671,Baggrundsvariable!$C$3:$C$296,Samlet!$E3671)</f>
        <v>5.3415327483650463</v>
      </c>
    </row>
    <row r="3672" spans="1:12">
      <c r="A3672">
        <v>4871</v>
      </c>
      <c r="B3672" t="s">
        <v>813</v>
      </c>
      <c r="C3672">
        <v>376</v>
      </c>
      <c r="D3672" t="s">
        <v>1277</v>
      </c>
      <c r="E3672">
        <v>2019</v>
      </c>
      <c r="F3672" s="15">
        <f>IF(VLOOKUP(IF($A3672&lt;1500,'BM011'!$D$5,IF($A3672&lt;1800,'BM011'!$D$5,IF($A3672&lt;2000,'BM011'!$D$5,$A3672))),'BM011'!$D$5:$U$607,'BM011'!U$609,0)="BRUG KOM",VLOOKUP($C3672,'BM010'!$C$5:$T$102,'BM010'!T$104,0),VLOOKUP(IF($A3672&lt;1500,'BM011'!$D$5,IF($A3672&lt;1800,'BM011'!$D$5,IF($A3672&lt;2000,'BM011'!$D$5,$A3672))),'BM011'!$D$5:$U$607,'BM011'!U$609,0))</f>
        <v>3304</v>
      </c>
      <c r="G3672">
        <f>SUMIFS(Baggrundsvariable!D$3:D$296,Baggrundsvariable!$A$3:$A$296,Samlet!$C3672,Baggrundsvariable!$C$3:$C$296,Samlet!$E3672)</f>
        <v>203449</v>
      </c>
      <c r="H3672" s="8">
        <f>SUMIFS(Baggrundsvariable!E$3:E$296,Baggrundsvariable!$A$3:$A$296,Samlet!$C3672,Baggrundsvariable!$C$3:$C$296,Samlet!$E3672)</f>
        <v>1.0083333333333335</v>
      </c>
      <c r="I3672" s="8">
        <f>SUMIFS(Baggrundsvariable!F$3:F$296,Baggrundsvariable!$A$3:$A$296,Samlet!$C3672,Baggrundsvariable!$C$3:$C$296,Samlet!$E3672)</f>
        <v>8.8000000000000007</v>
      </c>
      <c r="J3672" s="8">
        <f>SUMIFS(Baggrundsvariable!G$3:G$296,Baggrundsvariable!$A$3:$A$296,Samlet!$C3672,Baggrundsvariable!$C$3:$C$296,Samlet!$E3672)</f>
        <v>29.2</v>
      </c>
      <c r="K3672" s="8">
        <f>SUMIFS(Baggrundsvariable!H$3:H$296,Baggrundsvariable!$A$3:$A$296,Samlet!$C3672,Baggrundsvariable!$C$3:$C$296,Samlet!$E3672)</f>
        <v>15.6</v>
      </c>
      <c r="L3672" s="8">
        <f>SUMIFS(Baggrundsvariable!I$3:I$296,Baggrundsvariable!$A$3:$A$296,Samlet!$C3672,Baggrundsvariable!$C$3:$C$296,Samlet!$E3672)</f>
        <v>5.3415327483650463</v>
      </c>
    </row>
    <row r="3673" spans="1:12">
      <c r="A3673">
        <v>4872</v>
      </c>
      <c r="B3673" t="s">
        <v>814</v>
      </c>
      <c r="C3673">
        <v>376</v>
      </c>
      <c r="D3673" t="s">
        <v>1277</v>
      </c>
      <c r="E3673">
        <v>2019</v>
      </c>
      <c r="F3673" s="15">
        <f>IF(VLOOKUP(IF($A3673&lt;1500,'BM011'!$D$5,IF($A3673&lt;1800,'BM011'!$D$5,IF($A3673&lt;2000,'BM011'!$D$5,$A3673))),'BM011'!$D$5:$U$607,'BM011'!U$609,0)="BRUG KOM",VLOOKUP($C3673,'BM010'!$C$5:$T$102,'BM010'!T$104,0),VLOOKUP(IF($A3673&lt;1500,'BM011'!$D$5,IF($A3673&lt;1800,'BM011'!$D$5,IF($A3673&lt;2000,'BM011'!$D$5,$A3673))),'BM011'!$D$5:$U$607,'BM011'!U$609,0))</f>
        <v>5552</v>
      </c>
      <c r="G3673">
        <f>SUMIFS(Baggrundsvariable!D$3:D$296,Baggrundsvariable!$A$3:$A$296,Samlet!$C3673,Baggrundsvariable!$C$3:$C$296,Samlet!$E3673)</f>
        <v>203449</v>
      </c>
      <c r="H3673" s="8">
        <f>SUMIFS(Baggrundsvariable!E$3:E$296,Baggrundsvariable!$A$3:$A$296,Samlet!$C3673,Baggrundsvariable!$C$3:$C$296,Samlet!$E3673)</f>
        <v>1.0083333333333335</v>
      </c>
      <c r="I3673" s="8">
        <f>SUMIFS(Baggrundsvariable!F$3:F$296,Baggrundsvariable!$A$3:$A$296,Samlet!$C3673,Baggrundsvariable!$C$3:$C$296,Samlet!$E3673)</f>
        <v>8.8000000000000007</v>
      </c>
      <c r="J3673" s="8">
        <f>SUMIFS(Baggrundsvariable!G$3:G$296,Baggrundsvariable!$A$3:$A$296,Samlet!$C3673,Baggrundsvariable!$C$3:$C$296,Samlet!$E3673)</f>
        <v>29.2</v>
      </c>
      <c r="K3673" s="8">
        <f>SUMIFS(Baggrundsvariable!H$3:H$296,Baggrundsvariable!$A$3:$A$296,Samlet!$C3673,Baggrundsvariable!$C$3:$C$296,Samlet!$E3673)</f>
        <v>15.6</v>
      </c>
      <c r="L3673" s="8">
        <f>SUMIFS(Baggrundsvariable!I$3:I$296,Baggrundsvariable!$A$3:$A$296,Samlet!$C3673,Baggrundsvariable!$C$3:$C$296,Samlet!$E3673)</f>
        <v>5.3415327483650463</v>
      </c>
    </row>
    <row r="3674" spans="1:12">
      <c r="A3674">
        <v>4873</v>
      </c>
      <c r="B3674" t="s">
        <v>815</v>
      </c>
      <c r="C3674">
        <v>376</v>
      </c>
      <c r="D3674" t="s">
        <v>1277</v>
      </c>
      <c r="E3674">
        <v>2019</v>
      </c>
      <c r="F3674" s="15">
        <f>IF(VLOOKUP(IF($A3674&lt;1500,'BM011'!$D$5,IF($A3674&lt;1800,'BM011'!$D$5,IF($A3674&lt;2000,'BM011'!$D$5,$A3674))),'BM011'!$D$5:$U$607,'BM011'!U$609,0)="BRUG KOM",VLOOKUP($C3674,'BM010'!$C$5:$T$102,'BM010'!T$104,0),VLOOKUP(IF($A3674&lt;1500,'BM011'!$D$5,IF($A3674&lt;1800,'BM011'!$D$5,IF($A3674&lt;2000,'BM011'!$D$5,$A3674))),'BM011'!$D$5:$U$607,'BM011'!U$609,0))</f>
        <v>6766.25</v>
      </c>
      <c r="G3674">
        <f>SUMIFS(Baggrundsvariable!D$3:D$296,Baggrundsvariable!$A$3:$A$296,Samlet!$C3674,Baggrundsvariable!$C$3:$C$296,Samlet!$E3674)</f>
        <v>203449</v>
      </c>
      <c r="H3674" s="8">
        <f>SUMIFS(Baggrundsvariable!E$3:E$296,Baggrundsvariable!$A$3:$A$296,Samlet!$C3674,Baggrundsvariable!$C$3:$C$296,Samlet!$E3674)</f>
        <v>1.0083333333333335</v>
      </c>
      <c r="I3674" s="8">
        <f>SUMIFS(Baggrundsvariable!F$3:F$296,Baggrundsvariable!$A$3:$A$296,Samlet!$C3674,Baggrundsvariable!$C$3:$C$296,Samlet!$E3674)</f>
        <v>8.8000000000000007</v>
      </c>
      <c r="J3674" s="8">
        <f>SUMIFS(Baggrundsvariable!G$3:G$296,Baggrundsvariable!$A$3:$A$296,Samlet!$C3674,Baggrundsvariable!$C$3:$C$296,Samlet!$E3674)</f>
        <v>29.2</v>
      </c>
      <c r="K3674" s="8">
        <f>SUMIFS(Baggrundsvariable!H$3:H$296,Baggrundsvariable!$A$3:$A$296,Samlet!$C3674,Baggrundsvariable!$C$3:$C$296,Samlet!$E3674)</f>
        <v>15.6</v>
      </c>
      <c r="L3674" s="8">
        <f>SUMIFS(Baggrundsvariable!I$3:I$296,Baggrundsvariable!$A$3:$A$296,Samlet!$C3674,Baggrundsvariable!$C$3:$C$296,Samlet!$E3674)</f>
        <v>5.3415327483650463</v>
      </c>
    </row>
    <row r="3675" spans="1:12">
      <c r="A3675">
        <v>4874</v>
      </c>
      <c r="B3675" t="s">
        <v>816</v>
      </c>
      <c r="C3675">
        <v>376</v>
      </c>
      <c r="D3675" t="s">
        <v>1277</v>
      </c>
      <c r="E3675">
        <v>2019</v>
      </c>
      <c r="F3675" s="15">
        <f>IF(VLOOKUP(IF($A3675&lt;1500,'BM011'!$D$5,IF($A3675&lt;1800,'BM011'!$D$5,IF($A3675&lt;2000,'BM011'!$D$5,$A3675))),'BM011'!$D$5:$U$607,'BM011'!U$609,0)="BRUG KOM",VLOOKUP($C3675,'BM010'!$C$5:$T$102,'BM010'!T$104,0),VLOOKUP(IF($A3675&lt;1500,'BM011'!$D$5,IF($A3675&lt;1800,'BM011'!$D$5,IF($A3675&lt;2000,'BM011'!$D$5,$A3675))),'BM011'!$D$5:$U$607,'BM011'!U$609,0))</f>
        <v>3144</v>
      </c>
      <c r="G3675">
        <f>SUMIFS(Baggrundsvariable!D$3:D$296,Baggrundsvariable!$A$3:$A$296,Samlet!$C3675,Baggrundsvariable!$C$3:$C$296,Samlet!$E3675)</f>
        <v>203449</v>
      </c>
      <c r="H3675" s="8">
        <f>SUMIFS(Baggrundsvariable!E$3:E$296,Baggrundsvariable!$A$3:$A$296,Samlet!$C3675,Baggrundsvariable!$C$3:$C$296,Samlet!$E3675)</f>
        <v>1.0083333333333335</v>
      </c>
      <c r="I3675" s="8">
        <f>SUMIFS(Baggrundsvariable!F$3:F$296,Baggrundsvariable!$A$3:$A$296,Samlet!$C3675,Baggrundsvariable!$C$3:$C$296,Samlet!$E3675)</f>
        <v>8.8000000000000007</v>
      </c>
      <c r="J3675" s="8">
        <f>SUMIFS(Baggrundsvariable!G$3:G$296,Baggrundsvariable!$A$3:$A$296,Samlet!$C3675,Baggrundsvariable!$C$3:$C$296,Samlet!$E3675)</f>
        <v>29.2</v>
      </c>
      <c r="K3675" s="8">
        <f>SUMIFS(Baggrundsvariable!H$3:H$296,Baggrundsvariable!$A$3:$A$296,Samlet!$C3675,Baggrundsvariable!$C$3:$C$296,Samlet!$E3675)</f>
        <v>15.6</v>
      </c>
      <c r="L3675" s="8">
        <f>SUMIFS(Baggrundsvariable!I$3:I$296,Baggrundsvariable!$A$3:$A$296,Samlet!$C3675,Baggrundsvariable!$C$3:$C$296,Samlet!$E3675)</f>
        <v>5.3415327483650463</v>
      </c>
    </row>
    <row r="3676" spans="1:12">
      <c r="A3676">
        <v>4880</v>
      </c>
      <c r="B3676" t="s">
        <v>817</v>
      </c>
      <c r="C3676">
        <v>376</v>
      </c>
      <c r="D3676" t="s">
        <v>1277</v>
      </c>
      <c r="E3676">
        <v>2019</v>
      </c>
      <c r="F3676" s="15">
        <f>IF(VLOOKUP(IF($A3676&lt;1500,'BM011'!$D$5,IF($A3676&lt;1800,'BM011'!$D$5,IF($A3676&lt;2000,'BM011'!$D$5,$A3676))),'BM011'!$D$5:$U$607,'BM011'!U$609,0)="BRUG KOM",VLOOKUP($C3676,'BM010'!$C$5:$T$102,'BM010'!T$104,0),VLOOKUP(IF($A3676&lt;1500,'BM011'!$D$5,IF($A3676&lt;1800,'BM011'!$D$5,IF($A3676&lt;2000,'BM011'!$D$5,$A3676))),'BM011'!$D$5:$U$607,'BM011'!U$609,0))</f>
        <v>5969.5</v>
      </c>
      <c r="G3676">
        <f>SUMIFS(Baggrundsvariable!D$3:D$296,Baggrundsvariable!$A$3:$A$296,Samlet!$C3676,Baggrundsvariable!$C$3:$C$296,Samlet!$E3676)</f>
        <v>203449</v>
      </c>
      <c r="H3676" s="8">
        <f>SUMIFS(Baggrundsvariable!E$3:E$296,Baggrundsvariable!$A$3:$A$296,Samlet!$C3676,Baggrundsvariable!$C$3:$C$296,Samlet!$E3676)</f>
        <v>1.0083333333333335</v>
      </c>
      <c r="I3676" s="8">
        <f>SUMIFS(Baggrundsvariable!F$3:F$296,Baggrundsvariable!$A$3:$A$296,Samlet!$C3676,Baggrundsvariable!$C$3:$C$296,Samlet!$E3676)</f>
        <v>8.8000000000000007</v>
      </c>
      <c r="J3676" s="8">
        <f>SUMIFS(Baggrundsvariable!G$3:G$296,Baggrundsvariable!$A$3:$A$296,Samlet!$C3676,Baggrundsvariable!$C$3:$C$296,Samlet!$E3676)</f>
        <v>29.2</v>
      </c>
      <c r="K3676" s="8">
        <f>SUMIFS(Baggrundsvariable!H$3:H$296,Baggrundsvariable!$A$3:$A$296,Samlet!$C3676,Baggrundsvariable!$C$3:$C$296,Samlet!$E3676)</f>
        <v>15.6</v>
      </c>
      <c r="L3676" s="8">
        <f>SUMIFS(Baggrundsvariable!I$3:I$296,Baggrundsvariable!$A$3:$A$296,Samlet!$C3676,Baggrundsvariable!$C$3:$C$296,Samlet!$E3676)</f>
        <v>5.3415327483650463</v>
      </c>
    </row>
    <row r="3677" spans="1:12">
      <c r="A3677">
        <v>4891</v>
      </c>
      <c r="B3677" t="s">
        <v>818</v>
      </c>
      <c r="C3677">
        <v>376</v>
      </c>
      <c r="D3677" t="s">
        <v>1277</v>
      </c>
      <c r="E3677">
        <v>2019</v>
      </c>
      <c r="F3677" s="15">
        <f>IF(VLOOKUP(IF($A3677&lt;1500,'BM011'!$D$5,IF($A3677&lt;1800,'BM011'!$D$5,IF($A3677&lt;2000,'BM011'!$D$5,$A3677))),'BM011'!$D$5:$U$607,'BM011'!U$609,0)="BRUG KOM",VLOOKUP($C3677,'BM010'!$C$5:$T$102,'BM010'!T$104,0),VLOOKUP(IF($A3677&lt;1500,'BM011'!$D$5,IF($A3677&lt;1800,'BM011'!$D$5,IF($A3677&lt;2000,'BM011'!$D$5,$A3677))),'BM011'!$D$5:$U$607,'BM011'!U$609,0))</f>
        <v>5228.333333333333</v>
      </c>
      <c r="G3677">
        <f>SUMIFS(Baggrundsvariable!D$3:D$296,Baggrundsvariable!$A$3:$A$296,Samlet!$C3677,Baggrundsvariable!$C$3:$C$296,Samlet!$E3677)</f>
        <v>203449</v>
      </c>
      <c r="H3677" s="8">
        <f>SUMIFS(Baggrundsvariable!E$3:E$296,Baggrundsvariable!$A$3:$A$296,Samlet!$C3677,Baggrundsvariable!$C$3:$C$296,Samlet!$E3677)</f>
        <v>1.0083333333333335</v>
      </c>
      <c r="I3677" s="8">
        <f>SUMIFS(Baggrundsvariable!F$3:F$296,Baggrundsvariable!$A$3:$A$296,Samlet!$C3677,Baggrundsvariable!$C$3:$C$296,Samlet!$E3677)</f>
        <v>8.8000000000000007</v>
      </c>
      <c r="J3677" s="8">
        <f>SUMIFS(Baggrundsvariable!G$3:G$296,Baggrundsvariable!$A$3:$A$296,Samlet!$C3677,Baggrundsvariable!$C$3:$C$296,Samlet!$E3677)</f>
        <v>29.2</v>
      </c>
      <c r="K3677" s="8">
        <f>SUMIFS(Baggrundsvariable!H$3:H$296,Baggrundsvariable!$A$3:$A$296,Samlet!$C3677,Baggrundsvariable!$C$3:$C$296,Samlet!$E3677)</f>
        <v>15.6</v>
      </c>
      <c r="L3677" s="8">
        <f>SUMIFS(Baggrundsvariable!I$3:I$296,Baggrundsvariable!$A$3:$A$296,Samlet!$C3677,Baggrundsvariable!$C$3:$C$296,Samlet!$E3677)</f>
        <v>5.3415327483650463</v>
      </c>
    </row>
    <row r="3678" spans="1:12">
      <c r="A3678">
        <v>4892</v>
      </c>
      <c r="B3678" t="s">
        <v>819</v>
      </c>
      <c r="C3678">
        <v>376</v>
      </c>
      <c r="D3678" t="s">
        <v>1277</v>
      </c>
      <c r="E3678">
        <v>2019</v>
      </c>
      <c r="F3678" s="15">
        <f>IF(VLOOKUP(IF($A3678&lt;1500,'BM011'!$D$5,IF($A3678&lt;1800,'BM011'!$D$5,IF($A3678&lt;2000,'BM011'!$D$5,$A3678))),'BM011'!$D$5:$U$607,'BM011'!U$609,0)="BRUG KOM",VLOOKUP($C3678,'BM010'!$C$5:$T$102,'BM010'!T$104,0),VLOOKUP(IF($A3678&lt;1500,'BM011'!$D$5,IF($A3678&lt;1800,'BM011'!$D$5,IF($A3678&lt;2000,'BM011'!$D$5,$A3678))),'BM011'!$D$5:$U$607,'BM011'!U$609,0))</f>
        <v>3628</v>
      </c>
      <c r="G3678">
        <f>SUMIFS(Baggrundsvariable!D$3:D$296,Baggrundsvariable!$A$3:$A$296,Samlet!$C3678,Baggrundsvariable!$C$3:$C$296,Samlet!$E3678)</f>
        <v>203449</v>
      </c>
      <c r="H3678" s="8">
        <f>SUMIFS(Baggrundsvariable!E$3:E$296,Baggrundsvariable!$A$3:$A$296,Samlet!$C3678,Baggrundsvariable!$C$3:$C$296,Samlet!$E3678)</f>
        <v>1.0083333333333335</v>
      </c>
      <c r="I3678" s="8">
        <f>SUMIFS(Baggrundsvariable!F$3:F$296,Baggrundsvariable!$A$3:$A$296,Samlet!$C3678,Baggrundsvariable!$C$3:$C$296,Samlet!$E3678)</f>
        <v>8.8000000000000007</v>
      </c>
      <c r="J3678" s="8">
        <f>SUMIFS(Baggrundsvariable!G$3:G$296,Baggrundsvariable!$A$3:$A$296,Samlet!$C3678,Baggrundsvariable!$C$3:$C$296,Samlet!$E3678)</f>
        <v>29.2</v>
      </c>
      <c r="K3678" s="8">
        <f>SUMIFS(Baggrundsvariable!H$3:H$296,Baggrundsvariable!$A$3:$A$296,Samlet!$C3678,Baggrundsvariable!$C$3:$C$296,Samlet!$E3678)</f>
        <v>15.6</v>
      </c>
      <c r="L3678" s="8">
        <f>SUMIFS(Baggrundsvariable!I$3:I$296,Baggrundsvariable!$A$3:$A$296,Samlet!$C3678,Baggrundsvariable!$C$3:$C$296,Samlet!$E3678)</f>
        <v>5.3415327483650463</v>
      </c>
    </row>
    <row r="3679" spans="1:12">
      <c r="A3679">
        <v>4894</v>
      </c>
      <c r="B3679" t="s">
        <v>820</v>
      </c>
      <c r="C3679">
        <v>360</v>
      </c>
      <c r="D3679" t="s">
        <v>1278</v>
      </c>
      <c r="E3679">
        <v>2019</v>
      </c>
      <c r="F3679" s="15">
        <f>IF(VLOOKUP(IF($A3679&lt;1500,'BM011'!$D$5,IF($A3679&lt;1800,'BM011'!$D$5,IF($A3679&lt;2000,'BM011'!$D$5,$A3679))),'BM011'!$D$5:$U$607,'BM011'!U$609,0)="BRUG KOM",VLOOKUP($C3679,'BM010'!$C$5:$T$102,'BM010'!T$104,0),VLOOKUP(IF($A3679&lt;1500,'BM011'!$D$5,IF($A3679&lt;1800,'BM011'!$D$5,IF($A3679&lt;2000,'BM011'!$D$5,$A3679))),'BM011'!$D$5:$U$607,'BM011'!U$609,0))</f>
        <v>3624.25</v>
      </c>
      <c r="G3679">
        <f>SUMIFS(Baggrundsvariable!D$3:D$296,Baggrundsvariable!$A$3:$A$296,Samlet!$C3679,Baggrundsvariable!$C$3:$C$296,Samlet!$E3679)</f>
        <v>193056</v>
      </c>
      <c r="H3679" s="8">
        <f>SUMIFS(Baggrundsvariable!E$3:E$296,Baggrundsvariable!$A$3:$A$296,Samlet!$C3679,Baggrundsvariable!$C$3:$C$296,Samlet!$E3679)</f>
        <v>0.96666666666666679</v>
      </c>
      <c r="I3679" s="8">
        <f>SUMIFS(Baggrundsvariable!F$3:F$296,Baggrundsvariable!$A$3:$A$296,Samlet!$C3679,Baggrundsvariable!$C$3:$C$296,Samlet!$E3679)</f>
        <v>15</v>
      </c>
      <c r="J3679" s="8">
        <f>SUMIFS(Baggrundsvariable!G$3:G$296,Baggrundsvariable!$A$3:$A$296,Samlet!$C3679,Baggrundsvariable!$C$3:$C$296,Samlet!$E3679)</f>
        <v>28.9</v>
      </c>
      <c r="K3679" s="8">
        <f>SUMIFS(Baggrundsvariable!H$3:H$296,Baggrundsvariable!$A$3:$A$296,Samlet!$C3679,Baggrundsvariable!$C$3:$C$296,Samlet!$E3679)</f>
        <v>15.1</v>
      </c>
      <c r="L3679" s="8">
        <f>SUMIFS(Baggrundsvariable!I$3:I$296,Baggrundsvariable!$A$3:$A$296,Samlet!$C3679,Baggrundsvariable!$C$3:$C$296,Samlet!$E3679)</f>
        <v>5.8346243572509326</v>
      </c>
    </row>
    <row r="3680" spans="1:12">
      <c r="A3680">
        <v>4894</v>
      </c>
      <c r="B3680" t="s">
        <v>820</v>
      </c>
      <c r="C3680">
        <v>376</v>
      </c>
      <c r="D3680" t="s">
        <v>1277</v>
      </c>
      <c r="E3680">
        <v>2019</v>
      </c>
      <c r="F3680" s="15">
        <f>IF(VLOOKUP(IF($A3680&lt;1500,'BM011'!$D$5,IF($A3680&lt;1800,'BM011'!$D$5,IF($A3680&lt;2000,'BM011'!$D$5,$A3680))),'BM011'!$D$5:$U$607,'BM011'!U$609,0)="BRUG KOM",VLOOKUP($C3680,'BM010'!$C$5:$T$102,'BM010'!T$104,0),VLOOKUP(IF($A3680&lt;1500,'BM011'!$D$5,IF($A3680&lt;1800,'BM011'!$D$5,IF($A3680&lt;2000,'BM011'!$D$5,$A3680))),'BM011'!$D$5:$U$607,'BM011'!U$609,0))</f>
        <v>6321</v>
      </c>
      <c r="G3680">
        <f>SUMIFS(Baggrundsvariable!D$3:D$296,Baggrundsvariable!$A$3:$A$296,Samlet!$C3680,Baggrundsvariable!$C$3:$C$296,Samlet!$E3680)</f>
        <v>203449</v>
      </c>
      <c r="H3680" s="8">
        <f>SUMIFS(Baggrundsvariable!E$3:E$296,Baggrundsvariable!$A$3:$A$296,Samlet!$C3680,Baggrundsvariable!$C$3:$C$296,Samlet!$E3680)</f>
        <v>1.0083333333333335</v>
      </c>
      <c r="I3680" s="8">
        <f>SUMIFS(Baggrundsvariable!F$3:F$296,Baggrundsvariable!$A$3:$A$296,Samlet!$C3680,Baggrundsvariable!$C$3:$C$296,Samlet!$E3680)</f>
        <v>8.8000000000000007</v>
      </c>
      <c r="J3680" s="8">
        <f>SUMIFS(Baggrundsvariable!G$3:G$296,Baggrundsvariable!$A$3:$A$296,Samlet!$C3680,Baggrundsvariable!$C$3:$C$296,Samlet!$E3680)</f>
        <v>29.2</v>
      </c>
      <c r="K3680" s="8">
        <f>SUMIFS(Baggrundsvariable!H$3:H$296,Baggrundsvariable!$A$3:$A$296,Samlet!$C3680,Baggrundsvariable!$C$3:$C$296,Samlet!$E3680)</f>
        <v>15.6</v>
      </c>
      <c r="L3680" s="8">
        <f>SUMIFS(Baggrundsvariable!I$3:I$296,Baggrundsvariable!$A$3:$A$296,Samlet!$C3680,Baggrundsvariable!$C$3:$C$296,Samlet!$E3680)</f>
        <v>5.3415327483650463</v>
      </c>
    </row>
    <row r="3681" spans="1:12">
      <c r="A3681">
        <v>4895</v>
      </c>
      <c r="B3681" t="s">
        <v>821</v>
      </c>
      <c r="C3681">
        <v>360</v>
      </c>
      <c r="D3681" t="s">
        <v>1278</v>
      </c>
      <c r="E3681">
        <v>2019</v>
      </c>
      <c r="F3681" s="15">
        <f>IF(VLOOKUP(IF($A3681&lt;1500,'BM011'!$D$5,IF($A3681&lt;1800,'BM011'!$D$5,IF($A3681&lt;2000,'BM011'!$D$5,$A3681))),'BM011'!$D$5:$U$607,'BM011'!U$609,0)="BRUG KOM",VLOOKUP($C3681,'BM010'!$C$5:$T$102,'BM010'!T$104,0),VLOOKUP(IF($A3681&lt;1500,'BM011'!$D$5,IF($A3681&lt;1800,'BM011'!$D$5,IF($A3681&lt;2000,'BM011'!$D$5,$A3681))),'BM011'!$D$5:$U$607,'BM011'!U$609,0))</f>
        <v>3624.25</v>
      </c>
      <c r="G3681">
        <f>SUMIFS(Baggrundsvariable!D$3:D$296,Baggrundsvariable!$A$3:$A$296,Samlet!$C3681,Baggrundsvariable!$C$3:$C$296,Samlet!$E3681)</f>
        <v>193056</v>
      </c>
      <c r="H3681" s="8">
        <f>SUMIFS(Baggrundsvariable!E$3:E$296,Baggrundsvariable!$A$3:$A$296,Samlet!$C3681,Baggrundsvariable!$C$3:$C$296,Samlet!$E3681)</f>
        <v>0.96666666666666679</v>
      </c>
      <c r="I3681" s="8">
        <f>SUMIFS(Baggrundsvariable!F$3:F$296,Baggrundsvariable!$A$3:$A$296,Samlet!$C3681,Baggrundsvariable!$C$3:$C$296,Samlet!$E3681)</f>
        <v>15</v>
      </c>
      <c r="J3681" s="8">
        <f>SUMIFS(Baggrundsvariable!G$3:G$296,Baggrundsvariable!$A$3:$A$296,Samlet!$C3681,Baggrundsvariable!$C$3:$C$296,Samlet!$E3681)</f>
        <v>28.9</v>
      </c>
      <c r="K3681" s="8">
        <f>SUMIFS(Baggrundsvariable!H$3:H$296,Baggrundsvariable!$A$3:$A$296,Samlet!$C3681,Baggrundsvariable!$C$3:$C$296,Samlet!$E3681)</f>
        <v>15.1</v>
      </c>
      <c r="L3681" s="8">
        <f>SUMIFS(Baggrundsvariable!I$3:I$296,Baggrundsvariable!$A$3:$A$296,Samlet!$C3681,Baggrundsvariable!$C$3:$C$296,Samlet!$E3681)</f>
        <v>5.8346243572509326</v>
      </c>
    </row>
    <row r="3682" spans="1:12">
      <c r="A3682">
        <v>4900</v>
      </c>
      <c r="B3682" t="s">
        <v>822</v>
      </c>
      <c r="C3682">
        <v>360</v>
      </c>
      <c r="D3682" t="s">
        <v>1278</v>
      </c>
      <c r="E3682">
        <v>2019</v>
      </c>
      <c r="F3682" s="15">
        <f>IF(VLOOKUP(IF($A3682&lt;1500,'BM011'!$D$5,IF($A3682&lt;1800,'BM011'!$D$5,IF($A3682&lt;2000,'BM011'!$D$5,$A3682))),'BM011'!$D$5:$U$607,'BM011'!U$609,0)="BRUG KOM",VLOOKUP($C3682,'BM010'!$C$5:$T$102,'BM010'!T$104,0),VLOOKUP(IF($A3682&lt;1500,'BM011'!$D$5,IF($A3682&lt;1800,'BM011'!$D$5,IF($A3682&lt;2000,'BM011'!$D$5,$A3682))),'BM011'!$D$5:$U$607,'BM011'!U$609,0))</f>
        <v>3559</v>
      </c>
      <c r="G3682">
        <f>SUMIFS(Baggrundsvariable!D$3:D$296,Baggrundsvariable!$A$3:$A$296,Samlet!$C3682,Baggrundsvariable!$C$3:$C$296,Samlet!$E3682)</f>
        <v>193056</v>
      </c>
      <c r="H3682" s="8">
        <f>SUMIFS(Baggrundsvariable!E$3:E$296,Baggrundsvariable!$A$3:$A$296,Samlet!$C3682,Baggrundsvariable!$C$3:$C$296,Samlet!$E3682)</f>
        <v>0.96666666666666679</v>
      </c>
      <c r="I3682" s="8">
        <f>SUMIFS(Baggrundsvariable!F$3:F$296,Baggrundsvariable!$A$3:$A$296,Samlet!$C3682,Baggrundsvariable!$C$3:$C$296,Samlet!$E3682)</f>
        <v>15</v>
      </c>
      <c r="J3682" s="8">
        <f>SUMIFS(Baggrundsvariable!G$3:G$296,Baggrundsvariable!$A$3:$A$296,Samlet!$C3682,Baggrundsvariable!$C$3:$C$296,Samlet!$E3682)</f>
        <v>28.9</v>
      </c>
      <c r="K3682" s="8">
        <f>SUMIFS(Baggrundsvariable!H$3:H$296,Baggrundsvariable!$A$3:$A$296,Samlet!$C3682,Baggrundsvariable!$C$3:$C$296,Samlet!$E3682)</f>
        <v>15.1</v>
      </c>
      <c r="L3682" s="8">
        <f>SUMIFS(Baggrundsvariable!I$3:I$296,Baggrundsvariable!$A$3:$A$296,Samlet!$C3682,Baggrundsvariable!$C$3:$C$296,Samlet!$E3682)</f>
        <v>5.8346243572509326</v>
      </c>
    </row>
    <row r="3683" spans="1:12">
      <c r="A3683">
        <v>4912</v>
      </c>
      <c r="B3683" t="s">
        <v>823</v>
      </c>
      <c r="C3683">
        <v>360</v>
      </c>
      <c r="D3683" t="s">
        <v>1278</v>
      </c>
      <c r="E3683">
        <v>2019</v>
      </c>
      <c r="F3683" s="15">
        <f>IF(VLOOKUP(IF($A3683&lt;1500,'BM011'!$D$5,IF($A3683&lt;1800,'BM011'!$D$5,IF($A3683&lt;2000,'BM011'!$D$5,$A3683))),'BM011'!$D$5:$U$607,'BM011'!U$609,0)="BRUG KOM",VLOOKUP($C3683,'BM010'!$C$5:$T$102,'BM010'!T$104,0),VLOOKUP(IF($A3683&lt;1500,'BM011'!$D$5,IF($A3683&lt;1800,'BM011'!$D$5,IF($A3683&lt;2000,'BM011'!$D$5,$A3683))),'BM011'!$D$5:$U$607,'BM011'!U$609,0))</f>
        <v>3624.25</v>
      </c>
      <c r="G3683">
        <f>SUMIFS(Baggrundsvariable!D$3:D$296,Baggrundsvariable!$A$3:$A$296,Samlet!$C3683,Baggrundsvariable!$C$3:$C$296,Samlet!$E3683)</f>
        <v>193056</v>
      </c>
      <c r="H3683" s="8">
        <f>SUMIFS(Baggrundsvariable!E$3:E$296,Baggrundsvariable!$A$3:$A$296,Samlet!$C3683,Baggrundsvariable!$C$3:$C$296,Samlet!$E3683)</f>
        <v>0.96666666666666679</v>
      </c>
      <c r="I3683" s="8">
        <f>SUMIFS(Baggrundsvariable!F$3:F$296,Baggrundsvariable!$A$3:$A$296,Samlet!$C3683,Baggrundsvariable!$C$3:$C$296,Samlet!$E3683)</f>
        <v>15</v>
      </c>
      <c r="J3683" s="8">
        <f>SUMIFS(Baggrundsvariable!G$3:G$296,Baggrundsvariable!$A$3:$A$296,Samlet!$C3683,Baggrundsvariable!$C$3:$C$296,Samlet!$E3683)</f>
        <v>28.9</v>
      </c>
      <c r="K3683" s="8">
        <f>SUMIFS(Baggrundsvariable!H$3:H$296,Baggrundsvariable!$A$3:$A$296,Samlet!$C3683,Baggrundsvariable!$C$3:$C$296,Samlet!$E3683)</f>
        <v>15.1</v>
      </c>
      <c r="L3683" s="8">
        <f>SUMIFS(Baggrundsvariable!I$3:I$296,Baggrundsvariable!$A$3:$A$296,Samlet!$C3683,Baggrundsvariable!$C$3:$C$296,Samlet!$E3683)</f>
        <v>5.8346243572509326</v>
      </c>
    </row>
    <row r="3684" spans="1:12">
      <c r="A3684">
        <v>4913</v>
      </c>
      <c r="B3684" t="s">
        <v>824</v>
      </c>
      <c r="C3684">
        <v>360</v>
      </c>
      <c r="D3684" t="s">
        <v>1278</v>
      </c>
      <c r="E3684">
        <v>2019</v>
      </c>
      <c r="F3684" s="15">
        <f>IF(VLOOKUP(IF($A3684&lt;1500,'BM011'!$D$5,IF($A3684&lt;1800,'BM011'!$D$5,IF($A3684&lt;2000,'BM011'!$D$5,$A3684))),'BM011'!$D$5:$U$607,'BM011'!U$609,0)="BRUG KOM",VLOOKUP($C3684,'BM010'!$C$5:$T$102,'BM010'!T$104,0),VLOOKUP(IF($A3684&lt;1500,'BM011'!$D$5,IF($A3684&lt;1800,'BM011'!$D$5,IF($A3684&lt;2000,'BM011'!$D$5,$A3684))),'BM011'!$D$5:$U$607,'BM011'!U$609,0))</f>
        <v>3467</v>
      </c>
      <c r="G3684">
        <f>SUMIFS(Baggrundsvariable!D$3:D$296,Baggrundsvariable!$A$3:$A$296,Samlet!$C3684,Baggrundsvariable!$C$3:$C$296,Samlet!$E3684)</f>
        <v>193056</v>
      </c>
      <c r="H3684" s="8">
        <f>SUMIFS(Baggrundsvariable!E$3:E$296,Baggrundsvariable!$A$3:$A$296,Samlet!$C3684,Baggrundsvariable!$C$3:$C$296,Samlet!$E3684)</f>
        <v>0.96666666666666679</v>
      </c>
      <c r="I3684" s="8">
        <f>SUMIFS(Baggrundsvariable!F$3:F$296,Baggrundsvariable!$A$3:$A$296,Samlet!$C3684,Baggrundsvariable!$C$3:$C$296,Samlet!$E3684)</f>
        <v>15</v>
      </c>
      <c r="J3684" s="8">
        <f>SUMIFS(Baggrundsvariable!G$3:G$296,Baggrundsvariable!$A$3:$A$296,Samlet!$C3684,Baggrundsvariable!$C$3:$C$296,Samlet!$E3684)</f>
        <v>28.9</v>
      </c>
      <c r="K3684" s="8">
        <f>SUMIFS(Baggrundsvariable!H$3:H$296,Baggrundsvariable!$A$3:$A$296,Samlet!$C3684,Baggrundsvariable!$C$3:$C$296,Samlet!$E3684)</f>
        <v>15.1</v>
      </c>
      <c r="L3684" s="8">
        <f>SUMIFS(Baggrundsvariable!I$3:I$296,Baggrundsvariable!$A$3:$A$296,Samlet!$C3684,Baggrundsvariable!$C$3:$C$296,Samlet!$E3684)</f>
        <v>5.8346243572509326</v>
      </c>
    </row>
    <row r="3685" spans="1:12">
      <c r="A3685">
        <v>4920</v>
      </c>
      <c r="B3685" t="s">
        <v>825</v>
      </c>
      <c r="C3685">
        <v>360</v>
      </c>
      <c r="D3685" t="s">
        <v>1278</v>
      </c>
      <c r="E3685">
        <v>2019</v>
      </c>
      <c r="F3685" s="15">
        <f>IF(VLOOKUP(IF($A3685&lt;1500,'BM011'!$D$5,IF($A3685&lt;1800,'BM011'!$D$5,IF($A3685&lt;2000,'BM011'!$D$5,$A3685))),'BM011'!$D$5:$U$607,'BM011'!U$609,0)="BRUG KOM",VLOOKUP($C3685,'BM010'!$C$5:$T$102,'BM010'!T$104,0),VLOOKUP(IF($A3685&lt;1500,'BM011'!$D$5,IF($A3685&lt;1800,'BM011'!$D$5,IF($A3685&lt;2000,'BM011'!$D$5,$A3685))),'BM011'!$D$5:$U$607,'BM011'!U$609,0))</f>
        <v>2952</v>
      </c>
      <c r="G3685">
        <f>SUMIFS(Baggrundsvariable!D$3:D$296,Baggrundsvariable!$A$3:$A$296,Samlet!$C3685,Baggrundsvariable!$C$3:$C$296,Samlet!$E3685)</f>
        <v>193056</v>
      </c>
      <c r="H3685" s="8">
        <f>SUMIFS(Baggrundsvariable!E$3:E$296,Baggrundsvariable!$A$3:$A$296,Samlet!$C3685,Baggrundsvariable!$C$3:$C$296,Samlet!$E3685)</f>
        <v>0.96666666666666679</v>
      </c>
      <c r="I3685" s="8">
        <f>SUMIFS(Baggrundsvariable!F$3:F$296,Baggrundsvariable!$A$3:$A$296,Samlet!$C3685,Baggrundsvariable!$C$3:$C$296,Samlet!$E3685)</f>
        <v>15</v>
      </c>
      <c r="J3685" s="8">
        <f>SUMIFS(Baggrundsvariable!G$3:G$296,Baggrundsvariable!$A$3:$A$296,Samlet!$C3685,Baggrundsvariable!$C$3:$C$296,Samlet!$E3685)</f>
        <v>28.9</v>
      </c>
      <c r="K3685" s="8">
        <f>SUMIFS(Baggrundsvariable!H$3:H$296,Baggrundsvariable!$A$3:$A$296,Samlet!$C3685,Baggrundsvariable!$C$3:$C$296,Samlet!$E3685)</f>
        <v>15.1</v>
      </c>
      <c r="L3685" s="8">
        <f>SUMIFS(Baggrundsvariable!I$3:I$296,Baggrundsvariable!$A$3:$A$296,Samlet!$C3685,Baggrundsvariable!$C$3:$C$296,Samlet!$E3685)</f>
        <v>5.8346243572509326</v>
      </c>
    </row>
    <row r="3686" spans="1:12">
      <c r="A3686">
        <v>4930</v>
      </c>
      <c r="B3686" t="s">
        <v>826</v>
      </c>
      <c r="C3686">
        <v>360</v>
      </c>
      <c r="D3686" t="s">
        <v>1278</v>
      </c>
      <c r="E3686">
        <v>2019</v>
      </c>
      <c r="F3686" s="15">
        <f>IF(VLOOKUP(IF($A3686&lt;1500,'BM011'!$D$5,IF($A3686&lt;1800,'BM011'!$D$5,IF($A3686&lt;2000,'BM011'!$D$5,$A3686))),'BM011'!$D$5:$U$607,'BM011'!U$609,0)="BRUG KOM",VLOOKUP($C3686,'BM010'!$C$5:$T$102,'BM010'!T$104,0),VLOOKUP(IF($A3686&lt;1500,'BM011'!$D$5,IF($A3686&lt;1800,'BM011'!$D$5,IF($A3686&lt;2000,'BM011'!$D$5,$A3686))),'BM011'!$D$5:$U$607,'BM011'!U$609,0))</f>
        <v>5840.75</v>
      </c>
      <c r="G3686">
        <f>SUMIFS(Baggrundsvariable!D$3:D$296,Baggrundsvariable!$A$3:$A$296,Samlet!$C3686,Baggrundsvariable!$C$3:$C$296,Samlet!$E3686)</f>
        <v>193056</v>
      </c>
      <c r="H3686" s="8">
        <f>SUMIFS(Baggrundsvariable!E$3:E$296,Baggrundsvariable!$A$3:$A$296,Samlet!$C3686,Baggrundsvariable!$C$3:$C$296,Samlet!$E3686)</f>
        <v>0.96666666666666679</v>
      </c>
      <c r="I3686" s="8">
        <f>SUMIFS(Baggrundsvariable!F$3:F$296,Baggrundsvariable!$A$3:$A$296,Samlet!$C3686,Baggrundsvariable!$C$3:$C$296,Samlet!$E3686)</f>
        <v>15</v>
      </c>
      <c r="J3686" s="8">
        <f>SUMIFS(Baggrundsvariable!G$3:G$296,Baggrundsvariable!$A$3:$A$296,Samlet!$C3686,Baggrundsvariable!$C$3:$C$296,Samlet!$E3686)</f>
        <v>28.9</v>
      </c>
      <c r="K3686" s="8">
        <f>SUMIFS(Baggrundsvariable!H$3:H$296,Baggrundsvariable!$A$3:$A$296,Samlet!$C3686,Baggrundsvariable!$C$3:$C$296,Samlet!$E3686)</f>
        <v>15.1</v>
      </c>
      <c r="L3686" s="8">
        <f>SUMIFS(Baggrundsvariable!I$3:I$296,Baggrundsvariable!$A$3:$A$296,Samlet!$C3686,Baggrundsvariable!$C$3:$C$296,Samlet!$E3686)</f>
        <v>5.8346243572509326</v>
      </c>
    </row>
    <row r="3687" spans="1:12">
      <c r="A3687">
        <v>4930</v>
      </c>
      <c r="B3687" t="s">
        <v>826</v>
      </c>
      <c r="C3687">
        <v>376</v>
      </c>
      <c r="D3687" t="s">
        <v>1277</v>
      </c>
      <c r="E3687">
        <v>2019</v>
      </c>
      <c r="F3687" s="15">
        <f>IF(VLOOKUP(IF($A3687&lt;1500,'BM011'!$D$5,IF($A3687&lt;1800,'BM011'!$D$5,IF($A3687&lt;2000,'BM011'!$D$5,$A3687))),'BM011'!$D$5:$U$607,'BM011'!U$609,0)="BRUG KOM",VLOOKUP($C3687,'BM010'!$C$5:$T$102,'BM010'!T$104,0),VLOOKUP(IF($A3687&lt;1500,'BM011'!$D$5,IF($A3687&lt;1800,'BM011'!$D$5,IF($A3687&lt;2000,'BM011'!$D$5,$A3687))),'BM011'!$D$5:$U$607,'BM011'!U$609,0))</f>
        <v>5840.75</v>
      </c>
      <c r="G3687">
        <f>SUMIFS(Baggrundsvariable!D$3:D$296,Baggrundsvariable!$A$3:$A$296,Samlet!$C3687,Baggrundsvariable!$C$3:$C$296,Samlet!$E3687)</f>
        <v>203449</v>
      </c>
      <c r="H3687" s="8">
        <f>SUMIFS(Baggrundsvariable!E$3:E$296,Baggrundsvariable!$A$3:$A$296,Samlet!$C3687,Baggrundsvariable!$C$3:$C$296,Samlet!$E3687)</f>
        <v>1.0083333333333335</v>
      </c>
      <c r="I3687" s="8">
        <f>SUMIFS(Baggrundsvariable!F$3:F$296,Baggrundsvariable!$A$3:$A$296,Samlet!$C3687,Baggrundsvariable!$C$3:$C$296,Samlet!$E3687)</f>
        <v>8.8000000000000007</v>
      </c>
      <c r="J3687" s="8">
        <f>SUMIFS(Baggrundsvariable!G$3:G$296,Baggrundsvariable!$A$3:$A$296,Samlet!$C3687,Baggrundsvariable!$C$3:$C$296,Samlet!$E3687)</f>
        <v>29.2</v>
      </c>
      <c r="K3687" s="8">
        <f>SUMIFS(Baggrundsvariable!H$3:H$296,Baggrundsvariable!$A$3:$A$296,Samlet!$C3687,Baggrundsvariable!$C$3:$C$296,Samlet!$E3687)</f>
        <v>15.6</v>
      </c>
      <c r="L3687" s="8">
        <f>SUMIFS(Baggrundsvariable!I$3:I$296,Baggrundsvariable!$A$3:$A$296,Samlet!$C3687,Baggrundsvariable!$C$3:$C$296,Samlet!$E3687)</f>
        <v>5.3415327483650463</v>
      </c>
    </row>
    <row r="3688" spans="1:12">
      <c r="A3688">
        <v>4941</v>
      </c>
      <c r="B3688" t="s">
        <v>827</v>
      </c>
      <c r="C3688">
        <v>360</v>
      </c>
      <c r="D3688" t="s">
        <v>1278</v>
      </c>
      <c r="E3688">
        <v>2019</v>
      </c>
      <c r="F3688" s="15">
        <f>IF(VLOOKUP(IF($A3688&lt;1500,'BM011'!$D$5,IF($A3688&lt;1800,'BM011'!$D$5,IF($A3688&lt;2000,'BM011'!$D$5,$A3688))),'BM011'!$D$5:$U$607,'BM011'!U$609,0)="BRUG KOM",VLOOKUP($C3688,'BM010'!$C$5:$T$102,'BM010'!T$104,0),VLOOKUP(IF($A3688&lt;1500,'BM011'!$D$5,IF($A3688&lt;1800,'BM011'!$D$5,IF($A3688&lt;2000,'BM011'!$D$5,$A3688))),'BM011'!$D$5:$U$607,'BM011'!U$609,0))</f>
        <v>3624.25</v>
      </c>
      <c r="G3688">
        <f>SUMIFS(Baggrundsvariable!D$3:D$296,Baggrundsvariable!$A$3:$A$296,Samlet!$C3688,Baggrundsvariable!$C$3:$C$296,Samlet!$E3688)</f>
        <v>193056</v>
      </c>
      <c r="H3688" s="8">
        <f>SUMIFS(Baggrundsvariable!E$3:E$296,Baggrundsvariable!$A$3:$A$296,Samlet!$C3688,Baggrundsvariable!$C$3:$C$296,Samlet!$E3688)</f>
        <v>0.96666666666666679</v>
      </c>
      <c r="I3688" s="8">
        <f>SUMIFS(Baggrundsvariable!F$3:F$296,Baggrundsvariable!$A$3:$A$296,Samlet!$C3688,Baggrundsvariable!$C$3:$C$296,Samlet!$E3688)</f>
        <v>15</v>
      </c>
      <c r="J3688" s="8">
        <f>SUMIFS(Baggrundsvariable!G$3:G$296,Baggrundsvariable!$A$3:$A$296,Samlet!$C3688,Baggrundsvariable!$C$3:$C$296,Samlet!$E3688)</f>
        <v>28.9</v>
      </c>
      <c r="K3688" s="8">
        <f>SUMIFS(Baggrundsvariable!H$3:H$296,Baggrundsvariable!$A$3:$A$296,Samlet!$C3688,Baggrundsvariable!$C$3:$C$296,Samlet!$E3688)</f>
        <v>15.1</v>
      </c>
      <c r="L3688" s="8">
        <f>SUMIFS(Baggrundsvariable!I$3:I$296,Baggrundsvariable!$A$3:$A$296,Samlet!$C3688,Baggrundsvariable!$C$3:$C$296,Samlet!$E3688)</f>
        <v>5.8346243572509326</v>
      </c>
    </row>
    <row r="3689" spans="1:12">
      <c r="A3689">
        <v>4942</v>
      </c>
      <c r="B3689" t="s">
        <v>1279</v>
      </c>
      <c r="C3689">
        <v>360</v>
      </c>
      <c r="D3689" t="s">
        <v>1278</v>
      </c>
      <c r="E3689">
        <v>2019</v>
      </c>
      <c r="F3689" s="15">
        <f>IF(VLOOKUP(IF($A3689&lt;1500,'BM011'!$D$5,IF($A3689&lt;1800,'BM011'!$D$5,IF($A3689&lt;2000,'BM011'!$D$5,$A3689))),'BM011'!$D$5:$U$607,'BM011'!U$609,0)="BRUG KOM",VLOOKUP($C3689,'BM010'!$C$5:$T$102,'BM010'!T$104,0),VLOOKUP(IF($A3689&lt;1500,'BM011'!$D$5,IF($A3689&lt;1800,'BM011'!$D$5,IF($A3689&lt;2000,'BM011'!$D$5,$A3689))),'BM011'!$D$5:$U$607,'BM011'!U$609,0))</f>
        <v>3624.25</v>
      </c>
      <c r="G3689">
        <f>SUMIFS(Baggrundsvariable!D$3:D$296,Baggrundsvariable!$A$3:$A$296,Samlet!$C3689,Baggrundsvariable!$C$3:$C$296,Samlet!$E3689)</f>
        <v>193056</v>
      </c>
      <c r="H3689" s="8">
        <f>SUMIFS(Baggrundsvariable!E$3:E$296,Baggrundsvariable!$A$3:$A$296,Samlet!$C3689,Baggrundsvariable!$C$3:$C$296,Samlet!$E3689)</f>
        <v>0.96666666666666679</v>
      </c>
      <c r="I3689" s="8">
        <f>SUMIFS(Baggrundsvariable!F$3:F$296,Baggrundsvariable!$A$3:$A$296,Samlet!$C3689,Baggrundsvariable!$C$3:$C$296,Samlet!$E3689)</f>
        <v>15</v>
      </c>
      <c r="J3689" s="8">
        <f>SUMIFS(Baggrundsvariable!G$3:G$296,Baggrundsvariable!$A$3:$A$296,Samlet!$C3689,Baggrundsvariable!$C$3:$C$296,Samlet!$E3689)</f>
        <v>28.9</v>
      </c>
      <c r="K3689" s="8">
        <f>SUMIFS(Baggrundsvariable!H$3:H$296,Baggrundsvariable!$A$3:$A$296,Samlet!$C3689,Baggrundsvariable!$C$3:$C$296,Samlet!$E3689)</f>
        <v>15.1</v>
      </c>
      <c r="L3689" s="8">
        <f>SUMIFS(Baggrundsvariable!I$3:I$296,Baggrundsvariable!$A$3:$A$296,Samlet!$C3689,Baggrundsvariable!$C$3:$C$296,Samlet!$E3689)</f>
        <v>5.8346243572509326</v>
      </c>
    </row>
    <row r="3690" spans="1:12">
      <c r="A3690">
        <v>4943</v>
      </c>
      <c r="B3690" t="s">
        <v>829</v>
      </c>
      <c r="C3690">
        <v>360</v>
      </c>
      <c r="D3690" t="s">
        <v>1278</v>
      </c>
      <c r="E3690">
        <v>2019</v>
      </c>
      <c r="F3690" s="15">
        <f>IF(VLOOKUP(IF($A3690&lt;1500,'BM011'!$D$5,IF($A3690&lt;1800,'BM011'!$D$5,IF($A3690&lt;2000,'BM011'!$D$5,$A3690))),'BM011'!$D$5:$U$607,'BM011'!U$609,0)="BRUG KOM",VLOOKUP($C3690,'BM010'!$C$5:$T$102,'BM010'!T$104,0),VLOOKUP(IF($A3690&lt;1500,'BM011'!$D$5,IF($A3690&lt;1800,'BM011'!$D$5,IF($A3690&lt;2000,'BM011'!$D$5,$A3690))),'BM011'!$D$5:$U$607,'BM011'!U$609,0))</f>
        <v>3624.25</v>
      </c>
      <c r="G3690">
        <f>SUMIFS(Baggrundsvariable!D$3:D$296,Baggrundsvariable!$A$3:$A$296,Samlet!$C3690,Baggrundsvariable!$C$3:$C$296,Samlet!$E3690)</f>
        <v>193056</v>
      </c>
      <c r="H3690" s="8">
        <f>SUMIFS(Baggrundsvariable!E$3:E$296,Baggrundsvariable!$A$3:$A$296,Samlet!$C3690,Baggrundsvariable!$C$3:$C$296,Samlet!$E3690)</f>
        <v>0.96666666666666679</v>
      </c>
      <c r="I3690" s="8">
        <f>SUMIFS(Baggrundsvariable!F$3:F$296,Baggrundsvariable!$A$3:$A$296,Samlet!$C3690,Baggrundsvariable!$C$3:$C$296,Samlet!$E3690)</f>
        <v>15</v>
      </c>
      <c r="J3690" s="8">
        <f>SUMIFS(Baggrundsvariable!G$3:G$296,Baggrundsvariable!$A$3:$A$296,Samlet!$C3690,Baggrundsvariable!$C$3:$C$296,Samlet!$E3690)</f>
        <v>28.9</v>
      </c>
      <c r="K3690" s="8">
        <f>SUMIFS(Baggrundsvariable!H$3:H$296,Baggrundsvariable!$A$3:$A$296,Samlet!$C3690,Baggrundsvariable!$C$3:$C$296,Samlet!$E3690)</f>
        <v>15.1</v>
      </c>
      <c r="L3690" s="8">
        <f>SUMIFS(Baggrundsvariable!I$3:I$296,Baggrundsvariable!$A$3:$A$296,Samlet!$C3690,Baggrundsvariable!$C$3:$C$296,Samlet!$E3690)</f>
        <v>5.8346243572509326</v>
      </c>
    </row>
    <row r="3691" spans="1:12">
      <c r="A3691">
        <v>4944</v>
      </c>
      <c r="B3691" t="s">
        <v>830</v>
      </c>
      <c r="C3691">
        <v>360</v>
      </c>
      <c r="D3691" t="s">
        <v>1278</v>
      </c>
      <c r="E3691">
        <v>2019</v>
      </c>
      <c r="F3691" s="15">
        <f>IF(VLOOKUP(IF($A3691&lt;1500,'BM011'!$D$5,IF($A3691&lt;1800,'BM011'!$D$5,IF($A3691&lt;2000,'BM011'!$D$5,$A3691))),'BM011'!$D$5:$U$607,'BM011'!U$609,0)="BRUG KOM",VLOOKUP($C3691,'BM010'!$C$5:$T$102,'BM010'!T$104,0),VLOOKUP(IF($A3691&lt;1500,'BM011'!$D$5,IF($A3691&lt;1800,'BM011'!$D$5,IF($A3691&lt;2000,'BM011'!$D$5,$A3691))),'BM011'!$D$5:$U$607,'BM011'!U$609,0))</f>
        <v>3624.25</v>
      </c>
      <c r="G3691">
        <f>SUMIFS(Baggrundsvariable!D$3:D$296,Baggrundsvariable!$A$3:$A$296,Samlet!$C3691,Baggrundsvariable!$C$3:$C$296,Samlet!$E3691)</f>
        <v>193056</v>
      </c>
      <c r="H3691" s="8">
        <f>SUMIFS(Baggrundsvariable!E$3:E$296,Baggrundsvariable!$A$3:$A$296,Samlet!$C3691,Baggrundsvariable!$C$3:$C$296,Samlet!$E3691)</f>
        <v>0.96666666666666679</v>
      </c>
      <c r="I3691" s="8">
        <f>SUMIFS(Baggrundsvariable!F$3:F$296,Baggrundsvariable!$A$3:$A$296,Samlet!$C3691,Baggrundsvariable!$C$3:$C$296,Samlet!$E3691)</f>
        <v>15</v>
      </c>
      <c r="J3691" s="8">
        <f>SUMIFS(Baggrundsvariable!G$3:G$296,Baggrundsvariable!$A$3:$A$296,Samlet!$C3691,Baggrundsvariable!$C$3:$C$296,Samlet!$E3691)</f>
        <v>28.9</v>
      </c>
      <c r="K3691" s="8">
        <f>SUMIFS(Baggrundsvariable!H$3:H$296,Baggrundsvariable!$A$3:$A$296,Samlet!$C3691,Baggrundsvariable!$C$3:$C$296,Samlet!$E3691)</f>
        <v>15.1</v>
      </c>
      <c r="L3691" s="8">
        <f>SUMIFS(Baggrundsvariable!I$3:I$296,Baggrundsvariable!$A$3:$A$296,Samlet!$C3691,Baggrundsvariable!$C$3:$C$296,Samlet!$E3691)</f>
        <v>5.8346243572509326</v>
      </c>
    </row>
    <row r="3692" spans="1:12">
      <c r="A3692">
        <v>4945</v>
      </c>
      <c r="B3692" t="s">
        <v>831</v>
      </c>
      <c r="C3692">
        <v>360</v>
      </c>
      <c r="D3692" t="s">
        <v>1278</v>
      </c>
      <c r="E3692">
        <v>2019</v>
      </c>
      <c r="F3692" s="15">
        <f>IF(VLOOKUP(IF($A3692&lt;1500,'BM011'!$D$5,IF($A3692&lt;1800,'BM011'!$D$5,IF($A3692&lt;2000,'BM011'!$D$5,$A3692))),'BM011'!$D$5:$U$607,'BM011'!U$609,0)="BRUG KOM",VLOOKUP($C3692,'BM010'!$C$5:$T$102,'BM010'!T$104,0),VLOOKUP(IF($A3692&lt;1500,'BM011'!$D$5,IF($A3692&lt;1800,'BM011'!$D$5,IF($A3692&lt;2000,'BM011'!$D$5,$A3692))),'BM011'!$D$5:$U$607,'BM011'!U$609,0))</f>
        <v>3624.25</v>
      </c>
      <c r="G3692">
        <f>SUMIFS(Baggrundsvariable!D$3:D$296,Baggrundsvariable!$A$3:$A$296,Samlet!$C3692,Baggrundsvariable!$C$3:$C$296,Samlet!$E3692)</f>
        <v>193056</v>
      </c>
      <c r="H3692" s="8">
        <f>SUMIFS(Baggrundsvariable!E$3:E$296,Baggrundsvariable!$A$3:$A$296,Samlet!$C3692,Baggrundsvariable!$C$3:$C$296,Samlet!$E3692)</f>
        <v>0.96666666666666679</v>
      </c>
      <c r="I3692" s="8">
        <f>SUMIFS(Baggrundsvariable!F$3:F$296,Baggrundsvariable!$A$3:$A$296,Samlet!$C3692,Baggrundsvariable!$C$3:$C$296,Samlet!$E3692)</f>
        <v>15</v>
      </c>
      <c r="J3692" s="8">
        <f>SUMIFS(Baggrundsvariable!G$3:G$296,Baggrundsvariable!$A$3:$A$296,Samlet!$C3692,Baggrundsvariable!$C$3:$C$296,Samlet!$E3692)</f>
        <v>28.9</v>
      </c>
      <c r="K3692" s="8">
        <f>SUMIFS(Baggrundsvariable!H$3:H$296,Baggrundsvariable!$A$3:$A$296,Samlet!$C3692,Baggrundsvariable!$C$3:$C$296,Samlet!$E3692)</f>
        <v>15.1</v>
      </c>
      <c r="L3692" s="8">
        <f>SUMIFS(Baggrundsvariable!I$3:I$296,Baggrundsvariable!$A$3:$A$296,Samlet!$C3692,Baggrundsvariable!$C$3:$C$296,Samlet!$E3692)</f>
        <v>5.8346243572509326</v>
      </c>
    </row>
    <row r="3693" spans="1:12">
      <c r="A3693">
        <v>4951</v>
      </c>
      <c r="B3693" t="s">
        <v>832</v>
      </c>
      <c r="C3693">
        <v>360</v>
      </c>
      <c r="D3693" t="s">
        <v>1278</v>
      </c>
      <c r="E3693">
        <v>2019</v>
      </c>
      <c r="F3693" s="15">
        <f>IF(VLOOKUP(IF($A3693&lt;1500,'BM011'!$D$5,IF($A3693&lt;1800,'BM011'!$D$5,IF($A3693&lt;2000,'BM011'!$D$5,$A3693))),'BM011'!$D$5:$U$607,'BM011'!U$609,0)="BRUG KOM",VLOOKUP($C3693,'BM010'!$C$5:$T$102,'BM010'!T$104,0),VLOOKUP(IF($A3693&lt;1500,'BM011'!$D$5,IF($A3693&lt;1800,'BM011'!$D$5,IF($A3693&lt;2000,'BM011'!$D$5,$A3693))),'BM011'!$D$5:$U$607,'BM011'!U$609,0))</f>
        <v>3624.25</v>
      </c>
      <c r="G3693">
        <f>SUMIFS(Baggrundsvariable!D$3:D$296,Baggrundsvariable!$A$3:$A$296,Samlet!$C3693,Baggrundsvariable!$C$3:$C$296,Samlet!$E3693)</f>
        <v>193056</v>
      </c>
      <c r="H3693" s="8">
        <f>SUMIFS(Baggrundsvariable!E$3:E$296,Baggrundsvariable!$A$3:$A$296,Samlet!$C3693,Baggrundsvariable!$C$3:$C$296,Samlet!$E3693)</f>
        <v>0.96666666666666679</v>
      </c>
      <c r="I3693" s="8">
        <f>SUMIFS(Baggrundsvariable!F$3:F$296,Baggrundsvariable!$A$3:$A$296,Samlet!$C3693,Baggrundsvariable!$C$3:$C$296,Samlet!$E3693)</f>
        <v>15</v>
      </c>
      <c r="J3693" s="8">
        <f>SUMIFS(Baggrundsvariable!G$3:G$296,Baggrundsvariable!$A$3:$A$296,Samlet!$C3693,Baggrundsvariable!$C$3:$C$296,Samlet!$E3693)</f>
        <v>28.9</v>
      </c>
      <c r="K3693" s="8">
        <f>SUMIFS(Baggrundsvariable!H$3:H$296,Baggrundsvariable!$A$3:$A$296,Samlet!$C3693,Baggrundsvariable!$C$3:$C$296,Samlet!$E3693)</f>
        <v>15.1</v>
      </c>
      <c r="L3693" s="8">
        <f>SUMIFS(Baggrundsvariable!I$3:I$296,Baggrundsvariable!$A$3:$A$296,Samlet!$C3693,Baggrundsvariable!$C$3:$C$296,Samlet!$E3693)</f>
        <v>5.8346243572509326</v>
      </c>
    </row>
    <row r="3694" spans="1:12">
      <c r="A3694">
        <v>4952</v>
      </c>
      <c r="B3694" t="s">
        <v>833</v>
      </c>
      <c r="C3694">
        <v>360</v>
      </c>
      <c r="D3694" t="s">
        <v>1278</v>
      </c>
      <c r="E3694">
        <v>2019</v>
      </c>
      <c r="F3694" s="15">
        <f>IF(VLOOKUP(IF($A3694&lt;1500,'BM011'!$D$5,IF($A3694&lt;1800,'BM011'!$D$5,IF($A3694&lt;2000,'BM011'!$D$5,$A3694))),'BM011'!$D$5:$U$607,'BM011'!U$609,0)="BRUG KOM",VLOOKUP($C3694,'BM010'!$C$5:$T$102,'BM010'!T$104,0),VLOOKUP(IF($A3694&lt;1500,'BM011'!$D$5,IF($A3694&lt;1800,'BM011'!$D$5,IF($A3694&lt;2000,'BM011'!$D$5,$A3694))),'BM011'!$D$5:$U$607,'BM011'!U$609,0))</f>
        <v>2531</v>
      </c>
      <c r="G3694">
        <f>SUMIFS(Baggrundsvariable!D$3:D$296,Baggrundsvariable!$A$3:$A$296,Samlet!$C3694,Baggrundsvariable!$C$3:$C$296,Samlet!$E3694)</f>
        <v>193056</v>
      </c>
      <c r="H3694" s="8">
        <f>SUMIFS(Baggrundsvariable!E$3:E$296,Baggrundsvariable!$A$3:$A$296,Samlet!$C3694,Baggrundsvariable!$C$3:$C$296,Samlet!$E3694)</f>
        <v>0.96666666666666679</v>
      </c>
      <c r="I3694" s="8">
        <f>SUMIFS(Baggrundsvariable!F$3:F$296,Baggrundsvariable!$A$3:$A$296,Samlet!$C3694,Baggrundsvariable!$C$3:$C$296,Samlet!$E3694)</f>
        <v>15</v>
      </c>
      <c r="J3694" s="8">
        <f>SUMIFS(Baggrundsvariable!G$3:G$296,Baggrundsvariable!$A$3:$A$296,Samlet!$C3694,Baggrundsvariable!$C$3:$C$296,Samlet!$E3694)</f>
        <v>28.9</v>
      </c>
      <c r="K3694" s="8">
        <f>SUMIFS(Baggrundsvariable!H$3:H$296,Baggrundsvariable!$A$3:$A$296,Samlet!$C3694,Baggrundsvariable!$C$3:$C$296,Samlet!$E3694)</f>
        <v>15.1</v>
      </c>
      <c r="L3694" s="8">
        <f>SUMIFS(Baggrundsvariable!I$3:I$296,Baggrundsvariable!$A$3:$A$296,Samlet!$C3694,Baggrundsvariable!$C$3:$C$296,Samlet!$E3694)</f>
        <v>5.8346243572509326</v>
      </c>
    </row>
    <row r="3695" spans="1:12">
      <c r="A3695">
        <v>4953</v>
      </c>
      <c r="B3695" t="s">
        <v>834</v>
      </c>
      <c r="C3695">
        <v>360</v>
      </c>
      <c r="D3695" t="s">
        <v>1278</v>
      </c>
      <c r="E3695">
        <v>2019</v>
      </c>
      <c r="F3695" s="15">
        <f>IF(VLOOKUP(IF($A3695&lt;1500,'BM011'!$D$5,IF($A3695&lt;1800,'BM011'!$D$5,IF($A3695&lt;2000,'BM011'!$D$5,$A3695))),'BM011'!$D$5:$U$607,'BM011'!U$609,0)="BRUG KOM",VLOOKUP($C3695,'BM010'!$C$5:$T$102,'BM010'!T$104,0),VLOOKUP(IF($A3695&lt;1500,'BM011'!$D$5,IF($A3695&lt;1800,'BM011'!$D$5,IF($A3695&lt;2000,'BM011'!$D$5,$A3695))),'BM011'!$D$5:$U$607,'BM011'!U$609,0))</f>
        <v>3624.25</v>
      </c>
      <c r="G3695">
        <f>SUMIFS(Baggrundsvariable!D$3:D$296,Baggrundsvariable!$A$3:$A$296,Samlet!$C3695,Baggrundsvariable!$C$3:$C$296,Samlet!$E3695)</f>
        <v>193056</v>
      </c>
      <c r="H3695" s="8">
        <f>SUMIFS(Baggrundsvariable!E$3:E$296,Baggrundsvariable!$A$3:$A$296,Samlet!$C3695,Baggrundsvariable!$C$3:$C$296,Samlet!$E3695)</f>
        <v>0.96666666666666679</v>
      </c>
      <c r="I3695" s="8">
        <f>SUMIFS(Baggrundsvariable!F$3:F$296,Baggrundsvariable!$A$3:$A$296,Samlet!$C3695,Baggrundsvariable!$C$3:$C$296,Samlet!$E3695)</f>
        <v>15</v>
      </c>
      <c r="J3695" s="8">
        <f>SUMIFS(Baggrundsvariable!G$3:G$296,Baggrundsvariable!$A$3:$A$296,Samlet!$C3695,Baggrundsvariable!$C$3:$C$296,Samlet!$E3695)</f>
        <v>28.9</v>
      </c>
      <c r="K3695" s="8">
        <f>SUMIFS(Baggrundsvariable!H$3:H$296,Baggrundsvariable!$A$3:$A$296,Samlet!$C3695,Baggrundsvariable!$C$3:$C$296,Samlet!$E3695)</f>
        <v>15.1</v>
      </c>
      <c r="L3695" s="8">
        <f>SUMIFS(Baggrundsvariable!I$3:I$296,Baggrundsvariable!$A$3:$A$296,Samlet!$C3695,Baggrundsvariable!$C$3:$C$296,Samlet!$E3695)</f>
        <v>5.8346243572509326</v>
      </c>
    </row>
    <row r="3696" spans="1:12">
      <c r="A3696">
        <v>4960</v>
      </c>
      <c r="B3696" t="s">
        <v>835</v>
      </c>
      <c r="C3696">
        <v>360</v>
      </c>
      <c r="D3696" t="s">
        <v>1278</v>
      </c>
      <c r="E3696">
        <v>2019</v>
      </c>
      <c r="F3696" s="15">
        <f>IF(VLOOKUP(IF($A3696&lt;1500,'BM011'!$D$5,IF($A3696&lt;1800,'BM011'!$D$5,IF($A3696&lt;2000,'BM011'!$D$5,$A3696))),'BM011'!$D$5:$U$607,'BM011'!U$609,0)="BRUG KOM",VLOOKUP($C3696,'BM010'!$C$5:$T$102,'BM010'!T$104,0),VLOOKUP(IF($A3696&lt;1500,'BM011'!$D$5,IF($A3696&lt;1800,'BM011'!$D$5,IF($A3696&lt;2000,'BM011'!$D$5,$A3696))),'BM011'!$D$5:$U$607,'BM011'!U$609,0))</f>
        <v>3624.25</v>
      </c>
      <c r="G3696">
        <f>SUMIFS(Baggrundsvariable!D$3:D$296,Baggrundsvariable!$A$3:$A$296,Samlet!$C3696,Baggrundsvariable!$C$3:$C$296,Samlet!$E3696)</f>
        <v>193056</v>
      </c>
      <c r="H3696" s="8">
        <f>SUMIFS(Baggrundsvariable!E$3:E$296,Baggrundsvariable!$A$3:$A$296,Samlet!$C3696,Baggrundsvariable!$C$3:$C$296,Samlet!$E3696)</f>
        <v>0.96666666666666679</v>
      </c>
      <c r="I3696" s="8">
        <f>SUMIFS(Baggrundsvariable!F$3:F$296,Baggrundsvariable!$A$3:$A$296,Samlet!$C3696,Baggrundsvariable!$C$3:$C$296,Samlet!$E3696)</f>
        <v>15</v>
      </c>
      <c r="J3696" s="8">
        <f>SUMIFS(Baggrundsvariable!G$3:G$296,Baggrundsvariable!$A$3:$A$296,Samlet!$C3696,Baggrundsvariable!$C$3:$C$296,Samlet!$E3696)</f>
        <v>28.9</v>
      </c>
      <c r="K3696" s="8">
        <f>SUMIFS(Baggrundsvariable!H$3:H$296,Baggrundsvariable!$A$3:$A$296,Samlet!$C3696,Baggrundsvariable!$C$3:$C$296,Samlet!$E3696)</f>
        <v>15.1</v>
      </c>
      <c r="L3696" s="8">
        <f>SUMIFS(Baggrundsvariable!I$3:I$296,Baggrundsvariable!$A$3:$A$296,Samlet!$C3696,Baggrundsvariable!$C$3:$C$296,Samlet!$E3696)</f>
        <v>5.8346243572509326</v>
      </c>
    </row>
    <row r="3697" spans="1:12">
      <c r="A3697">
        <v>4970</v>
      </c>
      <c r="B3697" t="s">
        <v>836</v>
      </c>
      <c r="C3697">
        <v>360</v>
      </c>
      <c r="D3697" t="s">
        <v>1278</v>
      </c>
      <c r="E3697">
        <v>2019</v>
      </c>
      <c r="F3697" s="15">
        <f>IF(VLOOKUP(IF($A3697&lt;1500,'BM011'!$D$5,IF($A3697&lt;1800,'BM011'!$D$5,IF($A3697&lt;2000,'BM011'!$D$5,$A3697))),'BM011'!$D$5:$U$607,'BM011'!U$609,0)="BRUG KOM",VLOOKUP($C3697,'BM010'!$C$5:$T$102,'BM010'!T$104,0),VLOOKUP(IF($A3697&lt;1500,'BM011'!$D$5,IF($A3697&lt;1800,'BM011'!$D$5,IF($A3697&lt;2000,'BM011'!$D$5,$A3697))),'BM011'!$D$5:$U$607,'BM011'!U$609,0))</f>
        <v>2971.25</v>
      </c>
      <c r="G3697">
        <f>SUMIFS(Baggrundsvariable!D$3:D$296,Baggrundsvariable!$A$3:$A$296,Samlet!$C3697,Baggrundsvariable!$C$3:$C$296,Samlet!$E3697)</f>
        <v>193056</v>
      </c>
      <c r="H3697" s="8">
        <f>SUMIFS(Baggrundsvariable!E$3:E$296,Baggrundsvariable!$A$3:$A$296,Samlet!$C3697,Baggrundsvariable!$C$3:$C$296,Samlet!$E3697)</f>
        <v>0.96666666666666679</v>
      </c>
      <c r="I3697" s="8">
        <f>SUMIFS(Baggrundsvariable!F$3:F$296,Baggrundsvariable!$A$3:$A$296,Samlet!$C3697,Baggrundsvariable!$C$3:$C$296,Samlet!$E3697)</f>
        <v>15</v>
      </c>
      <c r="J3697" s="8">
        <f>SUMIFS(Baggrundsvariable!G$3:G$296,Baggrundsvariable!$A$3:$A$296,Samlet!$C3697,Baggrundsvariable!$C$3:$C$296,Samlet!$E3697)</f>
        <v>28.9</v>
      </c>
      <c r="K3697" s="8">
        <f>SUMIFS(Baggrundsvariable!H$3:H$296,Baggrundsvariable!$A$3:$A$296,Samlet!$C3697,Baggrundsvariable!$C$3:$C$296,Samlet!$E3697)</f>
        <v>15.1</v>
      </c>
      <c r="L3697" s="8">
        <f>SUMIFS(Baggrundsvariable!I$3:I$296,Baggrundsvariable!$A$3:$A$296,Samlet!$C3697,Baggrundsvariable!$C$3:$C$296,Samlet!$E3697)</f>
        <v>5.8346243572509326</v>
      </c>
    </row>
    <row r="3698" spans="1:12">
      <c r="A3698">
        <v>4983</v>
      </c>
      <c r="B3698" t="s">
        <v>837</v>
      </c>
      <c r="C3698">
        <v>360</v>
      </c>
      <c r="D3698" t="s">
        <v>1278</v>
      </c>
      <c r="E3698">
        <v>2019</v>
      </c>
      <c r="F3698" s="15">
        <f>IF(VLOOKUP(IF($A3698&lt;1500,'BM011'!$D$5,IF($A3698&lt;1800,'BM011'!$D$5,IF($A3698&lt;2000,'BM011'!$D$5,$A3698))),'BM011'!$D$5:$U$607,'BM011'!U$609,0)="BRUG KOM",VLOOKUP($C3698,'BM010'!$C$5:$T$102,'BM010'!T$104,0),VLOOKUP(IF($A3698&lt;1500,'BM011'!$D$5,IF($A3698&lt;1800,'BM011'!$D$5,IF($A3698&lt;2000,'BM011'!$D$5,$A3698))),'BM011'!$D$5:$U$607,'BM011'!U$609,0))</f>
        <v>3624.25</v>
      </c>
      <c r="G3698">
        <f>SUMIFS(Baggrundsvariable!D$3:D$296,Baggrundsvariable!$A$3:$A$296,Samlet!$C3698,Baggrundsvariable!$C$3:$C$296,Samlet!$E3698)</f>
        <v>193056</v>
      </c>
      <c r="H3698" s="8">
        <f>SUMIFS(Baggrundsvariable!E$3:E$296,Baggrundsvariable!$A$3:$A$296,Samlet!$C3698,Baggrundsvariable!$C$3:$C$296,Samlet!$E3698)</f>
        <v>0.96666666666666679</v>
      </c>
      <c r="I3698" s="8">
        <f>SUMIFS(Baggrundsvariable!F$3:F$296,Baggrundsvariable!$A$3:$A$296,Samlet!$C3698,Baggrundsvariable!$C$3:$C$296,Samlet!$E3698)</f>
        <v>15</v>
      </c>
      <c r="J3698" s="8">
        <f>SUMIFS(Baggrundsvariable!G$3:G$296,Baggrundsvariable!$A$3:$A$296,Samlet!$C3698,Baggrundsvariable!$C$3:$C$296,Samlet!$E3698)</f>
        <v>28.9</v>
      </c>
      <c r="K3698" s="8">
        <f>SUMIFS(Baggrundsvariable!H$3:H$296,Baggrundsvariable!$A$3:$A$296,Samlet!$C3698,Baggrundsvariable!$C$3:$C$296,Samlet!$E3698)</f>
        <v>15.1</v>
      </c>
      <c r="L3698" s="8">
        <f>SUMIFS(Baggrundsvariable!I$3:I$296,Baggrundsvariable!$A$3:$A$296,Samlet!$C3698,Baggrundsvariable!$C$3:$C$296,Samlet!$E3698)</f>
        <v>5.8346243572509326</v>
      </c>
    </row>
    <row r="3699" spans="1:12">
      <c r="A3699">
        <v>4990</v>
      </c>
      <c r="B3699" t="s">
        <v>838</v>
      </c>
      <c r="C3699">
        <v>376</v>
      </c>
      <c r="D3699" t="s">
        <v>1277</v>
      </c>
      <c r="E3699">
        <v>2019</v>
      </c>
      <c r="F3699" s="15">
        <f>IF(VLOOKUP(IF($A3699&lt;1500,'BM011'!$D$5,IF($A3699&lt;1800,'BM011'!$D$5,IF($A3699&lt;2000,'BM011'!$D$5,$A3699))),'BM011'!$D$5:$U$607,'BM011'!U$609,0)="BRUG KOM",VLOOKUP($C3699,'BM010'!$C$5:$T$102,'BM010'!T$104,0),VLOOKUP(IF($A3699&lt;1500,'BM011'!$D$5,IF($A3699&lt;1800,'BM011'!$D$5,IF($A3699&lt;2000,'BM011'!$D$5,$A3699))),'BM011'!$D$5:$U$607,'BM011'!U$609,0))</f>
        <v>5285.75</v>
      </c>
      <c r="G3699">
        <f>SUMIFS(Baggrundsvariable!D$3:D$296,Baggrundsvariable!$A$3:$A$296,Samlet!$C3699,Baggrundsvariable!$C$3:$C$296,Samlet!$E3699)</f>
        <v>203449</v>
      </c>
      <c r="H3699" s="8">
        <f>SUMIFS(Baggrundsvariable!E$3:E$296,Baggrundsvariable!$A$3:$A$296,Samlet!$C3699,Baggrundsvariable!$C$3:$C$296,Samlet!$E3699)</f>
        <v>1.0083333333333335</v>
      </c>
      <c r="I3699" s="8">
        <f>SUMIFS(Baggrundsvariable!F$3:F$296,Baggrundsvariable!$A$3:$A$296,Samlet!$C3699,Baggrundsvariable!$C$3:$C$296,Samlet!$E3699)</f>
        <v>8.8000000000000007</v>
      </c>
      <c r="J3699" s="8">
        <f>SUMIFS(Baggrundsvariable!G$3:G$296,Baggrundsvariable!$A$3:$A$296,Samlet!$C3699,Baggrundsvariable!$C$3:$C$296,Samlet!$E3699)</f>
        <v>29.2</v>
      </c>
      <c r="K3699" s="8">
        <f>SUMIFS(Baggrundsvariable!H$3:H$296,Baggrundsvariable!$A$3:$A$296,Samlet!$C3699,Baggrundsvariable!$C$3:$C$296,Samlet!$E3699)</f>
        <v>15.6</v>
      </c>
      <c r="L3699" s="8">
        <f>SUMIFS(Baggrundsvariable!I$3:I$296,Baggrundsvariable!$A$3:$A$296,Samlet!$C3699,Baggrundsvariable!$C$3:$C$296,Samlet!$E3699)</f>
        <v>5.3415327483650463</v>
      </c>
    </row>
    <row r="3700" spans="1:12">
      <c r="A3700">
        <v>5000</v>
      </c>
      <c r="B3700" t="s">
        <v>839</v>
      </c>
      <c r="C3700">
        <v>461</v>
      </c>
      <c r="D3700" t="s">
        <v>1280</v>
      </c>
      <c r="E3700">
        <v>2019</v>
      </c>
      <c r="F3700" s="15">
        <f>IF(VLOOKUP(IF($A3700&lt;1500,'BM011'!$D$5,IF($A3700&lt;1800,'BM011'!$D$5,IF($A3700&lt;2000,'BM011'!$D$5,$A3700))),'BM011'!$D$5:$U$607,'BM011'!U$609,0)="BRUG KOM",VLOOKUP($C3700,'BM010'!$C$5:$T$102,'BM010'!T$104,0),VLOOKUP(IF($A3700&lt;1500,'BM011'!$D$5,IF($A3700&lt;1800,'BM011'!$D$5,IF($A3700&lt;2000,'BM011'!$D$5,$A3700))),'BM011'!$D$5:$U$607,'BM011'!U$609,0))</f>
        <v>19571.25</v>
      </c>
      <c r="G3700">
        <f>SUMIFS(Baggrundsvariable!D$3:D$296,Baggrundsvariable!$A$3:$A$296,Samlet!$C3700,Baggrundsvariable!$C$3:$C$296,Samlet!$E3700)</f>
        <v>211967</v>
      </c>
      <c r="H3700" s="8">
        <f>SUMIFS(Baggrundsvariable!E$3:E$296,Baggrundsvariable!$A$3:$A$296,Samlet!$C3700,Baggrundsvariable!$C$3:$C$296,Samlet!$E3700)</f>
        <v>0.91666666666666685</v>
      </c>
      <c r="I3700" s="8">
        <f>SUMIFS(Baggrundsvariable!F$3:F$296,Baggrundsvariable!$A$3:$A$296,Samlet!$C3700,Baggrundsvariable!$C$3:$C$296,Samlet!$E3700)</f>
        <v>6.6</v>
      </c>
      <c r="J3700" s="8">
        <f>SUMIFS(Baggrundsvariable!G$3:G$296,Baggrundsvariable!$A$3:$A$296,Samlet!$C3700,Baggrundsvariable!$C$3:$C$296,Samlet!$E3700)</f>
        <v>30.2</v>
      </c>
      <c r="K3700" s="8">
        <f>SUMIFS(Baggrundsvariable!H$3:H$296,Baggrundsvariable!$A$3:$A$296,Samlet!$C3700,Baggrundsvariable!$C$3:$C$296,Samlet!$E3700)</f>
        <v>14.2</v>
      </c>
      <c r="L3700" s="8">
        <f>SUMIFS(Baggrundsvariable!I$3:I$296,Baggrundsvariable!$A$3:$A$296,Samlet!$C3700,Baggrundsvariable!$C$3:$C$296,Samlet!$E3700)</f>
        <v>12.006935944013529</v>
      </c>
    </row>
    <row r="3701" spans="1:12">
      <c r="A3701">
        <v>5200</v>
      </c>
      <c r="B3701" t="s">
        <v>840</v>
      </c>
      <c r="C3701">
        <v>461</v>
      </c>
      <c r="D3701" t="s">
        <v>1280</v>
      </c>
      <c r="E3701">
        <v>2019</v>
      </c>
      <c r="F3701" s="15">
        <f>IF(VLOOKUP(IF($A3701&lt;1500,'BM011'!$D$5,IF($A3701&lt;1800,'BM011'!$D$5,IF($A3701&lt;2000,'BM011'!$D$5,$A3701))),'BM011'!$D$5:$U$607,'BM011'!U$609,0)="BRUG KOM",VLOOKUP($C3701,'BM010'!$C$5:$T$102,'BM010'!T$104,0),VLOOKUP(IF($A3701&lt;1500,'BM011'!$D$5,IF($A3701&lt;1800,'BM011'!$D$5,IF($A3701&lt;2000,'BM011'!$D$5,$A3701))),'BM011'!$D$5:$U$607,'BM011'!U$609,0))</f>
        <v>13439.75</v>
      </c>
      <c r="G3701">
        <f>SUMIFS(Baggrundsvariable!D$3:D$296,Baggrundsvariable!$A$3:$A$296,Samlet!$C3701,Baggrundsvariable!$C$3:$C$296,Samlet!$E3701)</f>
        <v>211967</v>
      </c>
      <c r="H3701" s="8">
        <f>SUMIFS(Baggrundsvariable!E$3:E$296,Baggrundsvariable!$A$3:$A$296,Samlet!$C3701,Baggrundsvariable!$C$3:$C$296,Samlet!$E3701)</f>
        <v>0.91666666666666685</v>
      </c>
      <c r="I3701" s="8">
        <f>SUMIFS(Baggrundsvariable!F$3:F$296,Baggrundsvariable!$A$3:$A$296,Samlet!$C3701,Baggrundsvariable!$C$3:$C$296,Samlet!$E3701)</f>
        <v>6.6</v>
      </c>
      <c r="J3701" s="8">
        <f>SUMIFS(Baggrundsvariable!G$3:G$296,Baggrundsvariable!$A$3:$A$296,Samlet!$C3701,Baggrundsvariable!$C$3:$C$296,Samlet!$E3701)</f>
        <v>30.2</v>
      </c>
      <c r="K3701" s="8">
        <f>SUMIFS(Baggrundsvariable!H$3:H$296,Baggrundsvariable!$A$3:$A$296,Samlet!$C3701,Baggrundsvariable!$C$3:$C$296,Samlet!$E3701)</f>
        <v>14.2</v>
      </c>
      <c r="L3701" s="8">
        <f>SUMIFS(Baggrundsvariable!I$3:I$296,Baggrundsvariable!$A$3:$A$296,Samlet!$C3701,Baggrundsvariable!$C$3:$C$296,Samlet!$E3701)</f>
        <v>12.006935944013529</v>
      </c>
    </row>
    <row r="3702" spans="1:12">
      <c r="A3702">
        <v>5210</v>
      </c>
      <c r="B3702" t="s">
        <v>841</v>
      </c>
      <c r="C3702">
        <v>461</v>
      </c>
      <c r="D3702" t="s">
        <v>1280</v>
      </c>
      <c r="E3702">
        <v>2019</v>
      </c>
      <c r="F3702" s="15">
        <f>IF(VLOOKUP(IF($A3702&lt;1500,'BM011'!$D$5,IF($A3702&lt;1800,'BM011'!$D$5,IF($A3702&lt;2000,'BM011'!$D$5,$A3702))),'BM011'!$D$5:$U$607,'BM011'!U$609,0)="BRUG KOM",VLOOKUP($C3702,'BM010'!$C$5:$T$102,'BM010'!T$104,0),VLOOKUP(IF($A3702&lt;1500,'BM011'!$D$5,IF($A3702&lt;1800,'BM011'!$D$5,IF($A3702&lt;2000,'BM011'!$D$5,$A3702))),'BM011'!$D$5:$U$607,'BM011'!U$609,0))</f>
        <v>14687.5</v>
      </c>
      <c r="G3702">
        <f>SUMIFS(Baggrundsvariable!D$3:D$296,Baggrundsvariable!$A$3:$A$296,Samlet!$C3702,Baggrundsvariable!$C$3:$C$296,Samlet!$E3702)</f>
        <v>211967</v>
      </c>
      <c r="H3702" s="8">
        <f>SUMIFS(Baggrundsvariable!E$3:E$296,Baggrundsvariable!$A$3:$A$296,Samlet!$C3702,Baggrundsvariable!$C$3:$C$296,Samlet!$E3702)</f>
        <v>0.91666666666666685</v>
      </c>
      <c r="I3702" s="8">
        <f>SUMIFS(Baggrundsvariable!F$3:F$296,Baggrundsvariable!$A$3:$A$296,Samlet!$C3702,Baggrundsvariable!$C$3:$C$296,Samlet!$E3702)</f>
        <v>6.6</v>
      </c>
      <c r="J3702" s="8">
        <f>SUMIFS(Baggrundsvariable!G$3:G$296,Baggrundsvariable!$A$3:$A$296,Samlet!$C3702,Baggrundsvariable!$C$3:$C$296,Samlet!$E3702)</f>
        <v>30.2</v>
      </c>
      <c r="K3702" s="8">
        <f>SUMIFS(Baggrundsvariable!H$3:H$296,Baggrundsvariable!$A$3:$A$296,Samlet!$C3702,Baggrundsvariable!$C$3:$C$296,Samlet!$E3702)</f>
        <v>14.2</v>
      </c>
      <c r="L3702" s="8">
        <f>SUMIFS(Baggrundsvariable!I$3:I$296,Baggrundsvariable!$A$3:$A$296,Samlet!$C3702,Baggrundsvariable!$C$3:$C$296,Samlet!$E3702)</f>
        <v>12.006935944013529</v>
      </c>
    </row>
    <row r="3703" spans="1:12">
      <c r="A3703">
        <v>5220</v>
      </c>
      <c r="B3703" t="s">
        <v>842</v>
      </c>
      <c r="C3703">
        <v>461</v>
      </c>
      <c r="D3703" t="s">
        <v>1280</v>
      </c>
      <c r="E3703">
        <v>2019</v>
      </c>
      <c r="F3703" s="15">
        <f>IF(VLOOKUP(IF($A3703&lt;1500,'BM011'!$D$5,IF($A3703&lt;1800,'BM011'!$D$5,IF($A3703&lt;2000,'BM011'!$D$5,$A3703))),'BM011'!$D$5:$U$607,'BM011'!U$609,0)="BRUG KOM",VLOOKUP($C3703,'BM010'!$C$5:$T$102,'BM010'!T$104,0),VLOOKUP(IF($A3703&lt;1500,'BM011'!$D$5,IF($A3703&lt;1800,'BM011'!$D$5,IF($A3703&lt;2000,'BM011'!$D$5,$A3703))),'BM011'!$D$5:$U$607,'BM011'!U$609,0))</f>
        <v>16554.5</v>
      </c>
      <c r="G3703">
        <f>SUMIFS(Baggrundsvariable!D$3:D$296,Baggrundsvariable!$A$3:$A$296,Samlet!$C3703,Baggrundsvariable!$C$3:$C$296,Samlet!$E3703)</f>
        <v>211967</v>
      </c>
      <c r="H3703" s="8">
        <f>SUMIFS(Baggrundsvariable!E$3:E$296,Baggrundsvariable!$A$3:$A$296,Samlet!$C3703,Baggrundsvariable!$C$3:$C$296,Samlet!$E3703)</f>
        <v>0.91666666666666685</v>
      </c>
      <c r="I3703" s="8">
        <f>SUMIFS(Baggrundsvariable!F$3:F$296,Baggrundsvariable!$A$3:$A$296,Samlet!$C3703,Baggrundsvariable!$C$3:$C$296,Samlet!$E3703)</f>
        <v>6.6</v>
      </c>
      <c r="J3703" s="8">
        <f>SUMIFS(Baggrundsvariable!G$3:G$296,Baggrundsvariable!$A$3:$A$296,Samlet!$C3703,Baggrundsvariable!$C$3:$C$296,Samlet!$E3703)</f>
        <v>30.2</v>
      </c>
      <c r="K3703" s="8">
        <f>SUMIFS(Baggrundsvariable!H$3:H$296,Baggrundsvariable!$A$3:$A$296,Samlet!$C3703,Baggrundsvariable!$C$3:$C$296,Samlet!$E3703)</f>
        <v>14.2</v>
      </c>
      <c r="L3703" s="8">
        <f>SUMIFS(Baggrundsvariable!I$3:I$296,Baggrundsvariable!$A$3:$A$296,Samlet!$C3703,Baggrundsvariable!$C$3:$C$296,Samlet!$E3703)</f>
        <v>12.006935944013529</v>
      </c>
    </row>
    <row r="3704" spans="1:12">
      <c r="A3704">
        <v>5230</v>
      </c>
      <c r="B3704" t="s">
        <v>843</v>
      </c>
      <c r="C3704">
        <v>461</v>
      </c>
      <c r="D3704" t="s">
        <v>1280</v>
      </c>
      <c r="E3704">
        <v>2019</v>
      </c>
      <c r="F3704" s="15">
        <f>IF(VLOOKUP(IF($A3704&lt;1500,'BM011'!$D$5,IF($A3704&lt;1800,'BM011'!$D$5,IF($A3704&lt;2000,'BM011'!$D$5,$A3704))),'BM011'!$D$5:$U$607,'BM011'!U$609,0)="BRUG KOM",VLOOKUP($C3704,'BM010'!$C$5:$T$102,'BM010'!T$104,0),VLOOKUP(IF($A3704&lt;1500,'BM011'!$D$5,IF($A3704&lt;1800,'BM011'!$D$5,IF($A3704&lt;2000,'BM011'!$D$5,$A3704))),'BM011'!$D$5:$U$607,'BM011'!U$609,0))</f>
        <v>21798</v>
      </c>
      <c r="G3704">
        <f>SUMIFS(Baggrundsvariable!D$3:D$296,Baggrundsvariable!$A$3:$A$296,Samlet!$C3704,Baggrundsvariable!$C$3:$C$296,Samlet!$E3704)</f>
        <v>211967</v>
      </c>
      <c r="H3704" s="8">
        <f>SUMIFS(Baggrundsvariable!E$3:E$296,Baggrundsvariable!$A$3:$A$296,Samlet!$C3704,Baggrundsvariable!$C$3:$C$296,Samlet!$E3704)</f>
        <v>0.91666666666666685</v>
      </c>
      <c r="I3704" s="8">
        <f>SUMIFS(Baggrundsvariable!F$3:F$296,Baggrundsvariable!$A$3:$A$296,Samlet!$C3704,Baggrundsvariable!$C$3:$C$296,Samlet!$E3704)</f>
        <v>6.6</v>
      </c>
      <c r="J3704" s="8">
        <f>SUMIFS(Baggrundsvariable!G$3:G$296,Baggrundsvariable!$A$3:$A$296,Samlet!$C3704,Baggrundsvariable!$C$3:$C$296,Samlet!$E3704)</f>
        <v>30.2</v>
      </c>
      <c r="K3704" s="8">
        <f>SUMIFS(Baggrundsvariable!H$3:H$296,Baggrundsvariable!$A$3:$A$296,Samlet!$C3704,Baggrundsvariable!$C$3:$C$296,Samlet!$E3704)</f>
        <v>14.2</v>
      </c>
      <c r="L3704" s="8">
        <f>SUMIFS(Baggrundsvariable!I$3:I$296,Baggrundsvariable!$A$3:$A$296,Samlet!$C3704,Baggrundsvariable!$C$3:$C$296,Samlet!$E3704)</f>
        <v>12.006935944013529</v>
      </c>
    </row>
    <row r="3705" spans="1:12">
      <c r="A3705">
        <v>5240</v>
      </c>
      <c r="B3705" t="s">
        <v>844</v>
      </c>
      <c r="C3705">
        <v>461</v>
      </c>
      <c r="D3705" t="s">
        <v>1280</v>
      </c>
      <c r="E3705">
        <v>2019</v>
      </c>
      <c r="F3705" s="15">
        <f>IF(VLOOKUP(IF($A3705&lt;1500,'BM011'!$D$5,IF($A3705&lt;1800,'BM011'!$D$5,IF($A3705&lt;2000,'BM011'!$D$5,$A3705))),'BM011'!$D$5:$U$607,'BM011'!U$609,0)="BRUG KOM",VLOOKUP($C3705,'BM010'!$C$5:$T$102,'BM010'!T$104,0),VLOOKUP(IF($A3705&lt;1500,'BM011'!$D$5,IF($A3705&lt;1800,'BM011'!$D$5,IF($A3705&lt;2000,'BM011'!$D$5,$A3705))),'BM011'!$D$5:$U$607,'BM011'!U$609,0))</f>
        <v>12459.75</v>
      </c>
      <c r="G3705">
        <f>SUMIFS(Baggrundsvariable!D$3:D$296,Baggrundsvariable!$A$3:$A$296,Samlet!$C3705,Baggrundsvariable!$C$3:$C$296,Samlet!$E3705)</f>
        <v>211967</v>
      </c>
      <c r="H3705" s="8">
        <f>SUMIFS(Baggrundsvariable!E$3:E$296,Baggrundsvariable!$A$3:$A$296,Samlet!$C3705,Baggrundsvariable!$C$3:$C$296,Samlet!$E3705)</f>
        <v>0.91666666666666685</v>
      </c>
      <c r="I3705" s="8">
        <f>SUMIFS(Baggrundsvariable!F$3:F$296,Baggrundsvariable!$A$3:$A$296,Samlet!$C3705,Baggrundsvariable!$C$3:$C$296,Samlet!$E3705)</f>
        <v>6.6</v>
      </c>
      <c r="J3705" s="8">
        <f>SUMIFS(Baggrundsvariable!G$3:G$296,Baggrundsvariable!$A$3:$A$296,Samlet!$C3705,Baggrundsvariable!$C$3:$C$296,Samlet!$E3705)</f>
        <v>30.2</v>
      </c>
      <c r="K3705" s="8">
        <f>SUMIFS(Baggrundsvariable!H$3:H$296,Baggrundsvariable!$A$3:$A$296,Samlet!$C3705,Baggrundsvariable!$C$3:$C$296,Samlet!$E3705)</f>
        <v>14.2</v>
      </c>
      <c r="L3705" s="8">
        <f>SUMIFS(Baggrundsvariable!I$3:I$296,Baggrundsvariable!$A$3:$A$296,Samlet!$C3705,Baggrundsvariable!$C$3:$C$296,Samlet!$E3705)</f>
        <v>12.006935944013529</v>
      </c>
    </row>
    <row r="3706" spans="1:12">
      <c r="A3706">
        <v>5250</v>
      </c>
      <c r="B3706" t="s">
        <v>845</v>
      </c>
      <c r="C3706">
        <v>461</v>
      </c>
      <c r="D3706" t="s">
        <v>1280</v>
      </c>
      <c r="E3706">
        <v>2019</v>
      </c>
      <c r="F3706" s="15">
        <f>IF(VLOOKUP(IF($A3706&lt;1500,'BM011'!$D$5,IF($A3706&lt;1800,'BM011'!$D$5,IF($A3706&lt;2000,'BM011'!$D$5,$A3706))),'BM011'!$D$5:$U$607,'BM011'!U$609,0)="BRUG KOM",VLOOKUP($C3706,'BM010'!$C$5:$T$102,'BM010'!T$104,0),VLOOKUP(IF($A3706&lt;1500,'BM011'!$D$5,IF($A3706&lt;1800,'BM011'!$D$5,IF($A3706&lt;2000,'BM011'!$D$5,$A3706))),'BM011'!$D$5:$U$607,'BM011'!U$609,0))</f>
        <v>16475.75</v>
      </c>
      <c r="G3706">
        <f>SUMIFS(Baggrundsvariable!D$3:D$296,Baggrundsvariable!$A$3:$A$296,Samlet!$C3706,Baggrundsvariable!$C$3:$C$296,Samlet!$E3706)</f>
        <v>211967</v>
      </c>
      <c r="H3706" s="8">
        <f>SUMIFS(Baggrundsvariable!E$3:E$296,Baggrundsvariable!$A$3:$A$296,Samlet!$C3706,Baggrundsvariable!$C$3:$C$296,Samlet!$E3706)</f>
        <v>0.91666666666666685</v>
      </c>
      <c r="I3706" s="8">
        <f>SUMIFS(Baggrundsvariable!F$3:F$296,Baggrundsvariable!$A$3:$A$296,Samlet!$C3706,Baggrundsvariable!$C$3:$C$296,Samlet!$E3706)</f>
        <v>6.6</v>
      </c>
      <c r="J3706" s="8">
        <f>SUMIFS(Baggrundsvariable!G$3:G$296,Baggrundsvariable!$A$3:$A$296,Samlet!$C3706,Baggrundsvariable!$C$3:$C$296,Samlet!$E3706)</f>
        <v>30.2</v>
      </c>
      <c r="K3706" s="8">
        <f>SUMIFS(Baggrundsvariable!H$3:H$296,Baggrundsvariable!$A$3:$A$296,Samlet!$C3706,Baggrundsvariable!$C$3:$C$296,Samlet!$E3706)</f>
        <v>14.2</v>
      </c>
      <c r="L3706" s="8">
        <f>SUMIFS(Baggrundsvariable!I$3:I$296,Baggrundsvariable!$A$3:$A$296,Samlet!$C3706,Baggrundsvariable!$C$3:$C$296,Samlet!$E3706)</f>
        <v>12.006935944013529</v>
      </c>
    </row>
    <row r="3707" spans="1:12">
      <c r="A3707">
        <v>5260</v>
      </c>
      <c r="B3707" t="s">
        <v>846</v>
      </c>
      <c r="C3707">
        <v>461</v>
      </c>
      <c r="D3707" t="s">
        <v>1280</v>
      </c>
      <c r="E3707">
        <v>2019</v>
      </c>
      <c r="F3707" s="15">
        <f>IF(VLOOKUP(IF($A3707&lt;1500,'BM011'!$D$5,IF($A3707&lt;1800,'BM011'!$D$5,IF($A3707&lt;2000,'BM011'!$D$5,$A3707))),'BM011'!$D$5:$U$607,'BM011'!U$609,0)="BRUG KOM",VLOOKUP($C3707,'BM010'!$C$5:$T$102,'BM010'!T$104,0),VLOOKUP(IF($A3707&lt;1500,'BM011'!$D$5,IF($A3707&lt;1800,'BM011'!$D$5,IF($A3707&lt;2000,'BM011'!$D$5,$A3707))),'BM011'!$D$5:$U$607,'BM011'!U$609,0))</f>
        <v>14853.5</v>
      </c>
      <c r="G3707">
        <f>SUMIFS(Baggrundsvariable!D$3:D$296,Baggrundsvariable!$A$3:$A$296,Samlet!$C3707,Baggrundsvariable!$C$3:$C$296,Samlet!$E3707)</f>
        <v>211967</v>
      </c>
      <c r="H3707" s="8">
        <f>SUMIFS(Baggrundsvariable!E$3:E$296,Baggrundsvariable!$A$3:$A$296,Samlet!$C3707,Baggrundsvariable!$C$3:$C$296,Samlet!$E3707)</f>
        <v>0.91666666666666685</v>
      </c>
      <c r="I3707" s="8">
        <f>SUMIFS(Baggrundsvariable!F$3:F$296,Baggrundsvariable!$A$3:$A$296,Samlet!$C3707,Baggrundsvariable!$C$3:$C$296,Samlet!$E3707)</f>
        <v>6.6</v>
      </c>
      <c r="J3707" s="8">
        <f>SUMIFS(Baggrundsvariable!G$3:G$296,Baggrundsvariable!$A$3:$A$296,Samlet!$C3707,Baggrundsvariable!$C$3:$C$296,Samlet!$E3707)</f>
        <v>30.2</v>
      </c>
      <c r="K3707" s="8">
        <f>SUMIFS(Baggrundsvariable!H$3:H$296,Baggrundsvariable!$A$3:$A$296,Samlet!$C3707,Baggrundsvariable!$C$3:$C$296,Samlet!$E3707)</f>
        <v>14.2</v>
      </c>
      <c r="L3707" s="8">
        <f>SUMIFS(Baggrundsvariable!I$3:I$296,Baggrundsvariable!$A$3:$A$296,Samlet!$C3707,Baggrundsvariable!$C$3:$C$296,Samlet!$E3707)</f>
        <v>12.006935944013529</v>
      </c>
    </row>
    <row r="3708" spans="1:12">
      <c r="A3708">
        <v>5270</v>
      </c>
      <c r="B3708" t="s">
        <v>847</v>
      </c>
      <c r="C3708">
        <v>461</v>
      </c>
      <c r="D3708" t="s">
        <v>1280</v>
      </c>
      <c r="E3708">
        <v>2019</v>
      </c>
      <c r="F3708" s="15">
        <f>IF(VLOOKUP(IF($A3708&lt;1500,'BM011'!$D$5,IF($A3708&lt;1800,'BM011'!$D$5,IF($A3708&lt;2000,'BM011'!$D$5,$A3708))),'BM011'!$D$5:$U$607,'BM011'!U$609,0)="BRUG KOM",VLOOKUP($C3708,'BM010'!$C$5:$T$102,'BM010'!T$104,0),VLOOKUP(IF($A3708&lt;1500,'BM011'!$D$5,IF($A3708&lt;1800,'BM011'!$D$5,IF($A3708&lt;2000,'BM011'!$D$5,$A3708))),'BM011'!$D$5:$U$607,'BM011'!U$609,0))</f>
        <v>13456.5</v>
      </c>
      <c r="G3708">
        <f>SUMIFS(Baggrundsvariable!D$3:D$296,Baggrundsvariable!$A$3:$A$296,Samlet!$C3708,Baggrundsvariable!$C$3:$C$296,Samlet!$E3708)</f>
        <v>211967</v>
      </c>
      <c r="H3708" s="8">
        <f>SUMIFS(Baggrundsvariable!E$3:E$296,Baggrundsvariable!$A$3:$A$296,Samlet!$C3708,Baggrundsvariable!$C$3:$C$296,Samlet!$E3708)</f>
        <v>0.91666666666666685</v>
      </c>
      <c r="I3708" s="8">
        <f>SUMIFS(Baggrundsvariable!F$3:F$296,Baggrundsvariable!$A$3:$A$296,Samlet!$C3708,Baggrundsvariable!$C$3:$C$296,Samlet!$E3708)</f>
        <v>6.6</v>
      </c>
      <c r="J3708" s="8">
        <f>SUMIFS(Baggrundsvariable!G$3:G$296,Baggrundsvariable!$A$3:$A$296,Samlet!$C3708,Baggrundsvariable!$C$3:$C$296,Samlet!$E3708)</f>
        <v>30.2</v>
      </c>
      <c r="K3708" s="8">
        <f>SUMIFS(Baggrundsvariable!H$3:H$296,Baggrundsvariable!$A$3:$A$296,Samlet!$C3708,Baggrundsvariable!$C$3:$C$296,Samlet!$E3708)</f>
        <v>14.2</v>
      </c>
      <c r="L3708" s="8">
        <f>SUMIFS(Baggrundsvariable!I$3:I$296,Baggrundsvariable!$A$3:$A$296,Samlet!$C3708,Baggrundsvariable!$C$3:$C$296,Samlet!$E3708)</f>
        <v>12.006935944013529</v>
      </c>
    </row>
    <row r="3709" spans="1:12">
      <c r="A3709">
        <v>5270</v>
      </c>
      <c r="B3709" t="s">
        <v>847</v>
      </c>
      <c r="C3709">
        <v>480</v>
      </c>
      <c r="D3709" t="s">
        <v>1281</v>
      </c>
      <c r="E3709">
        <v>2019</v>
      </c>
      <c r="F3709" s="15">
        <f>IF(VLOOKUP(IF($A3709&lt;1500,'BM011'!$D$5,IF($A3709&lt;1800,'BM011'!$D$5,IF($A3709&lt;2000,'BM011'!$D$5,$A3709))),'BM011'!$D$5:$U$607,'BM011'!U$609,0)="BRUG KOM",VLOOKUP($C3709,'BM010'!$C$5:$T$102,'BM010'!T$104,0),VLOOKUP(IF($A3709&lt;1500,'BM011'!$D$5,IF($A3709&lt;1800,'BM011'!$D$5,IF($A3709&lt;2000,'BM011'!$D$5,$A3709))),'BM011'!$D$5:$U$607,'BM011'!U$609,0))</f>
        <v>13456.5</v>
      </c>
      <c r="G3709">
        <f>SUMIFS(Baggrundsvariable!D$3:D$296,Baggrundsvariable!$A$3:$A$296,Samlet!$C3709,Baggrundsvariable!$C$3:$C$296,Samlet!$E3709)</f>
        <v>214266</v>
      </c>
      <c r="H3709" s="8">
        <f>SUMIFS(Baggrundsvariable!E$3:E$296,Baggrundsvariable!$A$3:$A$296,Samlet!$C3709,Baggrundsvariable!$C$3:$C$296,Samlet!$E3709)</f>
        <v>0.75833333333333319</v>
      </c>
      <c r="I3709" s="8">
        <f>SUMIFS(Baggrundsvariable!F$3:F$296,Baggrundsvariable!$A$3:$A$296,Samlet!$C3709,Baggrundsvariable!$C$3:$C$296,Samlet!$E3709)</f>
        <v>7.5</v>
      </c>
      <c r="J3709" s="8">
        <f>SUMIFS(Baggrundsvariable!G$3:G$296,Baggrundsvariable!$A$3:$A$296,Samlet!$C3709,Baggrundsvariable!$C$3:$C$296,Samlet!$E3709)</f>
        <v>16.5</v>
      </c>
      <c r="K3709" s="8">
        <f>SUMIFS(Baggrundsvariable!H$3:H$296,Baggrundsvariable!$A$3:$A$296,Samlet!$C3709,Baggrundsvariable!$C$3:$C$296,Samlet!$E3709)</f>
        <v>10.3</v>
      </c>
      <c r="L3709" s="8">
        <f>SUMIFS(Baggrundsvariable!I$3:I$296,Baggrundsvariable!$A$3:$A$296,Samlet!$C3709,Baggrundsvariable!$C$3:$C$296,Samlet!$E3709)</f>
        <v>4.0081744556670333</v>
      </c>
    </row>
    <row r="3710" spans="1:12">
      <c r="A3710">
        <v>5290</v>
      </c>
      <c r="B3710" t="s">
        <v>848</v>
      </c>
      <c r="C3710">
        <v>440</v>
      </c>
      <c r="D3710" t="s">
        <v>1282</v>
      </c>
      <c r="E3710">
        <v>2019</v>
      </c>
      <c r="F3710" s="15">
        <f>IF(VLOOKUP(IF($A3710&lt;1500,'BM011'!$D$5,IF($A3710&lt;1800,'BM011'!$D$5,IF($A3710&lt;2000,'BM011'!$D$5,$A3710))),'BM011'!$D$5:$U$607,'BM011'!U$609,0)="BRUG KOM",VLOOKUP($C3710,'BM010'!$C$5:$T$102,'BM010'!T$104,0),VLOOKUP(IF($A3710&lt;1500,'BM011'!$D$5,IF($A3710&lt;1800,'BM011'!$D$5,IF($A3710&lt;2000,'BM011'!$D$5,$A3710))),'BM011'!$D$5:$U$607,'BM011'!U$609,0))</f>
        <v>7445</v>
      </c>
      <c r="G3710">
        <f>SUMIFS(Baggrundsvariable!D$3:D$296,Baggrundsvariable!$A$3:$A$296,Samlet!$C3710,Baggrundsvariable!$C$3:$C$296,Samlet!$E3710)</f>
        <v>222244</v>
      </c>
      <c r="H3710" s="8">
        <f>SUMIFS(Baggrundsvariable!E$3:E$296,Baggrundsvariable!$A$3:$A$296,Samlet!$C3710,Baggrundsvariable!$C$3:$C$296,Samlet!$E3710)</f>
        <v>0.55833333333333324</v>
      </c>
      <c r="I3710" s="8">
        <f>SUMIFS(Baggrundsvariable!F$3:F$296,Baggrundsvariable!$A$3:$A$296,Samlet!$C3710,Baggrundsvariable!$C$3:$C$296,Samlet!$E3710)</f>
        <v>4.8</v>
      </c>
      <c r="J3710" s="8">
        <f>SUMIFS(Baggrundsvariable!G$3:G$296,Baggrundsvariable!$A$3:$A$296,Samlet!$C3710,Baggrundsvariable!$C$3:$C$296,Samlet!$E3710)</f>
        <v>16.5</v>
      </c>
      <c r="K3710" s="8">
        <f>SUMIFS(Baggrundsvariable!H$3:H$296,Baggrundsvariable!$A$3:$A$296,Samlet!$C3710,Baggrundsvariable!$C$3:$C$296,Samlet!$E3710)</f>
        <v>11.3</v>
      </c>
      <c r="L3710" s="8">
        <f>SUMIFS(Baggrundsvariable!I$3:I$296,Baggrundsvariable!$A$3:$A$296,Samlet!$C3710,Baggrundsvariable!$C$3:$C$296,Samlet!$E3710)</f>
        <v>4.8962794994541019</v>
      </c>
    </row>
    <row r="3711" spans="1:12">
      <c r="A3711">
        <v>5300</v>
      </c>
      <c r="B3711" t="s">
        <v>849</v>
      </c>
      <c r="C3711">
        <v>440</v>
      </c>
      <c r="D3711" t="s">
        <v>1282</v>
      </c>
      <c r="E3711">
        <v>2019</v>
      </c>
      <c r="F3711" s="15">
        <f>IF(VLOOKUP(IF($A3711&lt;1500,'BM011'!$D$5,IF($A3711&lt;1800,'BM011'!$D$5,IF($A3711&lt;2000,'BM011'!$D$5,$A3711))),'BM011'!$D$5:$U$607,'BM011'!U$609,0)="BRUG KOM",VLOOKUP($C3711,'BM010'!$C$5:$T$102,'BM010'!T$104,0),VLOOKUP(IF($A3711&lt;1500,'BM011'!$D$5,IF($A3711&lt;1800,'BM011'!$D$5,IF($A3711&lt;2000,'BM011'!$D$5,$A3711))),'BM011'!$D$5:$U$607,'BM011'!U$609,0))</f>
        <v>14545.75</v>
      </c>
      <c r="G3711">
        <f>SUMIFS(Baggrundsvariable!D$3:D$296,Baggrundsvariable!$A$3:$A$296,Samlet!$C3711,Baggrundsvariable!$C$3:$C$296,Samlet!$E3711)</f>
        <v>222244</v>
      </c>
      <c r="H3711" s="8">
        <f>SUMIFS(Baggrundsvariable!E$3:E$296,Baggrundsvariable!$A$3:$A$296,Samlet!$C3711,Baggrundsvariable!$C$3:$C$296,Samlet!$E3711)</f>
        <v>0.55833333333333324</v>
      </c>
      <c r="I3711" s="8">
        <f>SUMIFS(Baggrundsvariable!F$3:F$296,Baggrundsvariable!$A$3:$A$296,Samlet!$C3711,Baggrundsvariable!$C$3:$C$296,Samlet!$E3711)</f>
        <v>4.8</v>
      </c>
      <c r="J3711" s="8">
        <f>SUMIFS(Baggrundsvariable!G$3:G$296,Baggrundsvariable!$A$3:$A$296,Samlet!$C3711,Baggrundsvariable!$C$3:$C$296,Samlet!$E3711)</f>
        <v>16.5</v>
      </c>
      <c r="K3711" s="8">
        <f>SUMIFS(Baggrundsvariable!H$3:H$296,Baggrundsvariable!$A$3:$A$296,Samlet!$C3711,Baggrundsvariable!$C$3:$C$296,Samlet!$E3711)</f>
        <v>11.3</v>
      </c>
      <c r="L3711" s="8">
        <f>SUMIFS(Baggrundsvariable!I$3:I$296,Baggrundsvariable!$A$3:$A$296,Samlet!$C3711,Baggrundsvariable!$C$3:$C$296,Samlet!$E3711)</f>
        <v>4.8962794994541019</v>
      </c>
    </row>
    <row r="3712" spans="1:12">
      <c r="A3712">
        <v>5320</v>
      </c>
      <c r="B3712" t="s">
        <v>850</v>
      </c>
      <c r="C3712">
        <v>461</v>
      </c>
      <c r="D3712" t="s">
        <v>1280</v>
      </c>
      <c r="E3712">
        <v>2019</v>
      </c>
      <c r="F3712" s="15">
        <f>IF(VLOOKUP(IF($A3712&lt;1500,'BM011'!$D$5,IF($A3712&lt;1800,'BM011'!$D$5,IF($A3712&lt;2000,'BM011'!$D$5,$A3712))),'BM011'!$D$5:$U$607,'BM011'!U$609,0)="BRUG KOM",VLOOKUP($C3712,'BM010'!$C$5:$T$102,'BM010'!T$104,0),VLOOKUP(IF($A3712&lt;1500,'BM011'!$D$5,IF($A3712&lt;1800,'BM011'!$D$5,IF($A3712&lt;2000,'BM011'!$D$5,$A3712))),'BM011'!$D$5:$U$607,'BM011'!U$609,0))</f>
        <v>12786.25</v>
      </c>
      <c r="G3712">
        <f>SUMIFS(Baggrundsvariable!D$3:D$296,Baggrundsvariable!$A$3:$A$296,Samlet!$C3712,Baggrundsvariable!$C$3:$C$296,Samlet!$E3712)</f>
        <v>211967</v>
      </c>
      <c r="H3712" s="8">
        <f>SUMIFS(Baggrundsvariable!E$3:E$296,Baggrundsvariable!$A$3:$A$296,Samlet!$C3712,Baggrundsvariable!$C$3:$C$296,Samlet!$E3712)</f>
        <v>0.91666666666666685</v>
      </c>
      <c r="I3712" s="8">
        <f>SUMIFS(Baggrundsvariable!F$3:F$296,Baggrundsvariable!$A$3:$A$296,Samlet!$C3712,Baggrundsvariable!$C$3:$C$296,Samlet!$E3712)</f>
        <v>6.6</v>
      </c>
      <c r="J3712" s="8">
        <f>SUMIFS(Baggrundsvariable!G$3:G$296,Baggrundsvariable!$A$3:$A$296,Samlet!$C3712,Baggrundsvariable!$C$3:$C$296,Samlet!$E3712)</f>
        <v>30.2</v>
      </c>
      <c r="K3712" s="8">
        <f>SUMIFS(Baggrundsvariable!H$3:H$296,Baggrundsvariable!$A$3:$A$296,Samlet!$C3712,Baggrundsvariable!$C$3:$C$296,Samlet!$E3712)</f>
        <v>14.2</v>
      </c>
      <c r="L3712" s="8">
        <f>SUMIFS(Baggrundsvariable!I$3:I$296,Baggrundsvariable!$A$3:$A$296,Samlet!$C3712,Baggrundsvariable!$C$3:$C$296,Samlet!$E3712)</f>
        <v>12.006935944013529</v>
      </c>
    </row>
    <row r="3713" spans="1:12">
      <c r="A3713">
        <v>5330</v>
      </c>
      <c r="B3713" t="s">
        <v>851</v>
      </c>
      <c r="C3713">
        <v>440</v>
      </c>
      <c r="D3713" t="s">
        <v>1282</v>
      </c>
      <c r="E3713">
        <v>2019</v>
      </c>
      <c r="F3713" s="15">
        <f>IF(VLOOKUP(IF($A3713&lt;1500,'BM011'!$D$5,IF($A3713&lt;1800,'BM011'!$D$5,IF($A3713&lt;2000,'BM011'!$D$5,$A3713))),'BM011'!$D$5:$U$607,'BM011'!U$609,0)="BRUG KOM",VLOOKUP($C3713,'BM010'!$C$5:$T$102,'BM010'!T$104,0),VLOOKUP(IF($A3713&lt;1500,'BM011'!$D$5,IF($A3713&lt;1800,'BM011'!$D$5,IF($A3713&lt;2000,'BM011'!$D$5,$A3713))),'BM011'!$D$5:$U$607,'BM011'!U$609,0))</f>
        <v>10148.75</v>
      </c>
      <c r="G3713">
        <f>SUMIFS(Baggrundsvariable!D$3:D$296,Baggrundsvariable!$A$3:$A$296,Samlet!$C3713,Baggrundsvariable!$C$3:$C$296,Samlet!$E3713)</f>
        <v>222244</v>
      </c>
      <c r="H3713" s="8">
        <f>SUMIFS(Baggrundsvariable!E$3:E$296,Baggrundsvariable!$A$3:$A$296,Samlet!$C3713,Baggrundsvariable!$C$3:$C$296,Samlet!$E3713)</f>
        <v>0.55833333333333324</v>
      </c>
      <c r="I3713" s="8">
        <f>SUMIFS(Baggrundsvariable!F$3:F$296,Baggrundsvariable!$A$3:$A$296,Samlet!$C3713,Baggrundsvariable!$C$3:$C$296,Samlet!$E3713)</f>
        <v>4.8</v>
      </c>
      <c r="J3713" s="8">
        <f>SUMIFS(Baggrundsvariable!G$3:G$296,Baggrundsvariable!$A$3:$A$296,Samlet!$C3713,Baggrundsvariable!$C$3:$C$296,Samlet!$E3713)</f>
        <v>16.5</v>
      </c>
      <c r="K3713" s="8">
        <f>SUMIFS(Baggrundsvariable!H$3:H$296,Baggrundsvariable!$A$3:$A$296,Samlet!$C3713,Baggrundsvariable!$C$3:$C$296,Samlet!$E3713)</f>
        <v>11.3</v>
      </c>
      <c r="L3713" s="8">
        <f>SUMIFS(Baggrundsvariable!I$3:I$296,Baggrundsvariable!$A$3:$A$296,Samlet!$C3713,Baggrundsvariable!$C$3:$C$296,Samlet!$E3713)</f>
        <v>4.8962794994541019</v>
      </c>
    </row>
    <row r="3714" spans="1:12">
      <c r="A3714">
        <v>5330</v>
      </c>
      <c r="B3714" t="s">
        <v>851</v>
      </c>
      <c r="C3714">
        <v>461</v>
      </c>
      <c r="D3714" t="s">
        <v>1280</v>
      </c>
      <c r="E3714">
        <v>2019</v>
      </c>
      <c r="F3714" s="15">
        <f>IF(VLOOKUP(IF($A3714&lt;1500,'BM011'!$D$5,IF($A3714&lt;1800,'BM011'!$D$5,IF($A3714&lt;2000,'BM011'!$D$5,$A3714))),'BM011'!$D$5:$U$607,'BM011'!U$609,0)="BRUG KOM",VLOOKUP($C3714,'BM010'!$C$5:$T$102,'BM010'!T$104,0),VLOOKUP(IF($A3714&lt;1500,'BM011'!$D$5,IF($A3714&lt;1800,'BM011'!$D$5,IF($A3714&lt;2000,'BM011'!$D$5,$A3714))),'BM011'!$D$5:$U$607,'BM011'!U$609,0))</f>
        <v>10148.75</v>
      </c>
      <c r="G3714">
        <f>SUMIFS(Baggrundsvariable!D$3:D$296,Baggrundsvariable!$A$3:$A$296,Samlet!$C3714,Baggrundsvariable!$C$3:$C$296,Samlet!$E3714)</f>
        <v>211967</v>
      </c>
      <c r="H3714" s="8">
        <f>SUMIFS(Baggrundsvariable!E$3:E$296,Baggrundsvariable!$A$3:$A$296,Samlet!$C3714,Baggrundsvariable!$C$3:$C$296,Samlet!$E3714)</f>
        <v>0.91666666666666685</v>
      </c>
      <c r="I3714" s="8">
        <f>SUMIFS(Baggrundsvariable!F$3:F$296,Baggrundsvariable!$A$3:$A$296,Samlet!$C3714,Baggrundsvariable!$C$3:$C$296,Samlet!$E3714)</f>
        <v>6.6</v>
      </c>
      <c r="J3714" s="8">
        <f>SUMIFS(Baggrundsvariable!G$3:G$296,Baggrundsvariable!$A$3:$A$296,Samlet!$C3714,Baggrundsvariable!$C$3:$C$296,Samlet!$E3714)</f>
        <v>30.2</v>
      </c>
      <c r="K3714" s="8">
        <f>SUMIFS(Baggrundsvariable!H$3:H$296,Baggrundsvariable!$A$3:$A$296,Samlet!$C3714,Baggrundsvariable!$C$3:$C$296,Samlet!$E3714)</f>
        <v>14.2</v>
      </c>
      <c r="L3714" s="8">
        <f>SUMIFS(Baggrundsvariable!I$3:I$296,Baggrundsvariable!$A$3:$A$296,Samlet!$C3714,Baggrundsvariable!$C$3:$C$296,Samlet!$E3714)</f>
        <v>12.006935944013529</v>
      </c>
    </row>
    <row r="3715" spans="1:12">
      <c r="A3715">
        <v>5350</v>
      </c>
      <c r="B3715" t="s">
        <v>852</v>
      </c>
      <c r="C3715">
        <v>440</v>
      </c>
      <c r="D3715" t="s">
        <v>1282</v>
      </c>
      <c r="E3715">
        <v>2019</v>
      </c>
      <c r="F3715" s="15">
        <f>IF(VLOOKUP(IF($A3715&lt;1500,'BM011'!$D$5,IF($A3715&lt;1800,'BM011'!$D$5,IF($A3715&lt;2000,'BM011'!$D$5,$A3715))),'BM011'!$D$5:$U$607,'BM011'!U$609,0)="BRUG KOM",VLOOKUP($C3715,'BM010'!$C$5:$T$102,'BM010'!T$104,0),VLOOKUP(IF($A3715&lt;1500,'BM011'!$D$5,IF($A3715&lt;1800,'BM011'!$D$5,IF($A3715&lt;2000,'BM011'!$D$5,$A3715))),'BM011'!$D$5:$U$607,'BM011'!U$609,0))</f>
        <v>10961.5</v>
      </c>
      <c r="G3715">
        <f>SUMIFS(Baggrundsvariable!D$3:D$296,Baggrundsvariable!$A$3:$A$296,Samlet!$C3715,Baggrundsvariable!$C$3:$C$296,Samlet!$E3715)</f>
        <v>222244</v>
      </c>
      <c r="H3715" s="8">
        <f>SUMIFS(Baggrundsvariable!E$3:E$296,Baggrundsvariable!$A$3:$A$296,Samlet!$C3715,Baggrundsvariable!$C$3:$C$296,Samlet!$E3715)</f>
        <v>0.55833333333333324</v>
      </c>
      <c r="I3715" s="8">
        <f>SUMIFS(Baggrundsvariable!F$3:F$296,Baggrundsvariable!$A$3:$A$296,Samlet!$C3715,Baggrundsvariable!$C$3:$C$296,Samlet!$E3715)</f>
        <v>4.8</v>
      </c>
      <c r="J3715" s="8">
        <f>SUMIFS(Baggrundsvariable!G$3:G$296,Baggrundsvariable!$A$3:$A$296,Samlet!$C3715,Baggrundsvariable!$C$3:$C$296,Samlet!$E3715)</f>
        <v>16.5</v>
      </c>
      <c r="K3715" s="8">
        <f>SUMIFS(Baggrundsvariable!H$3:H$296,Baggrundsvariable!$A$3:$A$296,Samlet!$C3715,Baggrundsvariable!$C$3:$C$296,Samlet!$E3715)</f>
        <v>11.3</v>
      </c>
      <c r="L3715" s="8">
        <f>SUMIFS(Baggrundsvariable!I$3:I$296,Baggrundsvariable!$A$3:$A$296,Samlet!$C3715,Baggrundsvariable!$C$3:$C$296,Samlet!$E3715)</f>
        <v>4.8962794994541019</v>
      </c>
    </row>
    <row r="3716" spans="1:12">
      <c r="A3716">
        <v>5370</v>
      </c>
      <c r="B3716" t="s">
        <v>853</v>
      </c>
      <c r="C3716">
        <v>440</v>
      </c>
      <c r="D3716" t="s">
        <v>1282</v>
      </c>
      <c r="E3716">
        <v>2019</v>
      </c>
      <c r="F3716" s="15">
        <f>IF(VLOOKUP(IF($A3716&lt;1500,'BM011'!$D$5,IF($A3716&lt;1800,'BM011'!$D$5,IF($A3716&lt;2000,'BM011'!$D$5,$A3716))),'BM011'!$D$5:$U$607,'BM011'!U$609,0)="BRUG KOM",VLOOKUP($C3716,'BM010'!$C$5:$T$102,'BM010'!T$104,0),VLOOKUP(IF($A3716&lt;1500,'BM011'!$D$5,IF($A3716&lt;1800,'BM011'!$D$5,IF($A3716&lt;2000,'BM011'!$D$5,$A3716))),'BM011'!$D$5:$U$607,'BM011'!U$609,0))</f>
        <v>5463</v>
      </c>
      <c r="G3716">
        <f>SUMIFS(Baggrundsvariable!D$3:D$296,Baggrundsvariable!$A$3:$A$296,Samlet!$C3716,Baggrundsvariable!$C$3:$C$296,Samlet!$E3716)</f>
        <v>222244</v>
      </c>
      <c r="H3716" s="8">
        <f>SUMIFS(Baggrundsvariable!E$3:E$296,Baggrundsvariable!$A$3:$A$296,Samlet!$C3716,Baggrundsvariable!$C$3:$C$296,Samlet!$E3716)</f>
        <v>0.55833333333333324</v>
      </c>
      <c r="I3716" s="8">
        <f>SUMIFS(Baggrundsvariable!F$3:F$296,Baggrundsvariable!$A$3:$A$296,Samlet!$C3716,Baggrundsvariable!$C$3:$C$296,Samlet!$E3716)</f>
        <v>4.8</v>
      </c>
      <c r="J3716" s="8">
        <f>SUMIFS(Baggrundsvariable!G$3:G$296,Baggrundsvariable!$A$3:$A$296,Samlet!$C3716,Baggrundsvariable!$C$3:$C$296,Samlet!$E3716)</f>
        <v>16.5</v>
      </c>
      <c r="K3716" s="8">
        <f>SUMIFS(Baggrundsvariable!H$3:H$296,Baggrundsvariable!$A$3:$A$296,Samlet!$C3716,Baggrundsvariable!$C$3:$C$296,Samlet!$E3716)</f>
        <v>11.3</v>
      </c>
      <c r="L3716" s="8">
        <f>SUMIFS(Baggrundsvariable!I$3:I$296,Baggrundsvariable!$A$3:$A$296,Samlet!$C3716,Baggrundsvariable!$C$3:$C$296,Samlet!$E3716)</f>
        <v>4.8962794994541019</v>
      </c>
    </row>
    <row r="3717" spans="1:12">
      <c r="A3717">
        <v>5380</v>
      </c>
      <c r="B3717" t="s">
        <v>854</v>
      </c>
      <c r="C3717">
        <v>440</v>
      </c>
      <c r="D3717" t="s">
        <v>1282</v>
      </c>
      <c r="E3717">
        <v>2019</v>
      </c>
      <c r="F3717" s="15">
        <f>IF(VLOOKUP(IF($A3717&lt;1500,'BM011'!$D$5,IF($A3717&lt;1800,'BM011'!$D$5,IF($A3717&lt;2000,'BM011'!$D$5,$A3717))),'BM011'!$D$5:$U$607,'BM011'!U$609,0)="BRUG KOM",VLOOKUP($C3717,'BM010'!$C$5:$T$102,'BM010'!T$104,0),VLOOKUP(IF($A3717&lt;1500,'BM011'!$D$5,IF($A3717&lt;1800,'BM011'!$D$5,IF($A3717&lt;2000,'BM011'!$D$5,$A3717))),'BM011'!$D$5:$U$607,'BM011'!U$609,0))</f>
        <v>10961.5</v>
      </c>
      <c r="G3717">
        <f>SUMIFS(Baggrundsvariable!D$3:D$296,Baggrundsvariable!$A$3:$A$296,Samlet!$C3717,Baggrundsvariable!$C$3:$C$296,Samlet!$E3717)</f>
        <v>222244</v>
      </c>
      <c r="H3717" s="8">
        <f>SUMIFS(Baggrundsvariable!E$3:E$296,Baggrundsvariable!$A$3:$A$296,Samlet!$C3717,Baggrundsvariable!$C$3:$C$296,Samlet!$E3717)</f>
        <v>0.55833333333333324</v>
      </c>
      <c r="I3717" s="8">
        <f>SUMIFS(Baggrundsvariable!F$3:F$296,Baggrundsvariable!$A$3:$A$296,Samlet!$C3717,Baggrundsvariable!$C$3:$C$296,Samlet!$E3717)</f>
        <v>4.8</v>
      </c>
      <c r="J3717" s="8">
        <f>SUMIFS(Baggrundsvariable!G$3:G$296,Baggrundsvariable!$A$3:$A$296,Samlet!$C3717,Baggrundsvariable!$C$3:$C$296,Samlet!$E3717)</f>
        <v>16.5</v>
      </c>
      <c r="K3717" s="8">
        <f>SUMIFS(Baggrundsvariable!H$3:H$296,Baggrundsvariable!$A$3:$A$296,Samlet!$C3717,Baggrundsvariable!$C$3:$C$296,Samlet!$E3717)</f>
        <v>11.3</v>
      </c>
      <c r="L3717" s="8">
        <f>SUMIFS(Baggrundsvariable!I$3:I$296,Baggrundsvariable!$A$3:$A$296,Samlet!$C3717,Baggrundsvariable!$C$3:$C$296,Samlet!$E3717)</f>
        <v>4.8962794994541019</v>
      </c>
    </row>
    <row r="3718" spans="1:12">
      <c r="A3718">
        <v>5390</v>
      </c>
      <c r="B3718" t="s">
        <v>855</v>
      </c>
      <c r="C3718">
        <v>440</v>
      </c>
      <c r="D3718" t="s">
        <v>1282</v>
      </c>
      <c r="E3718">
        <v>2019</v>
      </c>
      <c r="F3718" s="15">
        <f>IF(VLOOKUP(IF($A3718&lt;1500,'BM011'!$D$5,IF($A3718&lt;1800,'BM011'!$D$5,IF($A3718&lt;2000,'BM011'!$D$5,$A3718))),'BM011'!$D$5:$U$607,'BM011'!U$609,0)="BRUG KOM",VLOOKUP($C3718,'BM010'!$C$5:$T$102,'BM010'!T$104,0),VLOOKUP(IF($A3718&lt;1500,'BM011'!$D$5,IF($A3718&lt;1800,'BM011'!$D$5,IF($A3718&lt;2000,'BM011'!$D$5,$A3718))),'BM011'!$D$5:$U$607,'BM011'!U$609,0))</f>
        <v>10961.5</v>
      </c>
      <c r="G3718">
        <f>SUMIFS(Baggrundsvariable!D$3:D$296,Baggrundsvariable!$A$3:$A$296,Samlet!$C3718,Baggrundsvariable!$C$3:$C$296,Samlet!$E3718)</f>
        <v>222244</v>
      </c>
      <c r="H3718" s="8">
        <f>SUMIFS(Baggrundsvariable!E$3:E$296,Baggrundsvariable!$A$3:$A$296,Samlet!$C3718,Baggrundsvariable!$C$3:$C$296,Samlet!$E3718)</f>
        <v>0.55833333333333324</v>
      </c>
      <c r="I3718" s="8">
        <f>SUMIFS(Baggrundsvariable!F$3:F$296,Baggrundsvariable!$A$3:$A$296,Samlet!$C3718,Baggrundsvariable!$C$3:$C$296,Samlet!$E3718)</f>
        <v>4.8</v>
      </c>
      <c r="J3718" s="8">
        <f>SUMIFS(Baggrundsvariable!G$3:G$296,Baggrundsvariable!$A$3:$A$296,Samlet!$C3718,Baggrundsvariable!$C$3:$C$296,Samlet!$E3718)</f>
        <v>16.5</v>
      </c>
      <c r="K3718" s="8">
        <f>SUMIFS(Baggrundsvariable!H$3:H$296,Baggrundsvariable!$A$3:$A$296,Samlet!$C3718,Baggrundsvariable!$C$3:$C$296,Samlet!$E3718)</f>
        <v>11.3</v>
      </c>
      <c r="L3718" s="8">
        <f>SUMIFS(Baggrundsvariable!I$3:I$296,Baggrundsvariable!$A$3:$A$296,Samlet!$C3718,Baggrundsvariable!$C$3:$C$296,Samlet!$E3718)</f>
        <v>4.8962794994541019</v>
      </c>
    </row>
    <row r="3719" spans="1:12">
      <c r="A3719">
        <v>5400</v>
      </c>
      <c r="B3719" t="s">
        <v>856</v>
      </c>
      <c r="C3719">
        <v>480</v>
      </c>
      <c r="D3719" t="s">
        <v>1281</v>
      </c>
      <c r="E3719">
        <v>2019</v>
      </c>
      <c r="F3719" s="15">
        <f>IF(VLOOKUP(IF($A3719&lt;1500,'BM011'!$D$5,IF($A3719&lt;1800,'BM011'!$D$5,IF($A3719&lt;2000,'BM011'!$D$5,$A3719))),'BM011'!$D$5:$U$607,'BM011'!U$609,0)="BRUG KOM",VLOOKUP($C3719,'BM010'!$C$5:$T$102,'BM010'!T$104,0),VLOOKUP(IF($A3719&lt;1500,'BM011'!$D$5,IF($A3719&lt;1800,'BM011'!$D$5,IF($A3719&lt;2000,'BM011'!$D$5,$A3719))),'BM011'!$D$5:$U$607,'BM011'!U$609,0))</f>
        <v>7626.75</v>
      </c>
      <c r="G3719">
        <f>SUMIFS(Baggrundsvariable!D$3:D$296,Baggrundsvariable!$A$3:$A$296,Samlet!$C3719,Baggrundsvariable!$C$3:$C$296,Samlet!$E3719)</f>
        <v>214266</v>
      </c>
      <c r="H3719" s="8">
        <f>SUMIFS(Baggrundsvariable!E$3:E$296,Baggrundsvariable!$A$3:$A$296,Samlet!$C3719,Baggrundsvariable!$C$3:$C$296,Samlet!$E3719)</f>
        <v>0.75833333333333319</v>
      </c>
      <c r="I3719" s="8">
        <f>SUMIFS(Baggrundsvariable!F$3:F$296,Baggrundsvariable!$A$3:$A$296,Samlet!$C3719,Baggrundsvariable!$C$3:$C$296,Samlet!$E3719)</f>
        <v>7.5</v>
      </c>
      <c r="J3719" s="8">
        <f>SUMIFS(Baggrundsvariable!G$3:G$296,Baggrundsvariable!$A$3:$A$296,Samlet!$C3719,Baggrundsvariable!$C$3:$C$296,Samlet!$E3719)</f>
        <v>16.5</v>
      </c>
      <c r="K3719" s="8">
        <f>SUMIFS(Baggrundsvariable!H$3:H$296,Baggrundsvariable!$A$3:$A$296,Samlet!$C3719,Baggrundsvariable!$C$3:$C$296,Samlet!$E3719)</f>
        <v>10.3</v>
      </c>
      <c r="L3719" s="8">
        <f>SUMIFS(Baggrundsvariable!I$3:I$296,Baggrundsvariable!$A$3:$A$296,Samlet!$C3719,Baggrundsvariable!$C$3:$C$296,Samlet!$E3719)</f>
        <v>4.0081744556670333</v>
      </c>
    </row>
    <row r="3720" spans="1:12">
      <c r="A3720">
        <v>5450</v>
      </c>
      <c r="B3720" t="s">
        <v>857</v>
      </c>
      <c r="C3720">
        <v>480</v>
      </c>
      <c r="D3720" t="s">
        <v>1281</v>
      </c>
      <c r="E3720">
        <v>2019</v>
      </c>
      <c r="F3720" s="15">
        <f>IF(VLOOKUP(IF($A3720&lt;1500,'BM011'!$D$5,IF($A3720&lt;1800,'BM011'!$D$5,IF($A3720&lt;2000,'BM011'!$D$5,$A3720))),'BM011'!$D$5:$U$607,'BM011'!U$609,0)="BRUG KOM",VLOOKUP($C3720,'BM010'!$C$5:$T$102,'BM010'!T$104,0),VLOOKUP(IF($A3720&lt;1500,'BM011'!$D$5,IF($A3720&lt;1800,'BM011'!$D$5,IF($A3720&lt;2000,'BM011'!$D$5,$A3720))),'BM011'!$D$5:$U$607,'BM011'!U$609,0))</f>
        <v>7406.5</v>
      </c>
      <c r="G3720">
        <f>SUMIFS(Baggrundsvariable!D$3:D$296,Baggrundsvariable!$A$3:$A$296,Samlet!$C3720,Baggrundsvariable!$C$3:$C$296,Samlet!$E3720)</f>
        <v>214266</v>
      </c>
      <c r="H3720" s="8">
        <f>SUMIFS(Baggrundsvariable!E$3:E$296,Baggrundsvariable!$A$3:$A$296,Samlet!$C3720,Baggrundsvariable!$C$3:$C$296,Samlet!$E3720)</f>
        <v>0.75833333333333319</v>
      </c>
      <c r="I3720" s="8">
        <f>SUMIFS(Baggrundsvariable!F$3:F$296,Baggrundsvariable!$A$3:$A$296,Samlet!$C3720,Baggrundsvariable!$C$3:$C$296,Samlet!$E3720)</f>
        <v>7.5</v>
      </c>
      <c r="J3720" s="8">
        <f>SUMIFS(Baggrundsvariable!G$3:G$296,Baggrundsvariable!$A$3:$A$296,Samlet!$C3720,Baggrundsvariable!$C$3:$C$296,Samlet!$E3720)</f>
        <v>16.5</v>
      </c>
      <c r="K3720" s="8">
        <f>SUMIFS(Baggrundsvariable!H$3:H$296,Baggrundsvariable!$A$3:$A$296,Samlet!$C3720,Baggrundsvariable!$C$3:$C$296,Samlet!$E3720)</f>
        <v>10.3</v>
      </c>
      <c r="L3720" s="8">
        <f>SUMIFS(Baggrundsvariable!I$3:I$296,Baggrundsvariable!$A$3:$A$296,Samlet!$C3720,Baggrundsvariable!$C$3:$C$296,Samlet!$E3720)</f>
        <v>4.0081744556670333</v>
      </c>
    </row>
    <row r="3721" spans="1:12">
      <c r="A3721">
        <v>5462</v>
      </c>
      <c r="B3721" t="s">
        <v>858</v>
      </c>
      <c r="C3721">
        <v>480</v>
      </c>
      <c r="D3721" t="s">
        <v>1281</v>
      </c>
      <c r="E3721">
        <v>2019</v>
      </c>
      <c r="F3721" s="15">
        <f>IF(VLOOKUP(IF($A3721&lt;1500,'BM011'!$D$5,IF($A3721&lt;1800,'BM011'!$D$5,IF($A3721&lt;2000,'BM011'!$D$5,$A3721))),'BM011'!$D$5:$U$607,'BM011'!U$609,0)="BRUG KOM",VLOOKUP($C3721,'BM010'!$C$5:$T$102,'BM010'!T$104,0),VLOOKUP(IF($A3721&lt;1500,'BM011'!$D$5,IF($A3721&lt;1800,'BM011'!$D$5,IF($A3721&lt;2000,'BM011'!$D$5,$A3721))),'BM011'!$D$5:$U$607,'BM011'!U$609,0))</f>
        <v>10006.5</v>
      </c>
      <c r="G3721">
        <f>SUMIFS(Baggrundsvariable!D$3:D$296,Baggrundsvariable!$A$3:$A$296,Samlet!$C3721,Baggrundsvariable!$C$3:$C$296,Samlet!$E3721)</f>
        <v>214266</v>
      </c>
      <c r="H3721" s="8">
        <f>SUMIFS(Baggrundsvariable!E$3:E$296,Baggrundsvariable!$A$3:$A$296,Samlet!$C3721,Baggrundsvariable!$C$3:$C$296,Samlet!$E3721)</f>
        <v>0.75833333333333319</v>
      </c>
      <c r="I3721" s="8">
        <f>SUMIFS(Baggrundsvariable!F$3:F$296,Baggrundsvariable!$A$3:$A$296,Samlet!$C3721,Baggrundsvariable!$C$3:$C$296,Samlet!$E3721)</f>
        <v>7.5</v>
      </c>
      <c r="J3721" s="8">
        <f>SUMIFS(Baggrundsvariable!G$3:G$296,Baggrundsvariable!$A$3:$A$296,Samlet!$C3721,Baggrundsvariable!$C$3:$C$296,Samlet!$E3721)</f>
        <v>16.5</v>
      </c>
      <c r="K3721" s="8">
        <f>SUMIFS(Baggrundsvariable!H$3:H$296,Baggrundsvariable!$A$3:$A$296,Samlet!$C3721,Baggrundsvariable!$C$3:$C$296,Samlet!$E3721)</f>
        <v>10.3</v>
      </c>
      <c r="L3721" s="8">
        <f>SUMIFS(Baggrundsvariable!I$3:I$296,Baggrundsvariable!$A$3:$A$296,Samlet!$C3721,Baggrundsvariable!$C$3:$C$296,Samlet!$E3721)</f>
        <v>4.0081744556670333</v>
      </c>
    </row>
    <row r="3722" spans="1:12">
      <c r="A3722">
        <v>5463</v>
      </c>
      <c r="B3722" t="s">
        <v>859</v>
      </c>
      <c r="C3722">
        <v>410</v>
      </c>
      <c r="D3722" t="s">
        <v>1283</v>
      </c>
      <c r="E3722">
        <v>2019</v>
      </c>
      <c r="F3722" s="15">
        <f>IF(VLOOKUP(IF($A3722&lt;1500,'BM011'!$D$5,IF($A3722&lt;1800,'BM011'!$D$5,IF($A3722&lt;2000,'BM011'!$D$5,$A3722))),'BM011'!$D$5:$U$607,'BM011'!U$609,0)="BRUG KOM",VLOOKUP($C3722,'BM010'!$C$5:$T$102,'BM010'!T$104,0),VLOOKUP(IF($A3722&lt;1500,'BM011'!$D$5,IF($A3722&lt;1800,'BM011'!$D$5,IF($A3722&lt;2000,'BM011'!$D$5,$A3722))),'BM011'!$D$5:$U$607,'BM011'!U$609,0))</f>
        <v>11078.5</v>
      </c>
      <c r="G3722">
        <f>SUMIFS(Baggrundsvariable!D$3:D$296,Baggrundsvariable!$A$3:$A$296,Samlet!$C3722,Baggrundsvariable!$C$3:$C$296,Samlet!$E3722)</f>
        <v>235139</v>
      </c>
      <c r="H3722" s="8">
        <f>SUMIFS(Baggrundsvariable!E$3:E$296,Baggrundsvariable!$A$3:$A$296,Samlet!$C3722,Baggrundsvariable!$C$3:$C$296,Samlet!$E3722)</f>
        <v>0.26666666666666672</v>
      </c>
      <c r="I3722" s="8">
        <f>SUMIFS(Baggrundsvariable!F$3:F$296,Baggrundsvariable!$A$3:$A$296,Samlet!$C3722,Baggrundsvariable!$C$3:$C$296,Samlet!$E3722)</f>
        <v>4.8</v>
      </c>
      <c r="J3722" s="8">
        <f>SUMIFS(Baggrundsvariable!G$3:G$296,Baggrundsvariable!$A$3:$A$296,Samlet!$C3722,Baggrundsvariable!$C$3:$C$296,Samlet!$E3722)</f>
        <v>13.6</v>
      </c>
      <c r="K3722" s="8">
        <f>SUMIFS(Baggrundsvariable!H$3:H$296,Baggrundsvariable!$A$3:$A$296,Samlet!$C3722,Baggrundsvariable!$C$3:$C$296,Samlet!$E3722)</f>
        <v>12.3</v>
      </c>
      <c r="L3722" s="8">
        <f>SUMIFS(Baggrundsvariable!I$3:I$296,Baggrundsvariable!$A$3:$A$296,Samlet!$C3722,Baggrundsvariable!$C$3:$C$296,Samlet!$E3722)</f>
        <v>4.4707811279588423</v>
      </c>
    </row>
    <row r="3723" spans="1:12">
      <c r="A3723">
        <v>5464</v>
      </c>
      <c r="B3723" t="s">
        <v>860</v>
      </c>
      <c r="C3723">
        <v>410</v>
      </c>
      <c r="D3723" t="s">
        <v>1283</v>
      </c>
      <c r="E3723">
        <v>2019</v>
      </c>
      <c r="F3723" s="15">
        <f>IF(VLOOKUP(IF($A3723&lt;1500,'BM011'!$D$5,IF($A3723&lt;1800,'BM011'!$D$5,IF($A3723&lt;2000,'BM011'!$D$5,$A3723))),'BM011'!$D$5:$U$607,'BM011'!U$609,0)="BRUG KOM",VLOOKUP($C3723,'BM010'!$C$5:$T$102,'BM010'!T$104,0),VLOOKUP(IF($A3723&lt;1500,'BM011'!$D$5,IF($A3723&lt;1800,'BM011'!$D$5,IF($A3723&lt;2000,'BM011'!$D$5,$A3723))),'BM011'!$D$5:$U$607,'BM011'!U$609,0))</f>
        <v>6018</v>
      </c>
      <c r="G3723">
        <f>SUMIFS(Baggrundsvariable!D$3:D$296,Baggrundsvariable!$A$3:$A$296,Samlet!$C3723,Baggrundsvariable!$C$3:$C$296,Samlet!$E3723)</f>
        <v>235139</v>
      </c>
      <c r="H3723" s="8">
        <f>SUMIFS(Baggrundsvariable!E$3:E$296,Baggrundsvariable!$A$3:$A$296,Samlet!$C3723,Baggrundsvariable!$C$3:$C$296,Samlet!$E3723)</f>
        <v>0.26666666666666672</v>
      </c>
      <c r="I3723" s="8">
        <f>SUMIFS(Baggrundsvariable!F$3:F$296,Baggrundsvariable!$A$3:$A$296,Samlet!$C3723,Baggrundsvariable!$C$3:$C$296,Samlet!$E3723)</f>
        <v>4.8</v>
      </c>
      <c r="J3723" s="8">
        <f>SUMIFS(Baggrundsvariable!G$3:G$296,Baggrundsvariable!$A$3:$A$296,Samlet!$C3723,Baggrundsvariable!$C$3:$C$296,Samlet!$E3723)</f>
        <v>13.6</v>
      </c>
      <c r="K3723" s="8">
        <f>SUMIFS(Baggrundsvariable!H$3:H$296,Baggrundsvariable!$A$3:$A$296,Samlet!$C3723,Baggrundsvariable!$C$3:$C$296,Samlet!$E3723)</f>
        <v>12.3</v>
      </c>
      <c r="L3723" s="8">
        <f>SUMIFS(Baggrundsvariable!I$3:I$296,Baggrundsvariable!$A$3:$A$296,Samlet!$C3723,Baggrundsvariable!$C$3:$C$296,Samlet!$E3723)</f>
        <v>4.4707811279588423</v>
      </c>
    </row>
    <row r="3724" spans="1:12">
      <c r="A3724">
        <v>5466</v>
      </c>
      <c r="B3724" t="s">
        <v>861</v>
      </c>
      <c r="C3724">
        <v>410</v>
      </c>
      <c r="D3724" t="s">
        <v>1283</v>
      </c>
      <c r="E3724">
        <v>2019</v>
      </c>
      <c r="F3724" s="15">
        <f>IF(VLOOKUP(IF($A3724&lt;1500,'BM011'!$D$5,IF($A3724&lt;1800,'BM011'!$D$5,IF($A3724&lt;2000,'BM011'!$D$5,$A3724))),'BM011'!$D$5:$U$607,'BM011'!U$609,0)="BRUG KOM",VLOOKUP($C3724,'BM010'!$C$5:$T$102,'BM010'!T$104,0),VLOOKUP(IF($A3724&lt;1500,'BM011'!$D$5,IF($A3724&lt;1800,'BM011'!$D$5,IF($A3724&lt;2000,'BM011'!$D$5,$A3724))),'BM011'!$D$5:$U$607,'BM011'!U$609,0))</f>
        <v>10520</v>
      </c>
      <c r="G3724">
        <f>SUMIFS(Baggrundsvariable!D$3:D$296,Baggrundsvariable!$A$3:$A$296,Samlet!$C3724,Baggrundsvariable!$C$3:$C$296,Samlet!$E3724)</f>
        <v>235139</v>
      </c>
      <c r="H3724" s="8">
        <f>SUMIFS(Baggrundsvariable!E$3:E$296,Baggrundsvariable!$A$3:$A$296,Samlet!$C3724,Baggrundsvariable!$C$3:$C$296,Samlet!$E3724)</f>
        <v>0.26666666666666672</v>
      </c>
      <c r="I3724" s="8">
        <f>SUMIFS(Baggrundsvariable!F$3:F$296,Baggrundsvariable!$A$3:$A$296,Samlet!$C3724,Baggrundsvariable!$C$3:$C$296,Samlet!$E3724)</f>
        <v>4.8</v>
      </c>
      <c r="J3724" s="8">
        <f>SUMIFS(Baggrundsvariable!G$3:G$296,Baggrundsvariable!$A$3:$A$296,Samlet!$C3724,Baggrundsvariable!$C$3:$C$296,Samlet!$E3724)</f>
        <v>13.6</v>
      </c>
      <c r="K3724" s="8">
        <f>SUMIFS(Baggrundsvariable!H$3:H$296,Baggrundsvariable!$A$3:$A$296,Samlet!$C3724,Baggrundsvariable!$C$3:$C$296,Samlet!$E3724)</f>
        <v>12.3</v>
      </c>
      <c r="L3724" s="8">
        <f>SUMIFS(Baggrundsvariable!I$3:I$296,Baggrundsvariable!$A$3:$A$296,Samlet!$C3724,Baggrundsvariable!$C$3:$C$296,Samlet!$E3724)</f>
        <v>4.4707811279588423</v>
      </c>
    </row>
    <row r="3725" spans="1:12">
      <c r="A3725">
        <v>5471</v>
      </c>
      <c r="B3725" t="s">
        <v>862</v>
      </c>
      <c r="C3725">
        <v>480</v>
      </c>
      <c r="D3725" t="s">
        <v>1281</v>
      </c>
      <c r="E3725">
        <v>2019</v>
      </c>
      <c r="F3725" s="15">
        <f>IF(VLOOKUP(IF($A3725&lt;1500,'BM011'!$D$5,IF($A3725&lt;1800,'BM011'!$D$5,IF($A3725&lt;2000,'BM011'!$D$5,$A3725))),'BM011'!$D$5:$U$607,'BM011'!U$609,0)="BRUG KOM",VLOOKUP($C3725,'BM010'!$C$5:$T$102,'BM010'!T$104,0),VLOOKUP(IF($A3725&lt;1500,'BM011'!$D$5,IF($A3725&lt;1800,'BM011'!$D$5,IF($A3725&lt;2000,'BM011'!$D$5,$A3725))),'BM011'!$D$5:$U$607,'BM011'!U$609,0))</f>
        <v>7461</v>
      </c>
      <c r="G3725">
        <f>SUMIFS(Baggrundsvariable!D$3:D$296,Baggrundsvariable!$A$3:$A$296,Samlet!$C3725,Baggrundsvariable!$C$3:$C$296,Samlet!$E3725)</f>
        <v>214266</v>
      </c>
      <c r="H3725" s="8">
        <f>SUMIFS(Baggrundsvariable!E$3:E$296,Baggrundsvariable!$A$3:$A$296,Samlet!$C3725,Baggrundsvariable!$C$3:$C$296,Samlet!$E3725)</f>
        <v>0.75833333333333319</v>
      </c>
      <c r="I3725" s="8">
        <f>SUMIFS(Baggrundsvariable!F$3:F$296,Baggrundsvariable!$A$3:$A$296,Samlet!$C3725,Baggrundsvariable!$C$3:$C$296,Samlet!$E3725)</f>
        <v>7.5</v>
      </c>
      <c r="J3725" s="8">
        <f>SUMIFS(Baggrundsvariable!G$3:G$296,Baggrundsvariable!$A$3:$A$296,Samlet!$C3725,Baggrundsvariable!$C$3:$C$296,Samlet!$E3725)</f>
        <v>16.5</v>
      </c>
      <c r="K3725" s="8">
        <f>SUMIFS(Baggrundsvariable!H$3:H$296,Baggrundsvariable!$A$3:$A$296,Samlet!$C3725,Baggrundsvariable!$C$3:$C$296,Samlet!$E3725)</f>
        <v>10.3</v>
      </c>
      <c r="L3725" s="8">
        <f>SUMIFS(Baggrundsvariable!I$3:I$296,Baggrundsvariable!$A$3:$A$296,Samlet!$C3725,Baggrundsvariable!$C$3:$C$296,Samlet!$E3725)</f>
        <v>4.0081744556670333</v>
      </c>
    </row>
    <row r="3726" spans="1:12">
      <c r="A3726">
        <v>5474</v>
      </c>
      <c r="B3726" t="s">
        <v>863</v>
      </c>
      <c r="C3726">
        <v>480</v>
      </c>
      <c r="D3726" t="s">
        <v>1281</v>
      </c>
      <c r="E3726">
        <v>2019</v>
      </c>
      <c r="F3726" s="15">
        <f>IF(VLOOKUP(IF($A3726&lt;1500,'BM011'!$D$5,IF($A3726&lt;1800,'BM011'!$D$5,IF($A3726&lt;2000,'BM011'!$D$5,$A3726))),'BM011'!$D$5:$U$607,'BM011'!U$609,0)="BRUG KOM",VLOOKUP($C3726,'BM010'!$C$5:$T$102,'BM010'!T$104,0),VLOOKUP(IF($A3726&lt;1500,'BM011'!$D$5,IF($A3726&lt;1800,'BM011'!$D$5,IF($A3726&lt;2000,'BM011'!$D$5,$A3726))),'BM011'!$D$5:$U$607,'BM011'!U$609,0))</f>
        <v>7511.5</v>
      </c>
      <c r="G3726">
        <f>SUMIFS(Baggrundsvariable!D$3:D$296,Baggrundsvariable!$A$3:$A$296,Samlet!$C3726,Baggrundsvariable!$C$3:$C$296,Samlet!$E3726)</f>
        <v>214266</v>
      </c>
      <c r="H3726" s="8">
        <f>SUMIFS(Baggrundsvariable!E$3:E$296,Baggrundsvariable!$A$3:$A$296,Samlet!$C3726,Baggrundsvariable!$C$3:$C$296,Samlet!$E3726)</f>
        <v>0.75833333333333319</v>
      </c>
      <c r="I3726" s="8">
        <f>SUMIFS(Baggrundsvariable!F$3:F$296,Baggrundsvariable!$A$3:$A$296,Samlet!$C3726,Baggrundsvariable!$C$3:$C$296,Samlet!$E3726)</f>
        <v>7.5</v>
      </c>
      <c r="J3726" s="8">
        <f>SUMIFS(Baggrundsvariable!G$3:G$296,Baggrundsvariable!$A$3:$A$296,Samlet!$C3726,Baggrundsvariable!$C$3:$C$296,Samlet!$E3726)</f>
        <v>16.5</v>
      </c>
      <c r="K3726" s="8">
        <f>SUMIFS(Baggrundsvariable!H$3:H$296,Baggrundsvariable!$A$3:$A$296,Samlet!$C3726,Baggrundsvariable!$C$3:$C$296,Samlet!$E3726)</f>
        <v>10.3</v>
      </c>
      <c r="L3726" s="8">
        <f>SUMIFS(Baggrundsvariable!I$3:I$296,Baggrundsvariable!$A$3:$A$296,Samlet!$C3726,Baggrundsvariable!$C$3:$C$296,Samlet!$E3726)</f>
        <v>4.0081744556670333</v>
      </c>
    </row>
    <row r="3727" spans="1:12">
      <c r="A3727">
        <v>5485</v>
      </c>
      <c r="B3727" t="s">
        <v>864</v>
      </c>
      <c r="C3727">
        <v>480</v>
      </c>
      <c r="D3727" t="s">
        <v>1281</v>
      </c>
      <c r="E3727">
        <v>2019</v>
      </c>
      <c r="F3727" s="15">
        <f>IF(VLOOKUP(IF($A3727&lt;1500,'BM011'!$D$5,IF($A3727&lt;1800,'BM011'!$D$5,IF($A3727&lt;2000,'BM011'!$D$5,$A3727))),'BM011'!$D$5:$U$607,'BM011'!U$609,0)="BRUG KOM",VLOOKUP($C3727,'BM010'!$C$5:$T$102,'BM010'!T$104,0),VLOOKUP(IF($A3727&lt;1500,'BM011'!$D$5,IF($A3727&lt;1800,'BM011'!$D$5,IF($A3727&lt;2000,'BM011'!$D$5,$A3727))),'BM011'!$D$5:$U$607,'BM011'!U$609,0))</f>
        <v>7511.5</v>
      </c>
      <c r="G3727">
        <f>SUMIFS(Baggrundsvariable!D$3:D$296,Baggrundsvariable!$A$3:$A$296,Samlet!$C3727,Baggrundsvariable!$C$3:$C$296,Samlet!$E3727)</f>
        <v>214266</v>
      </c>
      <c r="H3727" s="8">
        <f>SUMIFS(Baggrundsvariable!E$3:E$296,Baggrundsvariable!$A$3:$A$296,Samlet!$C3727,Baggrundsvariable!$C$3:$C$296,Samlet!$E3727)</f>
        <v>0.75833333333333319</v>
      </c>
      <c r="I3727" s="8">
        <f>SUMIFS(Baggrundsvariable!F$3:F$296,Baggrundsvariable!$A$3:$A$296,Samlet!$C3727,Baggrundsvariable!$C$3:$C$296,Samlet!$E3727)</f>
        <v>7.5</v>
      </c>
      <c r="J3727" s="8">
        <f>SUMIFS(Baggrundsvariable!G$3:G$296,Baggrundsvariable!$A$3:$A$296,Samlet!$C3727,Baggrundsvariable!$C$3:$C$296,Samlet!$E3727)</f>
        <v>16.5</v>
      </c>
      <c r="K3727" s="8">
        <f>SUMIFS(Baggrundsvariable!H$3:H$296,Baggrundsvariable!$A$3:$A$296,Samlet!$C3727,Baggrundsvariable!$C$3:$C$296,Samlet!$E3727)</f>
        <v>10.3</v>
      </c>
      <c r="L3727" s="8">
        <f>SUMIFS(Baggrundsvariable!I$3:I$296,Baggrundsvariable!$A$3:$A$296,Samlet!$C3727,Baggrundsvariable!$C$3:$C$296,Samlet!$E3727)</f>
        <v>4.0081744556670333</v>
      </c>
    </row>
    <row r="3728" spans="1:12">
      <c r="A3728">
        <v>5491</v>
      </c>
      <c r="B3728" t="s">
        <v>865</v>
      </c>
      <c r="C3728">
        <v>461</v>
      </c>
      <c r="D3728" t="s">
        <v>1280</v>
      </c>
      <c r="E3728">
        <v>2019</v>
      </c>
      <c r="F3728" s="15">
        <f>IF(VLOOKUP(IF($A3728&lt;1500,'BM011'!$D$5,IF($A3728&lt;1800,'BM011'!$D$5,IF($A3728&lt;2000,'BM011'!$D$5,$A3728))),'BM011'!$D$5:$U$607,'BM011'!U$609,0)="BRUG KOM",VLOOKUP($C3728,'BM010'!$C$5:$T$102,'BM010'!T$104,0),VLOOKUP(IF($A3728&lt;1500,'BM011'!$D$5,IF($A3728&lt;1800,'BM011'!$D$5,IF($A3728&lt;2000,'BM011'!$D$5,$A3728))),'BM011'!$D$5:$U$607,'BM011'!U$609,0))</f>
        <v>15790</v>
      </c>
      <c r="G3728">
        <f>SUMIFS(Baggrundsvariable!D$3:D$296,Baggrundsvariable!$A$3:$A$296,Samlet!$C3728,Baggrundsvariable!$C$3:$C$296,Samlet!$E3728)</f>
        <v>211967</v>
      </c>
      <c r="H3728" s="8">
        <f>SUMIFS(Baggrundsvariable!E$3:E$296,Baggrundsvariable!$A$3:$A$296,Samlet!$C3728,Baggrundsvariable!$C$3:$C$296,Samlet!$E3728)</f>
        <v>0.91666666666666685</v>
      </c>
      <c r="I3728" s="8">
        <f>SUMIFS(Baggrundsvariable!F$3:F$296,Baggrundsvariable!$A$3:$A$296,Samlet!$C3728,Baggrundsvariable!$C$3:$C$296,Samlet!$E3728)</f>
        <v>6.6</v>
      </c>
      <c r="J3728" s="8">
        <f>SUMIFS(Baggrundsvariable!G$3:G$296,Baggrundsvariable!$A$3:$A$296,Samlet!$C3728,Baggrundsvariable!$C$3:$C$296,Samlet!$E3728)</f>
        <v>30.2</v>
      </c>
      <c r="K3728" s="8">
        <f>SUMIFS(Baggrundsvariable!H$3:H$296,Baggrundsvariable!$A$3:$A$296,Samlet!$C3728,Baggrundsvariable!$C$3:$C$296,Samlet!$E3728)</f>
        <v>14.2</v>
      </c>
      <c r="L3728" s="8">
        <f>SUMIFS(Baggrundsvariable!I$3:I$296,Baggrundsvariable!$A$3:$A$296,Samlet!$C3728,Baggrundsvariable!$C$3:$C$296,Samlet!$E3728)</f>
        <v>12.006935944013529</v>
      </c>
    </row>
    <row r="3729" spans="1:12">
      <c r="A3729">
        <v>5491</v>
      </c>
      <c r="B3729" t="s">
        <v>865</v>
      </c>
      <c r="C3729">
        <v>480</v>
      </c>
      <c r="D3729" t="s">
        <v>1281</v>
      </c>
      <c r="E3729">
        <v>2019</v>
      </c>
      <c r="F3729" s="15">
        <f>IF(VLOOKUP(IF($A3729&lt;1500,'BM011'!$D$5,IF($A3729&lt;1800,'BM011'!$D$5,IF($A3729&lt;2000,'BM011'!$D$5,$A3729))),'BM011'!$D$5:$U$607,'BM011'!U$609,0)="BRUG KOM",VLOOKUP($C3729,'BM010'!$C$5:$T$102,'BM010'!T$104,0),VLOOKUP(IF($A3729&lt;1500,'BM011'!$D$5,IF($A3729&lt;1800,'BM011'!$D$5,IF($A3729&lt;2000,'BM011'!$D$5,$A3729))),'BM011'!$D$5:$U$607,'BM011'!U$609,0))</f>
        <v>7511.5</v>
      </c>
      <c r="G3729">
        <f>SUMIFS(Baggrundsvariable!D$3:D$296,Baggrundsvariable!$A$3:$A$296,Samlet!$C3729,Baggrundsvariable!$C$3:$C$296,Samlet!$E3729)</f>
        <v>214266</v>
      </c>
      <c r="H3729" s="8">
        <f>SUMIFS(Baggrundsvariable!E$3:E$296,Baggrundsvariable!$A$3:$A$296,Samlet!$C3729,Baggrundsvariable!$C$3:$C$296,Samlet!$E3729)</f>
        <v>0.75833333333333319</v>
      </c>
      <c r="I3729" s="8">
        <f>SUMIFS(Baggrundsvariable!F$3:F$296,Baggrundsvariable!$A$3:$A$296,Samlet!$C3729,Baggrundsvariable!$C$3:$C$296,Samlet!$E3729)</f>
        <v>7.5</v>
      </c>
      <c r="J3729" s="8">
        <f>SUMIFS(Baggrundsvariable!G$3:G$296,Baggrundsvariable!$A$3:$A$296,Samlet!$C3729,Baggrundsvariable!$C$3:$C$296,Samlet!$E3729)</f>
        <v>16.5</v>
      </c>
      <c r="K3729" s="8">
        <f>SUMIFS(Baggrundsvariable!H$3:H$296,Baggrundsvariable!$A$3:$A$296,Samlet!$C3729,Baggrundsvariable!$C$3:$C$296,Samlet!$E3729)</f>
        <v>10.3</v>
      </c>
      <c r="L3729" s="8">
        <f>SUMIFS(Baggrundsvariable!I$3:I$296,Baggrundsvariable!$A$3:$A$296,Samlet!$C3729,Baggrundsvariable!$C$3:$C$296,Samlet!$E3729)</f>
        <v>4.0081744556670333</v>
      </c>
    </row>
    <row r="3730" spans="1:12">
      <c r="A3730">
        <v>5492</v>
      </c>
      <c r="B3730" t="s">
        <v>866</v>
      </c>
      <c r="C3730">
        <v>420</v>
      </c>
      <c r="D3730" t="s">
        <v>1284</v>
      </c>
      <c r="E3730">
        <v>2019</v>
      </c>
      <c r="F3730" s="15">
        <f>IF(VLOOKUP(IF($A3730&lt;1500,'BM011'!$D$5,IF($A3730&lt;1800,'BM011'!$D$5,IF($A3730&lt;2000,'BM011'!$D$5,$A3730))),'BM011'!$D$5:$U$607,'BM011'!U$609,0)="BRUG KOM",VLOOKUP($C3730,'BM010'!$C$5:$T$102,'BM010'!T$104,0),VLOOKUP(IF($A3730&lt;1500,'BM011'!$D$5,IF($A3730&lt;1800,'BM011'!$D$5,IF($A3730&lt;2000,'BM011'!$D$5,$A3730))),'BM011'!$D$5:$U$607,'BM011'!U$609,0))</f>
        <v>8340.5</v>
      </c>
      <c r="G3730">
        <f>SUMIFS(Baggrundsvariable!D$3:D$296,Baggrundsvariable!$A$3:$A$296,Samlet!$C3730,Baggrundsvariable!$C$3:$C$296,Samlet!$E3730)</f>
        <v>212415</v>
      </c>
      <c r="H3730" s="8">
        <f>SUMIFS(Baggrundsvariable!E$3:E$296,Baggrundsvariable!$A$3:$A$296,Samlet!$C3730,Baggrundsvariable!$C$3:$C$296,Samlet!$E3730)</f>
        <v>0.46666666666666679</v>
      </c>
      <c r="I3730" s="8">
        <f>SUMIFS(Baggrundsvariable!F$3:F$296,Baggrundsvariable!$A$3:$A$296,Samlet!$C3730,Baggrundsvariable!$C$3:$C$296,Samlet!$E3730)</f>
        <v>3.4</v>
      </c>
      <c r="J3730" s="8">
        <f>SUMIFS(Baggrundsvariable!G$3:G$296,Baggrundsvariable!$A$3:$A$296,Samlet!$C3730,Baggrundsvariable!$C$3:$C$296,Samlet!$E3730)</f>
        <v>16.600000000000001</v>
      </c>
      <c r="K3730" s="8">
        <f>SUMIFS(Baggrundsvariable!H$3:H$296,Baggrundsvariable!$A$3:$A$296,Samlet!$C3730,Baggrundsvariable!$C$3:$C$296,Samlet!$E3730)</f>
        <v>15.7</v>
      </c>
      <c r="L3730" s="8">
        <f>SUMIFS(Baggrundsvariable!I$3:I$296,Baggrundsvariable!$A$3:$A$296,Samlet!$C3730,Baggrundsvariable!$C$3:$C$296,Samlet!$E3730)</f>
        <v>3.3529468974907606</v>
      </c>
    </row>
    <row r="3731" spans="1:12">
      <c r="A3731">
        <v>5492</v>
      </c>
      <c r="B3731" t="s">
        <v>866</v>
      </c>
      <c r="C3731">
        <v>461</v>
      </c>
      <c r="D3731" t="s">
        <v>1280</v>
      </c>
      <c r="E3731">
        <v>2019</v>
      </c>
      <c r="F3731" s="15">
        <f>IF(VLOOKUP(IF($A3731&lt;1500,'BM011'!$D$5,IF($A3731&lt;1800,'BM011'!$D$5,IF($A3731&lt;2000,'BM011'!$D$5,$A3731))),'BM011'!$D$5:$U$607,'BM011'!U$609,0)="BRUG KOM",VLOOKUP($C3731,'BM010'!$C$5:$T$102,'BM010'!T$104,0),VLOOKUP(IF($A3731&lt;1500,'BM011'!$D$5,IF($A3731&lt;1800,'BM011'!$D$5,IF($A3731&lt;2000,'BM011'!$D$5,$A3731))),'BM011'!$D$5:$U$607,'BM011'!U$609,0))</f>
        <v>8340.5</v>
      </c>
      <c r="G3731">
        <f>SUMIFS(Baggrundsvariable!D$3:D$296,Baggrundsvariable!$A$3:$A$296,Samlet!$C3731,Baggrundsvariable!$C$3:$C$296,Samlet!$E3731)</f>
        <v>211967</v>
      </c>
      <c r="H3731" s="8">
        <f>SUMIFS(Baggrundsvariable!E$3:E$296,Baggrundsvariable!$A$3:$A$296,Samlet!$C3731,Baggrundsvariable!$C$3:$C$296,Samlet!$E3731)</f>
        <v>0.91666666666666685</v>
      </c>
      <c r="I3731" s="8">
        <f>SUMIFS(Baggrundsvariable!F$3:F$296,Baggrundsvariable!$A$3:$A$296,Samlet!$C3731,Baggrundsvariable!$C$3:$C$296,Samlet!$E3731)</f>
        <v>6.6</v>
      </c>
      <c r="J3731" s="8">
        <f>SUMIFS(Baggrundsvariable!G$3:G$296,Baggrundsvariable!$A$3:$A$296,Samlet!$C3731,Baggrundsvariable!$C$3:$C$296,Samlet!$E3731)</f>
        <v>30.2</v>
      </c>
      <c r="K3731" s="8">
        <f>SUMIFS(Baggrundsvariable!H$3:H$296,Baggrundsvariable!$A$3:$A$296,Samlet!$C3731,Baggrundsvariable!$C$3:$C$296,Samlet!$E3731)</f>
        <v>14.2</v>
      </c>
      <c r="L3731" s="8">
        <f>SUMIFS(Baggrundsvariable!I$3:I$296,Baggrundsvariable!$A$3:$A$296,Samlet!$C3731,Baggrundsvariable!$C$3:$C$296,Samlet!$E3731)</f>
        <v>12.006935944013529</v>
      </c>
    </row>
    <row r="3732" spans="1:12">
      <c r="A3732">
        <v>5492</v>
      </c>
      <c r="B3732" t="s">
        <v>866</v>
      </c>
      <c r="C3732">
        <v>480</v>
      </c>
      <c r="D3732" t="s">
        <v>1281</v>
      </c>
      <c r="E3732">
        <v>2019</v>
      </c>
      <c r="F3732" s="15">
        <f>IF(VLOOKUP(IF($A3732&lt;1500,'BM011'!$D$5,IF($A3732&lt;1800,'BM011'!$D$5,IF($A3732&lt;2000,'BM011'!$D$5,$A3732))),'BM011'!$D$5:$U$607,'BM011'!U$609,0)="BRUG KOM",VLOOKUP($C3732,'BM010'!$C$5:$T$102,'BM010'!T$104,0),VLOOKUP(IF($A3732&lt;1500,'BM011'!$D$5,IF($A3732&lt;1800,'BM011'!$D$5,IF($A3732&lt;2000,'BM011'!$D$5,$A3732))),'BM011'!$D$5:$U$607,'BM011'!U$609,0))</f>
        <v>8340.5</v>
      </c>
      <c r="G3732">
        <f>SUMIFS(Baggrundsvariable!D$3:D$296,Baggrundsvariable!$A$3:$A$296,Samlet!$C3732,Baggrundsvariable!$C$3:$C$296,Samlet!$E3732)</f>
        <v>214266</v>
      </c>
      <c r="H3732" s="8">
        <f>SUMIFS(Baggrundsvariable!E$3:E$296,Baggrundsvariable!$A$3:$A$296,Samlet!$C3732,Baggrundsvariable!$C$3:$C$296,Samlet!$E3732)</f>
        <v>0.75833333333333319</v>
      </c>
      <c r="I3732" s="8">
        <f>SUMIFS(Baggrundsvariable!F$3:F$296,Baggrundsvariable!$A$3:$A$296,Samlet!$C3732,Baggrundsvariable!$C$3:$C$296,Samlet!$E3732)</f>
        <v>7.5</v>
      </c>
      <c r="J3732" s="8">
        <f>SUMIFS(Baggrundsvariable!G$3:G$296,Baggrundsvariable!$A$3:$A$296,Samlet!$C3732,Baggrundsvariable!$C$3:$C$296,Samlet!$E3732)</f>
        <v>16.5</v>
      </c>
      <c r="K3732" s="8">
        <f>SUMIFS(Baggrundsvariable!H$3:H$296,Baggrundsvariable!$A$3:$A$296,Samlet!$C3732,Baggrundsvariable!$C$3:$C$296,Samlet!$E3732)</f>
        <v>10.3</v>
      </c>
      <c r="L3732" s="8">
        <f>SUMIFS(Baggrundsvariable!I$3:I$296,Baggrundsvariable!$A$3:$A$296,Samlet!$C3732,Baggrundsvariable!$C$3:$C$296,Samlet!$E3732)</f>
        <v>4.0081744556670333</v>
      </c>
    </row>
    <row r="3733" spans="1:12">
      <c r="A3733">
        <v>5500</v>
      </c>
      <c r="B3733" t="s">
        <v>867</v>
      </c>
      <c r="C3733">
        <v>410</v>
      </c>
      <c r="D3733" t="s">
        <v>1283</v>
      </c>
      <c r="E3733">
        <v>2019</v>
      </c>
      <c r="F3733" s="15">
        <f>IF(VLOOKUP(IF($A3733&lt;1500,'BM011'!$D$5,IF($A3733&lt;1800,'BM011'!$D$5,IF($A3733&lt;2000,'BM011'!$D$5,$A3733))),'BM011'!$D$5:$U$607,'BM011'!U$609,0)="BRUG KOM",VLOOKUP($C3733,'BM010'!$C$5:$T$102,'BM010'!T$104,0),VLOOKUP(IF($A3733&lt;1500,'BM011'!$D$5,IF($A3733&lt;1800,'BM011'!$D$5,IF($A3733&lt;2000,'BM011'!$D$5,$A3733))),'BM011'!$D$5:$U$607,'BM011'!U$609,0))</f>
        <v>13502.25</v>
      </c>
      <c r="G3733">
        <f>SUMIFS(Baggrundsvariable!D$3:D$296,Baggrundsvariable!$A$3:$A$296,Samlet!$C3733,Baggrundsvariable!$C$3:$C$296,Samlet!$E3733)</f>
        <v>235139</v>
      </c>
      <c r="H3733" s="8">
        <f>SUMIFS(Baggrundsvariable!E$3:E$296,Baggrundsvariable!$A$3:$A$296,Samlet!$C3733,Baggrundsvariable!$C$3:$C$296,Samlet!$E3733)</f>
        <v>0.26666666666666672</v>
      </c>
      <c r="I3733" s="8">
        <f>SUMIFS(Baggrundsvariable!F$3:F$296,Baggrundsvariable!$A$3:$A$296,Samlet!$C3733,Baggrundsvariable!$C$3:$C$296,Samlet!$E3733)</f>
        <v>4.8</v>
      </c>
      <c r="J3733" s="8">
        <f>SUMIFS(Baggrundsvariable!G$3:G$296,Baggrundsvariable!$A$3:$A$296,Samlet!$C3733,Baggrundsvariable!$C$3:$C$296,Samlet!$E3733)</f>
        <v>13.6</v>
      </c>
      <c r="K3733" s="8">
        <f>SUMIFS(Baggrundsvariable!H$3:H$296,Baggrundsvariable!$A$3:$A$296,Samlet!$C3733,Baggrundsvariable!$C$3:$C$296,Samlet!$E3733)</f>
        <v>12.3</v>
      </c>
      <c r="L3733" s="8">
        <f>SUMIFS(Baggrundsvariable!I$3:I$296,Baggrundsvariable!$A$3:$A$296,Samlet!$C3733,Baggrundsvariable!$C$3:$C$296,Samlet!$E3733)</f>
        <v>4.4707811279588423</v>
      </c>
    </row>
    <row r="3734" spans="1:12">
      <c r="A3734">
        <v>5540</v>
      </c>
      <c r="B3734" t="s">
        <v>868</v>
      </c>
      <c r="C3734">
        <v>440</v>
      </c>
      <c r="D3734" t="s">
        <v>1282</v>
      </c>
      <c r="E3734">
        <v>2019</v>
      </c>
      <c r="F3734" s="15">
        <f>IF(VLOOKUP(IF($A3734&lt;1500,'BM011'!$D$5,IF($A3734&lt;1800,'BM011'!$D$5,IF($A3734&lt;2000,'BM011'!$D$5,$A3734))),'BM011'!$D$5:$U$607,'BM011'!U$609,0)="BRUG KOM",VLOOKUP($C3734,'BM010'!$C$5:$T$102,'BM010'!T$104,0),VLOOKUP(IF($A3734&lt;1500,'BM011'!$D$5,IF($A3734&lt;1800,'BM011'!$D$5,IF($A3734&lt;2000,'BM011'!$D$5,$A3734))),'BM011'!$D$5:$U$607,'BM011'!U$609,0))</f>
        <v>7171.25</v>
      </c>
      <c r="G3734">
        <f>SUMIFS(Baggrundsvariable!D$3:D$296,Baggrundsvariable!$A$3:$A$296,Samlet!$C3734,Baggrundsvariable!$C$3:$C$296,Samlet!$E3734)</f>
        <v>222244</v>
      </c>
      <c r="H3734" s="8">
        <f>SUMIFS(Baggrundsvariable!E$3:E$296,Baggrundsvariable!$A$3:$A$296,Samlet!$C3734,Baggrundsvariable!$C$3:$C$296,Samlet!$E3734)</f>
        <v>0.55833333333333324</v>
      </c>
      <c r="I3734" s="8">
        <f>SUMIFS(Baggrundsvariable!F$3:F$296,Baggrundsvariable!$A$3:$A$296,Samlet!$C3734,Baggrundsvariable!$C$3:$C$296,Samlet!$E3734)</f>
        <v>4.8</v>
      </c>
      <c r="J3734" s="8">
        <f>SUMIFS(Baggrundsvariable!G$3:G$296,Baggrundsvariable!$A$3:$A$296,Samlet!$C3734,Baggrundsvariable!$C$3:$C$296,Samlet!$E3734)</f>
        <v>16.5</v>
      </c>
      <c r="K3734" s="8">
        <f>SUMIFS(Baggrundsvariable!H$3:H$296,Baggrundsvariable!$A$3:$A$296,Samlet!$C3734,Baggrundsvariable!$C$3:$C$296,Samlet!$E3734)</f>
        <v>11.3</v>
      </c>
      <c r="L3734" s="8">
        <f>SUMIFS(Baggrundsvariable!I$3:I$296,Baggrundsvariable!$A$3:$A$296,Samlet!$C3734,Baggrundsvariable!$C$3:$C$296,Samlet!$E3734)</f>
        <v>4.8962794994541019</v>
      </c>
    </row>
    <row r="3735" spans="1:12">
      <c r="A3735">
        <v>5540</v>
      </c>
      <c r="B3735" t="s">
        <v>868</v>
      </c>
      <c r="C3735">
        <v>450</v>
      </c>
      <c r="D3735" t="s">
        <v>1285</v>
      </c>
      <c r="E3735">
        <v>2019</v>
      </c>
      <c r="F3735" s="15">
        <f>IF(VLOOKUP(IF($A3735&lt;1500,'BM011'!$D$5,IF($A3735&lt;1800,'BM011'!$D$5,IF($A3735&lt;2000,'BM011'!$D$5,$A3735))),'BM011'!$D$5:$U$607,'BM011'!U$609,0)="BRUG KOM",VLOOKUP($C3735,'BM010'!$C$5:$T$102,'BM010'!T$104,0),VLOOKUP(IF($A3735&lt;1500,'BM011'!$D$5,IF($A3735&lt;1800,'BM011'!$D$5,IF($A3735&lt;2000,'BM011'!$D$5,$A3735))),'BM011'!$D$5:$U$607,'BM011'!U$609,0))</f>
        <v>7171.25</v>
      </c>
      <c r="G3735">
        <f>SUMIFS(Baggrundsvariable!D$3:D$296,Baggrundsvariable!$A$3:$A$296,Samlet!$C3735,Baggrundsvariable!$C$3:$C$296,Samlet!$E3735)</f>
        <v>215483</v>
      </c>
      <c r="H3735" s="8">
        <f>SUMIFS(Baggrundsvariable!E$3:E$296,Baggrundsvariable!$A$3:$A$296,Samlet!$C3735,Baggrundsvariable!$C$3:$C$296,Samlet!$E3735)</f>
        <v>0.57499999999999984</v>
      </c>
      <c r="I3735" s="8">
        <f>SUMIFS(Baggrundsvariable!F$3:F$296,Baggrundsvariable!$A$3:$A$296,Samlet!$C3735,Baggrundsvariable!$C$3:$C$296,Samlet!$E3735)</f>
        <v>11.1</v>
      </c>
      <c r="J3735" s="8">
        <f>SUMIFS(Baggrundsvariable!G$3:G$296,Baggrundsvariable!$A$3:$A$296,Samlet!$C3735,Baggrundsvariable!$C$3:$C$296,Samlet!$E3735)</f>
        <v>18</v>
      </c>
      <c r="K3735" s="8">
        <f>SUMIFS(Baggrundsvariable!H$3:H$296,Baggrundsvariable!$A$3:$A$296,Samlet!$C3735,Baggrundsvariable!$C$3:$C$296,Samlet!$E3735)</f>
        <v>14.8</v>
      </c>
      <c r="L3735" s="8">
        <f>SUMIFS(Baggrundsvariable!I$3:I$296,Baggrundsvariable!$A$3:$A$296,Samlet!$C3735,Baggrundsvariable!$C$3:$C$296,Samlet!$E3735)</f>
        <v>6.1831274113181616</v>
      </c>
    </row>
    <row r="3736" spans="1:12">
      <c r="A3736">
        <v>5550</v>
      </c>
      <c r="B3736" t="s">
        <v>869</v>
      </c>
      <c r="C3736">
        <v>430</v>
      </c>
      <c r="D3736" t="s">
        <v>1286</v>
      </c>
      <c r="E3736">
        <v>2019</v>
      </c>
      <c r="F3736" s="15">
        <f>IF(VLOOKUP(IF($A3736&lt;1500,'BM011'!$D$5,IF($A3736&lt;1800,'BM011'!$D$5,IF($A3736&lt;2000,'BM011'!$D$5,$A3736))),'BM011'!$D$5:$U$607,'BM011'!U$609,0)="BRUG KOM",VLOOKUP($C3736,'BM010'!$C$5:$T$102,'BM010'!T$104,0),VLOOKUP(IF($A3736&lt;1500,'BM011'!$D$5,IF($A3736&lt;1800,'BM011'!$D$5,IF($A3736&lt;2000,'BM011'!$D$5,$A3736))),'BM011'!$D$5:$U$607,'BM011'!U$609,0))</f>
        <v>9964.5</v>
      </c>
      <c r="G3736">
        <f>SUMIFS(Baggrundsvariable!D$3:D$296,Baggrundsvariable!$A$3:$A$296,Samlet!$C3736,Baggrundsvariable!$C$3:$C$296,Samlet!$E3736)</f>
        <v>214986</v>
      </c>
      <c r="H3736" s="8">
        <f>SUMIFS(Baggrundsvariable!E$3:E$296,Baggrundsvariable!$A$3:$A$296,Samlet!$C3736,Baggrundsvariable!$C$3:$C$296,Samlet!$E3736)</f>
        <v>0.5</v>
      </c>
      <c r="I3736" s="8">
        <f>SUMIFS(Baggrundsvariable!F$3:F$296,Baggrundsvariable!$A$3:$A$296,Samlet!$C3736,Baggrundsvariable!$C$3:$C$296,Samlet!$E3736)</f>
        <v>5.5</v>
      </c>
      <c r="J3736" s="8">
        <f>SUMIFS(Baggrundsvariable!G$3:G$296,Baggrundsvariable!$A$3:$A$296,Samlet!$C3736,Baggrundsvariable!$C$3:$C$296,Samlet!$E3736)</f>
        <v>14.9</v>
      </c>
      <c r="K3736" s="8">
        <f>SUMIFS(Baggrundsvariable!H$3:H$296,Baggrundsvariable!$A$3:$A$296,Samlet!$C3736,Baggrundsvariable!$C$3:$C$296,Samlet!$E3736)</f>
        <v>11.3</v>
      </c>
      <c r="L3736" s="8">
        <f>SUMIFS(Baggrundsvariable!I$3:I$296,Baggrundsvariable!$A$3:$A$296,Samlet!$C3736,Baggrundsvariable!$C$3:$C$296,Samlet!$E3736)</f>
        <v>3.8794228222946003</v>
      </c>
    </row>
    <row r="3737" spans="1:12">
      <c r="A3737">
        <v>5550</v>
      </c>
      <c r="B3737" t="s">
        <v>869</v>
      </c>
      <c r="C3737">
        <v>440</v>
      </c>
      <c r="D3737" t="s">
        <v>1282</v>
      </c>
      <c r="E3737">
        <v>2019</v>
      </c>
      <c r="F3737" s="15">
        <f>IF(VLOOKUP(IF($A3737&lt;1500,'BM011'!$D$5,IF($A3737&lt;1800,'BM011'!$D$5,IF($A3737&lt;2000,'BM011'!$D$5,$A3737))),'BM011'!$D$5:$U$607,'BM011'!U$609,0)="BRUG KOM",VLOOKUP($C3737,'BM010'!$C$5:$T$102,'BM010'!T$104,0),VLOOKUP(IF($A3737&lt;1500,'BM011'!$D$5,IF($A3737&lt;1800,'BM011'!$D$5,IF($A3737&lt;2000,'BM011'!$D$5,$A3737))),'BM011'!$D$5:$U$607,'BM011'!U$609,0))</f>
        <v>9964.5</v>
      </c>
      <c r="G3737">
        <f>SUMIFS(Baggrundsvariable!D$3:D$296,Baggrundsvariable!$A$3:$A$296,Samlet!$C3737,Baggrundsvariable!$C$3:$C$296,Samlet!$E3737)</f>
        <v>222244</v>
      </c>
      <c r="H3737" s="8">
        <f>SUMIFS(Baggrundsvariable!E$3:E$296,Baggrundsvariable!$A$3:$A$296,Samlet!$C3737,Baggrundsvariable!$C$3:$C$296,Samlet!$E3737)</f>
        <v>0.55833333333333324</v>
      </c>
      <c r="I3737" s="8">
        <f>SUMIFS(Baggrundsvariable!F$3:F$296,Baggrundsvariable!$A$3:$A$296,Samlet!$C3737,Baggrundsvariable!$C$3:$C$296,Samlet!$E3737)</f>
        <v>4.8</v>
      </c>
      <c r="J3737" s="8">
        <f>SUMIFS(Baggrundsvariable!G$3:G$296,Baggrundsvariable!$A$3:$A$296,Samlet!$C3737,Baggrundsvariable!$C$3:$C$296,Samlet!$E3737)</f>
        <v>16.5</v>
      </c>
      <c r="K3737" s="8">
        <f>SUMIFS(Baggrundsvariable!H$3:H$296,Baggrundsvariable!$A$3:$A$296,Samlet!$C3737,Baggrundsvariable!$C$3:$C$296,Samlet!$E3737)</f>
        <v>11.3</v>
      </c>
      <c r="L3737" s="8">
        <f>SUMIFS(Baggrundsvariable!I$3:I$296,Baggrundsvariable!$A$3:$A$296,Samlet!$C3737,Baggrundsvariable!$C$3:$C$296,Samlet!$E3737)</f>
        <v>4.8962794994541019</v>
      </c>
    </row>
    <row r="3738" spans="1:12">
      <c r="A3738">
        <v>5550</v>
      </c>
      <c r="B3738" t="s">
        <v>869</v>
      </c>
      <c r="C3738">
        <v>450</v>
      </c>
      <c r="D3738" t="s">
        <v>1285</v>
      </c>
      <c r="E3738">
        <v>2019</v>
      </c>
      <c r="F3738" s="15">
        <f>IF(VLOOKUP(IF($A3738&lt;1500,'BM011'!$D$5,IF($A3738&lt;1800,'BM011'!$D$5,IF($A3738&lt;2000,'BM011'!$D$5,$A3738))),'BM011'!$D$5:$U$607,'BM011'!U$609,0)="BRUG KOM",VLOOKUP($C3738,'BM010'!$C$5:$T$102,'BM010'!T$104,0),VLOOKUP(IF($A3738&lt;1500,'BM011'!$D$5,IF($A3738&lt;1800,'BM011'!$D$5,IF($A3738&lt;2000,'BM011'!$D$5,$A3738))),'BM011'!$D$5:$U$607,'BM011'!U$609,0))</f>
        <v>9964.5</v>
      </c>
      <c r="G3738">
        <f>SUMIFS(Baggrundsvariable!D$3:D$296,Baggrundsvariable!$A$3:$A$296,Samlet!$C3738,Baggrundsvariable!$C$3:$C$296,Samlet!$E3738)</f>
        <v>215483</v>
      </c>
      <c r="H3738" s="8">
        <f>SUMIFS(Baggrundsvariable!E$3:E$296,Baggrundsvariable!$A$3:$A$296,Samlet!$C3738,Baggrundsvariable!$C$3:$C$296,Samlet!$E3738)</f>
        <v>0.57499999999999984</v>
      </c>
      <c r="I3738" s="8">
        <f>SUMIFS(Baggrundsvariable!F$3:F$296,Baggrundsvariable!$A$3:$A$296,Samlet!$C3738,Baggrundsvariable!$C$3:$C$296,Samlet!$E3738)</f>
        <v>11.1</v>
      </c>
      <c r="J3738" s="8">
        <f>SUMIFS(Baggrundsvariable!G$3:G$296,Baggrundsvariable!$A$3:$A$296,Samlet!$C3738,Baggrundsvariable!$C$3:$C$296,Samlet!$E3738)</f>
        <v>18</v>
      </c>
      <c r="K3738" s="8">
        <f>SUMIFS(Baggrundsvariable!H$3:H$296,Baggrundsvariable!$A$3:$A$296,Samlet!$C3738,Baggrundsvariable!$C$3:$C$296,Samlet!$E3738)</f>
        <v>14.8</v>
      </c>
      <c r="L3738" s="8">
        <f>SUMIFS(Baggrundsvariable!I$3:I$296,Baggrundsvariable!$A$3:$A$296,Samlet!$C3738,Baggrundsvariable!$C$3:$C$296,Samlet!$E3738)</f>
        <v>6.1831274113181616</v>
      </c>
    </row>
    <row r="3739" spans="1:12">
      <c r="A3739">
        <v>5560</v>
      </c>
      <c r="B3739" t="s">
        <v>870</v>
      </c>
      <c r="C3739">
        <v>410</v>
      </c>
      <c r="D3739" t="s">
        <v>1283</v>
      </c>
      <c r="E3739">
        <v>2019</v>
      </c>
      <c r="F3739" s="15">
        <f>IF(VLOOKUP(IF($A3739&lt;1500,'BM011'!$D$5,IF($A3739&lt;1800,'BM011'!$D$5,IF($A3739&lt;2000,'BM011'!$D$5,$A3739))),'BM011'!$D$5:$U$607,'BM011'!U$609,0)="BRUG KOM",VLOOKUP($C3739,'BM010'!$C$5:$T$102,'BM010'!T$104,0),VLOOKUP(IF($A3739&lt;1500,'BM011'!$D$5,IF($A3739&lt;1800,'BM011'!$D$5,IF($A3739&lt;2000,'BM011'!$D$5,$A3739))),'BM011'!$D$5:$U$607,'BM011'!U$609,0))</f>
        <v>7557.25</v>
      </c>
      <c r="G3739">
        <f>SUMIFS(Baggrundsvariable!D$3:D$296,Baggrundsvariable!$A$3:$A$296,Samlet!$C3739,Baggrundsvariable!$C$3:$C$296,Samlet!$E3739)</f>
        <v>235139</v>
      </c>
      <c r="H3739" s="8">
        <f>SUMIFS(Baggrundsvariable!E$3:E$296,Baggrundsvariable!$A$3:$A$296,Samlet!$C3739,Baggrundsvariable!$C$3:$C$296,Samlet!$E3739)</f>
        <v>0.26666666666666672</v>
      </c>
      <c r="I3739" s="8">
        <f>SUMIFS(Baggrundsvariable!F$3:F$296,Baggrundsvariable!$A$3:$A$296,Samlet!$C3739,Baggrundsvariable!$C$3:$C$296,Samlet!$E3739)</f>
        <v>4.8</v>
      </c>
      <c r="J3739" s="8">
        <f>SUMIFS(Baggrundsvariable!G$3:G$296,Baggrundsvariable!$A$3:$A$296,Samlet!$C3739,Baggrundsvariable!$C$3:$C$296,Samlet!$E3739)</f>
        <v>13.6</v>
      </c>
      <c r="K3739" s="8">
        <f>SUMIFS(Baggrundsvariable!H$3:H$296,Baggrundsvariable!$A$3:$A$296,Samlet!$C3739,Baggrundsvariable!$C$3:$C$296,Samlet!$E3739)</f>
        <v>12.3</v>
      </c>
      <c r="L3739" s="8">
        <f>SUMIFS(Baggrundsvariable!I$3:I$296,Baggrundsvariable!$A$3:$A$296,Samlet!$C3739,Baggrundsvariable!$C$3:$C$296,Samlet!$E3739)</f>
        <v>4.4707811279588423</v>
      </c>
    </row>
    <row r="3740" spans="1:12">
      <c r="A3740">
        <v>5560</v>
      </c>
      <c r="B3740" t="s">
        <v>870</v>
      </c>
      <c r="C3740">
        <v>420</v>
      </c>
      <c r="D3740" t="s">
        <v>1284</v>
      </c>
      <c r="E3740">
        <v>2019</v>
      </c>
      <c r="F3740" s="15">
        <f>IF(VLOOKUP(IF($A3740&lt;1500,'BM011'!$D$5,IF($A3740&lt;1800,'BM011'!$D$5,IF($A3740&lt;2000,'BM011'!$D$5,$A3740))),'BM011'!$D$5:$U$607,'BM011'!U$609,0)="BRUG KOM",VLOOKUP($C3740,'BM010'!$C$5:$T$102,'BM010'!T$104,0),VLOOKUP(IF($A3740&lt;1500,'BM011'!$D$5,IF($A3740&lt;1800,'BM011'!$D$5,IF($A3740&lt;2000,'BM011'!$D$5,$A3740))),'BM011'!$D$5:$U$607,'BM011'!U$609,0))</f>
        <v>7557.25</v>
      </c>
      <c r="G3740">
        <f>SUMIFS(Baggrundsvariable!D$3:D$296,Baggrundsvariable!$A$3:$A$296,Samlet!$C3740,Baggrundsvariable!$C$3:$C$296,Samlet!$E3740)</f>
        <v>212415</v>
      </c>
      <c r="H3740" s="8">
        <f>SUMIFS(Baggrundsvariable!E$3:E$296,Baggrundsvariable!$A$3:$A$296,Samlet!$C3740,Baggrundsvariable!$C$3:$C$296,Samlet!$E3740)</f>
        <v>0.46666666666666679</v>
      </c>
      <c r="I3740" s="8">
        <f>SUMIFS(Baggrundsvariable!F$3:F$296,Baggrundsvariable!$A$3:$A$296,Samlet!$C3740,Baggrundsvariable!$C$3:$C$296,Samlet!$E3740)</f>
        <v>3.4</v>
      </c>
      <c r="J3740" s="8">
        <f>SUMIFS(Baggrundsvariable!G$3:G$296,Baggrundsvariable!$A$3:$A$296,Samlet!$C3740,Baggrundsvariable!$C$3:$C$296,Samlet!$E3740)</f>
        <v>16.600000000000001</v>
      </c>
      <c r="K3740" s="8">
        <f>SUMIFS(Baggrundsvariable!H$3:H$296,Baggrundsvariable!$A$3:$A$296,Samlet!$C3740,Baggrundsvariable!$C$3:$C$296,Samlet!$E3740)</f>
        <v>15.7</v>
      </c>
      <c r="L3740" s="8">
        <f>SUMIFS(Baggrundsvariable!I$3:I$296,Baggrundsvariable!$A$3:$A$296,Samlet!$C3740,Baggrundsvariable!$C$3:$C$296,Samlet!$E3740)</f>
        <v>3.3529468974907606</v>
      </c>
    </row>
    <row r="3741" spans="1:12">
      <c r="A3741">
        <v>5560</v>
      </c>
      <c r="B3741" t="s">
        <v>870</v>
      </c>
      <c r="C3741">
        <v>480</v>
      </c>
      <c r="D3741" t="s">
        <v>1281</v>
      </c>
      <c r="E3741">
        <v>2019</v>
      </c>
      <c r="F3741" s="15">
        <f>IF(VLOOKUP(IF($A3741&lt;1500,'BM011'!$D$5,IF($A3741&lt;1800,'BM011'!$D$5,IF($A3741&lt;2000,'BM011'!$D$5,$A3741))),'BM011'!$D$5:$U$607,'BM011'!U$609,0)="BRUG KOM",VLOOKUP($C3741,'BM010'!$C$5:$T$102,'BM010'!T$104,0),VLOOKUP(IF($A3741&lt;1500,'BM011'!$D$5,IF($A3741&lt;1800,'BM011'!$D$5,IF($A3741&lt;2000,'BM011'!$D$5,$A3741))),'BM011'!$D$5:$U$607,'BM011'!U$609,0))</f>
        <v>7557.25</v>
      </c>
      <c r="G3741">
        <f>SUMIFS(Baggrundsvariable!D$3:D$296,Baggrundsvariable!$A$3:$A$296,Samlet!$C3741,Baggrundsvariable!$C$3:$C$296,Samlet!$E3741)</f>
        <v>214266</v>
      </c>
      <c r="H3741" s="8">
        <f>SUMIFS(Baggrundsvariable!E$3:E$296,Baggrundsvariable!$A$3:$A$296,Samlet!$C3741,Baggrundsvariable!$C$3:$C$296,Samlet!$E3741)</f>
        <v>0.75833333333333319</v>
      </c>
      <c r="I3741" s="8">
        <f>SUMIFS(Baggrundsvariable!F$3:F$296,Baggrundsvariable!$A$3:$A$296,Samlet!$C3741,Baggrundsvariable!$C$3:$C$296,Samlet!$E3741)</f>
        <v>7.5</v>
      </c>
      <c r="J3741" s="8">
        <f>SUMIFS(Baggrundsvariable!G$3:G$296,Baggrundsvariable!$A$3:$A$296,Samlet!$C3741,Baggrundsvariable!$C$3:$C$296,Samlet!$E3741)</f>
        <v>16.5</v>
      </c>
      <c r="K3741" s="8">
        <f>SUMIFS(Baggrundsvariable!H$3:H$296,Baggrundsvariable!$A$3:$A$296,Samlet!$C3741,Baggrundsvariable!$C$3:$C$296,Samlet!$E3741)</f>
        <v>10.3</v>
      </c>
      <c r="L3741" s="8">
        <f>SUMIFS(Baggrundsvariable!I$3:I$296,Baggrundsvariable!$A$3:$A$296,Samlet!$C3741,Baggrundsvariable!$C$3:$C$296,Samlet!$E3741)</f>
        <v>4.0081744556670333</v>
      </c>
    </row>
    <row r="3742" spans="1:12">
      <c r="A3742">
        <v>5580</v>
      </c>
      <c r="B3742" t="s">
        <v>871</v>
      </c>
      <c r="C3742">
        <v>410</v>
      </c>
      <c r="D3742" t="s">
        <v>1283</v>
      </c>
      <c r="E3742">
        <v>2019</v>
      </c>
      <c r="F3742" s="15">
        <f>IF(VLOOKUP(IF($A3742&lt;1500,'BM011'!$D$5,IF($A3742&lt;1800,'BM011'!$D$5,IF($A3742&lt;2000,'BM011'!$D$5,$A3742))),'BM011'!$D$5:$U$607,'BM011'!U$609,0)="BRUG KOM",VLOOKUP($C3742,'BM010'!$C$5:$T$102,'BM010'!T$104,0),VLOOKUP(IF($A3742&lt;1500,'BM011'!$D$5,IF($A3742&lt;1800,'BM011'!$D$5,IF($A3742&lt;2000,'BM011'!$D$5,$A3742))),'BM011'!$D$5:$U$607,'BM011'!U$609,0))</f>
        <v>9379.25</v>
      </c>
      <c r="G3742">
        <f>SUMIFS(Baggrundsvariable!D$3:D$296,Baggrundsvariable!$A$3:$A$296,Samlet!$C3742,Baggrundsvariable!$C$3:$C$296,Samlet!$E3742)</f>
        <v>235139</v>
      </c>
      <c r="H3742" s="8">
        <f>SUMIFS(Baggrundsvariable!E$3:E$296,Baggrundsvariable!$A$3:$A$296,Samlet!$C3742,Baggrundsvariable!$C$3:$C$296,Samlet!$E3742)</f>
        <v>0.26666666666666672</v>
      </c>
      <c r="I3742" s="8">
        <f>SUMIFS(Baggrundsvariable!F$3:F$296,Baggrundsvariable!$A$3:$A$296,Samlet!$C3742,Baggrundsvariable!$C$3:$C$296,Samlet!$E3742)</f>
        <v>4.8</v>
      </c>
      <c r="J3742" s="8">
        <f>SUMIFS(Baggrundsvariable!G$3:G$296,Baggrundsvariable!$A$3:$A$296,Samlet!$C3742,Baggrundsvariable!$C$3:$C$296,Samlet!$E3742)</f>
        <v>13.6</v>
      </c>
      <c r="K3742" s="8">
        <f>SUMIFS(Baggrundsvariable!H$3:H$296,Baggrundsvariable!$A$3:$A$296,Samlet!$C3742,Baggrundsvariable!$C$3:$C$296,Samlet!$E3742)</f>
        <v>12.3</v>
      </c>
      <c r="L3742" s="8">
        <f>SUMIFS(Baggrundsvariable!I$3:I$296,Baggrundsvariable!$A$3:$A$296,Samlet!$C3742,Baggrundsvariable!$C$3:$C$296,Samlet!$E3742)</f>
        <v>4.4707811279588423</v>
      </c>
    </row>
    <row r="3743" spans="1:12">
      <c r="A3743">
        <v>5591</v>
      </c>
      <c r="B3743" t="s">
        <v>872</v>
      </c>
      <c r="C3743">
        <v>410</v>
      </c>
      <c r="D3743" t="s">
        <v>1283</v>
      </c>
      <c r="E3743">
        <v>2019</v>
      </c>
      <c r="F3743" s="15">
        <f>IF(VLOOKUP(IF($A3743&lt;1500,'BM011'!$D$5,IF($A3743&lt;1800,'BM011'!$D$5,IF($A3743&lt;2000,'BM011'!$D$5,$A3743))),'BM011'!$D$5:$U$607,'BM011'!U$609,0)="BRUG KOM",VLOOKUP($C3743,'BM010'!$C$5:$T$102,'BM010'!T$104,0),VLOOKUP(IF($A3743&lt;1500,'BM011'!$D$5,IF($A3743&lt;1800,'BM011'!$D$5,IF($A3743&lt;2000,'BM011'!$D$5,$A3743))),'BM011'!$D$5:$U$607,'BM011'!U$609,0))</f>
        <v>5314.25</v>
      </c>
      <c r="G3743">
        <f>SUMIFS(Baggrundsvariable!D$3:D$296,Baggrundsvariable!$A$3:$A$296,Samlet!$C3743,Baggrundsvariable!$C$3:$C$296,Samlet!$E3743)</f>
        <v>235139</v>
      </c>
      <c r="H3743" s="8">
        <f>SUMIFS(Baggrundsvariable!E$3:E$296,Baggrundsvariable!$A$3:$A$296,Samlet!$C3743,Baggrundsvariable!$C$3:$C$296,Samlet!$E3743)</f>
        <v>0.26666666666666672</v>
      </c>
      <c r="I3743" s="8">
        <f>SUMIFS(Baggrundsvariable!F$3:F$296,Baggrundsvariable!$A$3:$A$296,Samlet!$C3743,Baggrundsvariable!$C$3:$C$296,Samlet!$E3743)</f>
        <v>4.8</v>
      </c>
      <c r="J3743" s="8">
        <f>SUMIFS(Baggrundsvariable!G$3:G$296,Baggrundsvariable!$A$3:$A$296,Samlet!$C3743,Baggrundsvariable!$C$3:$C$296,Samlet!$E3743)</f>
        <v>13.6</v>
      </c>
      <c r="K3743" s="8">
        <f>SUMIFS(Baggrundsvariable!H$3:H$296,Baggrundsvariable!$A$3:$A$296,Samlet!$C3743,Baggrundsvariable!$C$3:$C$296,Samlet!$E3743)</f>
        <v>12.3</v>
      </c>
      <c r="L3743" s="8">
        <f>SUMIFS(Baggrundsvariable!I$3:I$296,Baggrundsvariable!$A$3:$A$296,Samlet!$C3743,Baggrundsvariable!$C$3:$C$296,Samlet!$E3743)</f>
        <v>4.4707811279588423</v>
      </c>
    </row>
    <row r="3744" spans="1:12">
      <c r="A3744">
        <v>5592</v>
      </c>
      <c r="B3744" t="s">
        <v>873</v>
      </c>
      <c r="C3744">
        <v>410</v>
      </c>
      <c r="D3744" t="s">
        <v>1283</v>
      </c>
      <c r="E3744">
        <v>2019</v>
      </c>
      <c r="F3744" s="15">
        <f>IF(VLOOKUP(IF($A3744&lt;1500,'BM011'!$D$5,IF($A3744&lt;1800,'BM011'!$D$5,IF($A3744&lt;2000,'BM011'!$D$5,$A3744))),'BM011'!$D$5:$U$607,'BM011'!U$609,0)="BRUG KOM",VLOOKUP($C3744,'BM010'!$C$5:$T$102,'BM010'!T$104,0),VLOOKUP(IF($A3744&lt;1500,'BM011'!$D$5,IF($A3744&lt;1800,'BM011'!$D$5,IF($A3744&lt;2000,'BM011'!$D$5,$A3744))),'BM011'!$D$5:$U$607,'BM011'!U$609,0))</f>
        <v>7248.75</v>
      </c>
      <c r="G3744">
        <f>SUMIFS(Baggrundsvariable!D$3:D$296,Baggrundsvariable!$A$3:$A$296,Samlet!$C3744,Baggrundsvariable!$C$3:$C$296,Samlet!$E3744)</f>
        <v>235139</v>
      </c>
      <c r="H3744" s="8">
        <f>SUMIFS(Baggrundsvariable!E$3:E$296,Baggrundsvariable!$A$3:$A$296,Samlet!$C3744,Baggrundsvariable!$C$3:$C$296,Samlet!$E3744)</f>
        <v>0.26666666666666672</v>
      </c>
      <c r="I3744" s="8">
        <f>SUMIFS(Baggrundsvariable!F$3:F$296,Baggrundsvariable!$A$3:$A$296,Samlet!$C3744,Baggrundsvariable!$C$3:$C$296,Samlet!$E3744)</f>
        <v>4.8</v>
      </c>
      <c r="J3744" s="8">
        <f>SUMIFS(Baggrundsvariable!G$3:G$296,Baggrundsvariable!$A$3:$A$296,Samlet!$C3744,Baggrundsvariable!$C$3:$C$296,Samlet!$E3744)</f>
        <v>13.6</v>
      </c>
      <c r="K3744" s="8">
        <f>SUMIFS(Baggrundsvariable!H$3:H$296,Baggrundsvariable!$A$3:$A$296,Samlet!$C3744,Baggrundsvariable!$C$3:$C$296,Samlet!$E3744)</f>
        <v>12.3</v>
      </c>
      <c r="L3744" s="8">
        <f>SUMIFS(Baggrundsvariable!I$3:I$296,Baggrundsvariable!$A$3:$A$296,Samlet!$C3744,Baggrundsvariable!$C$3:$C$296,Samlet!$E3744)</f>
        <v>4.4707811279588423</v>
      </c>
    </row>
    <row r="3745" spans="1:12">
      <c r="A3745">
        <v>5600</v>
      </c>
      <c r="B3745" t="s">
        <v>874</v>
      </c>
      <c r="C3745">
        <v>430</v>
      </c>
      <c r="D3745" t="s">
        <v>1286</v>
      </c>
      <c r="E3745">
        <v>2019</v>
      </c>
      <c r="F3745" s="15">
        <f>IF(VLOOKUP(IF($A3745&lt;1500,'BM011'!$D$5,IF($A3745&lt;1800,'BM011'!$D$5,IF($A3745&lt;2000,'BM011'!$D$5,$A3745))),'BM011'!$D$5:$U$607,'BM011'!U$609,0)="BRUG KOM",VLOOKUP($C3745,'BM010'!$C$5:$T$102,'BM010'!T$104,0),VLOOKUP(IF($A3745&lt;1500,'BM011'!$D$5,IF($A3745&lt;1800,'BM011'!$D$5,IF($A3745&lt;2000,'BM011'!$D$5,$A3745))),'BM011'!$D$5:$U$607,'BM011'!U$609,0))</f>
        <v>6983.75</v>
      </c>
      <c r="G3745">
        <f>SUMIFS(Baggrundsvariable!D$3:D$296,Baggrundsvariable!$A$3:$A$296,Samlet!$C3745,Baggrundsvariable!$C$3:$C$296,Samlet!$E3745)</f>
        <v>214986</v>
      </c>
      <c r="H3745" s="8">
        <f>SUMIFS(Baggrundsvariable!E$3:E$296,Baggrundsvariable!$A$3:$A$296,Samlet!$C3745,Baggrundsvariable!$C$3:$C$296,Samlet!$E3745)</f>
        <v>0.5</v>
      </c>
      <c r="I3745" s="8">
        <f>SUMIFS(Baggrundsvariable!F$3:F$296,Baggrundsvariable!$A$3:$A$296,Samlet!$C3745,Baggrundsvariable!$C$3:$C$296,Samlet!$E3745)</f>
        <v>5.5</v>
      </c>
      <c r="J3745" s="8">
        <f>SUMIFS(Baggrundsvariable!G$3:G$296,Baggrundsvariable!$A$3:$A$296,Samlet!$C3745,Baggrundsvariable!$C$3:$C$296,Samlet!$E3745)</f>
        <v>14.9</v>
      </c>
      <c r="K3745" s="8">
        <f>SUMIFS(Baggrundsvariable!H$3:H$296,Baggrundsvariable!$A$3:$A$296,Samlet!$C3745,Baggrundsvariable!$C$3:$C$296,Samlet!$E3745)</f>
        <v>11.3</v>
      </c>
      <c r="L3745" s="8">
        <f>SUMIFS(Baggrundsvariable!I$3:I$296,Baggrundsvariable!$A$3:$A$296,Samlet!$C3745,Baggrundsvariable!$C$3:$C$296,Samlet!$E3745)</f>
        <v>3.8794228222946003</v>
      </c>
    </row>
    <row r="3746" spans="1:12">
      <c r="A3746">
        <v>5601</v>
      </c>
      <c r="B3746" t="s">
        <v>875</v>
      </c>
      <c r="C3746">
        <v>430</v>
      </c>
      <c r="D3746" t="s">
        <v>1286</v>
      </c>
      <c r="E3746">
        <v>2019</v>
      </c>
      <c r="F3746" s="15">
        <f>IF(VLOOKUP(IF($A3746&lt;1500,'BM011'!$D$5,IF($A3746&lt;1800,'BM011'!$D$5,IF($A3746&lt;2000,'BM011'!$D$5,$A3746))),'BM011'!$D$5:$U$607,'BM011'!U$609,0)="BRUG KOM",VLOOKUP($C3746,'BM010'!$C$5:$T$102,'BM010'!T$104,0),VLOOKUP(IF($A3746&lt;1500,'BM011'!$D$5,IF($A3746&lt;1800,'BM011'!$D$5,IF($A3746&lt;2000,'BM011'!$D$5,$A3746))),'BM011'!$D$5:$U$607,'BM011'!U$609,0))</f>
        <v>7649.75</v>
      </c>
      <c r="G3746">
        <f>SUMIFS(Baggrundsvariable!D$3:D$296,Baggrundsvariable!$A$3:$A$296,Samlet!$C3746,Baggrundsvariable!$C$3:$C$296,Samlet!$E3746)</f>
        <v>214986</v>
      </c>
      <c r="H3746" s="8">
        <f>SUMIFS(Baggrundsvariable!E$3:E$296,Baggrundsvariable!$A$3:$A$296,Samlet!$C3746,Baggrundsvariable!$C$3:$C$296,Samlet!$E3746)</f>
        <v>0.5</v>
      </c>
      <c r="I3746" s="8">
        <f>SUMIFS(Baggrundsvariable!F$3:F$296,Baggrundsvariable!$A$3:$A$296,Samlet!$C3746,Baggrundsvariable!$C$3:$C$296,Samlet!$E3746)</f>
        <v>5.5</v>
      </c>
      <c r="J3746" s="8">
        <f>SUMIFS(Baggrundsvariable!G$3:G$296,Baggrundsvariable!$A$3:$A$296,Samlet!$C3746,Baggrundsvariable!$C$3:$C$296,Samlet!$E3746)</f>
        <v>14.9</v>
      </c>
      <c r="K3746" s="8">
        <f>SUMIFS(Baggrundsvariable!H$3:H$296,Baggrundsvariable!$A$3:$A$296,Samlet!$C3746,Baggrundsvariable!$C$3:$C$296,Samlet!$E3746)</f>
        <v>11.3</v>
      </c>
      <c r="L3746" s="8">
        <f>SUMIFS(Baggrundsvariable!I$3:I$296,Baggrundsvariable!$A$3:$A$296,Samlet!$C3746,Baggrundsvariable!$C$3:$C$296,Samlet!$E3746)</f>
        <v>3.8794228222946003</v>
      </c>
    </row>
    <row r="3747" spans="1:12">
      <c r="A3747">
        <v>5602</v>
      </c>
      <c r="B3747" t="s">
        <v>876</v>
      </c>
      <c r="C3747">
        <v>430</v>
      </c>
      <c r="D3747" t="s">
        <v>1286</v>
      </c>
      <c r="E3747">
        <v>2019</v>
      </c>
      <c r="F3747" s="15">
        <f>IF(VLOOKUP(IF($A3747&lt;1500,'BM011'!$D$5,IF($A3747&lt;1800,'BM011'!$D$5,IF($A3747&lt;2000,'BM011'!$D$5,$A3747))),'BM011'!$D$5:$U$607,'BM011'!U$609,0)="BRUG KOM",VLOOKUP($C3747,'BM010'!$C$5:$T$102,'BM010'!T$104,0),VLOOKUP(IF($A3747&lt;1500,'BM011'!$D$5,IF($A3747&lt;1800,'BM011'!$D$5,IF($A3747&lt;2000,'BM011'!$D$5,$A3747))),'BM011'!$D$5:$U$607,'BM011'!U$609,0))</f>
        <v>7649.75</v>
      </c>
      <c r="G3747">
        <f>SUMIFS(Baggrundsvariable!D$3:D$296,Baggrundsvariable!$A$3:$A$296,Samlet!$C3747,Baggrundsvariable!$C$3:$C$296,Samlet!$E3747)</f>
        <v>214986</v>
      </c>
      <c r="H3747" s="8">
        <f>SUMIFS(Baggrundsvariable!E$3:E$296,Baggrundsvariable!$A$3:$A$296,Samlet!$C3747,Baggrundsvariable!$C$3:$C$296,Samlet!$E3747)</f>
        <v>0.5</v>
      </c>
      <c r="I3747" s="8">
        <f>SUMIFS(Baggrundsvariable!F$3:F$296,Baggrundsvariable!$A$3:$A$296,Samlet!$C3747,Baggrundsvariable!$C$3:$C$296,Samlet!$E3747)</f>
        <v>5.5</v>
      </c>
      <c r="J3747" s="8">
        <f>SUMIFS(Baggrundsvariable!G$3:G$296,Baggrundsvariable!$A$3:$A$296,Samlet!$C3747,Baggrundsvariable!$C$3:$C$296,Samlet!$E3747)</f>
        <v>14.9</v>
      </c>
      <c r="K3747" s="8">
        <f>SUMIFS(Baggrundsvariable!H$3:H$296,Baggrundsvariable!$A$3:$A$296,Samlet!$C3747,Baggrundsvariable!$C$3:$C$296,Samlet!$E3747)</f>
        <v>11.3</v>
      </c>
      <c r="L3747" s="8">
        <f>SUMIFS(Baggrundsvariable!I$3:I$296,Baggrundsvariable!$A$3:$A$296,Samlet!$C3747,Baggrundsvariable!$C$3:$C$296,Samlet!$E3747)</f>
        <v>3.8794228222946003</v>
      </c>
    </row>
    <row r="3748" spans="1:12">
      <c r="A3748">
        <v>5603</v>
      </c>
      <c r="B3748" t="s">
        <v>877</v>
      </c>
      <c r="C3748">
        <v>430</v>
      </c>
      <c r="D3748" t="s">
        <v>1286</v>
      </c>
      <c r="E3748">
        <v>2019</v>
      </c>
      <c r="F3748" s="15" t="e">
        <f>IF(VLOOKUP(IF($A3748&lt;1500,'BM011'!$D$5,IF($A3748&lt;1800,'BM011'!$D$5,IF($A3748&lt;2000,'BM011'!$D$5,$A3748))),'BM011'!$D$5:$U$607,'BM011'!U$609,0)="BRUG KOM",VLOOKUP($C3748,'BM010'!$C$5:$T$102,'BM010'!T$104,0),VLOOKUP(IF($A3748&lt;1500,'BM011'!$D$5,IF($A3748&lt;1800,'BM011'!$D$5,IF($A3748&lt;2000,'BM011'!$D$5,$A3748))),'BM011'!$D$5:$U$607,'BM011'!U$609,0))</f>
        <v>#N/A</v>
      </c>
      <c r="G3748">
        <f>SUMIFS(Baggrundsvariable!D$3:D$296,Baggrundsvariable!$A$3:$A$296,Samlet!$C3748,Baggrundsvariable!$C$3:$C$296,Samlet!$E3748)</f>
        <v>214986</v>
      </c>
      <c r="H3748" s="8">
        <f>SUMIFS(Baggrundsvariable!E$3:E$296,Baggrundsvariable!$A$3:$A$296,Samlet!$C3748,Baggrundsvariable!$C$3:$C$296,Samlet!$E3748)</f>
        <v>0.5</v>
      </c>
      <c r="I3748" s="8">
        <f>SUMIFS(Baggrundsvariable!F$3:F$296,Baggrundsvariable!$A$3:$A$296,Samlet!$C3748,Baggrundsvariable!$C$3:$C$296,Samlet!$E3748)</f>
        <v>5.5</v>
      </c>
      <c r="J3748" s="8">
        <f>SUMIFS(Baggrundsvariable!G$3:G$296,Baggrundsvariable!$A$3:$A$296,Samlet!$C3748,Baggrundsvariable!$C$3:$C$296,Samlet!$E3748)</f>
        <v>14.9</v>
      </c>
      <c r="K3748" s="8">
        <f>SUMIFS(Baggrundsvariable!H$3:H$296,Baggrundsvariable!$A$3:$A$296,Samlet!$C3748,Baggrundsvariable!$C$3:$C$296,Samlet!$E3748)</f>
        <v>11.3</v>
      </c>
      <c r="L3748" s="8">
        <f>SUMIFS(Baggrundsvariable!I$3:I$296,Baggrundsvariable!$A$3:$A$296,Samlet!$C3748,Baggrundsvariable!$C$3:$C$296,Samlet!$E3748)</f>
        <v>3.8794228222946003</v>
      </c>
    </row>
    <row r="3749" spans="1:12">
      <c r="A3749">
        <v>5610</v>
      </c>
      <c r="B3749" t="s">
        <v>878</v>
      </c>
      <c r="C3749">
        <v>420</v>
      </c>
      <c r="D3749" t="s">
        <v>1284</v>
      </c>
      <c r="E3749">
        <v>2019</v>
      </c>
      <c r="F3749" s="15">
        <f>IF(VLOOKUP(IF($A3749&lt;1500,'BM011'!$D$5,IF($A3749&lt;1800,'BM011'!$D$5,IF($A3749&lt;2000,'BM011'!$D$5,$A3749))),'BM011'!$D$5:$U$607,'BM011'!U$609,0)="BRUG KOM",VLOOKUP($C3749,'BM010'!$C$5:$T$102,'BM010'!T$104,0),VLOOKUP(IF($A3749&lt;1500,'BM011'!$D$5,IF($A3749&lt;1800,'BM011'!$D$5,IF($A3749&lt;2000,'BM011'!$D$5,$A3749))),'BM011'!$D$5:$U$607,'BM011'!U$609,0))</f>
        <v>6703.25</v>
      </c>
      <c r="G3749">
        <f>SUMIFS(Baggrundsvariable!D$3:D$296,Baggrundsvariable!$A$3:$A$296,Samlet!$C3749,Baggrundsvariable!$C$3:$C$296,Samlet!$E3749)</f>
        <v>212415</v>
      </c>
      <c r="H3749" s="8">
        <f>SUMIFS(Baggrundsvariable!E$3:E$296,Baggrundsvariable!$A$3:$A$296,Samlet!$C3749,Baggrundsvariable!$C$3:$C$296,Samlet!$E3749)</f>
        <v>0.46666666666666679</v>
      </c>
      <c r="I3749" s="8">
        <f>SUMIFS(Baggrundsvariable!F$3:F$296,Baggrundsvariable!$A$3:$A$296,Samlet!$C3749,Baggrundsvariable!$C$3:$C$296,Samlet!$E3749)</f>
        <v>3.4</v>
      </c>
      <c r="J3749" s="8">
        <f>SUMIFS(Baggrundsvariable!G$3:G$296,Baggrundsvariable!$A$3:$A$296,Samlet!$C3749,Baggrundsvariable!$C$3:$C$296,Samlet!$E3749)</f>
        <v>16.600000000000001</v>
      </c>
      <c r="K3749" s="8">
        <f>SUMIFS(Baggrundsvariable!H$3:H$296,Baggrundsvariable!$A$3:$A$296,Samlet!$C3749,Baggrundsvariable!$C$3:$C$296,Samlet!$E3749)</f>
        <v>15.7</v>
      </c>
      <c r="L3749" s="8">
        <f>SUMIFS(Baggrundsvariable!I$3:I$296,Baggrundsvariable!$A$3:$A$296,Samlet!$C3749,Baggrundsvariable!$C$3:$C$296,Samlet!$E3749)</f>
        <v>3.3529468974907606</v>
      </c>
    </row>
    <row r="3750" spans="1:12">
      <c r="A3750">
        <v>5620</v>
      </c>
      <c r="B3750" t="s">
        <v>879</v>
      </c>
      <c r="C3750">
        <v>420</v>
      </c>
      <c r="D3750" t="s">
        <v>1284</v>
      </c>
      <c r="E3750">
        <v>2019</v>
      </c>
      <c r="F3750" s="15">
        <f>IF(VLOOKUP(IF($A3750&lt;1500,'BM011'!$D$5,IF($A3750&lt;1800,'BM011'!$D$5,IF($A3750&lt;2000,'BM011'!$D$5,$A3750))),'BM011'!$D$5:$U$607,'BM011'!U$609,0)="BRUG KOM",VLOOKUP($C3750,'BM010'!$C$5:$T$102,'BM010'!T$104,0),VLOOKUP(IF($A3750&lt;1500,'BM011'!$D$5,IF($A3750&lt;1800,'BM011'!$D$5,IF($A3750&lt;2000,'BM011'!$D$5,$A3750))),'BM011'!$D$5:$U$607,'BM011'!U$609,0))</f>
        <v>6981.25</v>
      </c>
      <c r="G3750">
        <f>SUMIFS(Baggrundsvariable!D$3:D$296,Baggrundsvariable!$A$3:$A$296,Samlet!$C3750,Baggrundsvariable!$C$3:$C$296,Samlet!$E3750)</f>
        <v>212415</v>
      </c>
      <c r="H3750" s="8">
        <f>SUMIFS(Baggrundsvariable!E$3:E$296,Baggrundsvariable!$A$3:$A$296,Samlet!$C3750,Baggrundsvariable!$C$3:$C$296,Samlet!$E3750)</f>
        <v>0.46666666666666679</v>
      </c>
      <c r="I3750" s="8">
        <f>SUMIFS(Baggrundsvariable!F$3:F$296,Baggrundsvariable!$A$3:$A$296,Samlet!$C3750,Baggrundsvariable!$C$3:$C$296,Samlet!$E3750)</f>
        <v>3.4</v>
      </c>
      <c r="J3750" s="8">
        <f>SUMIFS(Baggrundsvariable!G$3:G$296,Baggrundsvariable!$A$3:$A$296,Samlet!$C3750,Baggrundsvariable!$C$3:$C$296,Samlet!$E3750)</f>
        <v>16.600000000000001</v>
      </c>
      <c r="K3750" s="8">
        <f>SUMIFS(Baggrundsvariable!H$3:H$296,Baggrundsvariable!$A$3:$A$296,Samlet!$C3750,Baggrundsvariable!$C$3:$C$296,Samlet!$E3750)</f>
        <v>15.7</v>
      </c>
      <c r="L3750" s="8">
        <f>SUMIFS(Baggrundsvariable!I$3:I$296,Baggrundsvariable!$A$3:$A$296,Samlet!$C3750,Baggrundsvariable!$C$3:$C$296,Samlet!$E3750)</f>
        <v>3.3529468974907606</v>
      </c>
    </row>
    <row r="3751" spans="1:12">
      <c r="A3751">
        <v>5631</v>
      </c>
      <c r="B3751" t="s">
        <v>880</v>
      </c>
      <c r="C3751">
        <v>420</v>
      </c>
      <c r="D3751" t="s">
        <v>1284</v>
      </c>
      <c r="E3751">
        <v>2019</v>
      </c>
      <c r="F3751" s="15">
        <f>IF(VLOOKUP(IF($A3751&lt;1500,'BM011'!$D$5,IF($A3751&lt;1800,'BM011'!$D$5,IF($A3751&lt;2000,'BM011'!$D$5,$A3751))),'BM011'!$D$5:$U$607,'BM011'!U$609,0)="BRUG KOM",VLOOKUP($C3751,'BM010'!$C$5:$T$102,'BM010'!T$104,0),VLOOKUP(IF($A3751&lt;1500,'BM011'!$D$5,IF($A3751&lt;1800,'BM011'!$D$5,IF($A3751&lt;2000,'BM011'!$D$5,$A3751))),'BM011'!$D$5:$U$607,'BM011'!U$609,0))</f>
        <v>7076</v>
      </c>
      <c r="G3751">
        <f>SUMIFS(Baggrundsvariable!D$3:D$296,Baggrundsvariable!$A$3:$A$296,Samlet!$C3751,Baggrundsvariable!$C$3:$C$296,Samlet!$E3751)</f>
        <v>212415</v>
      </c>
      <c r="H3751" s="8">
        <f>SUMIFS(Baggrundsvariable!E$3:E$296,Baggrundsvariable!$A$3:$A$296,Samlet!$C3751,Baggrundsvariable!$C$3:$C$296,Samlet!$E3751)</f>
        <v>0.46666666666666679</v>
      </c>
      <c r="I3751" s="8">
        <f>SUMIFS(Baggrundsvariable!F$3:F$296,Baggrundsvariable!$A$3:$A$296,Samlet!$C3751,Baggrundsvariable!$C$3:$C$296,Samlet!$E3751)</f>
        <v>3.4</v>
      </c>
      <c r="J3751" s="8">
        <f>SUMIFS(Baggrundsvariable!G$3:G$296,Baggrundsvariable!$A$3:$A$296,Samlet!$C3751,Baggrundsvariable!$C$3:$C$296,Samlet!$E3751)</f>
        <v>16.600000000000001</v>
      </c>
      <c r="K3751" s="8">
        <f>SUMIFS(Baggrundsvariable!H$3:H$296,Baggrundsvariable!$A$3:$A$296,Samlet!$C3751,Baggrundsvariable!$C$3:$C$296,Samlet!$E3751)</f>
        <v>15.7</v>
      </c>
      <c r="L3751" s="8">
        <f>SUMIFS(Baggrundsvariable!I$3:I$296,Baggrundsvariable!$A$3:$A$296,Samlet!$C3751,Baggrundsvariable!$C$3:$C$296,Samlet!$E3751)</f>
        <v>3.3529468974907606</v>
      </c>
    </row>
    <row r="3752" spans="1:12">
      <c r="A3752">
        <v>5642</v>
      </c>
      <c r="B3752" t="s">
        <v>881</v>
      </c>
      <c r="C3752">
        <v>420</v>
      </c>
      <c r="D3752" t="s">
        <v>1284</v>
      </c>
      <c r="E3752">
        <v>2019</v>
      </c>
      <c r="F3752" s="15">
        <f>IF(VLOOKUP(IF($A3752&lt;1500,'BM011'!$D$5,IF($A3752&lt;1800,'BM011'!$D$5,IF($A3752&lt;2000,'BM011'!$D$5,$A3752))),'BM011'!$D$5:$U$607,'BM011'!U$609,0)="BRUG KOM",VLOOKUP($C3752,'BM010'!$C$5:$T$102,'BM010'!T$104,0),VLOOKUP(IF($A3752&lt;1500,'BM011'!$D$5,IF($A3752&lt;1800,'BM011'!$D$5,IF($A3752&lt;2000,'BM011'!$D$5,$A3752))),'BM011'!$D$5:$U$607,'BM011'!U$609,0))</f>
        <v>7076</v>
      </c>
      <c r="G3752">
        <f>SUMIFS(Baggrundsvariable!D$3:D$296,Baggrundsvariable!$A$3:$A$296,Samlet!$C3752,Baggrundsvariable!$C$3:$C$296,Samlet!$E3752)</f>
        <v>212415</v>
      </c>
      <c r="H3752" s="8">
        <f>SUMIFS(Baggrundsvariable!E$3:E$296,Baggrundsvariable!$A$3:$A$296,Samlet!$C3752,Baggrundsvariable!$C$3:$C$296,Samlet!$E3752)</f>
        <v>0.46666666666666679</v>
      </c>
      <c r="I3752" s="8">
        <f>SUMIFS(Baggrundsvariable!F$3:F$296,Baggrundsvariable!$A$3:$A$296,Samlet!$C3752,Baggrundsvariable!$C$3:$C$296,Samlet!$E3752)</f>
        <v>3.4</v>
      </c>
      <c r="J3752" s="8">
        <f>SUMIFS(Baggrundsvariable!G$3:G$296,Baggrundsvariable!$A$3:$A$296,Samlet!$C3752,Baggrundsvariable!$C$3:$C$296,Samlet!$E3752)</f>
        <v>16.600000000000001</v>
      </c>
      <c r="K3752" s="8">
        <f>SUMIFS(Baggrundsvariable!H$3:H$296,Baggrundsvariable!$A$3:$A$296,Samlet!$C3752,Baggrundsvariable!$C$3:$C$296,Samlet!$E3752)</f>
        <v>15.7</v>
      </c>
      <c r="L3752" s="8">
        <f>SUMIFS(Baggrundsvariable!I$3:I$296,Baggrundsvariable!$A$3:$A$296,Samlet!$C3752,Baggrundsvariable!$C$3:$C$296,Samlet!$E3752)</f>
        <v>3.3529468974907606</v>
      </c>
    </row>
    <row r="3753" spans="1:12">
      <c r="A3753">
        <v>5642</v>
      </c>
      <c r="B3753" t="s">
        <v>881</v>
      </c>
      <c r="C3753">
        <v>430</v>
      </c>
      <c r="D3753" t="s">
        <v>1286</v>
      </c>
      <c r="E3753">
        <v>2019</v>
      </c>
      <c r="F3753" s="15">
        <f>IF(VLOOKUP(IF($A3753&lt;1500,'BM011'!$D$5,IF($A3753&lt;1800,'BM011'!$D$5,IF($A3753&lt;2000,'BM011'!$D$5,$A3753))),'BM011'!$D$5:$U$607,'BM011'!U$609,0)="BRUG KOM",VLOOKUP($C3753,'BM010'!$C$5:$T$102,'BM010'!T$104,0),VLOOKUP(IF($A3753&lt;1500,'BM011'!$D$5,IF($A3753&lt;1800,'BM011'!$D$5,IF($A3753&lt;2000,'BM011'!$D$5,$A3753))),'BM011'!$D$5:$U$607,'BM011'!U$609,0))</f>
        <v>7649.75</v>
      </c>
      <c r="G3753">
        <f>SUMIFS(Baggrundsvariable!D$3:D$296,Baggrundsvariable!$A$3:$A$296,Samlet!$C3753,Baggrundsvariable!$C$3:$C$296,Samlet!$E3753)</f>
        <v>214986</v>
      </c>
      <c r="H3753" s="8">
        <f>SUMIFS(Baggrundsvariable!E$3:E$296,Baggrundsvariable!$A$3:$A$296,Samlet!$C3753,Baggrundsvariable!$C$3:$C$296,Samlet!$E3753)</f>
        <v>0.5</v>
      </c>
      <c r="I3753" s="8">
        <f>SUMIFS(Baggrundsvariable!F$3:F$296,Baggrundsvariable!$A$3:$A$296,Samlet!$C3753,Baggrundsvariable!$C$3:$C$296,Samlet!$E3753)</f>
        <v>5.5</v>
      </c>
      <c r="J3753" s="8">
        <f>SUMIFS(Baggrundsvariable!G$3:G$296,Baggrundsvariable!$A$3:$A$296,Samlet!$C3753,Baggrundsvariable!$C$3:$C$296,Samlet!$E3753)</f>
        <v>14.9</v>
      </c>
      <c r="K3753" s="8">
        <f>SUMIFS(Baggrundsvariable!H$3:H$296,Baggrundsvariable!$A$3:$A$296,Samlet!$C3753,Baggrundsvariable!$C$3:$C$296,Samlet!$E3753)</f>
        <v>11.3</v>
      </c>
      <c r="L3753" s="8">
        <f>SUMIFS(Baggrundsvariable!I$3:I$296,Baggrundsvariable!$A$3:$A$296,Samlet!$C3753,Baggrundsvariable!$C$3:$C$296,Samlet!$E3753)</f>
        <v>3.8794228222946003</v>
      </c>
    </row>
    <row r="3754" spans="1:12">
      <c r="A3754">
        <v>5672</v>
      </c>
      <c r="B3754" t="s">
        <v>882</v>
      </c>
      <c r="C3754">
        <v>430</v>
      </c>
      <c r="D3754" t="s">
        <v>1286</v>
      </c>
      <c r="E3754">
        <v>2019</v>
      </c>
      <c r="F3754" s="15">
        <f>IF(VLOOKUP(IF($A3754&lt;1500,'BM011'!$D$5,IF($A3754&lt;1800,'BM011'!$D$5,IF($A3754&lt;2000,'BM011'!$D$5,$A3754))),'BM011'!$D$5:$U$607,'BM011'!U$609,0)="BRUG KOM",VLOOKUP($C3754,'BM010'!$C$5:$T$102,'BM010'!T$104,0),VLOOKUP(IF($A3754&lt;1500,'BM011'!$D$5,IF($A3754&lt;1800,'BM011'!$D$5,IF($A3754&lt;2000,'BM011'!$D$5,$A3754))),'BM011'!$D$5:$U$607,'BM011'!U$609,0))</f>
        <v>6072.75</v>
      </c>
      <c r="G3754">
        <f>SUMIFS(Baggrundsvariable!D$3:D$296,Baggrundsvariable!$A$3:$A$296,Samlet!$C3754,Baggrundsvariable!$C$3:$C$296,Samlet!$E3754)</f>
        <v>214986</v>
      </c>
      <c r="H3754" s="8">
        <f>SUMIFS(Baggrundsvariable!E$3:E$296,Baggrundsvariable!$A$3:$A$296,Samlet!$C3754,Baggrundsvariable!$C$3:$C$296,Samlet!$E3754)</f>
        <v>0.5</v>
      </c>
      <c r="I3754" s="8">
        <f>SUMIFS(Baggrundsvariable!F$3:F$296,Baggrundsvariable!$A$3:$A$296,Samlet!$C3754,Baggrundsvariable!$C$3:$C$296,Samlet!$E3754)</f>
        <v>5.5</v>
      </c>
      <c r="J3754" s="8">
        <f>SUMIFS(Baggrundsvariable!G$3:G$296,Baggrundsvariable!$A$3:$A$296,Samlet!$C3754,Baggrundsvariable!$C$3:$C$296,Samlet!$E3754)</f>
        <v>14.9</v>
      </c>
      <c r="K3754" s="8">
        <f>SUMIFS(Baggrundsvariable!H$3:H$296,Baggrundsvariable!$A$3:$A$296,Samlet!$C3754,Baggrundsvariable!$C$3:$C$296,Samlet!$E3754)</f>
        <v>11.3</v>
      </c>
      <c r="L3754" s="8">
        <f>SUMIFS(Baggrundsvariable!I$3:I$296,Baggrundsvariable!$A$3:$A$296,Samlet!$C3754,Baggrundsvariable!$C$3:$C$296,Samlet!$E3754)</f>
        <v>3.8794228222946003</v>
      </c>
    </row>
    <row r="3755" spans="1:12">
      <c r="A3755">
        <v>5683</v>
      </c>
      <c r="B3755" t="s">
        <v>883</v>
      </c>
      <c r="C3755">
        <v>420</v>
      </c>
      <c r="D3755" t="s">
        <v>1284</v>
      </c>
      <c r="E3755">
        <v>2019</v>
      </c>
      <c r="F3755" s="15">
        <f>IF(VLOOKUP(IF($A3755&lt;1500,'BM011'!$D$5,IF($A3755&lt;1800,'BM011'!$D$5,IF($A3755&lt;2000,'BM011'!$D$5,$A3755))),'BM011'!$D$5:$U$607,'BM011'!U$609,0)="BRUG KOM",VLOOKUP($C3755,'BM010'!$C$5:$T$102,'BM010'!T$104,0),VLOOKUP(IF($A3755&lt;1500,'BM011'!$D$5,IF($A3755&lt;1800,'BM011'!$D$5,IF($A3755&lt;2000,'BM011'!$D$5,$A3755))),'BM011'!$D$5:$U$607,'BM011'!U$609,0))</f>
        <v>5564.75</v>
      </c>
      <c r="G3755">
        <f>SUMIFS(Baggrundsvariable!D$3:D$296,Baggrundsvariable!$A$3:$A$296,Samlet!$C3755,Baggrundsvariable!$C$3:$C$296,Samlet!$E3755)</f>
        <v>212415</v>
      </c>
      <c r="H3755" s="8">
        <f>SUMIFS(Baggrundsvariable!E$3:E$296,Baggrundsvariable!$A$3:$A$296,Samlet!$C3755,Baggrundsvariable!$C$3:$C$296,Samlet!$E3755)</f>
        <v>0.46666666666666679</v>
      </c>
      <c r="I3755" s="8">
        <f>SUMIFS(Baggrundsvariable!F$3:F$296,Baggrundsvariable!$A$3:$A$296,Samlet!$C3755,Baggrundsvariable!$C$3:$C$296,Samlet!$E3755)</f>
        <v>3.4</v>
      </c>
      <c r="J3755" s="8">
        <f>SUMIFS(Baggrundsvariable!G$3:G$296,Baggrundsvariable!$A$3:$A$296,Samlet!$C3755,Baggrundsvariable!$C$3:$C$296,Samlet!$E3755)</f>
        <v>16.600000000000001</v>
      </c>
      <c r="K3755" s="8">
        <f>SUMIFS(Baggrundsvariable!H$3:H$296,Baggrundsvariable!$A$3:$A$296,Samlet!$C3755,Baggrundsvariable!$C$3:$C$296,Samlet!$E3755)</f>
        <v>15.7</v>
      </c>
      <c r="L3755" s="8">
        <f>SUMIFS(Baggrundsvariable!I$3:I$296,Baggrundsvariable!$A$3:$A$296,Samlet!$C3755,Baggrundsvariable!$C$3:$C$296,Samlet!$E3755)</f>
        <v>3.3529468974907606</v>
      </c>
    </row>
    <row r="3756" spans="1:12">
      <c r="A3756">
        <v>5690</v>
      </c>
      <c r="B3756" t="s">
        <v>884</v>
      </c>
      <c r="C3756">
        <v>420</v>
      </c>
      <c r="D3756" t="s">
        <v>1284</v>
      </c>
      <c r="E3756">
        <v>2019</v>
      </c>
      <c r="F3756" s="15">
        <f>IF(VLOOKUP(IF($A3756&lt;1500,'BM011'!$D$5,IF($A3756&lt;1800,'BM011'!$D$5,IF($A3756&lt;2000,'BM011'!$D$5,$A3756))),'BM011'!$D$5:$U$607,'BM011'!U$609,0)="BRUG KOM",VLOOKUP($C3756,'BM010'!$C$5:$T$102,'BM010'!T$104,0),VLOOKUP(IF($A3756&lt;1500,'BM011'!$D$5,IF($A3756&lt;1800,'BM011'!$D$5,IF($A3756&lt;2000,'BM011'!$D$5,$A3756))),'BM011'!$D$5:$U$607,'BM011'!U$609,0))</f>
        <v>8239.25</v>
      </c>
      <c r="G3756">
        <f>SUMIFS(Baggrundsvariable!D$3:D$296,Baggrundsvariable!$A$3:$A$296,Samlet!$C3756,Baggrundsvariable!$C$3:$C$296,Samlet!$E3756)</f>
        <v>212415</v>
      </c>
      <c r="H3756" s="8">
        <f>SUMIFS(Baggrundsvariable!E$3:E$296,Baggrundsvariable!$A$3:$A$296,Samlet!$C3756,Baggrundsvariable!$C$3:$C$296,Samlet!$E3756)</f>
        <v>0.46666666666666679</v>
      </c>
      <c r="I3756" s="8">
        <f>SUMIFS(Baggrundsvariable!F$3:F$296,Baggrundsvariable!$A$3:$A$296,Samlet!$C3756,Baggrundsvariable!$C$3:$C$296,Samlet!$E3756)</f>
        <v>3.4</v>
      </c>
      <c r="J3756" s="8">
        <f>SUMIFS(Baggrundsvariable!G$3:G$296,Baggrundsvariable!$A$3:$A$296,Samlet!$C3756,Baggrundsvariable!$C$3:$C$296,Samlet!$E3756)</f>
        <v>16.600000000000001</v>
      </c>
      <c r="K3756" s="8">
        <f>SUMIFS(Baggrundsvariable!H$3:H$296,Baggrundsvariable!$A$3:$A$296,Samlet!$C3756,Baggrundsvariable!$C$3:$C$296,Samlet!$E3756)</f>
        <v>15.7</v>
      </c>
      <c r="L3756" s="8">
        <f>SUMIFS(Baggrundsvariable!I$3:I$296,Baggrundsvariable!$A$3:$A$296,Samlet!$C3756,Baggrundsvariable!$C$3:$C$296,Samlet!$E3756)</f>
        <v>3.3529468974907606</v>
      </c>
    </row>
    <row r="3757" spans="1:12">
      <c r="A3757">
        <v>5700</v>
      </c>
      <c r="B3757" t="s">
        <v>885</v>
      </c>
      <c r="C3757">
        <v>479</v>
      </c>
      <c r="D3757" t="s">
        <v>1287</v>
      </c>
      <c r="E3757">
        <v>2019</v>
      </c>
      <c r="F3757" s="15">
        <f>IF(VLOOKUP(IF($A3757&lt;1500,'BM011'!$D$5,IF($A3757&lt;1800,'BM011'!$D$5,IF($A3757&lt;2000,'BM011'!$D$5,$A3757))),'BM011'!$D$5:$U$607,'BM011'!U$609,0)="BRUG KOM",VLOOKUP($C3757,'BM010'!$C$5:$T$102,'BM010'!T$104,0),VLOOKUP(IF($A3757&lt;1500,'BM011'!$D$5,IF($A3757&lt;1800,'BM011'!$D$5,IF($A3757&lt;2000,'BM011'!$D$5,$A3757))),'BM011'!$D$5:$U$607,'BM011'!U$609,0))</f>
        <v>13270.75</v>
      </c>
      <c r="G3757">
        <f>SUMIFS(Baggrundsvariable!D$3:D$296,Baggrundsvariable!$A$3:$A$296,Samlet!$C3757,Baggrundsvariable!$C$3:$C$296,Samlet!$E3757)</f>
        <v>218492</v>
      </c>
      <c r="H3757" s="8">
        <f>SUMIFS(Baggrundsvariable!E$3:E$296,Baggrundsvariable!$A$3:$A$296,Samlet!$C3757,Baggrundsvariable!$C$3:$C$296,Samlet!$E3757)</f>
        <v>0.64999999999999991</v>
      </c>
      <c r="I3757" s="8">
        <f>SUMIFS(Baggrundsvariable!F$3:F$296,Baggrundsvariable!$A$3:$A$296,Samlet!$C3757,Baggrundsvariable!$C$3:$C$296,Samlet!$E3757)</f>
        <v>5.9</v>
      </c>
      <c r="J3757" s="8">
        <f>SUMIFS(Baggrundsvariable!G$3:G$296,Baggrundsvariable!$A$3:$A$296,Samlet!$C3757,Baggrundsvariable!$C$3:$C$296,Samlet!$E3757)</f>
        <v>22.9</v>
      </c>
      <c r="K3757" s="8">
        <f>SUMIFS(Baggrundsvariable!H$3:H$296,Baggrundsvariable!$A$3:$A$296,Samlet!$C3757,Baggrundsvariable!$C$3:$C$296,Samlet!$E3757)</f>
        <v>15.5</v>
      </c>
      <c r="L3757" s="8">
        <f>SUMIFS(Baggrundsvariable!I$3:I$296,Baggrundsvariable!$A$3:$A$296,Samlet!$C3757,Baggrundsvariable!$C$3:$C$296,Samlet!$E3757)</f>
        <v>5.6657030245835491</v>
      </c>
    </row>
    <row r="3758" spans="1:12">
      <c r="A3758">
        <v>5750</v>
      </c>
      <c r="B3758" t="s">
        <v>886</v>
      </c>
      <c r="C3758">
        <v>430</v>
      </c>
      <c r="D3758" t="s">
        <v>1286</v>
      </c>
      <c r="E3758">
        <v>2019</v>
      </c>
      <c r="F3758" s="15">
        <f>IF(VLOOKUP(IF($A3758&lt;1500,'BM011'!$D$5,IF($A3758&lt;1800,'BM011'!$D$5,IF($A3758&lt;2000,'BM011'!$D$5,$A3758))),'BM011'!$D$5:$U$607,'BM011'!U$609,0)="BRUG KOM",VLOOKUP($C3758,'BM010'!$C$5:$T$102,'BM010'!T$104,0),VLOOKUP(IF($A3758&lt;1500,'BM011'!$D$5,IF($A3758&lt;1800,'BM011'!$D$5,IF($A3758&lt;2000,'BM011'!$D$5,$A3758))),'BM011'!$D$5:$U$607,'BM011'!U$609,0))</f>
        <v>7972.25</v>
      </c>
      <c r="G3758">
        <f>SUMIFS(Baggrundsvariable!D$3:D$296,Baggrundsvariable!$A$3:$A$296,Samlet!$C3758,Baggrundsvariable!$C$3:$C$296,Samlet!$E3758)</f>
        <v>214986</v>
      </c>
      <c r="H3758" s="8">
        <f>SUMIFS(Baggrundsvariable!E$3:E$296,Baggrundsvariable!$A$3:$A$296,Samlet!$C3758,Baggrundsvariable!$C$3:$C$296,Samlet!$E3758)</f>
        <v>0.5</v>
      </c>
      <c r="I3758" s="8">
        <f>SUMIFS(Baggrundsvariable!F$3:F$296,Baggrundsvariable!$A$3:$A$296,Samlet!$C3758,Baggrundsvariable!$C$3:$C$296,Samlet!$E3758)</f>
        <v>5.5</v>
      </c>
      <c r="J3758" s="8">
        <f>SUMIFS(Baggrundsvariable!G$3:G$296,Baggrundsvariable!$A$3:$A$296,Samlet!$C3758,Baggrundsvariable!$C$3:$C$296,Samlet!$E3758)</f>
        <v>14.9</v>
      </c>
      <c r="K3758" s="8">
        <f>SUMIFS(Baggrundsvariable!H$3:H$296,Baggrundsvariable!$A$3:$A$296,Samlet!$C3758,Baggrundsvariable!$C$3:$C$296,Samlet!$E3758)</f>
        <v>11.3</v>
      </c>
      <c r="L3758" s="8">
        <f>SUMIFS(Baggrundsvariable!I$3:I$296,Baggrundsvariable!$A$3:$A$296,Samlet!$C3758,Baggrundsvariable!$C$3:$C$296,Samlet!$E3758)</f>
        <v>3.8794228222946003</v>
      </c>
    </row>
    <row r="3759" spans="1:12">
      <c r="A3759">
        <v>5762</v>
      </c>
      <c r="B3759" t="s">
        <v>887</v>
      </c>
      <c r="C3759">
        <v>430</v>
      </c>
      <c r="D3759" t="s">
        <v>1286</v>
      </c>
      <c r="E3759">
        <v>2019</v>
      </c>
      <c r="F3759" s="15">
        <f>IF(VLOOKUP(IF($A3759&lt;1500,'BM011'!$D$5,IF($A3759&lt;1800,'BM011'!$D$5,IF($A3759&lt;2000,'BM011'!$D$5,$A3759))),'BM011'!$D$5:$U$607,'BM011'!U$609,0)="BRUG KOM",VLOOKUP($C3759,'BM010'!$C$5:$T$102,'BM010'!T$104,0),VLOOKUP(IF($A3759&lt;1500,'BM011'!$D$5,IF($A3759&lt;1800,'BM011'!$D$5,IF($A3759&lt;2000,'BM011'!$D$5,$A3759))),'BM011'!$D$5:$U$607,'BM011'!U$609,0))</f>
        <v>8362.5</v>
      </c>
      <c r="G3759">
        <f>SUMIFS(Baggrundsvariable!D$3:D$296,Baggrundsvariable!$A$3:$A$296,Samlet!$C3759,Baggrundsvariable!$C$3:$C$296,Samlet!$E3759)</f>
        <v>214986</v>
      </c>
      <c r="H3759" s="8">
        <f>SUMIFS(Baggrundsvariable!E$3:E$296,Baggrundsvariable!$A$3:$A$296,Samlet!$C3759,Baggrundsvariable!$C$3:$C$296,Samlet!$E3759)</f>
        <v>0.5</v>
      </c>
      <c r="I3759" s="8">
        <f>SUMIFS(Baggrundsvariable!F$3:F$296,Baggrundsvariable!$A$3:$A$296,Samlet!$C3759,Baggrundsvariable!$C$3:$C$296,Samlet!$E3759)</f>
        <v>5.5</v>
      </c>
      <c r="J3759" s="8">
        <f>SUMIFS(Baggrundsvariable!G$3:G$296,Baggrundsvariable!$A$3:$A$296,Samlet!$C3759,Baggrundsvariable!$C$3:$C$296,Samlet!$E3759)</f>
        <v>14.9</v>
      </c>
      <c r="K3759" s="8">
        <f>SUMIFS(Baggrundsvariable!H$3:H$296,Baggrundsvariable!$A$3:$A$296,Samlet!$C3759,Baggrundsvariable!$C$3:$C$296,Samlet!$E3759)</f>
        <v>11.3</v>
      </c>
      <c r="L3759" s="8">
        <f>SUMIFS(Baggrundsvariable!I$3:I$296,Baggrundsvariable!$A$3:$A$296,Samlet!$C3759,Baggrundsvariable!$C$3:$C$296,Samlet!$E3759)</f>
        <v>3.8794228222946003</v>
      </c>
    </row>
    <row r="3760" spans="1:12">
      <c r="A3760">
        <v>5762</v>
      </c>
      <c r="B3760" t="s">
        <v>887</v>
      </c>
      <c r="C3760">
        <v>479</v>
      </c>
      <c r="D3760" t="s">
        <v>1287</v>
      </c>
      <c r="E3760">
        <v>2019</v>
      </c>
      <c r="F3760" s="15">
        <f>IF(VLOOKUP(IF($A3760&lt;1500,'BM011'!$D$5,IF($A3760&lt;1800,'BM011'!$D$5,IF($A3760&lt;2000,'BM011'!$D$5,$A3760))),'BM011'!$D$5:$U$607,'BM011'!U$609,0)="BRUG KOM",VLOOKUP($C3760,'BM010'!$C$5:$T$102,'BM010'!T$104,0),VLOOKUP(IF($A3760&lt;1500,'BM011'!$D$5,IF($A3760&lt;1800,'BM011'!$D$5,IF($A3760&lt;2000,'BM011'!$D$5,$A3760))),'BM011'!$D$5:$U$607,'BM011'!U$609,0))</f>
        <v>8362.5</v>
      </c>
      <c r="G3760">
        <f>SUMIFS(Baggrundsvariable!D$3:D$296,Baggrundsvariable!$A$3:$A$296,Samlet!$C3760,Baggrundsvariable!$C$3:$C$296,Samlet!$E3760)</f>
        <v>218492</v>
      </c>
      <c r="H3760" s="8">
        <f>SUMIFS(Baggrundsvariable!E$3:E$296,Baggrundsvariable!$A$3:$A$296,Samlet!$C3760,Baggrundsvariable!$C$3:$C$296,Samlet!$E3760)</f>
        <v>0.64999999999999991</v>
      </c>
      <c r="I3760" s="8">
        <f>SUMIFS(Baggrundsvariable!F$3:F$296,Baggrundsvariable!$A$3:$A$296,Samlet!$C3760,Baggrundsvariable!$C$3:$C$296,Samlet!$E3760)</f>
        <v>5.9</v>
      </c>
      <c r="J3760" s="8">
        <f>SUMIFS(Baggrundsvariable!G$3:G$296,Baggrundsvariable!$A$3:$A$296,Samlet!$C3760,Baggrundsvariable!$C$3:$C$296,Samlet!$E3760)</f>
        <v>22.9</v>
      </c>
      <c r="K3760" s="8">
        <f>SUMIFS(Baggrundsvariable!H$3:H$296,Baggrundsvariable!$A$3:$A$296,Samlet!$C3760,Baggrundsvariable!$C$3:$C$296,Samlet!$E3760)</f>
        <v>15.5</v>
      </c>
      <c r="L3760" s="8">
        <f>SUMIFS(Baggrundsvariable!I$3:I$296,Baggrundsvariable!$A$3:$A$296,Samlet!$C3760,Baggrundsvariable!$C$3:$C$296,Samlet!$E3760)</f>
        <v>5.6657030245835491</v>
      </c>
    </row>
    <row r="3761" spans="1:12">
      <c r="A3761">
        <v>5771</v>
      </c>
      <c r="B3761" t="s">
        <v>888</v>
      </c>
      <c r="C3761">
        <v>430</v>
      </c>
      <c r="D3761" t="s">
        <v>1286</v>
      </c>
      <c r="E3761">
        <v>2019</v>
      </c>
      <c r="F3761" s="15">
        <f>IF(VLOOKUP(IF($A3761&lt;1500,'BM011'!$D$5,IF($A3761&lt;1800,'BM011'!$D$5,IF($A3761&lt;2000,'BM011'!$D$5,$A3761))),'BM011'!$D$5:$U$607,'BM011'!U$609,0)="BRUG KOM",VLOOKUP($C3761,'BM010'!$C$5:$T$102,'BM010'!T$104,0),VLOOKUP(IF($A3761&lt;1500,'BM011'!$D$5,IF($A3761&lt;1800,'BM011'!$D$5,IF($A3761&lt;2000,'BM011'!$D$5,$A3761))),'BM011'!$D$5:$U$607,'BM011'!U$609,0))</f>
        <v>6259.75</v>
      </c>
      <c r="G3761">
        <f>SUMIFS(Baggrundsvariable!D$3:D$296,Baggrundsvariable!$A$3:$A$296,Samlet!$C3761,Baggrundsvariable!$C$3:$C$296,Samlet!$E3761)</f>
        <v>214986</v>
      </c>
      <c r="H3761" s="8">
        <f>SUMIFS(Baggrundsvariable!E$3:E$296,Baggrundsvariable!$A$3:$A$296,Samlet!$C3761,Baggrundsvariable!$C$3:$C$296,Samlet!$E3761)</f>
        <v>0.5</v>
      </c>
      <c r="I3761" s="8">
        <f>SUMIFS(Baggrundsvariable!F$3:F$296,Baggrundsvariable!$A$3:$A$296,Samlet!$C3761,Baggrundsvariable!$C$3:$C$296,Samlet!$E3761)</f>
        <v>5.5</v>
      </c>
      <c r="J3761" s="8">
        <f>SUMIFS(Baggrundsvariable!G$3:G$296,Baggrundsvariable!$A$3:$A$296,Samlet!$C3761,Baggrundsvariable!$C$3:$C$296,Samlet!$E3761)</f>
        <v>14.9</v>
      </c>
      <c r="K3761" s="8">
        <f>SUMIFS(Baggrundsvariable!H$3:H$296,Baggrundsvariable!$A$3:$A$296,Samlet!$C3761,Baggrundsvariable!$C$3:$C$296,Samlet!$E3761)</f>
        <v>11.3</v>
      </c>
      <c r="L3761" s="8">
        <f>SUMIFS(Baggrundsvariable!I$3:I$296,Baggrundsvariable!$A$3:$A$296,Samlet!$C3761,Baggrundsvariable!$C$3:$C$296,Samlet!$E3761)</f>
        <v>3.8794228222946003</v>
      </c>
    </row>
    <row r="3762" spans="1:12">
      <c r="A3762">
        <v>5771</v>
      </c>
      <c r="B3762" t="s">
        <v>888</v>
      </c>
      <c r="C3762">
        <v>479</v>
      </c>
      <c r="D3762" t="s">
        <v>1287</v>
      </c>
      <c r="E3762">
        <v>2019</v>
      </c>
      <c r="F3762" s="15">
        <f>IF(VLOOKUP(IF($A3762&lt;1500,'BM011'!$D$5,IF($A3762&lt;1800,'BM011'!$D$5,IF($A3762&lt;2000,'BM011'!$D$5,$A3762))),'BM011'!$D$5:$U$607,'BM011'!U$609,0)="BRUG KOM",VLOOKUP($C3762,'BM010'!$C$5:$T$102,'BM010'!T$104,0),VLOOKUP(IF($A3762&lt;1500,'BM011'!$D$5,IF($A3762&lt;1800,'BM011'!$D$5,IF($A3762&lt;2000,'BM011'!$D$5,$A3762))),'BM011'!$D$5:$U$607,'BM011'!U$609,0))</f>
        <v>6259.75</v>
      </c>
      <c r="G3762">
        <f>SUMIFS(Baggrundsvariable!D$3:D$296,Baggrundsvariable!$A$3:$A$296,Samlet!$C3762,Baggrundsvariable!$C$3:$C$296,Samlet!$E3762)</f>
        <v>218492</v>
      </c>
      <c r="H3762" s="8">
        <f>SUMIFS(Baggrundsvariable!E$3:E$296,Baggrundsvariable!$A$3:$A$296,Samlet!$C3762,Baggrundsvariable!$C$3:$C$296,Samlet!$E3762)</f>
        <v>0.64999999999999991</v>
      </c>
      <c r="I3762" s="8">
        <f>SUMIFS(Baggrundsvariable!F$3:F$296,Baggrundsvariable!$A$3:$A$296,Samlet!$C3762,Baggrundsvariable!$C$3:$C$296,Samlet!$E3762)</f>
        <v>5.9</v>
      </c>
      <c r="J3762" s="8">
        <f>SUMIFS(Baggrundsvariable!G$3:G$296,Baggrundsvariable!$A$3:$A$296,Samlet!$C3762,Baggrundsvariable!$C$3:$C$296,Samlet!$E3762)</f>
        <v>22.9</v>
      </c>
      <c r="K3762" s="8">
        <f>SUMIFS(Baggrundsvariable!H$3:H$296,Baggrundsvariable!$A$3:$A$296,Samlet!$C3762,Baggrundsvariable!$C$3:$C$296,Samlet!$E3762)</f>
        <v>15.5</v>
      </c>
      <c r="L3762" s="8">
        <f>SUMIFS(Baggrundsvariable!I$3:I$296,Baggrundsvariable!$A$3:$A$296,Samlet!$C3762,Baggrundsvariable!$C$3:$C$296,Samlet!$E3762)</f>
        <v>5.6657030245835491</v>
      </c>
    </row>
    <row r="3763" spans="1:12">
      <c r="A3763">
        <v>5772</v>
      </c>
      <c r="B3763" t="s">
        <v>889</v>
      </c>
      <c r="C3763">
        <v>430</v>
      </c>
      <c r="D3763" t="s">
        <v>1286</v>
      </c>
      <c r="E3763">
        <v>2019</v>
      </c>
      <c r="F3763" s="15">
        <f>IF(VLOOKUP(IF($A3763&lt;1500,'BM011'!$D$5,IF($A3763&lt;1800,'BM011'!$D$5,IF($A3763&lt;2000,'BM011'!$D$5,$A3763))),'BM011'!$D$5:$U$607,'BM011'!U$609,0)="BRUG KOM",VLOOKUP($C3763,'BM010'!$C$5:$T$102,'BM010'!T$104,0),VLOOKUP(IF($A3763&lt;1500,'BM011'!$D$5,IF($A3763&lt;1800,'BM011'!$D$5,IF($A3763&lt;2000,'BM011'!$D$5,$A3763))),'BM011'!$D$5:$U$607,'BM011'!U$609,0))</f>
        <v>6473</v>
      </c>
      <c r="G3763">
        <f>SUMIFS(Baggrundsvariable!D$3:D$296,Baggrundsvariable!$A$3:$A$296,Samlet!$C3763,Baggrundsvariable!$C$3:$C$296,Samlet!$E3763)</f>
        <v>214986</v>
      </c>
      <c r="H3763" s="8">
        <f>SUMIFS(Baggrundsvariable!E$3:E$296,Baggrundsvariable!$A$3:$A$296,Samlet!$C3763,Baggrundsvariable!$C$3:$C$296,Samlet!$E3763)</f>
        <v>0.5</v>
      </c>
      <c r="I3763" s="8">
        <f>SUMIFS(Baggrundsvariable!F$3:F$296,Baggrundsvariable!$A$3:$A$296,Samlet!$C3763,Baggrundsvariable!$C$3:$C$296,Samlet!$E3763)</f>
        <v>5.5</v>
      </c>
      <c r="J3763" s="8">
        <f>SUMIFS(Baggrundsvariable!G$3:G$296,Baggrundsvariable!$A$3:$A$296,Samlet!$C3763,Baggrundsvariable!$C$3:$C$296,Samlet!$E3763)</f>
        <v>14.9</v>
      </c>
      <c r="K3763" s="8">
        <f>SUMIFS(Baggrundsvariable!H$3:H$296,Baggrundsvariable!$A$3:$A$296,Samlet!$C3763,Baggrundsvariable!$C$3:$C$296,Samlet!$E3763)</f>
        <v>11.3</v>
      </c>
      <c r="L3763" s="8">
        <f>SUMIFS(Baggrundsvariable!I$3:I$296,Baggrundsvariable!$A$3:$A$296,Samlet!$C3763,Baggrundsvariable!$C$3:$C$296,Samlet!$E3763)</f>
        <v>3.8794228222946003</v>
      </c>
    </row>
    <row r="3764" spans="1:12">
      <c r="A3764">
        <v>5772</v>
      </c>
      <c r="B3764" t="s">
        <v>889</v>
      </c>
      <c r="C3764">
        <v>479</v>
      </c>
      <c r="D3764" t="s">
        <v>1287</v>
      </c>
      <c r="E3764">
        <v>2019</v>
      </c>
      <c r="F3764" s="15">
        <f>IF(VLOOKUP(IF($A3764&lt;1500,'BM011'!$D$5,IF($A3764&lt;1800,'BM011'!$D$5,IF($A3764&lt;2000,'BM011'!$D$5,$A3764))),'BM011'!$D$5:$U$607,'BM011'!U$609,0)="BRUG KOM",VLOOKUP($C3764,'BM010'!$C$5:$T$102,'BM010'!T$104,0),VLOOKUP(IF($A3764&lt;1500,'BM011'!$D$5,IF($A3764&lt;1800,'BM011'!$D$5,IF($A3764&lt;2000,'BM011'!$D$5,$A3764))),'BM011'!$D$5:$U$607,'BM011'!U$609,0))</f>
        <v>6473</v>
      </c>
      <c r="G3764">
        <f>SUMIFS(Baggrundsvariable!D$3:D$296,Baggrundsvariable!$A$3:$A$296,Samlet!$C3764,Baggrundsvariable!$C$3:$C$296,Samlet!$E3764)</f>
        <v>218492</v>
      </c>
      <c r="H3764" s="8">
        <f>SUMIFS(Baggrundsvariable!E$3:E$296,Baggrundsvariable!$A$3:$A$296,Samlet!$C3764,Baggrundsvariable!$C$3:$C$296,Samlet!$E3764)</f>
        <v>0.64999999999999991</v>
      </c>
      <c r="I3764" s="8">
        <f>SUMIFS(Baggrundsvariable!F$3:F$296,Baggrundsvariable!$A$3:$A$296,Samlet!$C3764,Baggrundsvariable!$C$3:$C$296,Samlet!$E3764)</f>
        <v>5.9</v>
      </c>
      <c r="J3764" s="8">
        <f>SUMIFS(Baggrundsvariable!G$3:G$296,Baggrundsvariable!$A$3:$A$296,Samlet!$C3764,Baggrundsvariable!$C$3:$C$296,Samlet!$E3764)</f>
        <v>22.9</v>
      </c>
      <c r="K3764" s="8">
        <f>SUMIFS(Baggrundsvariable!H$3:H$296,Baggrundsvariable!$A$3:$A$296,Samlet!$C3764,Baggrundsvariable!$C$3:$C$296,Samlet!$E3764)</f>
        <v>15.5</v>
      </c>
      <c r="L3764" s="8">
        <f>SUMIFS(Baggrundsvariable!I$3:I$296,Baggrundsvariable!$A$3:$A$296,Samlet!$C3764,Baggrundsvariable!$C$3:$C$296,Samlet!$E3764)</f>
        <v>5.6657030245835491</v>
      </c>
    </row>
    <row r="3765" spans="1:12">
      <c r="A3765">
        <v>5792</v>
      </c>
      <c r="B3765" t="s">
        <v>890</v>
      </c>
      <c r="C3765">
        <v>430</v>
      </c>
      <c r="D3765" t="s">
        <v>1286</v>
      </c>
      <c r="E3765">
        <v>2019</v>
      </c>
      <c r="F3765" s="15">
        <f>IF(VLOOKUP(IF($A3765&lt;1500,'BM011'!$D$5,IF($A3765&lt;1800,'BM011'!$D$5,IF($A3765&lt;2000,'BM011'!$D$5,$A3765))),'BM011'!$D$5:$U$607,'BM011'!U$609,0)="BRUG KOM",VLOOKUP($C3765,'BM010'!$C$5:$T$102,'BM010'!T$104,0),VLOOKUP(IF($A3765&lt;1500,'BM011'!$D$5,IF($A3765&lt;1800,'BM011'!$D$5,IF($A3765&lt;2000,'BM011'!$D$5,$A3765))),'BM011'!$D$5:$U$607,'BM011'!U$609,0))</f>
        <v>9742.25</v>
      </c>
      <c r="G3765">
        <f>SUMIFS(Baggrundsvariable!D$3:D$296,Baggrundsvariable!$A$3:$A$296,Samlet!$C3765,Baggrundsvariable!$C$3:$C$296,Samlet!$E3765)</f>
        <v>214986</v>
      </c>
      <c r="H3765" s="8">
        <f>SUMIFS(Baggrundsvariable!E$3:E$296,Baggrundsvariable!$A$3:$A$296,Samlet!$C3765,Baggrundsvariable!$C$3:$C$296,Samlet!$E3765)</f>
        <v>0.5</v>
      </c>
      <c r="I3765" s="8">
        <f>SUMIFS(Baggrundsvariable!F$3:F$296,Baggrundsvariable!$A$3:$A$296,Samlet!$C3765,Baggrundsvariable!$C$3:$C$296,Samlet!$E3765)</f>
        <v>5.5</v>
      </c>
      <c r="J3765" s="8">
        <f>SUMIFS(Baggrundsvariable!G$3:G$296,Baggrundsvariable!$A$3:$A$296,Samlet!$C3765,Baggrundsvariable!$C$3:$C$296,Samlet!$E3765)</f>
        <v>14.9</v>
      </c>
      <c r="K3765" s="8">
        <f>SUMIFS(Baggrundsvariable!H$3:H$296,Baggrundsvariable!$A$3:$A$296,Samlet!$C3765,Baggrundsvariable!$C$3:$C$296,Samlet!$E3765)</f>
        <v>11.3</v>
      </c>
      <c r="L3765" s="8">
        <f>SUMIFS(Baggrundsvariable!I$3:I$296,Baggrundsvariable!$A$3:$A$296,Samlet!$C3765,Baggrundsvariable!$C$3:$C$296,Samlet!$E3765)</f>
        <v>3.8794228222946003</v>
      </c>
    </row>
    <row r="3766" spans="1:12">
      <c r="A3766">
        <v>5800</v>
      </c>
      <c r="B3766" t="s">
        <v>891</v>
      </c>
      <c r="C3766">
        <v>450</v>
      </c>
      <c r="D3766" t="s">
        <v>1285</v>
      </c>
      <c r="E3766">
        <v>2019</v>
      </c>
      <c r="F3766" s="15">
        <f>IF(VLOOKUP(IF($A3766&lt;1500,'BM011'!$D$5,IF($A3766&lt;1800,'BM011'!$D$5,IF($A3766&lt;2000,'BM011'!$D$5,$A3766))),'BM011'!$D$5:$U$607,'BM011'!U$609,0)="BRUG KOM",VLOOKUP($C3766,'BM010'!$C$5:$T$102,'BM010'!T$104,0),VLOOKUP(IF($A3766&lt;1500,'BM011'!$D$5,IF($A3766&lt;1800,'BM011'!$D$5,IF($A3766&lt;2000,'BM011'!$D$5,$A3766))),'BM011'!$D$5:$U$607,'BM011'!U$609,0))</f>
        <v>11073.25</v>
      </c>
      <c r="G3766">
        <f>SUMIFS(Baggrundsvariable!D$3:D$296,Baggrundsvariable!$A$3:$A$296,Samlet!$C3766,Baggrundsvariable!$C$3:$C$296,Samlet!$E3766)</f>
        <v>215483</v>
      </c>
      <c r="H3766" s="8">
        <f>SUMIFS(Baggrundsvariable!E$3:E$296,Baggrundsvariable!$A$3:$A$296,Samlet!$C3766,Baggrundsvariable!$C$3:$C$296,Samlet!$E3766)</f>
        <v>0.57499999999999984</v>
      </c>
      <c r="I3766" s="8">
        <f>SUMIFS(Baggrundsvariable!F$3:F$296,Baggrundsvariable!$A$3:$A$296,Samlet!$C3766,Baggrundsvariable!$C$3:$C$296,Samlet!$E3766)</f>
        <v>11.1</v>
      </c>
      <c r="J3766" s="8">
        <f>SUMIFS(Baggrundsvariable!G$3:G$296,Baggrundsvariable!$A$3:$A$296,Samlet!$C3766,Baggrundsvariable!$C$3:$C$296,Samlet!$E3766)</f>
        <v>18</v>
      </c>
      <c r="K3766" s="8">
        <f>SUMIFS(Baggrundsvariable!H$3:H$296,Baggrundsvariable!$A$3:$A$296,Samlet!$C3766,Baggrundsvariable!$C$3:$C$296,Samlet!$E3766)</f>
        <v>14.8</v>
      </c>
      <c r="L3766" s="8">
        <f>SUMIFS(Baggrundsvariable!I$3:I$296,Baggrundsvariable!$A$3:$A$296,Samlet!$C3766,Baggrundsvariable!$C$3:$C$296,Samlet!$E3766)</f>
        <v>6.1831274113181616</v>
      </c>
    </row>
    <row r="3767" spans="1:12">
      <c r="A3767">
        <v>5853</v>
      </c>
      <c r="B3767" t="s">
        <v>892</v>
      </c>
      <c r="C3767">
        <v>430</v>
      </c>
      <c r="D3767" t="s">
        <v>1286</v>
      </c>
      <c r="E3767">
        <v>2019</v>
      </c>
      <c r="F3767" s="15">
        <f>IF(VLOOKUP(IF($A3767&lt;1500,'BM011'!$D$5,IF($A3767&lt;1800,'BM011'!$D$5,IF($A3767&lt;2000,'BM011'!$D$5,$A3767))),'BM011'!$D$5:$U$607,'BM011'!U$609,0)="BRUG KOM",VLOOKUP($C3767,'BM010'!$C$5:$T$102,'BM010'!T$104,0),VLOOKUP(IF($A3767&lt;1500,'BM011'!$D$5,IF($A3767&lt;1800,'BM011'!$D$5,IF($A3767&lt;2000,'BM011'!$D$5,$A3767))),'BM011'!$D$5:$U$607,'BM011'!U$609,0))</f>
        <v>6672.25</v>
      </c>
      <c r="G3767">
        <f>SUMIFS(Baggrundsvariable!D$3:D$296,Baggrundsvariable!$A$3:$A$296,Samlet!$C3767,Baggrundsvariable!$C$3:$C$296,Samlet!$E3767)</f>
        <v>214986</v>
      </c>
      <c r="H3767" s="8">
        <f>SUMIFS(Baggrundsvariable!E$3:E$296,Baggrundsvariable!$A$3:$A$296,Samlet!$C3767,Baggrundsvariable!$C$3:$C$296,Samlet!$E3767)</f>
        <v>0.5</v>
      </c>
      <c r="I3767" s="8">
        <f>SUMIFS(Baggrundsvariable!F$3:F$296,Baggrundsvariable!$A$3:$A$296,Samlet!$C3767,Baggrundsvariable!$C$3:$C$296,Samlet!$E3767)</f>
        <v>5.5</v>
      </c>
      <c r="J3767" s="8">
        <f>SUMIFS(Baggrundsvariable!G$3:G$296,Baggrundsvariable!$A$3:$A$296,Samlet!$C3767,Baggrundsvariable!$C$3:$C$296,Samlet!$E3767)</f>
        <v>14.9</v>
      </c>
      <c r="K3767" s="8">
        <f>SUMIFS(Baggrundsvariable!H$3:H$296,Baggrundsvariable!$A$3:$A$296,Samlet!$C3767,Baggrundsvariable!$C$3:$C$296,Samlet!$E3767)</f>
        <v>11.3</v>
      </c>
      <c r="L3767" s="8">
        <f>SUMIFS(Baggrundsvariable!I$3:I$296,Baggrundsvariable!$A$3:$A$296,Samlet!$C3767,Baggrundsvariable!$C$3:$C$296,Samlet!$E3767)</f>
        <v>3.8794228222946003</v>
      </c>
    </row>
    <row r="3768" spans="1:12">
      <c r="A3768">
        <v>5853</v>
      </c>
      <c r="B3768" t="s">
        <v>892</v>
      </c>
      <c r="C3768">
        <v>450</v>
      </c>
      <c r="D3768" t="s">
        <v>1285</v>
      </c>
      <c r="E3768">
        <v>2019</v>
      </c>
      <c r="F3768" s="15">
        <f>IF(VLOOKUP(IF($A3768&lt;1500,'BM011'!$D$5,IF($A3768&lt;1800,'BM011'!$D$5,IF($A3768&lt;2000,'BM011'!$D$5,$A3768))),'BM011'!$D$5:$U$607,'BM011'!U$609,0)="BRUG KOM",VLOOKUP($C3768,'BM010'!$C$5:$T$102,'BM010'!T$104,0),VLOOKUP(IF($A3768&lt;1500,'BM011'!$D$5,IF($A3768&lt;1800,'BM011'!$D$5,IF($A3768&lt;2000,'BM011'!$D$5,$A3768))),'BM011'!$D$5:$U$607,'BM011'!U$609,0))</f>
        <v>6672.25</v>
      </c>
      <c r="G3768">
        <f>SUMIFS(Baggrundsvariable!D$3:D$296,Baggrundsvariable!$A$3:$A$296,Samlet!$C3768,Baggrundsvariable!$C$3:$C$296,Samlet!$E3768)</f>
        <v>215483</v>
      </c>
      <c r="H3768" s="8">
        <f>SUMIFS(Baggrundsvariable!E$3:E$296,Baggrundsvariable!$A$3:$A$296,Samlet!$C3768,Baggrundsvariable!$C$3:$C$296,Samlet!$E3768)</f>
        <v>0.57499999999999984</v>
      </c>
      <c r="I3768" s="8">
        <f>SUMIFS(Baggrundsvariable!F$3:F$296,Baggrundsvariable!$A$3:$A$296,Samlet!$C3768,Baggrundsvariable!$C$3:$C$296,Samlet!$E3768)</f>
        <v>11.1</v>
      </c>
      <c r="J3768" s="8">
        <f>SUMIFS(Baggrundsvariable!G$3:G$296,Baggrundsvariable!$A$3:$A$296,Samlet!$C3768,Baggrundsvariable!$C$3:$C$296,Samlet!$E3768)</f>
        <v>18</v>
      </c>
      <c r="K3768" s="8">
        <f>SUMIFS(Baggrundsvariable!H$3:H$296,Baggrundsvariable!$A$3:$A$296,Samlet!$C3768,Baggrundsvariable!$C$3:$C$296,Samlet!$E3768)</f>
        <v>14.8</v>
      </c>
      <c r="L3768" s="8">
        <f>SUMIFS(Baggrundsvariable!I$3:I$296,Baggrundsvariable!$A$3:$A$296,Samlet!$C3768,Baggrundsvariable!$C$3:$C$296,Samlet!$E3768)</f>
        <v>6.1831274113181616</v>
      </c>
    </row>
    <row r="3769" spans="1:12">
      <c r="A3769">
        <v>5854</v>
      </c>
      <c r="B3769" t="s">
        <v>893</v>
      </c>
      <c r="C3769">
        <v>430</v>
      </c>
      <c r="D3769" t="s">
        <v>1286</v>
      </c>
      <c r="E3769">
        <v>2019</v>
      </c>
      <c r="F3769" s="15">
        <f>IF(VLOOKUP(IF($A3769&lt;1500,'BM011'!$D$5,IF($A3769&lt;1800,'BM011'!$D$5,IF($A3769&lt;2000,'BM011'!$D$5,$A3769))),'BM011'!$D$5:$U$607,'BM011'!U$609,0)="BRUG KOM",VLOOKUP($C3769,'BM010'!$C$5:$T$102,'BM010'!T$104,0),VLOOKUP(IF($A3769&lt;1500,'BM011'!$D$5,IF($A3769&lt;1800,'BM011'!$D$5,IF($A3769&lt;2000,'BM011'!$D$5,$A3769))),'BM011'!$D$5:$U$607,'BM011'!U$609,0))</f>
        <v>5598.333333333333</v>
      </c>
      <c r="G3769">
        <f>SUMIFS(Baggrundsvariable!D$3:D$296,Baggrundsvariable!$A$3:$A$296,Samlet!$C3769,Baggrundsvariable!$C$3:$C$296,Samlet!$E3769)</f>
        <v>214986</v>
      </c>
      <c r="H3769" s="8">
        <f>SUMIFS(Baggrundsvariable!E$3:E$296,Baggrundsvariable!$A$3:$A$296,Samlet!$C3769,Baggrundsvariable!$C$3:$C$296,Samlet!$E3769)</f>
        <v>0.5</v>
      </c>
      <c r="I3769" s="8">
        <f>SUMIFS(Baggrundsvariable!F$3:F$296,Baggrundsvariable!$A$3:$A$296,Samlet!$C3769,Baggrundsvariable!$C$3:$C$296,Samlet!$E3769)</f>
        <v>5.5</v>
      </c>
      <c r="J3769" s="8">
        <f>SUMIFS(Baggrundsvariable!G$3:G$296,Baggrundsvariable!$A$3:$A$296,Samlet!$C3769,Baggrundsvariable!$C$3:$C$296,Samlet!$E3769)</f>
        <v>14.9</v>
      </c>
      <c r="K3769" s="8">
        <f>SUMIFS(Baggrundsvariable!H$3:H$296,Baggrundsvariable!$A$3:$A$296,Samlet!$C3769,Baggrundsvariable!$C$3:$C$296,Samlet!$E3769)</f>
        <v>11.3</v>
      </c>
      <c r="L3769" s="8">
        <f>SUMIFS(Baggrundsvariable!I$3:I$296,Baggrundsvariable!$A$3:$A$296,Samlet!$C3769,Baggrundsvariable!$C$3:$C$296,Samlet!$E3769)</f>
        <v>3.8794228222946003</v>
      </c>
    </row>
    <row r="3770" spans="1:12">
      <c r="A3770">
        <v>5854</v>
      </c>
      <c r="B3770" t="s">
        <v>893</v>
      </c>
      <c r="C3770">
        <v>479</v>
      </c>
      <c r="D3770" t="s">
        <v>1287</v>
      </c>
      <c r="E3770">
        <v>2019</v>
      </c>
      <c r="F3770" s="15">
        <f>IF(VLOOKUP(IF($A3770&lt;1500,'BM011'!$D$5,IF($A3770&lt;1800,'BM011'!$D$5,IF($A3770&lt;2000,'BM011'!$D$5,$A3770))),'BM011'!$D$5:$U$607,'BM011'!U$609,0)="BRUG KOM",VLOOKUP($C3770,'BM010'!$C$5:$T$102,'BM010'!T$104,0),VLOOKUP(IF($A3770&lt;1500,'BM011'!$D$5,IF($A3770&lt;1800,'BM011'!$D$5,IF($A3770&lt;2000,'BM011'!$D$5,$A3770))),'BM011'!$D$5:$U$607,'BM011'!U$609,0))</f>
        <v>5598.333333333333</v>
      </c>
      <c r="G3770">
        <f>SUMIFS(Baggrundsvariable!D$3:D$296,Baggrundsvariable!$A$3:$A$296,Samlet!$C3770,Baggrundsvariable!$C$3:$C$296,Samlet!$E3770)</f>
        <v>218492</v>
      </c>
      <c r="H3770" s="8">
        <f>SUMIFS(Baggrundsvariable!E$3:E$296,Baggrundsvariable!$A$3:$A$296,Samlet!$C3770,Baggrundsvariable!$C$3:$C$296,Samlet!$E3770)</f>
        <v>0.64999999999999991</v>
      </c>
      <c r="I3770" s="8">
        <f>SUMIFS(Baggrundsvariable!F$3:F$296,Baggrundsvariable!$A$3:$A$296,Samlet!$C3770,Baggrundsvariable!$C$3:$C$296,Samlet!$E3770)</f>
        <v>5.9</v>
      </c>
      <c r="J3770" s="8">
        <f>SUMIFS(Baggrundsvariable!G$3:G$296,Baggrundsvariable!$A$3:$A$296,Samlet!$C3770,Baggrundsvariable!$C$3:$C$296,Samlet!$E3770)</f>
        <v>22.9</v>
      </c>
      <c r="K3770" s="8">
        <f>SUMIFS(Baggrundsvariable!H$3:H$296,Baggrundsvariable!$A$3:$A$296,Samlet!$C3770,Baggrundsvariable!$C$3:$C$296,Samlet!$E3770)</f>
        <v>15.5</v>
      </c>
      <c r="L3770" s="8">
        <f>SUMIFS(Baggrundsvariable!I$3:I$296,Baggrundsvariable!$A$3:$A$296,Samlet!$C3770,Baggrundsvariable!$C$3:$C$296,Samlet!$E3770)</f>
        <v>5.6657030245835491</v>
      </c>
    </row>
    <row r="3771" spans="1:12">
      <c r="A3771">
        <v>5856</v>
      </c>
      <c r="B3771" t="s">
        <v>894</v>
      </c>
      <c r="C3771">
        <v>430</v>
      </c>
      <c r="D3771" t="s">
        <v>1286</v>
      </c>
      <c r="E3771">
        <v>2019</v>
      </c>
      <c r="F3771" s="15">
        <f>IF(VLOOKUP(IF($A3771&lt;1500,'BM011'!$D$5,IF($A3771&lt;1800,'BM011'!$D$5,IF($A3771&lt;2000,'BM011'!$D$5,$A3771))),'BM011'!$D$5:$U$607,'BM011'!U$609,0)="BRUG KOM",VLOOKUP($C3771,'BM010'!$C$5:$T$102,'BM010'!T$104,0),VLOOKUP(IF($A3771&lt;1500,'BM011'!$D$5,IF($A3771&lt;1800,'BM011'!$D$5,IF($A3771&lt;2000,'BM011'!$D$5,$A3771))),'BM011'!$D$5:$U$607,'BM011'!U$609,0))</f>
        <v>8446</v>
      </c>
      <c r="G3771">
        <f>SUMIFS(Baggrundsvariable!D$3:D$296,Baggrundsvariable!$A$3:$A$296,Samlet!$C3771,Baggrundsvariable!$C$3:$C$296,Samlet!$E3771)</f>
        <v>214986</v>
      </c>
      <c r="H3771" s="8">
        <f>SUMIFS(Baggrundsvariable!E$3:E$296,Baggrundsvariable!$A$3:$A$296,Samlet!$C3771,Baggrundsvariable!$C$3:$C$296,Samlet!$E3771)</f>
        <v>0.5</v>
      </c>
      <c r="I3771" s="8">
        <f>SUMIFS(Baggrundsvariable!F$3:F$296,Baggrundsvariable!$A$3:$A$296,Samlet!$C3771,Baggrundsvariable!$C$3:$C$296,Samlet!$E3771)</f>
        <v>5.5</v>
      </c>
      <c r="J3771" s="8">
        <f>SUMIFS(Baggrundsvariable!G$3:G$296,Baggrundsvariable!$A$3:$A$296,Samlet!$C3771,Baggrundsvariable!$C$3:$C$296,Samlet!$E3771)</f>
        <v>14.9</v>
      </c>
      <c r="K3771" s="8">
        <f>SUMIFS(Baggrundsvariable!H$3:H$296,Baggrundsvariable!$A$3:$A$296,Samlet!$C3771,Baggrundsvariable!$C$3:$C$296,Samlet!$E3771)</f>
        <v>11.3</v>
      </c>
      <c r="L3771" s="8">
        <f>SUMIFS(Baggrundsvariable!I$3:I$296,Baggrundsvariable!$A$3:$A$296,Samlet!$C3771,Baggrundsvariable!$C$3:$C$296,Samlet!$E3771)</f>
        <v>3.8794228222946003</v>
      </c>
    </row>
    <row r="3772" spans="1:12">
      <c r="A3772">
        <v>5863</v>
      </c>
      <c r="B3772" t="s">
        <v>895</v>
      </c>
      <c r="C3772">
        <v>430</v>
      </c>
      <c r="D3772" t="s">
        <v>1286</v>
      </c>
      <c r="E3772">
        <v>2019</v>
      </c>
      <c r="F3772" s="15">
        <f>IF(VLOOKUP(IF($A3772&lt;1500,'BM011'!$D$5,IF($A3772&lt;1800,'BM011'!$D$5,IF($A3772&lt;2000,'BM011'!$D$5,$A3772))),'BM011'!$D$5:$U$607,'BM011'!U$609,0)="BRUG KOM",VLOOKUP($C3772,'BM010'!$C$5:$T$102,'BM010'!T$104,0),VLOOKUP(IF($A3772&lt;1500,'BM011'!$D$5,IF($A3772&lt;1800,'BM011'!$D$5,IF($A3772&lt;2000,'BM011'!$D$5,$A3772))),'BM011'!$D$5:$U$607,'BM011'!U$609,0))</f>
        <v>7354</v>
      </c>
      <c r="G3772">
        <f>SUMIFS(Baggrundsvariable!D$3:D$296,Baggrundsvariable!$A$3:$A$296,Samlet!$C3772,Baggrundsvariable!$C$3:$C$296,Samlet!$E3772)</f>
        <v>214986</v>
      </c>
      <c r="H3772" s="8">
        <f>SUMIFS(Baggrundsvariable!E$3:E$296,Baggrundsvariable!$A$3:$A$296,Samlet!$C3772,Baggrundsvariable!$C$3:$C$296,Samlet!$E3772)</f>
        <v>0.5</v>
      </c>
      <c r="I3772" s="8">
        <f>SUMIFS(Baggrundsvariable!F$3:F$296,Baggrundsvariable!$A$3:$A$296,Samlet!$C3772,Baggrundsvariable!$C$3:$C$296,Samlet!$E3772)</f>
        <v>5.5</v>
      </c>
      <c r="J3772" s="8">
        <f>SUMIFS(Baggrundsvariable!G$3:G$296,Baggrundsvariable!$A$3:$A$296,Samlet!$C3772,Baggrundsvariable!$C$3:$C$296,Samlet!$E3772)</f>
        <v>14.9</v>
      </c>
      <c r="K3772" s="8">
        <f>SUMIFS(Baggrundsvariable!H$3:H$296,Baggrundsvariable!$A$3:$A$296,Samlet!$C3772,Baggrundsvariable!$C$3:$C$296,Samlet!$E3772)</f>
        <v>11.3</v>
      </c>
      <c r="L3772" s="8">
        <f>SUMIFS(Baggrundsvariable!I$3:I$296,Baggrundsvariable!$A$3:$A$296,Samlet!$C3772,Baggrundsvariable!$C$3:$C$296,Samlet!$E3772)</f>
        <v>3.8794228222946003</v>
      </c>
    </row>
    <row r="3773" spans="1:12">
      <c r="A3773">
        <v>5863</v>
      </c>
      <c r="B3773" t="s">
        <v>895</v>
      </c>
      <c r="C3773">
        <v>440</v>
      </c>
      <c r="D3773" t="s">
        <v>1282</v>
      </c>
      <c r="E3773">
        <v>2019</v>
      </c>
      <c r="F3773" s="15">
        <f>IF(VLOOKUP(IF($A3773&lt;1500,'BM011'!$D$5,IF($A3773&lt;1800,'BM011'!$D$5,IF($A3773&lt;2000,'BM011'!$D$5,$A3773))),'BM011'!$D$5:$U$607,'BM011'!U$609,0)="BRUG KOM",VLOOKUP($C3773,'BM010'!$C$5:$T$102,'BM010'!T$104,0),VLOOKUP(IF($A3773&lt;1500,'BM011'!$D$5,IF($A3773&lt;1800,'BM011'!$D$5,IF($A3773&lt;2000,'BM011'!$D$5,$A3773))),'BM011'!$D$5:$U$607,'BM011'!U$609,0))</f>
        <v>7354</v>
      </c>
      <c r="G3773">
        <f>SUMIFS(Baggrundsvariable!D$3:D$296,Baggrundsvariable!$A$3:$A$296,Samlet!$C3773,Baggrundsvariable!$C$3:$C$296,Samlet!$E3773)</f>
        <v>222244</v>
      </c>
      <c r="H3773" s="8">
        <f>SUMIFS(Baggrundsvariable!E$3:E$296,Baggrundsvariable!$A$3:$A$296,Samlet!$C3773,Baggrundsvariable!$C$3:$C$296,Samlet!$E3773)</f>
        <v>0.55833333333333324</v>
      </c>
      <c r="I3773" s="8">
        <f>SUMIFS(Baggrundsvariable!F$3:F$296,Baggrundsvariable!$A$3:$A$296,Samlet!$C3773,Baggrundsvariable!$C$3:$C$296,Samlet!$E3773)</f>
        <v>4.8</v>
      </c>
      <c r="J3773" s="8">
        <f>SUMIFS(Baggrundsvariable!G$3:G$296,Baggrundsvariable!$A$3:$A$296,Samlet!$C3773,Baggrundsvariable!$C$3:$C$296,Samlet!$E3773)</f>
        <v>16.5</v>
      </c>
      <c r="K3773" s="8">
        <f>SUMIFS(Baggrundsvariable!H$3:H$296,Baggrundsvariable!$A$3:$A$296,Samlet!$C3773,Baggrundsvariable!$C$3:$C$296,Samlet!$E3773)</f>
        <v>11.3</v>
      </c>
      <c r="L3773" s="8">
        <f>SUMIFS(Baggrundsvariable!I$3:I$296,Baggrundsvariable!$A$3:$A$296,Samlet!$C3773,Baggrundsvariable!$C$3:$C$296,Samlet!$E3773)</f>
        <v>4.8962794994541019</v>
      </c>
    </row>
    <row r="3774" spans="1:12">
      <c r="A3774">
        <v>5871</v>
      </c>
      <c r="B3774" t="s">
        <v>896</v>
      </c>
      <c r="C3774">
        <v>450</v>
      </c>
      <c r="D3774" t="s">
        <v>1285</v>
      </c>
      <c r="E3774">
        <v>2019</v>
      </c>
      <c r="F3774" s="15">
        <f>IF(VLOOKUP(IF($A3774&lt;1500,'BM011'!$D$5,IF($A3774&lt;1800,'BM011'!$D$5,IF($A3774&lt;2000,'BM011'!$D$5,$A3774))),'BM011'!$D$5:$U$607,'BM011'!U$609,0)="BRUG KOM",VLOOKUP($C3774,'BM010'!$C$5:$T$102,'BM010'!T$104,0),VLOOKUP(IF($A3774&lt;1500,'BM011'!$D$5,IF($A3774&lt;1800,'BM011'!$D$5,IF($A3774&lt;2000,'BM011'!$D$5,$A3774))),'BM011'!$D$5:$U$607,'BM011'!U$609,0))</f>
        <v>9385</v>
      </c>
      <c r="G3774">
        <f>SUMIFS(Baggrundsvariable!D$3:D$296,Baggrundsvariable!$A$3:$A$296,Samlet!$C3774,Baggrundsvariable!$C$3:$C$296,Samlet!$E3774)</f>
        <v>215483</v>
      </c>
      <c r="H3774" s="8">
        <f>SUMIFS(Baggrundsvariable!E$3:E$296,Baggrundsvariable!$A$3:$A$296,Samlet!$C3774,Baggrundsvariable!$C$3:$C$296,Samlet!$E3774)</f>
        <v>0.57499999999999984</v>
      </c>
      <c r="I3774" s="8">
        <f>SUMIFS(Baggrundsvariable!F$3:F$296,Baggrundsvariable!$A$3:$A$296,Samlet!$C3774,Baggrundsvariable!$C$3:$C$296,Samlet!$E3774)</f>
        <v>11.1</v>
      </c>
      <c r="J3774" s="8">
        <f>SUMIFS(Baggrundsvariable!G$3:G$296,Baggrundsvariable!$A$3:$A$296,Samlet!$C3774,Baggrundsvariable!$C$3:$C$296,Samlet!$E3774)</f>
        <v>18</v>
      </c>
      <c r="K3774" s="8">
        <f>SUMIFS(Baggrundsvariable!H$3:H$296,Baggrundsvariable!$A$3:$A$296,Samlet!$C3774,Baggrundsvariable!$C$3:$C$296,Samlet!$E3774)</f>
        <v>14.8</v>
      </c>
      <c r="L3774" s="8">
        <f>SUMIFS(Baggrundsvariable!I$3:I$296,Baggrundsvariable!$A$3:$A$296,Samlet!$C3774,Baggrundsvariable!$C$3:$C$296,Samlet!$E3774)</f>
        <v>6.1831274113181616</v>
      </c>
    </row>
    <row r="3775" spans="1:12">
      <c r="A3775">
        <v>5874</v>
      </c>
      <c r="B3775" t="s">
        <v>897</v>
      </c>
      <c r="C3775">
        <v>450</v>
      </c>
      <c r="D3775" t="s">
        <v>1285</v>
      </c>
      <c r="E3775">
        <v>2019</v>
      </c>
      <c r="F3775" s="15">
        <f>IF(VLOOKUP(IF($A3775&lt;1500,'BM011'!$D$5,IF($A3775&lt;1800,'BM011'!$D$5,IF($A3775&lt;2000,'BM011'!$D$5,$A3775))),'BM011'!$D$5:$U$607,'BM011'!U$609,0)="BRUG KOM",VLOOKUP($C3775,'BM010'!$C$5:$T$102,'BM010'!T$104,0),VLOOKUP(IF($A3775&lt;1500,'BM011'!$D$5,IF($A3775&lt;1800,'BM011'!$D$5,IF($A3775&lt;2000,'BM011'!$D$5,$A3775))),'BM011'!$D$5:$U$607,'BM011'!U$609,0))</f>
        <v>9385</v>
      </c>
      <c r="G3775">
        <f>SUMIFS(Baggrundsvariable!D$3:D$296,Baggrundsvariable!$A$3:$A$296,Samlet!$C3775,Baggrundsvariable!$C$3:$C$296,Samlet!$E3775)</f>
        <v>215483</v>
      </c>
      <c r="H3775" s="8">
        <f>SUMIFS(Baggrundsvariable!E$3:E$296,Baggrundsvariable!$A$3:$A$296,Samlet!$C3775,Baggrundsvariable!$C$3:$C$296,Samlet!$E3775)</f>
        <v>0.57499999999999984</v>
      </c>
      <c r="I3775" s="8">
        <f>SUMIFS(Baggrundsvariable!F$3:F$296,Baggrundsvariable!$A$3:$A$296,Samlet!$C3775,Baggrundsvariable!$C$3:$C$296,Samlet!$E3775)</f>
        <v>11.1</v>
      </c>
      <c r="J3775" s="8">
        <f>SUMIFS(Baggrundsvariable!G$3:G$296,Baggrundsvariable!$A$3:$A$296,Samlet!$C3775,Baggrundsvariable!$C$3:$C$296,Samlet!$E3775)</f>
        <v>18</v>
      </c>
      <c r="K3775" s="8">
        <f>SUMIFS(Baggrundsvariable!H$3:H$296,Baggrundsvariable!$A$3:$A$296,Samlet!$C3775,Baggrundsvariable!$C$3:$C$296,Samlet!$E3775)</f>
        <v>14.8</v>
      </c>
      <c r="L3775" s="8">
        <f>SUMIFS(Baggrundsvariable!I$3:I$296,Baggrundsvariable!$A$3:$A$296,Samlet!$C3775,Baggrundsvariable!$C$3:$C$296,Samlet!$E3775)</f>
        <v>6.1831274113181616</v>
      </c>
    </row>
    <row r="3776" spans="1:12">
      <c r="A3776">
        <v>5874</v>
      </c>
      <c r="B3776" t="s">
        <v>897</v>
      </c>
      <c r="C3776">
        <v>479</v>
      </c>
      <c r="D3776" t="s">
        <v>1287</v>
      </c>
      <c r="E3776">
        <v>2019</v>
      </c>
      <c r="F3776" s="15">
        <f>IF(VLOOKUP(IF($A3776&lt;1500,'BM011'!$D$5,IF($A3776&lt;1800,'BM011'!$D$5,IF($A3776&lt;2000,'BM011'!$D$5,$A3776))),'BM011'!$D$5:$U$607,'BM011'!U$609,0)="BRUG KOM",VLOOKUP($C3776,'BM010'!$C$5:$T$102,'BM010'!T$104,0),VLOOKUP(IF($A3776&lt;1500,'BM011'!$D$5,IF($A3776&lt;1800,'BM011'!$D$5,IF($A3776&lt;2000,'BM011'!$D$5,$A3776))),'BM011'!$D$5:$U$607,'BM011'!U$609,0))</f>
        <v>11865.75</v>
      </c>
      <c r="G3776">
        <f>SUMIFS(Baggrundsvariable!D$3:D$296,Baggrundsvariable!$A$3:$A$296,Samlet!$C3776,Baggrundsvariable!$C$3:$C$296,Samlet!$E3776)</f>
        <v>218492</v>
      </c>
      <c r="H3776" s="8">
        <f>SUMIFS(Baggrundsvariable!E$3:E$296,Baggrundsvariable!$A$3:$A$296,Samlet!$C3776,Baggrundsvariable!$C$3:$C$296,Samlet!$E3776)</f>
        <v>0.64999999999999991</v>
      </c>
      <c r="I3776" s="8">
        <f>SUMIFS(Baggrundsvariable!F$3:F$296,Baggrundsvariable!$A$3:$A$296,Samlet!$C3776,Baggrundsvariable!$C$3:$C$296,Samlet!$E3776)</f>
        <v>5.9</v>
      </c>
      <c r="J3776" s="8">
        <f>SUMIFS(Baggrundsvariable!G$3:G$296,Baggrundsvariable!$A$3:$A$296,Samlet!$C3776,Baggrundsvariable!$C$3:$C$296,Samlet!$E3776)</f>
        <v>22.9</v>
      </c>
      <c r="K3776" s="8">
        <f>SUMIFS(Baggrundsvariable!H$3:H$296,Baggrundsvariable!$A$3:$A$296,Samlet!$C3776,Baggrundsvariable!$C$3:$C$296,Samlet!$E3776)</f>
        <v>15.5</v>
      </c>
      <c r="L3776" s="8">
        <f>SUMIFS(Baggrundsvariable!I$3:I$296,Baggrundsvariable!$A$3:$A$296,Samlet!$C3776,Baggrundsvariable!$C$3:$C$296,Samlet!$E3776)</f>
        <v>5.6657030245835491</v>
      </c>
    </row>
    <row r="3777" spans="1:12">
      <c r="A3777">
        <v>5881</v>
      </c>
      <c r="B3777" t="s">
        <v>898</v>
      </c>
      <c r="C3777">
        <v>479</v>
      </c>
      <c r="D3777" t="s">
        <v>1287</v>
      </c>
      <c r="E3777">
        <v>2019</v>
      </c>
      <c r="F3777" s="15">
        <f>IF(VLOOKUP(IF($A3777&lt;1500,'BM011'!$D$5,IF($A3777&lt;1800,'BM011'!$D$5,IF($A3777&lt;2000,'BM011'!$D$5,$A3777))),'BM011'!$D$5:$U$607,'BM011'!U$609,0)="BRUG KOM",VLOOKUP($C3777,'BM010'!$C$5:$T$102,'BM010'!T$104,0),VLOOKUP(IF($A3777&lt;1500,'BM011'!$D$5,IF($A3777&lt;1800,'BM011'!$D$5,IF($A3777&lt;2000,'BM011'!$D$5,$A3777))),'BM011'!$D$5:$U$607,'BM011'!U$609,0))</f>
        <v>11361.75</v>
      </c>
      <c r="G3777">
        <f>SUMIFS(Baggrundsvariable!D$3:D$296,Baggrundsvariable!$A$3:$A$296,Samlet!$C3777,Baggrundsvariable!$C$3:$C$296,Samlet!$E3777)</f>
        <v>218492</v>
      </c>
      <c r="H3777" s="8">
        <f>SUMIFS(Baggrundsvariable!E$3:E$296,Baggrundsvariable!$A$3:$A$296,Samlet!$C3777,Baggrundsvariable!$C$3:$C$296,Samlet!$E3777)</f>
        <v>0.64999999999999991</v>
      </c>
      <c r="I3777" s="8">
        <f>SUMIFS(Baggrundsvariable!F$3:F$296,Baggrundsvariable!$A$3:$A$296,Samlet!$C3777,Baggrundsvariable!$C$3:$C$296,Samlet!$E3777)</f>
        <v>5.9</v>
      </c>
      <c r="J3777" s="8">
        <f>SUMIFS(Baggrundsvariable!G$3:G$296,Baggrundsvariable!$A$3:$A$296,Samlet!$C3777,Baggrundsvariable!$C$3:$C$296,Samlet!$E3777)</f>
        <v>22.9</v>
      </c>
      <c r="K3777" s="8">
        <f>SUMIFS(Baggrundsvariable!H$3:H$296,Baggrundsvariable!$A$3:$A$296,Samlet!$C3777,Baggrundsvariable!$C$3:$C$296,Samlet!$E3777)</f>
        <v>15.5</v>
      </c>
      <c r="L3777" s="8">
        <f>SUMIFS(Baggrundsvariable!I$3:I$296,Baggrundsvariable!$A$3:$A$296,Samlet!$C3777,Baggrundsvariable!$C$3:$C$296,Samlet!$E3777)</f>
        <v>5.6657030245835491</v>
      </c>
    </row>
    <row r="3778" spans="1:12">
      <c r="A3778">
        <v>5882</v>
      </c>
      <c r="B3778" t="s">
        <v>899</v>
      </c>
      <c r="C3778">
        <v>479</v>
      </c>
      <c r="D3778" t="s">
        <v>1287</v>
      </c>
      <c r="E3778">
        <v>2019</v>
      </c>
      <c r="F3778" s="15">
        <f>IF(VLOOKUP(IF($A3778&lt;1500,'BM011'!$D$5,IF($A3778&lt;1800,'BM011'!$D$5,IF($A3778&lt;2000,'BM011'!$D$5,$A3778))),'BM011'!$D$5:$U$607,'BM011'!U$609,0)="BRUG KOM",VLOOKUP($C3778,'BM010'!$C$5:$T$102,'BM010'!T$104,0),VLOOKUP(IF($A3778&lt;1500,'BM011'!$D$5,IF($A3778&lt;1800,'BM011'!$D$5,IF($A3778&lt;2000,'BM011'!$D$5,$A3778))),'BM011'!$D$5:$U$607,'BM011'!U$609,0))</f>
        <v>11865.75</v>
      </c>
      <c r="G3778">
        <f>SUMIFS(Baggrundsvariable!D$3:D$296,Baggrundsvariable!$A$3:$A$296,Samlet!$C3778,Baggrundsvariable!$C$3:$C$296,Samlet!$E3778)</f>
        <v>218492</v>
      </c>
      <c r="H3778" s="8">
        <f>SUMIFS(Baggrundsvariable!E$3:E$296,Baggrundsvariable!$A$3:$A$296,Samlet!$C3778,Baggrundsvariable!$C$3:$C$296,Samlet!$E3778)</f>
        <v>0.64999999999999991</v>
      </c>
      <c r="I3778" s="8">
        <f>SUMIFS(Baggrundsvariable!F$3:F$296,Baggrundsvariable!$A$3:$A$296,Samlet!$C3778,Baggrundsvariable!$C$3:$C$296,Samlet!$E3778)</f>
        <v>5.9</v>
      </c>
      <c r="J3778" s="8">
        <f>SUMIFS(Baggrundsvariable!G$3:G$296,Baggrundsvariable!$A$3:$A$296,Samlet!$C3778,Baggrundsvariable!$C$3:$C$296,Samlet!$E3778)</f>
        <v>22.9</v>
      </c>
      <c r="K3778" s="8">
        <f>SUMIFS(Baggrundsvariable!H$3:H$296,Baggrundsvariable!$A$3:$A$296,Samlet!$C3778,Baggrundsvariable!$C$3:$C$296,Samlet!$E3778)</f>
        <v>15.5</v>
      </c>
      <c r="L3778" s="8">
        <f>SUMIFS(Baggrundsvariable!I$3:I$296,Baggrundsvariable!$A$3:$A$296,Samlet!$C3778,Baggrundsvariable!$C$3:$C$296,Samlet!$E3778)</f>
        <v>5.6657030245835491</v>
      </c>
    </row>
    <row r="3779" spans="1:12">
      <c r="A3779">
        <v>5883</v>
      </c>
      <c r="B3779" t="s">
        <v>900</v>
      </c>
      <c r="C3779">
        <v>479</v>
      </c>
      <c r="D3779" t="s">
        <v>1287</v>
      </c>
      <c r="E3779">
        <v>2019</v>
      </c>
      <c r="F3779" s="15">
        <f>IF(VLOOKUP(IF($A3779&lt;1500,'BM011'!$D$5,IF($A3779&lt;1800,'BM011'!$D$5,IF($A3779&lt;2000,'BM011'!$D$5,$A3779))),'BM011'!$D$5:$U$607,'BM011'!U$609,0)="BRUG KOM",VLOOKUP($C3779,'BM010'!$C$5:$T$102,'BM010'!T$104,0),VLOOKUP(IF($A3779&lt;1500,'BM011'!$D$5,IF($A3779&lt;1800,'BM011'!$D$5,IF($A3779&lt;2000,'BM011'!$D$5,$A3779))),'BM011'!$D$5:$U$607,'BM011'!U$609,0))</f>
        <v>11865.75</v>
      </c>
      <c r="G3779">
        <f>SUMIFS(Baggrundsvariable!D$3:D$296,Baggrundsvariable!$A$3:$A$296,Samlet!$C3779,Baggrundsvariable!$C$3:$C$296,Samlet!$E3779)</f>
        <v>218492</v>
      </c>
      <c r="H3779" s="8">
        <f>SUMIFS(Baggrundsvariable!E$3:E$296,Baggrundsvariable!$A$3:$A$296,Samlet!$C3779,Baggrundsvariable!$C$3:$C$296,Samlet!$E3779)</f>
        <v>0.64999999999999991</v>
      </c>
      <c r="I3779" s="8">
        <f>SUMIFS(Baggrundsvariable!F$3:F$296,Baggrundsvariable!$A$3:$A$296,Samlet!$C3779,Baggrundsvariable!$C$3:$C$296,Samlet!$E3779)</f>
        <v>5.9</v>
      </c>
      <c r="J3779" s="8">
        <f>SUMIFS(Baggrundsvariable!G$3:G$296,Baggrundsvariable!$A$3:$A$296,Samlet!$C3779,Baggrundsvariable!$C$3:$C$296,Samlet!$E3779)</f>
        <v>22.9</v>
      </c>
      <c r="K3779" s="8">
        <f>SUMIFS(Baggrundsvariable!H$3:H$296,Baggrundsvariable!$A$3:$A$296,Samlet!$C3779,Baggrundsvariable!$C$3:$C$296,Samlet!$E3779)</f>
        <v>15.5</v>
      </c>
      <c r="L3779" s="8">
        <f>SUMIFS(Baggrundsvariable!I$3:I$296,Baggrundsvariable!$A$3:$A$296,Samlet!$C3779,Baggrundsvariable!$C$3:$C$296,Samlet!$E3779)</f>
        <v>5.6657030245835491</v>
      </c>
    </row>
    <row r="3780" spans="1:12">
      <c r="A3780">
        <v>5884</v>
      </c>
      <c r="B3780" t="s">
        <v>901</v>
      </c>
      <c r="C3780">
        <v>479</v>
      </c>
      <c r="D3780" t="s">
        <v>1287</v>
      </c>
      <c r="E3780">
        <v>2019</v>
      </c>
      <c r="F3780" s="15">
        <f>IF(VLOOKUP(IF($A3780&lt;1500,'BM011'!$D$5,IF($A3780&lt;1800,'BM011'!$D$5,IF($A3780&lt;2000,'BM011'!$D$5,$A3780))),'BM011'!$D$5:$U$607,'BM011'!U$609,0)="BRUG KOM",VLOOKUP($C3780,'BM010'!$C$5:$T$102,'BM010'!T$104,0),VLOOKUP(IF($A3780&lt;1500,'BM011'!$D$5,IF($A3780&lt;1800,'BM011'!$D$5,IF($A3780&lt;2000,'BM011'!$D$5,$A3780))),'BM011'!$D$5:$U$607,'BM011'!U$609,0))</f>
        <v>11865.75</v>
      </c>
      <c r="G3780">
        <f>SUMIFS(Baggrundsvariable!D$3:D$296,Baggrundsvariable!$A$3:$A$296,Samlet!$C3780,Baggrundsvariable!$C$3:$C$296,Samlet!$E3780)</f>
        <v>218492</v>
      </c>
      <c r="H3780" s="8">
        <f>SUMIFS(Baggrundsvariable!E$3:E$296,Baggrundsvariable!$A$3:$A$296,Samlet!$C3780,Baggrundsvariable!$C$3:$C$296,Samlet!$E3780)</f>
        <v>0.64999999999999991</v>
      </c>
      <c r="I3780" s="8">
        <f>SUMIFS(Baggrundsvariable!F$3:F$296,Baggrundsvariable!$A$3:$A$296,Samlet!$C3780,Baggrundsvariable!$C$3:$C$296,Samlet!$E3780)</f>
        <v>5.9</v>
      </c>
      <c r="J3780" s="8">
        <f>SUMIFS(Baggrundsvariable!G$3:G$296,Baggrundsvariable!$A$3:$A$296,Samlet!$C3780,Baggrundsvariable!$C$3:$C$296,Samlet!$E3780)</f>
        <v>22.9</v>
      </c>
      <c r="K3780" s="8">
        <f>SUMIFS(Baggrundsvariable!H$3:H$296,Baggrundsvariable!$A$3:$A$296,Samlet!$C3780,Baggrundsvariable!$C$3:$C$296,Samlet!$E3780)</f>
        <v>15.5</v>
      </c>
      <c r="L3780" s="8">
        <f>SUMIFS(Baggrundsvariable!I$3:I$296,Baggrundsvariable!$A$3:$A$296,Samlet!$C3780,Baggrundsvariable!$C$3:$C$296,Samlet!$E3780)</f>
        <v>5.6657030245835491</v>
      </c>
    </row>
    <row r="3781" spans="1:12">
      <c r="A3781">
        <v>5892</v>
      </c>
      <c r="B3781" t="s">
        <v>902</v>
      </c>
      <c r="C3781">
        <v>479</v>
      </c>
      <c r="D3781" t="s">
        <v>1287</v>
      </c>
      <c r="E3781">
        <v>2019</v>
      </c>
      <c r="F3781" s="15">
        <f>IF(VLOOKUP(IF($A3781&lt;1500,'BM011'!$D$5,IF($A3781&lt;1800,'BM011'!$D$5,IF($A3781&lt;2000,'BM011'!$D$5,$A3781))),'BM011'!$D$5:$U$607,'BM011'!U$609,0)="BRUG KOM",VLOOKUP($C3781,'BM010'!$C$5:$T$102,'BM010'!T$104,0),VLOOKUP(IF($A3781&lt;1500,'BM011'!$D$5,IF($A3781&lt;1800,'BM011'!$D$5,IF($A3781&lt;2000,'BM011'!$D$5,$A3781))),'BM011'!$D$5:$U$607,'BM011'!U$609,0))</f>
        <v>11865.75</v>
      </c>
      <c r="G3781">
        <f>SUMIFS(Baggrundsvariable!D$3:D$296,Baggrundsvariable!$A$3:$A$296,Samlet!$C3781,Baggrundsvariable!$C$3:$C$296,Samlet!$E3781)</f>
        <v>218492</v>
      </c>
      <c r="H3781" s="8">
        <f>SUMIFS(Baggrundsvariable!E$3:E$296,Baggrundsvariable!$A$3:$A$296,Samlet!$C3781,Baggrundsvariable!$C$3:$C$296,Samlet!$E3781)</f>
        <v>0.64999999999999991</v>
      </c>
      <c r="I3781" s="8">
        <f>SUMIFS(Baggrundsvariable!F$3:F$296,Baggrundsvariable!$A$3:$A$296,Samlet!$C3781,Baggrundsvariable!$C$3:$C$296,Samlet!$E3781)</f>
        <v>5.9</v>
      </c>
      <c r="J3781" s="8">
        <f>SUMIFS(Baggrundsvariable!G$3:G$296,Baggrundsvariable!$A$3:$A$296,Samlet!$C3781,Baggrundsvariable!$C$3:$C$296,Samlet!$E3781)</f>
        <v>22.9</v>
      </c>
      <c r="K3781" s="8">
        <f>SUMIFS(Baggrundsvariable!H$3:H$296,Baggrundsvariable!$A$3:$A$296,Samlet!$C3781,Baggrundsvariable!$C$3:$C$296,Samlet!$E3781)</f>
        <v>15.5</v>
      </c>
      <c r="L3781" s="8">
        <f>SUMIFS(Baggrundsvariable!I$3:I$296,Baggrundsvariable!$A$3:$A$296,Samlet!$C3781,Baggrundsvariable!$C$3:$C$296,Samlet!$E3781)</f>
        <v>5.6657030245835491</v>
      </c>
    </row>
    <row r="3782" spans="1:12">
      <c r="A3782">
        <v>5900</v>
      </c>
      <c r="B3782" t="s">
        <v>903</v>
      </c>
      <c r="C3782">
        <v>482</v>
      </c>
      <c r="D3782" t="s">
        <v>1288</v>
      </c>
      <c r="E3782">
        <v>2019</v>
      </c>
      <c r="F3782" s="15">
        <f>IF(VLOOKUP(IF($A3782&lt;1500,'BM011'!$D$5,IF($A3782&lt;1800,'BM011'!$D$5,IF($A3782&lt;2000,'BM011'!$D$5,$A3782))),'BM011'!$D$5:$U$607,'BM011'!U$609,0)="BRUG KOM",VLOOKUP($C3782,'BM010'!$C$5:$T$102,'BM010'!T$104,0),VLOOKUP(IF($A3782&lt;1500,'BM011'!$D$5,IF($A3782&lt;1800,'BM011'!$D$5,IF($A3782&lt;2000,'BM011'!$D$5,$A3782))),'BM011'!$D$5:$U$607,'BM011'!U$609,0))</f>
        <v>6807.5</v>
      </c>
      <c r="G3782">
        <f>SUMIFS(Baggrundsvariable!D$3:D$296,Baggrundsvariable!$A$3:$A$296,Samlet!$C3782,Baggrundsvariable!$C$3:$C$296,Samlet!$E3782)</f>
        <v>189623</v>
      </c>
      <c r="H3782" s="8">
        <f>SUMIFS(Baggrundsvariable!E$3:E$296,Baggrundsvariable!$A$3:$A$296,Samlet!$C3782,Baggrundsvariable!$C$3:$C$296,Samlet!$E3782)</f>
        <v>0.83333333333333348</v>
      </c>
      <c r="I3782" s="8">
        <f>SUMIFS(Baggrundsvariable!F$3:F$296,Baggrundsvariable!$A$3:$A$296,Samlet!$C3782,Baggrundsvariable!$C$3:$C$296,Samlet!$E3782)</f>
        <v>5.3</v>
      </c>
      <c r="J3782" s="8">
        <f>SUMIFS(Baggrundsvariable!G$3:G$296,Baggrundsvariable!$A$3:$A$296,Samlet!$C3782,Baggrundsvariable!$C$3:$C$296,Samlet!$E3782)</f>
        <v>27</v>
      </c>
      <c r="K3782" s="8">
        <f>SUMIFS(Baggrundsvariable!H$3:H$296,Baggrundsvariable!$A$3:$A$296,Samlet!$C3782,Baggrundsvariable!$C$3:$C$296,Samlet!$E3782)</f>
        <v>13.1</v>
      </c>
      <c r="L3782" s="8">
        <f>SUMIFS(Baggrundsvariable!I$3:I$296,Baggrundsvariable!$A$3:$A$296,Samlet!$C3782,Baggrundsvariable!$C$3:$C$296,Samlet!$E3782)</f>
        <v>3.7285771223595052</v>
      </c>
    </row>
    <row r="3783" spans="1:12">
      <c r="A3783">
        <v>5932</v>
      </c>
      <c r="B3783" t="s">
        <v>904</v>
      </c>
      <c r="C3783">
        <v>482</v>
      </c>
      <c r="D3783" t="s">
        <v>1288</v>
      </c>
      <c r="E3783">
        <v>2019</v>
      </c>
      <c r="F3783" s="15">
        <f>IF(VLOOKUP(IF($A3783&lt;1500,'BM011'!$D$5,IF($A3783&lt;1800,'BM011'!$D$5,IF($A3783&lt;2000,'BM011'!$D$5,$A3783))),'BM011'!$D$5:$U$607,'BM011'!U$609,0)="BRUG KOM",VLOOKUP($C3783,'BM010'!$C$5:$T$102,'BM010'!T$104,0),VLOOKUP(IF($A3783&lt;1500,'BM011'!$D$5,IF($A3783&lt;1800,'BM011'!$D$5,IF($A3783&lt;2000,'BM011'!$D$5,$A3783))),'BM011'!$D$5:$U$607,'BM011'!U$609,0))</f>
        <v>5903.25</v>
      </c>
      <c r="G3783">
        <f>SUMIFS(Baggrundsvariable!D$3:D$296,Baggrundsvariable!$A$3:$A$296,Samlet!$C3783,Baggrundsvariable!$C$3:$C$296,Samlet!$E3783)</f>
        <v>189623</v>
      </c>
      <c r="H3783" s="8">
        <f>SUMIFS(Baggrundsvariable!E$3:E$296,Baggrundsvariable!$A$3:$A$296,Samlet!$C3783,Baggrundsvariable!$C$3:$C$296,Samlet!$E3783)</f>
        <v>0.83333333333333348</v>
      </c>
      <c r="I3783" s="8">
        <f>SUMIFS(Baggrundsvariable!F$3:F$296,Baggrundsvariable!$A$3:$A$296,Samlet!$C3783,Baggrundsvariable!$C$3:$C$296,Samlet!$E3783)</f>
        <v>5.3</v>
      </c>
      <c r="J3783" s="8">
        <f>SUMIFS(Baggrundsvariable!G$3:G$296,Baggrundsvariable!$A$3:$A$296,Samlet!$C3783,Baggrundsvariable!$C$3:$C$296,Samlet!$E3783)</f>
        <v>27</v>
      </c>
      <c r="K3783" s="8">
        <f>SUMIFS(Baggrundsvariable!H$3:H$296,Baggrundsvariable!$A$3:$A$296,Samlet!$C3783,Baggrundsvariable!$C$3:$C$296,Samlet!$E3783)</f>
        <v>13.1</v>
      </c>
      <c r="L3783" s="8">
        <f>SUMIFS(Baggrundsvariable!I$3:I$296,Baggrundsvariable!$A$3:$A$296,Samlet!$C3783,Baggrundsvariable!$C$3:$C$296,Samlet!$E3783)</f>
        <v>3.7285771223595052</v>
      </c>
    </row>
    <row r="3784" spans="1:12">
      <c r="A3784">
        <v>5935</v>
      </c>
      <c r="B3784" t="s">
        <v>905</v>
      </c>
      <c r="C3784">
        <v>482</v>
      </c>
      <c r="D3784" t="s">
        <v>1288</v>
      </c>
      <c r="E3784">
        <v>2019</v>
      </c>
      <c r="F3784" s="15">
        <f>IF(VLOOKUP(IF($A3784&lt;1500,'BM011'!$D$5,IF($A3784&lt;1800,'BM011'!$D$5,IF($A3784&lt;2000,'BM011'!$D$5,$A3784))),'BM011'!$D$5:$U$607,'BM011'!U$609,0)="BRUG KOM",VLOOKUP($C3784,'BM010'!$C$5:$T$102,'BM010'!T$104,0),VLOOKUP(IF($A3784&lt;1500,'BM011'!$D$5,IF($A3784&lt;1800,'BM011'!$D$5,IF($A3784&lt;2000,'BM011'!$D$5,$A3784))),'BM011'!$D$5:$U$607,'BM011'!U$609,0))</f>
        <v>5903.25</v>
      </c>
      <c r="G3784">
        <f>SUMIFS(Baggrundsvariable!D$3:D$296,Baggrundsvariable!$A$3:$A$296,Samlet!$C3784,Baggrundsvariable!$C$3:$C$296,Samlet!$E3784)</f>
        <v>189623</v>
      </c>
      <c r="H3784" s="8">
        <f>SUMIFS(Baggrundsvariable!E$3:E$296,Baggrundsvariable!$A$3:$A$296,Samlet!$C3784,Baggrundsvariable!$C$3:$C$296,Samlet!$E3784)</f>
        <v>0.83333333333333348</v>
      </c>
      <c r="I3784" s="8">
        <f>SUMIFS(Baggrundsvariable!F$3:F$296,Baggrundsvariable!$A$3:$A$296,Samlet!$C3784,Baggrundsvariable!$C$3:$C$296,Samlet!$E3784)</f>
        <v>5.3</v>
      </c>
      <c r="J3784" s="8">
        <f>SUMIFS(Baggrundsvariable!G$3:G$296,Baggrundsvariable!$A$3:$A$296,Samlet!$C3784,Baggrundsvariable!$C$3:$C$296,Samlet!$E3784)</f>
        <v>27</v>
      </c>
      <c r="K3784" s="8">
        <f>SUMIFS(Baggrundsvariable!H$3:H$296,Baggrundsvariable!$A$3:$A$296,Samlet!$C3784,Baggrundsvariable!$C$3:$C$296,Samlet!$E3784)</f>
        <v>13.1</v>
      </c>
      <c r="L3784" s="8">
        <f>SUMIFS(Baggrundsvariable!I$3:I$296,Baggrundsvariable!$A$3:$A$296,Samlet!$C3784,Baggrundsvariable!$C$3:$C$296,Samlet!$E3784)</f>
        <v>3.7285771223595052</v>
      </c>
    </row>
    <row r="3785" spans="1:12">
      <c r="A3785">
        <v>5943</v>
      </c>
      <c r="B3785" t="s">
        <v>906</v>
      </c>
      <c r="C3785">
        <v>482</v>
      </c>
      <c r="D3785" t="s">
        <v>1288</v>
      </c>
      <c r="E3785">
        <v>2019</v>
      </c>
      <c r="F3785" s="15">
        <f>IF(VLOOKUP(IF($A3785&lt;1500,'BM011'!$D$5,IF($A3785&lt;1800,'BM011'!$D$5,IF($A3785&lt;2000,'BM011'!$D$5,$A3785))),'BM011'!$D$5:$U$607,'BM011'!U$609,0)="BRUG KOM",VLOOKUP($C3785,'BM010'!$C$5:$T$102,'BM010'!T$104,0),VLOOKUP(IF($A3785&lt;1500,'BM011'!$D$5,IF($A3785&lt;1800,'BM011'!$D$5,IF($A3785&lt;2000,'BM011'!$D$5,$A3785))),'BM011'!$D$5:$U$607,'BM011'!U$609,0))</f>
        <v>5903.25</v>
      </c>
      <c r="G3785">
        <f>SUMIFS(Baggrundsvariable!D$3:D$296,Baggrundsvariable!$A$3:$A$296,Samlet!$C3785,Baggrundsvariable!$C$3:$C$296,Samlet!$E3785)</f>
        <v>189623</v>
      </c>
      <c r="H3785" s="8">
        <f>SUMIFS(Baggrundsvariable!E$3:E$296,Baggrundsvariable!$A$3:$A$296,Samlet!$C3785,Baggrundsvariable!$C$3:$C$296,Samlet!$E3785)</f>
        <v>0.83333333333333348</v>
      </c>
      <c r="I3785" s="8">
        <f>SUMIFS(Baggrundsvariable!F$3:F$296,Baggrundsvariable!$A$3:$A$296,Samlet!$C3785,Baggrundsvariable!$C$3:$C$296,Samlet!$E3785)</f>
        <v>5.3</v>
      </c>
      <c r="J3785" s="8">
        <f>SUMIFS(Baggrundsvariable!G$3:G$296,Baggrundsvariable!$A$3:$A$296,Samlet!$C3785,Baggrundsvariable!$C$3:$C$296,Samlet!$E3785)</f>
        <v>27</v>
      </c>
      <c r="K3785" s="8">
        <f>SUMIFS(Baggrundsvariable!H$3:H$296,Baggrundsvariable!$A$3:$A$296,Samlet!$C3785,Baggrundsvariable!$C$3:$C$296,Samlet!$E3785)</f>
        <v>13.1</v>
      </c>
      <c r="L3785" s="8">
        <f>SUMIFS(Baggrundsvariable!I$3:I$296,Baggrundsvariable!$A$3:$A$296,Samlet!$C3785,Baggrundsvariable!$C$3:$C$296,Samlet!$E3785)</f>
        <v>3.7285771223595052</v>
      </c>
    </row>
    <row r="3786" spans="1:12">
      <c r="A3786">
        <v>5953</v>
      </c>
      <c r="B3786" t="s">
        <v>907</v>
      </c>
      <c r="C3786">
        <v>482</v>
      </c>
      <c r="D3786" t="s">
        <v>1288</v>
      </c>
      <c r="E3786">
        <v>2019</v>
      </c>
      <c r="F3786" s="15">
        <f>IF(VLOOKUP(IF($A3786&lt;1500,'BM011'!$D$5,IF($A3786&lt;1800,'BM011'!$D$5,IF($A3786&lt;2000,'BM011'!$D$5,$A3786))),'BM011'!$D$5:$U$607,'BM011'!U$609,0)="BRUG KOM",VLOOKUP($C3786,'BM010'!$C$5:$T$102,'BM010'!T$104,0),VLOOKUP(IF($A3786&lt;1500,'BM011'!$D$5,IF($A3786&lt;1800,'BM011'!$D$5,IF($A3786&lt;2000,'BM011'!$D$5,$A3786))),'BM011'!$D$5:$U$607,'BM011'!U$609,0))</f>
        <v>5006</v>
      </c>
      <c r="G3786">
        <f>SUMIFS(Baggrundsvariable!D$3:D$296,Baggrundsvariable!$A$3:$A$296,Samlet!$C3786,Baggrundsvariable!$C$3:$C$296,Samlet!$E3786)</f>
        <v>189623</v>
      </c>
      <c r="H3786" s="8">
        <f>SUMIFS(Baggrundsvariable!E$3:E$296,Baggrundsvariable!$A$3:$A$296,Samlet!$C3786,Baggrundsvariable!$C$3:$C$296,Samlet!$E3786)</f>
        <v>0.83333333333333348</v>
      </c>
      <c r="I3786" s="8">
        <f>SUMIFS(Baggrundsvariable!F$3:F$296,Baggrundsvariable!$A$3:$A$296,Samlet!$C3786,Baggrundsvariable!$C$3:$C$296,Samlet!$E3786)</f>
        <v>5.3</v>
      </c>
      <c r="J3786" s="8">
        <f>SUMIFS(Baggrundsvariable!G$3:G$296,Baggrundsvariable!$A$3:$A$296,Samlet!$C3786,Baggrundsvariable!$C$3:$C$296,Samlet!$E3786)</f>
        <v>27</v>
      </c>
      <c r="K3786" s="8">
        <f>SUMIFS(Baggrundsvariable!H$3:H$296,Baggrundsvariable!$A$3:$A$296,Samlet!$C3786,Baggrundsvariable!$C$3:$C$296,Samlet!$E3786)</f>
        <v>13.1</v>
      </c>
      <c r="L3786" s="8">
        <f>SUMIFS(Baggrundsvariable!I$3:I$296,Baggrundsvariable!$A$3:$A$296,Samlet!$C3786,Baggrundsvariable!$C$3:$C$296,Samlet!$E3786)</f>
        <v>3.7285771223595052</v>
      </c>
    </row>
    <row r="3787" spans="1:12">
      <c r="A3787">
        <v>5960</v>
      </c>
      <c r="B3787" t="s">
        <v>908</v>
      </c>
      <c r="C3787">
        <v>492</v>
      </c>
      <c r="D3787" t="s">
        <v>1289</v>
      </c>
      <c r="E3787">
        <v>2019</v>
      </c>
      <c r="F3787" s="15">
        <f>IF(VLOOKUP(IF($A3787&lt;1500,'BM011'!$D$5,IF($A3787&lt;1800,'BM011'!$D$5,IF($A3787&lt;2000,'BM011'!$D$5,$A3787))),'BM011'!$D$5:$U$607,'BM011'!U$609,0)="BRUG KOM",VLOOKUP($C3787,'BM010'!$C$5:$T$102,'BM010'!T$104,0),VLOOKUP(IF($A3787&lt;1500,'BM011'!$D$5,IF($A3787&lt;1800,'BM011'!$D$5,IF($A3787&lt;2000,'BM011'!$D$5,$A3787))),'BM011'!$D$5:$U$607,'BM011'!U$609,0))</f>
        <v>6492.25</v>
      </c>
      <c r="G3787">
        <f>SUMIFS(Baggrundsvariable!D$3:D$296,Baggrundsvariable!$A$3:$A$296,Samlet!$C3787,Baggrundsvariable!$C$3:$C$296,Samlet!$E3787)</f>
        <v>201430</v>
      </c>
      <c r="H3787" s="8">
        <f>SUMIFS(Baggrundsvariable!E$3:E$296,Baggrundsvariable!$A$3:$A$296,Samlet!$C3787,Baggrundsvariable!$C$3:$C$296,Samlet!$E3787)</f>
        <v>0.53333333333333333</v>
      </c>
      <c r="I3787" s="8">
        <f>SUMIFS(Baggrundsvariable!F$3:F$296,Baggrundsvariable!$A$3:$A$296,Samlet!$C3787,Baggrundsvariable!$C$3:$C$296,Samlet!$E3787)</f>
        <v>1.3</v>
      </c>
      <c r="J3787" s="8">
        <f>SUMIFS(Baggrundsvariable!G$3:G$296,Baggrundsvariable!$A$3:$A$296,Samlet!$C3787,Baggrundsvariable!$C$3:$C$296,Samlet!$E3787)</f>
        <v>21.9</v>
      </c>
      <c r="K3787" s="8">
        <f>SUMIFS(Baggrundsvariable!H$3:H$296,Baggrundsvariable!$A$3:$A$296,Samlet!$C3787,Baggrundsvariable!$C$3:$C$296,Samlet!$E3787)</f>
        <v>9.1999999999999993</v>
      </c>
      <c r="L3787" s="8">
        <f>SUMIFS(Baggrundsvariable!I$3:I$296,Baggrundsvariable!$A$3:$A$296,Samlet!$C3787,Baggrundsvariable!$C$3:$C$296,Samlet!$E3787)</f>
        <v>2.8637835145679422</v>
      </c>
    </row>
    <row r="3788" spans="1:12">
      <c r="A3788">
        <v>5965</v>
      </c>
      <c r="B3788" t="s">
        <v>909</v>
      </c>
      <c r="C3788">
        <v>492</v>
      </c>
      <c r="D3788" t="s">
        <v>1289</v>
      </c>
      <c r="E3788">
        <v>2019</v>
      </c>
      <c r="F3788" s="15" t="e">
        <f>IF(VLOOKUP(IF($A3788&lt;1500,'BM011'!$D$5,IF($A3788&lt;1800,'BM011'!$D$5,IF($A3788&lt;2000,'BM011'!$D$5,$A3788))),'BM011'!$D$5:$U$607,'BM011'!U$609,0)="BRUG KOM",VLOOKUP($C3788,'BM010'!$C$5:$T$102,'BM010'!T$104,0),VLOOKUP(IF($A3788&lt;1500,'BM011'!$D$5,IF($A3788&lt;1800,'BM011'!$D$5,IF($A3788&lt;2000,'BM011'!$D$5,$A3788))),'BM011'!$D$5:$U$607,'BM011'!U$609,0))</f>
        <v>#N/A</v>
      </c>
      <c r="G3788">
        <f>SUMIFS(Baggrundsvariable!D$3:D$296,Baggrundsvariable!$A$3:$A$296,Samlet!$C3788,Baggrundsvariable!$C$3:$C$296,Samlet!$E3788)</f>
        <v>201430</v>
      </c>
      <c r="H3788" s="8">
        <f>SUMIFS(Baggrundsvariable!E$3:E$296,Baggrundsvariable!$A$3:$A$296,Samlet!$C3788,Baggrundsvariable!$C$3:$C$296,Samlet!$E3788)</f>
        <v>0.53333333333333333</v>
      </c>
      <c r="I3788" s="8">
        <f>SUMIFS(Baggrundsvariable!F$3:F$296,Baggrundsvariable!$A$3:$A$296,Samlet!$C3788,Baggrundsvariable!$C$3:$C$296,Samlet!$E3788)</f>
        <v>1.3</v>
      </c>
      <c r="J3788" s="8">
        <f>SUMIFS(Baggrundsvariable!G$3:G$296,Baggrundsvariable!$A$3:$A$296,Samlet!$C3788,Baggrundsvariable!$C$3:$C$296,Samlet!$E3788)</f>
        <v>21.9</v>
      </c>
      <c r="K3788" s="8">
        <f>SUMIFS(Baggrundsvariable!H$3:H$296,Baggrundsvariable!$A$3:$A$296,Samlet!$C3788,Baggrundsvariable!$C$3:$C$296,Samlet!$E3788)</f>
        <v>9.1999999999999993</v>
      </c>
      <c r="L3788" s="8">
        <f>SUMIFS(Baggrundsvariable!I$3:I$296,Baggrundsvariable!$A$3:$A$296,Samlet!$C3788,Baggrundsvariable!$C$3:$C$296,Samlet!$E3788)</f>
        <v>2.8637835145679422</v>
      </c>
    </row>
    <row r="3789" spans="1:12">
      <c r="A3789">
        <v>5970</v>
      </c>
      <c r="B3789" t="s">
        <v>910</v>
      </c>
      <c r="C3789">
        <v>492</v>
      </c>
      <c r="D3789" t="s">
        <v>1289</v>
      </c>
      <c r="E3789">
        <v>2019</v>
      </c>
      <c r="F3789" s="15">
        <f>IF(VLOOKUP(IF($A3789&lt;1500,'BM011'!$D$5,IF($A3789&lt;1800,'BM011'!$D$5,IF($A3789&lt;2000,'BM011'!$D$5,$A3789))),'BM011'!$D$5:$U$607,'BM011'!U$609,0)="BRUG KOM",VLOOKUP($C3789,'BM010'!$C$5:$T$102,'BM010'!T$104,0),VLOOKUP(IF($A3789&lt;1500,'BM011'!$D$5,IF($A3789&lt;1800,'BM011'!$D$5,IF($A3789&lt;2000,'BM011'!$D$5,$A3789))),'BM011'!$D$5:$U$607,'BM011'!U$609,0))</f>
        <v>5680</v>
      </c>
      <c r="G3789">
        <f>SUMIFS(Baggrundsvariable!D$3:D$296,Baggrundsvariable!$A$3:$A$296,Samlet!$C3789,Baggrundsvariable!$C$3:$C$296,Samlet!$E3789)</f>
        <v>201430</v>
      </c>
      <c r="H3789" s="8">
        <f>SUMIFS(Baggrundsvariable!E$3:E$296,Baggrundsvariable!$A$3:$A$296,Samlet!$C3789,Baggrundsvariable!$C$3:$C$296,Samlet!$E3789)</f>
        <v>0.53333333333333333</v>
      </c>
      <c r="I3789" s="8">
        <f>SUMIFS(Baggrundsvariable!F$3:F$296,Baggrundsvariable!$A$3:$A$296,Samlet!$C3789,Baggrundsvariable!$C$3:$C$296,Samlet!$E3789)</f>
        <v>1.3</v>
      </c>
      <c r="J3789" s="8">
        <f>SUMIFS(Baggrundsvariable!G$3:G$296,Baggrundsvariable!$A$3:$A$296,Samlet!$C3789,Baggrundsvariable!$C$3:$C$296,Samlet!$E3789)</f>
        <v>21.9</v>
      </c>
      <c r="K3789" s="8">
        <f>SUMIFS(Baggrundsvariable!H$3:H$296,Baggrundsvariable!$A$3:$A$296,Samlet!$C3789,Baggrundsvariable!$C$3:$C$296,Samlet!$E3789)</f>
        <v>9.1999999999999993</v>
      </c>
      <c r="L3789" s="8">
        <f>SUMIFS(Baggrundsvariable!I$3:I$296,Baggrundsvariable!$A$3:$A$296,Samlet!$C3789,Baggrundsvariable!$C$3:$C$296,Samlet!$E3789)</f>
        <v>2.8637835145679422</v>
      </c>
    </row>
    <row r="3790" spans="1:12">
      <c r="A3790">
        <v>5985</v>
      </c>
      <c r="B3790" t="s">
        <v>911</v>
      </c>
      <c r="C3790">
        <v>492</v>
      </c>
      <c r="D3790" t="s">
        <v>1289</v>
      </c>
      <c r="E3790">
        <v>2019</v>
      </c>
      <c r="F3790" s="15">
        <f>IF(VLOOKUP(IF($A3790&lt;1500,'BM011'!$D$5,IF($A3790&lt;1800,'BM011'!$D$5,IF($A3790&lt;2000,'BM011'!$D$5,$A3790))),'BM011'!$D$5:$U$607,'BM011'!U$609,0)="BRUG KOM",VLOOKUP($C3790,'BM010'!$C$5:$T$102,'BM010'!T$104,0),VLOOKUP(IF($A3790&lt;1500,'BM011'!$D$5,IF($A3790&lt;1800,'BM011'!$D$5,IF($A3790&lt;2000,'BM011'!$D$5,$A3790))),'BM011'!$D$5:$U$607,'BM011'!U$609,0))</f>
        <v>5983.25</v>
      </c>
      <c r="G3790">
        <f>SUMIFS(Baggrundsvariable!D$3:D$296,Baggrundsvariable!$A$3:$A$296,Samlet!$C3790,Baggrundsvariable!$C$3:$C$296,Samlet!$E3790)</f>
        <v>201430</v>
      </c>
      <c r="H3790" s="8">
        <f>SUMIFS(Baggrundsvariable!E$3:E$296,Baggrundsvariable!$A$3:$A$296,Samlet!$C3790,Baggrundsvariable!$C$3:$C$296,Samlet!$E3790)</f>
        <v>0.53333333333333333</v>
      </c>
      <c r="I3790" s="8">
        <f>SUMIFS(Baggrundsvariable!F$3:F$296,Baggrundsvariable!$A$3:$A$296,Samlet!$C3790,Baggrundsvariable!$C$3:$C$296,Samlet!$E3790)</f>
        <v>1.3</v>
      </c>
      <c r="J3790" s="8">
        <f>SUMIFS(Baggrundsvariable!G$3:G$296,Baggrundsvariable!$A$3:$A$296,Samlet!$C3790,Baggrundsvariable!$C$3:$C$296,Samlet!$E3790)</f>
        <v>21.9</v>
      </c>
      <c r="K3790" s="8">
        <f>SUMIFS(Baggrundsvariable!H$3:H$296,Baggrundsvariable!$A$3:$A$296,Samlet!$C3790,Baggrundsvariable!$C$3:$C$296,Samlet!$E3790)</f>
        <v>9.1999999999999993</v>
      </c>
      <c r="L3790" s="8">
        <f>SUMIFS(Baggrundsvariable!I$3:I$296,Baggrundsvariable!$A$3:$A$296,Samlet!$C3790,Baggrundsvariable!$C$3:$C$296,Samlet!$E3790)</f>
        <v>2.8637835145679422</v>
      </c>
    </row>
    <row r="3791" spans="1:12">
      <c r="A3791">
        <v>6000</v>
      </c>
      <c r="B3791" t="s">
        <v>912</v>
      </c>
      <c r="C3791">
        <v>621</v>
      </c>
      <c r="D3791" t="s">
        <v>1290</v>
      </c>
      <c r="E3791">
        <v>2019</v>
      </c>
      <c r="F3791" s="15">
        <f>IF(VLOOKUP(IF($A3791&lt;1500,'BM011'!$D$5,IF($A3791&lt;1800,'BM011'!$D$5,IF($A3791&lt;2000,'BM011'!$D$5,$A3791))),'BM011'!$D$5:$U$607,'BM011'!U$609,0)="BRUG KOM",VLOOKUP($C3791,'BM010'!$C$5:$T$102,'BM010'!T$104,0),VLOOKUP(IF($A3791&lt;1500,'BM011'!$D$5,IF($A3791&lt;1800,'BM011'!$D$5,IF($A3791&lt;2000,'BM011'!$D$5,$A3791))),'BM011'!$D$5:$U$607,'BM011'!U$609,0))</f>
        <v>13769</v>
      </c>
      <c r="G3791">
        <f>SUMIFS(Baggrundsvariable!D$3:D$296,Baggrundsvariable!$A$3:$A$296,Samlet!$C3791,Baggrundsvariable!$C$3:$C$296,Samlet!$E3791)</f>
        <v>232918</v>
      </c>
      <c r="H3791" s="8">
        <f>SUMIFS(Baggrundsvariable!E$3:E$296,Baggrundsvariable!$A$3:$A$296,Samlet!$C3791,Baggrundsvariable!$C$3:$C$296,Samlet!$E3791)</f>
        <v>0.44166666666666665</v>
      </c>
      <c r="I3791" s="8">
        <f>SUMIFS(Baggrundsvariable!F$3:F$296,Baggrundsvariable!$A$3:$A$296,Samlet!$C3791,Baggrundsvariable!$C$3:$C$296,Samlet!$E3791)</f>
        <v>6.1</v>
      </c>
      <c r="J3791" s="8">
        <f>SUMIFS(Baggrundsvariable!G$3:G$296,Baggrundsvariable!$A$3:$A$296,Samlet!$C3791,Baggrundsvariable!$C$3:$C$296,Samlet!$E3791)</f>
        <v>20.2</v>
      </c>
      <c r="K3791" s="8">
        <f>SUMIFS(Baggrundsvariable!H$3:H$296,Baggrundsvariable!$A$3:$A$296,Samlet!$C3791,Baggrundsvariable!$C$3:$C$296,Samlet!$E3791)</f>
        <v>14.2</v>
      </c>
      <c r="L3791" s="8">
        <f>SUMIFS(Baggrundsvariable!I$3:I$296,Baggrundsvariable!$A$3:$A$296,Samlet!$C3791,Baggrundsvariable!$C$3:$C$296,Samlet!$E3791)</f>
        <v>8.4087819503624228</v>
      </c>
    </row>
    <row r="3792" spans="1:12">
      <c r="A3792">
        <v>6040</v>
      </c>
      <c r="B3792" t="s">
        <v>913</v>
      </c>
      <c r="C3792">
        <v>621</v>
      </c>
      <c r="D3792" t="s">
        <v>1290</v>
      </c>
      <c r="E3792">
        <v>2019</v>
      </c>
      <c r="F3792" s="15">
        <f>IF(VLOOKUP(IF($A3792&lt;1500,'BM011'!$D$5,IF($A3792&lt;1800,'BM011'!$D$5,IF($A3792&lt;2000,'BM011'!$D$5,$A3792))),'BM011'!$D$5:$U$607,'BM011'!U$609,0)="BRUG KOM",VLOOKUP($C3792,'BM010'!$C$5:$T$102,'BM010'!T$104,0),VLOOKUP(IF($A3792&lt;1500,'BM011'!$D$5,IF($A3792&lt;1800,'BM011'!$D$5,IF($A3792&lt;2000,'BM011'!$D$5,$A3792))),'BM011'!$D$5:$U$607,'BM011'!U$609,0))</f>
        <v>9123.5</v>
      </c>
      <c r="G3792">
        <f>SUMIFS(Baggrundsvariable!D$3:D$296,Baggrundsvariable!$A$3:$A$296,Samlet!$C3792,Baggrundsvariable!$C$3:$C$296,Samlet!$E3792)</f>
        <v>232918</v>
      </c>
      <c r="H3792" s="8">
        <f>SUMIFS(Baggrundsvariable!E$3:E$296,Baggrundsvariable!$A$3:$A$296,Samlet!$C3792,Baggrundsvariable!$C$3:$C$296,Samlet!$E3792)</f>
        <v>0.44166666666666665</v>
      </c>
      <c r="I3792" s="8">
        <f>SUMIFS(Baggrundsvariable!F$3:F$296,Baggrundsvariable!$A$3:$A$296,Samlet!$C3792,Baggrundsvariable!$C$3:$C$296,Samlet!$E3792)</f>
        <v>6.1</v>
      </c>
      <c r="J3792" s="8">
        <f>SUMIFS(Baggrundsvariable!G$3:G$296,Baggrundsvariable!$A$3:$A$296,Samlet!$C3792,Baggrundsvariable!$C$3:$C$296,Samlet!$E3792)</f>
        <v>20.2</v>
      </c>
      <c r="K3792" s="8">
        <f>SUMIFS(Baggrundsvariable!H$3:H$296,Baggrundsvariable!$A$3:$A$296,Samlet!$C3792,Baggrundsvariable!$C$3:$C$296,Samlet!$E3792)</f>
        <v>14.2</v>
      </c>
      <c r="L3792" s="8">
        <f>SUMIFS(Baggrundsvariable!I$3:I$296,Baggrundsvariable!$A$3:$A$296,Samlet!$C3792,Baggrundsvariable!$C$3:$C$296,Samlet!$E3792)</f>
        <v>8.4087819503624228</v>
      </c>
    </row>
    <row r="3793" spans="1:12">
      <c r="A3793">
        <v>6040</v>
      </c>
      <c r="B3793" t="s">
        <v>913</v>
      </c>
      <c r="C3793">
        <v>630</v>
      </c>
      <c r="D3793" t="s">
        <v>1291</v>
      </c>
      <c r="E3793">
        <v>2019</v>
      </c>
      <c r="F3793" s="15">
        <f>IF(VLOOKUP(IF($A3793&lt;1500,'BM011'!$D$5,IF($A3793&lt;1800,'BM011'!$D$5,IF($A3793&lt;2000,'BM011'!$D$5,$A3793))),'BM011'!$D$5:$U$607,'BM011'!U$609,0)="BRUG KOM",VLOOKUP($C3793,'BM010'!$C$5:$T$102,'BM010'!T$104,0),VLOOKUP(IF($A3793&lt;1500,'BM011'!$D$5,IF($A3793&lt;1800,'BM011'!$D$5,IF($A3793&lt;2000,'BM011'!$D$5,$A3793))),'BM011'!$D$5:$U$607,'BM011'!U$609,0))</f>
        <v>9123.5</v>
      </c>
      <c r="G3793">
        <f>SUMIFS(Baggrundsvariable!D$3:D$296,Baggrundsvariable!$A$3:$A$296,Samlet!$C3793,Baggrundsvariable!$C$3:$C$296,Samlet!$E3793)</f>
        <v>239626</v>
      </c>
      <c r="H3793" s="8">
        <f>SUMIFS(Baggrundsvariable!E$3:E$296,Baggrundsvariable!$A$3:$A$296,Samlet!$C3793,Baggrundsvariable!$C$3:$C$296,Samlet!$E3793)</f>
        <v>0.5</v>
      </c>
      <c r="I3793" s="8">
        <f>SUMIFS(Baggrundsvariable!F$3:F$296,Baggrundsvariable!$A$3:$A$296,Samlet!$C3793,Baggrundsvariable!$C$3:$C$296,Samlet!$E3793)</f>
        <v>6.5</v>
      </c>
      <c r="J3793" s="8">
        <f>SUMIFS(Baggrundsvariable!G$3:G$296,Baggrundsvariable!$A$3:$A$296,Samlet!$C3793,Baggrundsvariable!$C$3:$C$296,Samlet!$E3793)</f>
        <v>17.899999999999999</v>
      </c>
      <c r="K3793" s="8">
        <f>SUMIFS(Baggrundsvariable!H$3:H$296,Baggrundsvariable!$A$3:$A$296,Samlet!$C3793,Baggrundsvariable!$C$3:$C$296,Samlet!$E3793)</f>
        <v>14.1</v>
      </c>
      <c r="L3793" s="8">
        <f>SUMIFS(Baggrundsvariable!I$3:I$296,Baggrundsvariable!$A$3:$A$296,Samlet!$C3793,Baggrundsvariable!$C$3:$C$296,Samlet!$E3793)</f>
        <v>8.1558644487125225</v>
      </c>
    </row>
    <row r="3794" spans="1:12">
      <c r="A3794">
        <v>6051</v>
      </c>
      <c r="B3794" t="s">
        <v>914</v>
      </c>
      <c r="C3794">
        <v>621</v>
      </c>
      <c r="D3794" t="s">
        <v>1290</v>
      </c>
      <c r="E3794">
        <v>2019</v>
      </c>
      <c r="F3794" s="15">
        <f>IF(VLOOKUP(IF($A3794&lt;1500,'BM011'!$D$5,IF($A3794&lt;1800,'BM011'!$D$5,IF($A3794&lt;2000,'BM011'!$D$5,$A3794))),'BM011'!$D$5:$U$607,'BM011'!U$609,0)="BRUG KOM",VLOOKUP($C3794,'BM010'!$C$5:$T$102,'BM010'!T$104,0),VLOOKUP(IF($A3794&lt;1500,'BM011'!$D$5,IF($A3794&lt;1800,'BM011'!$D$5,IF($A3794&lt;2000,'BM011'!$D$5,$A3794))),'BM011'!$D$5:$U$607,'BM011'!U$609,0))</f>
        <v>11329</v>
      </c>
      <c r="G3794">
        <f>SUMIFS(Baggrundsvariable!D$3:D$296,Baggrundsvariable!$A$3:$A$296,Samlet!$C3794,Baggrundsvariable!$C$3:$C$296,Samlet!$E3794)</f>
        <v>232918</v>
      </c>
      <c r="H3794" s="8">
        <f>SUMIFS(Baggrundsvariable!E$3:E$296,Baggrundsvariable!$A$3:$A$296,Samlet!$C3794,Baggrundsvariable!$C$3:$C$296,Samlet!$E3794)</f>
        <v>0.44166666666666665</v>
      </c>
      <c r="I3794" s="8">
        <f>SUMIFS(Baggrundsvariable!F$3:F$296,Baggrundsvariable!$A$3:$A$296,Samlet!$C3794,Baggrundsvariable!$C$3:$C$296,Samlet!$E3794)</f>
        <v>6.1</v>
      </c>
      <c r="J3794" s="8">
        <f>SUMIFS(Baggrundsvariable!G$3:G$296,Baggrundsvariable!$A$3:$A$296,Samlet!$C3794,Baggrundsvariable!$C$3:$C$296,Samlet!$E3794)</f>
        <v>20.2</v>
      </c>
      <c r="K3794" s="8">
        <f>SUMIFS(Baggrundsvariable!H$3:H$296,Baggrundsvariable!$A$3:$A$296,Samlet!$C3794,Baggrundsvariable!$C$3:$C$296,Samlet!$E3794)</f>
        <v>14.2</v>
      </c>
      <c r="L3794" s="8">
        <f>SUMIFS(Baggrundsvariable!I$3:I$296,Baggrundsvariable!$A$3:$A$296,Samlet!$C3794,Baggrundsvariable!$C$3:$C$296,Samlet!$E3794)</f>
        <v>8.4087819503624228</v>
      </c>
    </row>
    <row r="3795" spans="1:12">
      <c r="A3795">
        <v>6052</v>
      </c>
      <c r="B3795" t="s">
        <v>915</v>
      </c>
      <c r="C3795">
        <v>621</v>
      </c>
      <c r="D3795" t="s">
        <v>1290</v>
      </c>
      <c r="E3795">
        <v>2019</v>
      </c>
      <c r="F3795" s="15">
        <f>IF(VLOOKUP(IF($A3795&lt;1500,'BM011'!$D$5,IF($A3795&lt;1800,'BM011'!$D$5,IF($A3795&lt;2000,'BM011'!$D$5,$A3795))),'BM011'!$D$5:$U$607,'BM011'!U$609,0)="BRUG KOM",VLOOKUP($C3795,'BM010'!$C$5:$T$102,'BM010'!T$104,0),VLOOKUP(IF($A3795&lt;1500,'BM011'!$D$5,IF($A3795&lt;1800,'BM011'!$D$5,IF($A3795&lt;2000,'BM011'!$D$5,$A3795))),'BM011'!$D$5:$U$607,'BM011'!U$609,0))</f>
        <v>12090</v>
      </c>
      <c r="G3795">
        <f>SUMIFS(Baggrundsvariable!D$3:D$296,Baggrundsvariable!$A$3:$A$296,Samlet!$C3795,Baggrundsvariable!$C$3:$C$296,Samlet!$E3795)</f>
        <v>232918</v>
      </c>
      <c r="H3795" s="8">
        <f>SUMIFS(Baggrundsvariable!E$3:E$296,Baggrundsvariable!$A$3:$A$296,Samlet!$C3795,Baggrundsvariable!$C$3:$C$296,Samlet!$E3795)</f>
        <v>0.44166666666666665</v>
      </c>
      <c r="I3795" s="8">
        <f>SUMIFS(Baggrundsvariable!F$3:F$296,Baggrundsvariable!$A$3:$A$296,Samlet!$C3795,Baggrundsvariable!$C$3:$C$296,Samlet!$E3795)</f>
        <v>6.1</v>
      </c>
      <c r="J3795" s="8">
        <f>SUMIFS(Baggrundsvariable!G$3:G$296,Baggrundsvariable!$A$3:$A$296,Samlet!$C3795,Baggrundsvariable!$C$3:$C$296,Samlet!$E3795)</f>
        <v>20.2</v>
      </c>
      <c r="K3795" s="8">
        <f>SUMIFS(Baggrundsvariable!H$3:H$296,Baggrundsvariable!$A$3:$A$296,Samlet!$C3795,Baggrundsvariable!$C$3:$C$296,Samlet!$E3795)</f>
        <v>14.2</v>
      </c>
      <c r="L3795" s="8">
        <f>SUMIFS(Baggrundsvariable!I$3:I$296,Baggrundsvariable!$A$3:$A$296,Samlet!$C3795,Baggrundsvariable!$C$3:$C$296,Samlet!$E3795)</f>
        <v>8.4087819503624228</v>
      </c>
    </row>
    <row r="3796" spans="1:12">
      <c r="A3796">
        <v>6052</v>
      </c>
      <c r="B3796" t="s">
        <v>915</v>
      </c>
      <c r="C3796">
        <v>630</v>
      </c>
      <c r="D3796" t="s">
        <v>1291</v>
      </c>
      <c r="E3796">
        <v>2019</v>
      </c>
      <c r="F3796" s="15">
        <f>IF(VLOOKUP(IF($A3796&lt;1500,'BM011'!$D$5,IF($A3796&lt;1800,'BM011'!$D$5,IF($A3796&lt;2000,'BM011'!$D$5,$A3796))),'BM011'!$D$5:$U$607,'BM011'!U$609,0)="BRUG KOM",VLOOKUP($C3796,'BM010'!$C$5:$T$102,'BM010'!T$104,0),VLOOKUP(IF($A3796&lt;1500,'BM011'!$D$5,IF($A3796&lt;1800,'BM011'!$D$5,IF($A3796&lt;2000,'BM011'!$D$5,$A3796))),'BM011'!$D$5:$U$607,'BM011'!U$609,0))</f>
        <v>11720.5</v>
      </c>
      <c r="G3796">
        <f>SUMIFS(Baggrundsvariable!D$3:D$296,Baggrundsvariable!$A$3:$A$296,Samlet!$C3796,Baggrundsvariable!$C$3:$C$296,Samlet!$E3796)</f>
        <v>239626</v>
      </c>
      <c r="H3796" s="8">
        <f>SUMIFS(Baggrundsvariable!E$3:E$296,Baggrundsvariable!$A$3:$A$296,Samlet!$C3796,Baggrundsvariable!$C$3:$C$296,Samlet!$E3796)</f>
        <v>0.5</v>
      </c>
      <c r="I3796" s="8">
        <f>SUMIFS(Baggrundsvariable!F$3:F$296,Baggrundsvariable!$A$3:$A$296,Samlet!$C3796,Baggrundsvariable!$C$3:$C$296,Samlet!$E3796)</f>
        <v>6.5</v>
      </c>
      <c r="J3796" s="8">
        <f>SUMIFS(Baggrundsvariable!G$3:G$296,Baggrundsvariable!$A$3:$A$296,Samlet!$C3796,Baggrundsvariable!$C$3:$C$296,Samlet!$E3796)</f>
        <v>17.899999999999999</v>
      </c>
      <c r="K3796" s="8">
        <f>SUMIFS(Baggrundsvariable!H$3:H$296,Baggrundsvariable!$A$3:$A$296,Samlet!$C3796,Baggrundsvariable!$C$3:$C$296,Samlet!$E3796)</f>
        <v>14.1</v>
      </c>
      <c r="L3796" s="8">
        <f>SUMIFS(Baggrundsvariable!I$3:I$296,Baggrundsvariable!$A$3:$A$296,Samlet!$C3796,Baggrundsvariable!$C$3:$C$296,Samlet!$E3796)</f>
        <v>8.1558644487125225</v>
      </c>
    </row>
    <row r="3797" spans="1:12">
      <c r="A3797">
        <v>6064</v>
      </c>
      <c r="B3797" t="s">
        <v>916</v>
      </c>
      <c r="C3797">
        <v>621</v>
      </c>
      <c r="D3797" t="s">
        <v>1290</v>
      </c>
      <c r="E3797">
        <v>2019</v>
      </c>
      <c r="F3797" s="15">
        <f>IF(VLOOKUP(IF($A3797&lt;1500,'BM011'!$D$5,IF($A3797&lt;1800,'BM011'!$D$5,IF($A3797&lt;2000,'BM011'!$D$5,$A3797))),'BM011'!$D$5:$U$607,'BM011'!U$609,0)="BRUG KOM",VLOOKUP($C3797,'BM010'!$C$5:$T$102,'BM010'!T$104,0),VLOOKUP(IF($A3797&lt;1500,'BM011'!$D$5,IF($A3797&lt;1800,'BM011'!$D$5,IF($A3797&lt;2000,'BM011'!$D$5,$A3797))),'BM011'!$D$5:$U$607,'BM011'!U$609,0))</f>
        <v>6381</v>
      </c>
      <c r="G3797">
        <f>SUMIFS(Baggrundsvariable!D$3:D$296,Baggrundsvariable!$A$3:$A$296,Samlet!$C3797,Baggrundsvariable!$C$3:$C$296,Samlet!$E3797)</f>
        <v>232918</v>
      </c>
      <c r="H3797" s="8">
        <f>SUMIFS(Baggrundsvariable!E$3:E$296,Baggrundsvariable!$A$3:$A$296,Samlet!$C3797,Baggrundsvariable!$C$3:$C$296,Samlet!$E3797)</f>
        <v>0.44166666666666665</v>
      </c>
      <c r="I3797" s="8">
        <f>SUMIFS(Baggrundsvariable!F$3:F$296,Baggrundsvariable!$A$3:$A$296,Samlet!$C3797,Baggrundsvariable!$C$3:$C$296,Samlet!$E3797)</f>
        <v>6.1</v>
      </c>
      <c r="J3797" s="8">
        <f>SUMIFS(Baggrundsvariable!G$3:G$296,Baggrundsvariable!$A$3:$A$296,Samlet!$C3797,Baggrundsvariable!$C$3:$C$296,Samlet!$E3797)</f>
        <v>20.2</v>
      </c>
      <c r="K3797" s="8">
        <f>SUMIFS(Baggrundsvariable!H$3:H$296,Baggrundsvariable!$A$3:$A$296,Samlet!$C3797,Baggrundsvariable!$C$3:$C$296,Samlet!$E3797)</f>
        <v>14.2</v>
      </c>
      <c r="L3797" s="8">
        <f>SUMIFS(Baggrundsvariable!I$3:I$296,Baggrundsvariable!$A$3:$A$296,Samlet!$C3797,Baggrundsvariable!$C$3:$C$296,Samlet!$E3797)</f>
        <v>8.4087819503624228</v>
      </c>
    </row>
    <row r="3798" spans="1:12">
      <c r="A3798">
        <v>6070</v>
      </c>
      <c r="B3798" t="s">
        <v>917</v>
      </c>
      <c r="C3798">
        <v>510</v>
      </c>
      <c r="D3798" t="s">
        <v>1292</v>
      </c>
      <c r="E3798">
        <v>2019</v>
      </c>
      <c r="F3798" s="15">
        <f>IF(VLOOKUP(IF($A3798&lt;1500,'BM011'!$D$5,IF($A3798&lt;1800,'BM011'!$D$5,IF($A3798&lt;2000,'BM011'!$D$5,$A3798))),'BM011'!$D$5:$U$607,'BM011'!U$609,0)="BRUG KOM",VLOOKUP($C3798,'BM010'!$C$5:$T$102,'BM010'!T$104,0),VLOOKUP(IF($A3798&lt;1500,'BM011'!$D$5,IF($A3798&lt;1800,'BM011'!$D$5,IF($A3798&lt;2000,'BM011'!$D$5,$A3798))),'BM011'!$D$5:$U$607,'BM011'!U$609,0))</f>
        <v>8215.5</v>
      </c>
      <c r="G3798">
        <f>SUMIFS(Baggrundsvariable!D$3:D$296,Baggrundsvariable!$A$3:$A$296,Samlet!$C3798,Baggrundsvariable!$C$3:$C$296,Samlet!$E3798)</f>
        <v>212391</v>
      </c>
      <c r="H3798" s="8">
        <f>SUMIFS(Baggrundsvariable!E$3:E$296,Baggrundsvariable!$A$3:$A$296,Samlet!$C3798,Baggrundsvariable!$C$3:$C$296,Samlet!$E3798)</f>
        <v>0.51666666666666672</v>
      </c>
      <c r="I3798" s="8">
        <f>SUMIFS(Baggrundsvariable!F$3:F$296,Baggrundsvariable!$A$3:$A$296,Samlet!$C3798,Baggrundsvariable!$C$3:$C$296,Samlet!$E3798)</f>
        <v>5.5</v>
      </c>
      <c r="J3798" s="8">
        <f>SUMIFS(Baggrundsvariable!G$3:G$296,Baggrundsvariable!$A$3:$A$296,Samlet!$C3798,Baggrundsvariable!$C$3:$C$296,Samlet!$E3798)</f>
        <v>22.1</v>
      </c>
      <c r="K3798" s="8">
        <f>SUMIFS(Baggrundsvariable!H$3:H$296,Baggrundsvariable!$A$3:$A$296,Samlet!$C3798,Baggrundsvariable!$C$3:$C$296,Samlet!$E3798)</f>
        <v>12.5</v>
      </c>
      <c r="L3798" s="8">
        <f>SUMIFS(Baggrundsvariable!I$3:I$296,Baggrundsvariable!$A$3:$A$296,Samlet!$C3798,Baggrundsvariable!$C$3:$C$296,Samlet!$E3798)</f>
        <v>5.9472658437689017</v>
      </c>
    </row>
    <row r="3799" spans="1:12">
      <c r="A3799">
        <v>6070</v>
      </c>
      <c r="B3799" t="s">
        <v>917</v>
      </c>
      <c r="C3799">
        <v>621</v>
      </c>
      <c r="D3799" t="s">
        <v>1290</v>
      </c>
      <c r="E3799">
        <v>2019</v>
      </c>
      <c r="F3799" s="15">
        <f>IF(VLOOKUP(IF($A3799&lt;1500,'BM011'!$D$5,IF($A3799&lt;1800,'BM011'!$D$5,IF($A3799&lt;2000,'BM011'!$D$5,$A3799))),'BM011'!$D$5:$U$607,'BM011'!U$609,0)="BRUG KOM",VLOOKUP($C3799,'BM010'!$C$5:$T$102,'BM010'!T$104,0),VLOOKUP(IF($A3799&lt;1500,'BM011'!$D$5,IF($A3799&lt;1800,'BM011'!$D$5,IF($A3799&lt;2000,'BM011'!$D$5,$A3799))),'BM011'!$D$5:$U$607,'BM011'!U$609,0))</f>
        <v>8215.5</v>
      </c>
      <c r="G3799">
        <f>SUMIFS(Baggrundsvariable!D$3:D$296,Baggrundsvariable!$A$3:$A$296,Samlet!$C3799,Baggrundsvariable!$C$3:$C$296,Samlet!$E3799)</f>
        <v>232918</v>
      </c>
      <c r="H3799" s="8">
        <f>SUMIFS(Baggrundsvariable!E$3:E$296,Baggrundsvariable!$A$3:$A$296,Samlet!$C3799,Baggrundsvariable!$C$3:$C$296,Samlet!$E3799)</f>
        <v>0.44166666666666665</v>
      </c>
      <c r="I3799" s="8">
        <f>SUMIFS(Baggrundsvariable!F$3:F$296,Baggrundsvariable!$A$3:$A$296,Samlet!$C3799,Baggrundsvariable!$C$3:$C$296,Samlet!$E3799)</f>
        <v>6.1</v>
      </c>
      <c r="J3799" s="8">
        <f>SUMIFS(Baggrundsvariable!G$3:G$296,Baggrundsvariable!$A$3:$A$296,Samlet!$C3799,Baggrundsvariable!$C$3:$C$296,Samlet!$E3799)</f>
        <v>20.2</v>
      </c>
      <c r="K3799" s="8">
        <f>SUMIFS(Baggrundsvariable!H$3:H$296,Baggrundsvariable!$A$3:$A$296,Samlet!$C3799,Baggrundsvariable!$C$3:$C$296,Samlet!$E3799)</f>
        <v>14.2</v>
      </c>
      <c r="L3799" s="8">
        <f>SUMIFS(Baggrundsvariable!I$3:I$296,Baggrundsvariable!$A$3:$A$296,Samlet!$C3799,Baggrundsvariable!$C$3:$C$296,Samlet!$E3799)</f>
        <v>8.4087819503624228</v>
      </c>
    </row>
    <row r="3800" spans="1:12">
      <c r="A3800">
        <v>6091</v>
      </c>
      <c r="B3800" t="s">
        <v>918</v>
      </c>
      <c r="C3800">
        <v>621</v>
      </c>
      <c r="D3800" t="s">
        <v>1290</v>
      </c>
      <c r="E3800">
        <v>2019</v>
      </c>
      <c r="F3800" s="15">
        <f>IF(VLOOKUP(IF($A3800&lt;1500,'BM011'!$D$5,IF($A3800&lt;1800,'BM011'!$D$5,IF($A3800&lt;2000,'BM011'!$D$5,$A3800))),'BM011'!$D$5:$U$607,'BM011'!U$609,0)="BRUG KOM",VLOOKUP($C3800,'BM010'!$C$5:$T$102,'BM010'!T$104,0),VLOOKUP(IF($A3800&lt;1500,'BM011'!$D$5,IF($A3800&lt;1800,'BM011'!$D$5,IF($A3800&lt;2000,'BM011'!$D$5,$A3800))),'BM011'!$D$5:$U$607,'BM011'!U$609,0))</f>
        <v>10568.666666666666</v>
      </c>
      <c r="G3800">
        <f>SUMIFS(Baggrundsvariable!D$3:D$296,Baggrundsvariable!$A$3:$A$296,Samlet!$C3800,Baggrundsvariable!$C$3:$C$296,Samlet!$E3800)</f>
        <v>232918</v>
      </c>
      <c r="H3800" s="8">
        <f>SUMIFS(Baggrundsvariable!E$3:E$296,Baggrundsvariable!$A$3:$A$296,Samlet!$C3800,Baggrundsvariable!$C$3:$C$296,Samlet!$E3800)</f>
        <v>0.44166666666666665</v>
      </c>
      <c r="I3800" s="8">
        <f>SUMIFS(Baggrundsvariable!F$3:F$296,Baggrundsvariable!$A$3:$A$296,Samlet!$C3800,Baggrundsvariable!$C$3:$C$296,Samlet!$E3800)</f>
        <v>6.1</v>
      </c>
      <c r="J3800" s="8">
        <f>SUMIFS(Baggrundsvariable!G$3:G$296,Baggrundsvariable!$A$3:$A$296,Samlet!$C3800,Baggrundsvariable!$C$3:$C$296,Samlet!$E3800)</f>
        <v>20.2</v>
      </c>
      <c r="K3800" s="8">
        <f>SUMIFS(Baggrundsvariable!H$3:H$296,Baggrundsvariable!$A$3:$A$296,Samlet!$C3800,Baggrundsvariable!$C$3:$C$296,Samlet!$E3800)</f>
        <v>14.2</v>
      </c>
      <c r="L3800" s="8">
        <f>SUMIFS(Baggrundsvariable!I$3:I$296,Baggrundsvariable!$A$3:$A$296,Samlet!$C3800,Baggrundsvariable!$C$3:$C$296,Samlet!$E3800)</f>
        <v>8.4087819503624228</v>
      </c>
    </row>
    <row r="3801" spans="1:12">
      <c r="A3801">
        <v>6092</v>
      </c>
      <c r="B3801" t="s">
        <v>919</v>
      </c>
      <c r="C3801">
        <v>621</v>
      </c>
      <c r="D3801" t="s">
        <v>1290</v>
      </c>
      <c r="E3801">
        <v>2019</v>
      </c>
      <c r="F3801" s="15">
        <f>IF(VLOOKUP(IF($A3801&lt;1500,'BM011'!$D$5,IF($A3801&lt;1800,'BM011'!$D$5,IF($A3801&lt;2000,'BM011'!$D$5,$A3801))),'BM011'!$D$5:$U$607,'BM011'!U$609,0)="BRUG KOM",VLOOKUP($C3801,'BM010'!$C$5:$T$102,'BM010'!T$104,0),VLOOKUP(IF($A3801&lt;1500,'BM011'!$D$5,IF($A3801&lt;1800,'BM011'!$D$5,IF($A3801&lt;2000,'BM011'!$D$5,$A3801))),'BM011'!$D$5:$U$607,'BM011'!U$609,0))</f>
        <v>12090</v>
      </c>
      <c r="G3801">
        <f>SUMIFS(Baggrundsvariable!D$3:D$296,Baggrundsvariable!$A$3:$A$296,Samlet!$C3801,Baggrundsvariable!$C$3:$C$296,Samlet!$E3801)</f>
        <v>232918</v>
      </c>
      <c r="H3801" s="8">
        <f>SUMIFS(Baggrundsvariable!E$3:E$296,Baggrundsvariable!$A$3:$A$296,Samlet!$C3801,Baggrundsvariable!$C$3:$C$296,Samlet!$E3801)</f>
        <v>0.44166666666666665</v>
      </c>
      <c r="I3801" s="8">
        <f>SUMIFS(Baggrundsvariable!F$3:F$296,Baggrundsvariable!$A$3:$A$296,Samlet!$C3801,Baggrundsvariable!$C$3:$C$296,Samlet!$E3801)</f>
        <v>6.1</v>
      </c>
      <c r="J3801" s="8">
        <f>SUMIFS(Baggrundsvariable!G$3:G$296,Baggrundsvariable!$A$3:$A$296,Samlet!$C3801,Baggrundsvariable!$C$3:$C$296,Samlet!$E3801)</f>
        <v>20.2</v>
      </c>
      <c r="K3801" s="8">
        <f>SUMIFS(Baggrundsvariable!H$3:H$296,Baggrundsvariable!$A$3:$A$296,Samlet!$C3801,Baggrundsvariable!$C$3:$C$296,Samlet!$E3801)</f>
        <v>14.2</v>
      </c>
      <c r="L3801" s="8">
        <f>SUMIFS(Baggrundsvariable!I$3:I$296,Baggrundsvariable!$A$3:$A$296,Samlet!$C3801,Baggrundsvariable!$C$3:$C$296,Samlet!$E3801)</f>
        <v>8.4087819503624228</v>
      </c>
    </row>
    <row r="3802" spans="1:12">
      <c r="A3802">
        <v>6093</v>
      </c>
      <c r="B3802" t="s">
        <v>920</v>
      </c>
      <c r="C3802">
        <v>621</v>
      </c>
      <c r="D3802" t="s">
        <v>1290</v>
      </c>
      <c r="E3802">
        <v>2019</v>
      </c>
      <c r="F3802" s="15">
        <f>IF(VLOOKUP(IF($A3802&lt;1500,'BM011'!$D$5,IF($A3802&lt;1800,'BM011'!$D$5,IF($A3802&lt;2000,'BM011'!$D$5,$A3802))),'BM011'!$D$5:$U$607,'BM011'!U$609,0)="BRUG KOM",VLOOKUP($C3802,'BM010'!$C$5:$T$102,'BM010'!T$104,0),VLOOKUP(IF($A3802&lt;1500,'BM011'!$D$5,IF($A3802&lt;1800,'BM011'!$D$5,IF($A3802&lt;2000,'BM011'!$D$5,$A3802))),'BM011'!$D$5:$U$607,'BM011'!U$609,0))</f>
        <v>12090</v>
      </c>
      <c r="G3802">
        <f>SUMIFS(Baggrundsvariable!D$3:D$296,Baggrundsvariable!$A$3:$A$296,Samlet!$C3802,Baggrundsvariable!$C$3:$C$296,Samlet!$E3802)</f>
        <v>232918</v>
      </c>
      <c r="H3802" s="8">
        <f>SUMIFS(Baggrundsvariable!E$3:E$296,Baggrundsvariable!$A$3:$A$296,Samlet!$C3802,Baggrundsvariable!$C$3:$C$296,Samlet!$E3802)</f>
        <v>0.44166666666666665</v>
      </c>
      <c r="I3802" s="8">
        <f>SUMIFS(Baggrundsvariable!F$3:F$296,Baggrundsvariable!$A$3:$A$296,Samlet!$C3802,Baggrundsvariable!$C$3:$C$296,Samlet!$E3802)</f>
        <v>6.1</v>
      </c>
      <c r="J3802" s="8">
        <f>SUMIFS(Baggrundsvariable!G$3:G$296,Baggrundsvariable!$A$3:$A$296,Samlet!$C3802,Baggrundsvariable!$C$3:$C$296,Samlet!$E3802)</f>
        <v>20.2</v>
      </c>
      <c r="K3802" s="8">
        <f>SUMIFS(Baggrundsvariable!H$3:H$296,Baggrundsvariable!$A$3:$A$296,Samlet!$C3802,Baggrundsvariable!$C$3:$C$296,Samlet!$E3802)</f>
        <v>14.2</v>
      </c>
      <c r="L3802" s="8">
        <f>SUMIFS(Baggrundsvariable!I$3:I$296,Baggrundsvariable!$A$3:$A$296,Samlet!$C3802,Baggrundsvariable!$C$3:$C$296,Samlet!$E3802)</f>
        <v>8.4087819503624228</v>
      </c>
    </row>
    <row r="3803" spans="1:12">
      <c r="A3803">
        <v>6094</v>
      </c>
      <c r="B3803" t="s">
        <v>921</v>
      </c>
      <c r="C3803">
        <v>510</v>
      </c>
      <c r="D3803" t="s">
        <v>1292</v>
      </c>
      <c r="E3803">
        <v>2019</v>
      </c>
      <c r="F3803" s="15">
        <f>IF(VLOOKUP(IF($A3803&lt;1500,'BM011'!$D$5,IF($A3803&lt;1800,'BM011'!$D$5,IF($A3803&lt;2000,'BM011'!$D$5,$A3803))),'BM011'!$D$5:$U$607,'BM011'!U$609,0)="BRUG KOM",VLOOKUP($C3803,'BM010'!$C$5:$T$102,'BM010'!T$104,0),VLOOKUP(IF($A3803&lt;1500,'BM011'!$D$5,IF($A3803&lt;1800,'BM011'!$D$5,IF($A3803&lt;2000,'BM011'!$D$5,$A3803))),'BM011'!$D$5:$U$607,'BM011'!U$609,0))</f>
        <v>7436.5</v>
      </c>
      <c r="G3803">
        <f>SUMIFS(Baggrundsvariable!D$3:D$296,Baggrundsvariable!$A$3:$A$296,Samlet!$C3803,Baggrundsvariable!$C$3:$C$296,Samlet!$E3803)</f>
        <v>212391</v>
      </c>
      <c r="H3803" s="8">
        <f>SUMIFS(Baggrundsvariable!E$3:E$296,Baggrundsvariable!$A$3:$A$296,Samlet!$C3803,Baggrundsvariable!$C$3:$C$296,Samlet!$E3803)</f>
        <v>0.51666666666666672</v>
      </c>
      <c r="I3803" s="8">
        <f>SUMIFS(Baggrundsvariable!F$3:F$296,Baggrundsvariable!$A$3:$A$296,Samlet!$C3803,Baggrundsvariable!$C$3:$C$296,Samlet!$E3803)</f>
        <v>5.5</v>
      </c>
      <c r="J3803" s="8">
        <f>SUMIFS(Baggrundsvariable!G$3:G$296,Baggrundsvariable!$A$3:$A$296,Samlet!$C3803,Baggrundsvariable!$C$3:$C$296,Samlet!$E3803)</f>
        <v>22.1</v>
      </c>
      <c r="K3803" s="8">
        <f>SUMIFS(Baggrundsvariable!H$3:H$296,Baggrundsvariable!$A$3:$A$296,Samlet!$C3803,Baggrundsvariable!$C$3:$C$296,Samlet!$E3803)</f>
        <v>12.5</v>
      </c>
      <c r="L3803" s="8">
        <f>SUMIFS(Baggrundsvariable!I$3:I$296,Baggrundsvariable!$A$3:$A$296,Samlet!$C3803,Baggrundsvariable!$C$3:$C$296,Samlet!$E3803)</f>
        <v>5.9472658437689017</v>
      </c>
    </row>
    <row r="3804" spans="1:12">
      <c r="A3804">
        <v>6094</v>
      </c>
      <c r="B3804" t="s">
        <v>921</v>
      </c>
      <c r="C3804">
        <v>621</v>
      </c>
      <c r="D3804" t="s">
        <v>1290</v>
      </c>
      <c r="E3804">
        <v>2019</v>
      </c>
      <c r="F3804" s="15">
        <f>IF(VLOOKUP(IF($A3804&lt;1500,'BM011'!$D$5,IF($A3804&lt;1800,'BM011'!$D$5,IF($A3804&lt;2000,'BM011'!$D$5,$A3804))),'BM011'!$D$5:$U$607,'BM011'!U$609,0)="BRUG KOM",VLOOKUP($C3804,'BM010'!$C$5:$T$102,'BM010'!T$104,0),VLOOKUP(IF($A3804&lt;1500,'BM011'!$D$5,IF($A3804&lt;1800,'BM011'!$D$5,IF($A3804&lt;2000,'BM011'!$D$5,$A3804))),'BM011'!$D$5:$U$607,'BM011'!U$609,0))</f>
        <v>12090</v>
      </c>
      <c r="G3804">
        <f>SUMIFS(Baggrundsvariable!D$3:D$296,Baggrundsvariable!$A$3:$A$296,Samlet!$C3804,Baggrundsvariable!$C$3:$C$296,Samlet!$E3804)</f>
        <v>232918</v>
      </c>
      <c r="H3804" s="8">
        <f>SUMIFS(Baggrundsvariable!E$3:E$296,Baggrundsvariable!$A$3:$A$296,Samlet!$C3804,Baggrundsvariable!$C$3:$C$296,Samlet!$E3804)</f>
        <v>0.44166666666666665</v>
      </c>
      <c r="I3804" s="8">
        <f>SUMIFS(Baggrundsvariable!F$3:F$296,Baggrundsvariable!$A$3:$A$296,Samlet!$C3804,Baggrundsvariable!$C$3:$C$296,Samlet!$E3804)</f>
        <v>6.1</v>
      </c>
      <c r="J3804" s="8">
        <f>SUMIFS(Baggrundsvariable!G$3:G$296,Baggrundsvariable!$A$3:$A$296,Samlet!$C3804,Baggrundsvariable!$C$3:$C$296,Samlet!$E3804)</f>
        <v>20.2</v>
      </c>
      <c r="K3804" s="8">
        <f>SUMIFS(Baggrundsvariable!H$3:H$296,Baggrundsvariable!$A$3:$A$296,Samlet!$C3804,Baggrundsvariable!$C$3:$C$296,Samlet!$E3804)</f>
        <v>14.2</v>
      </c>
      <c r="L3804" s="8">
        <f>SUMIFS(Baggrundsvariable!I$3:I$296,Baggrundsvariable!$A$3:$A$296,Samlet!$C3804,Baggrundsvariable!$C$3:$C$296,Samlet!$E3804)</f>
        <v>8.4087819503624228</v>
      </c>
    </row>
    <row r="3805" spans="1:12">
      <c r="A3805">
        <v>6100</v>
      </c>
      <c r="B3805" t="s">
        <v>922</v>
      </c>
      <c r="C3805">
        <v>510</v>
      </c>
      <c r="D3805" t="s">
        <v>1292</v>
      </c>
      <c r="E3805">
        <v>2019</v>
      </c>
      <c r="F3805" s="15">
        <f>IF(VLOOKUP(IF($A3805&lt;1500,'BM011'!$D$5,IF($A3805&lt;1800,'BM011'!$D$5,IF($A3805&lt;2000,'BM011'!$D$5,$A3805))),'BM011'!$D$5:$U$607,'BM011'!U$609,0)="BRUG KOM",VLOOKUP($C3805,'BM010'!$C$5:$T$102,'BM010'!T$104,0),VLOOKUP(IF($A3805&lt;1500,'BM011'!$D$5,IF($A3805&lt;1800,'BM011'!$D$5,IF($A3805&lt;2000,'BM011'!$D$5,$A3805))),'BM011'!$D$5:$U$607,'BM011'!U$609,0))</f>
        <v>9024.25</v>
      </c>
      <c r="G3805">
        <f>SUMIFS(Baggrundsvariable!D$3:D$296,Baggrundsvariable!$A$3:$A$296,Samlet!$C3805,Baggrundsvariable!$C$3:$C$296,Samlet!$E3805)</f>
        <v>212391</v>
      </c>
      <c r="H3805" s="8">
        <f>SUMIFS(Baggrundsvariable!E$3:E$296,Baggrundsvariable!$A$3:$A$296,Samlet!$C3805,Baggrundsvariable!$C$3:$C$296,Samlet!$E3805)</f>
        <v>0.51666666666666672</v>
      </c>
      <c r="I3805" s="8">
        <f>SUMIFS(Baggrundsvariable!F$3:F$296,Baggrundsvariable!$A$3:$A$296,Samlet!$C3805,Baggrundsvariable!$C$3:$C$296,Samlet!$E3805)</f>
        <v>5.5</v>
      </c>
      <c r="J3805" s="8">
        <f>SUMIFS(Baggrundsvariable!G$3:G$296,Baggrundsvariable!$A$3:$A$296,Samlet!$C3805,Baggrundsvariable!$C$3:$C$296,Samlet!$E3805)</f>
        <v>22.1</v>
      </c>
      <c r="K3805" s="8">
        <f>SUMIFS(Baggrundsvariable!H$3:H$296,Baggrundsvariable!$A$3:$A$296,Samlet!$C3805,Baggrundsvariable!$C$3:$C$296,Samlet!$E3805)</f>
        <v>12.5</v>
      </c>
      <c r="L3805" s="8">
        <f>SUMIFS(Baggrundsvariable!I$3:I$296,Baggrundsvariable!$A$3:$A$296,Samlet!$C3805,Baggrundsvariable!$C$3:$C$296,Samlet!$E3805)</f>
        <v>5.9472658437689017</v>
      </c>
    </row>
    <row r="3806" spans="1:12">
      <c r="A3806">
        <v>6100</v>
      </c>
      <c r="B3806" t="s">
        <v>922</v>
      </c>
      <c r="C3806">
        <v>621</v>
      </c>
      <c r="D3806" t="s">
        <v>1290</v>
      </c>
      <c r="E3806">
        <v>2019</v>
      </c>
      <c r="F3806" s="15">
        <f>IF(VLOOKUP(IF($A3806&lt;1500,'BM011'!$D$5,IF($A3806&lt;1800,'BM011'!$D$5,IF($A3806&lt;2000,'BM011'!$D$5,$A3806))),'BM011'!$D$5:$U$607,'BM011'!U$609,0)="BRUG KOM",VLOOKUP($C3806,'BM010'!$C$5:$T$102,'BM010'!T$104,0),VLOOKUP(IF($A3806&lt;1500,'BM011'!$D$5,IF($A3806&lt;1800,'BM011'!$D$5,IF($A3806&lt;2000,'BM011'!$D$5,$A3806))),'BM011'!$D$5:$U$607,'BM011'!U$609,0))</f>
        <v>9024.25</v>
      </c>
      <c r="G3806">
        <f>SUMIFS(Baggrundsvariable!D$3:D$296,Baggrundsvariable!$A$3:$A$296,Samlet!$C3806,Baggrundsvariable!$C$3:$C$296,Samlet!$E3806)</f>
        <v>232918</v>
      </c>
      <c r="H3806" s="8">
        <f>SUMIFS(Baggrundsvariable!E$3:E$296,Baggrundsvariable!$A$3:$A$296,Samlet!$C3806,Baggrundsvariable!$C$3:$C$296,Samlet!$E3806)</f>
        <v>0.44166666666666665</v>
      </c>
      <c r="I3806" s="8">
        <f>SUMIFS(Baggrundsvariable!F$3:F$296,Baggrundsvariable!$A$3:$A$296,Samlet!$C3806,Baggrundsvariable!$C$3:$C$296,Samlet!$E3806)</f>
        <v>6.1</v>
      </c>
      <c r="J3806" s="8">
        <f>SUMIFS(Baggrundsvariable!G$3:G$296,Baggrundsvariable!$A$3:$A$296,Samlet!$C3806,Baggrundsvariable!$C$3:$C$296,Samlet!$E3806)</f>
        <v>20.2</v>
      </c>
      <c r="K3806" s="8">
        <f>SUMIFS(Baggrundsvariable!H$3:H$296,Baggrundsvariable!$A$3:$A$296,Samlet!$C3806,Baggrundsvariable!$C$3:$C$296,Samlet!$E3806)</f>
        <v>14.2</v>
      </c>
      <c r="L3806" s="8">
        <f>SUMIFS(Baggrundsvariable!I$3:I$296,Baggrundsvariable!$A$3:$A$296,Samlet!$C3806,Baggrundsvariable!$C$3:$C$296,Samlet!$E3806)</f>
        <v>8.4087819503624228</v>
      </c>
    </row>
    <row r="3807" spans="1:12">
      <c r="A3807">
        <v>6200</v>
      </c>
      <c r="B3807" t="s">
        <v>923</v>
      </c>
      <c r="C3807">
        <v>580</v>
      </c>
      <c r="D3807" t="s">
        <v>1293</v>
      </c>
      <c r="E3807">
        <v>2019</v>
      </c>
      <c r="F3807" s="15">
        <f>IF(VLOOKUP(IF($A3807&lt;1500,'BM011'!$D$5,IF($A3807&lt;1800,'BM011'!$D$5,IF($A3807&lt;2000,'BM011'!$D$5,$A3807))),'BM011'!$D$5:$U$607,'BM011'!U$609,0)="BRUG KOM",VLOOKUP($C3807,'BM010'!$C$5:$T$102,'BM010'!T$104,0),VLOOKUP(IF($A3807&lt;1500,'BM011'!$D$5,IF($A3807&lt;1800,'BM011'!$D$5,IF($A3807&lt;2000,'BM011'!$D$5,$A3807))),'BM011'!$D$5:$U$607,'BM011'!U$609,0))</f>
        <v>8343.5</v>
      </c>
      <c r="G3807">
        <f>SUMIFS(Baggrundsvariable!D$3:D$296,Baggrundsvariable!$A$3:$A$296,Samlet!$C3807,Baggrundsvariable!$C$3:$C$296,Samlet!$E3807)</f>
        <v>213650</v>
      </c>
      <c r="H3807" s="8">
        <f>SUMIFS(Baggrundsvariable!E$3:E$296,Baggrundsvariable!$A$3:$A$296,Samlet!$C3807,Baggrundsvariable!$C$3:$C$296,Samlet!$E3807)</f>
        <v>0.59166666666666667</v>
      </c>
      <c r="I3807" s="8">
        <f>SUMIFS(Baggrundsvariable!F$3:F$296,Baggrundsvariable!$A$3:$A$296,Samlet!$C3807,Baggrundsvariable!$C$3:$C$296,Samlet!$E3807)</f>
        <v>6.4</v>
      </c>
      <c r="J3807" s="8">
        <f>SUMIFS(Baggrundsvariable!G$3:G$296,Baggrundsvariable!$A$3:$A$296,Samlet!$C3807,Baggrundsvariable!$C$3:$C$296,Samlet!$E3807)</f>
        <v>23.8</v>
      </c>
      <c r="K3807" s="8">
        <f>SUMIFS(Baggrundsvariable!H$3:H$296,Baggrundsvariable!$A$3:$A$296,Samlet!$C3807,Baggrundsvariable!$C$3:$C$296,Samlet!$E3807)</f>
        <v>12.6</v>
      </c>
      <c r="L3807" s="8">
        <f>SUMIFS(Baggrundsvariable!I$3:I$296,Baggrundsvariable!$A$3:$A$296,Samlet!$C3807,Baggrundsvariable!$C$3:$C$296,Samlet!$E3807)</f>
        <v>6.0936612012587679</v>
      </c>
    </row>
    <row r="3808" spans="1:12">
      <c r="A3808">
        <v>6210</v>
      </c>
      <c r="B3808" t="s">
        <v>924</v>
      </c>
      <c r="C3808">
        <v>580</v>
      </c>
      <c r="D3808" t="s">
        <v>1293</v>
      </c>
      <c r="E3808">
        <v>2019</v>
      </c>
      <c r="F3808" s="15">
        <f>IF(VLOOKUP(IF($A3808&lt;1500,'BM011'!$D$5,IF($A3808&lt;1800,'BM011'!$D$5,IF($A3808&lt;2000,'BM011'!$D$5,$A3808))),'BM011'!$D$5:$U$607,'BM011'!U$609,0)="BRUG KOM",VLOOKUP($C3808,'BM010'!$C$5:$T$102,'BM010'!T$104,0),VLOOKUP(IF($A3808&lt;1500,'BM011'!$D$5,IF($A3808&lt;1800,'BM011'!$D$5,IF($A3808&lt;2000,'BM011'!$D$5,$A3808))),'BM011'!$D$5:$U$607,'BM011'!U$609,0))</f>
        <v>7321.5</v>
      </c>
      <c r="G3808">
        <f>SUMIFS(Baggrundsvariable!D$3:D$296,Baggrundsvariable!$A$3:$A$296,Samlet!$C3808,Baggrundsvariable!$C$3:$C$296,Samlet!$E3808)</f>
        <v>213650</v>
      </c>
      <c r="H3808" s="8">
        <f>SUMIFS(Baggrundsvariable!E$3:E$296,Baggrundsvariable!$A$3:$A$296,Samlet!$C3808,Baggrundsvariable!$C$3:$C$296,Samlet!$E3808)</f>
        <v>0.59166666666666667</v>
      </c>
      <c r="I3808" s="8">
        <f>SUMIFS(Baggrundsvariable!F$3:F$296,Baggrundsvariable!$A$3:$A$296,Samlet!$C3808,Baggrundsvariable!$C$3:$C$296,Samlet!$E3808)</f>
        <v>6.4</v>
      </c>
      <c r="J3808" s="8">
        <f>SUMIFS(Baggrundsvariable!G$3:G$296,Baggrundsvariable!$A$3:$A$296,Samlet!$C3808,Baggrundsvariable!$C$3:$C$296,Samlet!$E3808)</f>
        <v>23.8</v>
      </c>
      <c r="K3808" s="8">
        <f>SUMIFS(Baggrundsvariable!H$3:H$296,Baggrundsvariable!$A$3:$A$296,Samlet!$C3808,Baggrundsvariable!$C$3:$C$296,Samlet!$E3808)</f>
        <v>12.6</v>
      </c>
      <c r="L3808" s="8">
        <f>SUMIFS(Baggrundsvariable!I$3:I$296,Baggrundsvariable!$A$3:$A$296,Samlet!$C3808,Baggrundsvariable!$C$3:$C$296,Samlet!$E3808)</f>
        <v>6.0936612012587679</v>
      </c>
    </row>
    <row r="3809" spans="1:12">
      <c r="A3809">
        <v>6230</v>
      </c>
      <c r="B3809" t="s">
        <v>925</v>
      </c>
      <c r="C3809">
        <v>580</v>
      </c>
      <c r="D3809" t="s">
        <v>1293</v>
      </c>
      <c r="E3809">
        <v>2019</v>
      </c>
      <c r="F3809" s="15">
        <f>IF(VLOOKUP(IF($A3809&lt;1500,'BM011'!$D$5,IF($A3809&lt;1800,'BM011'!$D$5,IF($A3809&lt;2000,'BM011'!$D$5,$A3809))),'BM011'!$D$5:$U$607,'BM011'!U$609,0)="BRUG KOM",VLOOKUP($C3809,'BM010'!$C$5:$T$102,'BM010'!T$104,0),VLOOKUP(IF($A3809&lt;1500,'BM011'!$D$5,IF($A3809&lt;1800,'BM011'!$D$5,IF($A3809&lt;2000,'BM011'!$D$5,$A3809))),'BM011'!$D$5:$U$607,'BM011'!U$609,0))</f>
        <v>7525</v>
      </c>
      <c r="G3809">
        <f>SUMIFS(Baggrundsvariable!D$3:D$296,Baggrundsvariable!$A$3:$A$296,Samlet!$C3809,Baggrundsvariable!$C$3:$C$296,Samlet!$E3809)</f>
        <v>213650</v>
      </c>
      <c r="H3809" s="8">
        <f>SUMIFS(Baggrundsvariable!E$3:E$296,Baggrundsvariable!$A$3:$A$296,Samlet!$C3809,Baggrundsvariable!$C$3:$C$296,Samlet!$E3809)</f>
        <v>0.59166666666666667</v>
      </c>
      <c r="I3809" s="8">
        <f>SUMIFS(Baggrundsvariable!F$3:F$296,Baggrundsvariable!$A$3:$A$296,Samlet!$C3809,Baggrundsvariable!$C$3:$C$296,Samlet!$E3809)</f>
        <v>6.4</v>
      </c>
      <c r="J3809" s="8">
        <f>SUMIFS(Baggrundsvariable!G$3:G$296,Baggrundsvariable!$A$3:$A$296,Samlet!$C3809,Baggrundsvariable!$C$3:$C$296,Samlet!$E3809)</f>
        <v>23.8</v>
      </c>
      <c r="K3809" s="8">
        <f>SUMIFS(Baggrundsvariable!H$3:H$296,Baggrundsvariable!$A$3:$A$296,Samlet!$C3809,Baggrundsvariable!$C$3:$C$296,Samlet!$E3809)</f>
        <v>12.6</v>
      </c>
      <c r="L3809" s="8">
        <f>SUMIFS(Baggrundsvariable!I$3:I$296,Baggrundsvariable!$A$3:$A$296,Samlet!$C3809,Baggrundsvariable!$C$3:$C$296,Samlet!$E3809)</f>
        <v>6.0936612012587679</v>
      </c>
    </row>
    <row r="3810" spans="1:12">
      <c r="A3810">
        <v>6240</v>
      </c>
      <c r="B3810" t="s">
        <v>926</v>
      </c>
      <c r="C3810">
        <v>550</v>
      </c>
      <c r="D3810" t="s">
        <v>1294</v>
      </c>
      <c r="E3810">
        <v>2019</v>
      </c>
      <c r="F3810" s="15">
        <f>IF(VLOOKUP(IF($A3810&lt;1500,'BM011'!$D$5,IF($A3810&lt;1800,'BM011'!$D$5,IF($A3810&lt;2000,'BM011'!$D$5,$A3810))),'BM011'!$D$5:$U$607,'BM011'!U$609,0)="BRUG KOM",VLOOKUP($C3810,'BM010'!$C$5:$T$102,'BM010'!T$104,0),VLOOKUP(IF($A3810&lt;1500,'BM011'!$D$5,IF($A3810&lt;1800,'BM011'!$D$5,IF($A3810&lt;2000,'BM011'!$D$5,$A3810))),'BM011'!$D$5:$U$607,'BM011'!U$609,0))</f>
        <v>4529</v>
      </c>
      <c r="G3810">
        <f>SUMIFS(Baggrundsvariable!D$3:D$296,Baggrundsvariable!$A$3:$A$296,Samlet!$C3810,Baggrundsvariable!$C$3:$C$296,Samlet!$E3810)</f>
        <v>204836</v>
      </c>
      <c r="H3810" s="8">
        <f>SUMIFS(Baggrundsvariable!E$3:E$296,Baggrundsvariable!$A$3:$A$296,Samlet!$C3810,Baggrundsvariable!$C$3:$C$296,Samlet!$E3810)</f>
        <v>0.41666666666666669</v>
      </c>
      <c r="I3810" s="8">
        <f>SUMIFS(Baggrundsvariable!F$3:F$296,Baggrundsvariable!$A$3:$A$296,Samlet!$C3810,Baggrundsvariable!$C$3:$C$296,Samlet!$E3810)</f>
        <v>8.5</v>
      </c>
      <c r="J3810" s="8">
        <f>SUMIFS(Baggrundsvariable!G$3:G$296,Baggrundsvariable!$A$3:$A$296,Samlet!$C3810,Baggrundsvariable!$C$3:$C$296,Samlet!$E3810)</f>
        <v>22.7</v>
      </c>
      <c r="K3810" s="8">
        <f>SUMIFS(Baggrundsvariable!H$3:H$296,Baggrundsvariable!$A$3:$A$296,Samlet!$C3810,Baggrundsvariable!$C$3:$C$296,Samlet!$E3810)</f>
        <v>12.8</v>
      </c>
      <c r="L3810" s="8">
        <f>SUMIFS(Baggrundsvariable!I$3:I$296,Baggrundsvariable!$A$3:$A$296,Samlet!$C3810,Baggrundsvariable!$C$3:$C$296,Samlet!$E3810)</f>
        <v>4.6815144469390617</v>
      </c>
    </row>
    <row r="3811" spans="1:12">
      <c r="A3811">
        <v>6261</v>
      </c>
      <c r="B3811" t="s">
        <v>927</v>
      </c>
      <c r="C3811">
        <v>550</v>
      </c>
      <c r="D3811" t="s">
        <v>1294</v>
      </c>
      <c r="E3811">
        <v>2019</v>
      </c>
      <c r="F3811" s="15">
        <f>IF(VLOOKUP(IF($A3811&lt;1500,'BM011'!$D$5,IF($A3811&lt;1800,'BM011'!$D$5,IF($A3811&lt;2000,'BM011'!$D$5,$A3811))),'BM011'!$D$5:$U$607,'BM011'!U$609,0)="BRUG KOM",VLOOKUP($C3811,'BM010'!$C$5:$T$102,'BM010'!T$104,0),VLOOKUP(IF($A3811&lt;1500,'BM011'!$D$5,IF($A3811&lt;1800,'BM011'!$D$5,IF($A3811&lt;2000,'BM011'!$D$5,$A3811))),'BM011'!$D$5:$U$607,'BM011'!U$609,0))</f>
        <v>3596</v>
      </c>
      <c r="G3811">
        <f>SUMIFS(Baggrundsvariable!D$3:D$296,Baggrundsvariable!$A$3:$A$296,Samlet!$C3811,Baggrundsvariable!$C$3:$C$296,Samlet!$E3811)</f>
        <v>204836</v>
      </c>
      <c r="H3811" s="8">
        <f>SUMIFS(Baggrundsvariable!E$3:E$296,Baggrundsvariable!$A$3:$A$296,Samlet!$C3811,Baggrundsvariable!$C$3:$C$296,Samlet!$E3811)</f>
        <v>0.41666666666666669</v>
      </c>
      <c r="I3811" s="8">
        <f>SUMIFS(Baggrundsvariable!F$3:F$296,Baggrundsvariable!$A$3:$A$296,Samlet!$C3811,Baggrundsvariable!$C$3:$C$296,Samlet!$E3811)</f>
        <v>8.5</v>
      </c>
      <c r="J3811" s="8">
        <f>SUMIFS(Baggrundsvariable!G$3:G$296,Baggrundsvariable!$A$3:$A$296,Samlet!$C3811,Baggrundsvariable!$C$3:$C$296,Samlet!$E3811)</f>
        <v>22.7</v>
      </c>
      <c r="K3811" s="8">
        <f>SUMIFS(Baggrundsvariable!H$3:H$296,Baggrundsvariable!$A$3:$A$296,Samlet!$C3811,Baggrundsvariable!$C$3:$C$296,Samlet!$E3811)</f>
        <v>12.8</v>
      </c>
      <c r="L3811" s="8">
        <f>SUMIFS(Baggrundsvariable!I$3:I$296,Baggrundsvariable!$A$3:$A$296,Samlet!$C3811,Baggrundsvariable!$C$3:$C$296,Samlet!$E3811)</f>
        <v>4.6815144469390617</v>
      </c>
    </row>
    <row r="3812" spans="1:12">
      <c r="A3812">
        <v>6270</v>
      </c>
      <c r="B3812" t="s">
        <v>928</v>
      </c>
      <c r="C3812">
        <v>550</v>
      </c>
      <c r="D3812" t="s">
        <v>1294</v>
      </c>
      <c r="E3812">
        <v>2019</v>
      </c>
      <c r="F3812" s="15">
        <f>IF(VLOOKUP(IF($A3812&lt;1500,'BM011'!$D$5,IF($A3812&lt;1800,'BM011'!$D$5,IF($A3812&lt;2000,'BM011'!$D$5,$A3812))),'BM011'!$D$5:$U$607,'BM011'!U$609,0)="BRUG KOM",VLOOKUP($C3812,'BM010'!$C$5:$T$102,'BM010'!T$104,0),VLOOKUP(IF($A3812&lt;1500,'BM011'!$D$5,IF($A3812&lt;1800,'BM011'!$D$5,IF($A3812&lt;2000,'BM011'!$D$5,$A3812))),'BM011'!$D$5:$U$607,'BM011'!U$609,0))</f>
        <v>6029</v>
      </c>
      <c r="G3812">
        <f>SUMIFS(Baggrundsvariable!D$3:D$296,Baggrundsvariable!$A$3:$A$296,Samlet!$C3812,Baggrundsvariable!$C$3:$C$296,Samlet!$E3812)</f>
        <v>204836</v>
      </c>
      <c r="H3812" s="8">
        <f>SUMIFS(Baggrundsvariable!E$3:E$296,Baggrundsvariable!$A$3:$A$296,Samlet!$C3812,Baggrundsvariable!$C$3:$C$296,Samlet!$E3812)</f>
        <v>0.41666666666666669</v>
      </c>
      <c r="I3812" s="8">
        <f>SUMIFS(Baggrundsvariable!F$3:F$296,Baggrundsvariable!$A$3:$A$296,Samlet!$C3812,Baggrundsvariable!$C$3:$C$296,Samlet!$E3812)</f>
        <v>8.5</v>
      </c>
      <c r="J3812" s="8">
        <f>SUMIFS(Baggrundsvariable!G$3:G$296,Baggrundsvariable!$A$3:$A$296,Samlet!$C3812,Baggrundsvariable!$C$3:$C$296,Samlet!$E3812)</f>
        <v>22.7</v>
      </c>
      <c r="K3812" s="8">
        <f>SUMIFS(Baggrundsvariable!H$3:H$296,Baggrundsvariable!$A$3:$A$296,Samlet!$C3812,Baggrundsvariable!$C$3:$C$296,Samlet!$E3812)</f>
        <v>12.8</v>
      </c>
      <c r="L3812" s="8">
        <f>SUMIFS(Baggrundsvariable!I$3:I$296,Baggrundsvariable!$A$3:$A$296,Samlet!$C3812,Baggrundsvariable!$C$3:$C$296,Samlet!$E3812)</f>
        <v>4.6815144469390617</v>
      </c>
    </row>
    <row r="3813" spans="1:12">
      <c r="A3813">
        <v>6280</v>
      </c>
      <c r="B3813" t="s">
        <v>929</v>
      </c>
      <c r="C3813">
        <v>550</v>
      </c>
      <c r="D3813" t="s">
        <v>1294</v>
      </c>
      <c r="E3813">
        <v>2019</v>
      </c>
      <c r="F3813" s="15">
        <f>IF(VLOOKUP(IF($A3813&lt;1500,'BM011'!$D$5,IF($A3813&lt;1800,'BM011'!$D$5,IF($A3813&lt;2000,'BM011'!$D$5,$A3813))),'BM011'!$D$5:$U$607,'BM011'!U$609,0)="BRUG KOM",VLOOKUP($C3813,'BM010'!$C$5:$T$102,'BM010'!T$104,0),VLOOKUP(IF($A3813&lt;1500,'BM011'!$D$5,IF($A3813&lt;1800,'BM011'!$D$5,IF($A3813&lt;2000,'BM011'!$D$5,$A3813))),'BM011'!$D$5:$U$607,'BM011'!U$609,0))</f>
        <v>4906</v>
      </c>
      <c r="G3813">
        <f>SUMIFS(Baggrundsvariable!D$3:D$296,Baggrundsvariable!$A$3:$A$296,Samlet!$C3813,Baggrundsvariable!$C$3:$C$296,Samlet!$E3813)</f>
        <v>204836</v>
      </c>
      <c r="H3813" s="8">
        <f>SUMIFS(Baggrundsvariable!E$3:E$296,Baggrundsvariable!$A$3:$A$296,Samlet!$C3813,Baggrundsvariable!$C$3:$C$296,Samlet!$E3813)</f>
        <v>0.41666666666666669</v>
      </c>
      <c r="I3813" s="8">
        <f>SUMIFS(Baggrundsvariable!F$3:F$296,Baggrundsvariable!$A$3:$A$296,Samlet!$C3813,Baggrundsvariable!$C$3:$C$296,Samlet!$E3813)</f>
        <v>8.5</v>
      </c>
      <c r="J3813" s="8">
        <f>SUMIFS(Baggrundsvariable!G$3:G$296,Baggrundsvariable!$A$3:$A$296,Samlet!$C3813,Baggrundsvariable!$C$3:$C$296,Samlet!$E3813)</f>
        <v>22.7</v>
      </c>
      <c r="K3813" s="8">
        <f>SUMIFS(Baggrundsvariable!H$3:H$296,Baggrundsvariable!$A$3:$A$296,Samlet!$C3813,Baggrundsvariable!$C$3:$C$296,Samlet!$E3813)</f>
        <v>12.8</v>
      </c>
      <c r="L3813" s="8">
        <f>SUMIFS(Baggrundsvariable!I$3:I$296,Baggrundsvariable!$A$3:$A$296,Samlet!$C3813,Baggrundsvariable!$C$3:$C$296,Samlet!$E3813)</f>
        <v>4.6815144469390617</v>
      </c>
    </row>
    <row r="3814" spans="1:12">
      <c r="A3814">
        <v>6300</v>
      </c>
      <c r="B3814" t="s">
        <v>930</v>
      </c>
      <c r="C3814">
        <v>540</v>
      </c>
      <c r="D3814" t="s">
        <v>1295</v>
      </c>
      <c r="E3814">
        <v>2019</v>
      </c>
      <c r="F3814" s="15">
        <f>IF(VLOOKUP(IF($A3814&lt;1500,'BM011'!$D$5,IF($A3814&lt;1800,'BM011'!$D$5,IF($A3814&lt;2000,'BM011'!$D$5,$A3814))),'BM011'!$D$5:$U$607,'BM011'!U$609,0)="BRUG KOM",VLOOKUP($C3814,'BM010'!$C$5:$T$102,'BM010'!T$104,0),VLOOKUP(IF($A3814&lt;1500,'BM011'!$D$5,IF($A3814&lt;1800,'BM011'!$D$5,IF($A3814&lt;2000,'BM011'!$D$5,$A3814))),'BM011'!$D$5:$U$607,'BM011'!U$609,0))</f>
        <v>7447.25</v>
      </c>
      <c r="G3814">
        <f>SUMIFS(Baggrundsvariable!D$3:D$296,Baggrundsvariable!$A$3:$A$296,Samlet!$C3814,Baggrundsvariable!$C$3:$C$296,Samlet!$E3814)</f>
        <v>215616</v>
      </c>
      <c r="H3814" s="8">
        <f>SUMIFS(Baggrundsvariable!E$3:E$296,Baggrundsvariable!$A$3:$A$296,Samlet!$C3814,Baggrundsvariable!$C$3:$C$296,Samlet!$E3814)</f>
        <v>0.59166666666666656</v>
      </c>
      <c r="I3814" s="8">
        <f>SUMIFS(Baggrundsvariable!F$3:F$296,Baggrundsvariable!$A$3:$A$296,Samlet!$C3814,Baggrundsvariable!$C$3:$C$296,Samlet!$E3814)</f>
        <v>5.5</v>
      </c>
      <c r="J3814" s="8">
        <f>SUMIFS(Baggrundsvariable!G$3:G$296,Baggrundsvariable!$A$3:$A$296,Samlet!$C3814,Baggrundsvariable!$C$3:$C$296,Samlet!$E3814)</f>
        <v>18.399999999999999</v>
      </c>
      <c r="K3814" s="8">
        <f>SUMIFS(Baggrundsvariable!H$3:H$296,Baggrundsvariable!$A$3:$A$296,Samlet!$C3814,Baggrundsvariable!$C$3:$C$296,Samlet!$E3814)</f>
        <v>10.199999999999999</v>
      </c>
      <c r="L3814" s="8">
        <f>SUMIFS(Baggrundsvariable!I$3:I$296,Baggrundsvariable!$A$3:$A$296,Samlet!$C3814,Baggrundsvariable!$C$3:$C$296,Samlet!$E3814)</f>
        <v>7.84872486784933</v>
      </c>
    </row>
    <row r="3815" spans="1:12">
      <c r="A3815">
        <v>6310</v>
      </c>
      <c r="B3815" t="s">
        <v>931</v>
      </c>
      <c r="C3815">
        <v>540</v>
      </c>
      <c r="D3815" t="s">
        <v>1295</v>
      </c>
      <c r="E3815">
        <v>2019</v>
      </c>
      <c r="F3815" s="15">
        <f>IF(VLOOKUP(IF($A3815&lt;1500,'BM011'!$D$5,IF($A3815&lt;1800,'BM011'!$D$5,IF($A3815&lt;2000,'BM011'!$D$5,$A3815))),'BM011'!$D$5:$U$607,'BM011'!U$609,0)="BRUG KOM",VLOOKUP($C3815,'BM010'!$C$5:$T$102,'BM010'!T$104,0),VLOOKUP(IF($A3815&lt;1500,'BM011'!$D$5,IF($A3815&lt;1800,'BM011'!$D$5,IF($A3815&lt;2000,'BM011'!$D$5,$A3815))),'BM011'!$D$5:$U$607,'BM011'!U$609,0))</f>
        <v>6954.75</v>
      </c>
      <c r="G3815">
        <f>SUMIFS(Baggrundsvariable!D$3:D$296,Baggrundsvariable!$A$3:$A$296,Samlet!$C3815,Baggrundsvariable!$C$3:$C$296,Samlet!$E3815)</f>
        <v>215616</v>
      </c>
      <c r="H3815" s="8">
        <f>SUMIFS(Baggrundsvariable!E$3:E$296,Baggrundsvariable!$A$3:$A$296,Samlet!$C3815,Baggrundsvariable!$C$3:$C$296,Samlet!$E3815)</f>
        <v>0.59166666666666656</v>
      </c>
      <c r="I3815" s="8">
        <f>SUMIFS(Baggrundsvariable!F$3:F$296,Baggrundsvariable!$A$3:$A$296,Samlet!$C3815,Baggrundsvariable!$C$3:$C$296,Samlet!$E3815)</f>
        <v>5.5</v>
      </c>
      <c r="J3815" s="8">
        <f>SUMIFS(Baggrundsvariable!G$3:G$296,Baggrundsvariable!$A$3:$A$296,Samlet!$C3815,Baggrundsvariable!$C$3:$C$296,Samlet!$E3815)</f>
        <v>18.399999999999999</v>
      </c>
      <c r="K3815" s="8">
        <f>SUMIFS(Baggrundsvariable!H$3:H$296,Baggrundsvariable!$A$3:$A$296,Samlet!$C3815,Baggrundsvariable!$C$3:$C$296,Samlet!$E3815)</f>
        <v>10.199999999999999</v>
      </c>
      <c r="L3815" s="8">
        <f>SUMIFS(Baggrundsvariable!I$3:I$296,Baggrundsvariable!$A$3:$A$296,Samlet!$C3815,Baggrundsvariable!$C$3:$C$296,Samlet!$E3815)</f>
        <v>7.84872486784933</v>
      </c>
    </row>
    <row r="3816" spans="1:12">
      <c r="A3816">
        <v>6320</v>
      </c>
      <c r="B3816" t="s">
        <v>932</v>
      </c>
      <c r="C3816">
        <v>540</v>
      </c>
      <c r="D3816" t="s">
        <v>1295</v>
      </c>
      <c r="E3816">
        <v>2019</v>
      </c>
      <c r="F3816" s="15">
        <f>IF(VLOOKUP(IF($A3816&lt;1500,'BM011'!$D$5,IF($A3816&lt;1800,'BM011'!$D$5,IF($A3816&lt;2000,'BM011'!$D$5,$A3816))),'BM011'!$D$5:$U$607,'BM011'!U$609,0)="BRUG KOM",VLOOKUP($C3816,'BM010'!$C$5:$T$102,'BM010'!T$104,0),VLOOKUP(IF($A3816&lt;1500,'BM011'!$D$5,IF($A3816&lt;1800,'BM011'!$D$5,IF($A3816&lt;2000,'BM011'!$D$5,$A3816))),'BM011'!$D$5:$U$607,'BM011'!U$609,0))</f>
        <v>7859.75</v>
      </c>
      <c r="G3816">
        <f>SUMIFS(Baggrundsvariable!D$3:D$296,Baggrundsvariable!$A$3:$A$296,Samlet!$C3816,Baggrundsvariable!$C$3:$C$296,Samlet!$E3816)</f>
        <v>215616</v>
      </c>
      <c r="H3816" s="8">
        <f>SUMIFS(Baggrundsvariable!E$3:E$296,Baggrundsvariable!$A$3:$A$296,Samlet!$C3816,Baggrundsvariable!$C$3:$C$296,Samlet!$E3816)</f>
        <v>0.59166666666666656</v>
      </c>
      <c r="I3816" s="8">
        <f>SUMIFS(Baggrundsvariable!F$3:F$296,Baggrundsvariable!$A$3:$A$296,Samlet!$C3816,Baggrundsvariable!$C$3:$C$296,Samlet!$E3816)</f>
        <v>5.5</v>
      </c>
      <c r="J3816" s="8">
        <f>SUMIFS(Baggrundsvariable!G$3:G$296,Baggrundsvariable!$A$3:$A$296,Samlet!$C3816,Baggrundsvariable!$C$3:$C$296,Samlet!$E3816)</f>
        <v>18.399999999999999</v>
      </c>
      <c r="K3816" s="8">
        <f>SUMIFS(Baggrundsvariable!H$3:H$296,Baggrundsvariable!$A$3:$A$296,Samlet!$C3816,Baggrundsvariable!$C$3:$C$296,Samlet!$E3816)</f>
        <v>10.199999999999999</v>
      </c>
      <c r="L3816" s="8">
        <f>SUMIFS(Baggrundsvariable!I$3:I$296,Baggrundsvariable!$A$3:$A$296,Samlet!$C3816,Baggrundsvariable!$C$3:$C$296,Samlet!$E3816)</f>
        <v>7.84872486784933</v>
      </c>
    </row>
    <row r="3817" spans="1:12">
      <c r="A3817">
        <v>6330</v>
      </c>
      <c r="B3817" t="s">
        <v>933</v>
      </c>
      <c r="C3817">
        <v>580</v>
      </c>
      <c r="D3817" t="s">
        <v>1293</v>
      </c>
      <c r="E3817">
        <v>2019</v>
      </c>
      <c r="F3817" s="15">
        <f>IF(VLOOKUP(IF($A3817&lt;1500,'BM011'!$D$5,IF($A3817&lt;1800,'BM011'!$D$5,IF($A3817&lt;2000,'BM011'!$D$5,$A3817))),'BM011'!$D$5:$U$607,'BM011'!U$609,0)="BRUG KOM",VLOOKUP($C3817,'BM010'!$C$5:$T$102,'BM010'!T$104,0),VLOOKUP(IF($A3817&lt;1500,'BM011'!$D$5,IF($A3817&lt;1800,'BM011'!$D$5,IF($A3817&lt;2000,'BM011'!$D$5,$A3817))),'BM011'!$D$5:$U$607,'BM011'!U$609,0))</f>
        <v>6158.25</v>
      </c>
      <c r="G3817">
        <f>SUMIFS(Baggrundsvariable!D$3:D$296,Baggrundsvariable!$A$3:$A$296,Samlet!$C3817,Baggrundsvariable!$C$3:$C$296,Samlet!$E3817)</f>
        <v>213650</v>
      </c>
      <c r="H3817" s="8">
        <f>SUMIFS(Baggrundsvariable!E$3:E$296,Baggrundsvariable!$A$3:$A$296,Samlet!$C3817,Baggrundsvariable!$C$3:$C$296,Samlet!$E3817)</f>
        <v>0.59166666666666667</v>
      </c>
      <c r="I3817" s="8">
        <f>SUMIFS(Baggrundsvariable!F$3:F$296,Baggrundsvariable!$A$3:$A$296,Samlet!$C3817,Baggrundsvariable!$C$3:$C$296,Samlet!$E3817)</f>
        <v>6.4</v>
      </c>
      <c r="J3817" s="8">
        <f>SUMIFS(Baggrundsvariable!G$3:G$296,Baggrundsvariable!$A$3:$A$296,Samlet!$C3817,Baggrundsvariable!$C$3:$C$296,Samlet!$E3817)</f>
        <v>23.8</v>
      </c>
      <c r="K3817" s="8">
        <f>SUMIFS(Baggrundsvariable!H$3:H$296,Baggrundsvariable!$A$3:$A$296,Samlet!$C3817,Baggrundsvariable!$C$3:$C$296,Samlet!$E3817)</f>
        <v>12.6</v>
      </c>
      <c r="L3817" s="8">
        <f>SUMIFS(Baggrundsvariable!I$3:I$296,Baggrundsvariable!$A$3:$A$296,Samlet!$C3817,Baggrundsvariable!$C$3:$C$296,Samlet!$E3817)</f>
        <v>6.0936612012587679</v>
      </c>
    </row>
    <row r="3818" spans="1:12">
      <c r="A3818">
        <v>6340</v>
      </c>
      <c r="B3818" t="s">
        <v>934</v>
      </c>
      <c r="C3818">
        <v>580</v>
      </c>
      <c r="D3818" t="s">
        <v>1293</v>
      </c>
      <c r="E3818">
        <v>2019</v>
      </c>
      <c r="F3818" s="15">
        <f>IF(VLOOKUP(IF($A3818&lt;1500,'BM011'!$D$5,IF($A3818&lt;1800,'BM011'!$D$5,IF($A3818&lt;2000,'BM011'!$D$5,$A3818))),'BM011'!$D$5:$U$607,'BM011'!U$609,0)="BRUG KOM",VLOOKUP($C3818,'BM010'!$C$5:$T$102,'BM010'!T$104,0),VLOOKUP(IF($A3818&lt;1500,'BM011'!$D$5,IF($A3818&lt;1800,'BM011'!$D$5,IF($A3818&lt;2000,'BM011'!$D$5,$A3818))),'BM011'!$D$5:$U$607,'BM011'!U$609,0))</f>
        <v>8228.25</v>
      </c>
      <c r="G3818">
        <f>SUMIFS(Baggrundsvariable!D$3:D$296,Baggrundsvariable!$A$3:$A$296,Samlet!$C3818,Baggrundsvariable!$C$3:$C$296,Samlet!$E3818)</f>
        <v>213650</v>
      </c>
      <c r="H3818" s="8">
        <f>SUMIFS(Baggrundsvariable!E$3:E$296,Baggrundsvariable!$A$3:$A$296,Samlet!$C3818,Baggrundsvariable!$C$3:$C$296,Samlet!$E3818)</f>
        <v>0.59166666666666667</v>
      </c>
      <c r="I3818" s="8">
        <f>SUMIFS(Baggrundsvariable!F$3:F$296,Baggrundsvariable!$A$3:$A$296,Samlet!$C3818,Baggrundsvariable!$C$3:$C$296,Samlet!$E3818)</f>
        <v>6.4</v>
      </c>
      <c r="J3818" s="8">
        <f>SUMIFS(Baggrundsvariable!G$3:G$296,Baggrundsvariable!$A$3:$A$296,Samlet!$C3818,Baggrundsvariable!$C$3:$C$296,Samlet!$E3818)</f>
        <v>23.8</v>
      </c>
      <c r="K3818" s="8">
        <f>SUMIFS(Baggrundsvariable!H$3:H$296,Baggrundsvariable!$A$3:$A$296,Samlet!$C3818,Baggrundsvariable!$C$3:$C$296,Samlet!$E3818)</f>
        <v>12.6</v>
      </c>
      <c r="L3818" s="8">
        <f>SUMIFS(Baggrundsvariable!I$3:I$296,Baggrundsvariable!$A$3:$A$296,Samlet!$C3818,Baggrundsvariable!$C$3:$C$296,Samlet!$E3818)</f>
        <v>6.0936612012587679</v>
      </c>
    </row>
    <row r="3819" spans="1:12">
      <c r="A3819">
        <v>6360</v>
      </c>
      <c r="B3819" t="s">
        <v>935</v>
      </c>
      <c r="C3819">
        <v>580</v>
      </c>
      <c r="D3819" t="s">
        <v>1293</v>
      </c>
      <c r="E3819">
        <v>2019</v>
      </c>
      <c r="F3819" s="15">
        <f>IF(VLOOKUP(IF($A3819&lt;1500,'BM011'!$D$5,IF($A3819&lt;1800,'BM011'!$D$5,IF($A3819&lt;2000,'BM011'!$D$5,$A3819))),'BM011'!$D$5:$U$607,'BM011'!U$609,0)="BRUG KOM",VLOOKUP($C3819,'BM010'!$C$5:$T$102,'BM010'!T$104,0),VLOOKUP(IF($A3819&lt;1500,'BM011'!$D$5,IF($A3819&lt;1800,'BM011'!$D$5,IF($A3819&lt;2000,'BM011'!$D$5,$A3819))),'BM011'!$D$5:$U$607,'BM011'!U$609,0))</f>
        <v>4444</v>
      </c>
      <c r="G3819">
        <f>SUMIFS(Baggrundsvariable!D$3:D$296,Baggrundsvariable!$A$3:$A$296,Samlet!$C3819,Baggrundsvariable!$C$3:$C$296,Samlet!$E3819)</f>
        <v>213650</v>
      </c>
      <c r="H3819" s="8">
        <f>SUMIFS(Baggrundsvariable!E$3:E$296,Baggrundsvariable!$A$3:$A$296,Samlet!$C3819,Baggrundsvariable!$C$3:$C$296,Samlet!$E3819)</f>
        <v>0.59166666666666667</v>
      </c>
      <c r="I3819" s="8">
        <f>SUMIFS(Baggrundsvariable!F$3:F$296,Baggrundsvariable!$A$3:$A$296,Samlet!$C3819,Baggrundsvariable!$C$3:$C$296,Samlet!$E3819)</f>
        <v>6.4</v>
      </c>
      <c r="J3819" s="8">
        <f>SUMIFS(Baggrundsvariable!G$3:G$296,Baggrundsvariable!$A$3:$A$296,Samlet!$C3819,Baggrundsvariable!$C$3:$C$296,Samlet!$E3819)</f>
        <v>23.8</v>
      </c>
      <c r="K3819" s="8">
        <f>SUMIFS(Baggrundsvariable!H$3:H$296,Baggrundsvariable!$A$3:$A$296,Samlet!$C3819,Baggrundsvariable!$C$3:$C$296,Samlet!$E3819)</f>
        <v>12.6</v>
      </c>
      <c r="L3819" s="8">
        <f>SUMIFS(Baggrundsvariable!I$3:I$296,Baggrundsvariable!$A$3:$A$296,Samlet!$C3819,Baggrundsvariable!$C$3:$C$296,Samlet!$E3819)</f>
        <v>6.0936612012587679</v>
      </c>
    </row>
    <row r="3820" spans="1:12">
      <c r="A3820">
        <v>6372</v>
      </c>
      <c r="B3820" t="s">
        <v>936</v>
      </c>
      <c r="C3820">
        <v>580</v>
      </c>
      <c r="D3820" t="s">
        <v>1293</v>
      </c>
      <c r="E3820">
        <v>2019</v>
      </c>
      <c r="F3820" s="15">
        <f>IF(VLOOKUP(IF($A3820&lt;1500,'BM011'!$D$5,IF($A3820&lt;1800,'BM011'!$D$5,IF($A3820&lt;2000,'BM011'!$D$5,$A3820))),'BM011'!$D$5:$U$607,'BM011'!U$609,0)="BRUG KOM",VLOOKUP($C3820,'BM010'!$C$5:$T$102,'BM010'!T$104,0),VLOOKUP(IF($A3820&lt;1500,'BM011'!$D$5,IF($A3820&lt;1800,'BM011'!$D$5,IF($A3820&lt;2000,'BM011'!$D$5,$A3820))),'BM011'!$D$5:$U$607,'BM011'!U$609,0))</f>
        <v>3267</v>
      </c>
      <c r="G3820">
        <f>SUMIFS(Baggrundsvariable!D$3:D$296,Baggrundsvariable!$A$3:$A$296,Samlet!$C3820,Baggrundsvariable!$C$3:$C$296,Samlet!$E3820)</f>
        <v>213650</v>
      </c>
      <c r="H3820" s="8">
        <f>SUMIFS(Baggrundsvariable!E$3:E$296,Baggrundsvariable!$A$3:$A$296,Samlet!$C3820,Baggrundsvariable!$C$3:$C$296,Samlet!$E3820)</f>
        <v>0.59166666666666667</v>
      </c>
      <c r="I3820" s="8">
        <f>SUMIFS(Baggrundsvariable!F$3:F$296,Baggrundsvariable!$A$3:$A$296,Samlet!$C3820,Baggrundsvariable!$C$3:$C$296,Samlet!$E3820)</f>
        <v>6.4</v>
      </c>
      <c r="J3820" s="8">
        <f>SUMIFS(Baggrundsvariable!G$3:G$296,Baggrundsvariable!$A$3:$A$296,Samlet!$C3820,Baggrundsvariable!$C$3:$C$296,Samlet!$E3820)</f>
        <v>23.8</v>
      </c>
      <c r="K3820" s="8">
        <f>SUMIFS(Baggrundsvariable!H$3:H$296,Baggrundsvariable!$A$3:$A$296,Samlet!$C3820,Baggrundsvariable!$C$3:$C$296,Samlet!$E3820)</f>
        <v>12.6</v>
      </c>
      <c r="L3820" s="8">
        <f>SUMIFS(Baggrundsvariable!I$3:I$296,Baggrundsvariable!$A$3:$A$296,Samlet!$C3820,Baggrundsvariable!$C$3:$C$296,Samlet!$E3820)</f>
        <v>6.0936612012587679</v>
      </c>
    </row>
    <row r="3821" spans="1:12">
      <c r="A3821">
        <v>6392</v>
      </c>
      <c r="B3821" t="s">
        <v>937</v>
      </c>
      <c r="C3821">
        <v>580</v>
      </c>
      <c r="D3821" t="s">
        <v>1293</v>
      </c>
      <c r="E3821">
        <v>2019</v>
      </c>
      <c r="F3821" s="15">
        <f>IF(VLOOKUP(IF($A3821&lt;1500,'BM011'!$D$5,IF($A3821&lt;1800,'BM011'!$D$5,IF($A3821&lt;2000,'BM011'!$D$5,$A3821))),'BM011'!$D$5:$U$607,'BM011'!U$609,0)="BRUG KOM",VLOOKUP($C3821,'BM010'!$C$5:$T$102,'BM010'!T$104,0),VLOOKUP(IF($A3821&lt;1500,'BM011'!$D$5,IF($A3821&lt;1800,'BM011'!$D$5,IF($A3821&lt;2000,'BM011'!$D$5,$A3821))),'BM011'!$D$5:$U$607,'BM011'!U$609,0))</f>
        <v>7321.5</v>
      </c>
      <c r="G3821">
        <f>SUMIFS(Baggrundsvariable!D$3:D$296,Baggrundsvariable!$A$3:$A$296,Samlet!$C3821,Baggrundsvariable!$C$3:$C$296,Samlet!$E3821)</f>
        <v>213650</v>
      </c>
      <c r="H3821" s="8">
        <f>SUMIFS(Baggrundsvariable!E$3:E$296,Baggrundsvariable!$A$3:$A$296,Samlet!$C3821,Baggrundsvariable!$C$3:$C$296,Samlet!$E3821)</f>
        <v>0.59166666666666667</v>
      </c>
      <c r="I3821" s="8">
        <f>SUMIFS(Baggrundsvariable!F$3:F$296,Baggrundsvariable!$A$3:$A$296,Samlet!$C3821,Baggrundsvariable!$C$3:$C$296,Samlet!$E3821)</f>
        <v>6.4</v>
      </c>
      <c r="J3821" s="8">
        <f>SUMIFS(Baggrundsvariable!G$3:G$296,Baggrundsvariable!$A$3:$A$296,Samlet!$C3821,Baggrundsvariable!$C$3:$C$296,Samlet!$E3821)</f>
        <v>23.8</v>
      </c>
      <c r="K3821" s="8">
        <f>SUMIFS(Baggrundsvariable!H$3:H$296,Baggrundsvariable!$A$3:$A$296,Samlet!$C3821,Baggrundsvariable!$C$3:$C$296,Samlet!$E3821)</f>
        <v>12.6</v>
      </c>
      <c r="L3821" s="8">
        <f>SUMIFS(Baggrundsvariable!I$3:I$296,Baggrundsvariable!$A$3:$A$296,Samlet!$C3821,Baggrundsvariable!$C$3:$C$296,Samlet!$E3821)</f>
        <v>6.0936612012587679</v>
      </c>
    </row>
    <row r="3822" spans="1:12">
      <c r="A3822">
        <v>6400</v>
      </c>
      <c r="B3822" t="s">
        <v>938</v>
      </c>
      <c r="C3822">
        <v>540</v>
      </c>
      <c r="D3822" t="s">
        <v>1295</v>
      </c>
      <c r="E3822">
        <v>2019</v>
      </c>
      <c r="F3822" s="15">
        <f>IF(VLOOKUP(IF($A3822&lt;1500,'BM011'!$D$5,IF($A3822&lt;1800,'BM011'!$D$5,IF($A3822&lt;2000,'BM011'!$D$5,$A3822))),'BM011'!$D$5:$U$607,'BM011'!U$609,0)="BRUG KOM",VLOOKUP($C3822,'BM010'!$C$5:$T$102,'BM010'!T$104,0),VLOOKUP(IF($A3822&lt;1500,'BM011'!$D$5,IF($A3822&lt;1800,'BM011'!$D$5,IF($A3822&lt;2000,'BM011'!$D$5,$A3822))),'BM011'!$D$5:$U$607,'BM011'!U$609,0))</f>
        <v>10545.25</v>
      </c>
      <c r="G3822">
        <f>SUMIFS(Baggrundsvariable!D$3:D$296,Baggrundsvariable!$A$3:$A$296,Samlet!$C3822,Baggrundsvariable!$C$3:$C$296,Samlet!$E3822)</f>
        <v>215616</v>
      </c>
      <c r="H3822" s="8">
        <f>SUMIFS(Baggrundsvariable!E$3:E$296,Baggrundsvariable!$A$3:$A$296,Samlet!$C3822,Baggrundsvariable!$C$3:$C$296,Samlet!$E3822)</f>
        <v>0.59166666666666656</v>
      </c>
      <c r="I3822" s="8">
        <f>SUMIFS(Baggrundsvariable!F$3:F$296,Baggrundsvariable!$A$3:$A$296,Samlet!$C3822,Baggrundsvariable!$C$3:$C$296,Samlet!$E3822)</f>
        <v>5.5</v>
      </c>
      <c r="J3822" s="8">
        <f>SUMIFS(Baggrundsvariable!G$3:G$296,Baggrundsvariable!$A$3:$A$296,Samlet!$C3822,Baggrundsvariable!$C$3:$C$296,Samlet!$E3822)</f>
        <v>18.399999999999999</v>
      </c>
      <c r="K3822" s="8">
        <f>SUMIFS(Baggrundsvariable!H$3:H$296,Baggrundsvariable!$A$3:$A$296,Samlet!$C3822,Baggrundsvariable!$C$3:$C$296,Samlet!$E3822)</f>
        <v>10.199999999999999</v>
      </c>
      <c r="L3822" s="8">
        <f>SUMIFS(Baggrundsvariable!I$3:I$296,Baggrundsvariable!$A$3:$A$296,Samlet!$C3822,Baggrundsvariable!$C$3:$C$296,Samlet!$E3822)</f>
        <v>7.84872486784933</v>
      </c>
    </row>
    <row r="3823" spans="1:12">
      <c r="A3823">
        <v>6430</v>
      </c>
      <c r="B3823" t="s">
        <v>939</v>
      </c>
      <c r="C3823">
        <v>540</v>
      </c>
      <c r="D3823" t="s">
        <v>1295</v>
      </c>
      <c r="E3823">
        <v>2019</v>
      </c>
      <c r="F3823" s="15">
        <f>IF(VLOOKUP(IF($A3823&lt;1500,'BM011'!$D$5,IF($A3823&lt;1800,'BM011'!$D$5,IF($A3823&lt;2000,'BM011'!$D$5,$A3823))),'BM011'!$D$5:$U$607,'BM011'!U$609,0)="BRUG KOM",VLOOKUP($C3823,'BM010'!$C$5:$T$102,'BM010'!T$104,0),VLOOKUP(IF($A3823&lt;1500,'BM011'!$D$5,IF($A3823&lt;1800,'BM011'!$D$5,IF($A3823&lt;2000,'BM011'!$D$5,$A3823))),'BM011'!$D$5:$U$607,'BM011'!U$609,0))</f>
        <v>4071.75</v>
      </c>
      <c r="G3823">
        <f>SUMIFS(Baggrundsvariable!D$3:D$296,Baggrundsvariable!$A$3:$A$296,Samlet!$C3823,Baggrundsvariable!$C$3:$C$296,Samlet!$E3823)</f>
        <v>215616</v>
      </c>
      <c r="H3823" s="8">
        <f>SUMIFS(Baggrundsvariable!E$3:E$296,Baggrundsvariable!$A$3:$A$296,Samlet!$C3823,Baggrundsvariable!$C$3:$C$296,Samlet!$E3823)</f>
        <v>0.59166666666666656</v>
      </c>
      <c r="I3823" s="8">
        <f>SUMIFS(Baggrundsvariable!F$3:F$296,Baggrundsvariable!$A$3:$A$296,Samlet!$C3823,Baggrundsvariable!$C$3:$C$296,Samlet!$E3823)</f>
        <v>5.5</v>
      </c>
      <c r="J3823" s="8">
        <f>SUMIFS(Baggrundsvariable!G$3:G$296,Baggrundsvariable!$A$3:$A$296,Samlet!$C3823,Baggrundsvariable!$C$3:$C$296,Samlet!$E3823)</f>
        <v>18.399999999999999</v>
      </c>
      <c r="K3823" s="8">
        <f>SUMIFS(Baggrundsvariable!H$3:H$296,Baggrundsvariable!$A$3:$A$296,Samlet!$C3823,Baggrundsvariable!$C$3:$C$296,Samlet!$E3823)</f>
        <v>10.199999999999999</v>
      </c>
      <c r="L3823" s="8">
        <f>SUMIFS(Baggrundsvariable!I$3:I$296,Baggrundsvariable!$A$3:$A$296,Samlet!$C3823,Baggrundsvariable!$C$3:$C$296,Samlet!$E3823)</f>
        <v>7.84872486784933</v>
      </c>
    </row>
    <row r="3824" spans="1:12">
      <c r="A3824">
        <v>6430</v>
      </c>
      <c r="B3824" t="s">
        <v>939</v>
      </c>
      <c r="C3824">
        <v>621</v>
      </c>
      <c r="D3824" t="s">
        <v>1290</v>
      </c>
      <c r="E3824">
        <v>2019</v>
      </c>
      <c r="F3824" s="15">
        <f>IF(VLOOKUP(IF($A3824&lt;1500,'BM011'!$D$5,IF($A3824&lt;1800,'BM011'!$D$5,IF($A3824&lt;2000,'BM011'!$D$5,$A3824))),'BM011'!$D$5:$U$607,'BM011'!U$609,0)="BRUG KOM",VLOOKUP($C3824,'BM010'!$C$5:$T$102,'BM010'!T$104,0),VLOOKUP(IF($A3824&lt;1500,'BM011'!$D$5,IF($A3824&lt;1800,'BM011'!$D$5,IF($A3824&lt;2000,'BM011'!$D$5,$A3824))),'BM011'!$D$5:$U$607,'BM011'!U$609,0))</f>
        <v>4071.75</v>
      </c>
      <c r="G3824">
        <f>SUMIFS(Baggrundsvariable!D$3:D$296,Baggrundsvariable!$A$3:$A$296,Samlet!$C3824,Baggrundsvariable!$C$3:$C$296,Samlet!$E3824)</f>
        <v>232918</v>
      </c>
      <c r="H3824" s="8">
        <f>SUMIFS(Baggrundsvariable!E$3:E$296,Baggrundsvariable!$A$3:$A$296,Samlet!$C3824,Baggrundsvariable!$C$3:$C$296,Samlet!$E3824)</f>
        <v>0.44166666666666665</v>
      </c>
      <c r="I3824" s="8">
        <f>SUMIFS(Baggrundsvariable!F$3:F$296,Baggrundsvariable!$A$3:$A$296,Samlet!$C3824,Baggrundsvariable!$C$3:$C$296,Samlet!$E3824)</f>
        <v>6.1</v>
      </c>
      <c r="J3824" s="8">
        <f>SUMIFS(Baggrundsvariable!G$3:G$296,Baggrundsvariable!$A$3:$A$296,Samlet!$C3824,Baggrundsvariable!$C$3:$C$296,Samlet!$E3824)</f>
        <v>20.2</v>
      </c>
      <c r="K3824" s="8">
        <f>SUMIFS(Baggrundsvariable!H$3:H$296,Baggrundsvariable!$A$3:$A$296,Samlet!$C3824,Baggrundsvariable!$C$3:$C$296,Samlet!$E3824)</f>
        <v>14.2</v>
      </c>
      <c r="L3824" s="8">
        <f>SUMIFS(Baggrundsvariable!I$3:I$296,Baggrundsvariable!$A$3:$A$296,Samlet!$C3824,Baggrundsvariable!$C$3:$C$296,Samlet!$E3824)</f>
        <v>8.4087819503624228</v>
      </c>
    </row>
    <row r="3825" spans="1:12">
      <c r="A3825">
        <v>6440</v>
      </c>
      <c r="B3825" t="s">
        <v>940</v>
      </c>
      <c r="C3825">
        <v>540</v>
      </c>
      <c r="D3825" t="s">
        <v>1295</v>
      </c>
      <c r="E3825">
        <v>2019</v>
      </c>
      <c r="F3825" s="15">
        <f>IF(VLOOKUP(IF($A3825&lt;1500,'BM011'!$D$5,IF($A3825&lt;1800,'BM011'!$D$5,IF($A3825&lt;2000,'BM011'!$D$5,$A3825))),'BM011'!$D$5:$U$607,'BM011'!U$609,0)="BRUG KOM",VLOOKUP($C3825,'BM010'!$C$5:$T$102,'BM010'!T$104,0),VLOOKUP(IF($A3825&lt;1500,'BM011'!$D$5,IF($A3825&lt;1800,'BM011'!$D$5,IF($A3825&lt;2000,'BM011'!$D$5,$A3825))),'BM011'!$D$5:$U$607,'BM011'!U$609,0))</f>
        <v>6793</v>
      </c>
      <c r="G3825">
        <f>SUMIFS(Baggrundsvariable!D$3:D$296,Baggrundsvariable!$A$3:$A$296,Samlet!$C3825,Baggrundsvariable!$C$3:$C$296,Samlet!$E3825)</f>
        <v>215616</v>
      </c>
      <c r="H3825" s="8">
        <f>SUMIFS(Baggrundsvariable!E$3:E$296,Baggrundsvariable!$A$3:$A$296,Samlet!$C3825,Baggrundsvariable!$C$3:$C$296,Samlet!$E3825)</f>
        <v>0.59166666666666656</v>
      </c>
      <c r="I3825" s="8">
        <f>SUMIFS(Baggrundsvariable!F$3:F$296,Baggrundsvariable!$A$3:$A$296,Samlet!$C3825,Baggrundsvariable!$C$3:$C$296,Samlet!$E3825)</f>
        <v>5.5</v>
      </c>
      <c r="J3825" s="8">
        <f>SUMIFS(Baggrundsvariable!G$3:G$296,Baggrundsvariable!$A$3:$A$296,Samlet!$C3825,Baggrundsvariable!$C$3:$C$296,Samlet!$E3825)</f>
        <v>18.399999999999999</v>
      </c>
      <c r="K3825" s="8">
        <f>SUMIFS(Baggrundsvariable!H$3:H$296,Baggrundsvariable!$A$3:$A$296,Samlet!$C3825,Baggrundsvariable!$C$3:$C$296,Samlet!$E3825)</f>
        <v>10.199999999999999</v>
      </c>
      <c r="L3825" s="8">
        <f>SUMIFS(Baggrundsvariable!I$3:I$296,Baggrundsvariable!$A$3:$A$296,Samlet!$C3825,Baggrundsvariable!$C$3:$C$296,Samlet!$E3825)</f>
        <v>7.84872486784933</v>
      </c>
    </row>
    <row r="3826" spans="1:12">
      <c r="A3826">
        <v>6470</v>
      </c>
      <c r="B3826" t="s">
        <v>941</v>
      </c>
      <c r="C3826">
        <v>540</v>
      </c>
      <c r="D3826" t="s">
        <v>1295</v>
      </c>
      <c r="E3826">
        <v>2019</v>
      </c>
      <c r="F3826" s="15">
        <f>IF(VLOOKUP(IF($A3826&lt;1500,'BM011'!$D$5,IF($A3826&lt;1800,'BM011'!$D$5,IF($A3826&lt;2000,'BM011'!$D$5,$A3826))),'BM011'!$D$5:$U$607,'BM011'!U$609,0)="BRUG KOM",VLOOKUP($C3826,'BM010'!$C$5:$T$102,'BM010'!T$104,0),VLOOKUP(IF($A3826&lt;1500,'BM011'!$D$5,IF($A3826&lt;1800,'BM011'!$D$5,IF($A3826&lt;2000,'BM011'!$D$5,$A3826))),'BM011'!$D$5:$U$607,'BM011'!U$609,0))</f>
        <v>6858.75</v>
      </c>
      <c r="G3826">
        <f>SUMIFS(Baggrundsvariable!D$3:D$296,Baggrundsvariable!$A$3:$A$296,Samlet!$C3826,Baggrundsvariable!$C$3:$C$296,Samlet!$E3826)</f>
        <v>215616</v>
      </c>
      <c r="H3826" s="8">
        <f>SUMIFS(Baggrundsvariable!E$3:E$296,Baggrundsvariable!$A$3:$A$296,Samlet!$C3826,Baggrundsvariable!$C$3:$C$296,Samlet!$E3826)</f>
        <v>0.59166666666666656</v>
      </c>
      <c r="I3826" s="8">
        <f>SUMIFS(Baggrundsvariable!F$3:F$296,Baggrundsvariable!$A$3:$A$296,Samlet!$C3826,Baggrundsvariable!$C$3:$C$296,Samlet!$E3826)</f>
        <v>5.5</v>
      </c>
      <c r="J3826" s="8">
        <f>SUMIFS(Baggrundsvariable!G$3:G$296,Baggrundsvariable!$A$3:$A$296,Samlet!$C3826,Baggrundsvariable!$C$3:$C$296,Samlet!$E3826)</f>
        <v>18.399999999999999</v>
      </c>
      <c r="K3826" s="8">
        <f>SUMIFS(Baggrundsvariable!H$3:H$296,Baggrundsvariable!$A$3:$A$296,Samlet!$C3826,Baggrundsvariable!$C$3:$C$296,Samlet!$E3826)</f>
        <v>10.199999999999999</v>
      </c>
      <c r="L3826" s="8">
        <f>SUMIFS(Baggrundsvariable!I$3:I$296,Baggrundsvariable!$A$3:$A$296,Samlet!$C3826,Baggrundsvariable!$C$3:$C$296,Samlet!$E3826)</f>
        <v>7.84872486784933</v>
      </c>
    </row>
    <row r="3827" spans="1:12">
      <c r="A3827">
        <v>6500</v>
      </c>
      <c r="B3827" t="s">
        <v>942</v>
      </c>
      <c r="C3827">
        <v>510</v>
      </c>
      <c r="D3827" t="s">
        <v>1292</v>
      </c>
      <c r="E3827">
        <v>2019</v>
      </c>
      <c r="F3827" s="15">
        <f>IF(VLOOKUP(IF($A3827&lt;1500,'BM011'!$D$5,IF($A3827&lt;1800,'BM011'!$D$5,IF($A3827&lt;2000,'BM011'!$D$5,$A3827))),'BM011'!$D$5:$U$607,'BM011'!U$609,0)="BRUG KOM",VLOOKUP($C3827,'BM010'!$C$5:$T$102,'BM010'!T$104,0),VLOOKUP(IF($A3827&lt;1500,'BM011'!$D$5,IF($A3827&lt;1800,'BM011'!$D$5,IF($A3827&lt;2000,'BM011'!$D$5,$A3827))),'BM011'!$D$5:$U$607,'BM011'!U$609,0))</f>
        <v>5848.25</v>
      </c>
      <c r="G3827">
        <f>SUMIFS(Baggrundsvariable!D$3:D$296,Baggrundsvariable!$A$3:$A$296,Samlet!$C3827,Baggrundsvariable!$C$3:$C$296,Samlet!$E3827)</f>
        <v>212391</v>
      </c>
      <c r="H3827" s="8">
        <f>SUMIFS(Baggrundsvariable!E$3:E$296,Baggrundsvariable!$A$3:$A$296,Samlet!$C3827,Baggrundsvariable!$C$3:$C$296,Samlet!$E3827)</f>
        <v>0.51666666666666672</v>
      </c>
      <c r="I3827" s="8">
        <f>SUMIFS(Baggrundsvariable!F$3:F$296,Baggrundsvariable!$A$3:$A$296,Samlet!$C3827,Baggrundsvariable!$C$3:$C$296,Samlet!$E3827)</f>
        <v>5.5</v>
      </c>
      <c r="J3827" s="8">
        <f>SUMIFS(Baggrundsvariable!G$3:G$296,Baggrundsvariable!$A$3:$A$296,Samlet!$C3827,Baggrundsvariable!$C$3:$C$296,Samlet!$E3827)</f>
        <v>22.1</v>
      </c>
      <c r="K3827" s="8">
        <f>SUMIFS(Baggrundsvariable!H$3:H$296,Baggrundsvariable!$A$3:$A$296,Samlet!$C3827,Baggrundsvariable!$C$3:$C$296,Samlet!$E3827)</f>
        <v>12.5</v>
      </c>
      <c r="L3827" s="8">
        <f>SUMIFS(Baggrundsvariable!I$3:I$296,Baggrundsvariable!$A$3:$A$296,Samlet!$C3827,Baggrundsvariable!$C$3:$C$296,Samlet!$E3827)</f>
        <v>5.9472658437689017</v>
      </c>
    </row>
    <row r="3828" spans="1:12">
      <c r="A3828">
        <v>6510</v>
      </c>
      <c r="B3828" t="s">
        <v>943</v>
      </c>
      <c r="C3828">
        <v>510</v>
      </c>
      <c r="D3828" t="s">
        <v>1292</v>
      </c>
      <c r="E3828">
        <v>2019</v>
      </c>
      <c r="F3828" s="15">
        <f>IF(VLOOKUP(IF($A3828&lt;1500,'BM011'!$D$5,IF($A3828&lt;1800,'BM011'!$D$5,IF($A3828&lt;2000,'BM011'!$D$5,$A3828))),'BM011'!$D$5:$U$607,'BM011'!U$609,0)="BRUG KOM",VLOOKUP($C3828,'BM010'!$C$5:$T$102,'BM010'!T$104,0),VLOOKUP(IF($A3828&lt;1500,'BM011'!$D$5,IF($A3828&lt;1800,'BM011'!$D$5,IF($A3828&lt;2000,'BM011'!$D$5,$A3828))),'BM011'!$D$5:$U$607,'BM011'!U$609,0))</f>
        <v>4354</v>
      </c>
      <c r="G3828">
        <f>SUMIFS(Baggrundsvariable!D$3:D$296,Baggrundsvariable!$A$3:$A$296,Samlet!$C3828,Baggrundsvariable!$C$3:$C$296,Samlet!$E3828)</f>
        <v>212391</v>
      </c>
      <c r="H3828" s="8">
        <f>SUMIFS(Baggrundsvariable!E$3:E$296,Baggrundsvariable!$A$3:$A$296,Samlet!$C3828,Baggrundsvariable!$C$3:$C$296,Samlet!$E3828)</f>
        <v>0.51666666666666672</v>
      </c>
      <c r="I3828" s="8">
        <f>SUMIFS(Baggrundsvariable!F$3:F$296,Baggrundsvariable!$A$3:$A$296,Samlet!$C3828,Baggrundsvariable!$C$3:$C$296,Samlet!$E3828)</f>
        <v>5.5</v>
      </c>
      <c r="J3828" s="8">
        <f>SUMIFS(Baggrundsvariable!G$3:G$296,Baggrundsvariable!$A$3:$A$296,Samlet!$C3828,Baggrundsvariable!$C$3:$C$296,Samlet!$E3828)</f>
        <v>22.1</v>
      </c>
      <c r="K3828" s="8">
        <f>SUMIFS(Baggrundsvariable!H$3:H$296,Baggrundsvariable!$A$3:$A$296,Samlet!$C3828,Baggrundsvariable!$C$3:$C$296,Samlet!$E3828)</f>
        <v>12.5</v>
      </c>
      <c r="L3828" s="8">
        <f>SUMIFS(Baggrundsvariable!I$3:I$296,Baggrundsvariable!$A$3:$A$296,Samlet!$C3828,Baggrundsvariable!$C$3:$C$296,Samlet!$E3828)</f>
        <v>5.9472658437689017</v>
      </c>
    </row>
    <row r="3829" spans="1:12">
      <c r="A3829">
        <v>6520</v>
      </c>
      <c r="B3829" t="s">
        <v>944</v>
      </c>
      <c r="C3829">
        <v>510</v>
      </c>
      <c r="D3829" t="s">
        <v>1292</v>
      </c>
      <c r="E3829">
        <v>2019</v>
      </c>
      <c r="F3829" s="15">
        <f>IF(VLOOKUP(IF($A3829&lt;1500,'BM011'!$D$5,IF($A3829&lt;1800,'BM011'!$D$5,IF($A3829&lt;2000,'BM011'!$D$5,$A3829))),'BM011'!$D$5:$U$607,'BM011'!U$609,0)="BRUG KOM",VLOOKUP($C3829,'BM010'!$C$5:$T$102,'BM010'!T$104,0),VLOOKUP(IF($A3829&lt;1500,'BM011'!$D$5,IF($A3829&lt;1800,'BM011'!$D$5,IF($A3829&lt;2000,'BM011'!$D$5,$A3829))),'BM011'!$D$5:$U$607,'BM011'!U$609,0))</f>
        <v>4856</v>
      </c>
      <c r="G3829">
        <f>SUMIFS(Baggrundsvariable!D$3:D$296,Baggrundsvariable!$A$3:$A$296,Samlet!$C3829,Baggrundsvariable!$C$3:$C$296,Samlet!$E3829)</f>
        <v>212391</v>
      </c>
      <c r="H3829" s="8">
        <f>SUMIFS(Baggrundsvariable!E$3:E$296,Baggrundsvariable!$A$3:$A$296,Samlet!$C3829,Baggrundsvariable!$C$3:$C$296,Samlet!$E3829)</f>
        <v>0.51666666666666672</v>
      </c>
      <c r="I3829" s="8">
        <f>SUMIFS(Baggrundsvariable!F$3:F$296,Baggrundsvariable!$A$3:$A$296,Samlet!$C3829,Baggrundsvariable!$C$3:$C$296,Samlet!$E3829)</f>
        <v>5.5</v>
      </c>
      <c r="J3829" s="8">
        <f>SUMIFS(Baggrundsvariable!G$3:G$296,Baggrundsvariable!$A$3:$A$296,Samlet!$C3829,Baggrundsvariable!$C$3:$C$296,Samlet!$E3829)</f>
        <v>22.1</v>
      </c>
      <c r="K3829" s="8">
        <f>SUMIFS(Baggrundsvariable!H$3:H$296,Baggrundsvariable!$A$3:$A$296,Samlet!$C3829,Baggrundsvariable!$C$3:$C$296,Samlet!$E3829)</f>
        <v>12.5</v>
      </c>
      <c r="L3829" s="8">
        <f>SUMIFS(Baggrundsvariable!I$3:I$296,Baggrundsvariable!$A$3:$A$296,Samlet!$C3829,Baggrundsvariable!$C$3:$C$296,Samlet!$E3829)</f>
        <v>5.9472658437689017</v>
      </c>
    </row>
    <row r="3830" spans="1:12">
      <c r="A3830">
        <v>6520</v>
      </c>
      <c r="B3830" t="s">
        <v>944</v>
      </c>
      <c r="C3830">
        <v>550</v>
      </c>
      <c r="D3830" t="s">
        <v>1294</v>
      </c>
      <c r="E3830">
        <v>2019</v>
      </c>
      <c r="F3830" s="15">
        <f>IF(VLOOKUP(IF($A3830&lt;1500,'BM011'!$D$5,IF($A3830&lt;1800,'BM011'!$D$5,IF($A3830&lt;2000,'BM011'!$D$5,$A3830))),'BM011'!$D$5:$U$607,'BM011'!U$609,0)="BRUG KOM",VLOOKUP($C3830,'BM010'!$C$5:$T$102,'BM010'!T$104,0),VLOOKUP(IF($A3830&lt;1500,'BM011'!$D$5,IF($A3830&lt;1800,'BM011'!$D$5,IF($A3830&lt;2000,'BM011'!$D$5,$A3830))),'BM011'!$D$5:$U$607,'BM011'!U$609,0))</f>
        <v>4856</v>
      </c>
      <c r="G3830">
        <f>SUMIFS(Baggrundsvariable!D$3:D$296,Baggrundsvariable!$A$3:$A$296,Samlet!$C3830,Baggrundsvariable!$C$3:$C$296,Samlet!$E3830)</f>
        <v>204836</v>
      </c>
      <c r="H3830" s="8">
        <f>SUMIFS(Baggrundsvariable!E$3:E$296,Baggrundsvariable!$A$3:$A$296,Samlet!$C3830,Baggrundsvariable!$C$3:$C$296,Samlet!$E3830)</f>
        <v>0.41666666666666669</v>
      </c>
      <c r="I3830" s="8">
        <f>SUMIFS(Baggrundsvariable!F$3:F$296,Baggrundsvariable!$A$3:$A$296,Samlet!$C3830,Baggrundsvariable!$C$3:$C$296,Samlet!$E3830)</f>
        <v>8.5</v>
      </c>
      <c r="J3830" s="8">
        <f>SUMIFS(Baggrundsvariable!G$3:G$296,Baggrundsvariable!$A$3:$A$296,Samlet!$C3830,Baggrundsvariable!$C$3:$C$296,Samlet!$E3830)</f>
        <v>22.7</v>
      </c>
      <c r="K3830" s="8">
        <f>SUMIFS(Baggrundsvariable!H$3:H$296,Baggrundsvariable!$A$3:$A$296,Samlet!$C3830,Baggrundsvariable!$C$3:$C$296,Samlet!$E3830)</f>
        <v>12.8</v>
      </c>
      <c r="L3830" s="8">
        <f>SUMIFS(Baggrundsvariable!I$3:I$296,Baggrundsvariable!$A$3:$A$296,Samlet!$C3830,Baggrundsvariable!$C$3:$C$296,Samlet!$E3830)</f>
        <v>4.6815144469390617</v>
      </c>
    </row>
    <row r="3831" spans="1:12">
      <c r="A3831">
        <v>6534</v>
      </c>
      <c r="B3831" t="s">
        <v>945</v>
      </c>
      <c r="C3831">
        <v>510</v>
      </c>
      <c r="D3831" t="s">
        <v>1292</v>
      </c>
      <c r="E3831">
        <v>2019</v>
      </c>
      <c r="F3831" s="15">
        <f>IF(VLOOKUP(IF($A3831&lt;1500,'BM011'!$D$5,IF($A3831&lt;1800,'BM011'!$D$5,IF($A3831&lt;2000,'BM011'!$D$5,$A3831))),'BM011'!$D$5:$U$607,'BM011'!U$609,0)="BRUG KOM",VLOOKUP($C3831,'BM010'!$C$5:$T$102,'BM010'!T$104,0),VLOOKUP(IF($A3831&lt;1500,'BM011'!$D$5,IF($A3831&lt;1800,'BM011'!$D$5,IF($A3831&lt;2000,'BM011'!$D$5,$A3831))),'BM011'!$D$5:$U$607,'BM011'!U$609,0))</f>
        <v>7436.5</v>
      </c>
      <c r="G3831">
        <f>SUMIFS(Baggrundsvariable!D$3:D$296,Baggrundsvariable!$A$3:$A$296,Samlet!$C3831,Baggrundsvariable!$C$3:$C$296,Samlet!$E3831)</f>
        <v>212391</v>
      </c>
      <c r="H3831" s="8">
        <f>SUMIFS(Baggrundsvariable!E$3:E$296,Baggrundsvariable!$A$3:$A$296,Samlet!$C3831,Baggrundsvariable!$C$3:$C$296,Samlet!$E3831)</f>
        <v>0.51666666666666672</v>
      </c>
      <c r="I3831" s="8">
        <f>SUMIFS(Baggrundsvariable!F$3:F$296,Baggrundsvariable!$A$3:$A$296,Samlet!$C3831,Baggrundsvariable!$C$3:$C$296,Samlet!$E3831)</f>
        <v>5.5</v>
      </c>
      <c r="J3831" s="8">
        <f>SUMIFS(Baggrundsvariable!G$3:G$296,Baggrundsvariable!$A$3:$A$296,Samlet!$C3831,Baggrundsvariable!$C$3:$C$296,Samlet!$E3831)</f>
        <v>22.1</v>
      </c>
      <c r="K3831" s="8">
        <f>SUMIFS(Baggrundsvariable!H$3:H$296,Baggrundsvariable!$A$3:$A$296,Samlet!$C3831,Baggrundsvariable!$C$3:$C$296,Samlet!$E3831)</f>
        <v>12.5</v>
      </c>
      <c r="L3831" s="8">
        <f>SUMIFS(Baggrundsvariable!I$3:I$296,Baggrundsvariable!$A$3:$A$296,Samlet!$C3831,Baggrundsvariable!$C$3:$C$296,Samlet!$E3831)</f>
        <v>5.9472658437689017</v>
      </c>
    </row>
    <row r="3832" spans="1:12">
      <c r="A3832">
        <v>6534</v>
      </c>
      <c r="B3832" t="s">
        <v>945</v>
      </c>
      <c r="C3832">
        <v>550</v>
      </c>
      <c r="D3832" t="s">
        <v>1294</v>
      </c>
      <c r="E3832">
        <v>2019</v>
      </c>
      <c r="F3832" s="15">
        <f>IF(VLOOKUP(IF($A3832&lt;1500,'BM011'!$D$5,IF($A3832&lt;1800,'BM011'!$D$5,IF($A3832&lt;2000,'BM011'!$D$5,$A3832))),'BM011'!$D$5:$U$607,'BM011'!U$609,0)="BRUG KOM",VLOOKUP($C3832,'BM010'!$C$5:$T$102,'BM010'!T$104,0),VLOOKUP(IF($A3832&lt;1500,'BM011'!$D$5,IF($A3832&lt;1800,'BM011'!$D$5,IF($A3832&lt;2000,'BM011'!$D$5,$A3832))),'BM011'!$D$5:$U$607,'BM011'!U$609,0))</f>
        <v>4906</v>
      </c>
      <c r="G3832">
        <f>SUMIFS(Baggrundsvariable!D$3:D$296,Baggrundsvariable!$A$3:$A$296,Samlet!$C3832,Baggrundsvariable!$C$3:$C$296,Samlet!$E3832)</f>
        <v>204836</v>
      </c>
      <c r="H3832" s="8">
        <f>SUMIFS(Baggrundsvariable!E$3:E$296,Baggrundsvariable!$A$3:$A$296,Samlet!$C3832,Baggrundsvariable!$C$3:$C$296,Samlet!$E3832)</f>
        <v>0.41666666666666669</v>
      </c>
      <c r="I3832" s="8">
        <f>SUMIFS(Baggrundsvariable!F$3:F$296,Baggrundsvariable!$A$3:$A$296,Samlet!$C3832,Baggrundsvariable!$C$3:$C$296,Samlet!$E3832)</f>
        <v>8.5</v>
      </c>
      <c r="J3832" s="8">
        <f>SUMIFS(Baggrundsvariable!G$3:G$296,Baggrundsvariable!$A$3:$A$296,Samlet!$C3832,Baggrundsvariable!$C$3:$C$296,Samlet!$E3832)</f>
        <v>22.7</v>
      </c>
      <c r="K3832" s="8">
        <f>SUMIFS(Baggrundsvariable!H$3:H$296,Baggrundsvariable!$A$3:$A$296,Samlet!$C3832,Baggrundsvariable!$C$3:$C$296,Samlet!$E3832)</f>
        <v>12.8</v>
      </c>
      <c r="L3832" s="8">
        <f>SUMIFS(Baggrundsvariable!I$3:I$296,Baggrundsvariable!$A$3:$A$296,Samlet!$C3832,Baggrundsvariable!$C$3:$C$296,Samlet!$E3832)</f>
        <v>4.6815144469390617</v>
      </c>
    </row>
    <row r="3833" spans="1:12">
      <c r="A3833">
        <v>6534</v>
      </c>
      <c r="B3833" t="s">
        <v>945</v>
      </c>
      <c r="C3833">
        <v>580</v>
      </c>
      <c r="D3833" t="s">
        <v>1293</v>
      </c>
      <c r="E3833">
        <v>2019</v>
      </c>
      <c r="F3833" s="15">
        <f>IF(VLOOKUP(IF($A3833&lt;1500,'BM011'!$D$5,IF($A3833&lt;1800,'BM011'!$D$5,IF($A3833&lt;2000,'BM011'!$D$5,$A3833))),'BM011'!$D$5:$U$607,'BM011'!U$609,0)="BRUG KOM",VLOOKUP($C3833,'BM010'!$C$5:$T$102,'BM010'!T$104,0),VLOOKUP(IF($A3833&lt;1500,'BM011'!$D$5,IF($A3833&lt;1800,'BM011'!$D$5,IF($A3833&lt;2000,'BM011'!$D$5,$A3833))),'BM011'!$D$5:$U$607,'BM011'!U$609,0))</f>
        <v>7321.5</v>
      </c>
      <c r="G3833">
        <f>SUMIFS(Baggrundsvariable!D$3:D$296,Baggrundsvariable!$A$3:$A$296,Samlet!$C3833,Baggrundsvariable!$C$3:$C$296,Samlet!$E3833)</f>
        <v>213650</v>
      </c>
      <c r="H3833" s="8">
        <f>SUMIFS(Baggrundsvariable!E$3:E$296,Baggrundsvariable!$A$3:$A$296,Samlet!$C3833,Baggrundsvariable!$C$3:$C$296,Samlet!$E3833)</f>
        <v>0.59166666666666667</v>
      </c>
      <c r="I3833" s="8">
        <f>SUMIFS(Baggrundsvariable!F$3:F$296,Baggrundsvariable!$A$3:$A$296,Samlet!$C3833,Baggrundsvariable!$C$3:$C$296,Samlet!$E3833)</f>
        <v>6.4</v>
      </c>
      <c r="J3833" s="8">
        <f>SUMIFS(Baggrundsvariable!G$3:G$296,Baggrundsvariable!$A$3:$A$296,Samlet!$C3833,Baggrundsvariable!$C$3:$C$296,Samlet!$E3833)</f>
        <v>23.8</v>
      </c>
      <c r="K3833" s="8">
        <f>SUMIFS(Baggrundsvariable!H$3:H$296,Baggrundsvariable!$A$3:$A$296,Samlet!$C3833,Baggrundsvariable!$C$3:$C$296,Samlet!$E3833)</f>
        <v>12.6</v>
      </c>
      <c r="L3833" s="8">
        <f>SUMIFS(Baggrundsvariable!I$3:I$296,Baggrundsvariable!$A$3:$A$296,Samlet!$C3833,Baggrundsvariable!$C$3:$C$296,Samlet!$E3833)</f>
        <v>6.0936612012587679</v>
      </c>
    </row>
    <row r="3834" spans="1:12">
      <c r="A3834">
        <v>6535</v>
      </c>
      <c r="B3834" t="s">
        <v>946</v>
      </c>
      <c r="C3834">
        <v>550</v>
      </c>
      <c r="D3834" t="s">
        <v>1294</v>
      </c>
      <c r="E3834">
        <v>2019</v>
      </c>
      <c r="F3834" s="15">
        <f>IF(VLOOKUP(IF($A3834&lt;1500,'BM011'!$D$5,IF($A3834&lt;1800,'BM011'!$D$5,IF($A3834&lt;2000,'BM011'!$D$5,$A3834))),'BM011'!$D$5:$U$607,'BM011'!U$609,0)="BRUG KOM",VLOOKUP($C3834,'BM010'!$C$5:$T$102,'BM010'!T$104,0),VLOOKUP(IF($A3834&lt;1500,'BM011'!$D$5,IF($A3834&lt;1800,'BM011'!$D$5,IF($A3834&lt;2000,'BM011'!$D$5,$A3834))),'BM011'!$D$5:$U$607,'BM011'!U$609,0))</f>
        <v>4906</v>
      </c>
      <c r="G3834">
        <f>SUMIFS(Baggrundsvariable!D$3:D$296,Baggrundsvariable!$A$3:$A$296,Samlet!$C3834,Baggrundsvariable!$C$3:$C$296,Samlet!$E3834)</f>
        <v>204836</v>
      </c>
      <c r="H3834" s="8">
        <f>SUMIFS(Baggrundsvariable!E$3:E$296,Baggrundsvariable!$A$3:$A$296,Samlet!$C3834,Baggrundsvariable!$C$3:$C$296,Samlet!$E3834)</f>
        <v>0.41666666666666669</v>
      </c>
      <c r="I3834" s="8">
        <f>SUMIFS(Baggrundsvariable!F$3:F$296,Baggrundsvariable!$A$3:$A$296,Samlet!$C3834,Baggrundsvariable!$C$3:$C$296,Samlet!$E3834)</f>
        <v>8.5</v>
      </c>
      <c r="J3834" s="8">
        <f>SUMIFS(Baggrundsvariable!G$3:G$296,Baggrundsvariable!$A$3:$A$296,Samlet!$C3834,Baggrundsvariable!$C$3:$C$296,Samlet!$E3834)</f>
        <v>22.7</v>
      </c>
      <c r="K3834" s="8">
        <f>SUMIFS(Baggrundsvariable!H$3:H$296,Baggrundsvariable!$A$3:$A$296,Samlet!$C3834,Baggrundsvariable!$C$3:$C$296,Samlet!$E3834)</f>
        <v>12.8</v>
      </c>
      <c r="L3834" s="8">
        <f>SUMIFS(Baggrundsvariable!I$3:I$296,Baggrundsvariable!$A$3:$A$296,Samlet!$C3834,Baggrundsvariable!$C$3:$C$296,Samlet!$E3834)</f>
        <v>4.6815144469390617</v>
      </c>
    </row>
    <row r="3835" spans="1:12">
      <c r="A3835">
        <v>6541</v>
      </c>
      <c r="B3835" t="s">
        <v>947</v>
      </c>
      <c r="C3835">
        <v>510</v>
      </c>
      <c r="D3835" t="s">
        <v>1292</v>
      </c>
      <c r="E3835">
        <v>2019</v>
      </c>
      <c r="F3835" s="15">
        <f>IF(VLOOKUP(IF($A3835&lt;1500,'BM011'!$D$5,IF($A3835&lt;1800,'BM011'!$D$5,IF($A3835&lt;2000,'BM011'!$D$5,$A3835))),'BM011'!$D$5:$U$607,'BM011'!U$609,0)="BRUG KOM",VLOOKUP($C3835,'BM010'!$C$5:$T$102,'BM010'!T$104,0),VLOOKUP(IF($A3835&lt;1500,'BM011'!$D$5,IF($A3835&lt;1800,'BM011'!$D$5,IF($A3835&lt;2000,'BM011'!$D$5,$A3835))),'BM011'!$D$5:$U$607,'BM011'!U$609,0))</f>
        <v>7436.5</v>
      </c>
      <c r="G3835">
        <f>SUMIFS(Baggrundsvariable!D$3:D$296,Baggrundsvariable!$A$3:$A$296,Samlet!$C3835,Baggrundsvariable!$C$3:$C$296,Samlet!$E3835)</f>
        <v>212391</v>
      </c>
      <c r="H3835" s="8">
        <f>SUMIFS(Baggrundsvariable!E$3:E$296,Baggrundsvariable!$A$3:$A$296,Samlet!$C3835,Baggrundsvariable!$C$3:$C$296,Samlet!$E3835)</f>
        <v>0.51666666666666672</v>
      </c>
      <c r="I3835" s="8">
        <f>SUMIFS(Baggrundsvariable!F$3:F$296,Baggrundsvariable!$A$3:$A$296,Samlet!$C3835,Baggrundsvariable!$C$3:$C$296,Samlet!$E3835)</f>
        <v>5.5</v>
      </c>
      <c r="J3835" s="8">
        <f>SUMIFS(Baggrundsvariable!G$3:G$296,Baggrundsvariable!$A$3:$A$296,Samlet!$C3835,Baggrundsvariable!$C$3:$C$296,Samlet!$E3835)</f>
        <v>22.1</v>
      </c>
      <c r="K3835" s="8">
        <f>SUMIFS(Baggrundsvariable!H$3:H$296,Baggrundsvariable!$A$3:$A$296,Samlet!$C3835,Baggrundsvariable!$C$3:$C$296,Samlet!$E3835)</f>
        <v>12.5</v>
      </c>
      <c r="L3835" s="8">
        <f>SUMIFS(Baggrundsvariable!I$3:I$296,Baggrundsvariable!$A$3:$A$296,Samlet!$C3835,Baggrundsvariable!$C$3:$C$296,Samlet!$E3835)</f>
        <v>5.9472658437689017</v>
      </c>
    </row>
    <row r="3836" spans="1:12">
      <c r="A3836">
        <v>6541</v>
      </c>
      <c r="B3836" t="s">
        <v>947</v>
      </c>
      <c r="C3836">
        <v>550</v>
      </c>
      <c r="D3836" t="s">
        <v>1294</v>
      </c>
      <c r="E3836">
        <v>2019</v>
      </c>
      <c r="F3836" s="15">
        <f>IF(VLOOKUP(IF($A3836&lt;1500,'BM011'!$D$5,IF($A3836&lt;1800,'BM011'!$D$5,IF($A3836&lt;2000,'BM011'!$D$5,$A3836))),'BM011'!$D$5:$U$607,'BM011'!U$609,0)="BRUG KOM",VLOOKUP($C3836,'BM010'!$C$5:$T$102,'BM010'!T$104,0),VLOOKUP(IF($A3836&lt;1500,'BM011'!$D$5,IF($A3836&lt;1800,'BM011'!$D$5,IF($A3836&lt;2000,'BM011'!$D$5,$A3836))),'BM011'!$D$5:$U$607,'BM011'!U$609,0))</f>
        <v>4906</v>
      </c>
      <c r="G3836">
        <f>SUMIFS(Baggrundsvariable!D$3:D$296,Baggrundsvariable!$A$3:$A$296,Samlet!$C3836,Baggrundsvariable!$C$3:$C$296,Samlet!$E3836)</f>
        <v>204836</v>
      </c>
      <c r="H3836" s="8">
        <f>SUMIFS(Baggrundsvariable!E$3:E$296,Baggrundsvariable!$A$3:$A$296,Samlet!$C3836,Baggrundsvariable!$C$3:$C$296,Samlet!$E3836)</f>
        <v>0.41666666666666669</v>
      </c>
      <c r="I3836" s="8">
        <f>SUMIFS(Baggrundsvariable!F$3:F$296,Baggrundsvariable!$A$3:$A$296,Samlet!$C3836,Baggrundsvariable!$C$3:$C$296,Samlet!$E3836)</f>
        <v>8.5</v>
      </c>
      <c r="J3836" s="8">
        <f>SUMIFS(Baggrundsvariable!G$3:G$296,Baggrundsvariable!$A$3:$A$296,Samlet!$C3836,Baggrundsvariable!$C$3:$C$296,Samlet!$E3836)</f>
        <v>22.7</v>
      </c>
      <c r="K3836" s="8">
        <f>SUMIFS(Baggrundsvariable!H$3:H$296,Baggrundsvariable!$A$3:$A$296,Samlet!$C3836,Baggrundsvariable!$C$3:$C$296,Samlet!$E3836)</f>
        <v>12.8</v>
      </c>
      <c r="L3836" s="8">
        <f>SUMIFS(Baggrundsvariable!I$3:I$296,Baggrundsvariable!$A$3:$A$296,Samlet!$C3836,Baggrundsvariable!$C$3:$C$296,Samlet!$E3836)</f>
        <v>4.6815144469390617</v>
      </c>
    </row>
    <row r="3837" spans="1:12">
      <c r="A3837">
        <v>6560</v>
      </c>
      <c r="B3837" t="s">
        <v>948</v>
      </c>
      <c r="C3837">
        <v>510</v>
      </c>
      <c r="D3837" t="s">
        <v>1292</v>
      </c>
      <c r="E3837">
        <v>2019</v>
      </c>
      <c r="F3837" s="15">
        <f>IF(VLOOKUP(IF($A3837&lt;1500,'BM011'!$D$5,IF($A3837&lt;1800,'BM011'!$D$5,IF($A3837&lt;2000,'BM011'!$D$5,$A3837))),'BM011'!$D$5:$U$607,'BM011'!U$609,0)="BRUG KOM",VLOOKUP($C3837,'BM010'!$C$5:$T$102,'BM010'!T$104,0),VLOOKUP(IF($A3837&lt;1500,'BM011'!$D$5,IF($A3837&lt;1800,'BM011'!$D$5,IF($A3837&lt;2000,'BM011'!$D$5,$A3837))),'BM011'!$D$5:$U$607,'BM011'!U$609,0))</f>
        <v>5120</v>
      </c>
      <c r="G3837">
        <f>SUMIFS(Baggrundsvariable!D$3:D$296,Baggrundsvariable!$A$3:$A$296,Samlet!$C3837,Baggrundsvariable!$C$3:$C$296,Samlet!$E3837)</f>
        <v>212391</v>
      </c>
      <c r="H3837" s="8">
        <f>SUMIFS(Baggrundsvariable!E$3:E$296,Baggrundsvariable!$A$3:$A$296,Samlet!$C3837,Baggrundsvariable!$C$3:$C$296,Samlet!$E3837)</f>
        <v>0.51666666666666672</v>
      </c>
      <c r="I3837" s="8">
        <f>SUMIFS(Baggrundsvariable!F$3:F$296,Baggrundsvariable!$A$3:$A$296,Samlet!$C3837,Baggrundsvariable!$C$3:$C$296,Samlet!$E3837)</f>
        <v>5.5</v>
      </c>
      <c r="J3837" s="8">
        <f>SUMIFS(Baggrundsvariable!G$3:G$296,Baggrundsvariable!$A$3:$A$296,Samlet!$C3837,Baggrundsvariable!$C$3:$C$296,Samlet!$E3837)</f>
        <v>22.1</v>
      </c>
      <c r="K3837" s="8">
        <f>SUMIFS(Baggrundsvariable!H$3:H$296,Baggrundsvariable!$A$3:$A$296,Samlet!$C3837,Baggrundsvariable!$C$3:$C$296,Samlet!$E3837)</f>
        <v>12.5</v>
      </c>
      <c r="L3837" s="8">
        <f>SUMIFS(Baggrundsvariable!I$3:I$296,Baggrundsvariable!$A$3:$A$296,Samlet!$C3837,Baggrundsvariable!$C$3:$C$296,Samlet!$E3837)</f>
        <v>5.9472658437689017</v>
      </c>
    </row>
    <row r="3838" spans="1:12">
      <c r="A3838">
        <v>6560</v>
      </c>
      <c r="B3838" t="s">
        <v>948</v>
      </c>
      <c r="C3838">
        <v>621</v>
      </c>
      <c r="D3838" t="s">
        <v>1290</v>
      </c>
      <c r="E3838">
        <v>2019</v>
      </c>
      <c r="F3838" s="15">
        <f>IF(VLOOKUP(IF($A3838&lt;1500,'BM011'!$D$5,IF($A3838&lt;1800,'BM011'!$D$5,IF($A3838&lt;2000,'BM011'!$D$5,$A3838))),'BM011'!$D$5:$U$607,'BM011'!U$609,0)="BRUG KOM",VLOOKUP($C3838,'BM010'!$C$5:$T$102,'BM010'!T$104,0),VLOOKUP(IF($A3838&lt;1500,'BM011'!$D$5,IF($A3838&lt;1800,'BM011'!$D$5,IF($A3838&lt;2000,'BM011'!$D$5,$A3838))),'BM011'!$D$5:$U$607,'BM011'!U$609,0))</f>
        <v>5120</v>
      </c>
      <c r="G3838">
        <f>SUMIFS(Baggrundsvariable!D$3:D$296,Baggrundsvariable!$A$3:$A$296,Samlet!$C3838,Baggrundsvariable!$C$3:$C$296,Samlet!$E3838)</f>
        <v>232918</v>
      </c>
      <c r="H3838" s="8">
        <f>SUMIFS(Baggrundsvariable!E$3:E$296,Baggrundsvariable!$A$3:$A$296,Samlet!$C3838,Baggrundsvariable!$C$3:$C$296,Samlet!$E3838)</f>
        <v>0.44166666666666665</v>
      </c>
      <c r="I3838" s="8">
        <f>SUMIFS(Baggrundsvariable!F$3:F$296,Baggrundsvariable!$A$3:$A$296,Samlet!$C3838,Baggrundsvariable!$C$3:$C$296,Samlet!$E3838)</f>
        <v>6.1</v>
      </c>
      <c r="J3838" s="8">
        <f>SUMIFS(Baggrundsvariable!G$3:G$296,Baggrundsvariable!$A$3:$A$296,Samlet!$C3838,Baggrundsvariable!$C$3:$C$296,Samlet!$E3838)</f>
        <v>20.2</v>
      </c>
      <c r="K3838" s="8">
        <f>SUMIFS(Baggrundsvariable!H$3:H$296,Baggrundsvariable!$A$3:$A$296,Samlet!$C3838,Baggrundsvariable!$C$3:$C$296,Samlet!$E3838)</f>
        <v>14.2</v>
      </c>
      <c r="L3838" s="8">
        <f>SUMIFS(Baggrundsvariable!I$3:I$296,Baggrundsvariable!$A$3:$A$296,Samlet!$C3838,Baggrundsvariable!$C$3:$C$296,Samlet!$E3838)</f>
        <v>8.4087819503624228</v>
      </c>
    </row>
    <row r="3839" spans="1:12">
      <c r="A3839">
        <v>6580</v>
      </c>
      <c r="B3839" t="s">
        <v>949</v>
      </c>
      <c r="C3839">
        <v>621</v>
      </c>
      <c r="D3839" t="s">
        <v>1290</v>
      </c>
      <c r="E3839">
        <v>2019</v>
      </c>
      <c r="F3839" s="15">
        <f>IF(VLOOKUP(IF($A3839&lt;1500,'BM011'!$D$5,IF($A3839&lt;1800,'BM011'!$D$5,IF($A3839&lt;2000,'BM011'!$D$5,$A3839))),'BM011'!$D$5:$U$607,'BM011'!U$609,0)="BRUG KOM",VLOOKUP($C3839,'BM010'!$C$5:$T$102,'BM010'!T$104,0),VLOOKUP(IF($A3839&lt;1500,'BM011'!$D$5,IF($A3839&lt;1800,'BM011'!$D$5,IF($A3839&lt;2000,'BM011'!$D$5,$A3839))),'BM011'!$D$5:$U$607,'BM011'!U$609,0))</f>
        <v>7642.25</v>
      </c>
      <c r="G3839">
        <f>SUMIFS(Baggrundsvariable!D$3:D$296,Baggrundsvariable!$A$3:$A$296,Samlet!$C3839,Baggrundsvariable!$C$3:$C$296,Samlet!$E3839)</f>
        <v>232918</v>
      </c>
      <c r="H3839" s="8">
        <f>SUMIFS(Baggrundsvariable!E$3:E$296,Baggrundsvariable!$A$3:$A$296,Samlet!$C3839,Baggrundsvariable!$C$3:$C$296,Samlet!$E3839)</f>
        <v>0.44166666666666665</v>
      </c>
      <c r="I3839" s="8">
        <f>SUMIFS(Baggrundsvariable!F$3:F$296,Baggrundsvariable!$A$3:$A$296,Samlet!$C3839,Baggrundsvariable!$C$3:$C$296,Samlet!$E3839)</f>
        <v>6.1</v>
      </c>
      <c r="J3839" s="8">
        <f>SUMIFS(Baggrundsvariable!G$3:G$296,Baggrundsvariable!$A$3:$A$296,Samlet!$C3839,Baggrundsvariable!$C$3:$C$296,Samlet!$E3839)</f>
        <v>20.2</v>
      </c>
      <c r="K3839" s="8">
        <f>SUMIFS(Baggrundsvariable!H$3:H$296,Baggrundsvariable!$A$3:$A$296,Samlet!$C3839,Baggrundsvariable!$C$3:$C$296,Samlet!$E3839)</f>
        <v>14.2</v>
      </c>
      <c r="L3839" s="8">
        <f>SUMIFS(Baggrundsvariable!I$3:I$296,Baggrundsvariable!$A$3:$A$296,Samlet!$C3839,Baggrundsvariable!$C$3:$C$296,Samlet!$E3839)</f>
        <v>8.4087819503624228</v>
      </c>
    </row>
    <row r="3840" spans="1:12">
      <c r="A3840">
        <v>6600</v>
      </c>
      <c r="B3840" t="s">
        <v>950</v>
      </c>
      <c r="C3840">
        <v>575</v>
      </c>
      <c r="D3840" t="s">
        <v>1296</v>
      </c>
      <c r="E3840">
        <v>2019</v>
      </c>
      <c r="F3840" s="15">
        <f>IF(VLOOKUP(IF($A3840&lt;1500,'BM011'!$D$5,IF($A3840&lt;1800,'BM011'!$D$5,IF($A3840&lt;2000,'BM011'!$D$5,$A3840))),'BM011'!$D$5:$U$607,'BM011'!U$609,0)="BRUG KOM",VLOOKUP($C3840,'BM010'!$C$5:$T$102,'BM010'!T$104,0),VLOOKUP(IF($A3840&lt;1500,'BM011'!$D$5,IF($A3840&lt;1800,'BM011'!$D$5,IF($A3840&lt;2000,'BM011'!$D$5,$A3840))),'BM011'!$D$5:$U$607,'BM011'!U$609,0))</f>
        <v>9290.25</v>
      </c>
      <c r="G3840">
        <f>SUMIFS(Baggrundsvariable!D$3:D$296,Baggrundsvariable!$A$3:$A$296,Samlet!$C3840,Baggrundsvariable!$C$3:$C$296,Samlet!$E3840)</f>
        <v>218332</v>
      </c>
      <c r="H3840" s="8">
        <f>SUMIFS(Baggrundsvariable!E$3:E$296,Baggrundsvariable!$A$3:$A$296,Samlet!$C3840,Baggrundsvariable!$C$3:$C$296,Samlet!$E3840)</f>
        <v>0.36666666666666664</v>
      </c>
      <c r="I3840" s="8">
        <f>SUMIFS(Baggrundsvariable!F$3:F$296,Baggrundsvariable!$A$3:$A$296,Samlet!$C3840,Baggrundsvariable!$C$3:$C$296,Samlet!$E3840)</f>
        <v>4.2</v>
      </c>
      <c r="J3840" s="8">
        <f>SUMIFS(Baggrundsvariable!G$3:G$296,Baggrundsvariable!$A$3:$A$296,Samlet!$C3840,Baggrundsvariable!$C$3:$C$296,Samlet!$E3840)</f>
        <v>17.399999999999999</v>
      </c>
      <c r="K3840" s="8">
        <f>SUMIFS(Baggrundsvariable!H$3:H$296,Baggrundsvariable!$A$3:$A$296,Samlet!$C3840,Baggrundsvariable!$C$3:$C$296,Samlet!$E3840)</f>
        <v>12.5</v>
      </c>
      <c r="L3840" s="8">
        <f>SUMIFS(Baggrundsvariable!I$3:I$296,Baggrundsvariable!$A$3:$A$296,Samlet!$C3840,Baggrundsvariable!$C$3:$C$296,Samlet!$E3840)</f>
        <v>5.3907222095652019</v>
      </c>
    </row>
    <row r="3841" spans="1:12">
      <c r="A3841">
        <v>6621</v>
      </c>
      <c r="B3841" t="s">
        <v>951</v>
      </c>
      <c r="C3841">
        <v>575</v>
      </c>
      <c r="D3841" t="s">
        <v>1296</v>
      </c>
      <c r="E3841">
        <v>2019</v>
      </c>
      <c r="F3841" s="15">
        <f>IF(VLOOKUP(IF($A3841&lt;1500,'BM011'!$D$5,IF($A3841&lt;1800,'BM011'!$D$5,IF($A3841&lt;2000,'BM011'!$D$5,$A3841))),'BM011'!$D$5:$U$607,'BM011'!U$609,0)="BRUG KOM",VLOOKUP($C3841,'BM010'!$C$5:$T$102,'BM010'!T$104,0),VLOOKUP(IF($A3841&lt;1500,'BM011'!$D$5,IF($A3841&lt;1800,'BM011'!$D$5,IF($A3841&lt;2000,'BM011'!$D$5,$A3841))),'BM011'!$D$5:$U$607,'BM011'!U$609,0))</f>
        <v>5496</v>
      </c>
      <c r="G3841">
        <f>SUMIFS(Baggrundsvariable!D$3:D$296,Baggrundsvariable!$A$3:$A$296,Samlet!$C3841,Baggrundsvariable!$C$3:$C$296,Samlet!$E3841)</f>
        <v>218332</v>
      </c>
      <c r="H3841" s="8">
        <f>SUMIFS(Baggrundsvariable!E$3:E$296,Baggrundsvariable!$A$3:$A$296,Samlet!$C3841,Baggrundsvariable!$C$3:$C$296,Samlet!$E3841)</f>
        <v>0.36666666666666664</v>
      </c>
      <c r="I3841" s="8">
        <f>SUMIFS(Baggrundsvariable!F$3:F$296,Baggrundsvariable!$A$3:$A$296,Samlet!$C3841,Baggrundsvariable!$C$3:$C$296,Samlet!$E3841)</f>
        <v>4.2</v>
      </c>
      <c r="J3841" s="8">
        <f>SUMIFS(Baggrundsvariable!G$3:G$296,Baggrundsvariable!$A$3:$A$296,Samlet!$C3841,Baggrundsvariable!$C$3:$C$296,Samlet!$E3841)</f>
        <v>17.399999999999999</v>
      </c>
      <c r="K3841" s="8">
        <f>SUMIFS(Baggrundsvariable!H$3:H$296,Baggrundsvariable!$A$3:$A$296,Samlet!$C3841,Baggrundsvariable!$C$3:$C$296,Samlet!$E3841)</f>
        <v>12.5</v>
      </c>
      <c r="L3841" s="8">
        <f>SUMIFS(Baggrundsvariable!I$3:I$296,Baggrundsvariable!$A$3:$A$296,Samlet!$C3841,Baggrundsvariable!$C$3:$C$296,Samlet!$E3841)</f>
        <v>5.3907222095652019</v>
      </c>
    </row>
    <row r="3842" spans="1:12">
      <c r="A3842">
        <v>6622</v>
      </c>
      <c r="B3842" t="s">
        <v>952</v>
      </c>
      <c r="C3842">
        <v>575</v>
      </c>
      <c r="D3842" t="s">
        <v>1296</v>
      </c>
      <c r="E3842">
        <v>2019</v>
      </c>
      <c r="F3842" s="15">
        <f>IF(VLOOKUP(IF($A3842&lt;1500,'BM011'!$D$5,IF($A3842&lt;1800,'BM011'!$D$5,IF($A3842&lt;2000,'BM011'!$D$5,$A3842))),'BM011'!$D$5:$U$607,'BM011'!U$609,0)="BRUG KOM",VLOOKUP($C3842,'BM010'!$C$5:$T$102,'BM010'!T$104,0),VLOOKUP(IF($A3842&lt;1500,'BM011'!$D$5,IF($A3842&lt;1800,'BM011'!$D$5,IF($A3842&lt;2000,'BM011'!$D$5,$A3842))),'BM011'!$D$5:$U$607,'BM011'!U$609,0))</f>
        <v>7248.25</v>
      </c>
      <c r="G3842">
        <f>SUMIFS(Baggrundsvariable!D$3:D$296,Baggrundsvariable!$A$3:$A$296,Samlet!$C3842,Baggrundsvariable!$C$3:$C$296,Samlet!$E3842)</f>
        <v>218332</v>
      </c>
      <c r="H3842" s="8">
        <f>SUMIFS(Baggrundsvariable!E$3:E$296,Baggrundsvariable!$A$3:$A$296,Samlet!$C3842,Baggrundsvariable!$C$3:$C$296,Samlet!$E3842)</f>
        <v>0.36666666666666664</v>
      </c>
      <c r="I3842" s="8">
        <f>SUMIFS(Baggrundsvariable!F$3:F$296,Baggrundsvariable!$A$3:$A$296,Samlet!$C3842,Baggrundsvariable!$C$3:$C$296,Samlet!$E3842)</f>
        <v>4.2</v>
      </c>
      <c r="J3842" s="8">
        <f>SUMIFS(Baggrundsvariable!G$3:G$296,Baggrundsvariable!$A$3:$A$296,Samlet!$C3842,Baggrundsvariable!$C$3:$C$296,Samlet!$E3842)</f>
        <v>17.399999999999999</v>
      </c>
      <c r="K3842" s="8">
        <f>SUMIFS(Baggrundsvariable!H$3:H$296,Baggrundsvariable!$A$3:$A$296,Samlet!$C3842,Baggrundsvariable!$C$3:$C$296,Samlet!$E3842)</f>
        <v>12.5</v>
      </c>
      <c r="L3842" s="8">
        <f>SUMIFS(Baggrundsvariable!I$3:I$296,Baggrundsvariable!$A$3:$A$296,Samlet!$C3842,Baggrundsvariable!$C$3:$C$296,Samlet!$E3842)</f>
        <v>5.3907222095652019</v>
      </c>
    </row>
    <row r="3843" spans="1:12">
      <c r="A3843">
        <v>6623</v>
      </c>
      <c r="B3843" t="s">
        <v>953</v>
      </c>
      <c r="C3843">
        <v>530</v>
      </c>
      <c r="D3843" t="s">
        <v>1297</v>
      </c>
      <c r="E3843">
        <v>2019</v>
      </c>
      <c r="F3843" s="15">
        <f>IF(VLOOKUP(IF($A3843&lt;1500,'BM011'!$D$5,IF($A3843&lt;1800,'BM011'!$D$5,IF($A3843&lt;2000,'BM011'!$D$5,$A3843))),'BM011'!$D$5:$U$607,'BM011'!U$609,0)="BRUG KOM",VLOOKUP($C3843,'BM010'!$C$5:$T$102,'BM010'!T$104,0),VLOOKUP(IF($A3843&lt;1500,'BM011'!$D$5,IF($A3843&lt;1800,'BM011'!$D$5,IF($A3843&lt;2000,'BM011'!$D$5,$A3843))),'BM011'!$D$5:$U$607,'BM011'!U$609,0))</f>
        <v>7176</v>
      </c>
      <c r="G3843">
        <f>SUMIFS(Baggrundsvariable!D$3:D$296,Baggrundsvariable!$A$3:$A$296,Samlet!$C3843,Baggrundsvariable!$C$3:$C$296,Samlet!$E3843)</f>
        <v>231771</v>
      </c>
      <c r="H3843" s="8">
        <f>SUMIFS(Baggrundsvariable!E$3:E$296,Baggrundsvariable!$A$3:$A$296,Samlet!$C3843,Baggrundsvariable!$C$3:$C$296,Samlet!$E3843)</f>
        <v>0.29999999999999993</v>
      </c>
      <c r="I3843" s="8">
        <f>SUMIFS(Baggrundsvariable!F$3:F$296,Baggrundsvariable!$A$3:$A$296,Samlet!$C3843,Baggrundsvariable!$C$3:$C$296,Samlet!$E3843)</f>
        <v>4.7</v>
      </c>
      <c r="J3843" s="8">
        <f>SUMIFS(Baggrundsvariable!G$3:G$296,Baggrundsvariable!$A$3:$A$296,Samlet!$C3843,Baggrundsvariable!$C$3:$C$296,Samlet!$E3843)</f>
        <v>13.2</v>
      </c>
      <c r="K3843" s="8">
        <f>SUMIFS(Baggrundsvariable!H$3:H$296,Baggrundsvariable!$A$3:$A$296,Samlet!$C3843,Baggrundsvariable!$C$3:$C$296,Samlet!$E3843)</f>
        <v>11.2</v>
      </c>
      <c r="L3843" s="8">
        <f>SUMIFS(Baggrundsvariable!I$3:I$296,Baggrundsvariable!$A$3:$A$296,Samlet!$C3843,Baggrundsvariable!$C$3:$C$296,Samlet!$E3843)</f>
        <v>6.7028000225052038</v>
      </c>
    </row>
    <row r="3844" spans="1:12">
      <c r="A3844">
        <v>6623</v>
      </c>
      <c r="B3844" t="s">
        <v>953</v>
      </c>
      <c r="C3844">
        <v>575</v>
      </c>
      <c r="D3844" t="s">
        <v>1296</v>
      </c>
      <c r="E3844">
        <v>2019</v>
      </c>
      <c r="F3844" s="15">
        <f>IF(VLOOKUP(IF($A3844&lt;1500,'BM011'!$D$5,IF($A3844&lt;1800,'BM011'!$D$5,IF($A3844&lt;2000,'BM011'!$D$5,$A3844))),'BM011'!$D$5:$U$607,'BM011'!U$609,0)="BRUG KOM",VLOOKUP($C3844,'BM010'!$C$5:$T$102,'BM010'!T$104,0),VLOOKUP(IF($A3844&lt;1500,'BM011'!$D$5,IF($A3844&lt;1800,'BM011'!$D$5,IF($A3844&lt;2000,'BM011'!$D$5,$A3844))),'BM011'!$D$5:$U$607,'BM011'!U$609,0))</f>
        <v>7176</v>
      </c>
      <c r="G3844">
        <f>SUMIFS(Baggrundsvariable!D$3:D$296,Baggrundsvariable!$A$3:$A$296,Samlet!$C3844,Baggrundsvariable!$C$3:$C$296,Samlet!$E3844)</f>
        <v>218332</v>
      </c>
      <c r="H3844" s="8">
        <f>SUMIFS(Baggrundsvariable!E$3:E$296,Baggrundsvariable!$A$3:$A$296,Samlet!$C3844,Baggrundsvariable!$C$3:$C$296,Samlet!$E3844)</f>
        <v>0.36666666666666664</v>
      </c>
      <c r="I3844" s="8">
        <f>SUMIFS(Baggrundsvariable!F$3:F$296,Baggrundsvariable!$A$3:$A$296,Samlet!$C3844,Baggrundsvariable!$C$3:$C$296,Samlet!$E3844)</f>
        <v>4.2</v>
      </c>
      <c r="J3844" s="8">
        <f>SUMIFS(Baggrundsvariable!G$3:G$296,Baggrundsvariable!$A$3:$A$296,Samlet!$C3844,Baggrundsvariable!$C$3:$C$296,Samlet!$E3844)</f>
        <v>17.399999999999999</v>
      </c>
      <c r="K3844" s="8">
        <f>SUMIFS(Baggrundsvariable!H$3:H$296,Baggrundsvariable!$A$3:$A$296,Samlet!$C3844,Baggrundsvariable!$C$3:$C$296,Samlet!$E3844)</f>
        <v>12.5</v>
      </c>
      <c r="L3844" s="8">
        <f>SUMIFS(Baggrundsvariable!I$3:I$296,Baggrundsvariable!$A$3:$A$296,Samlet!$C3844,Baggrundsvariable!$C$3:$C$296,Samlet!$E3844)</f>
        <v>5.3907222095652019</v>
      </c>
    </row>
    <row r="3845" spans="1:12">
      <c r="A3845">
        <v>6623</v>
      </c>
      <c r="B3845" t="s">
        <v>953</v>
      </c>
      <c r="C3845">
        <v>630</v>
      </c>
      <c r="D3845" t="s">
        <v>1291</v>
      </c>
      <c r="E3845">
        <v>2019</v>
      </c>
      <c r="F3845" s="15">
        <f>IF(VLOOKUP(IF($A3845&lt;1500,'BM011'!$D$5,IF($A3845&lt;1800,'BM011'!$D$5,IF($A3845&lt;2000,'BM011'!$D$5,$A3845))),'BM011'!$D$5:$U$607,'BM011'!U$609,0)="BRUG KOM",VLOOKUP($C3845,'BM010'!$C$5:$T$102,'BM010'!T$104,0),VLOOKUP(IF($A3845&lt;1500,'BM011'!$D$5,IF($A3845&lt;1800,'BM011'!$D$5,IF($A3845&lt;2000,'BM011'!$D$5,$A3845))),'BM011'!$D$5:$U$607,'BM011'!U$609,0))</f>
        <v>7176</v>
      </c>
      <c r="G3845">
        <f>SUMIFS(Baggrundsvariable!D$3:D$296,Baggrundsvariable!$A$3:$A$296,Samlet!$C3845,Baggrundsvariable!$C$3:$C$296,Samlet!$E3845)</f>
        <v>239626</v>
      </c>
      <c r="H3845" s="8">
        <f>SUMIFS(Baggrundsvariable!E$3:E$296,Baggrundsvariable!$A$3:$A$296,Samlet!$C3845,Baggrundsvariable!$C$3:$C$296,Samlet!$E3845)</f>
        <v>0.5</v>
      </c>
      <c r="I3845" s="8">
        <f>SUMIFS(Baggrundsvariable!F$3:F$296,Baggrundsvariable!$A$3:$A$296,Samlet!$C3845,Baggrundsvariable!$C$3:$C$296,Samlet!$E3845)</f>
        <v>6.5</v>
      </c>
      <c r="J3845" s="8">
        <f>SUMIFS(Baggrundsvariable!G$3:G$296,Baggrundsvariable!$A$3:$A$296,Samlet!$C3845,Baggrundsvariable!$C$3:$C$296,Samlet!$E3845)</f>
        <v>17.899999999999999</v>
      </c>
      <c r="K3845" s="8">
        <f>SUMIFS(Baggrundsvariable!H$3:H$296,Baggrundsvariable!$A$3:$A$296,Samlet!$C3845,Baggrundsvariable!$C$3:$C$296,Samlet!$E3845)</f>
        <v>14.1</v>
      </c>
      <c r="L3845" s="8">
        <f>SUMIFS(Baggrundsvariable!I$3:I$296,Baggrundsvariable!$A$3:$A$296,Samlet!$C3845,Baggrundsvariable!$C$3:$C$296,Samlet!$E3845)</f>
        <v>8.1558644487125225</v>
      </c>
    </row>
    <row r="3846" spans="1:12">
      <c r="A3846">
        <v>6630</v>
      </c>
      <c r="B3846" t="s">
        <v>954</v>
      </c>
      <c r="C3846">
        <v>510</v>
      </c>
      <c r="D3846" t="s">
        <v>1292</v>
      </c>
      <c r="E3846">
        <v>2019</v>
      </c>
      <c r="F3846" s="15">
        <f>IF(VLOOKUP(IF($A3846&lt;1500,'BM011'!$D$5,IF($A3846&lt;1800,'BM011'!$D$5,IF($A3846&lt;2000,'BM011'!$D$5,$A3846))),'BM011'!$D$5:$U$607,'BM011'!U$609,0)="BRUG KOM",VLOOKUP($C3846,'BM010'!$C$5:$T$102,'BM010'!T$104,0),VLOOKUP(IF($A3846&lt;1500,'BM011'!$D$5,IF($A3846&lt;1800,'BM011'!$D$5,IF($A3846&lt;2000,'BM011'!$D$5,$A3846))),'BM011'!$D$5:$U$607,'BM011'!U$609,0))</f>
        <v>5822.75</v>
      </c>
      <c r="G3846">
        <f>SUMIFS(Baggrundsvariable!D$3:D$296,Baggrundsvariable!$A$3:$A$296,Samlet!$C3846,Baggrundsvariable!$C$3:$C$296,Samlet!$E3846)</f>
        <v>212391</v>
      </c>
      <c r="H3846" s="8">
        <f>SUMIFS(Baggrundsvariable!E$3:E$296,Baggrundsvariable!$A$3:$A$296,Samlet!$C3846,Baggrundsvariable!$C$3:$C$296,Samlet!$E3846)</f>
        <v>0.51666666666666672</v>
      </c>
      <c r="I3846" s="8">
        <f>SUMIFS(Baggrundsvariable!F$3:F$296,Baggrundsvariable!$A$3:$A$296,Samlet!$C3846,Baggrundsvariable!$C$3:$C$296,Samlet!$E3846)</f>
        <v>5.5</v>
      </c>
      <c r="J3846" s="8">
        <f>SUMIFS(Baggrundsvariable!G$3:G$296,Baggrundsvariable!$A$3:$A$296,Samlet!$C3846,Baggrundsvariable!$C$3:$C$296,Samlet!$E3846)</f>
        <v>22.1</v>
      </c>
      <c r="K3846" s="8">
        <f>SUMIFS(Baggrundsvariable!H$3:H$296,Baggrundsvariable!$A$3:$A$296,Samlet!$C3846,Baggrundsvariable!$C$3:$C$296,Samlet!$E3846)</f>
        <v>12.5</v>
      </c>
      <c r="L3846" s="8">
        <f>SUMIFS(Baggrundsvariable!I$3:I$296,Baggrundsvariable!$A$3:$A$296,Samlet!$C3846,Baggrundsvariable!$C$3:$C$296,Samlet!$E3846)</f>
        <v>5.9472658437689017</v>
      </c>
    </row>
    <row r="3847" spans="1:12">
      <c r="A3847">
        <v>6630</v>
      </c>
      <c r="B3847" t="s">
        <v>954</v>
      </c>
      <c r="C3847">
        <v>575</v>
      </c>
      <c r="D3847" t="s">
        <v>1296</v>
      </c>
      <c r="E3847">
        <v>2019</v>
      </c>
      <c r="F3847" s="15">
        <f>IF(VLOOKUP(IF($A3847&lt;1500,'BM011'!$D$5,IF($A3847&lt;1800,'BM011'!$D$5,IF($A3847&lt;2000,'BM011'!$D$5,$A3847))),'BM011'!$D$5:$U$607,'BM011'!U$609,0)="BRUG KOM",VLOOKUP($C3847,'BM010'!$C$5:$T$102,'BM010'!T$104,0),VLOOKUP(IF($A3847&lt;1500,'BM011'!$D$5,IF($A3847&lt;1800,'BM011'!$D$5,IF($A3847&lt;2000,'BM011'!$D$5,$A3847))),'BM011'!$D$5:$U$607,'BM011'!U$609,0))</f>
        <v>5822.75</v>
      </c>
      <c r="G3847">
        <f>SUMIFS(Baggrundsvariable!D$3:D$296,Baggrundsvariable!$A$3:$A$296,Samlet!$C3847,Baggrundsvariable!$C$3:$C$296,Samlet!$E3847)</f>
        <v>218332</v>
      </c>
      <c r="H3847" s="8">
        <f>SUMIFS(Baggrundsvariable!E$3:E$296,Baggrundsvariable!$A$3:$A$296,Samlet!$C3847,Baggrundsvariable!$C$3:$C$296,Samlet!$E3847)</f>
        <v>0.36666666666666664</v>
      </c>
      <c r="I3847" s="8">
        <f>SUMIFS(Baggrundsvariable!F$3:F$296,Baggrundsvariable!$A$3:$A$296,Samlet!$C3847,Baggrundsvariable!$C$3:$C$296,Samlet!$E3847)</f>
        <v>4.2</v>
      </c>
      <c r="J3847" s="8">
        <f>SUMIFS(Baggrundsvariable!G$3:G$296,Baggrundsvariable!$A$3:$A$296,Samlet!$C3847,Baggrundsvariable!$C$3:$C$296,Samlet!$E3847)</f>
        <v>17.399999999999999</v>
      </c>
      <c r="K3847" s="8">
        <f>SUMIFS(Baggrundsvariable!H$3:H$296,Baggrundsvariable!$A$3:$A$296,Samlet!$C3847,Baggrundsvariable!$C$3:$C$296,Samlet!$E3847)</f>
        <v>12.5</v>
      </c>
      <c r="L3847" s="8">
        <f>SUMIFS(Baggrundsvariable!I$3:I$296,Baggrundsvariable!$A$3:$A$296,Samlet!$C3847,Baggrundsvariable!$C$3:$C$296,Samlet!$E3847)</f>
        <v>5.3907222095652019</v>
      </c>
    </row>
    <row r="3848" spans="1:12">
      <c r="A3848">
        <v>6640</v>
      </c>
      <c r="B3848" t="s">
        <v>955</v>
      </c>
      <c r="C3848">
        <v>621</v>
      </c>
      <c r="D3848" t="s">
        <v>1290</v>
      </c>
      <c r="E3848">
        <v>2019</v>
      </c>
      <c r="F3848" s="15">
        <f>IF(VLOOKUP(IF($A3848&lt;1500,'BM011'!$D$5,IF($A3848&lt;1800,'BM011'!$D$5,IF($A3848&lt;2000,'BM011'!$D$5,$A3848))),'BM011'!$D$5:$U$607,'BM011'!U$609,0)="BRUG KOM",VLOOKUP($C3848,'BM010'!$C$5:$T$102,'BM010'!T$104,0),VLOOKUP(IF($A3848&lt;1500,'BM011'!$D$5,IF($A3848&lt;1800,'BM011'!$D$5,IF($A3848&lt;2000,'BM011'!$D$5,$A3848))),'BM011'!$D$5:$U$607,'BM011'!U$609,0))</f>
        <v>9156</v>
      </c>
      <c r="G3848">
        <f>SUMIFS(Baggrundsvariable!D$3:D$296,Baggrundsvariable!$A$3:$A$296,Samlet!$C3848,Baggrundsvariable!$C$3:$C$296,Samlet!$E3848)</f>
        <v>232918</v>
      </c>
      <c r="H3848" s="8">
        <f>SUMIFS(Baggrundsvariable!E$3:E$296,Baggrundsvariable!$A$3:$A$296,Samlet!$C3848,Baggrundsvariable!$C$3:$C$296,Samlet!$E3848)</f>
        <v>0.44166666666666665</v>
      </c>
      <c r="I3848" s="8">
        <f>SUMIFS(Baggrundsvariable!F$3:F$296,Baggrundsvariable!$A$3:$A$296,Samlet!$C3848,Baggrundsvariable!$C$3:$C$296,Samlet!$E3848)</f>
        <v>6.1</v>
      </c>
      <c r="J3848" s="8">
        <f>SUMIFS(Baggrundsvariable!G$3:G$296,Baggrundsvariable!$A$3:$A$296,Samlet!$C3848,Baggrundsvariable!$C$3:$C$296,Samlet!$E3848)</f>
        <v>20.2</v>
      </c>
      <c r="K3848" s="8">
        <f>SUMIFS(Baggrundsvariable!H$3:H$296,Baggrundsvariable!$A$3:$A$296,Samlet!$C3848,Baggrundsvariable!$C$3:$C$296,Samlet!$E3848)</f>
        <v>14.2</v>
      </c>
      <c r="L3848" s="8">
        <f>SUMIFS(Baggrundsvariable!I$3:I$296,Baggrundsvariable!$A$3:$A$296,Samlet!$C3848,Baggrundsvariable!$C$3:$C$296,Samlet!$E3848)</f>
        <v>8.4087819503624228</v>
      </c>
    </row>
    <row r="3849" spans="1:12">
      <c r="A3849">
        <v>6650</v>
      </c>
      <c r="B3849" t="s">
        <v>956</v>
      </c>
      <c r="C3849">
        <v>575</v>
      </c>
      <c r="D3849" t="s">
        <v>1296</v>
      </c>
      <c r="E3849">
        <v>2019</v>
      </c>
      <c r="F3849" s="15">
        <f>IF(VLOOKUP(IF($A3849&lt;1500,'BM011'!$D$5,IF($A3849&lt;1800,'BM011'!$D$5,IF($A3849&lt;2000,'BM011'!$D$5,$A3849))),'BM011'!$D$5:$U$607,'BM011'!U$609,0)="BRUG KOM",VLOOKUP($C3849,'BM010'!$C$5:$T$102,'BM010'!T$104,0),VLOOKUP(IF($A3849&lt;1500,'BM011'!$D$5,IF($A3849&lt;1800,'BM011'!$D$5,IF($A3849&lt;2000,'BM011'!$D$5,$A3849))),'BM011'!$D$5:$U$607,'BM011'!U$609,0))</f>
        <v>7499.5</v>
      </c>
      <c r="G3849">
        <f>SUMIFS(Baggrundsvariable!D$3:D$296,Baggrundsvariable!$A$3:$A$296,Samlet!$C3849,Baggrundsvariable!$C$3:$C$296,Samlet!$E3849)</f>
        <v>218332</v>
      </c>
      <c r="H3849" s="8">
        <f>SUMIFS(Baggrundsvariable!E$3:E$296,Baggrundsvariable!$A$3:$A$296,Samlet!$C3849,Baggrundsvariable!$C$3:$C$296,Samlet!$E3849)</f>
        <v>0.36666666666666664</v>
      </c>
      <c r="I3849" s="8">
        <f>SUMIFS(Baggrundsvariable!F$3:F$296,Baggrundsvariable!$A$3:$A$296,Samlet!$C3849,Baggrundsvariable!$C$3:$C$296,Samlet!$E3849)</f>
        <v>4.2</v>
      </c>
      <c r="J3849" s="8">
        <f>SUMIFS(Baggrundsvariable!G$3:G$296,Baggrundsvariable!$A$3:$A$296,Samlet!$C3849,Baggrundsvariable!$C$3:$C$296,Samlet!$E3849)</f>
        <v>17.399999999999999</v>
      </c>
      <c r="K3849" s="8">
        <f>SUMIFS(Baggrundsvariable!H$3:H$296,Baggrundsvariable!$A$3:$A$296,Samlet!$C3849,Baggrundsvariable!$C$3:$C$296,Samlet!$E3849)</f>
        <v>12.5</v>
      </c>
      <c r="L3849" s="8">
        <f>SUMIFS(Baggrundsvariable!I$3:I$296,Baggrundsvariable!$A$3:$A$296,Samlet!$C3849,Baggrundsvariable!$C$3:$C$296,Samlet!$E3849)</f>
        <v>5.3907222095652019</v>
      </c>
    </row>
    <row r="3850" spans="1:12">
      <c r="A3850">
        <v>6660</v>
      </c>
      <c r="B3850" t="s">
        <v>957</v>
      </c>
      <c r="C3850">
        <v>575</v>
      </c>
      <c r="D3850" t="s">
        <v>1296</v>
      </c>
      <c r="E3850">
        <v>2019</v>
      </c>
      <c r="F3850" s="15">
        <f>IF(VLOOKUP(IF($A3850&lt;1500,'BM011'!$D$5,IF($A3850&lt;1800,'BM011'!$D$5,IF($A3850&lt;2000,'BM011'!$D$5,$A3850))),'BM011'!$D$5:$U$607,'BM011'!U$609,0)="BRUG KOM",VLOOKUP($C3850,'BM010'!$C$5:$T$102,'BM010'!T$104,0),VLOOKUP(IF($A3850&lt;1500,'BM011'!$D$5,IF($A3850&lt;1800,'BM011'!$D$5,IF($A3850&lt;2000,'BM011'!$D$5,$A3850))),'BM011'!$D$5:$U$607,'BM011'!U$609,0))</f>
        <v>7248.25</v>
      </c>
      <c r="G3850">
        <f>SUMIFS(Baggrundsvariable!D$3:D$296,Baggrundsvariable!$A$3:$A$296,Samlet!$C3850,Baggrundsvariable!$C$3:$C$296,Samlet!$E3850)</f>
        <v>218332</v>
      </c>
      <c r="H3850" s="8">
        <f>SUMIFS(Baggrundsvariable!E$3:E$296,Baggrundsvariable!$A$3:$A$296,Samlet!$C3850,Baggrundsvariable!$C$3:$C$296,Samlet!$E3850)</f>
        <v>0.36666666666666664</v>
      </c>
      <c r="I3850" s="8">
        <f>SUMIFS(Baggrundsvariable!F$3:F$296,Baggrundsvariable!$A$3:$A$296,Samlet!$C3850,Baggrundsvariable!$C$3:$C$296,Samlet!$E3850)</f>
        <v>4.2</v>
      </c>
      <c r="J3850" s="8">
        <f>SUMIFS(Baggrundsvariable!G$3:G$296,Baggrundsvariable!$A$3:$A$296,Samlet!$C3850,Baggrundsvariable!$C$3:$C$296,Samlet!$E3850)</f>
        <v>17.399999999999999</v>
      </c>
      <c r="K3850" s="8">
        <f>SUMIFS(Baggrundsvariable!H$3:H$296,Baggrundsvariable!$A$3:$A$296,Samlet!$C3850,Baggrundsvariable!$C$3:$C$296,Samlet!$E3850)</f>
        <v>12.5</v>
      </c>
      <c r="L3850" s="8">
        <f>SUMIFS(Baggrundsvariable!I$3:I$296,Baggrundsvariable!$A$3:$A$296,Samlet!$C3850,Baggrundsvariable!$C$3:$C$296,Samlet!$E3850)</f>
        <v>5.3907222095652019</v>
      </c>
    </row>
    <row r="3851" spans="1:12">
      <c r="A3851">
        <v>6670</v>
      </c>
      <c r="B3851" t="s">
        <v>958</v>
      </c>
      <c r="C3851">
        <v>561</v>
      </c>
      <c r="D3851" t="s">
        <v>1298</v>
      </c>
      <c r="E3851">
        <v>2019</v>
      </c>
      <c r="F3851" s="15">
        <f>IF(VLOOKUP(IF($A3851&lt;1500,'BM011'!$D$5,IF($A3851&lt;1800,'BM011'!$D$5,IF($A3851&lt;2000,'BM011'!$D$5,$A3851))),'BM011'!$D$5:$U$607,'BM011'!U$609,0)="BRUG KOM",VLOOKUP($C3851,'BM010'!$C$5:$T$102,'BM010'!T$104,0),VLOOKUP(IF($A3851&lt;1500,'BM011'!$D$5,IF($A3851&lt;1800,'BM011'!$D$5,IF($A3851&lt;2000,'BM011'!$D$5,$A3851))),'BM011'!$D$5:$U$607,'BM011'!U$609,0))</f>
        <v>5298.75</v>
      </c>
      <c r="G3851">
        <f>SUMIFS(Baggrundsvariable!D$3:D$296,Baggrundsvariable!$A$3:$A$296,Samlet!$C3851,Baggrundsvariable!$C$3:$C$296,Samlet!$E3851)</f>
        <v>224598</v>
      </c>
      <c r="H3851" s="8">
        <f>SUMIFS(Baggrundsvariable!E$3:E$296,Baggrundsvariable!$A$3:$A$296,Samlet!$C3851,Baggrundsvariable!$C$3:$C$296,Samlet!$E3851)</f>
        <v>0.5</v>
      </c>
      <c r="I3851" s="8">
        <f>SUMIFS(Baggrundsvariable!F$3:F$296,Baggrundsvariable!$A$3:$A$296,Samlet!$C3851,Baggrundsvariable!$C$3:$C$296,Samlet!$E3851)</f>
        <v>6.8</v>
      </c>
      <c r="J3851" s="8">
        <f>SUMIFS(Baggrundsvariable!G$3:G$296,Baggrundsvariable!$A$3:$A$296,Samlet!$C3851,Baggrundsvariable!$C$3:$C$296,Samlet!$E3851)</f>
        <v>21.9</v>
      </c>
      <c r="K3851" s="8">
        <f>SUMIFS(Baggrundsvariable!H$3:H$296,Baggrundsvariable!$A$3:$A$296,Samlet!$C3851,Baggrundsvariable!$C$3:$C$296,Samlet!$E3851)</f>
        <v>13.3</v>
      </c>
      <c r="L3851" s="8">
        <f>SUMIFS(Baggrundsvariable!I$3:I$296,Baggrundsvariable!$A$3:$A$296,Samlet!$C3851,Baggrundsvariable!$C$3:$C$296,Samlet!$E3851)</f>
        <v>6.9462760782618096</v>
      </c>
    </row>
    <row r="3852" spans="1:12">
      <c r="A3852">
        <v>6670</v>
      </c>
      <c r="B3852" t="s">
        <v>958</v>
      </c>
      <c r="C3852">
        <v>575</v>
      </c>
      <c r="D3852" t="s">
        <v>1296</v>
      </c>
      <c r="E3852">
        <v>2019</v>
      </c>
      <c r="F3852" s="15">
        <f>IF(VLOOKUP(IF($A3852&lt;1500,'BM011'!$D$5,IF($A3852&lt;1800,'BM011'!$D$5,IF($A3852&lt;2000,'BM011'!$D$5,$A3852))),'BM011'!$D$5:$U$607,'BM011'!U$609,0)="BRUG KOM",VLOOKUP($C3852,'BM010'!$C$5:$T$102,'BM010'!T$104,0),VLOOKUP(IF($A3852&lt;1500,'BM011'!$D$5,IF($A3852&lt;1800,'BM011'!$D$5,IF($A3852&lt;2000,'BM011'!$D$5,$A3852))),'BM011'!$D$5:$U$607,'BM011'!U$609,0))</f>
        <v>5298.75</v>
      </c>
      <c r="G3852">
        <f>SUMIFS(Baggrundsvariable!D$3:D$296,Baggrundsvariable!$A$3:$A$296,Samlet!$C3852,Baggrundsvariable!$C$3:$C$296,Samlet!$E3852)</f>
        <v>218332</v>
      </c>
      <c r="H3852" s="8">
        <f>SUMIFS(Baggrundsvariable!E$3:E$296,Baggrundsvariable!$A$3:$A$296,Samlet!$C3852,Baggrundsvariable!$C$3:$C$296,Samlet!$E3852)</f>
        <v>0.36666666666666664</v>
      </c>
      <c r="I3852" s="8">
        <f>SUMIFS(Baggrundsvariable!F$3:F$296,Baggrundsvariable!$A$3:$A$296,Samlet!$C3852,Baggrundsvariable!$C$3:$C$296,Samlet!$E3852)</f>
        <v>4.2</v>
      </c>
      <c r="J3852" s="8">
        <f>SUMIFS(Baggrundsvariable!G$3:G$296,Baggrundsvariable!$A$3:$A$296,Samlet!$C3852,Baggrundsvariable!$C$3:$C$296,Samlet!$E3852)</f>
        <v>17.399999999999999</v>
      </c>
      <c r="K3852" s="8">
        <f>SUMIFS(Baggrundsvariable!H$3:H$296,Baggrundsvariable!$A$3:$A$296,Samlet!$C3852,Baggrundsvariable!$C$3:$C$296,Samlet!$E3852)</f>
        <v>12.5</v>
      </c>
      <c r="L3852" s="8">
        <f>SUMIFS(Baggrundsvariable!I$3:I$296,Baggrundsvariable!$A$3:$A$296,Samlet!$C3852,Baggrundsvariable!$C$3:$C$296,Samlet!$E3852)</f>
        <v>5.3907222095652019</v>
      </c>
    </row>
    <row r="3853" spans="1:12">
      <c r="A3853">
        <v>6682</v>
      </c>
      <c r="B3853" t="s">
        <v>959</v>
      </c>
      <c r="C3853">
        <v>530</v>
      </c>
      <c r="D3853" t="s">
        <v>1297</v>
      </c>
      <c r="E3853">
        <v>2019</v>
      </c>
      <c r="F3853" s="15">
        <f>IF(VLOOKUP(IF($A3853&lt;1500,'BM011'!$D$5,IF($A3853&lt;1800,'BM011'!$D$5,IF($A3853&lt;2000,'BM011'!$D$5,$A3853))),'BM011'!$D$5:$U$607,'BM011'!U$609,0)="BRUG KOM",VLOOKUP($C3853,'BM010'!$C$5:$T$102,'BM010'!T$104,0),VLOOKUP(IF($A3853&lt;1500,'BM011'!$D$5,IF($A3853&lt;1800,'BM011'!$D$5,IF($A3853&lt;2000,'BM011'!$D$5,$A3853))),'BM011'!$D$5:$U$607,'BM011'!U$609,0))</f>
        <v>8572.75</v>
      </c>
      <c r="G3853">
        <f>SUMIFS(Baggrundsvariable!D$3:D$296,Baggrundsvariable!$A$3:$A$296,Samlet!$C3853,Baggrundsvariable!$C$3:$C$296,Samlet!$E3853)</f>
        <v>231771</v>
      </c>
      <c r="H3853" s="8">
        <f>SUMIFS(Baggrundsvariable!E$3:E$296,Baggrundsvariable!$A$3:$A$296,Samlet!$C3853,Baggrundsvariable!$C$3:$C$296,Samlet!$E3853)</f>
        <v>0.29999999999999993</v>
      </c>
      <c r="I3853" s="8">
        <f>SUMIFS(Baggrundsvariable!F$3:F$296,Baggrundsvariable!$A$3:$A$296,Samlet!$C3853,Baggrundsvariable!$C$3:$C$296,Samlet!$E3853)</f>
        <v>4.7</v>
      </c>
      <c r="J3853" s="8">
        <f>SUMIFS(Baggrundsvariable!G$3:G$296,Baggrundsvariable!$A$3:$A$296,Samlet!$C3853,Baggrundsvariable!$C$3:$C$296,Samlet!$E3853)</f>
        <v>13.2</v>
      </c>
      <c r="K3853" s="8">
        <f>SUMIFS(Baggrundsvariable!H$3:H$296,Baggrundsvariable!$A$3:$A$296,Samlet!$C3853,Baggrundsvariable!$C$3:$C$296,Samlet!$E3853)</f>
        <v>11.2</v>
      </c>
      <c r="L3853" s="8">
        <f>SUMIFS(Baggrundsvariable!I$3:I$296,Baggrundsvariable!$A$3:$A$296,Samlet!$C3853,Baggrundsvariable!$C$3:$C$296,Samlet!$E3853)</f>
        <v>6.7028000225052038</v>
      </c>
    </row>
    <row r="3854" spans="1:12">
      <c r="A3854">
        <v>6682</v>
      </c>
      <c r="B3854" t="s">
        <v>959</v>
      </c>
      <c r="C3854">
        <v>573</v>
      </c>
      <c r="D3854" t="s">
        <v>1299</v>
      </c>
      <c r="E3854">
        <v>2019</v>
      </c>
      <c r="F3854" s="15">
        <f>IF(VLOOKUP(IF($A3854&lt;1500,'BM011'!$D$5,IF($A3854&lt;1800,'BM011'!$D$5,IF($A3854&lt;2000,'BM011'!$D$5,$A3854))),'BM011'!$D$5:$U$607,'BM011'!U$609,0)="BRUG KOM",VLOOKUP($C3854,'BM010'!$C$5:$T$102,'BM010'!T$104,0),VLOOKUP(IF($A3854&lt;1500,'BM011'!$D$5,IF($A3854&lt;1800,'BM011'!$D$5,IF($A3854&lt;2000,'BM011'!$D$5,$A3854))),'BM011'!$D$5:$U$607,'BM011'!U$609,0))</f>
        <v>7784</v>
      </c>
      <c r="G3854">
        <f>SUMIFS(Baggrundsvariable!D$3:D$296,Baggrundsvariable!$A$3:$A$296,Samlet!$C3854,Baggrundsvariable!$C$3:$C$296,Samlet!$E3854)</f>
        <v>218754</v>
      </c>
      <c r="H3854" s="8">
        <f>SUMIFS(Baggrundsvariable!E$3:E$296,Baggrundsvariable!$A$3:$A$296,Samlet!$C3854,Baggrundsvariable!$C$3:$C$296,Samlet!$E3854)</f>
        <v>0.28333333333333327</v>
      </c>
      <c r="I3854" s="8">
        <f>SUMIFS(Baggrundsvariable!F$3:F$296,Baggrundsvariable!$A$3:$A$296,Samlet!$C3854,Baggrundsvariable!$C$3:$C$296,Samlet!$E3854)</f>
        <v>4.8</v>
      </c>
      <c r="J3854" s="8">
        <f>SUMIFS(Baggrundsvariable!G$3:G$296,Baggrundsvariable!$A$3:$A$296,Samlet!$C3854,Baggrundsvariable!$C$3:$C$296,Samlet!$E3854)</f>
        <v>15.4</v>
      </c>
      <c r="K3854" s="8">
        <f>SUMIFS(Baggrundsvariable!H$3:H$296,Baggrundsvariable!$A$3:$A$296,Samlet!$C3854,Baggrundsvariable!$C$3:$C$296,Samlet!$E3854)</f>
        <v>12.8</v>
      </c>
      <c r="L3854" s="8">
        <f>SUMIFS(Baggrundsvariable!I$3:I$296,Baggrundsvariable!$A$3:$A$296,Samlet!$C3854,Baggrundsvariable!$C$3:$C$296,Samlet!$E3854)</f>
        <v>4.6706736164800358</v>
      </c>
    </row>
    <row r="3855" spans="1:12">
      <c r="A3855">
        <v>6682</v>
      </c>
      <c r="B3855" t="s">
        <v>959</v>
      </c>
      <c r="C3855">
        <v>575</v>
      </c>
      <c r="D3855" t="s">
        <v>1296</v>
      </c>
      <c r="E3855">
        <v>2019</v>
      </c>
      <c r="F3855" s="15">
        <f>IF(VLOOKUP(IF($A3855&lt;1500,'BM011'!$D$5,IF($A3855&lt;1800,'BM011'!$D$5,IF($A3855&lt;2000,'BM011'!$D$5,$A3855))),'BM011'!$D$5:$U$607,'BM011'!U$609,0)="BRUG KOM",VLOOKUP($C3855,'BM010'!$C$5:$T$102,'BM010'!T$104,0),VLOOKUP(IF($A3855&lt;1500,'BM011'!$D$5,IF($A3855&lt;1800,'BM011'!$D$5,IF($A3855&lt;2000,'BM011'!$D$5,$A3855))),'BM011'!$D$5:$U$607,'BM011'!U$609,0))</f>
        <v>7248.25</v>
      </c>
      <c r="G3855">
        <f>SUMIFS(Baggrundsvariable!D$3:D$296,Baggrundsvariable!$A$3:$A$296,Samlet!$C3855,Baggrundsvariable!$C$3:$C$296,Samlet!$E3855)</f>
        <v>218332</v>
      </c>
      <c r="H3855" s="8">
        <f>SUMIFS(Baggrundsvariable!E$3:E$296,Baggrundsvariable!$A$3:$A$296,Samlet!$C3855,Baggrundsvariable!$C$3:$C$296,Samlet!$E3855)</f>
        <v>0.36666666666666664</v>
      </c>
      <c r="I3855" s="8">
        <f>SUMIFS(Baggrundsvariable!F$3:F$296,Baggrundsvariable!$A$3:$A$296,Samlet!$C3855,Baggrundsvariable!$C$3:$C$296,Samlet!$E3855)</f>
        <v>4.2</v>
      </c>
      <c r="J3855" s="8">
        <f>SUMIFS(Baggrundsvariable!G$3:G$296,Baggrundsvariable!$A$3:$A$296,Samlet!$C3855,Baggrundsvariable!$C$3:$C$296,Samlet!$E3855)</f>
        <v>17.399999999999999</v>
      </c>
      <c r="K3855" s="8">
        <f>SUMIFS(Baggrundsvariable!H$3:H$296,Baggrundsvariable!$A$3:$A$296,Samlet!$C3855,Baggrundsvariable!$C$3:$C$296,Samlet!$E3855)</f>
        <v>12.5</v>
      </c>
      <c r="L3855" s="8">
        <f>SUMIFS(Baggrundsvariable!I$3:I$296,Baggrundsvariable!$A$3:$A$296,Samlet!$C3855,Baggrundsvariable!$C$3:$C$296,Samlet!$E3855)</f>
        <v>5.3907222095652019</v>
      </c>
    </row>
    <row r="3856" spans="1:12">
      <c r="A3856">
        <v>6683</v>
      </c>
      <c r="B3856" t="s">
        <v>960</v>
      </c>
      <c r="C3856">
        <v>561</v>
      </c>
      <c r="D3856" t="s">
        <v>1298</v>
      </c>
      <c r="E3856">
        <v>2019</v>
      </c>
      <c r="F3856" s="15">
        <f>IF(VLOOKUP(IF($A3856&lt;1500,'BM011'!$D$5,IF($A3856&lt;1800,'BM011'!$D$5,IF($A3856&lt;2000,'BM011'!$D$5,$A3856))),'BM011'!$D$5:$U$607,'BM011'!U$609,0)="BRUG KOM",VLOOKUP($C3856,'BM010'!$C$5:$T$102,'BM010'!T$104,0),VLOOKUP(IF($A3856&lt;1500,'BM011'!$D$5,IF($A3856&lt;1800,'BM011'!$D$5,IF($A3856&lt;2000,'BM011'!$D$5,$A3856))),'BM011'!$D$5:$U$607,'BM011'!U$609,0))</f>
        <v>12180.25</v>
      </c>
      <c r="G3856">
        <f>SUMIFS(Baggrundsvariable!D$3:D$296,Baggrundsvariable!$A$3:$A$296,Samlet!$C3856,Baggrundsvariable!$C$3:$C$296,Samlet!$E3856)</f>
        <v>224598</v>
      </c>
      <c r="H3856" s="8">
        <f>SUMIFS(Baggrundsvariable!E$3:E$296,Baggrundsvariable!$A$3:$A$296,Samlet!$C3856,Baggrundsvariable!$C$3:$C$296,Samlet!$E3856)</f>
        <v>0.5</v>
      </c>
      <c r="I3856" s="8">
        <f>SUMIFS(Baggrundsvariable!F$3:F$296,Baggrundsvariable!$A$3:$A$296,Samlet!$C3856,Baggrundsvariable!$C$3:$C$296,Samlet!$E3856)</f>
        <v>6.8</v>
      </c>
      <c r="J3856" s="8">
        <f>SUMIFS(Baggrundsvariable!G$3:G$296,Baggrundsvariable!$A$3:$A$296,Samlet!$C3856,Baggrundsvariable!$C$3:$C$296,Samlet!$E3856)</f>
        <v>21.9</v>
      </c>
      <c r="K3856" s="8">
        <f>SUMIFS(Baggrundsvariable!H$3:H$296,Baggrundsvariable!$A$3:$A$296,Samlet!$C3856,Baggrundsvariable!$C$3:$C$296,Samlet!$E3856)</f>
        <v>13.3</v>
      </c>
      <c r="L3856" s="8">
        <f>SUMIFS(Baggrundsvariable!I$3:I$296,Baggrundsvariable!$A$3:$A$296,Samlet!$C3856,Baggrundsvariable!$C$3:$C$296,Samlet!$E3856)</f>
        <v>6.9462760782618096</v>
      </c>
    </row>
    <row r="3857" spans="1:12">
      <c r="A3857">
        <v>6683</v>
      </c>
      <c r="B3857" t="s">
        <v>960</v>
      </c>
      <c r="C3857">
        <v>575</v>
      </c>
      <c r="D3857" t="s">
        <v>1296</v>
      </c>
      <c r="E3857">
        <v>2019</v>
      </c>
      <c r="F3857" s="15">
        <f>IF(VLOOKUP(IF($A3857&lt;1500,'BM011'!$D$5,IF($A3857&lt;1800,'BM011'!$D$5,IF($A3857&lt;2000,'BM011'!$D$5,$A3857))),'BM011'!$D$5:$U$607,'BM011'!U$609,0)="BRUG KOM",VLOOKUP($C3857,'BM010'!$C$5:$T$102,'BM010'!T$104,0),VLOOKUP(IF($A3857&lt;1500,'BM011'!$D$5,IF($A3857&lt;1800,'BM011'!$D$5,IF($A3857&lt;2000,'BM011'!$D$5,$A3857))),'BM011'!$D$5:$U$607,'BM011'!U$609,0))</f>
        <v>7248.25</v>
      </c>
      <c r="G3857">
        <f>SUMIFS(Baggrundsvariable!D$3:D$296,Baggrundsvariable!$A$3:$A$296,Samlet!$C3857,Baggrundsvariable!$C$3:$C$296,Samlet!$E3857)</f>
        <v>218332</v>
      </c>
      <c r="H3857" s="8">
        <f>SUMIFS(Baggrundsvariable!E$3:E$296,Baggrundsvariable!$A$3:$A$296,Samlet!$C3857,Baggrundsvariable!$C$3:$C$296,Samlet!$E3857)</f>
        <v>0.36666666666666664</v>
      </c>
      <c r="I3857" s="8">
        <f>SUMIFS(Baggrundsvariable!F$3:F$296,Baggrundsvariable!$A$3:$A$296,Samlet!$C3857,Baggrundsvariable!$C$3:$C$296,Samlet!$E3857)</f>
        <v>4.2</v>
      </c>
      <c r="J3857" s="8">
        <f>SUMIFS(Baggrundsvariable!G$3:G$296,Baggrundsvariable!$A$3:$A$296,Samlet!$C3857,Baggrundsvariable!$C$3:$C$296,Samlet!$E3857)</f>
        <v>17.399999999999999</v>
      </c>
      <c r="K3857" s="8">
        <f>SUMIFS(Baggrundsvariable!H$3:H$296,Baggrundsvariable!$A$3:$A$296,Samlet!$C3857,Baggrundsvariable!$C$3:$C$296,Samlet!$E3857)</f>
        <v>12.5</v>
      </c>
      <c r="L3857" s="8">
        <f>SUMIFS(Baggrundsvariable!I$3:I$296,Baggrundsvariable!$A$3:$A$296,Samlet!$C3857,Baggrundsvariable!$C$3:$C$296,Samlet!$E3857)</f>
        <v>5.3907222095652019</v>
      </c>
    </row>
    <row r="3858" spans="1:12">
      <c r="A3858">
        <v>6690</v>
      </c>
      <c r="B3858" t="s">
        <v>961</v>
      </c>
      <c r="C3858">
        <v>561</v>
      </c>
      <c r="D3858" t="s">
        <v>1298</v>
      </c>
      <c r="E3858">
        <v>2019</v>
      </c>
      <c r="F3858" s="15">
        <f>IF(VLOOKUP(IF($A3858&lt;1500,'BM011'!$D$5,IF($A3858&lt;1800,'BM011'!$D$5,IF($A3858&lt;2000,'BM011'!$D$5,$A3858))),'BM011'!$D$5:$U$607,'BM011'!U$609,0)="BRUG KOM",VLOOKUP($C3858,'BM010'!$C$5:$T$102,'BM010'!T$104,0),VLOOKUP(IF($A3858&lt;1500,'BM011'!$D$5,IF($A3858&lt;1800,'BM011'!$D$5,IF($A3858&lt;2000,'BM011'!$D$5,$A3858))),'BM011'!$D$5:$U$607,'BM011'!U$609,0))</f>
        <v>7477.666666666667</v>
      </c>
      <c r="G3858">
        <f>SUMIFS(Baggrundsvariable!D$3:D$296,Baggrundsvariable!$A$3:$A$296,Samlet!$C3858,Baggrundsvariable!$C$3:$C$296,Samlet!$E3858)</f>
        <v>224598</v>
      </c>
      <c r="H3858" s="8">
        <f>SUMIFS(Baggrundsvariable!E$3:E$296,Baggrundsvariable!$A$3:$A$296,Samlet!$C3858,Baggrundsvariable!$C$3:$C$296,Samlet!$E3858)</f>
        <v>0.5</v>
      </c>
      <c r="I3858" s="8">
        <f>SUMIFS(Baggrundsvariable!F$3:F$296,Baggrundsvariable!$A$3:$A$296,Samlet!$C3858,Baggrundsvariable!$C$3:$C$296,Samlet!$E3858)</f>
        <v>6.8</v>
      </c>
      <c r="J3858" s="8">
        <f>SUMIFS(Baggrundsvariable!G$3:G$296,Baggrundsvariable!$A$3:$A$296,Samlet!$C3858,Baggrundsvariable!$C$3:$C$296,Samlet!$E3858)</f>
        <v>21.9</v>
      </c>
      <c r="K3858" s="8">
        <f>SUMIFS(Baggrundsvariable!H$3:H$296,Baggrundsvariable!$A$3:$A$296,Samlet!$C3858,Baggrundsvariable!$C$3:$C$296,Samlet!$E3858)</f>
        <v>13.3</v>
      </c>
      <c r="L3858" s="8">
        <f>SUMIFS(Baggrundsvariable!I$3:I$296,Baggrundsvariable!$A$3:$A$296,Samlet!$C3858,Baggrundsvariable!$C$3:$C$296,Samlet!$E3858)</f>
        <v>6.9462760782618096</v>
      </c>
    </row>
    <row r="3859" spans="1:12">
      <c r="A3859">
        <v>6690</v>
      </c>
      <c r="B3859" t="s">
        <v>961</v>
      </c>
      <c r="C3859">
        <v>575</v>
      </c>
      <c r="D3859" t="s">
        <v>1296</v>
      </c>
      <c r="E3859">
        <v>2019</v>
      </c>
      <c r="F3859" s="15">
        <f>IF(VLOOKUP(IF($A3859&lt;1500,'BM011'!$D$5,IF($A3859&lt;1800,'BM011'!$D$5,IF($A3859&lt;2000,'BM011'!$D$5,$A3859))),'BM011'!$D$5:$U$607,'BM011'!U$609,0)="BRUG KOM",VLOOKUP($C3859,'BM010'!$C$5:$T$102,'BM010'!T$104,0),VLOOKUP(IF($A3859&lt;1500,'BM011'!$D$5,IF($A3859&lt;1800,'BM011'!$D$5,IF($A3859&lt;2000,'BM011'!$D$5,$A3859))),'BM011'!$D$5:$U$607,'BM011'!U$609,0))</f>
        <v>7477.666666666667</v>
      </c>
      <c r="G3859">
        <f>SUMIFS(Baggrundsvariable!D$3:D$296,Baggrundsvariable!$A$3:$A$296,Samlet!$C3859,Baggrundsvariable!$C$3:$C$296,Samlet!$E3859)</f>
        <v>218332</v>
      </c>
      <c r="H3859" s="8">
        <f>SUMIFS(Baggrundsvariable!E$3:E$296,Baggrundsvariable!$A$3:$A$296,Samlet!$C3859,Baggrundsvariable!$C$3:$C$296,Samlet!$E3859)</f>
        <v>0.36666666666666664</v>
      </c>
      <c r="I3859" s="8">
        <f>SUMIFS(Baggrundsvariable!F$3:F$296,Baggrundsvariable!$A$3:$A$296,Samlet!$C3859,Baggrundsvariable!$C$3:$C$296,Samlet!$E3859)</f>
        <v>4.2</v>
      </c>
      <c r="J3859" s="8">
        <f>SUMIFS(Baggrundsvariable!G$3:G$296,Baggrundsvariable!$A$3:$A$296,Samlet!$C3859,Baggrundsvariable!$C$3:$C$296,Samlet!$E3859)</f>
        <v>17.399999999999999</v>
      </c>
      <c r="K3859" s="8">
        <f>SUMIFS(Baggrundsvariable!H$3:H$296,Baggrundsvariable!$A$3:$A$296,Samlet!$C3859,Baggrundsvariable!$C$3:$C$296,Samlet!$E3859)</f>
        <v>12.5</v>
      </c>
      <c r="L3859" s="8">
        <f>SUMIFS(Baggrundsvariable!I$3:I$296,Baggrundsvariable!$A$3:$A$296,Samlet!$C3859,Baggrundsvariable!$C$3:$C$296,Samlet!$E3859)</f>
        <v>5.3907222095652019</v>
      </c>
    </row>
    <row r="3860" spans="1:12">
      <c r="A3860">
        <v>6700</v>
      </c>
      <c r="B3860" t="s">
        <v>962</v>
      </c>
      <c r="C3860">
        <v>561</v>
      </c>
      <c r="D3860" t="s">
        <v>1298</v>
      </c>
      <c r="E3860">
        <v>2019</v>
      </c>
      <c r="F3860" s="15">
        <f>IF(VLOOKUP(IF($A3860&lt;1500,'BM011'!$D$5,IF($A3860&lt;1800,'BM011'!$D$5,IF($A3860&lt;2000,'BM011'!$D$5,$A3860))),'BM011'!$D$5:$U$607,'BM011'!U$609,0)="BRUG KOM",VLOOKUP($C3860,'BM010'!$C$5:$T$102,'BM010'!T$104,0),VLOOKUP(IF($A3860&lt;1500,'BM011'!$D$5,IF($A3860&lt;1800,'BM011'!$D$5,IF($A3860&lt;2000,'BM011'!$D$5,$A3860))),'BM011'!$D$5:$U$607,'BM011'!U$609,0))</f>
        <v>14446.75</v>
      </c>
      <c r="G3860">
        <f>SUMIFS(Baggrundsvariable!D$3:D$296,Baggrundsvariable!$A$3:$A$296,Samlet!$C3860,Baggrundsvariable!$C$3:$C$296,Samlet!$E3860)</f>
        <v>224598</v>
      </c>
      <c r="H3860" s="8">
        <f>SUMIFS(Baggrundsvariable!E$3:E$296,Baggrundsvariable!$A$3:$A$296,Samlet!$C3860,Baggrundsvariable!$C$3:$C$296,Samlet!$E3860)</f>
        <v>0.5</v>
      </c>
      <c r="I3860" s="8">
        <f>SUMIFS(Baggrundsvariable!F$3:F$296,Baggrundsvariable!$A$3:$A$296,Samlet!$C3860,Baggrundsvariable!$C$3:$C$296,Samlet!$E3860)</f>
        <v>6.8</v>
      </c>
      <c r="J3860" s="8">
        <f>SUMIFS(Baggrundsvariable!G$3:G$296,Baggrundsvariable!$A$3:$A$296,Samlet!$C3860,Baggrundsvariable!$C$3:$C$296,Samlet!$E3860)</f>
        <v>21.9</v>
      </c>
      <c r="K3860" s="8">
        <f>SUMIFS(Baggrundsvariable!H$3:H$296,Baggrundsvariable!$A$3:$A$296,Samlet!$C3860,Baggrundsvariable!$C$3:$C$296,Samlet!$E3860)</f>
        <v>13.3</v>
      </c>
      <c r="L3860" s="8">
        <f>SUMIFS(Baggrundsvariable!I$3:I$296,Baggrundsvariable!$A$3:$A$296,Samlet!$C3860,Baggrundsvariable!$C$3:$C$296,Samlet!$E3860)</f>
        <v>6.9462760782618096</v>
      </c>
    </row>
    <row r="3861" spans="1:12">
      <c r="A3861">
        <v>6705</v>
      </c>
      <c r="B3861" t="s">
        <v>963</v>
      </c>
      <c r="C3861">
        <v>561</v>
      </c>
      <c r="D3861" t="s">
        <v>1298</v>
      </c>
      <c r="E3861">
        <v>2019</v>
      </c>
      <c r="F3861" s="15">
        <f>IF(VLOOKUP(IF($A3861&lt;1500,'BM011'!$D$5,IF($A3861&lt;1800,'BM011'!$D$5,IF($A3861&lt;2000,'BM011'!$D$5,$A3861))),'BM011'!$D$5:$U$607,'BM011'!U$609,0)="BRUG KOM",VLOOKUP($C3861,'BM010'!$C$5:$T$102,'BM010'!T$104,0),VLOOKUP(IF($A3861&lt;1500,'BM011'!$D$5,IF($A3861&lt;1800,'BM011'!$D$5,IF($A3861&lt;2000,'BM011'!$D$5,$A3861))),'BM011'!$D$5:$U$607,'BM011'!U$609,0))</f>
        <v>11296</v>
      </c>
      <c r="G3861">
        <f>SUMIFS(Baggrundsvariable!D$3:D$296,Baggrundsvariable!$A$3:$A$296,Samlet!$C3861,Baggrundsvariable!$C$3:$C$296,Samlet!$E3861)</f>
        <v>224598</v>
      </c>
      <c r="H3861" s="8">
        <f>SUMIFS(Baggrundsvariable!E$3:E$296,Baggrundsvariable!$A$3:$A$296,Samlet!$C3861,Baggrundsvariable!$C$3:$C$296,Samlet!$E3861)</f>
        <v>0.5</v>
      </c>
      <c r="I3861" s="8">
        <f>SUMIFS(Baggrundsvariable!F$3:F$296,Baggrundsvariable!$A$3:$A$296,Samlet!$C3861,Baggrundsvariable!$C$3:$C$296,Samlet!$E3861)</f>
        <v>6.8</v>
      </c>
      <c r="J3861" s="8">
        <f>SUMIFS(Baggrundsvariable!G$3:G$296,Baggrundsvariable!$A$3:$A$296,Samlet!$C3861,Baggrundsvariable!$C$3:$C$296,Samlet!$E3861)</f>
        <v>21.9</v>
      </c>
      <c r="K3861" s="8">
        <f>SUMIFS(Baggrundsvariable!H$3:H$296,Baggrundsvariable!$A$3:$A$296,Samlet!$C3861,Baggrundsvariable!$C$3:$C$296,Samlet!$E3861)</f>
        <v>13.3</v>
      </c>
      <c r="L3861" s="8">
        <f>SUMIFS(Baggrundsvariable!I$3:I$296,Baggrundsvariable!$A$3:$A$296,Samlet!$C3861,Baggrundsvariable!$C$3:$C$296,Samlet!$E3861)</f>
        <v>6.9462760782618096</v>
      </c>
    </row>
    <row r="3862" spans="1:12">
      <c r="A3862">
        <v>6710</v>
      </c>
      <c r="B3862" t="s">
        <v>964</v>
      </c>
      <c r="C3862">
        <v>561</v>
      </c>
      <c r="D3862" t="s">
        <v>1298</v>
      </c>
      <c r="E3862">
        <v>2019</v>
      </c>
      <c r="F3862" s="15">
        <f>IF(VLOOKUP(IF($A3862&lt;1500,'BM011'!$D$5,IF($A3862&lt;1800,'BM011'!$D$5,IF($A3862&lt;2000,'BM011'!$D$5,$A3862))),'BM011'!$D$5:$U$607,'BM011'!U$609,0)="BRUG KOM",VLOOKUP($C3862,'BM010'!$C$5:$T$102,'BM010'!T$104,0),VLOOKUP(IF($A3862&lt;1500,'BM011'!$D$5,IF($A3862&lt;1800,'BM011'!$D$5,IF($A3862&lt;2000,'BM011'!$D$5,$A3862))),'BM011'!$D$5:$U$607,'BM011'!U$609,0))</f>
        <v>15252.75</v>
      </c>
      <c r="G3862">
        <f>SUMIFS(Baggrundsvariable!D$3:D$296,Baggrundsvariable!$A$3:$A$296,Samlet!$C3862,Baggrundsvariable!$C$3:$C$296,Samlet!$E3862)</f>
        <v>224598</v>
      </c>
      <c r="H3862" s="8">
        <f>SUMIFS(Baggrundsvariable!E$3:E$296,Baggrundsvariable!$A$3:$A$296,Samlet!$C3862,Baggrundsvariable!$C$3:$C$296,Samlet!$E3862)</f>
        <v>0.5</v>
      </c>
      <c r="I3862" s="8">
        <f>SUMIFS(Baggrundsvariable!F$3:F$296,Baggrundsvariable!$A$3:$A$296,Samlet!$C3862,Baggrundsvariable!$C$3:$C$296,Samlet!$E3862)</f>
        <v>6.8</v>
      </c>
      <c r="J3862" s="8">
        <f>SUMIFS(Baggrundsvariable!G$3:G$296,Baggrundsvariable!$A$3:$A$296,Samlet!$C3862,Baggrundsvariable!$C$3:$C$296,Samlet!$E3862)</f>
        <v>21.9</v>
      </c>
      <c r="K3862" s="8">
        <f>SUMIFS(Baggrundsvariable!H$3:H$296,Baggrundsvariable!$A$3:$A$296,Samlet!$C3862,Baggrundsvariable!$C$3:$C$296,Samlet!$E3862)</f>
        <v>13.3</v>
      </c>
      <c r="L3862" s="8">
        <f>SUMIFS(Baggrundsvariable!I$3:I$296,Baggrundsvariable!$A$3:$A$296,Samlet!$C3862,Baggrundsvariable!$C$3:$C$296,Samlet!$E3862)</f>
        <v>6.9462760782618096</v>
      </c>
    </row>
    <row r="3863" spans="1:12">
      <c r="A3863">
        <v>6715</v>
      </c>
      <c r="B3863" t="s">
        <v>965</v>
      </c>
      <c r="C3863">
        <v>561</v>
      </c>
      <c r="D3863" t="s">
        <v>1298</v>
      </c>
      <c r="E3863">
        <v>2019</v>
      </c>
      <c r="F3863" s="15">
        <f>IF(VLOOKUP(IF($A3863&lt;1500,'BM011'!$D$5,IF($A3863&lt;1800,'BM011'!$D$5,IF($A3863&lt;2000,'BM011'!$D$5,$A3863))),'BM011'!$D$5:$U$607,'BM011'!U$609,0)="BRUG KOM",VLOOKUP($C3863,'BM010'!$C$5:$T$102,'BM010'!T$104,0),VLOOKUP(IF($A3863&lt;1500,'BM011'!$D$5,IF($A3863&lt;1800,'BM011'!$D$5,IF($A3863&lt;2000,'BM011'!$D$5,$A3863))),'BM011'!$D$5:$U$607,'BM011'!U$609,0))</f>
        <v>13093.5</v>
      </c>
      <c r="G3863">
        <f>SUMIFS(Baggrundsvariable!D$3:D$296,Baggrundsvariable!$A$3:$A$296,Samlet!$C3863,Baggrundsvariable!$C$3:$C$296,Samlet!$E3863)</f>
        <v>224598</v>
      </c>
      <c r="H3863" s="8">
        <f>SUMIFS(Baggrundsvariable!E$3:E$296,Baggrundsvariable!$A$3:$A$296,Samlet!$C3863,Baggrundsvariable!$C$3:$C$296,Samlet!$E3863)</f>
        <v>0.5</v>
      </c>
      <c r="I3863" s="8">
        <f>SUMIFS(Baggrundsvariable!F$3:F$296,Baggrundsvariable!$A$3:$A$296,Samlet!$C3863,Baggrundsvariable!$C$3:$C$296,Samlet!$E3863)</f>
        <v>6.8</v>
      </c>
      <c r="J3863" s="8">
        <f>SUMIFS(Baggrundsvariable!G$3:G$296,Baggrundsvariable!$A$3:$A$296,Samlet!$C3863,Baggrundsvariable!$C$3:$C$296,Samlet!$E3863)</f>
        <v>21.9</v>
      </c>
      <c r="K3863" s="8">
        <f>SUMIFS(Baggrundsvariable!H$3:H$296,Baggrundsvariable!$A$3:$A$296,Samlet!$C3863,Baggrundsvariable!$C$3:$C$296,Samlet!$E3863)</f>
        <v>13.3</v>
      </c>
      <c r="L3863" s="8">
        <f>SUMIFS(Baggrundsvariable!I$3:I$296,Baggrundsvariable!$A$3:$A$296,Samlet!$C3863,Baggrundsvariable!$C$3:$C$296,Samlet!$E3863)</f>
        <v>6.9462760782618096</v>
      </c>
    </row>
    <row r="3864" spans="1:12">
      <c r="A3864">
        <v>6720</v>
      </c>
      <c r="B3864" t="s">
        <v>966</v>
      </c>
      <c r="C3864">
        <v>563</v>
      </c>
      <c r="D3864" t="s">
        <v>1300</v>
      </c>
      <c r="E3864">
        <v>2019</v>
      </c>
      <c r="F3864" s="15">
        <f>IF(VLOOKUP(IF($A3864&lt;1500,'BM011'!$D$5,IF($A3864&lt;1800,'BM011'!$D$5,IF($A3864&lt;2000,'BM011'!$D$5,$A3864))),'BM011'!$D$5:$U$607,'BM011'!U$609,0)="BRUG KOM",VLOOKUP($C3864,'BM010'!$C$5:$T$102,'BM010'!T$104,0),VLOOKUP(IF($A3864&lt;1500,'BM011'!$D$5,IF($A3864&lt;1800,'BM011'!$D$5,IF($A3864&lt;2000,'BM011'!$D$5,$A3864))),'BM011'!$D$5:$U$607,'BM011'!U$609,0))</f>
        <v>11061.5</v>
      </c>
      <c r="G3864">
        <f>SUMIFS(Baggrundsvariable!D$3:D$296,Baggrundsvariable!$A$3:$A$296,Samlet!$C3864,Baggrundsvariable!$C$3:$C$296,Samlet!$E3864)</f>
        <v>244102</v>
      </c>
      <c r="H3864" s="8">
        <f>SUMIFS(Baggrundsvariable!E$3:E$296,Baggrundsvariable!$A$3:$A$296,Samlet!$C3864,Baggrundsvariable!$C$3:$C$296,Samlet!$E3864)</f>
        <v>0.82500000000000018</v>
      </c>
      <c r="I3864" s="8">
        <f>SUMIFS(Baggrundsvariable!F$3:F$296,Baggrundsvariable!$A$3:$A$296,Samlet!$C3864,Baggrundsvariable!$C$3:$C$296,Samlet!$E3864)</f>
        <v>5.3</v>
      </c>
      <c r="J3864" s="8">
        <f>SUMIFS(Baggrundsvariable!G$3:G$296,Baggrundsvariable!$A$3:$A$296,Samlet!$C3864,Baggrundsvariable!$C$3:$C$296,Samlet!$E3864)</f>
        <v>11.7</v>
      </c>
      <c r="K3864" s="8">
        <f>SUMIFS(Baggrundsvariable!H$3:H$296,Baggrundsvariable!$A$3:$A$296,Samlet!$C3864,Baggrundsvariable!$C$3:$C$296,Samlet!$E3864)</f>
        <v>8.5</v>
      </c>
      <c r="L3864" s="8">
        <f>SUMIFS(Baggrundsvariable!I$3:I$296,Baggrundsvariable!$A$3:$A$296,Samlet!$C3864,Baggrundsvariable!$C$3:$C$296,Samlet!$E3864)</f>
        <v>3.7222464083587288</v>
      </c>
    </row>
    <row r="3865" spans="1:12">
      <c r="A3865">
        <v>6731</v>
      </c>
      <c r="B3865" t="s">
        <v>967</v>
      </c>
      <c r="C3865">
        <v>561</v>
      </c>
      <c r="D3865" t="s">
        <v>1298</v>
      </c>
      <c r="E3865">
        <v>2019</v>
      </c>
      <c r="F3865" s="15">
        <f>IF(VLOOKUP(IF($A3865&lt;1500,'BM011'!$D$5,IF($A3865&lt;1800,'BM011'!$D$5,IF($A3865&lt;2000,'BM011'!$D$5,$A3865))),'BM011'!$D$5:$U$607,'BM011'!U$609,0)="BRUG KOM",VLOOKUP($C3865,'BM010'!$C$5:$T$102,'BM010'!T$104,0),VLOOKUP(IF($A3865&lt;1500,'BM011'!$D$5,IF($A3865&lt;1800,'BM011'!$D$5,IF($A3865&lt;2000,'BM011'!$D$5,$A3865))),'BM011'!$D$5:$U$607,'BM011'!U$609,0))</f>
        <v>10330</v>
      </c>
      <c r="G3865">
        <f>SUMIFS(Baggrundsvariable!D$3:D$296,Baggrundsvariable!$A$3:$A$296,Samlet!$C3865,Baggrundsvariable!$C$3:$C$296,Samlet!$E3865)</f>
        <v>224598</v>
      </c>
      <c r="H3865" s="8">
        <f>SUMIFS(Baggrundsvariable!E$3:E$296,Baggrundsvariable!$A$3:$A$296,Samlet!$C3865,Baggrundsvariable!$C$3:$C$296,Samlet!$E3865)</f>
        <v>0.5</v>
      </c>
      <c r="I3865" s="8">
        <f>SUMIFS(Baggrundsvariable!F$3:F$296,Baggrundsvariable!$A$3:$A$296,Samlet!$C3865,Baggrundsvariable!$C$3:$C$296,Samlet!$E3865)</f>
        <v>6.8</v>
      </c>
      <c r="J3865" s="8">
        <f>SUMIFS(Baggrundsvariable!G$3:G$296,Baggrundsvariable!$A$3:$A$296,Samlet!$C3865,Baggrundsvariable!$C$3:$C$296,Samlet!$E3865)</f>
        <v>21.9</v>
      </c>
      <c r="K3865" s="8">
        <f>SUMIFS(Baggrundsvariable!H$3:H$296,Baggrundsvariable!$A$3:$A$296,Samlet!$C3865,Baggrundsvariable!$C$3:$C$296,Samlet!$E3865)</f>
        <v>13.3</v>
      </c>
      <c r="L3865" s="8">
        <f>SUMIFS(Baggrundsvariable!I$3:I$296,Baggrundsvariable!$A$3:$A$296,Samlet!$C3865,Baggrundsvariable!$C$3:$C$296,Samlet!$E3865)</f>
        <v>6.9462760782618096</v>
      </c>
    </row>
    <row r="3866" spans="1:12">
      <c r="A3866">
        <v>6740</v>
      </c>
      <c r="B3866" t="s">
        <v>968</v>
      </c>
      <c r="C3866">
        <v>561</v>
      </c>
      <c r="D3866" t="s">
        <v>1298</v>
      </c>
      <c r="E3866">
        <v>2019</v>
      </c>
      <c r="F3866" s="15">
        <f>IF(VLOOKUP(IF($A3866&lt;1500,'BM011'!$D$5,IF($A3866&lt;1800,'BM011'!$D$5,IF($A3866&lt;2000,'BM011'!$D$5,$A3866))),'BM011'!$D$5:$U$607,'BM011'!U$609,0)="BRUG KOM",VLOOKUP($C3866,'BM010'!$C$5:$T$102,'BM010'!T$104,0),VLOOKUP(IF($A3866&lt;1500,'BM011'!$D$5,IF($A3866&lt;1800,'BM011'!$D$5,IF($A3866&lt;2000,'BM011'!$D$5,$A3866))),'BM011'!$D$5:$U$607,'BM011'!U$609,0))</f>
        <v>9536.75</v>
      </c>
      <c r="G3866">
        <f>SUMIFS(Baggrundsvariable!D$3:D$296,Baggrundsvariable!$A$3:$A$296,Samlet!$C3866,Baggrundsvariable!$C$3:$C$296,Samlet!$E3866)</f>
        <v>224598</v>
      </c>
      <c r="H3866" s="8">
        <f>SUMIFS(Baggrundsvariable!E$3:E$296,Baggrundsvariable!$A$3:$A$296,Samlet!$C3866,Baggrundsvariable!$C$3:$C$296,Samlet!$E3866)</f>
        <v>0.5</v>
      </c>
      <c r="I3866" s="8">
        <f>SUMIFS(Baggrundsvariable!F$3:F$296,Baggrundsvariable!$A$3:$A$296,Samlet!$C3866,Baggrundsvariable!$C$3:$C$296,Samlet!$E3866)</f>
        <v>6.8</v>
      </c>
      <c r="J3866" s="8">
        <f>SUMIFS(Baggrundsvariable!G$3:G$296,Baggrundsvariable!$A$3:$A$296,Samlet!$C3866,Baggrundsvariable!$C$3:$C$296,Samlet!$E3866)</f>
        <v>21.9</v>
      </c>
      <c r="K3866" s="8">
        <f>SUMIFS(Baggrundsvariable!H$3:H$296,Baggrundsvariable!$A$3:$A$296,Samlet!$C3866,Baggrundsvariable!$C$3:$C$296,Samlet!$E3866)</f>
        <v>13.3</v>
      </c>
      <c r="L3866" s="8">
        <f>SUMIFS(Baggrundsvariable!I$3:I$296,Baggrundsvariable!$A$3:$A$296,Samlet!$C3866,Baggrundsvariable!$C$3:$C$296,Samlet!$E3866)</f>
        <v>6.9462760782618096</v>
      </c>
    </row>
    <row r="3867" spans="1:12">
      <c r="A3867">
        <v>6752</v>
      </c>
      <c r="B3867" t="s">
        <v>969</v>
      </c>
      <c r="C3867">
        <v>575</v>
      </c>
      <c r="D3867" t="s">
        <v>1296</v>
      </c>
      <c r="E3867">
        <v>2019</v>
      </c>
      <c r="F3867" s="15">
        <f>IF(VLOOKUP(IF($A3867&lt;1500,'BM011'!$D$5,IF($A3867&lt;1800,'BM011'!$D$5,IF($A3867&lt;2000,'BM011'!$D$5,$A3867))),'BM011'!$D$5:$U$607,'BM011'!U$609,0)="BRUG KOM",VLOOKUP($C3867,'BM010'!$C$5:$T$102,'BM010'!T$104,0),VLOOKUP(IF($A3867&lt;1500,'BM011'!$D$5,IF($A3867&lt;1800,'BM011'!$D$5,IF($A3867&lt;2000,'BM011'!$D$5,$A3867))),'BM011'!$D$5:$U$607,'BM011'!U$609,0))</f>
        <v>7248.25</v>
      </c>
      <c r="G3867">
        <f>SUMIFS(Baggrundsvariable!D$3:D$296,Baggrundsvariable!$A$3:$A$296,Samlet!$C3867,Baggrundsvariable!$C$3:$C$296,Samlet!$E3867)</f>
        <v>218332</v>
      </c>
      <c r="H3867" s="8">
        <f>SUMIFS(Baggrundsvariable!E$3:E$296,Baggrundsvariable!$A$3:$A$296,Samlet!$C3867,Baggrundsvariable!$C$3:$C$296,Samlet!$E3867)</f>
        <v>0.36666666666666664</v>
      </c>
      <c r="I3867" s="8">
        <f>SUMIFS(Baggrundsvariable!F$3:F$296,Baggrundsvariable!$A$3:$A$296,Samlet!$C3867,Baggrundsvariable!$C$3:$C$296,Samlet!$E3867)</f>
        <v>4.2</v>
      </c>
      <c r="J3867" s="8">
        <f>SUMIFS(Baggrundsvariable!G$3:G$296,Baggrundsvariable!$A$3:$A$296,Samlet!$C3867,Baggrundsvariable!$C$3:$C$296,Samlet!$E3867)</f>
        <v>17.399999999999999</v>
      </c>
      <c r="K3867" s="8">
        <f>SUMIFS(Baggrundsvariable!H$3:H$296,Baggrundsvariable!$A$3:$A$296,Samlet!$C3867,Baggrundsvariable!$C$3:$C$296,Samlet!$E3867)</f>
        <v>12.5</v>
      </c>
      <c r="L3867" s="8">
        <f>SUMIFS(Baggrundsvariable!I$3:I$296,Baggrundsvariable!$A$3:$A$296,Samlet!$C3867,Baggrundsvariable!$C$3:$C$296,Samlet!$E3867)</f>
        <v>5.3907222095652019</v>
      </c>
    </row>
    <row r="3868" spans="1:12">
      <c r="A3868">
        <v>6753</v>
      </c>
      <c r="B3868" t="s">
        <v>970</v>
      </c>
      <c r="C3868">
        <v>573</v>
      </c>
      <c r="D3868" t="s">
        <v>1299</v>
      </c>
      <c r="E3868">
        <v>2019</v>
      </c>
      <c r="F3868" s="15">
        <f>IF(VLOOKUP(IF($A3868&lt;1500,'BM011'!$D$5,IF($A3868&lt;1800,'BM011'!$D$5,IF($A3868&lt;2000,'BM011'!$D$5,$A3868))),'BM011'!$D$5:$U$607,'BM011'!U$609,0)="BRUG KOM",VLOOKUP($C3868,'BM010'!$C$5:$T$102,'BM010'!T$104,0),VLOOKUP(IF($A3868&lt;1500,'BM011'!$D$5,IF($A3868&lt;1800,'BM011'!$D$5,IF($A3868&lt;2000,'BM011'!$D$5,$A3868))),'BM011'!$D$5:$U$607,'BM011'!U$609,0))</f>
        <v>7277</v>
      </c>
      <c r="G3868">
        <f>SUMIFS(Baggrundsvariable!D$3:D$296,Baggrundsvariable!$A$3:$A$296,Samlet!$C3868,Baggrundsvariable!$C$3:$C$296,Samlet!$E3868)</f>
        <v>218754</v>
      </c>
      <c r="H3868" s="8">
        <f>SUMIFS(Baggrundsvariable!E$3:E$296,Baggrundsvariable!$A$3:$A$296,Samlet!$C3868,Baggrundsvariable!$C$3:$C$296,Samlet!$E3868)</f>
        <v>0.28333333333333327</v>
      </c>
      <c r="I3868" s="8">
        <f>SUMIFS(Baggrundsvariable!F$3:F$296,Baggrundsvariable!$A$3:$A$296,Samlet!$C3868,Baggrundsvariable!$C$3:$C$296,Samlet!$E3868)</f>
        <v>4.8</v>
      </c>
      <c r="J3868" s="8">
        <f>SUMIFS(Baggrundsvariable!G$3:G$296,Baggrundsvariable!$A$3:$A$296,Samlet!$C3868,Baggrundsvariable!$C$3:$C$296,Samlet!$E3868)</f>
        <v>15.4</v>
      </c>
      <c r="K3868" s="8">
        <f>SUMIFS(Baggrundsvariable!H$3:H$296,Baggrundsvariable!$A$3:$A$296,Samlet!$C3868,Baggrundsvariable!$C$3:$C$296,Samlet!$E3868)</f>
        <v>12.8</v>
      </c>
      <c r="L3868" s="8">
        <f>SUMIFS(Baggrundsvariable!I$3:I$296,Baggrundsvariable!$A$3:$A$296,Samlet!$C3868,Baggrundsvariable!$C$3:$C$296,Samlet!$E3868)</f>
        <v>4.6706736164800358</v>
      </c>
    </row>
    <row r="3869" spans="1:12">
      <c r="A3869">
        <v>6753</v>
      </c>
      <c r="B3869" t="s">
        <v>970</v>
      </c>
      <c r="C3869">
        <v>575</v>
      </c>
      <c r="D3869" t="s">
        <v>1296</v>
      </c>
      <c r="E3869">
        <v>2019</v>
      </c>
      <c r="F3869" s="15">
        <f>IF(VLOOKUP(IF($A3869&lt;1500,'BM011'!$D$5,IF($A3869&lt;1800,'BM011'!$D$5,IF($A3869&lt;2000,'BM011'!$D$5,$A3869))),'BM011'!$D$5:$U$607,'BM011'!U$609,0)="BRUG KOM",VLOOKUP($C3869,'BM010'!$C$5:$T$102,'BM010'!T$104,0),VLOOKUP(IF($A3869&lt;1500,'BM011'!$D$5,IF($A3869&lt;1800,'BM011'!$D$5,IF($A3869&lt;2000,'BM011'!$D$5,$A3869))),'BM011'!$D$5:$U$607,'BM011'!U$609,0))</f>
        <v>7277</v>
      </c>
      <c r="G3869">
        <f>SUMIFS(Baggrundsvariable!D$3:D$296,Baggrundsvariable!$A$3:$A$296,Samlet!$C3869,Baggrundsvariable!$C$3:$C$296,Samlet!$E3869)</f>
        <v>218332</v>
      </c>
      <c r="H3869" s="8">
        <f>SUMIFS(Baggrundsvariable!E$3:E$296,Baggrundsvariable!$A$3:$A$296,Samlet!$C3869,Baggrundsvariable!$C$3:$C$296,Samlet!$E3869)</f>
        <v>0.36666666666666664</v>
      </c>
      <c r="I3869" s="8">
        <f>SUMIFS(Baggrundsvariable!F$3:F$296,Baggrundsvariable!$A$3:$A$296,Samlet!$C3869,Baggrundsvariable!$C$3:$C$296,Samlet!$E3869)</f>
        <v>4.2</v>
      </c>
      <c r="J3869" s="8">
        <f>SUMIFS(Baggrundsvariable!G$3:G$296,Baggrundsvariable!$A$3:$A$296,Samlet!$C3869,Baggrundsvariable!$C$3:$C$296,Samlet!$E3869)</f>
        <v>17.399999999999999</v>
      </c>
      <c r="K3869" s="8">
        <f>SUMIFS(Baggrundsvariable!H$3:H$296,Baggrundsvariable!$A$3:$A$296,Samlet!$C3869,Baggrundsvariable!$C$3:$C$296,Samlet!$E3869)</f>
        <v>12.5</v>
      </c>
      <c r="L3869" s="8">
        <f>SUMIFS(Baggrundsvariable!I$3:I$296,Baggrundsvariable!$A$3:$A$296,Samlet!$C3869,Baggrundsvariable!$C$3:$C$296,Samlet!$E3869)</f>
        <v>5.3907222095652019</v>
      </c>
    </row>
    <row r="3870" spans="1:12">
      <c r="A3870">
        <v>6760</v>
      </c>
      <c r="B3870" t="s">
        <v>971</v>
      </c>
      <c r="C3870">
        <v>561</v>
      </c>
      <c r="D3870" t="s">
        <v>1298</v>
      </c>
      <c r="E3870">
        <v>2019</v>
      </c>
      <c r="F3870" s="15">
        <f>IF(VLOOKUP(IF($A3870&lt;1500,'BM011'!$D$5,IF($A3870&lt;1800,'BM011'!$D$5,IF($A3870&lt;2000,'BM011'!$D$5,$A3870))),'BM011'!$D$5:$U$607,'BM011'!U$609,0)="BRUG KOM",VLOOKUP($C3870,'BM010'!$C$5:$T$102,'BM010'!T$104,0),VLOOKUP(IF($A3870&lt;1500,'BM011'!$D$5,IF($A3870&lt;1800,'BM011'!$D$5,IF($A3870&lt;2000,'BM011'!$D$5,$A3870))),'BM011'!$D$5:$U$607,'BM011'!U$609,0))</f>
        <v>8798.5</v>
      </c>
      <c r="G3870">
        <f>SUMIFS(Baggrundsvariable!D$3:D$296,Baggrundsvariable!$A$3:$A$296,Samlet!$C3870,Baggrundsvariable!$C$3:$C$296,Samlet!$E3870)</f>
        <v>224598</v>
      </c>
      <c r="H3870" s="8">
        <f>SUMIFS(Baggrundsvariable!E$3:E$296,Baggrundsvariable!$A$3:$A$296,Samlet!$C3870,Baggrundsvariable!$C$3:$C$296,Samlet!$E3870)</f>
        <v>0.5</v>
      </c>
      <c r="I3870" s="8">
        <f>SUMIFS(Baggrundsvariable!F$3:F$296,Baggrundsvariable!$A$3:$A$296,Samlet!$C3870,Baggrundsvariable!$C$3:$C$296,Samlet!$E3870)</f>
        <v>6.8</v>
      </c>
      <c r="J3870" s="8">
        <f>SUMIFS(Baggrundsvariable!G$3:G$296,Baggrundsvariable!$A$3:$A$296,Samlet!$C3870,Baggrundsvariable!$C$3:$C$296,Samlet!$E3870)</f>
        <v>21.9</v>
      </c>
      <c r="K3870" s="8">
        <f>SUMIFS(Baggrundsvariable!H$3:H$296,Baggrundsvariable!$A$3:$A$296,Samlet!$C3870,Baggrundsvariable!$C$3:$C$296,Samlet!$E3870)</f>
        <v>13.3</v>
      </c>
      <c r="L3870" s="8">
        <f>SUMIFS(Baggrundsvariable!I$3:I$296,Baggrundsvariable!$A$3:$A$296,Samlet!$C3870,Baggrundsvariable!$C$3:$C$296,Samlet!$E3870)</f>
        <v>6.9462760782618096</v>
      </c>
    </row>
    <row r="3871" spans="1:12">
      <c r="A3871">
        <v>6771</v>
      </c>
      <c r="B3871" t="s">
        <v>972</v>
      </c>
      <c r="C3871">
        <v>561</v>
      </c>
      <c r="D3871" t="s">
        <v>1298</v>
      </c>
      <c r="E3871">
        <v>2019</v>
      </c>
      <c r="F3871" s="15">
        <f>IF(VLOOKUP(IF($A3871&lt;1500,'BM011'!$D$5,IF($A3871&lt;1800,'BM011'!$D$5,IF($A3871&lt;2000,'BM011'!$D$5,$A3871))),'BM011'!$D$5:$U$607,'BM011'!U$609,0)="BRUG KOM",VLOOKUP($C3871,'BM010'!$C$5:$T$102,'BM010'!T$104,0),VLOOKUP(IF($A3871&lt;1500,'BM011'!$D$5,IF($A3871&lt;1800,'BM011'!$D$5,IF($A3871&lt;2000,'BM011'!$D$5,$A3871))),'BM011'!$D$5:$U$607,'BM011'!U$609,0))</f>
        <v>6130.666666666667</v>
      </c>
      <c r="G3871">
        <f>SUMIFS(Baggrundsvariable!D$3:D$296,Baggrundsvariable!$A$3:$A$296,Samlet!$C3871,Baggrundsvariable!$C$3:$C$296,Samlet!$E3871)</f>
        <v>224598</v>
      </c>
      <c r="H3871" s="8">
        <f>SUMIFS(Baggrundsvariable!E$3:E$296,Baggrundsvariable!$A$3:$A$296,Samlet!$C3871,Baggrundsvariable!$C$3:$C$296,Samlet!$E3871)</f>
        <v>0.5</v>
      </c>
      <c r="I3871" s="8">
        <f>SUMIFS(Baggrundsvariable!F$3:F$296,Baggrundsvariable!$A$3:$A$296,Samlet!$C3871,Baggrundsvariable!$C$3:$C$296,Samlet!$E3871)</f>
        <v>6.8</v>
      </c>
      <c r="J3871" s="8">
        <f>SUMIFS(Baggrundsvariable!G$3:G$296,Baggrundsvariable!$A$3:$A$296,Samlet!$C3871,Baggrundsvariable!$C$3:$C$296,Samlet!$E3871)</f>
        <v>21.9</v>
      </c>
      <c r="K3871" s="8">
        <f>SUMIFS(Baggrundsvariable!H$3:H$296,Baggrundsvariable!$A$3:$A$296,Samlet!$C3871,Baggrundsvariable!$C$3:$C$296,Samlet!$E3871)</f>
        <v>13.3</v>
      </c>
      <c r="L3871" s="8">
        <f>SUMIFS(Baggrundsvariable!I$3:I$296,Baggrundsvariable!$A$3:$A$296,Samlet!$C3871,Baggrundsvariable!$C$3:$C$296,Samlet!$E3871)</f>
        <v>6.9462760782618096</v>
      </c>
    </row>
    <row r="3872" spans="1:12">
      <c r="A3872">
        <v>6780</v>
      </c>
      <c r="B3872" t="s">
        <v>973</v>
      </c>
      <c r="C3872">
        <v>550</v>
      </c>
      <c r="D3872" t="s">
        <v>1294</v>
      </c>
      <c r="E3872">
        <v>2019</v>
      </c>
      <c r="F3872" s="15">
        <f>IF(VLOOKUP(IF($A3872&lt;1500,'BM011'!$D$5,IF($A3872&lt;1800,'BM011'!$D$5,IF($A3872&lt;2000,'BM011'!$D$5,$A3872))),'BM011'!$D$5:$U$607,'BM011'!U$609,0)="BRUG KOM",VLOOKUP($C3872,'BM010'!$C$5:$T$102,'BM010'!T$104,0),VLOOKUP(IF($A3872&lt;1500,'BM011'!$D$5,IF($A3872&lt;1800,'BM011'!$D$5,IF($A3872&lt;2000,'BM011'!$D$5,$A3872))),'BM011'!$D$5:$U$607,'BM011'!U$609,0))</f>
        <v>4763.5</v>
      </c>
      <c r="G3872">
        <f>SUMIFS(Baggrundsvariable!D$3:D$296,Baggrundsvariable!$A$3:$A$296,Samlet!$C3872,Baggrundsvariable!$C$3:$C$296,Samlet!$E3872)</f>
        <v>204836</v>
      </c>
      <c r="H3872" s="8">
        <f>SUMIFS(Baggrundsvariable!E$3:E$296,Baggrundsvariable!$A$3:$A$296,Samlet!$C3872,Baggrundsvariable!$C$3:$C$296,Samlet!$E3872)</f>
        <v>0.41666666666666669</v>
      </c>
      <c r="I3872" s="8">
        <f>SUMIFS(Baggrundsvariable!F$3:F$296,Baggrundsvariable!$A$3:$A$296,Samlet!$C3872,Baggrundsvariable!$C$3:$C$296,Samlet!$E3872)</f>
        <v>8.5</v>
      </c>
      <c r="J3872" s="8">
        <f>SUMIFS(Baggrundsvariable!G$3:G$296,Baggrundsvariable!$A$3:$A$296,Samlet!$C3872,Baggrundsvariable!$C$3:$C$296,Samlet!$E3872)</f>
        <v>22.7</v>
      </c>
      <c r="K3872" s="8">
        <f>SUMIFS(Baggrundsvariable!H$3:H$296,Baggrundsvariable!$A$3:$A$296,Samlet!$C3872,Baggrundsvariable!$C$3:$C$296,Samlet!$E3872)</f>
        <v>12.8</v>
      </c>
      <c r="L3872" s="8">
        <f>SUMIFS(Baggrundsvariable!I$3:I$296,Baggrundsvariable!$A$3:$A$296,Samlet!$C3872,Baggrundsvariable!$C$3:$C$296,Samlet!$E3872)</f>
        <v>4.6815144469390617</v>
      </c>
    </row>
    <row r="3873" spans="1:12">
      <c r="A3873">
        <v>6792</v>
      </c>
      <c r="B3873" t="s">
        <v>974</v>
      </c>
      <c r="C3873">
        <v>550</v>
      </c>
      <c r="D3873" t="s">
        <v>1294</v>
      </c>
      <c r="E3873">
        <v>2019</v>
      </c>
      <c r="F3873" s="15">
        <f>IF(VLOOKUP(IF($A3873&lt;1500,'BM011'!$D$5,IF($A3873&lt;1800,'BM011'!$D$5,IF($A3873&lt;2000,'BM011'!$D$5,$A3873))),'BM011'!$D$5:$U$607,'BM011'!U$609,0)="BRUG KOM",VLOOKUP($C3873,'BM010'!$C$5:$T$102,'BM010'!T$104,0),VLOOKUP(IF($A3873&lt;1500,'BM011'!$D$5,IF($A3873&lt;1800,'BM011'!$D$5,IF($A3873&lt;2000,'BM011'!$D$5,$A3873))),'BM011'!$D$5:$U$607,'BM011'!U$609,0))</f>
        <v>4906</v>
      </c>
      <c r="G3873">
        <f>SUMIFS(Baggrundsvariable!D$3:D$296,Baggrundsvariable!$A$3:$A$296,Samlet!$C3873,Baggrundsvariable!$C$3:$C$296,Samlet!$E3873)</f>
        <v>204836</v>
      </c>
      <c r="H3873" s="8">
        <f>SUMIFS(Baggrundsvariable!E$3:E$296,Baggrundsvariable!$A$3:$A$296,Samlet!$C3873,Baggrundsvariable!$C$3:$C$296,Samlet!$E3873)</f>
        <v>0.41666666666666669</v>
      </c>
      <c r="I3873" s="8">
        <f>SUMIFS(Baggrundsvariable!F$3:F$296,Baggrundsvariable!$A$3:$A$296,Samlet!$C3873,Baggrundsvariable!$C$3:$C$296,Samlet!$E3873)</f>
        <v>8.5</v>
      </c>
      <c r="J3873" s="8">
        <f>SUMIFS(Baggrundsvariable!G$3:G$296,Baggrundsvariable!$A$3:$A$296,Samlet!$C3873,Baggrundsvariable!$C$3:$C$296,Samlet!$E3873)</f>
        <v>22.7</v>
      </c>
      <c r="K3873" s="8">
        <f>SUMIFS(Baggrundsvariable!H$3:H$296,Baggrundsvariable!$A$3:$A$296,Samlet!$C3873,Baggrundsvariable!$C$3:$C$296,Samlet!$E3873)</f>
        <v>12.8</v>
      </c>
      <c r="L3873" s="8">
        <f>SUMIFS(Baggrundsvariable!I$3:I$296,Baggrundsvariable!$A$3:$A$296,Samlet!$C3873,Baggrundsvariable!$C$3:$C$296,Samlet!$E3873)</f>
        <v>4.6815144469390617</v>
      </c>
    </row>
    <row r="3874" spans="1:12">
      <c r="A3874">
        <v>6800</v>
      </c>
      <c r="B3874" t="s">
        <v>975</v>
      </c>
      <c r="C3874">
        <v>573</v>
      </c>
      <c r="D3874" t="s">
        <v>1299</v>
      </c>
      <c r="E3874">
        <v>2019</v>
      </c>
      <c r="F3874" s="15">
        <f>IF(VLOOKUP(IF($A3874&lt;1500,'BM011'!$D$5,IF($A3874&lt;1800,'BM011'!$D$5,IF($A3874&lt;2000,'BM011'!$D$5,$A3874))),'BM011'!$D$5:$U$607,'BM011'!U$609,0)="BRUG KOM",VLOOKUP($C3874,'BM010'!$C$5:$T$102,'BM010'!T$104,0),VLOOKUP(IF($A3874&lt;1500,'BM011'!$D$5,IF($A3874&lt;1800,'BM011'!$D$5,IF($A3874&lt;2000,'BM011'!$D$5,$A3874))),'BM011'!$D$5:$U$607,'BM011'!U$609,0))</f>
        <v>9557</v>
      </c>
      <c r="G3874">
        <f>SUMIFS(Baggrundsvariable!D$3:D$296,Baggrundsvariable!$A$3:$A$296,Samlet!$C3874,Baggrundsvariable!$C$3:$C$296,Samlet!$E3874)</f>
        <v>218754</v>
      </c>
      <c r="H3874" s="8">
        <f>SUMIFS(Baggrundsvariable!E$3:E$296,Baggrundsvariable!$A$3:$A$296,Samlet!$C3874,Baggrundsvariable!$C$3:$C$296,Samlet!$E3874)</f>
        <v>0.28333333333333327</v>
      </c>
      <c r="I3874" s="8">
        <f>SUMIFS(Baggrundsvariable!F$3:F$296,Baggrundsvariable!$A$3:$A$296,Samlet!$C3874,Baggrundsvariable!$C$3:$C$296,Samlet!$E3874)</f>
        <v>4.8</v>
      </c>
      <c r="J3874" s="8">
        <f>SUMIFS(Baggrundsvariable!G$3:G$296,Baggrundsvariable!$A$3:$A$296,Samlet!$C3874,Baggrundsvariable!$C$3:$C$296,Samlet!$E3874)</f>
        <v>15.4</v>
      </c>
      <c r="K3874" s="8">
        <f>SUMIFS(Baggrundsvariable!H$3:H$296,Baggrundsvariable!$A$3:$A$296,Samlet!$C3874,Baggrundsvariable!$C$3:$C$296,Samlet!$E3874)</f>
        <v>12.8</v>
      </c>
      <c r="L3874" s="8">
        <f>SUMIFS(Baggrundsvariable!I$3:I$296,Baggrundsvariable!$A$3:$A$296,Samlet!$C3874,Baggrundsvariable!$C$3:$C$296,Samlet!$E3874)</f>
        <v>4.6706736164800358</v>
      </c>
    </row>
    <row r="3875" spans="1:12">
      <c r="A3875">
        <v>6818</v>
      </c>
      <c r="B3875" t="s">
        <v>976</v>
      </c>
      <c r="C3875">
        <v>561</v>
      </c>
      <c r="D3875" t="s">
        <v>1298</v>
      </c>
      <c r="E3875">
        <v>2019</v>
      </c>
      <c r="F3875" s="15">
        <f>IF(VLOOKUP(IF($A3875&lt;1500,'BM011'!$D$5,IF($A3875&lt;1800,'BM011'!$D$5,IF($A3875&lt;2000,'BM011'!$D$5,$A3875))),'BM011'!$D$5:$U$607,'BM011'!U$609,0)="BRUG KOM",VLOOKUP($C3875,'BM010'!$C$5:$T$102,'BM010'!T$104,0),VLOOKUP(IF($A3875&lt;1500,'BM011'!$D$5,IF($A3875&lt;1800,'BM011'!$D$5,IF($A3875&lt;2000,'BM011'!$D$5,$A3875))),'BM011'!$D$5:$U$607,'BM011'!U$609,0))</f>
        <v>6640</v>
      </c>
      <c r="G3875">
        <f>SUMIFS(Baggrundsvariable!D$3:D$296,Baggrundsvariable!$A$3:$A$296,Samlet!$C3875,Baggrundsvariable!$C$3:$C$296,Samlet!$E3875)</f>
        <v>224598</v>
      </c>
      <c r="H3875" s="8">
        <f>SUMIFS(Baggrundsvariable!E$3:E$296,Baggrundsvariable!$A$3:$A$296,Samlet!$C3875,Baggrundsvariable!$C$3:$C$296,Samlet!$E3875)</f>
        <v>0.5</v>
      </c>
      <c r="I3875" s="8">
        <f>SUMIFS(Baggrundsvariable!F$3:F$296,Baggrundsvariable!$A$3:$A$296,Samlet!$C3875,Baggrundsvariable!$C$3:$C$296,Samlet!$E3875)</f>
        <v>6.8</v>
      </c>
      <c r="J3875" s="8">
        <f>SUMIFS(Baggrundsvariable!G$3:G$296,Baggrundsvariable!$A$3:$A$296,Samlet!$C3875,Baggrundsvariable!$C$3:$C$296,Samlet!$E3875)</f>
        <v>21.9</v>
      </c>
      <c r="K3875" s="8">
        <f>SUMIFS(Baggrundsvariable!H$3:H$296,Baggrundsvariable!$A$3:$A$296,Samlet!$C3875,Baggrundsvariable!$C$3:$C$296,Samlet!$E3875)</f>
        <v>13.3</v>
      </c>
      <c r="L3875" s="8">
        <f>SUMIFS(Baggrundsvariable!I$3:I$296,Baggrundsvariable!$A$3:$A$296,Samlet!$C3875,Baggrundsvariable!$C$3:$C$296,Samlet!$E3875)</f>
        <v>6.9462760782618096</v>
      </c>
    </row>
    <row r="3876" spans="1:12">
      <c r="A3876">
        <v>6818</v>
      </c>
      <c r="B3876" t="s">
        <v>976</v>
      </c>
      <c r="C3876">
        <v>573</v>
      </c>
      <c r="D3876" t="s">
        <v>1299</v>
      </c>
      <c r="E3876">
        <v>2019</v>
      </c>
      <c r="F3876" s="15">
        <f>IF(VLOOKUP(IF($A3876&lt;1500,'BM011'!$D$5,IF($A3876&lt;1800,'BM011'!$D$5,IF($A3876&lt;2000,'BM011'!$D$5,$A3876))),'BM011'!$D$5:$U$607,'BM011'!U$609,0)="BRUG KOM",VLOOKUP($C3876,'BM010'!$C$5:$T$102,'BM010'!T$104,0),VLOOKUP(IF($A3876&lt;1500,'BM011'!$D$5,IF($A3876&lt;1800,'BM011'!$D$5,IF($A3876&lt;2000,'BM011'!$D$5,$A3876))),'BM011'!$D$5:$U$607,'BM011'!U$609,0))</f>
        <v>6640</v>
      </c>
      <c r="G3876">
        <f>SUMIFS(Baggrundsvariable!D$3:D$296,Baggrundsvariable!$A$3:$A$296,Samlet!$C3876,Baggrundsvariable!$C$3:$C$296,Samlet!$E3876)</f>
        <v>218754</v>
      </c>
      <c r="H3876" s="8">
        <f>SUMIFS(Baggrundsvariable!E$3:E$296,Baggrundsvariable!$A$3:$A$296,Samlet!$C3876,Baggrundsvariable!$C$3:$C$296,Samlet!$E3876)</f>
        <v>0.28333333333333327</v>
      </c>
      <c r="I3876" s="8">
        <f>SUMIFS(Baggrundsvariable!F$3:F$296,Baggrundsvariable!$A$3:$A$296,Samlet!$C3876,Baggrundsvariable!$C$3:$C$296,Samlet!$E3876)</f>
        <v>4.8</v>
      </c>
      <c r="J3876" s="8">
        <f>SUMIFS(Baggrundsvariable!G$3:G$296,Baggrundsvariable!$A$3:$A$296,Samlet!$C3876,Baggrundsvariable!$C$3:$C$296,Samlet!$E3876)</f>
        <v>15.4</v>
      </c>
      <c r="K3876" s="8">
        <f>SUMIFS(Baggrundsvariable!H$3:H$296,Baggrundsvariable!$A$3:$A$296,Samlet!$C3876,Baggrundsvariable!$C$3:$C$296,Samlet!$E3876)</f>
        <v>12.8</v>
      </c>
      <c r="L3876" s="8">
        <f>SUMIFS(Baggrundsvariable!I$3:I$296,Baggrundsvariable!$A$3:$A$296,Samlet!$C3876,Baggrundsvariable!$C$3:$C$296,Samlet!$E3876)</f>
        <v>4.6706736164800358</v>
      </c>
    </row>
    <row r="3877" spans="1:12">
      <c r="A3877">
        <v>6823</v>
      </c>
      <c r="B3877" t="s">
        <v>977</v>
      </c>
      <c r="C3877">
        <v>530</v>
      </c>
      <c r="D3877" t="s">
        <v>1297</v>
      </c>
      <c r="E3877">
        <v>2019</v>
      </c>
      <c r="F3877" s="15">
        <f>IF(VLOOKUP(IF($A3877&lt;1500,'BM011'!$D$5,IF($A3877&lt;1800,'BM011'!$D$5,IF($A3877&lt;2000,'BM011'!$D$5,$A3877))),'BM011'!$D$5:$U$607,'BM011'!U$609,0)="BRUG KOM",VLOOKUP($C3877,'BM010'!$C$5:$T$102,'BM010'!T$104,0),VLOOKUP(IF($A3877&lt;1500,'BM011'!$D$5,IF($A3877&lt;1800,'BM011'!$D$5,IF($A3877&lt;2000,'BM011'!$D$5,$A3877))),'BM011'!$D$5:$U$607,'BM011'!U$609,0))</f>
        <v>4562</v>
      </c>
      <c r="G3877">
        <f>SUMIFS(Baggrundsvariable!D$3:D$296,Baggrundsvariable!$A$3:$A$296,Samlet!$C3877,Baggrundsvariable!$C$3:$C$296,Samlet!$E3877)</f>
        <v>231771</v>
      </c>
      <c r="H3877" s="8">
        <f>SUMIFS(Baggrundsvariable!E$3:E$296,Baggrundsvariable!$A$3:$A$296,Samlet!$C3877,Baggrundsvariable!$C$3:$C$296,Samlet!$E3877)</f>
        <v>0.29999999999999993</v>
      </c>
      <c r="I3877" s="8">
        <f>SUMIFS(Baggrundsvariable!F$3:F$296,Baggrundsvariable!$A$3:$A$296,Samlet!$C3877,Baggrundsvariable!$C$3:$C$296,Samlet!$E3877)</f>
        <v>4.7</v>
      </c>
      <c r="J3877" s="8">
        <f>SUMIFS(Baggrundsvariable!G$3:G$296,Baggrundsvariable!$A$3:$A$296,Samlet!$C3877,Baggrundsvariable!$C$3:$C$296,Samlet!$E3877)</f>
        <v>13.2</v>
      </c>
      <c r="K3877" s="8">
        <f>SUMIFS(Baggrundsvariable!H$3:H$296,Baggrundsvariable!$A$3:$A$296,Samlet!$C3877,Baggrundsvariable!$C$3:$C$296,Samlet!$E3877)</f>
        <v>11.2</v>
      </c>
      <c r="L3877" s="8">
        <f>SUMIFS(Baggrundsvariable!I$3:I$296,Baggrundsvariable!$A$3:$A$296,Samlet!$C3877,Baggrundsvariable!$C$3:$C$296,Samlet!$E3877)</f>
        <v>6.7028000225052038</v>
      </c>
    </row>
    <row r="3878" spans="1:12">
      <c r="A3878">
        <v>6823</v>
      </c>
      <c r="B3878" t="s">
        <v>977</v>
      </c>
      <c r="C3878">
        <v>573</v>
      </c>
      <c r="D3878" t="s">
        <v>1299</v>
      </c>
      <c r="E3878">
        <v>2019</v>
      </c>
      <c r="F3878" s="15">
        <f>IF(VLOOKUP(IF($A3878&lt;1500,'BM011'!$D$5,IF($A3878&lt;1800,'BM011'!$D$5,IF($A3878&lt;2000,'BM011'!$D$5,$A3878))),'BM011'!$D$5:$U$607,'BM011'!U$609,0)="BRUG KOM",VLOOKUP($C3878,'BM010'!$C$5:$T$102,'BM010'!T$104,0),VLOOKUP(IF($A3878&lt;1500,'BM011'!$D$5,IF($A3878&lt;1800,'BM011'!$D$5,IF($A3878&lt;2000,'BM011'!$D$5,$A3878))),'BM011'!$D$5:$U$607,'BM011'!U$609,0))</f>
        <v>4562</v>
      </c>
      <c r="G3878">
        <f>SUMIFS(Baggrundsvariable!D$3:D$296,Baggrundsvariable!$A$3:$A$296,Samlet!$C3878,Baggrundsvariable!$C$3:$C$296,Samlet!$E3878)</f>
        <v>218754</v>
      </c>
      <c r="H3878" s="8">
        <f>SUMIFS(Baggrundsvariable!E$3:E$296,Baggrundsvariable!$A$3:$A$296,Samlet!$C3878,Baggrundsvariable!$C$3:$C$296,Samlet!$E3878)</f>
        <v>0.28333333333333327</v>
      </c>
      <c r="I3878" s="8">
        <f>SUMIFS(Baggrundsvariable!F$3:F$296,Baggrundsvariable!$A$3:$A$296,Samlet!$C3878,Baggrundsvariable!$C$3:$C$296,Samlet!$E3878)</f>
        <v>4.8</v>
      </c>
      <c r="J3878" s="8">
        <f>SUMIFS(Baggrundsvariable!G$3:G$296,Baggrundsvariable!$A$3:$A$296,Samlet!$C3878,Baggrundsvariable!$C$3:$C$296,Samlet!$E3878)</f>
        <v>15.4</v>
      </c>
      <c r="K3878" s="8">
        <f>SUMIFS(Baggrundsvariable!H$3:H$296,Baggrundsvariable!$A$3:$A$296,Samlet!$C3878,Baggrundsvariable!$C$3:$C$296,Samlet!$E3878)</f>
        <v>12.8</v>
      </c>
      <c r="L3878" s="8">
        <f>SUMIFS(Baggrundsvariable!I$3:I$296,Baggrundsvariable!$A$3:$A$296,Samlet!$C3878,Baggrundsvariable!$C$3:$C$296,Samlet!$E3878)</f>
        <v>4.6706736164800358</v>
      </c>
    </row>
    <row r="3879" spans="1:12">
      <c r="A3879">
        <v>6830</v>
      </c>
      <c r="B3879" t="s">
        <v>978</v>
      </c>
      <c r="C3879">
        <v>760</v>
      </c>
      <c r="D3879" t="s">
        <v>1301</v>
      </c>
      <c r="E3879">
        <v>2019</v>
      </c>
      <c r="F3879" s="15">
        <f>IF(VLOOKUP(IF($A3879&lt;1500,'BM011'!$D$5,IF($A3879&lt;1800,'BM011'!$D$5,IF($A3879&lt;2000,'BM011'!$D$5,$A3879))),'BM011'!$D$5:$U$607,'BM011'!U$609,0)="BRUG KOM",VLOOKUP($C3879,'BM010'!$C$5:$T$102,'BM010'!T$104,0),VLOOKUP(IF($A3879&lt;1500,'BM011'!$D$5,IF($A3879&lt;1800,'BM011'!$D$5,IF($A3879&lt;2000,'BM011'!$D$5,$A3879))),'BM011'!$D$5:$U$607,'BM011'!U$609,0))</f>
        <v>5815</v>
      </c>
      <c r="G3879">
        <f>SUMIFS(Baggrundsvariable!D$3:D$296,Baggrundsvariable!$A$3:$A$296,Samlet!$C3879,Baggrundsvariable!$C$3:$C$296,Samlet!$E3879)</f>
        <v>221198</v>
      </c>
      <c r="H3879" s="8">
        <f>SUMIFS(Baggrundsvariable!E$3:E$296,Baggrundsvariable!$A$3:$A$296,Samlet!$C3879,Baggrundsvariable!$C$3:$C$296,Samlet!$E3879)</f>
        <v>0.30833333333333324</v>
      </c>
      <c r="I3879" s="8">
        <f>SUMIFS(Baggrundsvariable!F$3:F$296,Baggrundsvariable!$A$3:$A$296,Samlet!$C3879,Baggrundsvariable!$C$3:$C$296,Samlet!$E3879)</f>
        <v>2.7</v>
      </c>
      <c r="J3879" s="8">
        <f>SUMIFS(Baggrundsvariable!G$3:G$296,Baggrundsvariable!$A$3:$A$296,Samlet!$C3879,Baggrundsvariable!$C$3:$C$296,Samlet!$E3879)</f>
        <v>13.9</v>
      </c>
      <c r="K3879" s="8">
        <f>SUMIFS(Baggrundsvariable!H$3:H$296,Baggrundsvariable!$A$3:$A$296,Samlet!$C3879,Baggrundsvariable!$C$3:$C$296,Samlet!$E3879)</f>
        <v>12.5</v>
      </c>
      <c r="L3879" s="8">
        <f>SUMIFS(Baggrundsvariable!I$3:I$296,Baggrundsvariable!$A$3:$A$296,Samlet!$C3879,Baggrundsvariable!$C$3:$C$296,Samlet!$E3879)</f>
        <v>4.9681192559693947</v>
      </c>
    </row>
    <row r="3880" spans="1:12">
      <c r="A3880">
        <v>6830</v>
      </c>
      <c r="B3880" t="s">
        <v>978</v>
      </c>
      <c r="C3880">
        <v>573</v>
      </c>
      <c r="D3880" t="s">
        <v>1299</v>
      </c>
      <c r="E3880">
        <v>2019</v>
      </c>
      <c r="F3880" s="15">
        <f>IF(VLOOKUP(IF($A3880&lt;1500,'BM011'!$D$5,IF($A3880&lt;1800,'BM011'!$D$5,IF($A3880&lt;2000,'BM011'!$D$5,$A3880))),'BM011'!$D$5:$U$607,'BM011'!U$609,0)="BRUG KOM",VLOOKUP($C3880,'BM010'!$C$5:$T$102,'BM010'!T$104,0),VLOOKUP(IF($A3880&lt;1500,'BM011'!$D$5,IF($A3880&lt;1800,'BM011'!$D$5,IF($A3880&lt;2000,'BM011'!$D$5,$A3880))),'BM011'!$D$5:$U$607,'BM011'!U$609,0))</f>
        <v>5815</v>
      </c>
      <c r="G3880">
        <f>SUMIFS(Baggrundsvariable!D$3:D$296,Baggrundsvariable!$A$3:$A$296,Samlet!$C3880,Baggrundsvariable!$C$3:$C$296,Samlet!$E3880)</f>
        <v>218754</v>
      </c>
      <c r="H3880" s="8">
        <f>SUMIFS(Baggrundsvariable!E$3:E$296,Baggrundsvariable!$A$3:$A$296,Samlet!$C3880,Baggrundsvariable!$C$3:$C$296,Samlet!$E3880)</f>
        <v>0.28333333333333327</v>
      </c>
      <c r="I3880" s="8">
        <f>SUMIFS(Baggrundsvariable!F$3:F$296,Baggrundsvariable!$A$3:$A$296,Samlet!$C3880,Baggrundsvariable!$C$3:$C$296,Samlet!$E3880)</f>
        <v>4.8</v>
      </c>
      <c r="J3880" s="8">
        <f>SUMIFS(Baggrundsvariable!G$3:G$296,Baggrundsvariable!$A$3:$A$296,Samlet!$C3880,Baggrundsvariable!$C$3:$C$296,Samlet!$E3880)</f>
        <v>15.4</v>
      </c>
      <c r="K3880" s="8">
        <f>SUMIFS(Baggrundsvariable!H$3:H$296,Baggrundsvariable!$A$3:$A$296,Samlet!$C3880,Baggrundsvariable!$C$3:$C$296,Samlet!$E3880)</f>
        <v>12.8</v>
      </c>
      <c r="L3880" s="8">
        <f>SUMIFS(Baggrundsvariable!I$3:I$296,Baggrundsvariable!$A$3:$A$296,Samlet!$C3880,Baggrundsvariable!$C$3:$C$296,Samlet!$E3880)</f>
        <v>4.6706736164800358</v>
      </c>
    </row>
    <row r="3881" spans="1:12">
      <c r="A3881">
        <v>6840</v>
      </c>
      <c r="B3881" t="s">
        <v>979</v>
      </c>
      <c r="C3881">
        <v>573</v>
      </c>
      <c r="D3881" t="s">
        <v>1299</v>
      </c>
      <c r="E3881">
        <v>2019</v>
      </c>
      <c r="F3881" s="15">
        <f>IF(VLOOKUP(IF($A3881&lt;1500,'BM011'!$D$5,IF($A3881&lt;1800,'BM011'!$D$5,IF($A3881&lt;2000,'BM011'!$D$5,$A3881))),'BM011'!$D$5:$U$607,'BM011'!U$609,0)="BRUG KOM",VLOOKUP($C3881,'BM010'!$C$5:$T$102,'BM010'!T$104,0),VLOOKUP(IF($A3881&lt;1500,'BM011'!$D$5,IF($A3881&lt;1800,'BM011'!$D$5,IF($A3881&lt;2000,'BM011'!$D$5,$A3881))),'BM011'!$D$5:$U$607,'BM011'!U$609,0))</f>
        <v>8338.75</v>
      </c>
      <c r="G3881">
        <f>SUMIFS(Baggrundsvariable!D$3:D$296,Baggrundsvariable!$A$3:$A$296,Samlet!$C3881,Baggrundsvariable!$C$3:$C$296,Samlet!$E3881)</f>
        <v>218754</v>
      </c>
      <c r="H3881" s="8">
        <f>SUMIFS(Baggrundsvariable!E$3:E$296,Baggrundsvariable!$A$3:$A$296,Samlet!$C3881,Baggrundsvariable!$C$3:$C$296,Samlet!$E3881)</f>
        <v>0.28333333333333327</v>
      </c>
      <c r="I3881" s="8">
        <f>SUMIFS(Baggrundsvariable!F$3:F$296,Baggrundsvariable!$A$3:$A$296,Samlet!$C3881,Baggrundsvariable!$C$3:$C$296,Samlet!$E3881)</f>
        <v>4.8</v>
      </c>
      <c r="J3881" s="8">
        <f>SUMIFS(Baggrundsvariable!G$3:G$296,Baggrundsvariable!$A$3:$A$296,Samlet!$C3881,Baggrundsvariable!$C$3:$C$296,Samlet!$E3881)</f>
        <v>15.4</v>
      </c>
      <c r="K3881" s="8">
        <f>SUMIFS(Baggrundsvariable!H$3:H$296,Baggrundsvariable!$A$3:$A$296,Samlet!$C3881,Baggrundsvariable!$C$3:$C$296,Samlet!$E3881)</f>
        <v>12.8</v>
      </c>
      <c r="L3881" s="8">
        <f>SUMIFS(Baggrundsvariable!I$3:I$296,Baggrundsvariable!$A$3:$A$296,Samlet!$C3881,Baggrundsvariable!$C$3:$C$296,Samlet!$E3881)</f>
        <v>4.6706736164800358</v>
      </c>
    </row>
    <row r="3882" spans="1:12">
      <c r="A3882">
        <v>6851</v>
      </c>
      <c r="B3882" t="s">
        <v>980</v>
      </c>
      <c r="C3882">
        <v>573</v>
      </c>
      <c r="D3882" t="s">
        <v>1299</v>
      </c>
      <c r="E3882">
        <v>2019</v>
      </c>
      <c r="F3882" s="15">
        <f>IF(VLOOKUP(IF($A3882&lt;1500,'BM011'!$D$5,IF($A3882&lt;1800,'BM011'!$D$5,IF($A3882&lt;2000,'BM011'!$D$5,$A3882))),'BM011'!$D$5:$U$607,'BM011'!U$609,0)="BRUG KOM",VLOOKUP($C3882,'BM010'!$C$5:$T$102,'BM010'!T$104,0),VLOOKUP(IF($A3882&lt;1500,'BM011'!$D$5,IF($A3882&lt;1800,'BM011'!$D$5,IF($A3882&lt;2000,'BM011'!$D$5,$A3882))),'BM011'!$D$5:$U$607,'BM011'!U$609,0))</f>
        <v>7784</v>
      </c>
      <c r="G3882">
        <f>SUMIFS(Baggrundsvariable!D$3:D$296,Baggrundsvariable!$A$3:$A$296,Samlet!$C3882,Baggrundsvariable!$C$3:$C$296,Samlet!$E3882)</f>
        <v>218754</v>
      </c>
      <c r="H3882" s="8">
        <f>SUMIFS(Baggrundsvariable!E$3:E$296,Baggrundsvariable!$A$3:$A$296,Samlet!$C3882,Baggrundsvariable!$C$3:$C$296,Samlet!$E3882)</f>
        <v>0.28333333333333327</v>
      </c>
      <c r="I3882" s="8">
        <f>SUMIFS(Baggrundsvariable!F$3:F$296,Baggrundsvariable!$A$3:$A$296,Samlet!$C3882,Baggrundsvariable!$C$3:$C$296,Samlet!$E3882)</f>
        <v>4.8</v>
      </c>
      <c r="J3882" s="8">
        <f>SUMIFS(Baggrundsvariable!G$3:G$296,Baggrundsvariable!$A$3:$A$296,Samlet!$C3882,Baggrundsvariable!$C$3:$C$296,Samlet!$E3882)</f>
        <v>15.4</v>
      </c>
      <c r="K3882" s="8">
        <f>SUMIFS(Baggrundsvariable!H$3:H$296,Baggrundsvariable!$A$3:$A$296,Samlet!$C3882,Baggrundsvariable!$C$3:$C$296,Samlet!$E3882)</f>
        <v>12.8</v>
      </c>
      <c r="L3882" s="8">
        <f>SUMIFS(Baggrundsvariable!I$3:I$296,Baggrundsvariable!$A$3:$A$296,Samlet!$C3882,Baggrundsvariable!$C$3:$C$296,Samlet!$E3882)</f>
        <v>4.6706736164800358</v>
      </c>
    </row>
    <row r="3883" spans="1:12">
      <c r="A3883">
        <v>6852</v>
      </c>
      <c r="B3883" t="s">
        <v>981</v>
      </c>
      <c r="C3883">
        <v>573</v>
      </c>
      <c r="D3883" t="s">
        <v>1299</v>
      </c>
      <c r="E3883">
        <v>2019</v>
      </c>
      <c r="F3883" s="15">
        <f>IF(VLOOKUP(IF($A3883&lt;1500,'BM011'!$D$5,IF($A3883&lt;1800,'BM011'!$D$5,IF($A3883&lt;2000,'BM011'!$D$5,$A3883))),'BM011'!$D$5:$U$607,'BM011'!U$609,0)="BRUG KOM",VLOOKUP($C3883,'BM010'!$C$5:$T$102,'BM010'!T$104,0),VLOOKUP(IF($A3883&lt;1500,'BM011'!$D$5,IF($A3883&lt;1800,'BM011'!$D$5,IF($A3883&lt;2000,'BM011'!$D$5,$A3883))),'BM011'!$D$5:$U$607,'BM011'!U$609,0))</f>
        <v>7784</v>
      </c>
      <c r="G3883">
        <f>SUMIFS(Baggrundsvariable!D$3:D$296,Baggrundsvariable!$A$3:$A$296,Samlet!$C3883,Baggrundsvariable!$C$3:$C$296,Samlet!$E3883)</f>
        <v>218754</v>
      </c>
      <c r="H3883" s="8">
        <f>SUMIFS(Baggrundsvariable!E$3:E$296,Baggrundsvariable!$A$3:$A$296,Samlet!$C3883,Baggrundsvariable!$C$3:$C$296,Samlet!$E3883)</f>
        <v>0.28333333333333327</v>
      </c>
      <c r="I3883" s="8">
        <f>SUMIFS(Baggrundsvariable!F$3:F$296,Baggrundsvariable!$A$3:$A$296,Samlet!$C3883,Baggrundsvariable!$C$3:$C$296,Samlet!$E3883)</f>
        <v>4.8</v>
      </c>
      <c r="J3883" s="8">
        <f>SUMIFS(Baggrundsvariable!G$3:G$296,Baggrundsvariable!$A$3:$A$296,Samlet!$C3883,Baggrundsvariable!$C$3:$C$296,Samlet!$E3883)</f>
        <v>15.4</v>
      </c>
      <c r="K3883" s="8">
        <f>SUMIFS(Baggrundsvariable!H$3:H$296,Baggrundsvariable!$A$3:$A$296,Samlet!$C3883,Baggrundsvariable!$C$3:$C$296,Samlet!$E3883)</f>
        <v>12.8</v>
      </c>
      <c r="L3883" s="8">
        <f>SUMIFS(Baggrundsvariable!I$3:I$296,Baggrundsvariable!$A$3:$A$296,Samlet!$C3883,Baggrundsvariable!$C$3:$C$296,Samlet!$E3883)</f>
        <v>4.6706736164800358</v>
      </c>
    </row>
    <row r="3884" spans="1:12">
      <c r="A3884">
        <v>6853</v>
      </c>
      <c r="B3884" t="s">
        <v>982</v>
      </c>
      <c r="C3884">
        <v>573</v>
      </c>
      <c r="D3884" t="s">
        <v>1299</v>
      </c>
      <c r="E3884">
        <v>2019</v>
      </c>
      <c r="F3884" s="15">
        <f>IF(VLOOKUP(IF($A3884&lt;1500,'BM011'!$D$5,IF($A3884&lt;1800,'BM011'!$D$5,IF($A3884&lt;2000,'BM011'!$D$5,$A3884))),'BM011'!$D$5:$U$607,'BM011'!U$609,0)="BRUG KOM",VLOOKUP($C3884,'BM010'!$C$5:$T$102,'BM010'!T$104,0),VLOOKUP(IF($A3884&lt;1500,'BM011'!$D$5,IF($A3884&lt;1800,'BM011'!$D$5,IF($A3884&lt;2000,'BM011'!$D$5,$A3884))),'BM011'!$D$5:$U$607,'BM011'!U$609,0))</f>
        <v>7784</v>
      </c>
      <c r="G3884">
        <f>SUMIFS(Baggrundsvariable!D$3:D$296,Baggrundsvariable!$A$3:$A$296,Samlet!$C3884,Baggrundsvariable!$C$3:$C$296,Samlet!$E3884)</f>
        <v>218754</v>
      </c>
      <c r="H3884" s="8">
        <f>SUMIFS(Baggrundsvariable!E$3:E$296,Baggrundsvariable!$A$3:$A$296,Samlet!$C3884,Baggrundsvariable!$C$3:$C$296,Samlet!$E3884)</f>
        <v>0.28333333333333327</v>
      </c>
      <c r="I3884" s="8">
        <f>SUMIFS(Baggrundsvariable!F$3:F$296,Baggrundsvariable!$A$3:$A$296,Samlet!$C3884,Baggrundsvariable!$C$3:$C$296,Samlet!$E3884)</f>
        <v>4.8</v>
      </c>
      <c r="J3884" s="8">
        <f>SUMIFS(Baggrundsvariable!G$3:G$296,Baggrundsvariable!$A$3:$A$296,Samlet!$C3884,Baggrundsvariable!$C$3:$C$296,Samlet!$E3884)</f>
        <v>15.4</v>
      </c>
      <c r="K3884" s="8">
        <f>SUMIFS(Baggrundsvariable!H$3:H$296,Baggrundsvariable!$A$3:$A$296,Samlet!$C3884,Baggrundsvariable!$C$3:$C$296,Samlet!$E3884)</f>
        <v>12.8</v>
      </c>
      <c r="L3884" s="8">
        <f>SUMIFS(Baggrundsvariable!I$3:I$296,Baggrundsvariable!$A$3:$A$296,Samlet!$C3884,Baggrundsvariable!$C$3:$C$296,Samlet!$E3884)</f>
        <v>4.6706736164800358</v>
      </c>
    </row>
    <row r="3885" spans="1:12">
      <c r="A3885">
        <v>6854</v>
      </c>
      <c r="B3885" t="s">
        <v>983</v>
      </c>
      <c r="C3885">
        <v>573</v>
      </c>
      <c r="D3885" t="s">
        <v>1299</v>
      </c>
      <c r="E3885">
        <v>2019</v>
      </c>
      <c r="F3885" s="15">
        <f>IF(VLOOKUP(IF($A3885&lt;1500,'BM011'!$D$5,IF($A3885&lt;1800,'BM011'!$D$5,IF($A3885&lt;2000,'BM011'!$D$5,$A3885))),'BM011'!$D$5:$U$607,'BM011'!U$609,0)="BRUG KOM",VLOOKUP($C3885,'BM010'!$C$5:$T$102,'BM010'!T$104,0),VLOOKUP(IF($A3885&lt;1500,'BM011'!$D$5,IF($A3885&lt;1800,'BM011'!$D$5,IF($A3885&lt;2000,'BM011'!$D$5,$A3885))),'BM011'!$D$5:$U$607,'BM011'!U$609,0))</f>
        <v>7784</v>
      </c>
      <c r="G3885">
        <f>SUMIFS(Baggrundsvariable!D$3:D$296,Baggrundsvariable!$A$3:$A$296,Samlet!$C3885,Baggrundsvariable!$C$3:$C$296,Samlet!$E3885)</f>
        <v>218754</v>
      </c>
      <c r="H3885" s="8">
        <f>SUMIFS(Baggrundsvariable!E$3:E$296,Baggrundsvariable!$A$3:$A$296,Samlet!$C3885,Baggrundsvariable!$C$3:$C$296,Samlet!$E3885)</f>
        <v>0.28333333333333327</v>
      </c>
      <c r="I3885" s="8">
        <f>SUMIFS(Baggrundsvariable!F$3:F$296,Baggrundsvariable!$A$3:$A$296,Samlet!$C3885,Baggrundsvariable!$C$3:$C$296,Samlet!$E3885)</f>
        <v>4.8</v>
      </c>
      <c r="J3885" s="8">
        <f>SUMIFS(Baggrundsvariable!G$3:G$296,Baggrundsvariable!$A$3:$A$296,Samlet!$C3885,Baggrundsvariable!$C$3:$C$296,Samlet!$E3885)</f>
        <v>15.4</v>
      </c>
      <c r="K3885" s="8">
        <f>SUMIFS(Baggrundsvariable!H$3:H$296,Baggrundsvariable!$A$3:$A$296,Samlet!$C3885,Baggrundsvariable!$C$3:$C$296,Samlet!$E3885)</f>
        <v>12.8</v>
      </c>
      <c r="L3885" s="8">
        <f>SUMIFS(Baggrundsvariable!I$3:I$296,Baggrundsvariable!$A$3:$A$296,Samlet!$C3885,Baggrundsvariable!$C$3:$C$296,Samlet!$E3885)</f>
        <v>4.6706736164800358</v>
      </c>
    </row>
    <row r="3886" spans="1:12">
      <c r="A3886">
        <v>6855</v>
      </c>
      <c r="B3886" t="s">
        <v>984</v>
      </c>
      <c r="C3886">
        <v>573</v>
      </c>
      <c r="D3886" t="s">
        <v>1299</v>
      </c>
      <c r="E3886">
        <v>2019</v>
      </c>
      <c r="F3886" s="15">
        <f>IF(VLOOKUP(IF($A3886&lt;1500,'BM011'!$D$5,IF($A3886&lt;1800,'BM011'!$D$5,IF($A3886&lt;2000,'BM011'!$D$5,$A3886))),'BM011'!$D$5:$U$607,'BM011'!U$609,0)="BRUG KOM",VLOOKUP($C3886,'BM010'!$C$5:$T$102,'BM010'!T$104,0),VLOOKUP(IF($A3886&lt;1500,'BM011'!$D$5,IF($A3886&lt;1800,'BM011'!$D$5,IF($A3886&lt;2000,'BM011'!$D$5,$A3886))),'BM011'!$D$5:$U$607,'BM011'!U$609,0))</f>
        <v>5805</v>
      </c>
      <c r="G3886">
        <f>SUMIFS(Baggrundsvariable!D$3:D$296,Baggrundsvariable!$A$3:$A$296,Samlet!$C3886,Baggrundsvariable!$C$3:$C$296,Samlet!$E3886)</f>
        <v>218754</v>
      </c>
      <c r="H3886" s="8">
        <f>SUMIFS(Baggrundsvariable!E$3:E$296,Baggrundsvariable!$A$3:$A$296,Samlet!$C3886,Baggrundsvariable!$C$3:$C$296,Samlet!$E3886)</f>
        <v>0.28333333333333327</v>
      </c>
      <c r="I3886" s="8">
        <f>SUMIFS(Baggrundsvariable!F$3:F$296,Baggrundsvariable!$A$3:$A$296,Samlet!$C3886,Baggrundsvariable!$C$3:$C$296,Samlet!$E3886)</f>
        <v>4.8</v>
      </c>
      <c r="J3886" s="8">
        <f>SUMIFS(Baggrundsvariable!G$3:G$296,Baggrundsvariable!$A$3:$A$296,Samlet!$C3886,Baggrundsvariable!$C$3:$C$296,Samlet!$E3886)</f>
        <v>15.4</v>
      </c>
      <c r="K3886" s="8">
        <f>SUMIFS(Baggrundsvariable!H$3:H$296,Baggrundsvariable!$A$3:$A$296,Samlet!$C3886,Baggrundsvariable!$C$3:$C$296,Samlet!$E3886)</f>
        <v>12.8</v>
      </c>
      <c r="L3886" s="8">
        <f>SUMIFS(Baggrundsvariable!I$3:I$296,Baggrundsvariable!$A$3:$A$296,Samlet!$C3886,Baggrundsvariable!$C$3:$C$296,Samlet!$E3886)</f>
        <v>4.6706736164800358</v>
      </c>
    </row>
    <row r="3887" spans="1:12">
      <c r="A3887">
        <v>6857</v>
      </c>
      <c r="B3887" t="s">
        <v>985</v>
      </c>
      <c r="C3887">
        <v>573</v>
      </c>
      <c r="D3887" t="s">
        <v>1299</v>
      </c>
      <c r="E3887">
        <v>2019</v>
      </c>
      <c r="F3887" s="15">
        <f>IF(VLOOKUP(IF($A3887&lt;1500,'BM011'!$D$5,IF($A3887&lt;1800,'BM011'!$D$5,IF($A3887&lt;2000,'BM011'!$D$5,$A3887))),'BM011'!$D$5:$U$607,'BM011'!U$609,0)="BRUG KOM",VLOOKUP($C3887,'BM010'!$C$5:$T$102,'BM010'!T$104,0),VLOOKUP(IF($A3887&lt;1500,'BM011'!$D$5,IF($A3887&lt;1800,'BM011'!$D$5,IF($A3887&lt;2000,'BM011'!$D$5,$A3887))),'BM011'!$D$5:$U$607,'BM011'!U$609,0))</f>
        <v>7784</v>
      </c>
      <c r="G3887">
        <f>SUMIFS(Baggrundsvariable!D$3:D$296,Baggrundsvariable!$A$3:$A$296,Samlet!$C3887,Baggrundsvariable!$C$3:$C$296,Samlet!$E3887)</f>
        <v>218754</v>
      </c>
      <c r="H3887" s="8">
        <f>SUMIFS(Baggrundsvariable!E$3:E$296,Baggrundsvariable!$A$3:$A$296,Samlet!$C3887,Baggrundsvariable!$C$3:$C$296,Samlet!$E3887)</f>
        <v>0.28333333333333327</v>
      </c>
      <c r="I3887" s="8">
        <f>SUMIFS(Baggrundsvariable!F$3:F$296,Baggrundsvariable!$A$3:$A$296,Samlet!$C3887,Baggrundsvariable!$C$3:$C$296,Samlet!$E3887)</f>
        <v>4.8</v>
      </c>
      <c r="J3887" s="8">
        <f>SUMIFS(Baggrundsvariable!G$3:G$296,Baggrundsvariable!$A$3:$A$296,Samlet!$C3887,Baggrundsvariable!$C$3:$C$296,Samlet!$E3887)</f>
        <v>15.4</v>
      </c>
      <c r="K3887" s="8">
        <f>SUMIFS(Baggrundsvariable!H$3:H$296,Baggrundsvariable!$A$3:$A$296,Samlet!$C3887,Baggrundsvariable!$C$3:$C$296,Samlet!$E3887)</f>
        <v>12.8</v>
      </c>
      <c r="L3887" s="8">
        <f>SUMIFS(Baggrundsvariable!I$3:I$296,Baggrundsvariable!$A$3:$A$296,Samlet!$C3887,Baggrundsvariable!$C$3:$C$296,Samlet!$E3887)</f>
        <v>4.6706736164800358</v>
      </c>
    </row>
    <row r="3888" spans="1:12">
      <c r="A3888">
        <v>6862</v>
      </c>
      <c r="B3888" t="s">
        <v>986</v>
      </c>
      <c r="C3888">
        <v>573</v>
      </c>
      <c r="D3888" t="s">
        <v>1299</v>
      </c>
      <c r="E3888">
        <v>2019</v>
      </c>
      <c r="F3888" s="15">
        <f>IF(VLOOKUP(IF($A3888&lt;1500,'BM011'!$D$5,IF($A3888&lt;1800,'BM011'!$D$5,IF($A3888&lt;2000,'BM011'!$D$5,$A3888))),'BM011'!$D$5:$U$607,'BM011'!U$609,0)="BRUG KOM",VLOOKUP($C3888,'BM010'!$C$5:$T$102,'BM010'!T$104,0),VLOOKUP(IF($A3888&lt;1500,'BM011'!$D$5,IF($A3888&lt;1800,'BM011'!$D$5,IF($A3888&lt;2000,'BM011'!$D$5,$A3888))),'BM011'!$D$5:$U$607,'BM011'!U$609,0))</f>
        <v>7784</v>
      </c>
      <c r="G3888">
        <f>SUMIFS(Baggrundsvariable!D$3:D$296,Baggrundsvariable!$A$3:$A$296,Samlet!$C3888,Baggrundsvariable!$C$3:$C$296,Samlet!$E3888)</f>
        <v>218754</v>
      </c>
      <c r="H3888" s="8">
        <f>SUMIFS(Baggrundsvariable!E$3:E$296,Baggrundsvariable!$A$3:$A$296,Samlet!$C3888,Baggrundsvariable!$C$3:$C$296,Samlet!$E3888)</f>
        <v>0.28333333333333327</v>
      </c>
      <c r="I3888" s="8">
        <f>SUMIFS(Baggrundsvariable!F$3:F$296,Baggrundsvariable!$A$3:$A$296,Samlet!$C3888,Baggrundsvariable!$C$3:$C$296,Samlet!$E3888)</f>
        <v>4.8</v>
      </c>
      <c r="J3888" s="8">
        <f>SUMIFS(Baggrundsvariable!G$3:G$296,Baggrundsvariable!$A$3:$A$296,Samlet!$C3888,Baggrundsvariable!$C$3:$C$296,Samlet!$E3888)</f>
        <v>15.4</v>
      </c>
      <c r="K3888" s="8">
        <f>SUMIFS(Baggrundsvariable!H$3:H$296,Baggrundsvariable!$A$3:$A$296,Samlet!$C3888,Baggrundsvariable!$C$3:$C$296,Samlet!$E3888)</f>
        <v>12.8</v>
      </c>
      <c r="L3888" s="8">
        <f>SUMIFS(Baggrundsvariable!I$3:I$296,Baggrundsvariable!$A$3:$A$296,Samlet!$C3888,Baggrundsvariable!$C$3:$C$296,Samlet!$E3888)</f>
        <v>4.6706736164800358</v>
      </c>
    </row>
    <row r="3889" spans="1:12">
      <c r="A3889">
        <v>6870</v>
      </c>
      <c r="B3889" t="s">
        <v>987</v>
      </c>
      <c r="C3889">
        <v>760</v>
      </c>
      <c r="D3889" t="s">
        <v>1301</v>
      </c>
      <c r="E3889">
        <v>2019</v>
      </c>
      <c r="F3889" s="15">
        <f>IF(VLOOKUP(IF($A3889&lt;1500,'BM011'!$D$5,IF($A3889&lt;1800,'BM011'!$D$5,IF($A3889&lt;2000,'BM011'!$D$5,$A3889))),'BM011'!$D$5:$U$607,'BM011'!U$609,0)="BRUG KOM",VLOOKUP($C3889,'BM010'!$C$5:$T$102,'BM010'!T$104,0),VLOOKUP(IF($A3889&lt;1500,'BM011'!$D$5,IF($A3889&lt;1800,'BM011'!$D$5,IF($A3889&lt;2000,'BM011'!$D$5,$A3889))),'BM011'!$D$5:$U$607,'BM011'!U$609,0))</f>
        <v>5839</v>
      </c>
      <c r="G3889">
        <f>SUMIFS(Baggrundsvariable!D$3:D$296,Baggrundsvariable!$A$3:$A$296,Samlet!$C3889,Baggrundsvariable!$C$3:$C$296,Samlet!$E3889)</f>
        <v>221198</v>
      </c>
      <c r="H3889" s="8">
        <f>SUMIFS(Baggrundsvariable!E$3:E$296,Baggrundsvariable!$A$3:$A$296,Samlet!$C3889,Baggrundsvariable!$C$3:$C$296,Samlet!$E3889)</f>
        <v>0.30833333333333324</v>
      </c>
      <c r="I3889" s="8">
        <f>SUMIFS(Baggrundsvariable!F$3:F$296,Baggrundsvariable!$A$3:$A$296,Samlet!$C3889,Baggrundsvariable!$C$3:$C$296,Samlet!$E3889)</f>
        <v>2.7</v>
      </c>
      <c r="J3889" s="8">
        <f>SUMIFS(Baggrundsvariable!G$3:G$296,Baggrundsvariable!$A$3:$A$296,Samlet!$C3889,Baggrundsvariable!$C$3:$C$296,Samlet!$E3889)</f>
        <v>13.9</v>
      </c>
      <c r="K3889" s="8">
        <f>SUMIFS(Baggrundsvariable!H$3:H$296,Baggrundsvariable!$A$3:$A$296,Samlet!$C3889,Baggrundsvariable!$C$3:$C$296,Samlet!$E3889)</f>
        <v>12.5</v>
      </c>
      <c r="L3889" s="8">
        <f>SUMIFS(Baggrundsvariable!I$3:I$296,Baggrundsvariable!$A$3:$A$296,Samlet!$C3889,Baggrundsvariable!$C$3:$C$296,Samlet!$E3889)</f>
        <v>4.9681192559693947</v>
      </c>
    </row>
    <row r="3890" spans="1:12">
      <c r="A3890">
        <v>6870</v>
      </c>
      <c r="B3890" t="s">
        <v>987</v>
      </c>
      <c r="C3890">
        <v>573</v>
      </c>
      <c r="D3890" t="s">
        <v>1299</v>
      </c>
      <c r="E3890">
        <v>2019</v>
      </c>
      <c r="F3890" s="15">
        <f>IF(VLOOKUP(IF($A3890&lt;1500,'BM011'!$D$5,IF($A3890&lt;1800,'BM011'!$D$5,IF($A3890&lt;2000,'BM011'!$D$5,$A3890))),'BM011'!$D$5:$U$607,'BM011'!U$609,0)="BRUG KOM",VLOOKUP($C3890,'BM010'!$C$5:$T$102,'BM010'!T$104,0),VLOOKUP(IF($A3890&lt;1500,'BM011'!$D$5,IF($A3890&lt;1800,'BM011'!$D$5,IF($A3890&lt;2000,'BM011'!$D$5,$A3890))),'BM011'!$D$5:$U$607,'BM011'!U$609,0))</f>
        <v>5839</v>
      </c>
      <c r="G3890">
        <f>SUMIFS(Baggrundsvariable!D$3:D$296,Baggrundsvariable!$A$3:$A$296,Samlet!$C3890,Baggrundsvariable!$C$3:$C$296,Samlet!$E3890)</f>
        <v>218754</v>
      </c>
      <c r="H3890" s="8">
        <f>SUMIFS(Baggrundsvariable!E$3:E$296,Baggrundsvariable!$A$3:$A$296,Samlet!$C3890,Baggrundsvariable!$C$3:$C$296,Samlet!$E3890)</f>
        <v>0.28333333333333327</v>
      </c>
      <c r="I3890" s="8">
        <f>SUMIFS(Baggrundsvariable!F$3:F$296,Baggrundsvariable!$A$3:$A$296,Samlet!$C3890,Baggrundsvariable!$C$3:$C$296,Samlet!$E3890)</f>
        <v>4.8</v>
      </c>
      <c r="J3890" s="8">
        <f>SUMIFS(Baggrundsvariable!G$3:G$296,Baggrundsvariable!$A$3:$A$296,Samlet!$C3890,Baggrundsvariable!$C$3:$C$296,Samlet!$E3890)</f>
        <v>15.4</v>
      </c>
      <c r="K3890" s="8">
        <f>SUMIFS(Baggrundsvariable!H$3:H$296,Baggrundsvariable!$A$3:$A$296,Samlet!$C3890,Baggrundsvariable!$C$3:$C$296,Samlet!$E3890)</f>
        <v>12.8</v>
      </c>
      <c r="L3890" s="8">
        <f>SUMIFS(Baggrundsvariable!I$3:I$296,Baggrundsvariable!$A$3:$A$296,Samlet!$C3890,Baggrundsvariable!$C$3:$C$296,Samlet!$E3890)</f>
        <v>4.6706736164800358</v>
      </c>
    </row>
    <row r="3891" spans="1:12">
      <c r="A3891">
        <v>6880</v>
      </c>
      <c r="B3891" t="s">
        <v>988</v>
      </c>
      <c r="C3891">
        <v>760</v>
      </c>
      <c r="D3891" t="s">
        <v>1301</v>
      </c>
      <c r="E3891">
        <v>2019</v>
      </c>
      <c r="F3891" s="15">
        <f>IF(VLOOKUP(IF($A3891&lt;1500,'BM011'!$D$5,IF($A3891&lt;1800,'BM011'!$D$5,IF($A3891&lt;2000,'BM011'!$D$5,$A3891))),'BM011'!$D$5:$U$607,'BM011'!U$609,0)="BRUG KOM",VLOOKUP($C3891,'BM010'!$C$5:$T$102,'BM010'!T$104,0),VLOOKUP(IF($A3891&lt;1500,'BM011'!$D$5,IF($A3891&lt;1800,'BM011'!$D$5,IF($A3891&lt;2000,'BM011'!$D$5,$A3891))),'BM011'!$D$5:$U$607,'BM011'!U$609,0))</f>
        <v>5291</v>
      </c>
      <c r="G3891">
        <f>SUMIFS(Baggrundsvariable!D$3:D$296,Baggrundsvariable!$A$3:$A$296,Samlet!$C3891,Baggrundsvariable!$C$3:$C$296,Samlet!$E3891)</f>
        <v>221198</v>
      </c>
      <c r="H3891" s="8">
        <f>SUMIFS(Baggrundsvariable!E$3:E$296,Baggrundsvariable!$A$3:$A$296,Samlet!$C3891,Baggrundsvariable!$C$3:$C$296,Samlet!$E3891)</f>
        <v>0.30833333333333324</v>
      </c>
      <c r="I3891" s="8">
        <f>SUMIFS(Baggrundsvariable!F$3:F$296,Baggrundsvariable!$A$3:$A$296,Samlet!$C3891,Baggrundsvariable!$C$3:$C$296,Samlet!$E3891)</f>
        <v>2.7</v>
      </c>
      <c r="J3891" s="8">
        <f>SUMIFS(Baggrundsvariable!G$3:G$296,Baggrundsvariable!$A$3:$A$296,Samlet!$C3891,Baggrundsvariable!$C$3:$C$296,Samlet!$E3891)</f>
        <v>13.9</v>
      </c>
      <c r="K3891" s="8">
        <f>SUMIFS(Baggrundsvariable!H$3:H$296,Baggrundsvariable!$A$3:$A$296,Samlet!$C3891,Baggrundsvariable!$C$3:$C$296,Samlet!$E3891)</f>
        <v>12.5</v>
      </c>
      <c r="L3891" s="8">
        <f>SUMIFS(Baggrundsvariable!I$3:I$296,Baggrundsvariable!$A$3:$A$296,Samlet!$C3891,Baggrundsvariable!$C$3:$C$296,Samlet!$E3891)</f>
        <v>4.9681192559693947</v>
      </c>
    </row>
    <row r="3892" spans="1:12">
      <c r="A3892">
        <v>6880</v>
      </c>
      <c r="B3892" t="s">
        <v>988</v>
      </c>
      <c r="C3892">
        <v>573</v>
      </c>
      <c r="D3892" t="s">
        <v>1299</v>
      </c>
      <c r="E3892">
        <v>2019</v>
      </c>
      <c r="F3892" s="15">
        <f>IF(VLOOKUP(IF($A3892&lt;1500,'BM011'!$D$5,IF($A3892&lt;1800,'BM011'!$D$5,IF($A3892&lt;2000,'BM011'!$D$5,$A3892))),'BM011'!$D$5:$U$607,'BM011'!U$609,0)="BRUG KOM",VLOOKUP($C3892,'BM010'!$C$5:$T$102,'BM010'!T$104,0),VLOOKUP(IF($A3892&lt;1500,'BM011'!$D$5,IF($A3892&lt;1800,'BM011'!$D$5,IF($A3892&lt;2000,'BM011'!$D$5,$A3892))),'BM011'!$D$5:$U$607,'BM011'!U$609,0))</f>
        <v>5291</v>
      </c>
      <c r="G3892">
        <f>SUMIFS(Baggrundsvariable!D$3:D$296,Baggrundsvariable!$A$3:$A$296,Samlet!$C3892,Baggrundsvariable!$C$3:$C$296,Samlet!$E3892)</f>
        <v>218754</v>
      </c>
      <c r="H3892" s="8">
        <f>SUMIFS(Baggrundsvariable!E$3:E$296,Baggrundsvariable!$A$3:$A$296,Samlet!$C3892,Baggrundsvariable!$C$3:$C$296,Samlet!$E3892)</f>
        <v>0.28333333333333327</v>
      </c>
      <c r="I3892" s="8">
        <f>SUMIFS(Baggrundsvariable!F$3:F$296,Baggrundsvariable!$A$3:$A$296,Samlet!$C3892,Baggrundsvariable!$C$3:$C$296,Samlet!$E3892)</f>
        <v>4.8</v>
      </c>
      <c r="J3892" s="8">
        <f>SUMIFS(Baggrundsvariable!G$3:G$296,Baggrundsvariable!$A$3:$A$296,Samlet!$C3892,Baggrundsvariable!$C$3:$C$296,Samlet!$E3892)</f>
        <v>15.4</v>
      </c>
      <c r="K3892" s="8">
        <f>SUMIFS(Baggrundsvariable!H$3:H$296,Baggrundsvariable!$A$3:$A$296,Samlet!$C3892,Baggrundsvariable!$C$3:$C$296,Samlet!$E3892)</f>
        <v>12.8</v>
      </c>
      <c r="L3892" s="8">
        <f>SUMIFS(Baggrundsvariable!I$3:I$296,Baggrundsvariable!$A$3:$A$296,Samlet!$C3892,Baggrundsvariable!$C$3:$C$296,Samlet!$E3892)</f>
        <v>4.6706736164800358</v>
      </c>
    </row>
    <row r="3893" spans="1:12">
      <c r="A3893">
        <v>6893</v>
      </c>
      <c r="B3893" t="s">
        <v>989</v>
      </c>
      <c r="C3893">
        <v>760</v>
      </c>
      <c r="D3893" t="s">
        <v>1301</v>
      </c>
      <c r="E3893">
        <v>2019</v>
      </c>
      <c r="F3893" s="15">
        <f>IF(VLOOKUP(IF($A3893&lt;1500,'BM011'!$D$5,IF($A3893&lt;1800,'BM011'!$D$5,IF($A3893&lt;2000,'BM011'!$D$5,$A3893))),'BM011'!$D$5:$U$607,'BM011'!U$609,0)="BRUG KOM",VLOOKUP($C3893,'BM010'!$C$5:$T$102,'BM010'!T$104,0),VLOOKUP(IF($A3893&lt;1500,'BM011'!$D$5,IF($A3893&lt;1800,'BM011'!$D$5,IF($A3893&lt;2000,'BM011'!$D$5,$A3893))),'BM011'!$D$5:$U$607,'BM011'!U$609,0))</f>
        <v>3581</v>
      </c>
      <c r="G3893">
        <f>SUMIFS(Baggrundsvariable!D$3:D$296,Baggrundsvariable!$A$3:$A$296,Samlet!$C3893,Baggrundsvariable!$C$3:$C$296,Samlet!$E3893)</f>
        <v>221198</v>
      </c>
      <c r="H3893" s="8">
        <f>SUMIFS(Baggrundsvariable!E$3:E$296,Baggrundsvariable!$A$3:$A$296,Samlet!$C3893,Baggrundsvariable!$C$3:$C$296,Samlet!$E3893)</f>
        <v>0.30833333333333324</v>
      </c>
      <c r="I3893" s="8">
        <f>SUMIFS(Baggrundsvariable!F$3:F$296,Baggrundsvariable!$A$3:$A$296,Samlet!$C3893,Baggrundsvariable!$C$3:$C$296,Samlet!$E3893)</f>
        <v>2.7</v>
      </c>
      <c r="J3893" s="8">
        <f>SUMIFS(Baggrundsvariable!G$3:G$296,Baggrundsvariable!$A$3:$A$296,Samlet!$C3893,Baggrundsvariable!$C$3:$C$296,Samlet!$E3893)</f>
        <v>13.9</v>
      </c>
      <c r="K3893" s="8">
        <f>SUMIFS(Baggrundsvariable!H$3:H$296,Baggrundsvariable!$A$3:$A$296,Samlet!$C3893,Baggrundsvariable!$C$3:$C$296,Samlet!$E3893)</f>
        <v>12.5</v>
      </c>
      <c r="L3893" s="8">
        <f>SUMIFS(Baggrundsvariable!I$3:I$296,Baggrundsvariable!$A$3:$A$296,Samlet!$C3893,Baggrundsvariable!$C$3:$C$296,Samlet!$E3893)</f>
        <v>4.9681192559693947</v>
      </c>
    </row>
    <row r="3894" spans="1:12">
      <c r="A3894">
        <v>6900</v>
      </c>
      <c r="B3894" t="s">
        <v>990</v>
      </c>
      <c r="C3894">
        <v>760</v>
      </c>
      <c r="D3894" t="s">
        <v>1301</v>
      </c>
      <c r="E3894">
        <v>2019</v>
      </c>
      <c r="F3894" s="15">
        <f>IF(VLOOKUP(IF($A3894&lt;1500,'BM011'!$D$5,IF($A3894&lt;1800,'BM011'!$D$5,IF($A3894&lt;2000,'BM011'!$D$5,$A3894))),'BM011'!$D$5:$U$607,'BM011'!U$609,0)="BRUG KOM",VLOOKUP($C3894,'BM010'!$C$5:$T$102,'BM010'!T$104,0),VLOOKUP(IF($A3894&lt;1500,'BM011'!$D$5,IF($A3894&lt;1800,'BM011'!$D$5,IF($A3894&lt;2000,'BM011'!$D$5,$A3894))),'BM011'!$D$5:$U$607,'BM011'!U$609,0))</f>
        <v>6970.75</v>
      </c>
      <c r="G3894">
        <f>SUMIFS(Baggrundsvariable!D$3:D$296,Baggrundsvariable!$A$3:$A$296,Samlet!$C3894,Baggrundsvariable!$C$3:$C$296,Samlet!$E3894)</f>
        <v>221198</v>
      </c>
      <c r="H3894" s="8">
        <f>SUMIFS(Baggrundsvariable!E$3:E$296,Baggrundsvariable!$A$3:$A$296,Samlet!$C3894,Baggrundsvariable!$C$3:$C$296,Samlet!$E3894)</f>
        <v>0.30833333333333324</v>
      </c>
      <c r="I3894" s="8">
        <f>SUMIFS(Baggrundsvariable!F$3:F$296,Baggrundsvariable!$A$3:$A$296,Samlet!$C3894,Baggrundsvariable!$C$3:$C$296,Samlet!$E3894)</f>
        <v>2.7</v>
      </c>
      <c r="J3894" s="8">
        <f>SUMIFS(Baggrundsvariable!G$3:G$296,Baggrundsvariable!$A$3:$A$296,Samlet!$C3894,Baggrundsvariable!$C$3:$C$296,Samlet!$E3894)</f>
        <v>13.9</v>
      </c>
      <c r="K3894" s="8">
        <f>SUMIFS(Baggrundsvariable!H$3:H$296,Baggrundsvariable!$A$3:$A$296,Samlet!$C3894,Baggrundsvariable!$C$3:$C$296,Samlet!$E3894)</f>
        <v>12.5</v>
      </c>
      <c r="L3894" s="8">
        <f>SUMIFS(Baggrundsvariable!I$3:I$296,Baggrundsvariable!$A$3:$A$296,Samlet!$C3894,Baggrundsvariable!$C$3:$C$296,Samlet!$E3894)</f>
        <v>4.9681192559693947</v>
      </c>
    </row>
    <row r="3895" spans="1:12">
      <c r="A3895">
        <v>6920</v>
      </c>
      <c r="B3895" t="s">
        <v>991</v>
      </c>
      <c r="C3895">
        <v>760</v>
      </c>
      <c r="D3895" t="s">
        <v>1301</v>
      </c>
      <c r="E3895">
        <v>2019</v>
      </c>
      <c r="F3895" s="15">
        <f>IF(VLOOKUP(IF($A3895&lt;1500,'BM011'!$D$5,IF($A3895&lt;1800,'BM011'!$D$5,IF($A3895&lt;2000,'BM011'!$D$5,$A3895))),'BM011'!$D$5:$U$607,'BM011'!U$609,0)="BRUG KOM",VLOOKUP($C3895,'BM010'!$C$5:$T$102,'BM010'!T$104,0),VLOOKUP(IF($A3895&lt;1500,'BM011'!$D$5,IF($A3895&lt;1800,'BM011'!$D$5,IF($A3895&lt;2000,'BM011'!$D$5,$A3895))),'BM011'!$D$5:$U$607,'BM011'!U$609,0))</f>
        <v>6738.5</v>
      </c>
      <c r="G3895">
        <f>SUMIFS(Baggrundsvariable!D$3:D$296,Baggrundsvariable!$A$3:$A$296,Samlet!$C3895,Baggrundsvariable!$C$3:$C$296,Samlet!$E3895)</f>
        <v>221198</v>
      </c>
      <c r="H3895" s="8">
        <f>SUMIFS(Baggrundsvariable!E$3:E$296,Baggrundsvariable!$A$3:$A$296,Samlet!$C3895,Baggrundsvariable!$C$3:$C$296,Samlet!$E3895)</f>
        <v>0.30833333333333324</v>
      </c>
      <c r="I3895" s="8">
        <f>SUMIFS(Baggrundsvariable!F$3:F$296,Baggrundsvariable!$A$3:$A$296,Samlet!$C3895,Baggrundsvariable!$C$3:$C$296,Samlet!$E3895)</f>
        <v>2.7</v>
      </c>
      <c r="J3895" s="8">
        <f>SUMIFS(Baggrundsvariable!G$3:G$296,Baggrundsvariable!$A$3:$A$296,Samlet!$C3895,Baggrundsvariable!$C$3:$C$296,Samlet!$E3895)</f>
        <v>13.9</v>
      </c>
      <c r="K3895" s="8">
        <f>SUMIFS(Baggrundsvariable!H$3:H$296,Baggrundsvariable!$A$3:$A$296,Samlet!$C3895,Baggrundsvariable!$C$3:$C$296,Samlet!$E3895)</f>
        <v>12.5</v>
      </c>
      <c r="L3895" s="8">
        <f>SUMIFS(Baggrundsvariable!I$3:I$296,Baggrundsvariable!$A$3:$A$296,Samlet!$C3895,Baggrundsvariable!$C$3:$C$296,Samlet!$E3895)</f>
        <v>4.9681192559693947</v>
      </c>
    </row>
    <row r="3896" spans="1:12">
      <c r="A3896">
        <v>6933</v>
      </c>
      <c r="B3896" t="s">
        <v>992</v>
      </c>
      <c r="C3896">
        <v>657</v>
      </c>
      <c r="D3896" t="s">
        <v>1302</v>
      </c>
      <c r="E3896">
        <v>2019</v>
      </c>
      <c r="F3896" s="15">
        <f>IF(VLOOKUP(IF($A3896&lt;1500,'BM011'!$D$5,IF($A3896&lt;1800,'BM011'!$D$5,IF($A3896&lt;2000,'BM011'!$D$5,$A3896))),'BM011'!$D$5:$U$607,'BM011'!U$609,0)="BRUG KOM",VLOOKUP($C3896,'BM010'!$C$5:$T$102,'BM010'!T$104,0),VLOOKUP(IF($A3896&lt;1500,'BM011'!$D$5,IF($A3896&lt;1800,'BM011'!$D$5,IF($A3896&lt;2000,'BM011'!$D$5,$A3896))),'BM011'!$D$5:$U$607,'BM011'!U$609,0))</f>
        <v>7339</v>
      </c>
      <c r="G3896">
        <f>SUMIFS(Baggrundsvariable!D$3:D$296,Baggrundsvariable!$A$3:$A$296,Samlet!$C3896,Baggrundsvariable!$C$3:$C$296,Samlet!$E3896)</f>
        <v>229212</v>
      </c>
      <c r="H3896" s="8">
        <f>SUMIFS(Baggrundsvariable!E$3:E$296,Baggrundsvariable!$A$3:$A$296,Samlet!$C3896,Baggrundsvariable!$C$3:$C$296,Samlet!$E3896)</f>
        <v>0.55833333333333335</v>
      </c>
      <c r="I3896" s="8">
        <f>SUMIFS(Baggrundsvariable!F$3:F$296,Baggrundsvariable!$A$3:$A$296,Samlet!$C3896,Baggrundsvariable!$C$3:$C$296,Samlet!$E3896)</f>
        <v>6.7</v>
      </c>
      <c r="J3896" s="8">
        <f>SUMIFS(Baggrundsvariable!G$3:G$296,Baggrundsvariable!$A$3:$A$296,Samlet!$C3896,Baggrundsvariable!$C$3:$C$296,Samlet!$E3896)</f>
        <v>18.100000000000001</v>
      </c>
      <c r="K3896" s="8">
        <f>SUMIFS(Baggrundsvariable!H$3:H$296,Baggrundsvariable!$A$3:$A$296,Samlet!$C3896,Baggrundsvariable!$C$3:$C$296,Samlet!$E3896)</f>
        <v>11.4</v>
      </c>
      <c r="L3896" s="8">
        <f>SUMIFS(Baggrundsvariable!I$3:I$296,Baggrundsvariable!$A$3:$A$296,Samlet!$C3896,Baggrundsvariable!$C$3:$C$296,Samlet!$E3896)</f>
        <v>7.0274611559015225</v>
      </c>
    </row>
    <row r="3897" spans="1:12">
      <c r="A3897">
        <v>6933</v>
      </c>
      <c r="B3897" t="s">
        <v>992</v>
      </c>
      <c r="C3897">
        <v>760</v>
      </c>
      <c r="D3897" t="s">
        <v>1301</v>
      </c>
      <c r="E3897">
        <v>2019</v>
      </c>
      <c r="F3897" s="15">
        <f>IF(VLOOKUP(IF($A3897&lt;1500,'BM011'!$D$5,IF($A3897&lt;1800,'BM011'!$D$5,IF($A3897&lt;2000,'BM011'!$D$5,$A3897))),'BM011'!$D$5:$U$607,'BM011'!U$609,0)="BRUG KOM",VLOOKUP($C3897,'BM010'!$C$5:$T$102,'BM010'!T$104,0),VLOOKUP(IF($A3897&lt;1500,'BM011'!$D$5,IF($A3897&lt;1800,'BM011'!$D$5,IF($A3897&lt;2000,'BM011'!$D$5,$A3897))),'BM011'!$D$5:$U$607,'BM011'!U$609,0))</f>
        <v>7339</v>
      </c>
      <c r="G3897">
        <f>SUMIFS(Baggrundsvariable!D$3:D$296,Baggrundsvariable!$A$3:$A$296,Samlet!$C3897,Baggrundsvariable!$C$3:$C$296,Samlet!$E3897)</f>
        <v>221198</v>
      </c>
      <c r="H3897" s="8">
        <f>SUMIFS(Baggrundsvariable!E$3:E$296,Baggrundsvariable!$A$3:$A$296,Samlet!$C3897,Baggrundsvariable!$C$3:$C$296,Samlet!$E3897)</f>
        <v>0.30833333333333324</v>
      </c>
      <c r="I3897" s="8">
        <f>SUMIFS(Baggrundsvariable!F$3:F$296,Baggrundsvariable!$A$3:$A$296,Samlet!$C3897,Baggrundsvariable!$C$3:$C$296,Samlet!$E3897)</f>
        <v>2.7</v>
      </c>
      <c r="J3897" s="8">
        <f>SUMIFS(Baggrundsvariable!G$3:G$296,Baggrundsvariable!$A$3:$A$296,Samlet!$C3897,Baggrundsvariable!$C$3:$C$296,Samlet!$E3897)</f>
        <v>13.9</v>
      </c>
      <c r="K3897" s="8">
        <f>SUMIFS(Baggrundsvariable!H$3:H$296,Baggrundsvariable!$A$3:$A$296,Samlet!$C3897,Baggrundsvariable!$C$3:$C$296,Samlet!$E3897)</f>
        <v>12.5</v>
      </c>
      <c r="L3897" s="8">
        <f>SUMIFS(Baggrundsvariable!I$3:I$296,Baggrundsvariable!$A$3:$A$296,Samlet!$C3897,Baggrundsvariable!$C$3:$C$296,Samlet!$E3897)</f>
        <v>4.9681192559693947</v>
      </c>
    </row>
    <row r="3898" spans="1:12">
      <c r="A3898">
        <v>6940</v>
      </c>
      <c r="B3898" t="s">
        <v>993</v>
      </c>
      <c r="C3898">
        <v>760</v>
      </c>
      <c r="D3898" t="s">
        <v>1301</v>
      </c>
      <c r="E3898">
        <v>2019</v>
      </c>
      <c r="F3898" s="15">
        <f>IF(VLOOKUP(IF($A3898&lt;1500,'BM011'!$D$5,IF($A3898&lt;1800,'BM011'!$D$5,IF($A3898&lt;2000,'BM011'!$D$5,$A3898))),'BM011'!$D$5:$U$607,'BM011'!U$609,0)="BRUG KOM",VLOOKUP($C3898,'BM010'!$C$5:$T$102,'BM010'!T$104,0),VLOOKUP(IF($A3898&lt;1500,'BM011'!$D$5,IF($A3898&lt;1800,'BM011'!$D$5,IF($A3898&lt;2000,'BM011'!$D$5,$A3898))),'BM011'!$D$5:$U$607,'BM011'!U$609,0))</f>
        <v>3676</v>
      </c>
      <c r="G3898">
        <f>SUMIFS(Baggrundsvariable!D$3:D$296,Baggrundsvariable!$A$3:$A$296,Samlet!$C3898,Baggrundsvariable!$C$3:$C$296,Samlet!$E3898)</f>
        <v>221198</v>
      </c>
      <c r="H3898" s="8">
        <f>SUMIFS(Baggrundsvariable!E$3:E$296,Baggrundsvariable!$A$3:$A$296,Samlet!$C3898,Baggrundsvariable!$C$3:$C$296,Samlet!$E3898)</f>
        <v>0.30833333333333324</v>
      </c>
      <c r="I3898" s="8">
        <f>SUMIFS(Baggrundsvariable!F$3:F$296,Baggrundsvariable!$A$3:$A$296,Samlet!$C3898,Baggrundsvariable!$C$3:$C$296,Samlet!$E3898)</f>
        <v>2.7</v>
      </c>
      <c r="J3898" s="8">
        <f>SUMIFS(Baggrundsvariable!G$3:G$296,Baggrundsvariable!$A$3:$A$296,Samlet!$C3898,Baggrundsvariable!$C$3:$C$296,Samlet!$E3898)</f>
        <v>13.9</v>
      </c>
      <c r="K3898" s="8">
        <f>SUMIFS(Baggrundsvariable!H$3:H$296,Baggrundsvariable!$A$3:$A$296,Samlet!$C3898,Baggrundsvariable!$C$3:$C$296,Samlet!$E3898)</f>
        <v>12.5</v>
      </c>
      <c r="L3898" s="8">
        <f>SUMIFS(Baggrundsvariable!I$3:I$296,Baggrundsvariable!$A$3:$A$296,Samlet!$C3898,Baggrundsvariable!$C$3:$C$296,Samlet!$E3898)</f>
        <v>4.9681192559693947</v>
      </c>
    </row>
    <row r="3899" spans="1:12">
      <c r="A3899">
        <v>6950</v>
      </c>
      <c r="B3899" t="s">
        <v>994</v>
      </c>
      <c r="C3899">
        <v>760</v>
      </c>
      <c r="D3899" t="s">
        <v>1301</v>
      </c>
      <c r="E3899">
        <v>2019</v>
      </c>
      <c r="F3899" s="15">
        <f>IF(VLOOKUP(IF($A3899&lt;1500,'BM011'!$D$5,IF($A3899&lt;1800,'BM011'!$D$5,IF($A3899&lt;2000,'BM011'!$D$5,$A3899))),'BM011'!$D$5:$U$607,'BM011'!U$609,0)="BRUG KOM",VLOOKUP($C3899,'BM010'!$C$5:$T$102,'BM010'!T$104,0),VLOOKUP(IF($A3899&lt;1500,'BM011'!$D$5,IF($A3899&lt;1800,'BM011'!$D$5,IF($A3899&lt;2000,'BM011'!$D$5,$A3899))),'BM011'!$D$5:$U$607,'BM011'!U$609,0))</f>
        <v>9981.5</v>
      </c>
      <c r="G3899">
        <f>SUMIFS(Baggrundsvariable!D$3:D$296,Baggrundsvariable!$A$3:$A$296,Samlet!$C3899,Baggrundsvariable!$C$3:$C$296,Samlet!$E3899)</f>
        <v>221198</v>
      </c>
      <c r="H3899" s="8">
        <f>SUMIFS(Baggrundsvariable!E$3:E$296,Baggrundsvariable!$A$3:$A$296,Samlet!$C3899,Baggrundsvariable!$C$3:$C$296,Samlet!$E3899)</f>
        <v>0.30833333333333324</v>
      </c>
      <c r="I3899" s="8">
        <f>SUMIFS(Baggrundsvariable!F$3:F$296,Baggrundsvariable!$A$3:$A$296,Samlet!$C3899,Baggrundsvariable!$C$3:$C$296,Samlet!$E3899)</f>
        <v>2.7</v>
      </c>
      <c r="J3899" s="8">
        <f>SUMIFS(Baggrundsvariable!G$3:G$296,Baggrundsvariable!$A$3:$A$296,Samlet!$C3899,Baggrundsvariable!$C$3:$C$296,Samlet!$E3899)</f>
        <v>13.9</v>
      </c>
      <c r="K3899" s="8">
        <f>SUMIFS(Baggrundsvariable!H$3:H$296,Baggrundsvariable!$A$3:$A$296,Samlet!$C3899,Baggrundsvariable!$C$3:$C$296,Samlet!$E3899)</f>
        <v>12.5</v>
      </c>
      <c r="L3899" s="8">
        <f>SUMIFS(Baggrundsvariable!I$3:I$296,Baggrundsvariable!$A$3:$A$296,Samlet!$C3899,Baggrundsvariable!$C$3:$C$296,Samlet!$E3899)</f>
        <v>4.9681192559693947</v>
      </c>
    </row>
    <row r="3900" spans="1:12">
      <c r="A3900">
        <v>6960</v>
      </c>
      <c r="B3900" t="s">
        <v>995</v>
      </c>
      <c r="C3900">
        <v>760</v>
      </c>
      <c r="D3900" t="s">
        <v>1301</v>
      </c>
      <c r="E3900">
        <v>2019</v>
      </c>
      <c r="F3900" s="15">
        <f>IF(VLOOKUP(IF($A3900&lt;1500,'BM011'!$D$5,IF($A3900&lt;1800,'BM011'!$D$5,IF($A3900&lt;2000,'BM011'!$D$5,$A3900))),'BM011'!$D$5:$U$607,'BM011'!U$609,0)="BRUG KOM",VLOOKUP($C3900,'BM010'!$C$5:$T$102,'BM010'!T$104,0),VLOOKUP(IF($A3900&lt;1500,'BM011'!$D$5,IF($A3900&lt;1800,'BM011'!$D$5,IF($A3900&lt;2000,'BM011'!$D$5,$A3900))),'BM011'!$D$5:$U$607,'BM011'!U$609,0))</f>
        <v>7166.75</v>
      </c>
      <c r="G3900">
        <f>SUMIFS(Baggrundsvariable!D$3:D$296,Baggrundsvariable!$A$3:$A$296,Samlet!$C3900,Baggrundsvariable!$C$3:$C$296,Samlet!$E3900)</f>
        <v>221198</v>
      </c>
      <c r="H3900" s="8">
        <f>SUMIFS(Baggrundsvariable!E$3:E$296,Baggrundsvariable!$A$3:$A$296,Samlet!$C3900,Baggrundsvariable!$C$3:$C$296,Samlet!$E3900)</f>
        <v>0.30833333333333324</v>
      </c>
      <c r="I3900" s="8">
        <f>SUMIFS(Baggrundsvariable!F$3:F$296,Baggrundsvariable!$A$3:$A$296,Samlet!$C3900,Baggrundsvariable!$C$3:$C$296,Samlet!$E3900)</f>
        <v>2.7</v>
      </c>
      <c r="J3900" s="8">
        <f>SUMIFS(Baggrundsvariable!G$3:G$296,Baggrundsvariable!$A$3:$A$296,Samlet!$C3900,Baggrundsvariable!$C$3:$C$296,Samlet!$E3900)</f>
        <v>13.9</v>
      </c>
      <c r="K3900" s="8">
        <f>SUMIFS(Baggrundsvariable!H$3:H$296,Baggrundsvariable!$A$3:$A$296,Samlet!$C3900,Baggrundsvariable!$C$3:$C$296,Samlet!$E3900)</f>
        <v>12.5</v>
      </c>
      <c r="L3900" s="8">
        <f>SUMIFS(Baggrundsvariable!I$3:I$296,Baggrundsvariable!$A$3:$A$296,Samlet!$C3900,Baggrundsvariable!$C$3:$C$296,Samlet!$E3900)</f>
        <v>4.9681192559693947</v>
      </c>
    </row>
    <row r="3901" spans="1:12">
      <c r="A3901">
        <v>6971</v>
      </c>
      <c r="B3901" t="s">
        <v>996</v>
      </c>
      <c r="C3901">
        <v>760</v>
      </c>
      <c r="D3901" t="s">
        <v>1301</v>
      </c>
      <c r="E3901">
        <v>2019</v>
      </c>
      <c r="F3901" s="15">
        <f>IF(VLOOKUP(IF($A3901&lt;1500,'BM011'!$D$5,IF($A3901&lt;1800,'BM011'!$D$5,IF($A3901&lt;2000,'BM011'!$D$5,$A3901))),'BM011'!$D$5:$U$607,'BM011'!U$609,0)="BRUG KOM",VLOOKUP($C3901,'BM010'!$C$5:$T$102,'BM010'!T$104,0),VLOOKUP(IF($A3901&lt;1500,'BM011'!$D$5,IF($A3901&lt;1800,'BM011'!$D$5,IF($A3901&lt;2000,'BM011'!$D$5,$A3901))),'BM011'!$D$5:$U$607,'BM011'!U$609,0))</f>
        <v>5089.5</v>
      </c>
      <c r="G3901">
        <f>SUMIFS(Baggrundsvariable!D$3:D$296,Baggrundsvariable!$A$3:$A$296,Samlet!$C3901,Baggrundsvariable!$C$3:$C$296,Samlet!$E3901)</f>
        <v>221198</v>
      </c>
      <c r="H3901" s="8">
        <f>SUMIFS(Baggrundsvariable!E$3:E$296,Baggrundsvariable!$A$3:$A$296,Samlet!$C3901,Baggrundsvariable!$C$3:$C$296,Samlet!$E3901)</f>
        <v>0.30833333333333324</v>
      </c>
      <c r="I3901" s="8">
        <f>SUMIFS(Baggrundsvariable!F$3:F$296,Baggrundsvariable!$A$3:$A$296,Samlet!$C3901,Baggrundsvariable!$C$3:$C$296,Samlet!$E3901)</f>
        <v>2.7</v>
      </c>
      <c r="J3901" s="8">
        <f>SUMIFS(Baggrundsvariable!G$3:G$296,Baggrundsvariable!$A$3:$A$296,Samlet!$C3901,Baggrundsvariable!$C$3:$C$296,Samlet!$E3901)</f>
        <v>13.9</v>
      </c>
      <c r="K3901" s="8">
        <f>SUMIFS(Baggrundsvariable!H$3:H$296,Baggrundsvariable!$A$3:$A$296,Samlet!$C3901,Baggrundsvariable!$C$3:$C$296,Samlet!$E3901)</f>
        <v>12.5</v>
      </c>
      <c r="L3901" s="8">
        <f>SUMIFS(Baggrundsvariable!I$3:I$296,Baggrundsvariable!$A$3:$A$296,Samlet!$C3901,Baggrundsvariable!$C$3:$C$296,Samlet!$E3901)</f>
        <v>4.9681192559693947</v>
      </c>
    </row>
    <row r="3902" spans="1:12">
      <c r="A3902">
        <v>6973</v>
      </c>
      <c r="B3902" t="s">
        <v>997</v>
      </c>
      <c r="C3902">
        <v>657</v>
      </c>
      <c r="D3902" t="s">
        <v>1302</v>
      </c>
      <c r="E3902">
        <v>2019</v>
      </c>
      <c r="F3902" s="15">
        <f>IF(VLOOKUP(IF($A3902&lt;1500,'BM011'!$D$5,IF($A3902&lt;1800,'BM011'!$D$5,IF($A3902&lt;2000,'BM011'!$D$5,$A3902))),'BM011'!$D$5:$U$607,'BM011'!U$609,0)="BRUG KOM",VLOOKUP($C3902,'BM010'!$C$5:$T$102,'BM010'!T$104,0),VLOOKUP(IF($A3902&lt;1500,'BM011'!$D$5,IF($A3902&lt;1800,'BM011'!$D$5,IF($A3902&lt;2000,'BM011'!$D$5,$A3902))),'BM011'!$D$5:$U$607,'BM011'!U$609,0))</f>
        <v>10318.25</v>
      </c>
      <c r="G3902">
        <f>SUMIFS(Baggrundsvariable!D$3:D$296,Baggrundsvariable!$A$3:$A$296,Samlet!$C3902,Baggrundsvariable!$C$3:$C$296,Samlet!$E3902)</f>
        <v>229212</v>
      </c>
      <c r="H3902" s="8">
        <f>SUMIFS(Baggrundsvariable!E$3:E$296,Baggrundsvariable!$A$3:$A$296,Samlet!$C3902,Baggrundsvariable!$C$3:$C$296,Samlet!$E3902)</f>
        <v>0.55833333333333335</v>
      </c>
      <c r="I3902" s="8">
        <f>SUMIFS(Baggrundsvariable!F$3:F$296,Baggrundsvariable!$A$3:$A$296,Samlet!$C3902,Baggrundsvariable!$C$3:$C$296,Samlet!$E3902)</f>
        <v>6.7</v>
      </c>
      <c r="J3902" s="8">
        <f>SUMIFS(Baggrundsvariable!G$3:G$296,Baggrundsvariable!$A$3:$A$296,Samlet!$C3902,Baggrundsvariable!$C$3:$C$296,Samlet!$E3902)</f>
        <v>18.100000000000001</v>
      </c>
      <c r="K3902" s="8">
        <f>SUMIFS(Baggrundsvariable!H$3:H$296,Baggrundsvariable!$A$3:$A$296,Samlet!$C3902,Baggrundsvariable!$C$3:$C$296,Samlet!$E3902)</f>
        <v>11.4</v>
      </c>
      <c r="L3902" s="8">
        <f>SUMIFS(Baggrundsvariable!I$3:I$296,Baggrundsvariable!$A$3:$A$296,Samlet!$C3902,Baggrundsvariable!$C$3:$C$296,Samlet!$E3902)</f>
        <v>7.0274611559015225</v>
      </c>
    </row>
    <row r="3903" spans="1:12">
      <c r="A3903">
        <v>6973</v>
      </c>
      <c r="B3903" t="s">
        <v>997</v>
      </c>
      <c r="C3903">
        <v>760</v>
      </c>
      <c r="D3903" t="s">
        <v>1301</v>
      </c>
      <c r="E3903">
        <v>2019</v>
      </c>
      <c r="F3903" s="15">
        <f>IF(VLOOKUP(IF($A3903&lt;1500,'BM011'!$D$5,IF($A3903&lt;1800,'BM011'!$D$5,IF($A3903&lt;2000,'BM011'!$D$5,$A3903))),'BM011'!$D$5:$U$607,'BM011'!U$609,0)="BRUG KOM",VLOOKUP($C3903,'BM010'!$C$5:$T$102,'BM010'!T$104,0),VLOOKUP(IF($A3903&lt;1500,'BM011'!$D$5,IF($A3903&lt;1800,'BM011'!$D$5,IF($A3903&lt;2000,'BM011'!$D$5,$A3903))),'BM011'!$D$5:$U$607,'BM011'!U$609,0))</f>
        <v>6900.75</v>
      </c>
      <c r="G3903">
        <f>SUMIFS(Baggrundsvariable!D$3:D$296,Baggrundsvariable!$A$3:$A$296,Samlet!$C3903,Baggrundsvariable!$C$3:$C$296,Samlet!$E3903)</f>
        <v>221198</v>
      </c>
      <c r="H3903" s="8">
        <f>SUMIFS(Baggrundsvariable!E$3:E$296,Baggrundsvariable!$A$3:$A$296,Samlet!$C3903,Baggrundsvariable!$C$3:$C$296,Samlet!$E3903)</f>
        <v>0.30833333333333324</v>
      </c>
      <c r="I3903" s="8">
        <f>SUMIFS(Baggrundsvariable!F$3:F$296,Baggrundsvariable!$A$3:$A$296,Samlet!$C3903,Baggrundsvariable!$C$3:$C$296,Samlet!$E3903)</f>
        <v>2.7</v>
      </c>
      <c r="J3903" s="8">
        <f>SUMIFS(Baggrundsvariable!G$3:G$296,Baggrundsvariable!$A$3:$A$296,Samlet!$C3903,Baggrundsvariable!$C$3:$C$296,Samlet!$E3903)</f>
        <v>13.9</v>
      </c>
      <c r="K3903" s="8">
        <f>SUMIFS(Baggrundsvariable!H$3:H$296,Baggrundsvariable!$A$3:$A$296,Samlet!$C3903,Baggrundsvariable!$C$3:$C$296,Samlet!$E3903)</f>
        <v>12.5</v>
      </c>
      <c r="L3903" s="8">
        <f>SUMIFS(Baggrundsvariable!I$3:I$296,Baggrundsvariable!$A$3:$A$296,Samlet!$C3903,Baggrundsvariable!$C$3:$C$296,Samlet!$E3903)</f>
        <v>4.9681192559693947</v>
      </c>
    </row>
    <row r="3904" spans="1:12">
      <c r="A3904">
        <v>6980</v>
      </c>
      <c r="B3904" t="s">
        <v>998</v>
      </c>
      <c r="C3904">
        <v>760</v>
      </c>
      <c r="D3904" t="s">
        <v>1301</v>
      </c>
      <c r="E3904">
        <v>2019</v>
      </c>
      <c r="F3904" s="15">
        <f>IF(VLOOKUP(IF($A3904&lt;1500,'BM011'!$D$5,IF($A3904&lt;1800,'BM011'!$D$5,IF($A3904&lt;2000,'BM011'!$D$5,$A3904))),'BM011'!$D$5:$U$607,'BM011'!U$609,0)="BRUG KOM",VLOOKUP($C3904,'BM010'!$C$5:$T$102,'BM010'!T$104,0),VLOOKUP(IF($A3904&lt;1500,'BM011'!$D$5,IF($A3904&lt;1800,'BM011'!$D$5,IF($A3904&lt;2000,'BM011'!$D$5,$A3904))),'BM011'!$D$5:$U$607,'BM011'!U$609,0))</f>
        <v>6900.75</v>
      </c>
      <c r="G3904">
        <f>SUMIFS(Baggrundsvariable!D$3:D$296,Baggrundsvariable!$A$3:$A$296,Samlet!$C3904,Baggrundsvariable!$C$3:$C$296,Samlet!$E3904)</f>
        <v>221198</v>
      </c>
      <c r="H3904" s="8">
        <f>SUMIFS(Baggrundsvariable!E$3:E$296,Baggrundsvariable!$A$3:$A$296,Samlet!$C3904,Baggrundsvariable!$C$3:$C$296,Samlet!$E3904)</f>
        <v>0.30833333333333324</v>
      </c>
      <c r="I3904" s="8">
        <f>SUMIFS(Baggrundsvariable!F$3:F$296,Baggrundsvariable!$A$3:$A$296,Samlet!$C3904,Baggrundsvariable!$C$3:$C$296,Samlet!$E3904)</f>
        <v>2.7</v>
      </c>
      <c r="J3904" s="8">
        <f>SUMIFS(Baggrundsvariable!G$3:G$296,Baggrundsvariable!$A$3:$A$296,Samlet!$C3904,Baggrundsvariable!$C$3:$C$296,Samlet!$E3904)</f>
        <v>13.9</v>
      </c>
      <c r="K3904" s="8">
        <f>SUMIFS(Baggrundsvariable!H$3:H$296,Baggrundsvariable!$A$3:$A$296,Samlet!$C3904,Baggrundsvariable!$C$3:$C$296,Samlet!$E3904)</f>
        <v>12.5</v>
      </c>
      <c r="L3904" s="8">
        <f>SUMIFS(Baggrundsvariable!I$3:I$296,Baggrundsvariable!$A$3:$A$296,Samlet!$C3904,Baggrundsvariable!$C$3:$C$296,Samlet!$E3904)</f>
        <v>4.9681192559693947</v>
      </c>
    </row>
    <row r="3905" spans="1:12">
      <c r="A3905">
        <v>6990</v>
      </c>
      <c r="B3905" t="s">
        <v>999</v>
      </c>
      <c r="C3905">
        <v>657</v>
      </c>
      <c r="D3905" t="s">
        <v>1302</v>
      </c>
      <c r="E3905">
        <v>2019</v>
      </c>
      <c r="F3905" s="15">
        <f>IF(VLOOKUP(IF($A3905&lt;1500,'BM011'!$D$5,IF($A3905&lt;1800,'BM011'!$D$5,IF($A3905&lt;2000,'BM011'!$D$5,$A3905))),'BM011'!$D$5:$U$607,'BM011'!U$609,0)="BRUG KOM",VLOOKUP($C3905,'BM010'!$C$5:$T$102,'BM010'!T$104,0),VLOOKUP(IF($A3905&lt;1500,'BM011'!$D$5,IF($A3905&lt;1800,'BM011'!$D$5,IF($A3905&lt;2000,'BM011'!$D$5,$A3905))),'BM011'!$D$5:$U$607,'BM011'!U$609,0))</f>
        <v>5262.5</v>
      </c>
      <c r="G3905">
        <f>SUMIFS(Baggrundsvariable!D$3:D$296,Baggrundsvariable!$A$3:$A$296,Samlet!$C3905,Baggrundsvariable!$C$3:$C$296,Samlet!$E3905)</f>
        <v>229212</v>
      </c>
      <c r="H3905" s="8">
        <f>SUMIFS(Baggrundsvariable!E$3:E$296,Baggrundsvariable!$A$3:$A$296,Samlet!$C3905,Baggrundsvariable!$C$3:$C$296,Samlet!$E3905)</f>
        <v>0.55833333333333335</v>
      </c>
      <c r="I3905" s="8">
        <f>SUMIFS(Baggrundsvariable!F$3:F$296,Baggrundsvariable!$A$3:$A$296,Samlet!$C3905,Baggrundsvariable!$C$3:$C$296,Samlet!$E3905)</f>
        <v>6.7</v>
      </c>
      <c r="J3905" s="8">
        <f>SUMIFS(Baggrundsvariable!G$3:G$296,Baggrundsvariable!$A$3:$A$296,Samlet!$C3905,Baggrundsvariable!$C$3:$C$296,Samlet!$E3905)</f>
        <v>18.100000000000001</v>
      </c>
      <c r="K3905" s="8">
        <f>SUMIFS(Baggrundsvariable!H$3:H$296,Baggrundsvariable!$A$3:$A$296,Samlet!$C3905,Baggrundsvariable!$C$3:$C$296,Samlet!$E3905)</f>
        <v>11.4</v>
      </c>
      <c r="L3905" s="8">
        <f>SUMIFS(Baggrundsvariable!I$3:I$296,Baggrundsvariable!$A$3:$A$296,Samlet!$C3905,Baggrundsvariable!$C$3:$C$296,Samlet!$E3905)</f>
        <v>7.0274611559015225</v>
      </c>
    </row>
    <row r="3906" spans="1:12">
      <c r="A3906">
        <v>6990</v>
      </c>
      <c r="B3906" t="s">
        <v>999</v>
      </c>
      <c r="C3906">
        <v>661</v>
      </c>
      <c r="D3906" t="s">
        <v>1303</v>
      </c>
      <c r="E3906">
        <v>2019</v>
      </c>
      <c r="F3906" s="15">
        <f>IF(VLOOKUP(IF($A3906&lt;1500,'BM011'!$D$5,IF($A3906&lt;1800,'BM011'!$D$5,IF($A3906&lt;2000,'BM011'!$D$5,$A3906))),'BM011'!$D$5:$U$607,'BM011'!U$609,0)="BRUG KOM",VLOOKUP($C3906,'BM010'!$C$5:$T$102,'BM010'!T$104,0),VLOOKUP(IF($A3906&lt;1500,'BM011'!$D$5,IF($A3906&lt;1800,'BM011'!$D$5,IF($A3906&lt;2000,'BM011'!$D$5,$A3906))),'BM011'!$D$5:$U$607,'BM011'!U$609,0))</f>
        <v>5262.5</v>
      </c>
      <c r="G3906">
        <f>SUMIFS(Baggrundsvariable!D$3:D$296,Baggrundsvariable!$A$3:$A$296,Samlet!$C3906,Baggrundsvariable!$C$3:$C$296,Samlet!$E3906)</f>
        <v>224254</v>
      </c>
      <c r="H3906" s="8">
        <f>SUMIFS(Baggrundsvariable!E$3:E$296,Baggrundsvariable!$A$3:$A$296,Samlet!$C3906,Baggrundsvariable!$C$3:$C$296,Samlet!$E3906)</f>
        <v>0.30833333333333329</v>
      </c>
      <c r="I3906" s="8">
        <f>SUMIFS(Baggrundsvariable!F$3:F$296,Baggrundsvariable!$A$3:$A$296,Samlet!$C3906,Baggrundsvariable!$C$3:$C$296,Samlet!$E3906)</f>
        <v>5.7</v>
      </c>
      <c r="J3906" s="8">
        <f>SUMIFS(Baggrundsvariable!G$3:G$296,Baggrundsvariable!$A$3:$A$296,Samlet!$C3906,Baggrundsvariable!$C$3:$C$296,Samlet!$E3906)</f>
        <v>18.3</v>
      </c>
      <c r="K3906" s="8">
        <f>SUMIFS(Baggrundsvariable!H$3:H$296,Baggrundsvariable!$A$3:$A$296,Samlet!$C3906,Baggrundsvariable!$C$3:$C$296,Samlet!$E3906)</f>
        <v>12.3</v>
      </c>
      <c r="L3906" s="8">
        <f>SUMIFS(Baggrundsvariable!I$3:I$296,Baggrundsvariable!$A$3:$A$296,Samlet!$C3906,Baggrundsvariable!$C$3:$C$296,Samlet!$E3906)</f>
        <v>5.8674798623034281</v>
      </c>
    </row>
    <row r="3907" spans="1:12">
      <c r="A3907">
        <v>6990</v>
      </c>
      <c r="B3907" t="s">
        <v>999</v>
      </c>
      <c r="C3907">
        <v>665</v>
      </c>
      <c r="D3907" t="s">
        <v>1304</v>
      </c>
      <c r="E3907">
        <v>2019</v>
      </c>
      <c r="F3907" s="15">
        <f>IF(VLOOKUP(IF($A3907&lt;1500,'BM011'!$D$5,IF($A3907&lt;1800,'BM011'!$D$5,IF($A3907&lt;2000,'BM011'!$D$5,$A3907))),'BM011'!$D$5:$U$607,'BM011'!U$609,0)="BRUG KOM",VLOOKUP($C3907,'BM010'!$C$5:$T$102,'BM010'!T$104,0),VLOOKUP(IF($A3907&lt;1500,'BM011'!$D$5,IF($A3907&lt;1800,'BM011'!$D$5,IF($A3907&lt;2000,'BM011'!$D$5,$A3907))),'BM011'!$D$5:$U$607,'BM011'!U$609,0))</f>
        <v>5262.5</v>
      </c>
      <c r="G3907">
        <f>SUMIFS(Baggrundsvariable!D$3:D$296,Baggrundsvariable!$A$3:$A$296,Samlet!$C3907,Baggrundsvariable!$C$3:$C$296,Samlet!$E3907)</f>
        <v>217221</v>
      </c>
      <c r="H3907" s="8">
        <f>SUMIFS(Baggrundsvariable!E$3:E$296,Baggrundsvariable!$A$3:$A$296,Samlet!$C3907,Baggrundsvariable!$C$3:$C$296,Samlet!$E3907)</f>
        <v>0.29166666666666663</v>
      </c>
      <c r="I3907" s="8">
        <f>SUMIFS(Baggrundsvariable!F$3:F$296,Baggrundsvariable!$A$3:$A$296,Samlet!$C3907,Baggrundsvariable!$C$3:$C$296,Samlet!$E3907)</f>
        <v>3</v>
      </c>
      <c r="J3907" s="8">
        <f>SUMIFS(Baggrundsvariable!G$3:G$296,Baggrundsvariable!$A$3:$A$296,Samlet!$C3907,Baggrundsvariable!$C$3:$C$296,Samlet!$E3907)</f>
        <v>14.8</v>
      </c>
      <c r="K3907" s="8">
        <f>SUMIFS(Baggrundsvariable!H$3:H$296,Baggrundsvariable!$A$3:$A$296,Samlet!$C3907,Baggrundsvariable!$C$3:$C$296,Samlet!$E3907)</f>
        <v>10.6</v>
      </c>
      <c r="L3907" s="8">
        <f>SUMIFS(Baggrundsvariable!I$3:I$296,Baggrundsvariable!$A$3:$A$296,Samlet!$C3907,Baggrundsvariable!$C$3:$C$296,Samlet!$E3907)</f>
        <v>3.6536964003114876</v>
      </c>
    </row>
    <row r="3908" spans="1:12">
      <c r="A3908">
        <v>6990</v>
      </c>
      <c r="B3908" t="s">
        <v>999</v>
      </c>
      <c r="C3908">
        <v>760</v>
      </c>
      <c r="D3908" t="s">
        <v>1301</v>
      </c>
      <c r="E3908">
        <v>2019</v>
      </c>
      <c r="F3908" s="15">
        <f>IF(VLOOKUP(IF($A3908&lt;1500,'BM011'!$D$5,IF($A3908&lt;1800,'BM011'!$D$5,IF($A3908&lt;2000,'BM011'!$D$5,$A3908))),'BM011'!$D$5:$U$607,'BM011'!U$609,0)="BRUG KOM",VLOOKUP($C3908,'BM010'!$C$5:$T$102,'BM010'!T$104,0),VLOOKUP(IF($A3908&lt;1500,'BM011'!$D$5,IF($A3908&lt;1800,'BM011'!$D$5,IF($A3908&lt;2000,'BM011'!$D$5,$A3908))),'BM011'!$D$5:$U$607,'BM011'!U$609,0))</f>
        <v>5262.5</v>
      </c>
      <c r="G3908">
        <f>SUMIFS(Baggrundsvariable!D$3:D$296,Baggrundsvariable!$A$3:$A$296,Samlet!$C3908,Baggrundsvariable!$C$3:$C$296,Samlet!$E3908)</f>
        <v>221198</v>
      </c>
      <c r="H3908" s="8">
        <f>SUMIFS(Baggrundsvariable!E$3:E$296,Baggrundsvariable!$A$3:$A$296,Samlet!$C3908,Baggrundsvariable!$C$3:$C$296,Samlet!$E3908)</f>
        <v>0.30833333333333324</v>
      </c>
      <c r="I3908" s="8">
        <f>SUMIFS(Baggrundsvariable!F$3:F$296,Baggrundsvariable!$A$3:$A$296,Samlet!$C3908,Baggrundsvariable!$C$3:$C$296,Samlet!$E3908)</f>
        <v>2.7</v>
      </c>
      <c r="J3908" s="8">
        <f>SUMIFS(Baggrundsvariable!G$3:G$296,Baggrundsvariable!$A$3:$A$296,Samlet!$C3908,Baggrundsvariable!$C$3:$C$296,Samlet!$E3908)</f>
        <v>13.9</v>
      </c>
      <c r="K3908" s="8">
        <f>SUMIFS(Baggrundsvariable!H$3:H$296,Baggrundsvariable!$A$3:$A$296,Samlet!$C3908,Baggrundsvariable!$C$3:$C$296,Samlet!$E3908)</f>
        <v>12.5</v>
      </c>
      <c r="L3908" s="8">
        <f>SUMIFS(Baggrundsvariable!I$3:I$296,Baggrundsvariable!$A$3:$A$296,Samlet!$C3908,Baggrundsvariable!$C$3:$C$296,Samlet!$E3908)</f>
        <v>4.9681192559693947</v>
      </c>
    </row>
    <row r="3909" spans="1:12">
      <c r="A3909">
        <v>7000</v>
      </c>
      <c r="B3909" t="s">
        <v>1000</v>
      </c>
      <c r="C3909">
        <v>607</v>
      </c>
      <c r="D3909" t="s">
        <v>1305</v>
      </c>
      <c r="E3909">
        <v>2019</v>
      </c>
      <c r="F3909" s="15">
        <f>IF(VLOOKUP(IF($A3909&lt;1500,'BM011'!$D$5,IF($A3909&lt;1800,'BM011'!$D$5,IF($A3909&lt;2000,'BM011'!$D$5,$A3909))),'BM011'!$D$5:$U$607,'BM011'!U$609,0)="BRUG KOM",VLOOKUP($C3909,'BM010'!$C$5:$T$102,'BM010'!T$104,0),VLOOKUP(IF($A3909&lt;1500,'BM011'!$D$5,IF($A3909&lt;1800,'BM011'!$D$5,IF($A3909&lt;2000,'BM011'!$D$5,$A3909))),'BM011'!$D$5:$U$607,'BM011'!U$609,0))</f>
        <v>11601.5</v>
      </c>
      <c r="G3909">
        <f>SUMIFS(Baggrundsvariable!D$3:D$296,Baggrundsvariable!$A$3:$A$296,Samlet!$C3909,Baggrundsvariable!$C$3:$C$296,Samlet!$E3909)</f>
        <v>222200</v>
      </c>
      <c r="H3909" s="8">
        <f>SUMIFS(Baggrundsvariable!E$3:E$296,Baggrundsvariable!$A$3:$A$296,Samlet!$C3909,Baggrundsvariable!$C$3:$C$296,Samlet!$E3909)</f>
        <v>0.66666666666666663</v>
      </c>
      <c r="I3909" s="8">
        <f>SUMIFS(Baggrundsvariable!F$3:F$296,Baggrundsvariable!$A$3:$A$296,Samlet!$C3909,Baggrundsvariable!$C$3:$C$296,Samlet!$E3909)</f>
        <v>7.4</v>
      </c>
      <c r="J3909" s="8">
        <f>SUMIFS(Baggrundsvariable!G$3:G$296,Baggrundsvariable!$A$3:$A$296,Samlet!$C3909,Baggrundsvariable!$C$3:$C$296,Samlet!$E3909)</f>
        <v>23.4</v>
      </c>
      <c r="K3909" s="8">
        <f>SUMIFS(Baggrundsvariable!H$3:H$296,Baggrundsvariable!$A$3:$A$296,Samlet!$C3909,Baggrundsvariable!$C$3:$C$296,Samlet!$E3909)</f>
        <v>14</v>
      </c>
      <c r="L3909" s="8">
        <f>SUMIFS(Baggrundsvariable!I$3:I$296,Baggrundsvariable!$A$3:$A$296,Samlet!$C3909,Baggrundsvariable!$C$3:$C$296,Samlet!$E3909)</f>
        <v>8.5145790594343378</v>
      </c>
    </row>
    <row r="3910" spans="1:12">
      <c r="A3910">
        <v>7000</v>
      </c>
      <c r="B3910" t="s">
        <v>1000</v>
      </c>
      <c r="C3910">
        <v>630</v>
      </c>
      <c r="D3910" t="s">
        <v>1291</v>
      </c>
      <c r="E3910">
        <v>2019</v>
      </c>
      <c r="F3910" s="15">
        <f>IF(VLOOKUP(IF($A3910&lt;1500,'BM011'!$D$5,IF($A3910&lt;1800,'BM011'!$D$5,IF($A3910&lt;2000,'BM011'!$D$5,$A3910))),'BM011'!$D$5:$U$607,'BM011'!U$609,0)="BRUG KOM",VLOOKUP($C3910,'BM010'!$C$5:$T$102,'BM010'!T$104,0),VLOOKUP(IF($A3910&lt;1500,'BM011'!$D$5,IF($A3910&lt;1800,'BM011'!$D$5,IF($A3910&lt;2000,'BM011'!$D$5,$A3910))),'BM011'!$D$5:$U$607,'BM011'!U$609,0))</f>
        <v>11601.5</v>
      </c>
      <c r="G3910">
        <f>SUMIFS(Baggrundsvariable!D$3:D$296,Baggrundsvariable!$A$3:$A$296,Samlet!$C3910,Baggrundsvariable!$C$3:$C$296,Samlet!$E3910)</f>
        <v>239626</v>
      </c>
      <c r="H3910" s="8">
        <f>SUMIFS(Baggrundsvariable!E$3:E$296,Baggrundsvariable!$A$3:$A$296,Samlet!$C3910,Baggrundsvariable!$C$3:$C$296,Samlet!$E3910)</f>
        <v>0.5</v>
      </c>
      <c r="I3910" s="8">
        <f>SUMIFS(Baggrundsvariable!F$3:F$296,Baggrundsvariable!$A$3:$A$296,Samlet!$C3910,Baggrundsvariable!$C$3:$C$296,Samlet!$E3910)</f>
        <v>6.5</v>
      </c>
      <c r="J3910" s="8">
        <f>SUMIFS(Baggrundsvariable!G$3:G$296,Baggrundsvariable!$A$3:$A$296,Samlet!$C3910,Baggrundsvariable!$C$3:$C$296,Samlet!$E3910)</f>
        <v>17.899999999999999</v>
      </c>
      <c r="K3910" s="8">
        <f>SUMIFS(Baggrundsvariable!H$3:H$296,Baggrundsvariable!$A$3:$A$296,Samlet!$C3910,Baggrundsvariable!$C$3:$C$296,Samlet!$E3910)</f>
        <v>14.1</v>
      </c>
      <c r="L3910" s="8">
        <f>SUMIFS(Baggrundsvariable!I$3:I$296,Baggrundsvariable!$A$3:$A$296,Samlet!$C3910,Baggrundsvariable!$C$3:$C$296,Samlet!$E3910)</f>
        <v>8.1558644487125225</v>
      </c>
    </row>
    <row r="3911" spans="1:12">
      <c r="A3911">
        <v>7007</v>
      </c>
      <c r="B3911" t="s">
        <v>1000</v>
      </c>
      <c r="C3911">
        <v>607</v>
      </c>
      <c r="D3911" t="s">
        <v>1305</v>
      </c>
      <c r="E3911">
        <v>2019</v>
      </c>
      <c r="F3911" s="15" t="e">
        <f>IF(VLOOKUP(IF($A3911&lt;1500,'BM011'!$D$5,IF($A3911&lt;1800,'BM011'!$D$5,IF($A3911&lt;2000,'BM011'!$D$5,$A3911))),'BM011'!$D$5:$U$607,'BM011'!U$609,0)="BRUG KOM",VLOOKUP($C3911,'BM010'!$C$5:$T$102,'BM010'!T$104,0),VLOOKUP(IF($A3911&lt;1500,'BM011'!$D$5,IF($A3911&lt;1800,'BM011'!$D$5,IF($A3911&lt;2000,'BM011'!$D$5,$A3911))),'BM011'!$D$5:$U$607,'BM011'!U$609,0))</f>
        <v>#N/A</v>
      </c>
      <c r="G3911">
        <f>SUMIFS(Baggrundsvariable!D$3:D$296,Baggrundsvariable!$A$3:$A$296,Samlet!$C3911,Baggrundsvariable!$C$3:$C$296,Samlet!$E3911)</f>
        <v>222200</v>
      </c>
      <c r="H3911" s="8">
        <f>SUMIFS(Baggrundsvariable!E$3:E$296,Baggrundsvariable!$A$3:$A$296,Samlet!$C3911,Baggrundsvariable!$C$3:$C$296,Samlet!$E3911)</f>
        <v>0.66666666666666663</v>
      </c>
      <c r="I3911" s="8">
        <f>SUMIFS(Baggrundsvariable!F$3:F$296,Baggrundsvariable!$A$3:$A$296,Samlet!$C3911,Baggrundsvariable!$C$3:$C$296,Samlet!$E3911)</f>
        <v>7.4</v>
      </c>
      <c r="J3911" s="8">
        <f>SUMIFS(Baggrundsvariable!G$3:G$296,Baggrundsvariable!$A$3:$A$296,Samlet!$C3911,Baggrundsvariable!$C$3:$C$296,Samlet!$E3911)</f>
        <v>23.4</v>
      </c>
      <c r="K3911" s="8">
        <f>SUMIFS(Baggrundsvariable!H$3:H$296,Baggrundsvariable!$A$3:$A$296,Samlet!$C3911,Baggrundsvariable!$C$3:$C$296,Samlet!$E3911)</f>
        <v>14</v>
      </c>
      <c r="L3911" s="8">
        <f>SUMIFS(Baggrundsvariable!I$3:I$296,Baggrundsvariable!$A$3:$A$296,Samlet!$C3911,Baggrundsvariable!$C$3:$C$296,Samlet!$E3911)</f>
        <v>8.5145790594343378</v>
      </c>
    </row>
    <row r="3912" spans="1:12">
      <c r="A3912">
        <v>7080</v>
      </c>
      <c r="B3912" t="s">
        <v>1001</v>
      </c>
      <c r="C3912">
        <v>630</v>
      </c>
      <c r="D3912" t="s">
        <v>1291</v>
      </c>
      <c r="E3912">
        <v>2019</v>
      </c>
      <c r="F3912" s="15">
        <f>IF(VLOOKUP(IF($A3912&lt;1500,'BM011'!$D$5,IF($A3912&lt;1800,'BM011'!$D$5,IF($A3912&lt;2000,'BM011'!$D$5,$A3912))),'BM011'!$D$5:$U$607,'BM011'!U$609,0)="BRUG KOM",VLOOKUP($C3912,'BM010'!$C$5:$T$102,'BM010'!T$104,0),VLOOKUP(IF($A3912&lt;1500,'BM011'!$D$5,IF($A3912&lt;1800,'BM011'!$D$5,IF($A3912&lt;2000,'BM011'!$D$5,$A3912))),'BM011'!$D$5:$U$607,'BM011'!U$609,0))</f>
        <v>10996.25</v>
      </c>
      <c r="G3912">
        <f>SUMIFS(Baggrundsvariable!D$3:D$296,Baggrundsvariable!$A$3:$A$296,Samlet!$C3912,Baggrundsvariable!$C$3:$C$296,Samlet!$E3912)</f>
        <v>239626</v>
      </c>
      <c r="H3912" s="8">
        <f>SUMIFS(Baggrundsvariable!E$3:E$296,Baggrundsvariable!$A$3:$A$296,Samlet!$C3912,Baggrundsvariable!$C$3:$C$296,Samlet!$E3912)</f>
        <v>0.5</v>
      </c>
      <c r="I3912" s="8">
        <f>SUMIFS(Baggrundsvariable!F$3:F$296,Baggrundsvariable!$A$3:$A$296,Samlet!$C3912,Baggrundsvariable!$C$3:$C$296,Samlet!$E3912)</f>
        <v>6.5</v>
      </c>
      <c r="J3912" s="8">
        <f>SUMIFS(Baggrundsvariable!G$3:G$296,Baggrundsvariable!$A$3:$A$296,Samlet!$C3912,Baggrundsvariable!$C$3:$C$296,Samlet!$E3912)</f>
        <v>17.899999999999999</v>
      </c>
      <c r="K3912" s="8">
        <f>SUMIFS(Baggrundsvariable!H$3:H$296,Baggrundsvariable!$A$3:$A$296,Samlet!$C3912,Baggrundsvariable!$C$3:$C$296,Samlet!$E3912)</f>
        <v>14.1</v>
      </c>
      <c r="L3912" s="8">
        <f>SUMIFS(Baggrundsvariable!I$3:I$296,Baggrundsvariable!$A$3:$A$296,Samlet!$C3912,Baggrundsvariable!$C$3:$C$296,Samlet!$E3912)</f>
        <v>8.1558644487125225</v>
      </c>
    </row>
    <row r="3913" spans="1:12">
      <c r="A3913">
        <v>7100</v>
      </c>
      <c r="B3913" t="s">
        <v>1002</v>
      </c>
      <c r="C3913">
        <v>766</v>
      </c>
      <c r="D3913" t="s">
        <v>1306</v>
      </c>
      <c r="E3913">
        <v>2019</v>
      </c>
      <c r="F3913" s="15">
        <f>IF(VLOOKUP(IF($A3913&lt;1500,'BM011'!$D$5,IF($A3913&lt;1800,'BM011'!$D$5,IF($A3913&lt;2000,'BM011'!$D$5,$A3913))),'BM011'!$D$5:$U$607,'BM011'!U$609,0)="BRUG KOM",VLOOKUP($C3913,'BM010'!$C$5:$T$102,'BM010'!T$104,0),VLOOKUP(IF($A3913&lt;1500,'BM011'!$D$5,IF($A3913&lt;1800,'BM011'!$D$5,IF($A3913&lt;2000,'BM011'!$D$5,$A3913))),'BM011'!$D$5:$U$607,'BM011'!U$609,0))</f>
        <v>13029.5</v>
      </c>
      <c r="G3913">
        <f>SUMIFS(Baggrundsvariable!D$3:D$296,Baggrundsvariable!$A$3:$A$296,Samlet!$C3913,Baggrundsvariable!$C$3:$C$296,Samlet!$E3913)</f>
        <v>233866</v>
      </c>
      <c r="H3913" s="8">
        <f>SUMIFS(Baggrundsvariable!E$3:E$296,Baggrundsvariable!$A$3:$A$296,Samlet!$C3913,Baggrundsvariable!$C$3:$C$296,Samlet!$E3913)</f>
        <v>0.3249999999999999</v>
      </c>
      <c r="I3913" s="8">
        <f>SUMIFS(Baggrundsvariable!F$3:F$296,Baggrundsvariable!$A$3:$A$296,Samlet!$C3913,Baggrundsvariable!$C$3:$C$296,Samlet!$E3913)</f>
        <v>3.7</v>
      </c>
      <c r="J3913" s="8">
        <f>SUMIFS(Baggrundsvariable!G$3:G$296,Baggrundsvariable!$A$3:$A$296,Samlet!$C3913,Baggrundsvariable!$C$3:$C$296,Samlet!$E3913)</f>
        <v>11.2</v>
      </c>
      <c r="K3913" s="8">
        <f>SUMIFS(Baggrundsvariable!H$3:H$296,Baggrundsvariable!$A$3:$A$296,Samlet!$C3913,Baggrundsvariable!$C$3:$C$296,Samlet!$E3913)</f>
        <v>12.6</v>
      </c>
      <c r="L3913" s="8">
        <f>SUMIFS(Baggrundsvariable!I$3:I$296,Baggrundsvariable!$A$3:$A$296,Samlet!$C3913,Baggrundsvariable!$C$3:$C$296,Samlet!$E3913)</f>
        <v>3.8530715371603539</v>
      </c>
    </row>
    <row r="3914" spans="1:12">
      <c r="A3914">
        <v>7100</v>
      </c>
      <c r="B3914" t="s">
        <v>1002</v>
      </c>
      <c r="C3914">
        <v>630</v>
      </c>
      <c r="D3914" t="s">
        <v>1291</v>
      </c>
      <c r="E3914">
        <v>2019</v>
      </c>
      <c r="F3914" s="15">
        <f>IF(VLOOKUP(IF($A3914&lt;1500,'BM011'!$D$5,IF($A3914&lt;1800,'BM011'!$D$5,IF($A3914&lt;2000,'BM011'!$D$5,$A3914))),'BM011'!$D$5:$U$607,'BM011'!U$609,0)="BRUG KOM",VLOOKUP($C3914,'BM010'!$C$5:$T$102,'BM010'!T$104,0),VLOOKUP(IF($A3914&lt;1500,'BM011'!$D$5,IF($A3914&lt;1800,'BM011'!$D$5,IF($A3914&lt;2000,'BM011'!$D$5,$A3914))),'BM011'!$D$5:$U$607,'BM011'!U$609,0))</f>
        <v>13029.5</v>
      </c>
      <c r="G3914">
        <f>SUMIFS(Baggrundsvariable!D$3:D$296,Baggrundsvariable!$A$3:$A$296,Samlet!$C3914,Baggrundsvariable!$C$3:$C$296,Samlet!$E3914)</f>
        <v>239626</v>
      </c>
      <c r="H3914" s="8">
        <f>SUMIFS(Baggrundsvariable!E$3:E$296,Baggrundsvariable!$A$3:$A$296,Samlet!$C3914,Baggrundsvariable!$C$3:$C$296,Samlet!$E3914)</f>
        <v>0.5</v>
      </c>
      <c r="I3914" s="8">
        <f>SUMIFS(Baggrundsvariable!F$3:F$296,Baggrundsvariable!$A$3:$A$296,Samlet!$C3914,Baggrundsvariable!$C$3:$C$296,Samlet!$E3914)</f>
        <v>6.5</v>
      </c>
      <c r="J3914" s="8">
        <f>SUMIFS(Baggrundsvariable!G$3:G$296,Baggrundsvariable!$A$3:$A$296,Samlet!$C3914,Baggrundsvariable!$C$3:$C$296,Samlet!$E3914)</f>
        <v>17.899999999999999</v>
      </c>
      <c r="K3914" s="8">
        <f>SUMIFS(Baggrundsvariable!H$3:H$296,Baggrundsvariable!$A$3:$A$296,Samlet!$C3914,Baggrundsvariable!$C$3:$C$296,Samlet!$E3914)</f>
        <v>14.1</v>
      </c>
      <c r="L3914" s="8">
        <f>SUMIFS(Baggrundsvariable!I$3:I$296,Baggrundsvariable!$A$3:$A$296,Samlet!$C3914,Baggrundsvariable!$C$3:$C$296,Samlet!$E3914)</f>
        <v>8.1558644487125225</v>
      </c>
    </row>
    <row r="3915" spans="1:12">
      <c r="A3915">
        <v>7120</v>
      </c>
      <c r="B3915" t="s">
        <v>1003</v>
      </c>
      <c r="C3915">
        <v>766</v>
      </c>
      <c r="D3915" t="s">
        <v>1306</v>
      </c>
      <c r="E3915">
        <v>2019</v>
      </c>
      <c r="F3915" s="15">
        <f>IF(VLOOKUP(IF($A3915&lt;1500,'BM011'!$D$5,IF($A3915&lt;1800,'BM011'!$D$5,IF($A3915&lt;2000,'BM011'!$D$5,$A3915))),'BM011'!$D$5:$U$607,'BM011'!U$609,0)="BRUG KOM",VLOOKUP($C3915,'BM010'!$C$5:$T$102,'BM010'!T$104,0),VLOOKUP(IF($A3915&lt;1500,'BM011'!$D$5,IF($A3915&lt;1800,'BM011'!$D$5,IF($A3915&lt;2000,'BM011'!$D$5,$A3915))),'BM011'!$D$5:$U$607,'BM011'!U$609,0))</f>
        <v>16608.5</v>
      </c>
      <c r="G3915">
        <f>SUMIFS(Baggrundsvariable!D$3:D$296,Baggrundsvariable!$A$3:$A$296,Samlet!$C3915,Baggrundsvariable!$C$3:$C$296,Samlet!$E3915)</f>
        <v>233866</v>
      </c>
      <c r="H3915" s="8">
        <f>SUMIFS(Baggrundsvariable!E$3:E$296,Baggrundsvariable!$A$3:$A$296,Samlet!$C3915,Baggrundsvariable!$C$3:$C$296,Samlet!$E3915)</f>
        <v>0.3249999999999999</v>
      </c>
      <c r="I3915" s="8">
        <f>SUMIFS(Baggrundsvariable!F$3:F$296,Baggrundsvariable!$A$3:$A$296,Samlet!$C3915,Baggrundsvariable!$C$3:$C$296,Samlet!$E3915)</f>
        <v>3.7</v>
      </c>
      <c r="J3915" s="8">
        <f>SUMIFS(Baggrundsvariable!G$3:G$296,Baggrundsvariable!$A$3:$A$296,Samlet!$C3915,Baggrundsvariable!$C$3:$C$296,Samlet!$E3915)</f>
        <v>11.2</v>
      </c>
      <c r="K3915" s="8">
        <f>SUMIFS(Baggrundsvariable!H$3:H$296,Baggrundsvariable!$A$3:$A$296,Samlet!$C3915,Baggrundsvariable!$C$3:$C$296,Samlet!$E3915)</f>
        <v>12.6</v>
      </c>
      <c r="L3915" s="8">
        <f>SUMIFS(Baggrundsvariable!I$3:I$296,Baggrundsvariable!$A$3:$A$296,Samlet!$C3915,Baggrundsvariable!$C$3:$C$296,Samlet!$E3915)</f>
        <v>3.8530715371603539</v>
      </c>
    </row>
    <row r="3916" spans="1:12">
      <c r="A3916">
        <v>7120</v>
      </c>
      <c r="B3916" t="s">
        <v>1003</v>
      </c>
      <c r="C3916">
        <v>630</v>
      </c>
      <c r="D3916" t="s">
        <v>1291</v>
      </c>
      <c r="E3916">
        <v>2019</v>
      </c>
      <c r="F3916" s="15">
        <f>IF(VLOOKUP(IF($A3916&lt;1500,'BM011'!$D$5,IF($A3916&lt;1800,'BM011'!$D$5,IF($A3916&lt;2000,'BM011'!$D$5,$A3916))),'BM011'!$D$5:$U$607,'BM011'!U$609,0)="BRUG KOM",VLOOKUP($C3916,'BM010'!$C$5:$T$102,'BM010'!T$104,0),VLOOKUP(IF($A3916&lt;1500,'BM011'!$D$5,IF($A3916&lt;1800,'BM011'!$D$5,IF($A3916&lt;2000,'BM011'!$D$5,$A3916))),'BM011'!$D$5:$U$607,'BM011'!U$609,0))</f>
        <v>16608.5</v>
      </c>
      <c r="G3916">
        <f>SUMIFS(Baggrundsvariable!D$3:D$296,Baggrundsvariable!$A$3:$A$296,Samlet!$C3916,Baggrundsvariable!$C$3:$C$296,Samlet!$E3916)</f>
        <v>239626</v>
      </c>
      <c r="H3916" s="8">
        <f>SUMIFS(Baggrundsvariable!E$3:E$296,Baggrundsvariable!$A$3:$A$296,Samlet!$C3916,Baggrundsvariable!$C$3:$C$296,Samlet!$E3916)</f>
        <v>0.5</v>
      </c>
      <c r="I3916" s="8">
        <f>SUMIFS(Baggrundsvariable!F$3:F$296,Baggrundsvariable!$A$3:$A$296,Samlet!$C3916,Baggrundsvariable!$C$3:$C$296,Samlet!$E3916)</f>
        <v>6.5</v>
      </c>
      <c r="J3916" s="8">
        <f>SUMIFS(Baggrundsvariable!G$3:G$296,Baggrundsvariable!$A$3:$A$296,Samlet!$C3916,Baggrundsvariable!$C$3:$C$296,Samlet!$E3916)</f>
        <v>17.899999999999999</v>
      </c>
      <c r="K3916" s="8">
        <f>SUMIFS(Baggrundsvariable!H$3:H$296,Baggrundsvariable!$A$3:$A$296,Samlet!$C3916,Baggrundsvariable!$C$3:$C$296,Samlet!$E3916)</f>
        <v>14.1</v>
      </c>
      <c r="L3916" s="8">
        <f>SUMIFS(Baggrundsvariable!I$3:I$296,Baggrundsvariable!$A$3:$A$296,Samlet!$C3916,Baggrundsvariable!$C$3:$C$296,Samlet!$E3916)</f>
        <v>8.1558644487125225</v>
      </c>
    </row>
    <row r="3917" spans="1:12">
      <c r="A3917">
        <v>7130</v>
      </c>
      <c r="B3917" t="s">
        <v>1004</v>
      </c>
      <c r="C3917">
        <v>766</v>
      </c>
      <c r="D3917" t="s">
        <v>1306</v>
      </c>
      <c r="E3917">
        <v>2019</v>
      </c>
      <c r="F3917" s="15">
        <f>IF(VLOOKUP(IF($A3917&lt;1500,'BM011'!$D$5,IF($A3917&lt;1800,'BM011'!$D$5,IF($A3917&lt;2000,'BM011'!$D$5,$A3917))),'BM011'!$D$5:$U$607,'BM011'!U$609,0)="BRUG KOM",VLOOKUP($C3917,'BM010'!$C$5:$T$102,'BM010'!T$104,0),VLOOKUP(IF($A3917&lt;1500,'BM011'!$D$5,IF($A3917&lt;1800,'BM011'!$D$5,IF($A3917&lt;2000,'BM011'!$D$5,$A3917))),'BM011'!$D$5:$U$607,'BM011'!U$609,0))</f>
        <v>9102.25</v>
      </c>
      <c r="G3917">
        <f>SUMIFS(Baggrundsvariable!D$3:D$296,Baggrundsvariable!$A$3:$A$296,Samlet!$C3917,Baggrundsvariable!$C$3:$C$296,Samlet!$E3917)</f>
        <v>233866</v>
      </c>
      <c r="H3917" s="8">
        <f>SUMIFS(Baggrundsvariable!E$3:E$296,Baggrundsvariable!$A$3:$A$296,Samlet!$C3917,Baggrundsvariable!$C$3:$C$296,Samlet!$E3917)</f>
        <v>0.3249999999999999</v>
      </c>
      <c r="I3917" s="8">
        <f>SUMIFS(Baggrundsvariable!F$3:F$296,Baggrundsvariable!$A$3:$A$296,Samlet!$C3917,Baggrundsvariable!$C$3:$C$296,Samlet!$E3917)</f>
        <v>3.7</v>
      </c>
      <c r="J3917" s="8">
        <f>SUMIFS(Baggrundsvariable!G$3:G$296,Baggrundsvariable!$A$3:$A$296,Samlet!$C3917,Baggrundsvariable!$C$3:$C$296,Samlet!$E3917)</f>
        <v>11.2</v>
      </c>
      <c r="K3917" s="8">
        <f>SUMIFS(Baggrundsvariable!H$3:H$296,Baggrundsvariable!$A$3:$A$296,Samlet!$C3917,Baggrundsvariable!$C$3:$C$296,Samlet!$E3917)</f>
        <v>12.6</v>
      </c>
      <c r="L3917" s="8">
        <f>SUMIFS(Baggrundsvariable!I$3:I$296,Baggrundsvariable!$A$3:$A$296,Samlet!$C3917,Baggrundsvariable!$C$3:$C$296,Samlet!$E3917)</f>
        <v>3.8530715371603539</v>
      </c>
    </row>
    <row r="3918" spans="1:12">
      <c r="A3918">
        <v>7140</v>
      </c>
      <c r="B3918" t="s">
        <v>1005</v>
      </c>
      <c r="C3918">
        <v>766</v>
      </c>
      <c r="D3918" t="s">
        <v>1306</v>
      </c>
      <c r="E3918">
        <v>2019</v>
      </c>
      <c r="F3918" s="15">
        <f>IF(VLOOKUP(IF($A3918&lt;1500,'BM011'!$D$5,IF($A3918&lt;1800,'BM011'!$D$5,IF($A3918&lt;2000,'BM011'!$D$5,$A3918))),'BM011'!$D$5:$U$607,'BM011'!U$609,0)="BRUG KOM",VLOOKUP($C3918,'BM010'!$C$5:$T$102,'BM010'!T$104,0),VLOOKUP(IF($A3918&lt;1500,'BM011'!$D$5,IF($A3918&lt;1800,'BM011'!$D$5,IF($A3918&lt;2000,'BM011'!$D$5,$A3918))),'BM011'!$D$5:$U$607,'BM011'!U$609,0))</f>
        <v>6562</v>
      </c>
      <c r="G3918">
        <f>SUMIFS(Baggrundsvariable!D$3:D$296,Baggrundsvariable!$A$3:$A$296,Samlet!$C3918,Baggrundsvariable!$C$3:$C$296,Samlet!$E3918)</f>
        <v>233866</v>
      </c>
      <c r="H3918" s="8">
        <f>SUMIFS(Baggrundsvariable!E$3:E$296,Baggrundsvariable!$A$3:$A$296,Samlet!$C3918,Baggrundsvariable!$C$3:$C$296,Samlet!$E3918)</f>
        <v>0.3249999999999999</v>
      </c>
      <c r="I3918" s="8">
        <f>SUMIFS(Baggrundsvariable!F$3:F$296,Baggrundsvariable!$A$3:$A$296,Samlet!$C3918,Baggrundsvariable!$C$3:$C$296,Samlet!$E3918)</f>
        <v>3.7</v>
      </c>
      <c r="J3918" s="8">
        <f>SUMIFS(Baggrundsvariable!G$3:G$296,Baggrundsvariable!$A$3:$A$296,Samlet!$C3918,Baggrundsvariable!$C$3:$C$296,Samlet!$E3918)</f>
        <v>11.2</v>
      </c>
      <c r="K3918" s="8">
        <f>SUMIFS(Baggrundsvariable!H$3:H$296,Baggrundsvariable!$A$3:$A$296,Samlet!$C3918,Baggrundsvariable!$C$3:$C$296,Samlet!$E3918)</f>
        <v>12.6</v>
      </c>
      <c r="L3918" s="8">
        <f>SUMIFS(Baggrundsvariable!I$3:I$296,Baggrundsvariable!$A$3:$A$296,Samlet!$C3918,Baggrundsvariable!$C$3:$C$296,Samlet!$E3918)</f>
        <v>3.8530715371603539</v>
      </c>
    </row>
    <row r="3919" spans="1:12">
      <c r="A3919">
        <v>7150</v>
      </c>
      <c r="B3919" t="s">
        <v>1006</v>
      </c>
      <c r="C3919">
        <v>766</v>
      </c>
      <c r="D3919" t="s">
        <v>1306</v>
      </c>
      <c r="E3919">
        <v>2019</v>
      </c>
      <c r="F3919" s="15">
        <f>IF(VLOOKUP(IF($A3919&lt;1500,'BM011'!$D$5,IF($A3919&lt;1800,'BM011'!$D$5,IF($A3919&lt;2000,'BM011'!$D$5,$A3919))),'BM011'!$D$5:$U$607,'BM011'!U$609,0)="BRUG KOM",VLOOKUP($C3919,'BM010'!$C$5:$T$102,'BM010'!T$104,0),VLOOKUP(IF($A3919&lt;1500,'BM011'!$D$5,IF($A3919&lt;1800,'BM011'!$D$5,IF($A3919&lt;2000,'BM011'!$D$5,$A3919))),'BM011'!$D$5:$U$607,'BM011'!U$609,0))</f>
        <v>4421</v>
      </c>
      <c r="G3919">
        <f>SUMIFS(Baggrundsvariable!D$3:D$296,Baggrundsvariable!$A$3:$A$296,Samlet!$C3919,Baggrundsvariable!$C$3:$C$296,Samlet!$E3919)</f>
        <v>233866</v>
      </c>
      <c r="H3919" s="8">
        <f>SUMIFS(Baggrundsvariable!E$3:E$296,Baggrundsvariable!$A$3:$A$296,Samlet!$C3919,Baggrundsvariable!$C$3:$C$296,Samlet!$E3919)</f>
        <v>0.3249999999999999</v>
      </c>
      <c r="I3919" s="8">
        <f>SUMIFS(Baggrundsvariable!F$3:F$296,Baggrundsvariable!$A$3:$A$296,Samlet!$C3919,Baggrundsvariable!$C$3:$C$296,Samlet!$E3919)</f>
        <v>3.7</v>
      </c>
      <c r="J3919" s="8">
        <f>SUMIFS(Baggrundsvariable!G$3:G$296,Baggrundsvariable!$A$3:$A$296,Samlet!$C3919,Baggrundsvariable!$C$3:$C$296,Samlet!$E3919)</f>
        <v>11.2</v>
      </c>
      <c r="K3919" s="8">
        <f>SUMIFS(Baggrundsvariable!H$3:H$296,Baggrundsvariable!$A$3:$A$296,Samlet!$C3919,Baggrundsvariable!$C$3:$C$296,Samlet!$E3919)</f>
        <v>12.6</v>
      </c>
      <c r="L3919" s="8">
        <f>SUMIFS(Baggrundsvariable!I$3:I$296,Baggrundsvariable!$A$3:$A$296,Samlet!$C3919,Baggrundsvariable!$C$3:$C$296,Samlet!$E3919)</f>
        <v>3.8530715371603539</v>
      </c>
    </row>
    <row r="3920" spans="1:12">
      <c r="A3920">
        <v>7160</v>
      </c>
      <c r="B3920" t="s">
        <v>1007</v>
      </c>
      <c r="C3920">
        <v>766</v>
      </c>
      <c r="D3920" t="s">
        <v>1306</v>
      </c>
      <c r="E3920">
        <v>2019</v>
      </c>
      <c r="F3920" s="15">
        <f>IF(VLOOKUP(IF($A3920&lt;1500,'BM011'!$D$5,IF($A3920&lt;1800,'BM011'!$D$5,IF($A3920&lt;2000,'BM011'!$D$5,$A3920))),'BM011'!$D$5:$U$607,'BM011'!U$609,0)="BRUG KOM",VLOOKUP($C3920,'BM010'!$C$5:$T$102,'BM010'!T$104,0),VLOOKUP(IF($A3920&lt;1500,'BM011'!$D$5,IF($A3920&lt;1800,'BM011'!$D$5,IF($A3920&lt;2000,'BM011'!$D$5,$A3920))),'BM011'!$D$5:$U$607,'BM011'!U$609,0))</f>
        <v>7625.75</v>
      </c>
      <c r="G3920">
        <f>SUMIFS(Baggrundsvariable!D$3:D$296,Baggrundsvariable!$A$3:$A$296,Samlet!$C3920,Baggrundsvariable!$C$3:$C$296,Samlet!$E3920)</f>
        <v>233866</v>
      </c>
      <c r="H3920" s="8">
        <f>SUMIFS(Baggrundsvariable!E$3:E$296,Baggrundsvariable!$A$3:$A$296,Samlet!$C3920,Baggrundsvariable!$C$3:$C$296,Samlet!$E3920)</f>
        <v>0.3249999999999999</v>
      </c>
      <c r="I3920" s="8">
        <f>SUMIFS(Baggrundsvariable!F$3:F$296,Baggrundsvariable!$A$3:$A$296,Samlet!$C3920,Baggrundsvariable!$C$3:$C$296,Samlet!$E3920)</f>
        <v>3.7</v>
      </c>
      <c r="J3920" s="8">
        <f>SUMIFS(Baggrundsvariable!G$3:G$296,Baggrundsvariable!$A$3:$A$296,Samlet!$C3920,Baggrundsvariable!$C$3:$C$296,Samlet!$E3920)</f>
        <v>11.2</v>
      </c>
      <c r="K3920" s="8">
        <f>SUMIFS(Baggrundsvariable!H$3:H$296,Baggrundsvariable!$A$3:$A$296,Samlet!$C3920,Baggrundsvariable!$C$3:$C$296,Samlet!$E3920)</f>
        <v>12.6</v>
      </c>
      <c r="L3920" s="8">
        <f>SUMIFS(Baggrundsvariable!I$3:I$296,Baggrundsvariable!$A$3:$A$296,Samlet!$C3920,Baggrundsvariable!$C$3:$C$296,Samlet!$E3920)</f>
        <v>3.8530715371603539</v>
      </c>
    </row>
    <row r="3921" spans="1:12">
      <c r="A3921">
        <v>7160</v>
      </c>
      <c r="B3921" t="s">
        <v>1007</v>
      </c>
      <c r="C3921">
        <v>630</v>
      </c>
      <c r="D3921" t="s">
        <v>1291</v>
      </c>
      <c r="E3921">
        <v>2019</v>
      </c>
      <c r="F3921" s="15">
        <f>IF(VLOOKUP(IF($A3921&lt;1500,'BM011'!$D$5,IF($A3921&lt;1800,'BM011'!$D$5,IF($A3921&lt;2000,'BM011'!$D$5,$A3921))),'BM011'!$D$5:$U$607,'BM011'!U$609,0)="BRUG KOM",VLOOKUP($C3921,'BM010'!$C$5:$T$102,'BM010'!T$104,0),VLOOKUP(IF($A3921&lt;1500,'BM011'!$D$5,IF($A3921&lt;1800,'BM011'!$D$5,IF($A3921&lt;2000,'BM011'!$D$5,$A3921))),'BM011'!$D$5:$U$607,'BM011'!U$609,0))</f>
        <v>7625.75</v>
      </c>
      <c r="G3921">
        <f>SUMIFS(Baggrundsvariable!D$3:D$296,Baggrundsvariable!$A$3:$A$296,Samlet!$C3921,Baggrundsvariable!$C$3:$C$296,Samlet!$E3921)</f>
        <v>239626</v>
      </c>
      <c r="H3921" s="8">
        <f>SUMIFS(Baggrundsvariable!E$3:E$296,Baggrundsvariable!$A$3:$A$296,Samlet!$C3921,Baggrundsvariable!$C$3:$C$296,Samlet!$E3921)</f>
        <v>0.5</v>
      </c>
      <c r="I3921" s="8">
        <f>SUMIFS(Baggrundsvariable!F$3:F$296,Baggrundsvariable!$A$3:$A$296,Samlet!$C3921,Baggrundsvariable!$C$3:$C$296,Samlet!$E3921)</f>
        <v>6.5</v>
      </c>
      <c r="J3921" s="8">
        <f>SUMIFS(Baggrundsvariable!G$3:G$296,Baggrundsvariable!$A$3:$A$296,Samlet!$C3921,Baggrundsvariable!$C$3:$C$296,Samlet!$E3921)</f>
        <v>17.899999999999999</v>
      </c>
      <c r="K3921" s="8">
        <f>SUMIFS(Baggrundsvariable!H$3:H$296,Baggrundsvariable!$A$3:$A$296,Samlet!$C3921,Baggrundsvariable!$C$3:$C$296,Samlet!$E3921)</f>
        <v>14.1</v>
      </c>
      <c r="L3921" s="8">
        <f>SUMIFS(Baggrundsvariable!I$3:I$296,Baggrundsvariable!$A$3:$A$296,Samlet!$C3921,Baggrundsvariable!$C$3:$C$296,Samlet!$E3921)</f>
        <v>8.1558644487125225</v>
      </c>
    </row>
    <row r="3922" spans="1:12">
      <c r="A3922">
        <v>7171</v>
      </c>
      <c r="B3922" t="s">
        <v>1008</v>
      </c>
      <c r="C3922">
        <v>766</v>
      </c>
      <c r="D3922" t="s">
        <v>1306</v>
      </c>
      <c r="E3922">
        <v>2019</v>
      </c>
      <c r="F3922" s="15">
        <f>IF(VLOOKUP(IF($A3922&lt;1500,'BM011'!$D$5,IF($A3922&lt;1800,'BM011'!$D$5,IF($A3922&lt;2000,'BM011'!$D$5,$A3922))),'BM011'!$D$5:$U$607,'BM011'!U$609,0)="BRUG KOM",VLOOKUP($C3922,'BM010'!$C$5:$T$102,'BM010'!T$104,0),VLOOKUP(IF($A3922&lt;1500,'BM011'!$D$5,IF($A3922&lt;1800,'BM011'!$D$5,IF($A3922&lt;2000,'BM011'!$D$5,$A3922))),'BM011'!$D$5:$U$607,'BM011'!U$609,0))</f>
        <v>7757</v>
      </c>
      <c r="G3922">
        <f>SUMIFS(Baggrundsvariable!D$3:D$296,Baggrundsvariable!$A$3:$A$296,Samlet!$C3922,Baggrundsvariable!$C$3:$C$296,Samlet!$E3922)</f>
        <v>233866</v>
      </c>
      <c r="H3922" s="8">
        <f>SUMIFS(Baggrundsvariable!E$3:E$296,Baggrundsvariable!$A$3:$A$296,Samlet!$C3922,Baggrundsvariable!$C$3:$C$296,Samlet!$E3922)</f>
        <v>0.3249999999999999</v>
      </c>
      <c r="I3922" s="8">
        <f>SUMIFS(Baggrundsvariable!F$3:F$296,Baggrundsvariable!$A$3:$A$296,Samlet!$C3922,Baggrundsvariable!$C$3:$C$296,Samlet!$E3922)</f>
        <v>3.7</v>
      </c>
      <c r="J3922" s="8">
        <f>SUMIFS(Baggrundsvariable!G$3:G$296,Baggrundsvariable!$A$3:$A$296,Samlet!$C3922,Baggrundsvariable!$C$3:$C$296,Samlet!$E3922)</f>
        <v>11.2</v>
      </c>
      <c r="K3922" s="8">
        <f>SUMIFS(Baggrundsvariable!H$3:H$296,Baggrundsvariable!$A$3:$A$296,Samlet!$C3922,Baggrundsvariable!$C$3:$C$296,Samlet!$E3922)</f>
        <v>12.6</v>
      </c>
      <c r="L3922" s="8">
        <f>SUMIFS(Baggrundsvariable!I$3:I$296,Baggrundsvariable!$A$3:$A$296,Samlet!$C3922,Baggrundsvariable!$C$3:$C$296,Samlet!$E3922)</f>
        <v>3.8530715371603539</v>
      </c>
    </row>
    <row r="3923" spans="1:12">
      <c r="A3923">
        <v>7173</v>
      </c>
      <c r="B3923" t="s">
        <v>1009</v>
      </c>
      <c r="C3923">
        <v>630</v>
      </c>
      <c r="D3923" t="s">
        <v>1291</v>
      </c>
      <c r="E3923">
        <v>2019</v>
      </c>
      <c r="F3923" s="15">
        <f>IF(VLOOKUP(IF($A3923&lt;1500,'BM011'!$D$5,IF($A3923&lt;1800,'BM011'!$D$5,IF($A3923&lt;2000,'BM011'!$D$5,$A3923))),'BM011'!$D$5:$U$607,'BM011'!U$609,0)="BRUG KOM",VLOOKUP($C3923,'BM010'!$C$5:$T$102,'BM010'!T$104,0),VLOOKUP(IF($A3923&lt;1500,'BM011'!$D$5,IF($A3923&lt;1800,'BM011'!$D$5,IF($A3923&lt;2000,'BM011'!$D$5,$A3923))),'BM011'!$D$5:$U$607,'BM011'!U$609,0))</f>
        <v>11720.5</v>
      </c>
      <c r="G3923">
        <f>SUMIFS(Baggrundsvariable!D$3:D$296,Baggrundsvariable!$A$3:$A$296,Samlet!$C3923,Baggrundsvariable!$C$3:$C$296,Samlet!$E3923)</f>
        <v>239626</v>
      </c>
      <c r="H3923" s="8">
        <f>SUMIFS(Baggrundsvariable!E$3:E$296,Baggrundsvariable!$A$3:$A$296,Samlet!$C3923,Baggrundsvariable!$C$3:$C$296,Samlet!$E3923)</f>
        <v>0.5</v>
      </c>
      <c r="I3923" s="8">
        <f>SUMIFS(Baggrundsvariable!F$3:F$296,Baggrundsvariable!$A$3:$A$296,Samlet!$C3923,Baggrundsvariable!$C$3:$C$296,Samlet!$E3923)</f>
        <v>6.5</v>
      </c>
      <c r="J3923" s="8">
        <f>SUMIFS(Baggrundsvariable!G$3:G$296,Baggrundsvariable!$A$3:$A$296,Samlet!$C3923,Baggrundsvariable!$C$3:$C$296,Samlet!$E3923)</f>
        <v>17.899999999999999</v>
      </c>
      <c r="K3923" s="8">
        <f>SUMIFS(Baggrundsvariable!H$3:H$296,Baggrundsvariable!$A$3:$A$296,Samlet!$C3923,Baggrundsvariable!$C$3:$C$296,Samlet!$E3923)</f>
        <v>14.1</v>
      </c>
      <c r="L3923" s="8">
        <f>SUMIFS(Baggrundsvariable!I$3:I$296,Baggrundsvariable!$A$3:$A$296,Samlet!$C3923,Baggrundsvariable!$C$3:$C$296,Samlet!$E3923)</f>
        <v>8.1558644487125225</v>
      </c>
    </row>
    <row r="3924" spans="1:12">
      <c r="A3924">
        <v>7182</v>
      </c>
      <c r="B3924" t="s">
        <v>1010</v>
      </c>
      <c r="C3924">
        <v>630</v>
      </c>
      <c r="D3924" t="s">
        <v>1291</v>
      </c>
      <c r="E3924">
        <v>2019</v>
      </c>
      <c r="F3924" s="15">
        <f>IF(VLOOKUP(IF($A3924&lt;1500,'BM011'!$D$5,IF($A3924&lt;1800,'BM011'!$D$5,IF($A3924&lt;2000,'BM011'!$D$5,$A3924))),'BM011'!$D$5:$U$607,'BM011'!U$609,0)="BRUG KOM",VLOOKUP($C3924,'BM010'!$C$5:$T$102,'BM010'!T$104,0),VLOOKUP(IF($A3924&lt;1500,'BM011'!$D$5,IF($A3924&lt;1800,'BM011'!$D$5,IF($A3924&lt;2000,'BM011'!$D$5,$A3924))),'BM011'!$D$5:$U$607,'BM011'!U$609,0))</f>
        <v>8524</v>
      </c>
      <c r="G3924">
        <f>SUMIFS(Baggrundsvariable!D$3:D$296,Baggrundsvariable!$A$3:$A$296,Samlet!$C3924,Baggrundsvariable!$C$3:$C$296,Samlet!$E3924)</f>
        <v>239626</v>
      </c>
      <c r="H3924" s="8">
        <f>SUMIFS(Baggrundsvariable!E$3:E$296,Baggrundsvariable!$A$3:$A$296,Samlet!$C3924,Baggrundsvariable!$C$3:$C$296,Samlet!$E3924)</f>
        <v>0.5</v>
      </c>
      <c r="I3924" s="8">
        <f>SUMIFS(Baggrundsvariable!F$3:F$296,Baggrundsvariable!$A$3:$A$296,Samlet!$C3924,Baggrundsvariable!$C$3:$C$296,Samlet!$E3924)</f>
        <v>6.5</v>
      </c>
      <c r="J3924" s="8">
        <f>SUMIFS(Baggrundsvariable!G$3:G$296,Baggrundsvariable!$A$3:$A$296,Samlet!$C3924,Baggrundsvariable!$C$3:$C$296,Samlet!$E3924)</f>
        <v>17.899999999999999</v>
      </c>
      <c r="K3924" s="8">
        <f>SUMIFS(Baggrundsvariable!H$3:H$296,Baggrundsvariable!$A$3:$A$296,Samlet!$C3924,Baggrundsvariable!$C$3:$C$296,Samlet!$E3924)</f>
        <v>14.1</v>
      </c>
      <c r="L3924" s="8">
        <f>SUMIFS(Baggrundsvariable!I$3:I$296,Baggrundsvariable!$A$3:$A$296,Samlet!$C3924,Baggrundsvariable!$C$3:$C$296,Samlet!$E3924)</f>
        <v>8.1558644487125225</v>
      </c>
    </row>
    <row r="3925" spans="1:12">
      <c r="A3925">
        <v>7183</v>
      </c>
      <c r="B3925" t="s">
        <v>1011</v>
      </c>
      <c r="C3925">
        <v>630</v>
      </c>
      <c r="D3925" t="s">
        <v>1291</v>
      </c>
      <c r="E3925">
        <v>2019</v>
      </c>
      <c r="F3925" s="15">
        <f>IF(VLOOKUP(IF($A3925&lt;1500,'BM011'!$D$5,IF($A3925&lt;1800,'BM011'!$D$5,IF($A3925&lt;2000,'BM011'!$D$5,$A3925))),'BM011'!$D$5:$U$607,'BM011'!U$609,0)="BRUG KOM",VLOOKUP($C3925,'BM010'!$C$5:$T$102,'BM010'!T$104,0),VLOOKUP(IF($A3925&lt;1500,'BM011'!$D$5,IF($A3925&lt;1800,'BM011'!$D$5,IF($A3925&lt;2000,'BM011'!$D$5,$A3925))),'BM011'!$D$5:$U$607,'BM011'!U$609,0))</f>
        <v>11720.5</v>
      </c>
      <c r="G3925">
        <f>SUMIFS(Baggrundsvariable!D$3:D$296,Baggrundsvariable!$A$3:$A$296,Samlet!$C3925,Baggrundsvariable!$C$3:$C$296,Samlet!$E3925)</f>
        <v>239626</v>
      </c>
      <c r="H3925" s="8">
        <f>SUMIFS(Baggrundsvariable!E$3:E$296,Baggrundsvariable!$A$3:$A$296,Samlet!$C3925,Baggrundsvariable!$C$3:$C$296,Samlet!$E3925)</f>
        <v>0.5</v>
      </c>
      <c r="I3925" s="8">
        <f>SUMIFS(Baggrundsvariable!F$3:F$296,Baggrundsvariable!$A$3:$A$296,Samlet!$C3925,Baggrundsvariable!$C$3:$C$296,Samlet!$E3925)</f>
        <v>6.5</v>
      </c>
      <c r="J3925" s="8">
        <f>SUMIFS(Baggrundsvariable!G$3:G$296,Baggrundsvariable!$A$3:$A$296,Samlet!$C3925,Baggrundsvariable!$C$3:$C$296,Samlet!$E3925)</f>
        <v>17.899999999999999</v>
      </c>
      <c r="K3925" s="8">
        <f>SUMIFS(Baggrundsvariable!H$3:H$296,Baggrundsvariable!$A$3:$A$296,Samlet!$C3925,Baggrundsvariable!$C$3:$C$296,Samlet!$E3925)</f>
        <v>14.1</v>
      </c>
      <c r="L3925" s="8">
        <f>SUMIFS(Baggrundsvariable!I$3:I$296,Baggrundsvariable!$A$3:$A$296,Samlet!$C3925,Baggrundsvariable!$C$3:$C$296,Samlet!$E3925)</f>
        <v>8.1558644487125225</v>
      </c>
    </row>
    <row r="3926" spans="1:12">
      <c r="A3926">
        <v>7184</v>
      </c>
      <c r="B3926" t="s">
        <v>1012</v>
      </c>
      <c r="C3926">
        <v>630</v>
      </c>
      <c r="D3926" t="s">
        <v>1291</v>
      </c>
      <c r="E3926">
        <v>2019</v>
      </c>
      <c r="F3926" s="15">
        <f>IF(VLOOKUP(IF($A3926&lt;1500,'BM011'!$D$5,IF($A3926&lt;1800,'BM011'!$D$5,IF($A3926&lt;2000,'BM011'!$D$5,$A3926))),'BM011'!$D$5:$U$607,'BM011'!U$609,0)="BRUG KOM",VLOOKUP($C3926,'BM010'!$C$5:$T$102,'BM010'!T$104,0),VLOOKUP(IF($A3926&lt;1500,'BM011'!$D$5,IF($A3926&lt;1800,'BM011'!$D$5,IF($A3926&lt;2000,'BM011'!$D$5,$A3926))),'BM011'!$D$5:$U$607,'BM011'!U$609,0))</f>
        <v>5885</v>
      </c>
      <c r="G3926">
        <f>SUMIFS(Baggrundsvariable!D$3:D$296,Baggrundsvariable!$A$3:$A$296,Samlet!$C3926,Baggrundsvariable!$C$3:$C$296,Samlet!$E3926)</f>
        <v>239626</v>
      </c>
      <c r="H3926" s="8">
        <f>SUMIFS(Baggrundsvariable!E$3:E$296,Baggrundsvariable!$A$3:$A$296,Samlet!$C3926,Baggrundsvariable!$C$3:$C$296,Samlet!$E3926)</f>
        <v>0.5</v>
      </c>
      <c r="I3926" s="8">
        <f>SUMIFS(Baggrundsvariable!F$3:F$296,Baggrundsvariable!$A$3:$A$296,Samlet!$C3926,Baggrundsvariable!$C$3:$C$296,Samlet!$E3926)</f>
        <v>6.5</v>
      </c>
      <c r="J3926" s="8">
        <f>SUMIFS(Baggrundsvariable!G$3:G$296,Baggrundsvariable!$A$3:$A$296,Samlet!$C3926,Baggrundsvariable!$C$3:$C$296,Samlet!$E3926)</f>
        <v>17.899999999999999</v>
      </c>
      <c r="K3926" s="8">
        <f>SUMIFS(Baggrundsvariable!H$3:H$296,Baggrundsvariable!$A$3:$A$296,Samlet!$C3926,Baggrundsvariable!$C$3:$C$296,Samlet!$E3926)</f>
        <v>14.1</v>
      </c>
      <c r="L3926" s="8">
        <f>SUMIFS(Baggrundsvariable!I$3:I$296,Baggrundsvariable!$A$3:$A$296,Samlet!$C3926,Baggrundsvariable!$C$3:$C$296,Samlet!$E3926)</f>
        <v>8.1558644487125225</v>
      </c>
    </row>
    <row r="3927" spans="1:12">
      <c r="A3927">
        <v>7190</v>
      </c>
      <c r="B3927" t="s">
        <v>1013</v>
      </c>
      <c r="C3927">
        <v>530</v>
      </c>
      <c r="D3927" t="s">
        <v>1297</v>
      </c>
      <c r="E3927">
        <v>2019</v>
      </c>
      <c r="F3927" s="15">
        <f>IF(VLOOKUP(IF($A3927&lt;1500,'BM011'!$D$5,IF($A3927&lt;1800,'BM011'!$D$5,IF($A3927&lt;2000,'BM011'!$D$5,$A3927))),'BM011'!$D$5:$U$607,'BM011'!U$609,0)="BRUG KOM",VLOOKUP($C3927,'BM010'!$C$5:$T$102,'BM010'!T$104,0),VLOOKUP(IF($A3927&lt;1500,'BM011'!$D$5,IF($A3927&lt;1800,'BM011'!$D$5,IF($A3927&lt;2000,'BM011'!$D$5,$A3927))),'BM011'!$D$5:$U$607,'BM011'!U$609,0))</f>
        <v>12518.75</v>
      </c>
      <c r="G3927">
        <f>SUMIFS(Baggrundsvariable!D$3:D$296,Baggrundsvariable!$A$3:$A$296,Samlet!$C3927,Baggrundsvariable!$C$3:$C$296,Samlet!$E3927)</f>
        <v>231771</v>
      </c>
      <c r="H3927" s="8">
        <f>SUMIFS(Baggrundsvariable!E$3:E$296,Baggrundsvariable!$A$3:$A$296,Samlet!$C3927,Baggrundsvariable!$C$3:$C$296,Samlet!$E3927)</f>
        <v>0.29999999999999993</v>
      </c>
      <c r="I3927" s="8">
        <f>SUMIFS(Baggrundsvariable!F$3:F$296,Baggrundsvariable!$A$3:$A$296,Samlet!$C3927,Baggrundsvariable!$C$3:$C$296,Samlet!$E3927)</f>
        <v>4.7</v>
      </c>
      <c r="J3927" s="8">
        <f>SUMIFS(Baggrundsvariable!G$3:G$296,Baggrundsvariable!$A$3:$A$296,Samlet!$C3927,Baggrundsvariable!$C$3:$C$296,Samlet!$E3927)</f>
        <v>13.2</v>
      </c>
      <c r="K3927" s="8">
        <f>SUMIFS(Baggrundsvariable!H$3:H$296,Baggrundsvariable!$A$3:$A$296,Samlet!$C3927,Baggrundsvariable!$C$3:$C$296,Samlet!$E3927)</f>
        <v>11.2</v>
      </c>
      <c r="L3927" s="8">
        <f>SUMIFS(Baggrundsvariable!I$3:I$296,Baggrundsvariable!$A$3:$A$296,Samlet!$C3927,Baggrundsvariable!$C$3:$C$296,Samlet!$E3927)</f>
        <v>6.7028000225052038</v>
      </c>
    </row>
    <row r="3928" spans="1:12">
      <c r="A3928">
        <v>7190</v>
      </c>
      <c r="B3928" t="s">
        <v>1013</v>
      </c>
      <c r="C3928">
        <v>630</v>
      </c>
      <c r="D3928" t="s">
        <v>1291</v>
      </c>
      <c r="E3928">
        <v>2019</v>
      </c>
      <c r="F3928" s="15">
        <f>IF(VLOOKUP(IF($A3928&lt;1500,'BM011'!$D$5,IF($A3928&lt;1800,'BM011'!$D$5,IF($A3928&lt;2000,'BM011'!$D$5,$A3928))),'BM011'!$D$5:$U$607,'BM011'!U$609,0)="BRUG KOM",VLOOKUP($C3928,'BM010'!$C$5:$T$102,'BM010'!T$104,0),VLOOKUP(IF($A3928&lt;1500,'BM011'!$D$5,IF($A3928&lt;1800,'BM011'!$D$5,IF($A3928&lt;2000,'BM011'!$D$5,$A3928))),'BM011'!$D$5:$U$607,'BM011'!U$609,0))</f>
        <v>12518.75</v>
      </c>
      <c r="G3928">
        <f>SUMIFS(Baggrundsvariable!D$3:D$296,Baggrundsvariable!$A$3:$A$296,Samlet!$C3928,Baggrundsvariable!$C$3:$C$296,Samlet!$E3928)</f>
        <v>239626</v>
      </c>
      <c r="H3928" s="8">
        <f>SUMIFS(Baggrundsvariable!E$3:E$296,Baggrundsvariable!$A$3:$A$296,Samlet!$C3928,Baggrundsvariable!$C$3:$C$296,Samlet!$E3928)</f>
        <v>0.5</v>
      </c>
      <c r="I3928" s="8">
        <f>SUMIFS(Baggrundsvariable!F$3:F$296,Baggrundsvariable!$A$3:$A$296,Samlet!$C3928,Baggrundsvariable!$C$3:$C$296,Samlet!$E3928)</f>
        <v>6.5</v>
      </c>
      <c r="J3928" s="8">
        <f>SUMIFS(Baggrundsvariable!G$3:G$296,Baggrundsvariable!$A$3:$A$296,Samlet!$C3928,Baggrundsvariable!$C$3:$C$296,Samlet!$E3928)</f>
        <v>17.899999999999999</v>
      </c>
      <c r="K3928" s="8">
        <f>SUMIFS(Baggrundsvariable!H$3:H$296,Baggrundsvariable!$A$3:$A$296,Samlet!$C3928,Baggrundsvariable!$C$3:$C$296,Samlet!$E3928)</f>
        <v>14.1</v>
      </c>
      <c r="L3928" s="8">
        <f>SUMIFS(Baggrundsvariable!I$3:I$296,Baggrundsvariable!$A$3:$A$296,Samlet!$C3928,Baggrundsvariable!$C$3:$C$296,Samlet!$E3928)</f>
        <v>8.1558644487125225</v>
      </c>
    </row>
    <row r="3929" spans="1:12">
      <c r="A3929">
        <v>7200</v>
      </c>
      <c r="B3929" t="s">
        <v>1014</v>
      </c>
      <c r="C3929">
        <v>530</v>
      </c>
      <c r="D3929" t="s">
        <v>1297</v>
      </c>
      <c r="E3929">
        <v>2019</v>
      </c>
      <c r="F3929" s="15">
        <f>IF(VLOOKUP(IF($A3929&lt;1500,'BM011'!$D$5,IF($A3929&lt;1800,'BM011'!$D$5,IF($A3929&lt;2000,'BM011'!$D$5,$A3929))),'BM011'!$D$5:$U$607,'BM011'!U$609,0)="BRUG KOM",VLOOKUP($C3929,'BM010'!$C$5:$T$102,'BM010'!T$104,0),VLOOKUP(IF($A3929&lt;1500,'BM011'!$D$5,IF($A3929&lt;1800,'BM011'!$D$5,IF($A3929&lt;2000,'BM011'!$D$5,$A3929))),'BM011'!$D$5:$U$607,'BM011'!U$609,0))</f>
        <v>8292</v>
      </c>
      <c r="G3929">
        <f>SUMIFS(Baggrundsvariable!D$3:D$296,Baggrundsvariable!$A$3:$A$296,Samlet!$C3929,Baggrundsvariable!$C$3:$C$296,Samlet!$E3929)</f>
        <v>231771</v>
      </c>
      <c r="H3929" s="8">
        <f>SUMIFS(Baggrundsvariable!E$3:E$296,Baggrundsvariable!$A$3:$A$296,Samlet!$C3929,Baggrundsvariable!$C$3:$C$296,Samlet!$E3929)</f>
        <v>0.29999999999999993</v>
      </c>
      <c r="I3929" s="8">
        <f>SUMIFS(Baggrundsvariable!F$3:F$296,Baggrundsvariable!$A$3:$A$296,Samlet!$C3929,Baggrundsvariable!$C$3:$C$296,Samlet!$E3929)</f>
        <v>4.7</v>
      </c>
      <c r="J3929" s="8">
        <f>SUMIFS(Baggrundsvariable!G$3:G$296,Baggrundsvariable!$A$3:$A$296,Samlet!$C3929,Baggrundsvariable!$C$3:$C$296,Samlet!$E3929)</f>
        <v>13.2</v>
      </c>
      <c r="K3929" s="8">
        <f>SUMIFS(Baggrundsvariable!H$3:H$296,Baggrundsvariable!$A$3:$A$296,Samlet!$C3929,Baggrundsvariable!$C$3:$C$296,Samlet!$E3929)</f>
        <v>11.2</v>
      </c>
      <c r="L3929" s="8">
        <f>SUMIFS(Baggrundsvariable!I$3:I$296,Baggrundsvariable!$A$3:$A$296,Samlet!$C3929,Baggrundsvariable!$C$3:$C$296,Samlet!$E3929)</f>
        <v>6.7028000225052038</v>
      </c>
    </row>
    <row r="3930" spans="1:12">
      <c r="A3930">
        <v>7200</v>
      </c>
      <c r="B3930" t="s">
        <v>1014</v>
      </c>
      <c r="C3930">
        <v>573</v>
      </c>
      <c r="D3930" t="s">
        <v>1299</v>
      </c>
      <c r="E3930">
        <v>2019</v>
      </c>
      <c r="F3930" s="15">
        <f>IF(VLOOKUP(IF($A3930&lt;1500,'BM011'!$D$5,IF($A3930&lt;1800,'BM011'!$D$5,IF($A3930&lt;2000,'BM011'!$D$5,$A3930))),'BM011'!$D$5:$U$607,'BM011'!U$609,0)="BRUG KOM",VLOOKUP($C3930,'BM010'!$C$5:$T$102,'BM010'!T$104,0),VLOOKUP(IF($A3930&lt;1500,'BM011'!$D$5,IF($A3930&lt;1800,'BM011'!$D$5,IF($A3930&lt;2000,'BM011'!$D$5,$A3930))),'BM011'!$D$5:$U$607,'BM011'!U$609,0))</f>
        <v>8292</v>
      </c>
      <c r="G3930">
        <f>SUMIFS(Baggrundsvariable!D$3:D$296,Baggrundsvariable!$A$3:$A$296,Samlet!$C3930,Baggrundsvariable!$C$3:$C$296,Samlet!$E3930)</f>
        <v>218754</v>
      </c>
      <c r="H3930" s="8">
        <f>SUMIFS(Baggrundsvariable!E$3:E$296,Baggrundsvariable!$A$3:$A$296,Samlet!$C3930,Baggrundsvariable!$C$3:$C$296,Samlet!$E3930)</f>
        <v>0.28333333333333327</v>
      </c>
      <c r="I3930" s="8">
        <f>SUMIFS(Baggrundsvariable!F$3:F$296,Baggrundsvariable!$A$3:$A$296,Samlet!$C3930,Baggrundsvariable!$C$3:$C$296,Samlet!$E3930)</f>
        <v>4.8</v>
      </c>
      <c r="J3930" s="8">
        <f>SUMIFS(Baggrundsvariable!G$3:G$296,Baggrundsvariable!$A$3:$A$296,Samlet!$C3930,Baggrundsvariable!$C$3:$C$296,Samlet!$E3930)</f>
        <v>15.4</v>
      </c>
      <c r="K3930" s="8">
        <f>SUMIFS(Baggrundsvariable!H$3:H$296,Baggrundsvariable!$A$3:$A$296,Samlet!$C3930,Baggrundsvariable!$C$3:$C$296,Samlet!$E3930)</f>
        <v>12.8</v>
      </c>
      <c r="L3930" s="8">
        <f>SUMIFS(Baggrundsvariable!I$3:I$296,Baggrundsvariable!$A$3:$A$296,Samlet!$C3930,Baggrundsvariable!$C$3:$C$296,Samlet!$E3930)</f>
        <v>4.6706736164800358</v>
      </c>
    </row>
    <row r="3931" spans="1:12">
      <c r="A3931">
        <v>7200</v>
      </c>
      <c r="B3931" t="s">
        <v>1014</v>
      </c>
      <c r="C3931">
        <v>630</v>
      </c>
      <c r="D3931" t="s">
        <v>1291</v>
      </c>
      <c r="E3931">
        <v>2019</v>
      </c>
      <c r="F3931" s="15">
        <f>IF(VLOOKUP(IF($A3931&lt;1500,'BM011'!$D$5,IF($A3931&lt;1800,'BM011'!$D$5,IF($A3931&lt;2000,'BM011'!$D$5,$A3931))),'BM011'!$D$5:$U$607,'BM011'!U$609,0)="BRUG KOM",VLOOKUP($C3931,'BM010'!$C$5:$T$102,'BM010'!T$104,0),VLOOKUP(IF($A3931&lt;1500,'BM011'!$D$5,IF($A3931&lt;1800,'BM011'!$D$5,IF($A3931&lt;2000,'BM011'!$D$5,$A3931))),'BM011'!$D$5:$U$607,'BM011'!U$609,0))</f>
        <v>8292</v>
      </c>
      <c r="G3931">
        <f>SUMIFS(Baggrundsvariable!D$3:D$296,Baggrundsvariable!$A$3:$A$296,Samlet!$C3931,Baggrundsvariable!$C$3:$C$296,Samlet!$E3931)</f>
        <v>239626</v>
      </c>
      <c r="H3931" s="8">
        <f>SUMIFS(Baggrundsvariable!E$3:E$296,Baggrundsvariable!$A$3:$A$296,Samlet!$C3931,Baggrundsvariable!$C$3:$C$296,Samlet!$E3931)</f>
        <v>0.5</v>
      </c>
      <c r="I3931" s="8">
        <f>SUMIFS(Baggrundsvariable!F$3:F$296,Baggrundsvariable!$A$3:$A$296,Samlet!$C3931,Baggrundsvariable!$C$3:$C$296,Samlet!$E3931)</f>
        <v>6.5</v>
      </c>
      <c r="J3931" s="8">
        <f>SUMIFS(Baggrundsvariable!G$3:G$296,Baggrundsvariable!$A$3:$A$296,Samlet!$C3931,Baggrundsvariable!$C$3:$C$296,Samlet!$E3931)</f>
        <v>17.899999999999999</v>
      </c>
      <c r="K3931" s="8">
        <f>SUMIFS(Baggrundsvariable!H$3:H$296,Baggrundsvariable!$A$3:$A$296,Samlet!$C3931,Baggrundsvariable!$C$3:$C$296,Samlet!$E3931)</f>
        <v>14.1</v>
      </c>
      <c r="L3931" s="8">
        <f>SUMIFS(Baggrundsvariable!I$3:I$296,Baggrundsvariable!$A$3:$A$296,Samlet!$C3931,Baggrundsvariable!$C$3:$C$296,Samlet!$E3931)</f>
        <v>8.1558644487125225</v>
      </c>
    </row>
    <row r="3932" spans="1:12">
      <c r="A3932">
        <v>7250</v>
      </c>
      <c r="B3932" t="s">
        <v>1015</v>
      </c>
      <c r="C3932">
        <v>530</v>
      </c>
      <c r="D3932" t="s">
        <v>1297</v>
      </c>
      <c r="E3932">
        <v>2019</v>
      </c>
      <c r="F3932" s="15">
        <f>IF(VLOOKUP(IF($A3932&lt;1500,'BM011'!$D$5,IF($A3932&lt;1800,'BM011'!$D$5,IF($A3932&lt;2000,'BM011'!$D$5,$A3932))),'BM011'!$D$5:$U$607,'BM011'!U$609,0)="BRUG KOM",VLOOKUP($C3932,'BM010'!$C$5:$T$102,'BM010'!T$104,0),VLOOKUP(IF($A3932&lt;1500,'BM011'!$D$5,IF($A3932&lt;1800,'BM011'!$D$5,IF($A3932&lt;2000,'BM011'!$D$5,$A3932))),'BM011'!$D$5:$U$607,'BM011'!U$609,0))</f>
        <v>6650</v>
      </c>
      <c r="G3932">
        <f>SUMIFS(Baggrundsvariable!D$3:D$296,Baggrundsvariable!$A$3:$A$296,Samlet!$C3932,Baggrundsvariable!$C$3:$C$296,Samlet!$E3932)</f>
        <v>231771</v>
      </c>
      <c r="H3932" s="8">
        <f>SUMIFS(Baggrundsvariable!E$3:E$296,Baggrundsvariable!$A$3:$A$296,Samlet!$C3932,Baggrundsvariable!$C$3:$C$296,Samlet!$E3932)</f>
        <v>0.29999999999999993</v>
      </c>
      <c r="I3932" s="8">
        <f>SUMIFS(Baggrundsvariable!F$3:F$296,Baggrundsvariable!$A$3:$A$296,Samlet!$C3932,Baggrundsvariable!$C$3:$C$296,Samlet!$E3932)</f>
        <v>4.7</v>
      </c>
      <c r="J3932" s="8">
        <f>SUMIFS(Baggrundsvariable!G$3:G$296,Baggrundsvariable!$A$3:$A$296,Samlet!$C3932,Baggrundsvariable!$C$3:$C$296,Samlet!$E3932)</f>
        <v>13.2</v>
      </c>
      <c r="K3932" s="8">
        <f>SUMIFS(Baggrundsvariable!H$3:H$296,Baggrundsvariable!$A$3:$A$296,Samlet!$C3932,Baggrundsvariable!$C$3:$C$296,Samlet!$E3932)</f>
        <v>11.2</v>
      </c>
      <c r="L3932" s="8">
        <f>SUMIFS(Baggrundsvariable!I$3:I$296,Baggrundsvariable!$A$3:$A$296,Samlet!$C3932,Baggrundsvariable!$C$3:$C$296,Samlet!$E3932)</f>
        <v>6.7028000225052038</v>
      </c>
    </row>
    <row r="3933" spans="1:12">
      <c r="A3933">
        <v>7260</v>
      </c>
      <c r="B3933" t="s">
        <v>1016</v>
      </c>
      <c r="C3933">
        <v>657</v>
      </c>
      <c r="D3933" t="s">
        <v>1302</v>
      </c>
      <c r="E3933">
        <v>2019</v>
      </c>
      <c r="F3933" s="15">
        <f>IF(VLOOKUP(IF($A3933&lt;1500,'BM011'!$D$5,IF($A3933&lt;1800,'BM011'!$D$5,IF($A3933&lt;2000,'BM011'!$D$5,$A3933))),'BM011'!$D$5:$U$607,'BM011'!U$609,0)="BRUG KOM",VLOOKUP($C3933,'BM010'!$C$5:$T$102,'BM010'!T$104,0),VLOOKUP(IF($A3933&lt;1500,'BM011'!$D$5,IF($A3933&lt;1800,'BM011'!$D$5,IF($A3933&lt;2000,'BM011'!$D$5,$A3933))),'BM011'!$D$5:$U$607,'BM011'!U$609,0))</f>
        <v>4242</v>
      </c>
      <c r="G3933">
        <f>SUMIFS(Baggrundsvariable!D$3:D$296,Baggrundsvariable!$A$3:$A$296,Samlet!$C3933,Baggrundsvariable!$C$3:$C$296,Samlet!$E3933)</f>
        <v>229212</v>
      </c>
      <c r="H3933" s="8">
        <f>SUMIFS(Baggrundsvariable!E$3:E$296,Baggrundsvariable!$A$3:$A$296,Samlet!$C3933,Baggrundsvariable!$C$3:$C$296,Samlet!$E3933)</f>
        <v>0.55833333333333335</v>
      </c>
      <c r="I3933" s="8">
        <f>SUMIFS(Baggrundsvariable!F$3:F$296,Baggrundsvariable!$A$3:$A$296,Samlet!$C3933,Baggrundsvariable!$C$3:$C$296,Samlet!$E3933)</f>
        <v>6.7</v>
      </c>
      <c r="J3933" s="8">
        <f>SUMIFS(Baggrundsvariable!G$3:G$296,Baggrundsvariable!$A$3:$A$296,Samlet!$C3933,Baggrundsvariable!$C$3:$C$296,Samlet!$E3933)</f>
        <v>18.100000000000001</v>
      </c>
      <c r="K3933" s="8">
        <f>SUMIFS(Baggrundsvariable!H$3:H$296,Baggrundsvariable!$A$3:$A$296,Samlet!$C3933,Baggrundsvariable!$C$3:$C$296,Samlet!$E3933)</f>
        <v>11.4</v>
      </c>
      <c r="L3933" s="8">
        <f>SUMIFS(Baggrundsvariable!I$3:I$296,Baggrundsvariable!$A$3:$A$296,Samlet!$C3933,Baggrundsvariable!$C$3:$C$296,Samlet!$E3933)</f>
        <v>7.0274611559015225</v>
      </c>
    </row>
    <row r="3934" spans="1:12">
      <c r="A3934">
        <v>7260</v>
      </c>
      <c r="B3934" t="s">
        <v>1016</v>
      </c>
      <c r="C3934">
        <v>530</v>
      </c>
      <c r="D3934" t="s">
        <v>1297</v>
      </c>
      <c r="E3934">
        <v>2019</v>
      </c>
      <c r="F3934" s="15">
        <f>IF(VLOOKUP(IF($A3934&lt;1500,'BM011'!$D$5,IF($A3934&lt;1800,'BM011'!$D$5,IF($A3934&lt;2000,'BM011'!$D$5,$A3934))),'BM011'!$D$5:$U$607,'BM011'!U$609,0)="BRUG KOM",VLOOKUP($C3934,'BM010'!$C$5:$T$102,'BM010'!T$104,0),VLOOKUP(IF($A3934&lt;1500,'BM011'!$D$5,IF($A3934&lt;1800,'BM011'!$D$5,IF($A3934&lt;2000,'BM011'!$D$5,$A3934))),'BM011'!$D$5:$U$607,'BM011'!U$609,0))</f>
        <v>4242</v>
      </c>
      <c r="G3934">
        <f>SUMIFS(Baggrundsvariable!D$3:D$296,Baggrundsvariable!$A$3:$A$296,Samlet!$C3934,Baggrundsvariable!$C$3:$C$296,Samlet!$E3934)</f>
        <v>231771</v>
      </c>
      <c r="H3934" s="8">
        <f>SUMIFS(Baggrundsvariable!E$3:E$296,Baggrundsvariable!$A$3:$A$296,Samlet!$C3934,Baggrundsvariable!$C$3:$C$296,Samlet!$E3934)</f>
        <v>0.29999999999999993</v>
      </c>
      <c r="I3934" s="8">
        <f>SUMIFS(Baggrundsvariable!F$3:F$296,Baggrundsvariable!$A$3:$A$296,Samlet!$C3934,Baggrundsvariable!$C$3:$C$296,Samlet!$E3934)</f>
        <v>4.7</v>
      </c>
      <c r="J3934" s="8">
        <f>SUMIFS(Baggrundsvariable!G$3:G$296,Baggrundsvariable!$A$3:$A$296,Samlet!$C3934,Baggrundsvariable!$C$3:$C$296,Samlet!$E3934)</f>
        <v>13.2</v>
      </c>
      <c r="K3934" s="8">
        <f>SUMIFS(Baggrundsvariable!H$3:H$296,Baggrundsvariable!$A$3:$A$296,Samlet!$C3934,Baggrundsvariable!$C$3:$C$296,Samlet!$E3934)</f>
        <v>11.2</v>
      </c>
      <c r="L3934" s="8">
        <f>SUMIFS(Baggrundsvariable!I$3:I$296,Baggrundsvariable!$A$3:$A$296,Samlet!$C3934,Baggrundsvariable!$C$3:$C$296,Samlet!$E3934)</f>
        <v>6.7028000225052038</v>
      </c>
    </row>
    <row r="3935" spans="1:12">
      <c r="A3935">
        <v>7270</v>
      </c>
      <c r="B3935" t="s">
        <v>1017</v>
      </c>
      <c r="C3935">
        <v>657</v>
      </c>
      <c r="D3935" t="s">
        <v>1302</v>
      </c>
      <c r="E3935">
        <v>2019</v>
      </c>
      <c r="F3935" s="15">
        <f>IF(VLOOKUP(IF($A3935&lt;1500,'BM011'!$D$5,IF($A3935&lt;1800,'BM011'!$D$5,IF($A3935&lt;2000,'BM011'!$D$5,$A3935))),'BM011'!$D$5:$U$607,'BM011'!U$609,0)="BRUG KOM",VLOOKUP($C3935,'BM010'!$C$5:$T$102,'BM010'!T$104,0),VLOOKUP(IF($A3935&lt;1500,'BM011'!$D$5,IF($A3935&lt;1800,'BM011'!$D$5,IF($A3935&lt;2000,'BM011'!$D$5,$A3935))),'BM011'!$D$5:$U$607,'BM011'!U$609,0))</f>
        <v>10318.25</v>
      </c>
      <c r="G3935">
        <f>SUMIFS(Baggrundsvariable!D$3:D$296,Baggrundsvariable!$A$3:$A$296,Samlet!$C3935,Baggrundsvariable!$C$3:$C$296,Samlet!$E3935)</f>
        <v>229212</v>
      </c>
      <c r="H3935" s="8">
        <f>SUMIFS(Baggrundsvariable!E$3:E$296,Baggrundsvariable!$A$3:$A$296,Samlet!$C3935,Baggrundsvariable!$C$3:$C$296,Samlet!$E3935)</f>
        <v>0.55833333333333335</v>
      </c>
      <c r="I3935" s="8">
        <f>SUMIFS(Baggrundsvariable!F$3:F$296,Baggrundsvariable!$A$3:$A$296,Samlet!$C3935,Baggrundsvariable!$C$3:$C$296,Samlet!$E3935)</f>
        <v>6.7</v>
      </c>
      <c r="J3935" s="8">
        <f>SUMIFS(Baggrundsvariable!G$3:G$296,Baggrundsvariable!$A$3:$A$296,Samlet!$C3935,Baggrundsvariable!$C$3:$C$296,Samlet!$E3935)</f>
        <v>18.100000000000001</v>
      </c>
      <c r="K3935" s="8">
        <f>SUMIFS(Baggrundsvariable!H$3:H$296,Baggrundsvariable!$A$3:$A$296,Samlet!$C3935,Baggrundsvariable!$C$3:$C$296,Samlet!$E3935)</f>
        <v>11.4</v>
      </c>
      <c r="L3935" s="8">
        <f>SUMIFS(Baggrundsvariable!I$3:I$296,Baggrundsvariable!$A$3:$A$296,Samlet!$C3935,Baggrundsvariable!$C$3:$C$296,Samlet!$E3935)</f>
        <v>7.0274611559015225</v>
      </c>
    </row>
    <row r="3936" spans="1:12">
      <c r="A3936">
        <v>7270</v>
      </c>
      <c r="B3936" t="s">
        <v>1017</v>
      </c>
      <c r="C3936">
        <v>760</v>
      </c>
      <c r="D3936" t="s">
        <v>1301</v>
      </c>
      <c r="E3936">
        <v>2019</v>
      </c>
      <c r="F3936" s="15">
        <f>IF(VLOOKUP(IF($A3936&lt;1500,'BM011'!$D$5,IF($A3936&lt;1800,'BM011'!$D$5,IF($A3936&lt;2000,'BM011'!$D$5,$A3936))),'BM011'!$D$5:$U$607,'BM011'!U$609,0)="BRUG KOM",VLOOKUP($C3936,'BM010'!$C$5:$T$102,'BM010'!T$104,0),VLOOKUP(IF($A3936&lt;1500,'BM011'!$D$5,IF($A3936&lt;1800,'BM011'!$D$5,IF($A3936&lt;2000,'BM011'!$D$5,$A3936))),'BM011'!$D$5:$U$607,'BM011'!U$609,0))</f>
        <v>6900.75</v>
      </c>
      <c r="G3936">
        <f>SUMIFS(Baggrundsvariable!D$3:D$296,Baggrundsvariable!$A$3:$A$296,Samlet!$C3936,Baggrundsvariable!$C$3:$C$296,Samlet!$E3936)</f>
        <v>221198</v>
      </c>
      <c r="H3936" s="8">
        <f>SUMIFS(Baggrundsvariable!E$3:E$296,Baggrundsvariable!$A$3:$A$296,Samlet!$C3936,Baggrundsvariable!$C$3:$C$296,Samlet!$E3936)</f>
        <v>0.30833333333333324</v>
      </c>
      <c r="I3936" s="8">
        <f>SUMIFS(Baggrundsvariable!F$3:F$296,Baggrundsvariable!$A$3:$A$296,Samlet!$C3936,Baggrundsvariable!$C$3:$C$296,Samlet!$E3936)</f>
        <v>2.7</v>
      </c>
      <c r="J3936" s="8">
        <f>SUMIFS(Baggrundsvariable!G$3:G$296,Baggrundsvariable!$A$3:$A$296,Samlet!$C3936,Baggrundsvariable!$C$3:$C$296,Samlet!$E3936)</f>
        <v>13.9</v>
      </c>
      <c r="K3936" s="8">
        <f>SUMIFS(Baggrundsvariable!H$3:H$296,Baggrundsvariable!$A$3:$A$296,Samlet!$C3936,Baggrundsvariable!$C$3:$C$296,Samlet!$E3936)</f>
        <v>12.5</v>
      </c>
      <c r="L3936" s="8">
        <f>SUMIFS(Baggrundsvariable!I$3:I$296,Baggrundsvariable!$A$3:$A$296,Samlet!$C3936,Baggrundsvariable!$C$3:$C$296,Samlet!$E3936)</f>
        <v>4.9681192559693947</v>
      </c>
    </row>
    <row r="3937" spans="1:12">
      <c r="A3937">
        <v>7270</v>
      </c>
      <c r="B3937" t="s">
        <v>1017</v>
      </c>
      <c r="C3937">
        <v>530</v>
      </c>
      <c r="D3937" t="s">
        <v>1297</v>
      </c>
      <c r="E3937">
        <v>2019</v>
      </c>
      <c r="F3937" s="15">
        <f>IF(VLOOKUP(IF($A3937&lt;1500,'BM011'!$D$5,IF($A3937&lt;1800,'BM011'!$D$5,IF($A3937&lt;2000,'BM011'!$D$5,$A3937))),'BM011'!$D$5:$U$607,'BM011'!U$609,0)="BRUG KOM",VLOOKUP($C3937,'BM010'!$C$5:$T$102,'BM010'!T$104,0),VLOOKUP(IF($A3937&lt;1500,'BM011'!$D$5,IF($A3937&lt;1800,'BM011'!$D$5,IF($A3937&lt;2000,'BM011'!$D$5,$A3937))),'BM011'!$D$5:$U$607,'BM011'!U$609,0))</f>
        <v>8572.75</v>
      </c>
      <c r="G3937">
        <f>SUMIFS(Baggrundsvariable!D$3:D$296,Baggrundsvariable!$A$3:$A$296,Samlet!$C3937,Baggrundsvariable!$C$3:$C$296,Samlet!$E3937)</f>
        <v>231771</v>
      </c>
      <c r="H3937" s="8">
        <f>SUMIFS(Baggrundsvariable!E$3:E$296,Baggrundsvariable!$A$3:$A$296,Samlet!$C3937,Baggrundsvariable!$C$3:$C$296,Samlet!$E3937)</f>
        <v>0.29999999999999993</v>
      </c>
      <c r="I3937" s="8">
        <f>SUMIFS(Baggrundsvariable!F$3:F$296,Baggrundsvariable!$A$3:$A$296,Samlet!$C3937,Baggrundsvariable!$C$3:$C$296,Samlet!$E3937)</f>
        <v>4.7</v>
      </c>
      <c r="J3937" s="8">
        <f>SUMIFS(Baggrundsvariable!G$3:G$296,Baggrundsvariable!$A$3:$A$296,Samlet!$C3937,Baggrundsvariable!$C$3:$C$296,Samlet!$E3937)</f>
        <v>13.2</v>
      </c>
      <c r="K3937" s="8">
        <f>SUMIFS(Baggrundsvariable!H$3:H$296,Baggrundsvariable!$A$3:$A$296,Samlet!$C3937,Baggrundsvariable!$C$3:$C$296,Samlet!$E3937)</f>
        <v>11.2</v>
      </c>
      <c r="L3937" s="8">
        <f>SUMIFS(Baggrundsvariable!I$3:I$296,Baggrundsvariable!$A$3:$A$296,Samlet!$C3937,Baggrundsvariable!$C$3:$C$296,Samlet!$E3937)</f>
        <v>6.7028000225052038</v>
      </c>
    </row>
    <row r="3938" spans="1:12">
      <c r="A3938">
        <v>7280</v>
      </c>
      <c r="B3938" t="s">
        <v>1018</v>
      </c>
      <c r="C3938">
        <v>657</v>
      </c>
      <c r="D3938" t="s">
        <v>1302</v>
      </c>
      <c r="E3938">
        <v>2019</v>
      </c>
      <c r="F3938" s="15">
        <f>IF(VLOOKUP(IF($A3938&lt;1500,'BM011'!$D$5,IF($A3938&lt;1800,'BM011'!$D$5,IF($A3938&lt;2000,'BM011'!$D$5,$A3938))),'BM011'!$D$5:$U$607,'BM011'!U$609,0)="BRUG KOM",VLOOKUP($C3938,'BM010'!$C$5:$T$102,'BM010'!T$104,0),VLOOKUP(IF($A3938&lt;1500,'BM011'!$D$5,IF($A3938&lt;1800,'BM011'!$D$5,IF($A3938&lt;2000,'BM011'!$D$5,$A3938))),'BM011'!$D$5:$U$607,'BM011'!U$609,0))</f>
        <v>5405</v>
      </c>
      <c r="G3938">
        <f>SUMIFS(Baggrundsvariable!D$3:D$296,Baggrundsvariable!$A$3:$A$296,Samlet!$C3938,Baggrundsvariable!$C$3:$C$296,Samlet!$E3938)</f>
        <v>229212</v>
      </c>
      <c r="H3938" s="8">
        <f>SUMIFS(Baggrundsvariable!E$3:E$296,Baggrundsvariable!$A$3:$A$296,Samlet!$C3938,Baggrundsvariable!$C$3:$C$296,Samlet!$E3938)</f>
        <v>0.55833333333333335</v>
      </c>
      <c r="I3938" s="8">
        <f>SUMIFS(Baggrundsvariable!F$3:F$296,Baggrundsvariable!$A$3:$A$296,Samlet!$C3938,Baggrundsvariable!$C$3:$C$296,Samlet!$E3938)</f>
        <v>6.7</v>
      </c>
      <c r="J3938" s="8">
        <f>SUMIFS(Baggrundsvariable!G$3:G$296,Baggrundsvariable!$A$3:$A$296,Samlet!$C3938,Baggrundsvariable!$C$3:$C$296,Samlet!$E3938)</f>
        <v>18.100000000000001</v>
      </c>
      <c r="K3938" s="8">
        <f>SUMIFS(Baggrundsvariable!H$3:H$296,Baggrundsvariable!$A$3:$A$296,Samlet!$C3938,Baggrundsvariable!$C$3:$C$296,Samlet!$E3938)</f>
        <v>11.4</v>
      </c>
      <c r="L3938" s="8">
        <f>SUMIFS(Baggrundsvariable!I$3:I$296,Baggrundsvariable!$A$3:$A$296,Samlet!$C3938,Baggrundsvariable!$C$3:$C$296,Samlet!$E3938)</f>
        <v>7.0274611559015225</v>
      </c>
    </row>
    <row r="3939" spans="1:12">
      <c r="A3939">
        <v>7280</v>
      </c>
      <c r="B3939" t="s">
        <v>1018</v>
      </c>
      <c r="C3939">
        <v>760</v>
      </c>
      <c r="D3939" t="s">
        <v>1301</v>
      </c>
      <c r="E3939">
        <v>2019</v>
      </c>
      <c r="F3939" s="15">
        <f>IF(VLOOKUP(IF($A3939&lt;1500,'BM011'!$D$5,IF($A3939&lt;1800,'BM011'!$D$5,IF($A3939&lt;2000,'BM011'!$D$5,$A3939))),'BM011'!$D$5:$U$607,'BM011'!U$609,0)="BRUG KOM",VLOOKUP($C3939,'BM010'!$C$5:$T$102,'BM010'!T$104,0),VLOOKUP(IF($A3939&lt;1500,'BM011'!$D$5,IF($A3939&lt;1800,'BM011'!$D$5,IF($A3939&lt;2000,'BM011'!$D$5,$A3939))),'BM011'!$D$5:$U$607,'BM011'!U$609,0))</f>
        <v>5405</v>
      </c>
      <c r="G3939">
        <f>SUMIFS(Baggrundsvariable!D$3:D$296,Baggrundsvariable!$A$3:$A$296,Samlet!$C3939,Baggrundsvariable!$C$3:$C$296,Samlet!$E3939)</f>
        <v>221198</v>
      </c>
      <c r="H3939" s="8">
        <f>SUMIFS(Baggrundsvariable!E$3:E$296,Baggrundsvariable!$A$3:$A$296,Samlet!$C3939,Baggrundsvariable!$C$3:$C$296,Samlet!$E3939)</f>
        <v>0.30833333333333324</v>
      </c>
      <c r="I3939" s="8">
        <f>SUMIFS(Baggrundsvariable!F$3:F$296,Baggrundsvariable!$A$3:$A$296,Samlet!$C3939,Baggrundsvariable!$C$3:$C$296,Samlet!$E3939)</f>
        <v>2.7</v>
      </c>
      <c r="J3939" s="8">
        <f>SUMIFS(Baggrundsvariable!G$3:G$296,Baggrundsvariable!$A$3:$A$296,Samlet!$C3939,Baggrundsvariable!$C$3:$C$296,Samlet!$E3939)</f>
        <v>13.9</v>
      </c>
      <c r="K3939" s="8">
        <f>SUMIFS(Baggrundsvariable!H$3:H$296,Baggrundsvariable!$A$3:$A$296,Samlet!$C3939,Baggrundsvariable!$C$3:$C$296,Samlet!$E3939)</f>
        <v>12.5</v>
      </c>
      <c r="L3939" s="8">
        <f>SUMIFS(Baggrundsvariable!I$3:I$296,Baggrundsvariable!$A$3:$A$296,Samlet!$C3939,Baggrundsvariable!$C$3:$C$296,Samlet!$E3939)</f>
        <v>4.9681192559693947</v>
      </c>
    </row>
    <row r="3940" spans="1:12">
      <c r="A3940">
        <v>7300</v>
      </c>
      <c r="B3940" t="s">
        <v>1019</v>
      </c>
      <c r="C3940">
        <v>630</v>
      </c>
      <c r="D3940" t="s">
        <v>1291</v>
      </c>
      <c r="E3940">
        <v>2019</v>
      </c>
      <c r="F3940" s="15">
        <f>IF(VLOOKUP(IF($A3940&lt;1500,'BM011'!$D$5,IF($A3940&lt;1800,'BM011'!$D$5,IF($A3940&lt;2000,'BM011'!$D$5,$A3940))),'BM011'!$D$5:$U$607,'BM011'!U$609,0)="BRUG KOM",VLOOKUP($C3940,'BM010'!$C$5:$T$102,'BM010'!T$104,0),VLOOKUP(IF($A3940&lt;1500,'BM011'!$D$5,IF($A3940&lt;1800,'BM011'!$D$5,IF($A3940&lt;2000,'BM011'!$D$5,$A3940))),'BM011'!$D$5:$U$607,'BM011'!U$609,0))</f>
        <v>11547.25</v>
      </c>
      <c r="G3940">
        <f>SUMIFS(Baggrundsvariable!D$3:D$296,Baggrundsvariable!$A$3:$A$296,Samlet!$C3940,Baggrundsvariable!$C$3:$C$296,Samlet!$E3940)</f>
        <v>239626</v>
      </c>
      <c r="H3940" s="8">
        <f>SUMIFS(Baggrundsvariable!E$3:E$296,Baggrundsvariable!$A$3:$A$296,Samlet!$C3940,Baggrundsvariable!$C$3:$C$296,Samlet!$E3940)</f>
        <v>0.5</v>
      </c>
      <c r="I3940" s="8">
        <f>SUMIFS(Baggrundsvariable!F$3:F$296,Baggrundsvariable!$A$3:$A$296,Samlet!$C3940,Baggrundsvariable!$C$3:$C$296,Samlet!$E3940)</f>
        <v>6.5</v>
      </c>
      <c r="J3940" s="8">
        <f>SUMIFS(Baggrundsvariable!G$3:G$296,Baggrundsvariable!$A$3:$A$296,Samlet!$C3940,Baggrundsvariable!$C$3:$C$296,Samlet!$E3940)</f>
        <v>17.899999999999999</v>
      </c>
      <c r="K3940" s="8">
        <f>SUMIFS(Baggrundsvariable!H$3:H$296,Baggrundsvariable!$A$3:$A$296,Samlet!$C3940,Baggrundsvariable!$C$3:$C$296,Samlet!$E3940)</f>
        <v>14.1</v>
      </c>
      <c r="L3940" s="8">
        <f>SUMIFS(Baggrundsvariable!I$3:I$296,Baggrundsvariable!$A$3:$A$296,Samlet!$C3940,Baggrundsvariable!$C$3:$C$296,Samlet!$E3940)</f>
        <v>8.1558644487125225</v>
      </c>
    </row>
    <row r="3941" spans="1:12">
      <c r="A3941">
        <v>7321</v>
      </c>
      <c r="B3941" t="s">
        <v>1020</v>
      </c>
      <c r="C3941">
        <v>630</v>
      </c>
      <c r="D3941" t="s">
        <v>1291</v>
      </c>
      <c r="E3941">
        <v>2019</v>
      </c>
      <c r="F3941" s="15">
        <f>IF(VLOOKUP(IF($A3941&lt;1500,'BM011'!$D$5,IF($A3941&lt;1800,'BM011'!$D$5,IF($A3941&lt;2000,'BM011'!$D$5,$A3941))),'BM011'!$D$5:$U$607,'BM011'!U$609,0)="BRUG KOM",VLOOKUP($C3941,'BM010'!$C$5:$T$102,'BM010'!T$104,0),VLOOKUP(IF($A3941&lt;1500,'BM011'!$D$5,IF($A3941&lt;1800,'BM011'!$D$5,IF($A3941&lt;2000,'BM011'!$D$5,$A3941))),'BM011'!$D$5:$U$607,'BM011'!U$609,0))</f>
        <v>6689.5</v>
      </c>
      <c r="G3941">
        <f>SUMIFS(Baggrundsvariable!D$3:D$296,Baggrundsvariable!$A$3:$A$296,Samlet!$C3941,Baggrundsvariable!$C$3:$C$296,Samlet!$E3941)</f>
        <v>239626</v>
      </c>
      <c r="H3941" s="8">
        <f>SUMIFS(Baggrundsvariable!E$3:E$296,Baggrundsvariable!$A$3:$A$296,Samlet!$C3941,Baggrundsvariable!$C$3:$C$296,Samlet!$E3941)</f>
        <v>0.5</v>
      </c>
      <c r="I3941" s="8">
        <f>SUMIFS(Baggrundsvariable!F$3:F$296,Baggrundsvariable!$A$3:$A$296,Samlet!$C3941,Baggrundsvariable!$C$3:$C$296,Samlet!$E3941)</f>
        <v>6.5</v>
      </c>
      <c r="J3941" s="8">
        <f>SUMIFS(Baggrundsvariable!G$3:G$296,Baggrundsvariable!$A$3:$A$296,Samlet!$C3941,Baggrundsvariable!$C$3:$C$296,Samlet!$E3941)</f>
        <v>17.899999999999999</v>
      </c>
      <c r="K3941" s="8">
        <f>SUMIFS(Baggrundsvariable!H$3:H$296,Baggrundsvariable!$A$3:$A$296,Samlet!$C3941,Baggrundsvariable!$C$3:$C$296,Samlet!$E3941)</f>
        <v>14.1</v>
      </c>
      <c r="L3941" s="8">
        <f>SUMIFS(Baggrundsvariable!I$3:I$296,Baggrundsvariable!$A$3:$A$296,Samlet!$C3941,Baggrundsvariable!$C$3:$C$296,Samlet!$E3941)</f>
        <v>8.1558644487125225</v>
      </c>
    </row>
    <row r="3942" spans="1:12">
      <c r="A3942">
        <v>7323</v>
      </c>
      <c r="B3942" t="s">
        <v>1021</v>
      </c>
      <c r="C3942">
        <v>756</v>
      </c>
      <c r="D3942" t="s">
        <v>1307</v>
      </c>
      <c r="E3942">
        <v>2019</v>
      </c>
      <c r="F3942" s="15">
        <f>IF(VLOOKUP(IF($A3942&lt;1500,'BM011'!$D$5,IF($A3942&lt;1800,'BM011'!$D$5,IF($A3942&lt;2000,'BM011'!$D$5,$A3942))),'BM011'!$D$5:$U$607,'BM011'!U$609,0)="BRUG KOM",VLOOKUP($C3942,'BM010'!$C$5:$T$102,'BM010'!T$104,0),VLOOKUP(IF($A3942&lt;1500,'BM011'!$D$5,IF($A3942&lt;1800,'BM011'!$D$5,IF($A3942&lt;2000,'BM011'!$D$5,$A3942))),'BM011'!$D$5:$U$607,'BM011'!U$609,0))</f>
        <v>7830.25</v>
      </c>
      <c r="G3942">
        <f>SUMIFS(Baggrundsvariable!D$3:D$296,Baggrundsvariable!$A$3:$A$296,Samlet!$C3942,Baggrundsvariable!$C$3:$C$296,Samlet!$E3942)</f>
        <v>221583</v>
      </c>
      <c r="H3942" s="8">
        <f>SUMIFS(Baggrundsvariable!E$3:E$296,Baggrundsvariable!$A$3:$A$296,Samlet!$C3942,Baggrundsvariable!$C$3:$C$296,Samlet!$E3942)</f>
        <v>0.39999999999999997</v>
      </c>
      <c r="I3942" s="8">
        <f>SUMIFS(Baggrundsvariable!F$3:F$296,Baggrundsvariable!$A$3:$A$296,Samlet!$C3942,Baggrundsvariable!$C$3:$C$296,Samlet!$E3942)</f>
        <v>5.9</v>
      </c>
      <c r="J3942" s="8">
        <f>SUMIFS(Baggrundsvariable!G$3:G$296,Baggrundsvariable!$A$3:$A$296,Samlet!$C3942,Baggrundsvariable!$C$3:$C$296,Samlet!$E3942)</f>
        <v>16.899999999999999</v>
      </c>
      <c r="K3942" s="8">
        <f>SUMIFS(Baggrundsvariable!H$3:H$296,Baggrundsvariable!$A$3:$A$296,Samlet!$C3942,Baggrundsvariable!$C$3:$C$296,Samlet!$E3942)</f>
        <v>12</v>
      </c>
      <c r="L3942" s="8">
        <f>SUMIFS(Baggrundsvariable!I$3:I$296,Baggrundsvariable!$A$3:$A$296,Samlet!$C3942,Baggrundsvariable!$C$3:$C$296,Samlet!$E3942)</f>
        <v>7.2868441358024683</v>
      </c>
    </row>
    <row r="3943" spans="1:12">
      <c r="A3943">
        <v>7323</v>
      </c>
      <c r="B3943" t="s">
        <v>1021</v>
      </c>
      <c r="C3943">
        <v>630</v>
      </c>
      <c r="D3943" t="s">
        <v>1291</v>
      </c>
      <c r="E3943">
        <v>2019</v>
      </c>
      <c r="F3943" s="15">
        <f>IF(VLOOKUP(IF($A3943&lt;1500,'BM011'!$D$5,IF($A3943&lt;1800,'BM011'!$D$5,IF($A3943&lt;2000,'BM011'!$D$5,$A3943))),'BM011'!$D$5:$U$607,'BM011'!U$609,0)="BRUG KOM",VLOOKUP($C3943,'BM010'!$C$5:$T$102,'BM010'!T$104,0),VLOOKUP(IF($A3943&lt;1500,'BM011'!$D$5,IF($A3943&lt;1800,'BM011'!$D$5,IF($A3943&lt;2000,'BM011'!$D$5,$A3943))),'BM011'!$D$5:$U$607,'BM011'!U$609,0))</f>
        <v>7830.25</v>
      </c>
      <c r="G3943">
        <f>SUMIFS(Baggrundsvariable!D$3:D$296,Baggrundsvariable!$A$3:$A$296,Samlet!$C3943,Baggrundsvariable!$C$3:$C$296,Samlet!$E3943)</f>
        <v>239626</v>
      </c>
      <c r="H3943" s="8">
        <f>SUMIFS(Baggrundsvariable!E$3:E$296,Baggrundsvariable!$A$3:$A$296,Samlet!$C3943,Baggrundsvariable!$C$3:$C$296,Samlet!$E3943)</f>
        <v>0.5</v>
      </c>
      <c r="I3943" s="8">
        <f>SUMIFS(Baggrundsvariable!F$3:F$296,Baggrundsvariable!$A$3:$A$296,Samlet!$C3943,Baggrundsvariable!$C$3:$C$296,Samlet!$E3943)</f>
        <v>6.5</v>
      </c>
      <c r="J3943" s="8">
        <f>SUMIFS(Baggrundsvariable!G$3:G$296,Baggrundsvariable!$A$3:$A$296,Samlet!$C3943,Baggrundsvariable!$C$3:$C$296,Samlet!$E3943)</f>
        <v>17.899999999999999</v>
      </c>
      <c r="K3943" s="8">
        <f>SUMIFS(Baggrundsvariable!H$3:H$296,Baggrundsvariable!$A$3:$A$296,Samlet!$C3943,Baggrundsvariable!$C$3:$C$296,Samlet!$E3943)</f>
        <v>14.1</v>
      </c>
      <c r="L3943" s="8">
        <f>SUMIFS(Baggrundsvariable!I$3:I$296,Baggrundsvariable!$A$3:$A$296,Samlet!$C3943,Baggrundsvariable!$C$3:$C$296,Samlet!$E3943)</f>
        <v>8.1558644487125225</v>
      </c>
    </row>
    <row r="3944" spans="1:12">
      <c r="A3944">
        <v>7330</v>
      </c>
      <c r="B3944" t="s">
        <v>1022</v>
      </c>
      <c r="C3944">
        <v>657</v>
      </c>
      <c r="D3944" t="s">
        <v>1302</v>
      </c>
      <c r="E3944">
        <v>2019</v>
      </c>
      <c r="F3944" s="15">
        <f>IF(VLOOKUP(IF($A3944&lt;1500,'BM011'!$D$5,IF($A3944&lt;1800,'BM011'!$D$5,IF($A3944&lt;2000,'BM011'!$D$5,$A3944))),'BM011'!$D$5:$U$607,'BM011'!U$609,0)="BRUG KOM",VLOOKUP($C3944,'BM010'!$C$5:$T$102,'BM010'!T$104,0),VLOOKUP(IF($A3944&lt;1500,'BM011'!$D$5,IF($A3944&lt;1800,'BM011'!$D$5,IF($A3944&lt;2000,'BM011'!$D$5,$A3944))),'BM011'!$D$5:$U$607,'BM011'!U$609,0))</f>
        <v>8901.75</v>
      </c>
      <c r="G3944">
        <f>SUMIFS(Baggrundsvariable!D$3:D$296,Baggrundsvariable!$A$3:$A$296,Samlet!$C3944,Baggrundsvariable!$C$3:$C$296,Samlet!$E3944)</f>
        <v>229212</v>
      </c>
      <c r="H3944" s="8">
        <f>SUMIFS(Baggrundsvariable!E$3:E$296,Baggrundsvariable!$A$3:$A$296,Samlet!$C3944,Baggrundsvariable!$C$3:$C$296,Samlet!$E3944)</f>
        <v>0.55833333333333335</v>
      </c>
      <c r="I3944" s="8">
        <f>SUMIFS(Baggrundsvariable!F$3:F$296,Baggrundsvariable!$A$3:$A$296,Samlet!$C3944,Baggrundsvariable!$C$3:$C$296,Samlet!$E3944)</f>
        <v>6.7</v>
      </c>
      <c r="J3944" s="8">
        <f>SUMIFS(Baggrundsvariable!G$3:G$296,Baggrundsvariable!$A$3:$A$296,Samlet!$C3944,Baggrundsvariable!$C$3:$C$296,Samlet!$E3944)</f>
        <v>18.100000000000001</v>
      </c>
      <c r="K3944" s="8">
        <f>SUMIFS(Baggrundsvariable!H$3:H$296,Baggrundsvariable!$A$3:$A$296,Samlet!$C3944,Baggrundsvariable!$C$3:$C$296,Samlet!$E3944)</f>
        <v>11.4</v>
      </c>
      <c r="L3944" s="8">
        <f>SUMIFS(Baggrundsvariable!I$3:I$296,Baggrundsvariable!$A$3:$A$296,Samlet!$C3944,Baggrundsvariable!$C$3:$C$296,Samlet!$E3944)</f>
        <v>7.0274611559015225</v>
      </c>
    </row>
    <row r="3945" spans="1:12">
      <c r="A3945">
        <v>7330</v>
      </c>
      <c r="B3945" t="s">
        <v>1022</v>
      </c>
      <c r="C3945">
        <v>756</v>
      </c>
      <c r="D3945" t="s">
        <v>1307</v>
      </c>
      <c r="E3945">
        <v>2019</v>
      </c>
      <c r="F3945" s="15">
        <f>IF(VLOOKUP(IF($A3945&lt;1500,'BM011'!$D$5,IF($A3945&lt;1800,'BM011'!$D$5,IF($A3945&lt;2000,'BM011'!$D$5,$A3945))),'BM011'!$D$5:$U$607,'BM011'!U$609,0)="BRUG KOM",VLOOKUP($C3945,'BM010'!$C$5:$T$102,'BM010'!T$104,0),VLOOKUP(IF($A3945&lt;1500,'BM011'!$D$5,IF($A3945&lt;1800,'BM011'!$D$5,IF($A3945&lt;2000,'BM011'!$D$5,$A3945))),'BM011'!$D$5:$U$607,'BM011'!U$609,0))</f>
        <v>8901.75</v>
      </c>
      <c r="G3945">
        <f>SUMIFS(Baggrundsvariable!D$3:D$296,Baggrundsvariable!$A$3:$A$296,Samlet!$C3945,Baggrundsvariable!$C$3:$C$296,Samlet!$E3945)</f>
        <v>221583</v>
      </c>
      <c r="H3945" s="8">
        <f>SUMIFS(Baggrundsvariable!E$3:E$296,Baggrundsvariable!$A$3:$A$296,Samlet!$C3945,Baggrundsvariable!$C$3:$C$296,Samlet!$E3945)</f>
        <v>0.39999999999999997</v>
      </c>
      <c r="I3945" s="8">
        <f>SUMIFS(Baggrundsvariable!F$3:F$296,Baggrundsvariable!$A$3:$A$296,Samlet!$C3945,Baggrundsvariable!$C$3:$C$296,Samlet!$E3945)</f>
        <v>5.9</v>
      </c>
      <c r="J3945" s="8">
        <f>SUMIFS(Baggrundsvariable!G$3:G$296,Baggrundsvariable!$A$3:$A$296,Samlet!$C3945,Baggrundsvariable!$C$3:$C$296,Samlet!$E3945)</f>
        <v>16.899999999999999</v>
      </c>
      <c r="K3945" s="8">
        <f>SUMIFS(Baggrundsvariable!H$3:H$296,Baggrundsvariable!$A$3:$A$296,Samlet!$C3945,Baggrundsvariable!$C$3:$C$296,Samlet!$E3945)</f>
        <v>12</v>
      </c>
      <c r="L3945" s="8">
        <f>SUMIFS(Baggrundsvariable!I$3:I$296,Baggrundsvariable!$A$3:$A$296,Samlet!$C3945,Baggrundsvariable!$C$3:$C$296,Samlet!$E3945)</f>
        <v>7.2868441358024683</v>
      </c>
    </row>
    <row r="3946" spans="1:12">
      <c r="A3946">
        <v>7330</v>
      </c>
      <c r="B3946" t="s">
        <v>1022</v>
      </c>
      <c r="C3946">
        <v>630</v>
      </c>
      <c r="D3946" t="s">
        <v>1291</v>
      </c>
      <c r="E3946">
        <v>2019</v>
      </c>
      <c r="F3946" s="15">
        <f>IF(VLOOKUP(IF($A3946&lt;1500,'BM011'!$D$5,IF($A3946&lt;1800,'BM011'!$D$5,IF($A3946&lt;2000,'BM011'!$D$5,$A3946))),'BM011'!$D$5:$U$607,'BM011'!U$609,0)="BRUG KOM",VLOOKUP($C3946,'BM010'!$C$5:$T$102,'BM010'!T$104,0),VLOOKUP(IF($A3946&lt;1500,'BM011'!$D$5,IF($A3946&lt;1800,'BM011'!$D$5,IF($A3946&lt;2000,'BM011'!$D$5,$A3946))),'BM011'!$D$5:$U$607,'BM011'!U$609,0))</f>
        <v>8901.75</v>
      </c>
      <c r="G3946">
        <f>SUMIFS(Baggrundsvariable!D$3:D$296,Baggrundsvariable!$A$3:$A$296,Samlet!$C3946,Baggrundsvariable!$C$3:$C$296,Samlet!$E3946)</f>
        <v>239626</v>
      </c>
      <c r="H3946" s="8">
        <f>SUMIFS(Baggrundsvariable!E$3:E$296,Baggrundsvariable!$A$3:$A$296,Samlet!$C3946,Baggrundsvariable!$C$3:$C$296,Samlet!$E3946)</f>
        <v>0.5</v>
      </c>
      <c r="I3946" s="8">
        <f>SUMIFS(Baggrundsvariable!F$3:F$296,Baggrundsvariable!$A$3:$A$296,Samlet!$C3946,Baggrundsvariable!$C$3:$C$296,Samlet!$E3946)</f>
        <v>6.5</v>
      </c>
      <c r="J3946" s="8">
        <f>SUMIFS(Baggrundsvariable!G$3:G$296,Baggrundsvariable!$A$3:$A$296,Samlet!$C3946,Baggrundsvariable!$C$3:$C$296,Samlet!$E3946)</f>
        <v>17.899999999999999</v>
      </c>
      <c r="K3946" s="8">
        <f>SUMIFS(Baggrundsvariable!H$3:H$296,Baggrundsvariable!$A$3:$A$296,Samlet!$C3946,Baggrundsvariable!$C$3:$C$296,Samlet!$E3946)</f>
        <v>14.1</v>
      </c>
      <c r="L3946" s="8">
        <f>SUMIFS(Baggrundsvariable!I$3:I$296,Baggrundsvariable!$A$3:$A$296,Samlet!$C3946,Baggrundsvariable!$C$3:$C$296,Samlet!$E3946)</f>
        <v>8.1558644487125225</v>
      </c>
    </row>
    <row r="3947" spans="1:12">
      <c r="A3947">
        <v>7361</v>
      </c>
      <c r="B3947" t="s">
        <v>1023</v>
      </c>
      <c r="C3947">
        <v>756</v>
      </c>
      <c r="D3947" t="s">
        <v>1307</v>
      </c>
      <c r="E3947">
        <v>2019</v>
      </c>
      <c r="F3947" s="15">
        <f>IF(VLOOKUP(IF($A3947&lt;1500,'BM011'!$D$5,IF($A3947&lt;1800,'BM011'!$D$5,IF($A3947&lt;2000,'BM011'!$D$5,$A3947))),'BM011'!$D$5:$U$607,'BM011'!U$609,0)="BRUG KOM",VLOOKUP($C3947,'BM010'!$C$5:$T$102,'BM010'!T$104,0),VLOOKUP(IF($A3947&lt;1500,'BM011'!$D$5,IF($A3947&lt;1800,'BM011'!$D$5,IF($A3947&lt;2000,'BM011'!$D$5,$A3947))),'BM011'!$D$5:$U$607,'BM011'!U$609,0))</f>
        <v>6689</v>
      </c>
      <c r="G3947">
        <f>SUMIFS(Baggrundsvariable!D$3:D$296,Baggrundsvariable!$A$3:$A$296,Samlet!$C3947,Baggrundsvariable!$C$3:$C$296,Samlet!$E3947)</f>
        <v>221583</v>
      </c>
      <c r="H3947" s="8">
        <f>SUMIFS(Baggrundsvariable!E$3:E$296,Baggrundsvariable!$A$3:$A$296,Samlet!$C3947,Baggrundsvariable!$C$3:$C$296,Samlet!$E3947)</f>
        <v>0.39999999999999997</v>
      </c>
      <c r="I3947" s="8">
        <f>SUMIFS(Baggrundsvariable!F$3:F$296,Baggrundsvariable!$A$3:$A$296,Samlet!$C3947,Baggrundsvariable!$C$3:$C$296,Samlet!$E3947)</f>
        <v>5.9</v>
      </c>
      <c r="J3947" s="8">
        <f>SUMIFS(Baggrundsvariable!G$3:G$296,Baggrundsvariable!$A$3:$A$296,Samlet!$C3947,Baggrundsvariable!$C$3:$C$296,Samlet!$E3947)</f>
        <v>16.899999999999999</v>
      </c>
      <c r="K3947" s="8">
        <f>SUMIFS(Baggrundsvariable!H$3:H$296,Baggrundsvariable!$A$3:$A$296,Samlet!$C3947,Baggrundsvariable!$C$3:$C$296,Samlet!$E3947)</f>
        <v>12</v>
      </c>
      <c r="L3947" s="8">
        <f>SUMIFS(Baggrundsvariable!I$3:I$296,Baggrundsvariable!$A$3:$A$296,Samlet!$C3947,Baggrundsvariable!$C$3:$C$296,Samlet!$E3947)</f>
        <v>7.2868441358024683</v>
      </c>
    </row>
    <row r="3948" spans="1:12">
      <c r="A3948">
        <v>7361</v>
      </c>
      <c r="B3948" t="s">
        <v>1023</v>
      </c>
      <c r="C3948">
        <v>630</v>
      </c>
      <c r="D3948" t="s">
        <v>1291</v>
      </c>
      <c r="E3948">
        <v>2019</v>
      </c>
      <c r="F3948" s="15">
        <f>IF(VLOOKUP(IF($A3948&lt;1500,'BM011'!$D$5,IF($A3948&lt;1800,'BM011'!$D$5,IF($A3948&lt;2000,'BM011'!$D$5,$A3948))),'BM011'!$D$5:$U$607,'BM011'!U$609,0)="BRUG KOM",VLOOKUP($C3948,'BM010'!$C$5:$T$102,'BM010'!T$104,0),VLOOKUP(IF($A3948&lt;1500,'BM011'!$D$5,IF($A3948&lt;1800,'BM011'!$D$5,IF($A3948&lt;2000,'BM011'!$D$5,$A3948))),'BM011'!$D$5:$U$607,'BM011'!U$609,0))</f>
        <v>6689</v>
      </c>
      <c r="G3948">
        <f>SUMIFS(Baggrundsvariable!D$3:D$296,Baggrundsvariable!$A$3:$A$296,Samlet!$C3948,Baggrundsvariable!$C$3:$C$296,Samlet!$E3948)</f>
        <v>239626</v>
      </c>
      <c r="H3948" s="8">
        <f>SUMIFS(Baggrundsvariable!E$3:E$296,Baggrundsvariable!$A$3:$A$296,Samlet!$C3948,Baggrundsvariable!$C$3:$C$296,Samlet!$E3948)</f>
        <v>0.5</v>
      </c>
      <c r="I3948" s="8">
        <f>SUMIFS(Baggrundsvariable!F$3:F$296,Baggrundsvariable!$A$3:$A$296,Samlet!$C3948,Baggrundsvariable!$C$3:$C$296,Samlet!$E3948)</f>
        <v>6.5</v>
      </c>
      <c r="J3948" s="8">
        <f>SUMIFS(Baggrundsvariable!G$3:G$296,Baggrundsvariable!$A$3:$A$296,Samlet!$C3948,Baggrundsvariable!$C$3:$C$296,Samlet!$E3948)</f>
        <v>17.899999999999999</v>
      </c>
      <c r="K3948" s="8">
        <f>SUMIFS(Baggrundsvariable!H$3:H$296,Baggrundsvariable!$A$3:$A$296,Samlet!$C3948,Baggrundsvariable!$C$3:$C$296,Samlet!$E3948)</f>
        <v>14.1</v>
      </c>
      <c r="L3948" s="8">
        <f>SUMIFS(Baggrundsvariable!I$3:I$296,Baggrundsvariable!$A$3:$A$296,Samlet!$C3948,Baggrundsvariable!$C$3:$C$296,Samlet!$E3948)</f>
        <v>8.1558644487125225</v>
      </c>
    </row>
    <row r="3949" spans="1:12">
      <c r="A3949">
        <v>7362</v>
      </c>
      <c r="B3949" t="s">
        <v>1024</v>
      </c>
      <c r="C3949">
        <v>740</v>
      </c>
      <c r="D3949" t="s">
        <v>1308</v>
      </c>
      <c r="E3949">
        <v>2019</v>
      </c>
      <c r="F3949" s="15">
        <f>IF(VLOOKUP(IF($A3949&lt;1500,'BM011'!$D$5,IF($A3949&lt;1800,'BM011'!$D$5,IF($A3949&lt;2000,'BM011'!$D$5,$A3949))),'BM011'!$D$5:$U$607,'BM011'!U$609,0)="BRUG KOM",VLOOKUP($C3949,'BM010'!$C$5:$T$102,'BM010'!T$104,0),VLOOKUP(IF($A3949&lt;1500,'BM011'!$D$5,IF($A3949&lt;1800,'BM011'!$D$5,IF($A3949&lt;2000,'BM011'!$D$5,$A3949))),'BM011'!$D$5:$U$607,'BM011'!U$609,0))</f>
        <v>13980.75</v>
      </c>
      <c r="G3949">
        <f>SUMIFS(Baggrundsvariable!D$3:D$296,Baggrundsvariable!$A$3:$A$296,Samlet!$C3949,Baggrundsvariable!$C$3:$C$296,Samlet!$E3949)</f>
        <v>242114</v>
      </c>
      <c r="H3949" s="8">
        <f>SUMIFS(Baggrundsvariable!E$3:E$296,Baggrundsvariable!$A$3:$A$296,Samlet!$C3949,Baggrundsvariable!$C$3:$C$296,Samlet!$E3949)</f>
        <v>0.51666666666666672</v>
      </c>
      <c r="I3949" s="8">
        <f>SUMIFS(Baggrundsvariable!F$3:F$296,Baggrundsvariable!$A$3:$A$296,Samlet!$C3949,Baggrundsvariable!$C$3:$C$296,Samlet!$E3949)</f>
        <v>4</v>
      </c>
      <c r="J3949" s="8">
        <f>SUMIFS(Baggrundsvariable!G$3:G$296,Baggrundsvariable!$A$3:$A$296,Samlet!$C3949,Baggrundsvariable!$C$3:$C$296,Samlet!$E3949)</f>
        <v>14.4</v>
      </c>
      <c r="K3949" s="8">
        <f>SUMIFS(Baggrundsvariable!H$3:H$296,Baggrundsvariable!$A$3:$A$296,Samlet!$C3949,Baggrundsvariable!$C$3:$C$296,Samlet!$E3949)</f>
        <v>13.8</v>
      </c>
      <c r="L3949" s="8">
        <f>SUMIFS(Baggrundsvariable!I$3:I$296,Baggrundsvariable!$A$3:$A$296,Samlet!$C3949,Baggrundsvariable!$C$3:$C$296,Samlet!$E3949)</f>
        <v>5.1006923266240785</v>
      </c>
    </row>
    <row r="3950" spans="1:12">
      <c r="A3950">
        <v>7362</v>
      </c>
      <c r="B3950" t="s">
        <v>1024</v>
      </c>
      <c r="C3950">
        <v>756</v>
      </c>
      <c r="D3950" t="s">
        <v>1307</v>
      </c>
      <c r="E3950">
        <v>2019</v>
      </c>
      <c r="F3950" s="15">
        <f>IF(VLOOKUP(IF($A3950&lt;1500,'BM011'!$D$5,IF($A3950&lt;1800,'BM011'!$D$5,IF($A3950&lt;2000,'BM011'!$D$5,$A3950))),'BM011'!$D$5:$U$607,'BM011'!U$609,0)="BRUG KOM",VLOOKUP($C3950,'BM010'!$C$5:$T$102,'BM010'!T$104,0),VLOOKUP(IF($A3950&lt;1500,'BM011'!$D$5,IF($A3950&lt;1800,'BM011'!$D$5,IF($A3950&lt;2000,'BM011'!$D$5,$A3950))),'BM011'!$D$5:$U$607,'BM011'!U$609,0))</f>
        <v>8999.5</v>
      </c>
      <c r="G3950">
        <f>SUMIFS(Baggrundsvariable!D$3:D$296,Baggrundsvariable!$A$3:$A$296,Samlet!$C3950,Baggrundsvariable!$C$3:$C$296,Samlet!$E3950)</f>
        <v>221583</v>
      </c>
      <c r="H3950" s="8">
        <f>SUMIFS(Baggrundsvariable!E$3:E$296,Baggrundsvariable!$A$3:$A$296,Samlet!$C3950,Baggrundsvariable!$C$3:$C$296,Samlet!$E3950)</f>
        <v>0.39999999999999997</v>
      </c>
      <c r="I3950" s="8">
        <f>SUMIFS(Baggrundsvariable!F$3:F$296,Baggrundsvariable!$A$3:$A$296,Samlet!$C3950,Baggrundsvariable!$C$3:$C$296,Samlet!$E3950)</f>
        <v>5.9</v>
      </c>
      <c r="J3950" s="8">
        <f>SUMIFS(Baggrundsvariable!G$3:G$296,Baggrundsvariable!$A$3:$A$296,Samlet!$C3950,Baggrundsvariable!$C$3:$C$296,Samlet!$E3950)</f>
        <v>16.899999999999999</v>
      </c>
      <c r="K3950" s="8">
        <f>SUMIFS(Baggrundsvariable!H$3:H$296,Baggrundsvariable!$A$3:$A$296,Samlet!$C3950,Baggrundsvariable!$C$3:$C$296,Samlet!$E3950)</f>
        <v>12</v>
      </c>
      <c r="L3950" s="8">
        <f>SUMIFS(Baggrundsvariable!I$3:I$296,Baggrundsvariable!$A$3:$A$296,Samlet!$C3950,Baggrundsvariable!$C$3:$C$296,Samlet!$E3950)</f>
        <v>7.2868441358024683</v>
      </c>
    </row>
    <row r="3951" spans="1:12">
      <c r="A3951">
        <v>7400</v>
      </c>
      <c r="B3951" t="s">
        <v>1025</v>
      </c>
      <c r="C3951">
        <v>657</v>
      </c>
      <c r="D3951" t="s">
        <v>1302</v>
      </c>
      <c r="E3951">
        <v>2019</v>
      </c>
      <c r="F3951" s="15">
        <f>IF(VLOOKUP(IF($A3951&lt;1500,'BM011'!$D$5,IF($A3951&lt;1800,'BM011'!$D$5,IF($A3951&lt;2000,'BM011'!$D$5,$A3951))),'BM011'!$D$5:$U$607,'BM011'!U$609,0)="BRUG KOM",VLOOKUP($C3951,'BM010'!$C$5:$T$102,'BM010'!T$104,0),VLOOKUP(IF($A3951&lt;1500,'BM011'!$D$5,IF($A3951&lt;1800,'BM011'!$D$5,IF($A3951&lt;2000,'BM011'!$D$5,$A3951))),'BM011'!$D$5:$U$607,'BM011'!U$609,0))</f>
        <v>11732.5</v>
      </c>
      <c r="G3951">
        <f>SUMIFS(Baggrundsvariable!D$3:D$296,Baggrundsvariable!$A$3:$A$296,Samlet!$C3951,Baggrundsvariable!$C$3:$C$296,Samlet!$E3951)</f>
        <v>229212</v>
      </c>
      <c r="H3951" s="8">
        <f>SUMIFS(Baggrundsvariable!E$3:E$296,Baggrundsvariable!$A$3:$A$296,Samlet!$C3951,Baggrundsvariable!$C$3:$C$296,Samlet!$E3951)</f>
        <v>0.55833333333333335</v>
      </c>
      <c r="I3951" s="8">
        <f>SUMIFS(Baggrundsvariable!F$3:F$296,Baggrundsvariable!$A$3:$A$296,Samlet!$C3951,Baggrundsvariable!$C$3:$C$296,Samlet!$E3951)</f>
        <v>6.7</v>
      </c>
      <c r="J3951" s="8">
        <f>SUMIFS(Baggrundsvariable!G$3:G$296,Baggrundsvariable!$A$3:$A$296,Samlet!$C3951,Baggrundsvariable!$C$3:$C$296,Samlet!$E3951)</f>
        <v>18.100000000000001</v>
      </c>
      <c r="K3951" s="8">
        <f>SUMIFS(Baggrundsvariable!H$3:H$296,Baggrundsvariable!$A$3:$A$296,Samlet!$C3951,Baggrundsvariable!$C$3:$C$296,Samlet!$E3951)</f>
        <v>11.4</v>
      </c>
      <c r="L3951" s="8">
        <f>SUMIFS(Baggrundsvariable!I$3:I$296,Baggrundsvariable!$A$3:$A$296,Samlet!$C3951,Baggrundsvariable!$C$3:$C$296,Samlet!$E3951)</f>
        <v>7.0274611559015225</v>
      </c>
    </row>
    <row r="3952" spans="1:12">
      <c r="A3952">
        <v>7400</v>
      </c>
      <c r="B3952" t="s">
        <v>1025</v>
      </c>
      <c r="C3952">
        <v>756</v>
      </c>
      <c r="D3952" t="s">
        <v>1307</v>
      </c>
      <c r="E3952">
        <v>2019</v>
      </c>
      <c r="F3952" s="15">
        <f>IF(VLOOKUP(IF($A3952&lt;1500,'BM011'!$D$5,IF($A3952&lt;1800,'BM011'!$D$5,IF($A3952&lt;2000,'BM011'!$D$5,$A3952))),'BM011'!$D$5:$U$607,'BM011'!U$609,0)="BRUG KOM",VLOOKUP($C3952,'BM010'!$C$5:$T$102,'BM010'!T$104,0),VLOOKUP(IF($A3952&lt;1500,'BM011'!$D$5,IF($A3952&lt;1800,'BM011'!$D$5,IF($A3952&lt;2000,'BM011'!$D$5,$A3952))),'BM011'!$D$5:$U$607,'BM011'!U$609,0))</f>
        <v>11732.5</v>
      </c>
      <c r="G3952">
        <f>SUMIFS(Baggrundsvariable!D$3:D$296,Baggrundsvariable!$A$3:$A$296,Samlet!$C3952,Baggrundsvariable!$C$3:$C$296,Samlet!$E3952)</f>
        <v>221583</v>
      </c>
      <c r="H3952" s="8">
        <f>SUMIFS(Baggrundsvariable!E$3:E$296,Baggrundsvariable!$A$3:$A$296,Samlet!$C3952,Baggrundsvariable!$C$3:$C$296,Samlet!$E3952)</f>
        <v>0.39999999999999997</v>
      </c>
      <c r="I3952" s="8">
        <f>SUMIFS(Baggrundsvariable!F$3:F$296,Baggrundsvariable!$A$3:$A$296,Samlet!$C3952,Baggrundsvariable!$C$3:$C$296,Samlet!$E3952)</f>
        <v>5.9</v>
      </c>
      <c r="J3952" s="8">
        <f>SUMIFS(Baggrundsvariable!G$3:G$296,Baggrundsvariable!$A$3:$A$296,Samlet!$C3952,Baggrundsvariable!$C$3:$C$296,Samlet!$E3952)</f>
        <v>16.899999999999999</v>
      </c>
      <c r="K3952" s="8">
        <f>SUMIFS(Baggrundsvariable!H$3:H$296,Baggrundsvariable!$A$3:$A$296,Samlet!$C3952,Baggrundsvariable!$C$3:$C$296,Samlet!$E3952)</f>
        <v>12</v>
      </c>
      <c r="L3952" s="8">
        <f>SUMIFS(Baggrundsvariable!I$3:I$296,Baggrundsvariable!$A$3:$A$296,Samlet!$C3952,Baggrundsvariable!$C$3:$C$296,Samlet!$E3952)</f>
        <v>7.2868441358024683</v>
      </c>
    </row>
    <row r="3953" spans="1:12">
      <c r="A3953">
        <v>7400</v>
      </c>
      <c r="B3953" t="s">
        <v>1025</v>
      </c>
      <c r="C3953">
        <v>760</v>
      </c>
      <c r="D3953" t="s">
        <v>1301</v>
      </c>
      <c r="E3953">
        <v>2019</v>
      </c>
      <c r="F3953" s="15">
        <f>IF(VLOOKUP(IF($A3953&lt;1500,'BM011'!$D$5,IF($A3953&lt;1800,'BM011'!$D$5,IF($A3953&lt;2000,'BM011'!$D$5,$A3953))),'BM011'!$D$5:$U$607,'BM011'!U$609,0)="BRUG KOM",VLOOKUP($C3953,'BM010'!$C$5:$T$102,'BM010'!T$104,0),VLOOKUP(IF($A3953&lt;1500,'BM011'!$D$5,IF($A3953&lt;1800,'BM011'!$D$5,IF($A3953&lt;2000,'BM011'!$D$5,$A3953))),'BM011'!$D$5:$U$607,'BM011'!U$609,0))</f>
        <v>11732.5</v>
      </c>
      <c r="G3953">
        <f>SUMIFS(Baggrundsvariable!D$3:D$296,Baggrundsvariable!$A$3:$A$296,Samlet!$C3953,Baggrundsvariable!$C$3:$C$296,Samlet!$E3953)</f>
        <v>221198</v>
      </c>
      <c r="H3953" s="8">
        <f>SUMIFS(Baggrundsvariable!E$3:E$296,Baggrundsvariable!$A$3:$A$296,Samlet!$C3953,Baggrundsvariable!$C$3:$C$296,Samlet!$E3953)</f>
        <v>0.30833333333333324</v>
      </c>
      <c r="I3953" s="8">
        <f>SUMIFS(Baggrundsvariable!F$3:F$296,Baggrundsvariable!$A$3:$A$296,Samlet!$C3953,Baggrundsvariable!$C$3:$C$296,Samlet!$E3953)</f>
        <v>2.7</v>
      </c>
      <c r="J3953" s="8">
        <f>SUMIFS(Baggrundsvariable!G$3:G$296,Baggrundsvariable!$A$3:$A$296,Samlet!$C3953,Baggrundsvariable!$C$3:$C$296,Samlet!$E3953)</f>
        <v>13.9</v>
      </c>
      <c r="K3953" s="8">
        <f>SUMIFS(Baggrundsvariable!H$3:H$296,Baggrundsvariable!$A$3:$A$296,Samlet!$C3953,Baggrundsvariable!$C$3:$C$296,Samlet!$E3953)</f>
        <v>12.5</v>
      </c>
      <c r="L3953" s="8">
        <f>SUMIFS(Baggrundsvariable!I$3:I$296,Baggrundsvariable!$A$3:$A$296,Samlet!$C3953,Baggrundsvariable!$C$3:$C$296,Samlet!$E3953)</f>
        <v>4.9681192559693947</v>
      </c>
    </row>
    <row r="3954" spans="1:12">
      <c r="A3954">
        <v>7430</v>
      </c>
      <c r="B3954" t="s">
        <v>1026</v>
      </c>
      <c r="C3954">
        <v>756</v>
      </c>
      <c r="D3954" t="s">
        <v>1307</v>
      </c>
      <c r="E3954">
        <v>2019</v>
      </c>
      <c r="F3954" s="15">
        <f>IF(VLOOKUP(IF($A3954&lt;1500,'BM011'!$D$5,IF($A3954&lt;1800,'BM011'!$D$5,IF($A3954&lt;2000,'BM011'!$D$5,$A3954))),'BM011'!$D$5:$U$607,'BM011'!U$609,0)="BRUG KOM",VLOOKUP($C3954,'BM010'!$C$5:$T$102,'BM010'!T$104,0),VLOOKUP(IF($A3954&lt;1500,'BM011'!$D$5,IF($A3954&lt;1800,'BM011'!$D$5,IF($A3954&lt;2000,'BM011'!$D$5,$A3954))),'BM011'!$D$5:$U$607,'BM011'!U$609,0))</f>
        <v>10532.5</v>
      </c>
      <c r="G3954">
        <f>SUMIFS(Baggrundsvariable!D$3:D$296,Baggrundsvariable!$A$3:$A$296,Samlet!$C3954,Baggrundsvariable!$C$3:$C$296,Samlet!$E3954)</f>
        <v>221583</v>
      </c>
      <c r="H3954" s="8">
        <f>SUMIFS(Baggrundsvariable!E$3:E$296,Baggrundsvariable!$A$3:$A$296,Samlet!$C3954,Baggrundsvariable!$C$3:$C$296,Samlet!$E3954)</f>
        <v>0.39999999999999997</v>
      </c>
      <c r="I3954" s="8">
        <f>SUMIFS(Baggrundsvariable!F$3:F$296,Baggrundsvariable!$A$3:$A$296,Samlet!$C3954,Baggrundsvariable!$C$3:$C$296,Samlet!$E3954)</f>
        <v>5.9</v>
      </c>
      <c r="J3954" s="8">
        <f>SUMIFS(Baggrundsvariable!G$3:G$296,Baggrundsvariable!$A$3:$A$296,Samlet!$C3954,Baggrundsvariable!$C$3:$C$296,Samlet!$E3954)</f>
        <v>16.899999999999999</v>
      </c>
      <c r="K3954" s="8">
        <f>SUMIFS(Baggrundsvariable!H$3:H$296,Baggrundsvariable!$A$3:$A$296,Samlet!$C3954,Baggrundsvariable!$C$3:$C$296,Samlet!$E3954)</f>
        <v>12</v>
      </c>
      <c r="L3954" s="8">
        <f>SUMIFS(Baggrundsvariable!I$3:I$296,Baggrundsvariable!$A$3:$A$296,Samlet!$C3954,Baggrundsvariable!$C$3:$C$296,Samlet!$E3954)</f>
        <v>7.2868441358024683</v>
      </c>
    </row>
    <row r="3955" spans="1:12">
      <c r="A3955">
        <v>7441</v>
      </c>
      <c r="B3955" t="s">
        <v>1027</v>
      </c>
      <c r="C3955">
        <v>740</v>
      </c>
      <c r="D3955" t="s">
        <v>1308</v>
      </c>
      <c r="E3955">
        <v>2019</v>
      </c>
      <c r="F3955" s="15">
        <f>IF(VLOOKUP(IF($A3955&lt;1500,'BM011'!$D$5,IF($A3955&lt;1800,'BM011'!$D$5,IF($A3955&lt;2000,'BM011'!$D$5,$A3955))),'BM011'!$D$5:$U$607,'BM011'!U$609,0)="BRUG KOM",VLOOKUP($C3955,'BM010'!$C$5:$T$102,'BM010'!T$104,0),VLOOKUP(IF($A3955&lt;1500,'BM011'!$D$5,IF($A3955&lt;1800,'BM011'!$D$5,IF($A3955&lt;2000,'BM011'!$D$5,$A3955))),'BM011'!$D$5:$U$607,'BM011'!U$609,0))</f>
        <v>7826.333333333333</v>
      </c>
      <c r="G3955">
        <f>SUMIFS(Baggrundsvariable!D$3:D$296,Baggrundsvariable!$A$3:$A$296,Samlet!$C3955,Baggrundsvariable!$C$3:$C$296,Samlet!$E3955)</f>
        <v>242114</v>
      </c>
      <c r="H3955" s="8">
        <f>SUMIFS(Baggrundsvariable!E$3:E$296,Baggrundsvariable!$A$3:$A$296,Samlet!$C3955,Baggrundsvariable!$C$3:$C$296,Samlet!$E3955)</f>
        <v>0.51666666666666672</v>
      </c>
      <c r="I3955" s="8">
        <f>SUMIFS(Baggrundsvariable!F$3:F$296,Baggrundsvariable!$A$3:$A$296,Samlet!$C3955,Baggrundsvariable!$C$3:$C$296,Samlet!$E3955)</f>
        <v>4</v>
      </c>
      <c r="J3955" s="8">
        <f>SUMIFS(Baggrundsvariable!G$3:G$296,Baggrundsvariable!$A$3:$A$296,Samlet!$C3955,Baggrundsvariable!$C$3:$C$296,Samlet!$E3955)</f>
        <v>14.4</v>
      </c>
      <c r="K3955" s="8">
        <f>SUMIFS(Baggrundsvariable!H$3:H$296,Baggrundsvariable!$A$3:$A$296,Samlet!$C3955,Baggrundsvariable!$C$3:$C$296,Samlet!$E3955)</f>
        <v>13.8</v>
      </c>
      <c r="L3955" s="8">
        <f>SUMIFS(Baggrundsvariable!I$3:I$296,Baggrundsvariable!$A$3:$A$296,Samlet!$C3955,Baggrundsvariable!$C$3:$C$296,Samlet!$E3955)</f>
        <v>5.1006923266240785</v>
      </c>
    </row>
    <row r="3956" spans="1:12">
      <c r="A3956">
        <v>7441</v>
      </c>
      <c r="B3956" t="s">
        <v>1027</v>
      </c>
      <c r="C3956">
        <v>756</v>
      </c>
      <c r="D3956" t="s">
        <v>1307</v>
      </c>
      <c r="E3956">
        <v>2019</v>
      </c>
      <c r="F3956" s="15">
        <f>IF(VLOOKUP(IF($A3956&lt;1500,'BM011'!$D$5,IF($A3956&lt;1800,'BM011'!$D$5,IF($A3956&lt;2000,'BM011'!$D$5,$A3956))),'BM011'!$D$5:$U$607,'BM011'!U$609,0)="BRUG KOM",VLOOKUP($C3956,'BM010'!$C$5:$T$102,'BM010'!T$104,0),VLOOKUP(IF($A3956&lt;1500,'BM011'!$D$5,IF($A3956&lt;1800,'BM011'!$D$5,IF($A3956&lt;2000,'BM011'!$D$5,$A3956))),'BM011'!$D$5:$U$607,'BM011'!U$609,0))</f>
        <v>7826.333333333333</v>
      </c>
      <c r="G3956">
        <f>SUMIFS(Baggrundsvariable!D$3:D$296,Baggrundsvariable!$A$3:$A$296,Samlet!$C3956,Baggrundsvariable!$C$3:$C$296,Samlet!$E3956)</f>
        <v>221583</v>
      </c>
      <c r="H3956" s="8">
        <f>SUMIFS(Baggrundsvariable!E$3:E$296,Baggrundsvariable!$A$3:$A$296,Samlet!$C3956,Baggrundsvariable!$C$3:$C$296,Samlet!$E3956)</f>
        <v>0.39999999999999997</v>
      </c>
      <c r="I3956" s="8">
        <f>SUMIFS(Baggrundsvariable!F$3:F$296,Baggrundsvariable!$A$3:$A$296,Samlet!$C3956,Baggrundsvariable!$C$3:$C$296,Samlet!$E3956)</f>
        <v>5.9</v>
      </c>
      <c r="J3956" s="8">
        <f>SUMIFS(Baggrundsvariable!G$3:G$296,Baggrundsvariable!$A$3:$A$296,Samlet!$C3956,Baggrundsvariable!$C$3:$C$296,Samlet!$E3956)</f>
        <v>16.899999999999999</v>
      </c>
      <c r="K3956" s="8">
        <f>SUMIFS(Baggrundsvariable!H$3:H$296,Baggrundsvariable!$A$3:$A$296,Samlet!$C3956,Baggrundsvariable!$C$3:$C$296,Samlet!$E3956)</f>
        <v>12</v>
      </c>
      <c r="L3956" s="8">
        <f>SUMIFS(Baggrundsvariable!I$3:I$296,Baggrundsvariable!$A$3:$A$296,Samlet!$C3956,Baggrundsvariable!$C$3:$C$296,Samlet!$E3956)</f>
        <v>7.2868441358024683</v>
      </c>
    </row>
    <row r="3957" spans="1:12">
      <c r="A3957">
        <v>7442</v>
      </c>
      <c r="B3957" t="s">
        <v>1028</v>
      </c>
      <c r="C3957">
        <v>740</v>
      </c>
      <c r="D3957" t="s">
        <v>1308</v>
      </c>
      <c r="E3957">
        <v>2019</v>
      </c>
      <c r="F3957" s="15">
        <f>IF(VLOOKUP(IF($A3957&lt;1500,'BM011'!$D$5,IF($A3957&lt;1800,'BM011'!$D$5,IF($A3957&lt;2000,'BM011'!$D$5,$A3957))),'BM011'!$D$5:$U$607,'BM011'!U$609,0)="BRUG KOM",VLOOKUP($C3957,'BM010'!$C$5:$T$102,'BM010'!T$104,0),VLOOKUP(IF($A3957&lt;1500,'BM011'!$D$5,IF($A3957&lt;1800,'BM011'!$D$5,IF($A3957&lt;2000,'BM011'!$D$5,$A3957))),'BM011'!$D$5:$U$607,'BM011'!U$609,0))</f>
        <v>8223</v>
      </c>
      <c r="G3957">
        <f>SUMIFS(Baggrundsvariable!D$3:D$296,Baggrundsvariable!$A$3:$A$296,Samlet!$C3957,Baggrundsvariable!$C$3:$C$296,Samlet!$E3957)</f>
        <v>242114</v>
      </c>
      <c r="H3957" s="8">
        <f>SUMIFS(Baggrundsvariable!E$3:E$296,Baggrundsvariable!$A$3:$A$296,Samlet!$C3957,Baggrundsvariable!$C$3:$C$296,Samlet!$E3957)</f>
        <v>0.51666666666666672</v>
      </c>
      <c r="I3957" s="8">
        <f>SUMIFS(Baggrundsvariable!F$3:F$296,Baggrundsvariable!$A$3:$A$296,Samlet!$C3957,Baggrundsvariable!$C$3:$C$296,Samlet!$E3957)</f>
        <v>4</v>
      </c>
      <c r="J3957" s="8">
        <f>SUMIFS(Baggrundsvariable!G$3:G$296,Baggrundsvariable!$A$3:$A$296,Samlet!$C3957,Baggrundsvariable!$C$3:$C$296,Samlet!$E3957)</f>
        <v>14.4</v>
      </c>
      <c r="K3957" s="8">
        <f>SUMIFS(Baggrundsvariable!H$3:H$296,Baggrundsvariable!$A$3:$A$296,Samlet!$C3957,Baggrundsvariable!$C$3:$C$296,Samlet!$E3957)</f>
        <v>13.8</v>
      </c>
      <c r="L3957" s="8">
        <f>SUMIFS(Baggrundsvariable!I$3:I$296,Baggrundsvariable!$A$3:$A$296,Samlet!$C3957,Baggrundsvariable!$C$3:$C$296,Samlet!$E3957)</f>
        <v>5.1006923266240785</v>
      </c>
    </row>
    <row r="3958" spans="1:12">
      <c r="A3958">
        <v>7442</v>
      </c>
      <c r="B3958" t="s">
        <v>1028</v>
      </c>
      <c r="C3958">
        <v>756</v>
      </c>
      <c r="D3958" t="s">
        <v>1307</v>
      </c>
      <c r="E3958">
        <v>2019</v>
      </c>
      <c r="F3958" s="15">
        <f>IF(VLOOKUP(IF($A3958&lt;1500,'BM011'!$D$5,IF($A3958&lt;1800,'BM011'!$D$5,IF($A3958&lt;2000,'BM011'!$D$5,$A3958))),'BM011'!$D$5:$U$607,'BM011'!U$609,0)="BRUG KOM",VLOOKUP($C3958,'BM010'!$C$5:$T$102,'BM010'!T$104,0),VLOOKUP(IF($A3958&lt;1500,'BM011'!$D$5,IF($A3958&lt;1800,'BM011'!$D$5,IF($A3958&lt;2000,'BM011'!$D$5,$A3958))),'BM011'!$D$5:$U$607,'BM011'!U$609,0))</f>
        <v>8223</v>
      </c>
      <c r="G3958">
        <f>SUMIFS(Baggrundsvariable!D$3:D$296,Baggrundsvariable!$A$3:$A$296,Samlet!$C3958,Baggrundsvariable!$C$3:$C$296,Samlet!$E3958)</f>
        <v>221583</v>
      </c>
      <c r="H3958" s="8">
        <f>SUMIFS(Baggrundsvariable!E$3:E$296,Baggrundsvariable!$A$3:$A$296,Samlet!$C3958,Baggrundsvariable!$C$3:$C$296,Samlet!$E3958)</f>
        <v>0.39999999999999997</v>
      </c>
      <c r="I3958" s="8">
        <f>SUMIFS(Baggrundsvariable!F$3:F$296,Baggrundsvariable!$A$3:$A$296,Samlet!$C3958,Baggrundsvariable!$C$3:$C$296,Samlet!$E3958)</f>
        <v>5.9</v>
      </c>
      <c r="J3958" s="8">
        <f>SUMIFS(Baggrundsvariable!G$3:G$296,Baggrundsvariable!$A$3:$A$296,Samlet!$C3958,Baggrundsvariable!$C$3:$C$296,Samlet!$E3958)</f>
        <v>16.899999999999999</v>
      </c>
      <c r="K3958" s="8">
        <f>SUMIFS(Baggrundsvariable!H$3:H$296,Baggrundsvariable!$A$3:$A$296,Samlet!$C3958,Baggrundsvariable!$C$3:$C$296,Samlet!$E3958)</f>
        <v>12</v>
      </c>
      <c r="L3958" s="8">
        <f>SUMIFS(Baggrundsvariable!I$3:I$296,Baggrundsvariable!$A$3:$A$296,Samlet!$C3958,Baggrundsvariable!$C$3:$C$296,Samlet!$E3958)</f>
        <v>7.2868441358024683</v>
      </c>
    </row>
    <row r="3959" spans="1:12">
      <c r="A3959">
        <v>7451</v>
      </c>
      <c r="B3959" t="s">
        <v>1029</v>
      </c>
      <c r="C3959">
        <v>657</v>
      </c>
      <c r="D3959" t="s">
        <v>1302</v>
      </c>
      <c r="E3959">
        <v>2019</v>
      </c>
      <c r="F3959" s="15">
        <f>IF(VLOOKUP(IF($A3959&lt;1500,'BM011'!$D$5,IF($A3959&lt;1800,'BM011'!$D$5,IF($A3959&lt;2000,'BM011'!$D$5,$A3959))),'BM011'!$D$5:$U$607,'BM011'!U$609,0)="BRUG KOM",VLOOKUP($C3959,'BM010'!$C$5:$T$102,'BM010'!T$104,0),VLOOKUP(IF($A3959&lt;1500,'BM011'!$D$5,IF($A3959&lt;1800,'BM011'!$D$5,IF($A3959&lt;2000,'BM011'!$D$5,$A3959))),'BM011'!$D$5:$U$607,'BM011'!U$609,0))</f>
        <v>9920.75</v>
      </c>
      <c r="G3959">
        <f>SUMIFS(Baggrundsvariable!D$3:D$296,Baggrundsvariable!$A$3:$A$296,Samlet!$C3959,Baggrundsvariable!$C$3:$C$296,Samlet!$E3959)</f>
        <v>229212</v>
      </c>
      <c r="H3959" s="8">
        <f>SUMIFS(Baggrundsvariable!E$3:E$296,Baggrundsvariable!$A$3:$A$296,Samlet!$C3959,Baggrundsvariable!$C$3:$C$296,Samlet!$E3959)</f>
        <v>0.55833333333333335</v>
      </c>
      <c r="I3959" s="8">
        <f>SUMIFS(Baggrundsvariable!F$3:F$296,Baggrundsvariable!$A$3:$A$296,Samlet!$C3959,Baggrundsvariable!$C$3:$C$296,Samlet!$E3959)</f>
        <v>6.7</v>
      </c>
      <c r="J3959" s="8">
        <f>SUMIFS(Baggrundsvariable!G$3:G$296,Baggrundsvariable!$A$3:$A$296,Samlet!$C3959,Baggrundsvariable!$C$3:$C$296,Samlet!$E3959)</f>
        <v>18.100000000000001</v>
      </c>
      <c r="K3959" s="8">
        <f>SUMIFS(Baggrundsvariable!H$3:H$296,Baggrundsvariable!$A$3:$A$296,Samlet!$C3959,Baggrundsvariable!$C$3:$C$296,Samlet!$E3959)</f>
        <v>11.4</v>
      </c>
      <c r="L3959" s="8">
        <f>SUMIFS(Baggrundsvariable!I$3:I$296,Baggrundsvariable!$A$3:$A$296,Samlet!$C3959,Baggrundsvariable!$C$3:$C$296,Samlet!$E3959)</f>
        <v>7.0274611559015225</v>
      </c>
    </row>
    <row r="3960" spans="1:12">
      <c r="A3960">
        <v>7451</v>
      </c>
      <c r="B3960" t="s">
        <v>1029</v>
      </c>
      <c r="C3960">
        <v>756</v>
      </c>
      <c r="D3960" t="s">
        <v>1307</v>
      </c>
      <c r="E3960">
        <v>2019</v>
      </c>
      <c r="F3960" s="15">
        <f>IF(VLOOKUP(IF($A3960&lt;1500,'BM011'!$D$5,IF($A3960&lt;1800,'BM011'!$D$5,IF($A3960&lt;2000,'BM011'!$D$5,$A3960))),'BM011'!$D$5:$U$607,'BM011'!U$609,0)="BRUG KOM",VLOOKUP($C3960,'BM010'!$C$5:$T$102,'BM010'!T$104,0),VLOOKUP(IF($A3960&lt;1500,'BM011'!$D$5,IF($A3960&lt;1800,'BM011'!$D$5,IF($A3960&lt;2000,'BM011'!$D$5,$A3960))),'BM011'!$D$5:$U$607,'BM011'!U$609,0))</f>
        <v>9920.75</v>
      </c>
      <c r="G3960">
        <f>SUMIFS(Baggrundsvariable!D$3:D$296,Baggrundsvariable!$A$3:$A$296,Samlet!$C3960,Baggrundsvariable!$C$3:$C$296,Samlet!$E3960)</f>
        <v>221583</v>
      </c>
      <c r="H3960" s="8">
        <f>SUMIFS(Baggrundsvariable!E$3:E$296,Baggrundsvariable!$A$3:$A$296,Samlet!$C3960,Baggrundsvariable!$C$3:$C$296,Samlet!$E3960)</f>
        <v>0.39999999999999997</v>
      </c>
      <c r="I3960" s="8">
        <f>SUMIFS(Baggrundsvariable!F$3:F$296,Baggrundsvariable!$A$3:$A$296,Samlet!$C3960,Baggrundsvariable!$C$3:$C$296,Samlet!$E3960)</f>
        <v>5.9</v>
      </c>
      <c r="J3960" s="8">
        <f>SUMIFS(Baggrundsvariable!G$3:G$296,Baggrundsvariable!$A$3:$A$296,Samlet!$C3960,Baggrundsvariable!$C$3:$C$296,Samlet!$E3960)</f>
        <v>16.899999999999999</v>
      </c>
      <c r="K3960" s="8">
        <f>SUMIFS(Baggrundsvariable!H$3:H$296,Baggrundsvariable!$A$3:$A$296,Samlet!$C3960,Baggrundsvariable!$C$3:$C$296,Samlet!$E3960)</f>
        <v>12</v>
      </c>
      <c r="L3960" s="8">
        <f>SUMIFS(Baggrundsvariable!I$3:I$296,Baggrundsvariable!$A$3:$A$296,Samlet!$C3960,Baggrundsvariable!$C$3:$C$296,Samlet!$E3960)</f>
        <v>7.2868441358024683</v>
      </c>
    </row>
    <row r="3961" spans="1:12">
      <c r="A3961">
        <v>7470</v>
      </c>
      <c r="B3961" t="s">
        <v>1030</v>
      </c>
      <c r="C3961">
        <v>657</v>
      </c>
      <c r="D3961" t="s">
        <v>1302</v>
      </c>
      <c r="E3961">
        <v>2019</v>
      </c>
      <c r="F3961" s="15">
        <f>IF(VLOOKUP(IF($A3961&lt;1500,'BM011'!$D$5,IF($A3961&lt;1800,'BM011'!$D$5,IF($A3961&lt;2000,'BM011'!$D$5,$A3961))),'BM011'!$D$5:$U$607,'BM011'!U$609,0)="BRUG KOM",VLOOKUP($C3961,'BM010'!$C$5:$T$102,'BM010'!T$104,0),VLOOKUP(IF($A3961&lt;1500,'BM011'!$D$5,IF($A3961&lt;1800,'BM011'!$D$5,IF($A3961&lt;2000,'BM011'!$D$5,$A3961))),'BM011'!$D$5:$U$607,'BM011'!U$609,0))</f>
        <v>6180.5</v>
      </c>
      <c r="G3961">
        <f>SUMIFS(Baggrundsvariable!D$3:D$296,Baggrundsvariable!$A$3:$A$296,Samlet!$C3961,Baggrundsvariable!$C$3:$C$296,Samlet!$E3961)</f>
        <v>229212</v>
      </c>
      <c r="H3961" s="8">
        <f>SUMIFS(Baggrundsvariable!E$3:E$296,Baggrundsvariable!$A$3:$A$296,Samlet!$C3961,Baggrundsvariable!$C$3:$C$296,Samlet!$E3961)</f>
        <v>0.55833333333333335</v>
      </c>
      <c r="I3961" s="8">
        <f>SUMIFS(Baggrundsvariable!F$3:F$296,Baggrundsvariable!$A$3:$A$296,Samlet!$C3961,Baggrundsvariable!$C$3:$C$296,Samlet!$E3961)</f>
        <v>6.7</v>
      </c>
      <c r="J3961" s="8">
        <f>SUMIFS(Baggrundsvariable!G$3:G$296,Baggrundsvariable!$A$3:$A$296,Samlet!$C3961,Baggrundsvariable!$C$3:$C$296,Samlet!$E3961)</f>
        <v>18.100000000000001</v>
      </c>
      <c r="K3961" s="8">
        <f>SUMIFS(Baggrundsvariable!H$3:H$296,Baggrundsvariable!$A$3:$A$296,Samlet!$C3961,Baggrundsvariable!$C$3:$C$296,Samlet!$E3961)</f>
        <v>11.4</v>
      </c>
      <c r="L3961" s="8">
        <f>SUMIFS(Baggrundsvariable!I$3:I$296,Baggrundsvariable!$A$3:$A$296,Samlet!$C3961,Baggrundsvariable!$C$3:$C$296,Samlet!$E3961)</f>
        <v>7.0274611559015225</v>
      </c>
    </row>
    <row r="3962" spans="1:12">
      <c r="A3962">
        <v>7470</v>
      </c>
      <c r="B3962" t="s">
        <v>1030</v>
      </c>
      <c r="C3962">
        <v>740</v>
      </c>
      <c r="D3962" t="s">
        <v>1308</v>
      </c>
      <c r="E3962">
        <v>2019</v>
      </c>
      <c r="F3962" s="15">
        <f>IF(VLOOKUP(IF($A3962&lt;1500,'BM011'!$D$5,IF($A3962&lt;1800,'BM011'!$D$5,IF($A3962&lt;2000,'BM011'!$D$5,$A3962))),'BM011'!$D$5:$U$607,'BM011'!U$609,0)="BRUG KOM",VLOOKUP($C3962,'BM010'!$C$5:$T$102,'BM010'!T$104,0),VLOOKUP(IF($A3962&lt;1500,'BM011'!$D$5,IF($A3962&lt;1800,'BM011'!$D$5,IF($A3962&lt;2000,'BM011'!$D$5,$A3962))),'BM011'!$D$5:$U$607,'BM011'!U$609,0))</f>
        <v>6180.5</v>
      </c>
      <c r="G3962">
        <f>SUMIFS(Baggrundsvariable!D$3:D$296,Baggrundsvariable!$A$3:$A$296,Samlet!$C3962,Baggrundsvariable!$C$3:$C$296,Samlet!$E3962)</f>
        <v>242114</v>
      </c>
      <c r="H3962" s="8">
        <f>SUMIFS(Baggrundsvariable!E$3:E$296,Baggrundsvariable!$A$3:$A$296,Samlet!$C3962,Baggrundsvariable!$C$3:$C$296,Samlet!$E3962)</f>
        <v>0.51666666666666672</v>
      </c>
      <c r="I3962" s="8">
        <f>SUMIFS(Baggrundsvariable!F$3:F$296,Baggrundsvariable!$A$3:$A$296,Samlet!$C3962,Baggrundsvariable!$C$3:$C$296,Samlet!$E3962)</f>
        <v>4</v>
      </c>
      <c r="J3962" s="8">
        <f>SUMIFS(Baggrundsvariable!G$3:G$296,Baggrundsvariable!$A$3:$A$296,Samlet!$C3962,Baggrundsvariable!$C$3:$C$296,Samlet!$E3962)</f>
        <v>14.4</v>
      </c>
      <c r="K3962" s="8">
        <f>SUMIFS(Baggrundsvariable!H$3:H$296,Baggrundsvariable!$A$3:$A$296,Samlet!$C3962,Baggrundsvariable!$C$3:$C$296,Samlet!$E3962)</f>
        <v>13.8</v>
      </c>
      <c r="L3962" s="8">
        <f>SUMIFS(Baggrundsvariable!I$3:I$296,Baggrundsvariable!$A$3:$A$296,Samlet!$C3962,Baggrundsvariable!$C$3:$C$296,Samlet!$E3962)</f>
        <v>5.1006923266240785</v>
      </c>
    </row>
    <row r="3963" spans="1:12">
      <c r="A3963">
        <v>7470</v>
      </c>
      <c r="B3963" t="s">
        <v>1030</v>
      </c>
      <c r="C3963">
        <v>791</v>
      </c>
      <c r="D3963" t="s">
        <v>1309</v>
      </c>
      <c r="E3963">
        <v>2019</v>
      </c>
      <c r="F3963" s="15">
        <f>IF(VLOOKUP(IF($A3963&lt;1500,'BM011'!$D$5,IF($A3963&lt;1800,'BM011'!$D$5,IF($A3963&lt;2000,'BM011'!$D$5,$A3963))),'BM011'!$D$5:$U$607,'BM011'!U$609,0)="BRUG KOM",VLOOKUP($C3963,'BM010'!$C$5:$T$102,'BM010'!T$104,0),VLOOKUP(IF($A3963&lt;1500,'BM011'!$D$5,IF($A3963&lt;1800,'BM011'!$D$5,IF($A3963&lt;2000,'BM011'!$D$5,$A3963))),'BM011'!$D$5:$U$607,'BM011'!U$609,0))</f>
        <v>6180.5</v>
      </c>
      <c r="G3963">
        <f>SUMIFS(Baggrundsvariable!D$3:D$296,Baggrundsvariable!$A$3:$A$296,Samlet!$C3963,Baggrundsvariable!$C$3:$C$296,Samlet!$E3963)</f>
        <v>229556</v>
      </c>
      <c r="H3963" s="8">
        <f>SUMIFS(Baggrundsvariable!E$3:E$296,Baggrundsvariable!$A$3:$A$296,Samlet!$C3963,Baggrundsvariable!$C$3:$C$296,Samlet!$E3963)</f>
        <v>0.54999999999999993</v>
      </c>
      <c r="I3963" s="8">
        <f>SUMIFS(Baggrundsvariable!F$3:F$296,Baggrundsvariable!$A$3:$A$296,Samlet!$C3963,Baggrundsvariable!$C$3:$C$296,Samlet!$E3963)</f>
        <v>4.7</v>
      </c>
      <c r="J3963" s="8">
        <f>SUMIFS(Baggrundsvariable!G$3:G$296,Baggrundsvariable!$A$3:$A$296,Samlet!$C3963,Baggrundsvariable!$C$3:$C$296,Samlet!$E3963)</f>
        <v>18.100000000000001</v>
      </c>
      <c r="K3963" s="8">
        <f>SUMIFS(Baggrundsvariable!H$3:H$296,Baggrundsvariable!$A$3:$A$296,Samlet!$C3963,Baggrundsvariable!$C$3:$C$296,Samlet!$E3963)</f>
        <v>13.3</v>
      </c>
      <c r="L3963" s="8">
        <f>SUMIFS(Baggrundsvariable!I$3:I$296,Baggrundsvariable!$A$3:$A$296,Samlet!$C3963,Baggrundsvariable!$C$3:$C$296,Samlet!$E3963)</f>
        <v>5.4129426958718589</v>
      </c>
    </row>
    <row r="3964" spans="1:12">
      <c r="A3964">
        <v>7480</v>
      </c>
      <c r="B3964" t="s">
        <v>1031</v>
      </c>
      <c r="C3964">
        <v>657</v>
      </c>
      <c r="D3964" t="s">
        <v>1302</v>
      </c>
      <c r="E3964">
        <v>2019</v>
      </c>
      <c r="F3964" s="15">
        <f>IF(VLOOKUP(IF($A3964&lt;1500,'BM011'!$D$5,IF($A3964&lt;1800,'BM011'!$D$5,IF($A3964&lt;2000,'BM011'!$D$5,$A3964))),'BM011'!$D$5:$U$607,'BM011'!U$609,0)="BRUG KOM",VLOOKUP($C3964,'BM010'!$C$5:$T$102,'BM010'!T$104,0),VLOOKUP(IF($A3964&lt;1500,'BM011'!$D$5,IF($A3964&lt;1800,'BM011'!$D$5,IF($A3964&lt;2000,'BM011'!$D$5,$A3964))),'BM011'!$D$5:$U$607,'BM011'!U$609,0))</f>
        <v>8387.25</v>
      </c>
      <c r="G3964">
        <f>SUMIFS(Baggrundsvariable!D$3:D$296,Baggrundsvariable!$A$3:$A$296,Samlet!$C3964,Baggrundsvariable!$C$3:$C$296,Samlet!$E3964)</f>
        <v>229212</v>
      </c>
      <c r="H3964" s="8">
        <f>SUMIFS(Baggrundsvariable!E$3:E$296,Baggrundsvariable!$A$3:$A$296,Samlet!$C3964,Baggrundsvariable!$C$3:$C$296,Samlet!$E3964)</f>
        <v>0.55833333333333335</v>
      </c>
      <c r="I3964" s="8">
        <f>SUMIFS(Baggrundsvariable!F$3:F$296,Baggrundsvariable!$A$3:$A$296,Samlet!$C3964,Baggrundsvariable!$C$3:$C$296,Samlet!$E3964)</f>
        <v>6.7</v>
      </c>
      <c r="J3964" s="8">
        <f>SUMIFS(Baggrundsvariable!G$3:G$296,Baggrundsvariable!$A$3:$A$296,Samlet!$C3964,Baggrundsvariable!$C$3:$C$296,Samlet!$E3964)</f>
        <v>18.100000000000001</v>
      </c>
      <c r="K3964" s="8">
        <f>SUMIFS(Baggrundsvariable!H$3:H$296,Baggrundsvariable!$A$3:$A$296,Samlet!$C3964,Baggrundsvariable!$C$3:$C$296,Samlet!$E3964)</f>
        <v>11.4</v>
      </c>
      <c r="L3964" s="8">
        <f>SUMIFS(Baggrundsvariable!I$3:I$296,Baggrundsvariable!$A$3:$A$296,Samlet!$C3964,Baggrundsvariable!$C$3:$C$296,Samlet!$E3964)</f>
        <v>7.0274611559015225</v>
      </c>
    </row>
    <row r="3965" spans="1:12">
      <c r="A3965">
        <v>7480</v>
      </c>
      <c r="B3965" t="s">
        <v>1031</v>
      </c>
      <c r="C3965">
        <v>760</v>
      </c>
      <c r="D3965" t="s">
        <v>1301</v>
      </c>
      <c r="E3965">
        <v>2019</v>
      </c>
      <c r="F3965" s="15">
        <f>IF(VLOOKUP(IF($A3965&lt;1500,'BM011'!$D$5,IF($A3965&lt;1800,'BM011'!$D$5,IF($A3965&lt;2000,'BM011'!$D$5,$A3965))),'BM011'!$D$5:$U$607,'BM011'!U$609,0)="BRUG KOM",VLOOKUP($C3965,'BM010'!$C$5:$T$102,'BM010'!T$104,0),VLOOKUP(IF($A3965&lt;1500,'BM011'!$D$5,IF($A3965&lt;1800,'BM011'!$D$5,IF($A3965&lt;2000,'BM011'!$D$5,$A3965))),'BM011'!$D$5:$U$607,'BM011'!U$609,0))</f>
        <v>8387.25</v>
      </c>
      <c r="G3965">
        <f>SUMIFS(Baggrundsvariable!D$3:D$296,Baggrundsvariable!$A$3:$A$296,Samlet!$C3965,Baggrundsvariable!$C$3:$C$296,Samlet!$E3965)</f>
        <v>221198</v>
      </c>
      <c r="H3965" s="8">
        <f>SUMIFS(Baggrundsvariable!E$3:E$296,Baggrundsvariable!$A$3:$A$296,Samlet!$C3965,Baggrundsvariable!$C$3:$C$296,Samlet!$E3965)</f>
        <v>0.30833333333333324</v>
      </c>
      <c r="I3965" s="8">
        <f>SUMIFS(Baggrundsvariable!F$3:F$296,Baggrundsvariable!$A$3:$A$296,Samlet!$C3965,Baggrundsvariable!$C$3:$C$296,Samlet!$E3965)</f>
        <v>2.7</v>
      </c>
      <c r="J3965" s="8">
        <f>SUMIFS(Baggrundsvariable!G$3:G$296,Baggrundsvariable!$A$3:$A$296,Samlet!$C3965,Baggrundsvariable!$C$3:$C$296,Samlet!$E3965)</f>
        <v>13.9</v>
      </c>
      <c r="K3965" s="8">
        <f>SUMIFS(Baggrundsvariable!H$3:H$296,Baggrundsvariable!$A$3:$A$296,Samlet!$C3965,Baggrundsvariable!$C$3:$C$296,Samlet!$E3965)</f>
        <v>12.5</v>
      </c>
      <c r="L3965" s="8">
        <f>SUMIFS(Baggrundsvariable!I$3:I$296,Baggrundsvariable!$A$3:$A$296,Samlet!$C3965,Baggrundsvariable!$C$3:$C$296,Samlet!$E3965)</f>
        <v>4.9681192559693947</v>
      </c>
    </row>
    <row r="3966" spans="1:12">
      <c r="A3966">
        <v>7490</v>
      </c>
      <c r="B3966" t="s">
        <v>1032</v>
      </c>
      <c r="C3966">
        <v>657</v>
      </c>
      <c r="D3966" t="s">
        <v>1302</v>
      </c>
      <c r="E3966">
        <v>2019</v>
      </c>
      <c r="F3966" s="15">
        <f>IF(VLOOKUP(IF($A3966&lt;1500,'BM011'!$D$5,IF($A3966&lt;1800,'BM011'!$D$5,IF($A3966&lt;2000,'BM011'!$D$5,$A3966))),'BM011'!$D$5:$U$607,'BM011'!U$609,0)="BRUG KOM",VLOOKUP($C3966,'BM010'!$C$5:$T$102,'BM010'!T$104,0),VLOOKUP(IF($A3966&lt;1500,'BM011'!$D$5,IF($A3966&lt;1800,'BM011'!$D$5,IF($A3966&lt;2000,'BM011'!$D$5,$A3966))),'BM011'!$D$5:$U$607,'BM011'!U$609,0))</f>
        <v>6970.5</v>
      </c>
      <c r="G3966">
        <f>SUMIFS(Baggrundsvariable!D$3:D$296,Baggrundsvariable!$A$3:$A$296,Samlet!$C3966,Baggrundsvariable!$C$3:$C$296,Samlet!$E3966)</f>
        <v>229212</v>
      </c>
      <c r="H3966" s="8">
        <f>SUMIFS(Baggrundsvariable!E$3:E$296,Baggrundsvariable!$A$3:$A$296,Samlet!$C3966,Baggrundsvariable!$C$3:$C$296,Samlet!$E3966)</f>
        <v>0.55833333333333335</v>
      </c>
      <c r="I3966" s="8">
        <f>SUMIFS(Baggrundsvariable!F$3:F$296,Baggrundsvariable!$A$3:$A$296,Samlet!$C3966,Baggrundsvariable!$C$3:$C$296,Samlet!$E3966)</f>
        <v>6.7</v>
      </c>
      <c r="J3966" s="8">
        <f>SUMIFS(Baggrundsvariable!G$3:G$296,Baggrundsvariable!$A$3:$A$296,Samlet!$C3966,Baggrundsvariable!$C$3:$C$296,Samlet!$E3966)</f>
        <v>18.100000000000001</v>
      </c>
      <c r="K3966" s="8">
        <f>SUMIFS(Baggrundsvariable!H$3:H$296,Baggrundsvariable!$A$3:$A$296,Samlet!$C3966,Baggrundsvariable!$C$3:$C$296,Samlet!$E3966)</f>
        <v>11.4</v>
      </c>
      <c r="L3966" s="8">
        <f>SUMIFS(Baggrundsvariable!I$3:I$296,Baggrundsvariable!$A$3:$A$296,Samlet!$C3966,Baggrundsvariable!$C$3:$C$296,Samlet!$E3966)</f>
        <v>7.0274611559015225</v>
      </c>
    </row>
    <row r="3967" spans="1:12">
      <c r="A3967">
        <v>7500</v>
      </c>
      <c r="B3967" t="s">
        <v>1033</v>
      </c>
      <c r="C3967">
        <v>657</v>
      </c>
      <c r="D3967" t="s">
        <v>1302</v>
      </c>
      <c r="E3967">
        <v>2019</v>
      </c>
      <c r="F3967" s="15">
        <f>IF(VLOOKUP(IF($A3967&lt;1500,'BM011'!$D$5,IF($A3967&lt;1800,'BM011'!$D$5,IF($A3967&lt;2000,'BM011'!$D$5,$A3967))),'BM011'!$D$5:$U$607,'BM011'!U$609,0)="BRUG KOM",VLOOKUP($C3967,'BM010'!$C$5:$T$102,'BM010'!T$104,0),VLOOKUP(IF($A3967&lt;1500,'BM011'!$D$5,IF($A3967&lt;1800,'BM011'!$D$5,IF($A3967&lt;2000,'BM011'!$D$5,$A3967))),'BM011'!$D$5:$U$607,'BM011'!U$609,0))</f>
        <v>11405.25</v>
      </c>
      <c r="G3967">
        <f>SUMIFS(Baggrundsvariable!D$3:D$296,Baggrundsvariable!$A$3:$A$296,Samlet!$C3967,Baggrundsvariable!$C$3:$C$296,Samlet!$E3967)</f>
        <v>229212</v>
      </c>
      <c r="H3967" s="8">
        <f>SUMIFS(Baggrundsvariable!E$3:E$296,Baggrundsvariable!$A$3:$A$296,Samlet!$C3967,Baggrundsvariable!$C$3:$C$296,Samlet!$E3967)</f>
        <v>0.55833333333333335</v>
      </c>
      <c r="I3967" s="8">
        <f>SUMIFS(Baggrundsvariable!F$3:F$296,Baggrundsvariable!$A$3:$A$296,Samlet!$C3967,Baggrundsvariable!$C$3:$C$296,Samlet!$E3967)</f>
        <v>6.7</v>
      </c>
      <c r="J3967" s="8">
        <f>SUMIFS(Baggrundsvariable!G$3:G$296,Baggrundsvariable!$A$3:$A$296,Samlet!$C3967,Baggrundsvariable!$C$3:$C$296,Samlet!$E3967)</f>
        <v>18.100000000000001</v>
      </c>
      <c r="K3967" s="8">
        <f>SUMIFS(Baggrundsvariable!H$3:H$296,Baggrundsvariable!$A$3:$A$296,Samlet!$C3967,Baggrundsvariable!$C$3:$C$296,Samlet!$E3967)</f>
        <v>11.4</v>
      </c>
      <c r="L3967" s="8">
        <f>SUMIFS(Baggrundsvariable!I$3:I$296,Baggrundsvariable!$A$3:$A$296,Samlet!$C3967,Baggrundsvariable!$C$3:$C$296,Samlet!$E3967)</f>
        <v>7.0274611559015225</v>
      </c>
    </row>
    <row r="3968" spans="1:12">
      <c r="A3968">
        <v>7500</v>
      </c>
      <c r="B3968" t="s">
        <v>1033</v>
      </c>
      <c r="C3968">
        <v>661</v>
      </c>
      <c r="D3968" t="s">
        <v>1303</v>
      </c>
      <c r="E3968">
        <v>2019</v>
      </c>
      <c r="F3968" s="15">
        <f>IF(VLOOKUP(IF($A3968&lt;1500,'BM011'!$D$5,IF($A3968&lt;1800,'BM011'!$D$5,IF($A3968&lt;2000,'BM011'!$D$5,$A3968))),'BM011'!$D$5:$U$607,'BM011'!U$609,0)="BRUG KOM",VLOOKUP($C3968,'BM010'!$C$5:$T$102,'BM010'!T$104,0),VLOOKUP(IF($A3968&lt;1500,'BM011'!$D$5,IF($A3968&lt;1800,'BM011'!$D$5,IF($A3968&lt;2000,'BM011'!$D$5,$A3968))),'BM011'!$D$5:$U$607,'BM011'!U$609,0))</f>
        <v>11405.25</v>
      </c>
      <c r="G3968">
        <f>SUMIFS(Baggrundsvariable!D$3:D$296,Baggrundsvariable!$A$3:$A$296,Samlet!$C3968,Baggrundsvariable!$C$3:$C$296,Samlet!$E3968)</f>
        <v>224254</v>
      </c>
      <c r="H3968" s="8">
        <f>SUMIFS(Baggrundsvariable!E$3:E$296,Baggrundsvariable!$A$3:$A$296,Samlet!$C3968,Baggrundsvariable!$C$3:$C$296,Samlet!$E3968)</f>
        <v>0.30833333333333329</v>
      </c>
      <c r="I3968" s="8">
        <f>SUMIFS(Baggrundsvariable!F$3:F$296,Baggrundsvariable!$A$3:$A$296,Samlet!$C3968,Baggrundsvariable!$C$3:$C$296,Samlet!$E3968)</f>
        <v>5.7</v>
      </c>
      <c r="J3968" s="8">
        <f>SUMIFS(Baggrundsvariable!G$3:G$296,Baggrundsvariable!$A$3:$A$296,Samlet!$C3968,Baggrundsvariable!$C$3:$C$296,Samlet!$E3968)</f>
        <v>18.3</v>
      </c>
      <c r="K3968" s="8">
        <f>SUMIFS(Baggrundsvariable!H$3:H$296,Baggrundsvariable!$A$3:$A$296,Samlet!$C3968,Baggrundsvariable!$C$3:$C$296,Samlet!$E3968)</f>
        <v>12.3</v>
      </c>
      <c r="L3968" s="8">
        <f>SUMIFS(Baggrundsvariable!I$3:I$296,Baggrundsvariable!$A$3:$A$296,Samlet!$C3968,Baggrundsvariable!$C$3:$C$296,Samlet!$E3968)</f>
        <v>5.8674798623034281</v>
      </c>
    </row>
    <row r="3969" spans="1:12">
      <c r="A3969">
        <v>7500</v>
      </c>
      <c r="B3969" t="s">
        <v>1033</v>
      </c>
      <c r="C3969">
        <v>671</v>
      </c>
      <c r="D3969" t="s">
        <v>1310</v>
      </c>
      <c r="E3969">
        <v>2019</v>
      </c>
      <c r="F3969" s="15">
        <f>IF(VLOOKUP(IF($A3969&lt;1500,'BM011'!$D$5,IF($A3969&lt;1800,'BM011'!$D$5,IF($A3969&lt;2000,'BM011'!$D$5,$A3969))),'BM011'!$D$5:$U$607,'BM011'!U$609,0)="BRUG KOM",VLOOKUP($C3969,'BM010'!$C$5:$T$102,'BM010'!T$104,0),VLOOKUP(IF($A3969&lt;1500,'BM011'!$D$5,IF($A3969&lt;1800,'BM011'!$D$5,IF($A3969&lt;2000,'BM011'!$D$5,$A3969))),'BM011'!$D$5:$U$607,'BM011'!U$609,0))</f>
        <v>11405.25</v>
      </c>
      <c r="G3969">
        <f>SUMIFS(Baggrundsvariable!D$3:D$296,Baggrundsvariable!$A$3:$A$296,Samlet!$C3969,Baggrundsvariable!$C$3:$C$296,Samlet!$E3969)</f>
        <v>213174</v>
      </c>
      <c r="H3969" s="8">
        <f>SUMIFS(Baggrundsvariable!E$3:E$296,Baggrundsvariable!$A$3:$A$296,Samlet!$C3969,Baggrundsvariable!$C$3:$C$296,Samlet!$E3969)</f>
        <v>0.49166666666666664</v>
      </c>
      <c r="I3969" s="8">
        <f>SUMIFS(Baggrundsvariable!F$3:F$296,Baggrundsvariable!$A$3:$A$296,Samlet!$C3969,Baggrundsvariable!$C$3:$C$296,Samlet!$E3969)</f>
        <v>4.3</v>
      </c>
      <c r="J3969" s="8">
        <f>SUMIFS(Baggrundsvariable!G$3:G$296,Baggrundsvariable!$A$3:$A$296,Samlet!$C3969,Baggrundsvariable!$C$3:$C$296,Samlet!$E3969)</f>
        <v>19.399999999999999</v>
      </c>
      <c r="K3969" s="8">
        <f>SUMIFS(Baggrundsvariable!H$3:H$296,Baggrundsvariable!$A$3:$A$296,Samlet!$C3969,Baggrundsvariable!$C$3:$C$296,Samlet!$E3969)</f>
        <v>11.7</v>
      </c>
      <c r="L3969" s="8">
        <f>SUMIFS(Baggrundsvariable!I$3:I$296,Baggrundsvariable!$A$3:$A$296,Samlet!$C3969,Baggrundsvariable!$C$3:$C$296,Samlet!$E3969)</f>
        <v>5.5943724686767249</v>
      </c>
    </row>
    <row r="3970" spans="1:12">
      <c r="A3970">
        <v>7540</v>
      </c>
      <c r="B3970" t="s">
        <v>1034</v>
      </c>
      <c r="C3970">
        <v>657</v>
      </c>
      <c r="D3970" t="s">
        <v>1302</v>
      </c>
      <c r="E3970">
        <v>2019</v>
      </c>
      <c r="F3970" s="15">
        <f>IF(VLOOKUP(IF($A3970&lt;1500,'BM011'!$D$5,IF($A3970&lt;1800,'BM011'!$D$5,IF($A3970&lt;2000,'BM011'!$D$5,$A3970))),'BM011'!$D$5:$U$607,'BM011'!U$609,0)="BRUG KOM",VLOOKUP($C3970,'BM010'!$C$5:$T$102,'BM010'!T$104,0),VLOOKUP(IF($A3970&lt;1500,'BM011'!$D$5,IF($A3970&lt;1800,'BM011'!$D$5,IF($A3970&lt;2000,'BM011'!$D$5,$A3970))),'BM011'!$D$5:$U$607,'BM011'!U$609,0))</f>
        <v>10318.25</v>
      </c>
      <c r="G3970">
        <f>SUMIFS(Baggrundsvariable!D$3:D$296,Baggrundsvariable!$A$3:$A$296,Samlet!$C3970,Baggrundsvariable!$C$3:$C$296,Samlet!$E3970)</f>
        <v>229212</v>
      </c>
      <c r="H3970" s="8">
        <f>SUMIFS(Baggrundsvariable!E$3:E$296,Baggrundsvariable!$A$3:$A$296,Samlet!$C3970,Baggrundsvariable!$C$3:$C$296,Samlet!$E3970)</f>
        <v>0.55833333333333335</v>
      </c>
      <c r="I3970" s="8">
        <f>SUMIFS(Baggrundsvariable!F$3:F$296,Baggrundsvariable!$A$3:$A$296,Samlet!$C3970,Baggrundsvariable!$C$3:$C$296,Samlet!$E3970)</f>
        <v>6.7</v>
      </c>
      <c r="J3970" s="8">
        <f>SUMIFS(Baggrundsvariable!G$3:G$296,Baggrundsvariable!$A$3:$A$296,Samlet!$C3970,Baggrundsvariable!$C$3:$C$296,Samlet!$E3970)</f>
        <v>18.100000000000001</v>
      </c>
      <c r="K3970" s="8">
        <f>SUMIFS(Baggrundsvariable!H$3:H$296,Baggrundsvariable!$A$3:$A$296,Samlet!$C3970,Baggrundsvariable!$C$3:$C$296,Samlet!$E3970)</f>
        <v>11.4</v>
      </c>
      <c r="L3970" s="8">
        <f>SUMIFS(Baggrundsvariable!I$3:I$296,Baggrundsvariable!$A$3:$A$296,Samlet!$C3970,Baggrundsvariable!$C$3:$C$296,Samlet!$E3970)</f>
        <v>7.0274611559015225</v>
      </c>
    </row>
    <row r="3971" spans="1:12">
      <c r="A3971">
        <v>7540</v>
      </c>
      <c r="B3971" t="s">
        <v>1034</v>
      </c>
      <c r="C3971">
        <v>661</v>
      </c>
      <c r="D3971" t="s">
        <v>1303</v>
      </c>
      <c r="E3971">
        <v>2019</v>
      </c>
      <c r="F3971" s="15">
        <f>IF(VLOOKUP(IF($A3971&lt;1500,'BM011'!$D$5,IF($A3971&lt;1800,'BM011'!$D$5,IF($A3971&lt;2000,'BM011'!$D$5,$A3971))),'BM011'!$D$5:$U$607,'BM011'!U$609,0)="BRUG KOM",VLOOKUP($C3971,'BM010'!$C$5:$T$102,'BM010'!T$104,0),VLOOKUP(IF($A3971&lt;1500,'BM011'!$D$5,IF($A3971&lt;1800,'BM011'!$D$5,IF($A3971&lt;2000,'BM011'!$D$5,$A3971))),'BM011'!$D$5:$U$607,'BM011'!U$609,0))</f>
        <v>10164.25</v>
      </c>
      <c r="G3971">
        <f>SUMIFS(Baggrundsvariable!D$3:D$296,Baggrundsvariable!$A$3:$A$296,Samlet!$C3971,Baggrundsvariable!$C$3:$C$296,Samlet!$E3971)</f>
        <v>224254</v>
      </c>
      <c r="H3971" s="8">
        <f>SUMIFS(Baggrundsvariable!E$3:E$296,Baggrundsvariable!$A$3:$A$296,Samlet!$C3971,Baggrundsvariable!$C$3:$C$296,Samlet!$E3971)</f>
        <v>0.30833333333333329</v>
      </c>
      <c r="I3971" s="8">
        <f>SUMIFS(Baggrundsvariable!F$3:F$296,Baggrundsvariable!$A$3:$A$296,Samlet!$C3971,Baggrundsvariable!$C$3:$C$296,Samlet!$E3971)</f>
        <v>5.7</v>
      </c>
      <c r="J3971" s="8">
        <f>SUMIFS(Baggrundsvariable!G$3:G$296,Baggrundsvariable!$A$3:$A$296,Samlet!$C3971,Baggrundsvariable!$C$3:$C$296,Samlet!$E3971)</f>
        <v>18.3</v>
      </c>
      <c r="K3971" s="8">
        <f>SUMIFS(Baggrundsvariable!H$3:H$296,Baggrundsvariable!$A$3:$A$296,Samlet!$C3971,Baggrundsvariable!$C$3:$C$296,Samlet!$E3971)</f>
        <v>12.3</v>
      </c>
      <c r="L3971" s="8">
        <f>SUMIFS(Baggrundsvariable!I$3:I$296,Baggrundsvariable!$A$3:$A$296,Samlet!$C3971,Baggrundsvariable!$C$3:$C$296,Samlet!$E3971)</f>
        <v>5.8674798623034281</v>
      </c>
    </row>
    <row r="3972" spans="1:12">
      <c r="A3972">
        <v>7540</v>
      </c>
      <c r="B3972" t="s">
        <v>1034</v>
      </c>
      <c r="C3972">
        <v>791</v>
      </c>
      <c r="D3972" t="s">
        <v>1309</v>
      </c>
      <c r="E3972">
        <v>2019</v>
      </c>
      <c r="F3972" s="15">
        <f>IF(VLOOKUP(IF($A3972&lt;1500,'BM011'!$D$5,IF($A3972&lt;1800,'BM011'!$D$5,IF($A3972&lt;2000,'BM011'!$D$5,$A3972))),'BM011'!$D$5:$U$607,'BM011'!U$609,0)="BRUG KOM",VLOOKUP($C3972,'BM010'!$C$5:$T$102,'BM010'!T$104,0),VLOOKUP(IF($A3972&lt;1500,'BM011'!$D$5,IF($A3972&lt;1800,'BM011'!$D$5,IF($A3972&lt;2000,'BM011'!$D$5,$A3972))),'BM011'!$D$5:$U$607,'BM011'!U$609,0))</f>
        <v>9962.75</v>
      </c>
      <c r="G3972">
        <f>SUMIFS(Baggrundsvariable!D$3:D$296,Baggrundsvariable!$A$3:$A$296,Samlet!$C3972,Baggrundsvariable!$C$3:$C$296,Samlet!$E3972)</f>
        <v>229556</v>
      </c>
      <c r="H3972" s="8">
        <f>SUMIFS(Baggrundsvariable!E$3:E$296,Baggrundsvariable!$A$3:$A$296,Samlet!$C3972,Baggrundsvariable!$C$3:$C$296,Samlet!$E3972)</f>
        <v>0.54999999999999993</v>
      </c>
      <c r="I3972" s="8">
        <f>SUMIFS(Baggrundsvariable!F$3:F$296,Baggrundsvariable!$A$3:$A$296,Samlet!$C3972,Baggrundsvariable!$C$3:$C$296,Samlet!$E3972)</f>
        <v>4.7</v>
      </c>
      <c r="J3972" s="8">
        <f>SUMIFS(Baggrundsvariable!G$3:G$296,Baggrundsvariable!$A$3:$A$296,Samlet!$C3972,Baggrundsvariable!$C$3:$C$296,Samlet!$E3972)</f>
        <v>18.100000000000001</v>
      </c>
      <c r="K3972" s="8">
        <f>SUMIFS(Baggrundsvariable!H$3:H$296,Baggrundsvariable!$A$3:$A$296,Samlet!$C3972,Baggrundsvariable!$C$3:$C$296,Samlet!$E3972)</f>
        <v>13.3</v>
      </c>
      <c r="L3972" s="8">
        <f>SUMIFS(Baggrundsvariable!I$3:I$296,Baggrundsvariable!$A$3:$A$296,Samlet!$C3972,Baggrundsvariable!$C$3:$C$296,Samlet!$E3972)</f>
        <v>5.4129426958718589</v>
      </c>
    </row>
    <row r="3973" spans="1:12">
      <c r="A3973">
        <v>7550</v>
      </c>
      <c r="B3973" t="s">
        <v>1035</v>
      </c>
      <c r="C3973">
        <v>657</v>
      </c>
      <c r="D3973" t="s">
        <v>1302</v>
      </c>
      <c r="E3973">
        <v>2019</v>
      </c>
      <c r="F3973" s="15">
        <f>IF(VLOOKUP(IF($A3973&lt;1500,'BM011'!$D$5,IF($A3973&lt;1800,'BM011'!$D$5,IF($A3973&lt;2000,'BM011'!$D$5,$A3973))),'BM011'!$D$5:$U$607,'BM011'!U$609,0)="BRUG KOM",VLOOKUP($C3973,'BM010'!$C$5:$T$102,'BM010'!T$104,0),VLOOKUP(IF($A3973&lt;1500,'BM011'!$D$5,IF($A3973&lt;1800,'BM011'!$D$5,IF($A3973&lt;2000,'BM011'!$D$5,$A3973))),'BM011'!$D$5:$U$607,'BM011'!U$609,0))</f>
        <v>6422</v>
      </c>
      <c r="G3973">
        <f>SUMIFS(Baggrundsvariable!D$3:D$296,Baggrundsvariable!$A$3:$A$296,Samlet!$C3973,Baggrundsvariable!$C$3:$C$296,Samlet!$E3973)</f>
        <v>229212</v>
      </c>
      <c r="H3973" s="8">
        <f>SUMIFS(Baggrundsvariable!E$3:E$296,Baggrundsvariable!$A$3:$A$296,Samlet!$C3973,Baggrundsvariable!$C$3:$C$296,Samlet!$E3973)</f>
        <v>0.55833333333333335</v>
      </c>
      <c r="I3973" s="8">
        <f>SUMIFS(Baggrundsvariable!F$3:F$296,Baggrundsvariable!$A$3:$A$296,Samlet!$C3973,Baggrundsvariable!$C$3:$C$296,Samlet!$E3973)</f>
        <v>6.7</v>
      </c>
      <c r="J3973" s="8">
        <f>SUMIFS(Baggrundsvariable!G$3:G$296,Baggrundsvariable!$A$3:$A$296,Samlet!$C3973,Baggrundsvariable!$C$3:$C$296,Samlet!$E3973)</f>
        <v>18.100000000000001</v>
      </c>
      <c r="K3973" s="8">
        <f>SUMIFS(Baggrundsvariable!H$3:H$296,Baggrundsvariable!$A$3:$A$296,Samlet!$C3973,Baggrundsvariable!$C$3:$C$296,Samlet!$E3973)</f>
        <v>11.4</v>
      </c>
      <c r="L3973" s="8">
        <f>SUMIFS(Baggrundsvariable!I$3:I$296,Baggrundsvariable!$A$3:$A$296,Samlet!$C3973,Baggrundsvariable!$C$3:$C$296,Samlet!$E3973)</f>
        <v>7.0274611559015225</v>
      </c>
    </row>
    <row r="3974" spans="1:12">
      <c r="A3974">
        <v>7560</v>
      </c>
      <c r="B3974" t="s">
        <v>1036</v>
      </c>
      <c r="C3974">
        <v>661</v>
      </c>
      <c r="D3974" t="s">
        <v>1303</v>
      </c>
      <c r="E3974">
        <v>2019</v>
      </c>
      <c r="F3974" s="15">
        <f>IF(VLOOKUP(IF($A3974&lt;1500,'BM011'!$D$5,IF($A3974&lt;1800,'BM011'!$D$5,IF($A3974&lt;2000,'BM011'!$D$5,$A3974))),'BM011'!$D$5:$U$607,'BM011'!U$609,0)="BRUG KOM",VLOOKUP($C3974,'BM010'!$C$5:$T$102,'BM010'!T$104,0),VLOOKUP(IF($A3974&lt;1500,'BM011'!$D$5,IF($A3974&lt;1800,'BM011'!$D$5,IF($A3974&lt;2000,'BM011'!$D$5,$A3974))),'BM011'!$D$5:$U$607,'BM011'!U$609,0))</f>
        <v>10164.25</v>
      </c>
      <c r="G3974">
        <f>SUMIFS(Baggrundsvariable!D$3:D$296,Baggrundsvariable!$A$3:$A$296,Samlet!$C3974,Baggrundsvariable!$C$3:$C$296,Samlet!$E3974)</f>
        <v>224254</v>
      </c>
      <c r="H3974" s="8">
        <f>SUMIFS(Baggrundsvariable!E$3:E$296,Baggrundsvariable!$A$3:$A$296,Samlet!$C3974,Baggrundsvariable!$C$3:$C$296,Samlet!$E3974)</f>
        <v>0.30833333333333329</v>
      </c>
      <c r="I3974" s="8">
        <f>SUMIFS(Baggrundsvariable!F$3:F$296,Baggrundsvariable!$A$3:$A$296,Samlet!$C3974,Baggrundsvariable!$C$3:$C$296,Samlet!$E3974)</f>
        <v>5.7</v>
      </c>
      <c r="J3974" s="8">
        <f>SUMIFS(Baggrundsvariable!G$3:G$296,Baggrundsvariable!$A$3:$A$296,Samlet!$C3974,Baggrundsvariable!$C$3:$C$296,Samlet!$E3974)</f>
        <v>18.3</v>
      </c>
      <c r="K3974" s="8">
        <f>SUMIFS(Baggrundsvariable!H$3:H$296,Baggrundsvariable!$A$3:$A$296,Samlet!$C3974,Baggrundsvariable!$C$3:$C$296,Samlet!$E3974)</f>
        <v>12.3</v>
      </c>
      <c r="L3974" s="8">
        <f>SUMIFS(Baggrundsvariable!I$3:I$296,Baggrundsvariable!$A$3:$A$296,Samlet!$C3974,Baggrundsvariable!$C$3:$C$296,Samlet!$E3974)</f>
        <v>5.8674798623034281</v>
      </c>
    </row>
    <row r="3975" spans="1:12">
      <c r="A3975">
        <v>7560</v>
      </c>
      <c r="B3975" t="s">
        <v>1036</v>
      </c>
      <c r="C3975">
        <v>671</v>
      </c>
      <c r="D3975" t="s">
        <v>1310</v>
      </c>
      <c r="E3975">
        <v>2019</v>
      </c>
      <c r="F3975" s="15">
        <f>IF(VLOOKUP(IF($A3975&lt;1500,'BM011'!$D$5,IF($A3975&lt;1800,'BM011'!$D$5,IF($A3975&lt;2000,'BM011'!$D$5,$A3975))),'BM011'!$D$5:$U$607,'BM011'!U$609,0)="BRUG KOM",VLOOKUP($C3975,'BM010'!$C$5:$T$102,'BM010'!T$104,0),VLOOKUP(IF($A3975&lt;1500,'BM011'!$D$5,IF($A3975&lt;1800,'BM011'!$D$5,IF($A3975&lt;2000,'BM011'!$D$5,$A3975))),'BM011'!$D$5:$U$607,'BM011'!U$609,0))</f>
        <v>6972</v>
      </c>
      <c r="G3975">
        <f>SUMIFS(Baggrundsvariable!D$3:D$296,Baggrundsvariable!$A$3:$A$296,Samlet!$C3975,Baggrundsvariable!$C$3:$C$296,Samlet!$E3975)</f>
        <v>213174</v>
      </c>
      <c r="H3975" s="8">
        <f>SUMIFS(Baggrundsvariable!E$3:E$296,Baggrundsvariable!$A$3:$A$296,Samlet!$C3975,Baggrundsvariable!$C$3:$C$296,Samlet!$E3975)</f>
        <v>0.49166666666666664</v>
      </c>
      <c r="I3975" s="8">
        <f>SUMIFS(Baggrundsvariable!F$3:F$296,Baggrundsvariable!$A$3:$A$296,Samlet!$C3975,Baggrundsvariable!$C$3:$C$296,Samlet!$E3975)</f>
        <v>4.3</v>
      </c>
      <c r="J3975" s="8">
        <f>SUMIFS(Baggrundsvariable!G$3:G$296,Baggrundsvariable!$A$3:$A$296,Samlet!$C3975,Baggrundsvariable!$C$3:$C$296,Samlet!$E3975)</f>
        <v>19.399999999999999</v>
      </c>
      <c r="K3975" s="8">
        <f>SUMIFS(Baggrundsvariable!H$3:H$296,Baggrundsvariable!$A$3:$A$296,Samlet!$C3975,Baggrundsvariable!$C$3:$C$296,Samlet!$E3975)</f>
        <v>11.7</v>
      </c>
      <c r="L3975" s="8">
        <f>SUMIFS(Baggrundsvariable!I$3:I$296,Baggrundsvariable!$A$3:$A$296,Samlet!$C3975,Baggrundsvariable!$C$3:$C$296,Samlet!$E3975)</f>
        <v>5.5943724686767249</v>
      </c>
    </row>
    <row r="3976" spans="1:12">
      <c r="A3976">
        <v>7570</v>
      </c>
      <c r="B3976" t="s">
        <v>1037</v>
      </c>
      <c r="C3976">
        <v>661</v>
      </c>
      <c r="D3976" t="s">
        <v>1303</v>
      </c>
      <c r="E3976">
        <v>2019</v>
      </c>
      <c r="F3976" s="15">
        <f>IF(VLOOKUP(IF($A3976&lt;1500,'BM011'!$D$5,IF($A3976&lt;1800,'BM011'!$D$5,IF($A3976&lt;2000,'BM011'!$D$5,$A3976))),'BM011'!$D$5:$U$607,'BM011'!U$609,0)="BRUG KOM",VLOOKUP($C3976,'BM010'!$C$5:$T$102,'BM010'!T$104,0),VLOOKUP(IF($A3976&lt;1500,'BM011'!$D$5,IF($A3976&lt;1800,'BM011'!$D$5,IF($A3976&lt;2000,'BM011'!$D$5,$A3976))),'BM011'!$D$5:$U$607,'BM011'!U$609,0))</f>
        <v>10164.25</v>
      </c>
      <c r="G3976">
        <f>SUMIFS(Baggrundsvariable!D$3:D$296,Baggrundsvariable!$A$3:$A$296,Samlet!$C3976,Baggrundsvariable!$C$3:$C$296,Samlet!$E3976)</f>
        <v>224254</v>
      </c>
      <c r="H3976" s="8">
        <f>SUMIFS(Baggrundsvariable!E$3:E$296,Baggrundsvariable!$A$3:$A$296,Samlet!$C3976,Baggrundsvariable!$C$3:$C$296,Samlet!$E3976)</f>
        <v>0.30833333333333329</v>
      </c>
      <c r="I3976" s="8">
        <f>SUMIFS(Baggrundsvariable!F$3:F$296,Baggrundsvariable!$A$3:$A$296,Samlet!$C3976,Baggrundsvariable!$C$3:$C$296,Samlet!$E3976)</f>
        <v>5.7</v>
      </c>
      <c r="J3976" s="8">
        <f>SUMIFS(Baggrundsvariable!G$3:G$296,Baggrundsvariable!$A$3:$A$296,Samlet!$C3976,Baggrundsvariable!$C$3:$C$296,Samlet!$E3976)</f>
        <v>18.3</v>
      </c>
      <c r="K3976" s="8">
        <f>SUMIFS(Baggrundsvariable!H$3:H$296,Baggrundsvariable!$A$3:$A$296,Samlet!$C3976,Baggrundsvariable!$C$3:$C$296,Samlet!$E3976)</f>
        <v>12.3</v>
      </c>
      <c r="L3976" s="8">
        <f>SUMIFS(Baggrundsvariable!I$3:I$296,Baggrundsvariable!$A$3:$A$296,Samlet!$C3976,Baggrundsvariable!$C$3:$C$296,Samlet!$E3976)</f>
        <v>5.8674798623034281</v>
      </c>
    </row>
    <row r="3977" spans="1:12">
      <c r="A3977">
        <v>7570</v>
      </c>
      <c r="B3977" t="s">
        <v>1037</v>
      </c>
      <c r="C3977">
        <v>665</v>
      </c>
      <c r="D3977" t="s">
        <v>1304</v>
      </c>
      <c r="E3977">
        <v>2019</v>
      </c>
      <c r="F3977" s="15">
        <f>IF(VLOOKUP(IF($A3977&lt;1500,'BM011'!$D$5,IF($A3977&lt;1800,'BM011'!$D$5,IF($A3977&lt;2000,'BM011'!$D$5,$A3977))),'BM011'!$D$5:$U$607,'BM011'!U$609,0)="BRUG KOM",VLOOKUP($C3977,'BM010'!$C$5:$T$102,'BM010'!T$104,0),VLOOKUP(IF($A3977&lt;1500,'BM011'!$D$5,IF($A3977&lt;1800,'BM011'!$D$5,IF($A3977&lt;2000,'BM011'!$D$5,$A3977))),'BM011'!$D$5:$U$607,'BM011'!U$609,0))</f>
        <v>5225</v>
      </c>
      <c r="G3977">
        <f>SUMIFS(Baggrundsvariable!D$3:D$296,Baggrundsvariable!$A$3:$A$296,Samlet!$C3977,Baggrundsvariable!$C$3:$C$296,Samlet!$E3977)</f>
        <v>217221</v>
      </c>
      <c r="H3977" s="8">
        <f>SUMIFS(Baggrundsvariable!E$3:E$296,Baggrundsvariable!$A$3:$A$296,Samlet!$C3977,Baggrundsvariable!$C$3:$C$296,Samlet!$E3977)</f>
        <v>0.29166666666666663</v>
      </c>
      <c r="I3977" s="8">
        <f>SUMIFS(Baggrundsvariable!F$3:F$296,Baggrundsvariable!$A$3:$A$296,Samlet!$C3977,Baggrundsvariable!$C$3:$C$296,Samlet!$E3977)</f>
        <v>3</v>
      </c>
      <c r="J3977" s="8">
        <f>SUMIFS(Baggrundsvariable!G$3:G$296,Baggrundsvariable!$A$3:$A$296,Samlet!$C3977,Baggrundsvariable!$C$3:$C$296,Samlet!$E3977)</f>
        <v>14.8</v>
      </c>
      <c r="K3977" s="8">
        <f>SUMIFS(Baggrundsvariable!H$3:H$296,Baggrundsvariable!$A$3:$A$296,Samlet!$C3977,Baggrundsvariable!$C$3:$C$296,Samlet!$E3977)</f>
        <v>10.6</v>
      </c>
      <c r="L3977" s="8">
        <f>SUMIFS(Baggrundsvariable!I$3:I$296,Baggrundsvariable!$A$3:$A$296,Samlet!$C3977,Baggrundsvariable!$C$3:$C$296,Samlet!$E3977)</f>
        <v>3.6536964003114876</v>
      </c>
    </row>
    <row r="3978" spans="1:12">
      <c r="A3978">
        <v>7600</v>
      </c>
      <c r="B3978" t="s">
        <v>1038</v>
      </c>
      <c r="C3978">
        <v>661</v>
      </c>
      <c r="D3978" t="s">
        <v>1303</v>
      </c>
      <c r="E3978">
        <v>2019</v>
      </c>
      <c r="F3978" s="15">
        <f>IF(VLOOKUP(IF($A3978&lt;1500,'BM011'!$D$5,IF($A3978&lt;1800,'BM011'!$D$5,IF($A3978&lt;2000,'BM011'!$D$5,$A3978))),'BM011'!$D$5:$U$607,'BM011'!U$609,0)="BRUG KOM",VLOOKUP($C3978,'BM010'!$C$5:$T$102,'BM010'!T$104,0),VLOOKUP(IF($A3978&lt;1500,'BM011'!$D$5,IF($A3978&lt;1800,'BM011'!$D$5,IF($A3978&lt;2000,'BM011'!$D$5,$A3978))),'BM011'!$D$5:$U$607,'BM011'!U$609,0))</f>
        <v>7775.25</v>
      </c>
      <c r="G3978">
        <f>SUMIFS(Baggrundsvariable!D$3:D$296,Baggrundsvariable!$A$3:$A$296,Samlet!$C3978,Baggrundsvariable!$C$3:$C$296,Samlet!$E3978)</f>
        <v>224254</v>
      </c>
      <c r="H3978" s="8">
        <f>SUMIFS(Baggrundsvariable!E$3:E$296,Baggrundsvariable!$A$3:$A$296,Samlet!$C3978,Baggrundsvariable!$C$3:$C$296,Samlet!$E3978)</f>
        <v>0.30833333333333329</v>
      </c>
      <c r="I3978" s="8">
        <f>SUMIFS(Baggrundsvariable!F$3:F$296,Baggrundsvariable!$A$3:$A$296,Samlet!$C3978,Baggrundsvariable!$C$3:$C$296,Samlet!$E3978)</f>
        <v>5.7</v>
      </c>
      <c r="J3978" s="8">
        <f>SUMIFS(Baggrundsvariable!G$3:G$296,Baggrundsvariable!$A$3:$A$296,Samlet!$C3978,Baggrundsvariable!$C$3:$C$296,Samlet!$E3978)</f>
        <v>18.3</v>
      </c>
      <c r="K3978" s="8">
        <f>SUMIFS(Baggrundsvariable!H$3:H$296,Baggrundsvariable!$A$3:$A$296,Samlet!$C3978,Baggrundsvariable!$C$3:$C$296,Samlet!$E3978)</f>
        <v>12.3</v>
      </c>
      <c r="L3978" s="8">
        <f>SUMIFS(Baggrundsvariable!I$3:I$296,Baggrundsvariable!$A$3:$A$296,Samlet!$C3978,Baggrundsvariable!$C$3:$C$296,Samlet!$E3978)</f>
        <v>5.8674798623034281</v>
      </c>
    </row>
    <row r="3979" spans="1:12">
      <c r="A3979">
        <v>7600</v>
      </c>
      <c r="B3979" t="s">
        <v>1038</v>
      </c>
      <c r="C3979">
        <v>665</v>
      </c>
      <c r="D3979" t="s">
        <v>1304</v>
      </c>
      <c r="E3979">
        <v>2019</v>
      </c>
      <c r="F3979" s="15">
        <f>IF(VLOOKUP(IF($A3979&lt;1500,'BM011'!$D$5,IF($A3979&lt;1800,'BM011'!$D$5,IF($A3979&lt;2000,'BM011'!$D$5,$A3979))),'BM011'!$D$5:$U$607,'BM011'!U$609,0)="BRUG KOM",VLOOKUP($C3979,'BM010'!$C$5:$T$102,'BM010'!T$104,0),VLOOKUP(IF($A3979&lt;1500,'BM011'!$D$5,IF($A3979&lt;1800,'BM011'!$D$5,IF($A3979&lt;2000,'BM011'!$D$5,$A3979))),'BM011'!$D$5:$U$607,'BM011'!U$609,0))</f>
        <v>7775.25</v>
      </c>
      <c r="G3979">
        <f>SUMIFS(Baggrundsvariable!D$3:D$296,Baggrundsvariable!$A$3:$A$296,Samlet!$C3979,Baggrundsvariable!$C$3:$C$296,Samlet!$E3979)</f>
        <v>217221</v>
      </c>
      <c r="H3979" s="8">
        <f>SUMIFS(Baggrundsvariable!E$3:E$296,Baggrundsvariable!$A$3:$A$296,Samlet!$C3979,Baggrundsvariable!$C$3:$C$296,Samlet!$E3979)</f>
        <v>0.29166666666666663</v>
      </c>
      <c r="I3979" s="8">
        <f>SUMIFS(Baggrundsvariable!F$3:F$296,Baggrundsvariable!$A$3:$A$296,Samlet!$C3979,Baggrundsvariable!$C$3:$C$296,Samlet!$E3979)</f>
        <v>3</v>
      </c>
      <c r="J3979" s="8">
        <f>SUMIFS(Baggrundsvariable!G$3:G$296,Baggrundsvariable!$A$3:$A$296,Samlet!$C3979,Baggrundsvariable!$C$3:$C$296,Samlet!$E3979)</f>
        <v>14.8</v>
      </c>
      <c r="K3979" s="8">
        <f>SUMIFS(Baggrundsvariable!H$3:H$296,Baggrundsvariable!$A$3:$A$296,Samlet!$C3979,Baggrundsvariable!$C$3:$C$296,Samlet!$E3979)</f>
        <v>10.6</v>
      </c>
      <c r="L3979" s="8">
        <f>SUMIFS(Baggrundsvariable!I$3:I$296,Baggrundsvariable!$A$3:$A$296,Samlet!$C3979,Baggrundsvariable!$C$3:$C$296,Samlet!$E3979)</f>
        <v>3.6536964003114876</v>
      </c>
    </row>
    <row r="3980" spans="1:12">
      <c r="A3980">
        <v>7600</v>
      </c>
      <c r="B3980" t="s">
        <v>1038</v>
      </c>
      <c r="C3980">
        <v>671</v>
      </c>
      <c r="D3980" t="s">
        <v>1310</v>
      </c>
      <c r="E3980">
        <v>2019</v>
      </c>
      <c r="F3980" s="15">
        <f>IF(VLOOKUP(IF($A3980&lt;1500,'BM011'!$D$5,IF($A3980&lt;1800,'BM011'!$D$5,IF($A3980&lt;2000,'BM011'!$D$5,$A3980))),'BM011'!$D$5:$U$607,'BM011'!U$609,0)="BRUG KOM",VLOOKUP($C3980,'BM010'!$C$5:$T$102,'BM010'!T$104,0),VLOOKUP(IF($A3980&lt;1500,'BM011'!$D$5,IF($A3980&lt;1800,'BM011'!$D$5,IF($A3980&lt;2000,'BM011'!$D$5,$A3980))),'BM011'!$D$5:$U$607,'BM011'!U$609,0))</f>
        <v>7775.25</v>
      </c>
      <c r="G3980">
        <f>SUMIFS(Baggrundsvariable!D$3:D$296,Baggrundsvariable!$A$3:$A$296,Samlet!$C3980,Baggrundsvariable!$C$3:$C$296,Samlet!$E3980)</f>
        <v>213174</v>
      </c>
      <c r="H3980" s="8">
        <f>SUMIFS(Baggrundsvariable!E$3:E$296,Baggrundsvariable!$A$3:$A$296,Samlet!$C3980,Baggrundsvariable!$C$3:$C$296,Samlet!$E3980)</f>
        <v>0.49166666666666664</v>
      </c>
      <c r="I3980" s="8">
        <f>SUMIFS(Baggrundsvariable!F$3:F$296,Baggrundsvariable!$A$3:$A$296,Samlet!$C3980,Baggrundsvariable!$C$3:$C$296,Samlet!$E3980)</f>
        <v>4.3</v>
      </c>
      <c r="J3980" s="8">
        <f>SUMIFS(Baggrundsvariable!G$3:G$296,Baggrundsvariable!$A$3:$A$296,Samlet!$C3980,Baggrundsvariable!$C$3:$C$296,Samlet!$E3980)</f>
        <v>19.399999999999999</v>
      </c>
      <c r="K3980" s="8">
        <f>SUMIFS(Baggrundsvariable!H$3:H$296,Baggrundsvariable!$A$3:$A$296,Samlet!$C3980,Baggrundsvariable!$C$3:$C$296,Samlet!$E3980)</f>
        <v>11.7</v>
      </c>
      <c r="L3980" s="8">
        <f>SUMIFS(Baggrundsvariable!I$3:I$296,Baggrundsvariable!$A$3:$A$296,Samlet!$C3980,Baggrundsvariable!$C$3:$C$296,Samlet!$E3980)</f>
        <v>5.5943724686767249</v>
      </c>
    </row>
    <row r="3981" spans="1:12">
      <c r="A3981">
        <v>7620</v>
      </c>
      <c r="B3981" t="s">
        <v>1039</v>
      </c>
      <c r="C3981">
        <v>665</v>
      </c>
      <c r="D3981" t="s">
        <v>1304</v>
      </c>
      <c r="E3981">
        <v>2019</v>
      </c>
      <c r="F3981" s="15">
        <f>IF(VLOOKUP(IF($A3981&lt;1500,'BM011'!$D$5,IF($A3981&lt;1800,'BM011'!$D$5,IF($A3981&lt;2000,'BM011'!$D$5,$A3981))),'BM011'!$D$5:$U$607,'BM011'!U$609,0)="BRUG KOM",VLOOKUP($C3981,'BM010'!$C$5:$T$102,'BM010'!T$104,0),VLOOKUP(IF($A3981&lt;1500,'BM011'!$D$5,IF($A3981&lt;1800,'BM011'!$D$5,IF($A3981&lt;2000,'BM011'!$D$5,$A3981))),'BM011'!$D$5:$U$607,'BM011'!U$609,0))</f>
        <v>6057.5</v>
      </c>
      <c r="G3981">
        <f>SUMIFS(Baggrundsvariable!D$3:D$296,Baggrundsvariable!$A$3:$A$296,Samlet!$C3981,Baggrundsvariable!$C$3:$C$296,Samlet!$E3981)</f>
        <v>217221</v>
      </c>
      <c r="H3981" s="8">
        <f>SUMIFS(Baggrundsvariable!E$3:E$296,Baggrundsvariable!$A$3:$A$296,Samlet!$C3981,Baggrundsvariable!$C$3:$C$296,Samlet!$E3981)</f>
        <v>0.29166666666666663</v>
      </c>
      <c r="I3981" s="8">
        <f>SUMIFS(Baggrundsvariable!F$3:F$296,Baggrundsvariable!$A$3:$A$296,Samlet!$C3981,Baggrundsvariable!$C$3:$C$296,Samlet!$E3981)</f>
        <v>3</v>
      </c>
      <c r="J3981" s="8">
        <f>SUMIFS(Baggrundsvariable!G$3:G$296,Baggrundsvariable!$A$3:$A$296,Samlet!$C3981,Baggrundsvariable!$C$3:$C$296,Samlet!$E3981)</f>
        <v>14.8</v>
      </c>
      <c r="K3981" s="8">
        <f>SUMIFS(Baggrundsvariable!H$3:H$296,Baggrundsvariable!$A$3:$A$296,Samlet!$C3981,Baggrundsvariable!$C$3:$C$296,Samlet!$E3981)</f>
        <v>10.6</v>
      </c>
      <c r="L3981" s="8">
        <f>SUMIFS(Baggrundsvariable!I$3:I$296,Baggrundsvariable!$A$3:$A$296,Samlet!$C3981,Baggrundsvariable!$C$3:$C$296,Samlet!$E3981)</f>
        <v>3.6536964003114876</v>
      </c>
    </row>
    <row r="3982" spans="1:12">
      <c r="A3982">
        <v>7650</v>
      </c>
      <c r="B3982" t="s">
        <v>1040</v>
      </c>
      <c r="C3982">
        <v>665</v>
      </c>
      <c r="D3982" t="s">
        <v>1304</v>
      </c>
      <c r="E3982">
        <v>2019</v>
      </c>
      <c r="F3982" s="15">
        <f>IF(VLOOKUP(IF($A3982&lt;1500,'BM011'!$D$5,IF($A3982&lt;1800,'BM011'!$D$5,IF($A3982&lt;2000,'BM011'!$D$5,$A3982))),'BM011'!$D$5:$U$607,'BM011'!U$609,0)="BRUG KOM",VLOOKUP($C3982,'BM010'!$C$5:$T$102,'BM010'!T$104,0),VLOOKUP(IF($A3982&lt;1500,'BM011'!$D$5,IF($A3982&lt;1800,'BM011'!$D$5,IF($A3982&lt;2000,'BM011'!$D$5,$A3982))),'BM011'!$D$5:$U$607,'BM011'!U$609,0))</f>
        <v>5225</v>
      </c>
      <c r="G3982">
        <f>SUMIFS(Baggrundsvariable!D$3:D$296,Baggrundsvariable!$A$3:$A$296,Samlet!$C3982,Baggrundsvariable!$C$3:$C$296,Samlet!$E3982)</f>
        <v>217221</v>
      </c>
      <c r="H3982" s="8">
        <f>SUMIFS(Baggrundsvariable!E$3:E$296,Baggrundsvariable!$A$3:$A$296,Samlet!$C3982,Baggrundsvariable!$C$3:$C$296,Samlet!$E3982)</f>
        <v>0.29166666666666663</v>
      </c>
      <c r="I3982" s="8">
        <f>SUMIFS(Baggrundsvariable!F$3:F$296,Baggrundsvariable!$A$3:$A$296,Samlet!$C3982,Baggrundsvariable!$C$3:$C$296,Samlet!$E3982)</f>
        <v>3</v>
      </c>
      <c r="J3982" s="8">
        <f>SUMIFS(Baggrundsvariable!G$3:G$296,Baggrundsvariable!$A$3:$A$296,Samlet!$C3982,Baggrundsvariable!$C$3:$C$296,Samlet!$E3982)</f>
        <v>14.8</v>
      </c>
      <c r="K3982" s="8">
        <f>SUMIFS(Baggrundsvariable!H$3:H$296,Baggrundsvariable!$A$3:$A$296,Samlet!$C3982,Baggrundsvariable!$C$3:$C$296,Samlet!$E3982)</f>
        <v>10.6</v>
      </c>
      <c r="L3982" s="8">
        <f>SUMIFS(Baggrundsvariable!I$3:I$296,Baggrundsvariable!$A$3:$A$296,Samlet!$C3982,Baggrundsvariable!$C$3:$C$296,Samlet!$E3982)</f>
        <v>3.6536964003114876</v>
      </c>
    </row>
    <row r="3983" spans="1:12">
      <c r="A3983">
        <v>7660</v>
      </c>
      <c r="B3983" t="s">
        <v>1041</v>
      </c>
      <c r="C3983">
        <v>665</v>
      </c>
      <c r="D3983" t="s">
        <v>1304</v>
      </c>
      <c r="E3983">
        <v>2019</v>
      </c>
      <c r="F3983" s="15">
        <f>IF(VLOOKUP(IF($A3983&lt;1500,'BM011'!$D$5,IF($A3983&lt;1800,'BM011'!$D$5,IF($A3983&lt;2000,'BM011'!$D$5,$A3983))),'BM011'!$D$5:$U$607,'BM011'!U$609,0)="BRUG KOM",VLOOKUP($C3983,'BM010'!$C$5:$T$102,'BM010'!T$104,0),VLOOKUP(IF($A3983&lt;1500,'BM011'!$D$5,IF($A3983&lt;1800,'BM011'!$D$5,IF($A3983&lt;2000,'BM011'!$D$5,$A3983))),'BM011'!$D$5:$U$607,'BM011'!U$609,0))</f>
        <v>5225</v>
      </c>
      <c r="G3983">
        <f>SUMIFS(Baggrundsvariable!D$3:D$296,Baggrundsvariable!$A$3:$A$296,Samlet!$C3983,Baggrundsvariable!$C$3:$C$296,Samlet!$E3983)</f>
        <v>217221</v>
      </c>
      <c r="H3983" s="8">
        <f>SUMIFS(Baggrundsvariable!E$3:E$296,Baggrundsvariable!$A$3:$A$296,Samlet!$C3983,Baggrundsvariable!$C$3:$C$296,Samlet!$E3983)</f>
        <v>0.29166666666666663</v>
      </c>
      <c r="I3983" s="8">
        <f>SUMIFS(Baggrundsvariable!F$3:F$296,Baggrundsvariable!$A$3:$A$296,Samlet!$C3983,Baggrundsvariable!$C$3:$C$296,Samlet!$E3983)</f>
        <v>3</v>
      </c>
      <c r="J3983" s="8">
        <f>SUMIFS(Baggrundsvariable!G$3:G$296,Baggrundsvariable!$A$3:$A$296,Samlet!$C3983,Baggrundsvariable!$C$3:$C$296,Samlet!$E3983)</f>
        <v>14.8</v>
      </c>
      <c r="K3983" s="8">
        <f>SUMIFS(Baggrundsvariable!H$3:H$296,Baggrundsvariable!$A$3:$A$296,Samlet!$C3983,Baggrundsvariable!$C$3:$C$296,Samlet!$E3983)</f>
        <v>10.6</v>
      </c>
      <c r="L3983" s="8">
        <f>SUMIFS(Baggrundsvariable!I$3:I$296,Baggrundsvariable!$A$3:$A$296,Samlet!$C3983,Baggrundsvariable!$C$3:$C$296,Samlet!$E3983)</f>
        <v>3.6536964003114876</v>
      </c>
    </row>
    <row r="3984" spans="1:12">
      <c r="A3984">
        <v>7660</v>
      </c>
      <c r="B3984" t="s">
        <v>1041</v>
      </c>
      <c r="C3984">
        <v>671</v>
      </c>
      <c r="D3984" t="s">
        <v>1310</v>
      </c>
      <c r="E3984">
        <v>2019</v>
      </c>
      <c r="F3984" s="15">
        <f>IF(VLOOKUP(IF($A3984&lt;1500,'BM011'!$D$5,IF($A3984&lt;1800,'BM011'!$D$5,IF($A3984&lt;2000,'BM011'!$D$5,$A3984))),'BM011'!$D$5:$U$607,'BM011'!U$609,0)="BRUG KOM",VLOOKUP($C3984,'BM010'!$C$5:$T$102,'BM010'!T$104,0),VLOOKUP(IF($A3984&lt;1500,'BM011'!$D$5,IF($A3984&lt;1800,'BM011'!$D$5,IF($A3984&lt;2000,'BM011'!$D$5,$A3984))),'BM011'!$D$5:$U$607,'BM011'!U$609,0))</f>
        <v>6972</v>
      </c>
      <c r="G3984">
        <f>SUMIFS(Baggrundsvariable!D$3:D$296,Baggrundsvariable!$A$3:$A$296,Samlet!$C3984,Baggrundsvariable!$C$3:$C$296,Samlet!$E3984)</f>
        <v>213174</v>
      </c>
      <c r="H3984" s="8">
        <f>SUMIFS(Baggrundsvariable!E$3:E$296,Baggrundsvariable!$A$3:$A$296,Samlet!$C3984,Baggrundsvariable!$C$3:$C$296,Samlet!$E3984)</f>
        <v>0.49166666666666664</v>
      </c>
      <c r="I3984" s="8">
        <f>SUMIFS(Baggrundsvariable!F$3:F$296,Baggrundsvariable!$A$3:$A$296,Samlet!$C3984,Baggrundsvariable!$C$3:$C$296,Samlet!$E3984)</f>
        <v>4.3</v>
      </c>
      <c r="J3984" s="8">
        <f>SUMIFS(Baggrundsvariable!G$3:G$296,Baggrundsvariable!$A$3:$A$296,Samlet!$C3984,Baggrundsvariable!$C$3:$C$296,Samlet!$E3984)</f>
        <v>19.399999999999999</v>
      </c>
      <c r="K3984" s="8">
        <f>SUMIFS(Baggrundsvariable!H$3:H$296,Baggrundsvariable!$A$3:$A$296,Samlet!$C3984,Baggrundsvariable!$C$3:$C$296,Samlet!$E3984)</f>
        <v>11.7</v>
      </c>
      <c r="L3984" s="8">
        <f>SUMIFS(Baggrundsvariable!I$3:I$296,Baggrundsvariable!$A$3:$A$296,Samlet!$C3984,Baggrundsvariable!$C$3:$C$296,Samlet!$E3984)</f>
        <v>5.5943724686767249</v>
      </c>
    </row>
    <row r="3985" spans="1:12">
      <c r="A3985">
        <v>7673</v>
      </c>
      <c r="B3985" t="s">
        <v>1042</v>
      </c>
      <c r="C3985">
        <v>665</v>
      </c>
      <c r="D3985" t="s">
        <v>1304</v>
      </c>
      <c r="E3985">
        <v>2019</v>
      </c>
      <c r="F3985" s="15">
        <f>IF(VLOOKUP(IF($A3985&lt;1500,'BM011'!$D$5,IF($A3985&lt;1800,'BM011'!$D$5,IF($A3985&lt;2000,'BM011'!$D$5,$A3985))),'BM011'!$D$5:$U$607,'BM011'!U$609,0)="BRUG KOM",VLOOKUP($C3985,'BM010'!$C$5:$T$102,'BM010'!T$104,0),VLOOKUP(IF($A3985&lt;1500,'BM011'!$D$5,IF($A3985&lt;1800,'BM011'!$D$5,IF($A3985&lt;2000,'BM011'!$D$5,$A3985))),'BM011'!$D$5:$U$607,'BM011'!U$609,0))</f>
        <v>7482</v>
      </c>
      <c r="G3985">
        <f>SUMIFS(Baggrundsvariable!D$3:D$296,Baggrundsvariable!$A$3:$A$296,Samlet!$C3985,Baggrundsvariable!$C$3:$C$296,Samlet!$E3985)</f>
        <v>217221</v>
      </c>
      <c r="H3985" s="8">
        <f>SUMIFS(Baggrundsvariable!E$3:E$296,Baggrundsvariable!$A$3:$A$296,Samlet!$C3985,Baggrundsvariable!$C$3:$C$296,Samlet!$E3985)</f>
        <v>0.29166666666666663</v>
      </c>
      <c r="I3985" s="8">
        <f>SUMIFS(Baggrundsvariable!F$3:F$296,Baggrundsvariable!$A$3:$A$296,Samlet!$C3985,Baggrundsvariable!$C$3:$C$296,Samlet!$E3985)</f>
        <v>3</v>
      </c>
      <c r="J3985" s="8">
        <f>SUMIFS(Baggrundsvariable!G$3:G$296,Baggrundsvariable!$A$3:$A$296,Samlet!$C3985,Baggrundsvariable!$C$3:$C$296,Samlet!$E3985)</f>
        <v>14.8</v>
      </c>
      <c r="K3985" s="8">
        <f>SUMIFS(Baggrundsvariable!H$3:H$296,Baggrundsvariable!$A$3:$A$296,Samlet!$C3985,Baggrundsvariable!$C$3:$C$296,Samlet!$E3985)</f>
        <v>10.6</v>
      </c>
      <c r="L3985" s="8">
        <f>SUMIFS(Baggrundsvariable!I$3:I$296,Baggrundsvariable!$A$3:$A$296,Samlet!$C3985,Baggrundsvariable!$C$3:$C$296,Samlet!$E3985)</f>
        <v>3.6536964003114876</v>
      </c>
    </row>
    <row r="3986" spans="1:12">
      <c r="A3986">
        <v>7680</v>
      </c>
      <c r="B3986" t="s">
        <v>1043</v>
      </c>
      <c r="C3986">
        <v>665</v>
      </c>
      <c r="D3986" t="s">
        <v>1304</v>
      </c>
      <c r="E3986">
        <v>2019</v>
      </c>
      <c r="F3986" s="15">
        <f>IF(VLOOKUP(IF($A3986&lt;1500,'BM011'!$D$5,IF($A3986&lt;1800,'BM011'!$D$5,IF($A3986&lt;2000,'BM011'!$D$5,$A3986))),'BM011'!$D$5:$U$607,'BM011'!U$609,0)="BRUG KOM",VLOOKUP($C3986,'BM010'!$C$5:$T$102,'BM010'!T$104,0),VLOOKUP(IF($A3986&lt;1500,'BM011'!$D$5,IF($A3986&lt;1800,'BM011'!$D$5,IF($A3986&lt;2000,'BM011'!$D$5,$A3986))),'BM011'!$D$5:$U$607,'BM011'!U$609,0))</f>
        <v>4988.333333333333</v>
      </c>
      <c r="G3986">
        <f>SUMIFS(Baggrundsvariable!D$3:D$296,Baggrundsvariable!$A$3:$A$296,Samlet!$C3986,Baggrundsvariable!$C$3:$C$296,Samlet!$E3986)</f>
        <v>217221</v>
      </c>
      <c r="H3986" s="8">
        <f>SUMIFS(Baggrundsvariable!E$3:E$296,Baggrundsvariable!$A$3:$A$296,Samlet!$C3986,Baggrundsvariable!$C$3:$C$296,Samlet!$E3986)</f>
        <v>0.29166666666666663</v>
      </c>
      <c r="I3986" s="8">
        <f>SUMIFS(Baggrundsvariable!F$3:F$296,Baggrundsvariable!$A$3:$A$296,Samlet!$C3986,Baggrundsvariable!$C$3:$C$296,Samlet!$E3986)</f>
        <v>3</v>
      </c>
      <c r="J3986" s="8">
        <f>SUMIFS(Baggrundsvariable!G$3:G$296,Baggrundsvariable!$A$3:$A$296,Samlet!$C3986,Baggrundsvariable!$C$3:$C$296,Samlet!$E3986)</f>
        <v>14.8</v>
      </c>
      <c r="K3986" s="8">
        <f>SUMIFS(Baggrundsvariable!H$3:H$296,Baggrundsvariable!$A$3:$A$296,Samlet!$C3986,Baggrundsvariable!$C$3:$C$296,Samlet!$E3986)</f>
        <v>10.6</v>
      </c>
      <c r="L3986" s="8">
        <f>SUMIFS(Baggrundsvariable!I$3:I$296,Baggrundsvariable!$A$3:$A$296,Samlet!$C3986,Baggrundsvariable!$C$3:$C$296,Samlet!$E3986)</f>
        <v>3.6536964003114876</v>
      </c>
    </row>
    <row r="3987" spans="1:12">
      <c r="A3987">
        <v>7700</v>
      </c>
      <c r="B3987" t="s">
        <v>1044</v>
      </c>
      <c r="C3987">
        <v>787</v>
      </c>
      <c r="D3987" t="s">
        <v>1311</v>
      </c>
      <c r="E3987">
        <v>2019</v>
      </c>
      <c r="F3987" s="15">
        <f>IF(VLOOKUP(IF($A3987&lt;1500,'BM011'!$D$5,IF($A3987&lt;1800,'BM011'!$D$5,IF($A3987&lt;2000,'BM011'!$D$5,$A3987))),'BM011'!$D$5:$U$607,'BM011'!U$609,0)="BRUG KOM",VLOOKUP($C3987,'BM010'!$C$5:$T$102,'BM010'!T$104,0),VLOOKUP(IF($A3987&lt;1500,'BM011'!$D$5,IF($A3987&lt;1800,'BM011'!$D$5,IF($A3987&lt;2000,'BM011'!$D$5,$A3987))),'BM011'!$D$5:$U$607,'BM011'!U$609,0))</f>
        <v>8390</v>
      </c>
      <c r="G3987">
        <f>SUMIFS(Baggrundsvariable!D$3:D$296,Baggrundsvariable!$A$3:$A$296,Samlet!$C3987,Baggrundsvariable!$C$3:$C$296,Samlet!$E3987)</f>
        <v>213065</v>
      </c>
      <c r="H3987" s="8">
        <f>SUMIFS(Baggrundsvariable!E$3:E$296,Baggrundsvariable!$A$3:$A$296,Samlet!$C3987,Baggrundsvariable!$C$3:$C$296,Samlet!$E3987)</f>
        <v>0.46666666666666673</v>
      </c>
      <c r="I3987" s="8">
        <f>SUMIFS(Baggrundsvariable!F$3:F$296,Baggrundsvariable!$A$3:$A$296,Samlet!$C3987,Baggrundsvariable!$C$3:$C$296,Samlet!$E3987)</f>
        <v>3.6</v>
      </c>
      <c r="J3987" s="8">
        <f>SUMIFS(Baggrundsvariable!G$3:G$296,Baggrundsvariable!$A$3:$A$296,Samlet!$C3987,Baggrundsvariable!$C$3:$C$296,Samlet!$E3987)</f>
        <v>20.399999999999999</v>
      </c>
      <c r="K3987" s="8">
        <f>SUMIFS(Baggrundsvariable!H$3:H$296,Baggrundsvariable!$A$3:$A$296,Samlet!$C3987,Baggrundsvariable!$C$3:$C$296,Samlet!$E3987)</f>
        <v>11.2</v>
      </c>
      <c r="L3987" s="8">
        <f>SUMIFS(Baggrundsvariable!I$3:I$296,Baggrundsvariable!$A$3:$A$296,Samlet!$C3987,Baggrundsvariable!$C$3:$C$296,Samlet!$E3987)</f>
        <v>4.3888802787392445</v>
      </c>
    </row>
    <row r="3988" spans="1:12">
      <c r="A3988">
        <v>7730</v>
      </c>
      <c r="B3988" t="s">
        <v>1045</v>
      </c>
      <c r="C3988">
        <v>787</v>
      </c>
      <c r="D3988" t="s">
        <v>1311</v>
      </c>
      <c r="E3988">
        <v>2019</v>
      </c>
      <c r="F3988" s="15">
        <f>IF(VLOOKUP(IF($A3988&lt;1500,'BM011'!$D$5,IF($A3988&lt;1800,'BM011'!$D$5,IF($A3988&lt;2000,'BM011'!$D$5,$A3988))),'BM011'!$D$5:$U$607,'BM011'!U$609,0)="BRUG KOM",VLOOKUP($C3988,'BM010'!$C$5:$T$102,'BM010'!T$104,0),VLOOKUP(IF($A3988&lt;1500,'BM011'!$D$5,IF($A3988&lt;1800,'BM011'!$D$5,IF($A3988&lt;2000,'BM011'!$D$5,$A3988))),'BM011'!$D$5:$U$607,'BM011'!U$609,0))</f>
        <v>4975</v>
      </c>
      <c r="G3988">
        <f>SUMIFS(Baggrundsvariable!D$3:D$296,Baggrundsvariable!$A$3:$A$296,Samlet!$C3988,Baggrundsvariable!$C$3:$C$296,Samlet!$E3988)</f>
        <v>213065</v>
      </c>
      <c r="H3988" s="8">
        <f>SUMIFS(Baggrundsvariable!E$3:E$296,Baggrundsvariable!$A$3:$A$296,Samlet!$C3988,Baggrundsvariable!$C$3:$C$296,Samlet!$E3988)</f>
        <v>0.46666666666666673</v>
      </c>
      <c r="I3988" s="8">
        <f>SUMIFS(Baggrundsvariable!F$3:F$296,Baggrundsvariable!$A$3:$A$296,Samlet!$C3988,Baggrundsvariable!$C$3:$C$296,Samlet!$E3988)</f>
        <v>3.6</v>
      </c>
      <c r="J3988" s="8">
        <f>SUMIFS(Baggrundsvariable!G$3:G$296,Baggrundsvariable!$A$3:$A$296,Samlet!$C3988,Baggrundsvariable!$C$3:$C$296,Samlet!$E3988)</f>
        <v>20.399999999999999</v>
      </c>
      <c r="K3988" s="8">
        <f>SUMIFS(Baggrundsvariable!H$3:H$296,Baggrundsvariable!$A$3:$A$296,Samlet!$C3988,Baggrundsvariable!$C$3:$C$296,Samlet!$E3988)</f>
        <v>11.2</v>
      </c>
      <c r="L3988" s="8">
        <f>SUMIFS(Baggrundsvariable!I$3:I$296,Baggrundsvariable!$A$3:$A$296,Samlet!$C3988,Baggrundsvariable!$C$3:$C$296,Samlet!$E3988)</f>
        <v>4.3888802787392445</v>
      </c>
    </row>
    <row r="3989" spans="1:12">
      <c r="A3989">
        <v>7741</v>
      </c>
      <c r="B3989" t="s">
        <v>1046</v>
      </c>
      <c r="C3989">
        <v>787</v>
      </c>
      <c r="D3989" t="s">
        <v>1311</v>
      </c>
      <c r="E3989">
        <v>2019</v>
      </c>
      <c r="F3989" s="15">
        <f>IF(VLOOKUP(IF($A3989&lt;1500,'BM011'!$D$5,IF($A3989&lt;1800,'BM011'!$D$5,IF($A3989&lt;2000,'BM011'!$D$5,$A3989))),'BM011'!$D$5:$U$607,'BM011'!U$609,0)="BRUG KOM",VLOOKUP($C3989,'BM010'!$C$5:$T$102,'BM010'!T$104,0),VLOOKUP(IF($A3989&lt;1500,'BM011'!$D$5,IF($A3989&lt;1800,'BM011'!$D$5,IF($A3989&lt;2000,'BM011'!$D$5,$A3989))),'BM011'!$D$5:$U$607,'BM011'!U$609,0))</f>
        <v>6083</v>
      </c>
      <c r="G3989">
        <f>SUMIFS(Baggrundsvariable!D$3:D$296,Baggrundsvariable!$A$3:$A$296,Samlet!$C3989,Baggrundsvariable!$C$3:$C$296,Samlet!$E3989)</f>
        <v>213065</v>
      </c>
      <c r="H3989" s="8">
        <f>SUMIFS(Baggrundsvariable!E$3:E$296,Baggrundsvariable!$A$3:$A$296,Samlet!$C3989,Baggrundsvariable!$C$3:$C$296,Samlet!$E3989)</f>
        <v>0.46666666666666673</v>
      </c>
      <c r="I3989" s="8">
        <f>SUMIFS(Baggrundsvariable!F$3:F$296,Baggrundsvariable!$A$3:$A$296,Samlet!$C3989,Baggrundsvariable!$C$3:$C$296,Samlet!$E3989)</f>
        <v>3.6</v>
      </c>
      <c r="J3989" s="8">
        <f>SUMIFS(Baggrundsvariable!G$3:G$296,Baggrundsvariable!$A$3:$A$296,Samlet!$C3989,Baggrundsvariable!$C$3:$C$296,Samlet!$E3989)</f>
        <v>20.399999999999999</v>
      </c>
      <c r="K3989" s="8">
        <f>SUMIFS(Baggrundsvariable!H$3:H$296,Baggrundsvariable!$A$3:$A$296,Samlet!$C3989,Baggrundsvariable!$C$3:$C$296,Samlet!$E3989)</f>
        <v>11.2</v>
      </c>
      <c r="L3989" s="8">
        <f>SUMIFS(Baggrundsvariable!I$3:I$296,Baggrundsvariable!$A$3:$A$296,Samlet!$C3989,Baggrundsvariable!$C$3:$C$296,Samlet!$E3989)</f>
        <v>4.3888802787392445</v>
      </c>
    </row>
    <row r="3990" spans="1:12">
      <c r="A3990">
        <v>7742</v>
      </c>
      <c r="B3990" t="s">
        <v>1047</v>
      </c>
      <c r="C3990">
        <v>787</v>
      </c>
      <c r="D3990" t="s">
        <v>1311</v>
      </c>
      <c r="E3990">
        <v>2019</v>
      </c>
      <c r="F3990" s="15">
        <f>IF(VLOOKUP(IF($A3990&lt;1500,'BM011'!$D$5,IF($A3990&lt;1800,'BM011'!$D$5,IF($A3990&lt;2000,'BM011'!$D$5,$A3990))),'BM011'!$D$5:$U$607,'BM011'!U$609,0)="BRUG KOM",VLOOKUP($C3990,'BM010'!$C$5:$T$102,'BM010'!T$104,0),VLOOKUP(IF($A3990&lt;1500,'BM011'!$D$5,IF($A3990&lt;1800,'BM011'!$D$5,IF($A3990&lt;2000,'BM011'!$D$5,$A3990))),'BM011'!$D$5:$U$607,'BM011'!U$609,0))</f>
        <v>6830.5</v>
      </c>
      <c r="G3990">
        <f>SUMIFS(Baggrundsvariable!D$3:D$296,Baggrundsvariable!$A$3:$A$296,Samlet!$C3990,Baggrundsvariable!$C$3:$C$296,Samlet!$E3990)</f>
        <v>213065</v>
      </c>
      <c r="H3990" s="8">
        <f>SUMIFS(Baggrundsvariable!E$3:E$296,Baggrundsvariable!$A$3:$A$296,Samlet!$C3990,Baggrundsvariable!$C$3:$C$296,Samlet!$E3990)</f>
        <v>0.46666666666666673</v>
      </c>
      <c r="I3990" s="8">
        <f>SUMIFS(Baggrundsvariable!F$3:F$296,Baggrundsvariable!$A$3:$A$296,Samlet!$C3990,Baggrundsvariable!$C$3:$C$296,Samlet!$E3990)</f>
        <v>3.6</v>
      </c>
      <c r="J3990" s="8">
        <f>SUMIFS(Baggrundsvariable!G$3:G$296,Baggrundsvariable!$A$3:$A$296,Samlet!$C3990,Baggrundsvariable!$C$3:$C$296,Samlet!$E3990)</f>
        <v>20.399999999999999</v>
      </c>
      <c r="K3990" s="8">
        <f>SUMIFS(Baggrundsvariable!H$3:H$296,Baggrundsvariable!$A$3:$A$296,Samlet!$C3990,Baggrundsvariable!$C$3:$C$296,Samlet!$E3990)</f>
        <v>11.2</v>
      </c>
      <c r="L3990" s="8">
        <f>SUMIFS(Baggrundsvariable!I$3:I$296,Baggrundsvariable!$A$3:$A$296,Samlet!$C3990,Baggrundsvariable!$C$3:$C$296,Samlet!$E3990)</f>
        <v>4.3888802787392445</v>
      </c>
    </row>
    <row r="3991" spans="1:12">
      <c r="A3991">
        <v>7752</v>
      </c>
      <c r="B3991" t="s">
        <v>1048</v>
      </c>
      <c r="C3991">
        <v>787</v>
      </c>
      <c r="D3991" t="s">
        <v>1311</v>
      </c>
      <c r="E3991">
        <v>2019</v>
      </c>
      <c r="F3991" s="15">
        <f>IF(VLOOKUP(IF($A3991&lt;1500,'BM011'!$D$5,IF($A3991&lt;1800,'BM011'!$D$5,IF($A3991&lt;2000,'BM011'!$D$5,$A3991))),'BM011'!$D$5:$U$607,'BM011'!U$609,0)="BRUG KOM",VLOOKUP($C3991,'BM010'!$C$5:$T$102,'BM010'!T$104,0),VLOOKUP(IF($A3991&lt;1500,'BM011'!$D$5,IF($A3991&lt;1800,'BM011'!$D$5,IF($A3991&lt;2000,'BM011'!$D$5,$A3991))),'BM011'!$D$5:$U$607,'BM011'!U$609,0))</f>
        <v>4359.5</v>
      </c>
      <c r="G3991">
        <f>SUMIFS(Baggrundsvariable!D$3:D$296,Baggrundsvariable!$A$3:$A$296,Samlet!$C3991,Baggrundsvariable!$C$3:$C$296,Samlet!$E3991)</f>
        <v>213065</v>
      </c>
      <c r="H3991" s="8">
        <f>SUMIFS(Baggrundsvariable!E$3:E$296,Baggrundsvariable!$A$3:$A$296,Samlet!$C3991,Baggrundsvariable!$C$3:$C$296,Samlet!$E3991)</f>
        <v>0.46666666666666673</v>
      </c>
      <c r="I3991" s="8">
        <f>SUMIFS(Baggrundsvariable!F$3:F$296,Baggrundsvariable!$A$3:$A$296,Samlet!$C3991,Baggrundsvariable!$C$3:$C$296,Samlet!$E3991)</f>
        <v>3.6</v>
      </c>
      <c r="J3991" s="8">
        <f>SUMIFS(Baggrundsvariable!G$3:G$296,Baggrundsvariable!$A$3:$A$296,Samlet!$C3991,Baggrundsvariable!$C$3:$C$296,Samlet!$E3991)</f>
        <v>20.399999999999999</v>
      </c>
      <c r="K3991" s="8">
        <f>SUMIFS(Baggrundsvariable!H$3:H$296,Baggrundsvariable!$A$3:$A$296,Samlet!$C3991,Baggrundsvariable!$C$3:$C$296,Samlet!$E3991)</f>
        <v>11.2</v>
      </c>
      <c r="L3991" s="8">
        <f>SUMIFS(Baggrundsvariable!I$3:I$296,Baggrundsvariable!$A$3:$A$296,Samlet!$C3991,Baggrundsvariable!$C$3:$C$296,Samlet!$E3991)</f>
        <v>4.3888802787392445</v>
      </c>
    </row>
    <row r="3992" spans="1:12">
      <c r="A3992">
        <v>7755</v>
      </c>
      <c r="B3992" t="s">
        <v>1049</v>
      </c>
      <c r="C3992">
        <v>787</v>
      </c>
      <c r="D3992" t="s">
        <v>1311</v>
      </c>
      <c r="E3992">
        <v>2019</v>
      </c>
      <c r="F3992" s="15">
        <f>IF(VLOOKUP(IF($A3992&lt;1500,'BM011'!$D$5,IF($A3992&lt;1800,'BM011'!$D$5,IF($A3992&lt;2000,'BM011'!$D$5,$A3992))),'BM011'!$D$5:$U$607,'BM011'!U$609,0)="BRUG KOM",VLOOKUP($C3992,'BM010'!$C$5:$T$102,'BM010'!T$104,0),VLOOKUP(IF($A3992&lt;1500,'BM011'!$D$5,IF($A3992&lt;1800,'BM011'!$D$5,IF($A3992&lt;2000,'BM011'!$D$5,$A3992))),'BM011'!$D$5:$U$607,'BM011'!U$609,0))</f>
        <v>3626</v>
      </c>
      <c r="G3992">
        <f>SUMIFS(Baggrundsvariable!D$3:D$296,Baggrundsvariable!$A$3:$A$296,Samlet!$C3992,Baggrundsvariable!$C$3:$C$296,Samlet!$E3992)</f>
        <v>213065</v>
      </c>
      <c r="H3992" s="8">
        <f>SUMIFS(Baggrundsvariable!E$3:E$296,Baggrundsvariable!$A$3:$A$296,Samlet!$C3992,Baggrundsvariable!$C$3:$C$296,Samlet!$E3992)</f>
        <v>0.46666666666666673</v>
      </c>
      <c r="I3992" s="8">
        <f>SUMIFS(Baggrundsvariable!F$3:F$296,Baggrundsvariable!$A$3:$A$296,Samlet!$C3992,Baggrundsvariable!$C$3:$C$296,Samlet!$E3992)</f>
        <v>3.6</v>
      </c>
      <c r="J3992" s="8">
        <f>SUMIFS(Baggrundsvariable!G$3:G$296,Baggrundsvariable!$A$3:$A$296,Samlet!$C3992,Baggrundsvariable!$C$3:$C$296,Samlet!$E3992)</f>
        <v>20.399999999999999</v>
      </c>
      <c r="K3992" s="8">
        <f>SUMIFS(Baggrundsvariable!H$3:H$296,Baggrundsvariable!$A$3:$A$296,Samlet!$C3992,Baggrundsvariable!$C$3:$C$296,Samlet!$E3992)</f>
        <v>11.2</v>
      </c>
      <c r="L3992" s="8">
        <f>SUMIFS(Baggrundsvariable!I$3:I$296,Baggrundsvariable!$A$3:$A$296,Samlet!$C3992,Baggrundsvariable!$C$3:$C$296,Samlet!$E3992)</f>
        <v>4.3888802787392445</v>
      </c>
    </row>
    <row r="3993" spans="1:12">
      <c r="A3993">
        <v>7760</v>
      </c>
      <c r="B3993" t="s">
        <v>1050</v>
      </c>
      <c r="C3993">
        <v>787</v>
      </c>
      <c r="D3993" t="s">
        <v>1311</v>
      </c>
      <c r="E3993">
        <v>2019</v>
      </c>
      <c r="F3993" s="15">
        <f>IF(VLOOKUP(IF($A3993&lt;1500,'BM011'!$D$5,IF($A3993&lt;1800,'BM011'!$D$5,IF($A3993&lt;2000,'BM011'!$D$5,$A3993))),'BM011'!$D$5:$U$607,'BM011'!U$609,0)="BRUG KOM",VLOOKUP($C3993,'BM010'!$C$5:$T$102,'BM010'!T$104,0),VLOOKUP(IF($A3993&lt;1500,'BM011'!$D$5,IF($A3993&lt;1800,'BM011'!$D$5,IF($A3993&lt;2000,'BM011'!$D$5,$A3993))),'BM011'!$D$5:$U$607,'BM011'!U$609,0))</f>
        <v>4957.5</v>
      </c>
      <c r="G3993">
        <f>SUMIFS(Baggrundsvariable!D$3:D$296,Baggrundsvariable!$A$3:$A$296,Samlet!$C3993,Baggrundsvariable!$C$3:$C$296,Samlet!$E3993)</f>
        <v>213065</v>
      </c>
      <c r="H3993" s="8">
        <f>SUMIFS(Baggrundsvariable!E$3:E$296,Baggrundsvariable!$A$3:$A$296,Samlet!$C3993,Baggrundsvariable!$C$3:$C$296,Samlet!$E3993)</f>
        <v>0.46666666666666673</v>
      </c>
      <c r="I3993" s="8">
        <f>SUMIFS(Baggrundsvariable!F$3:F$296,Baggrundsvariable!$A$3:$A$296,Samlet!$C3993,Baggrundsvariable!$C$3:$C$296,Samlet!$E3993)</f>
        <v>3.6</v>
      </c>
      <c r="J3993" s="8">
        <f>SUMIFS(Baggrundsvariable!G$3:G$296,Baggrundsvariable!$A$3:$A$296,Samlet!$C3993,Baggrundsvariable!$C$3:$C$296,Samlet!$E3993)</f>
        <v>20.399999999999999</v>
      </c>
      <c r="K3993" s="8">
        <f>SUMIFS(Baggrundsvariable!H$3:H$296,Baggrundsvariable!$A$3:$A$296,Samlet!$C3993,Baggrundsvariable!$C$3:$C$296,Samlet!$E3993)</f>
        <v>11.2</v>
      </c>
      <c r="L3993" s="8">
        <f>SUMIFS(Baggrundsvariable!I$3:I$296,Baggrundsvariable!$A$3:$A$296,Samlet!$C3993,Baggrundsvariable!$C$3:$C$296,Samlet!$E3993)</f>
        <v>4.3888802787392445</v>
      </c>
    </row>
    <row r="3994" spans="1:12">
      <c r="A3994">
        <v>7760</v>
      </c>
      <c r="B3994" t="s">
        <v>1050</v>
      </c>
      <c r="C3994">
        <v>671</v>
      </c>
      <c r="D3994" t="s">
        <v>1310</v>
      </c>
      <c r="E3994">
        <v>2019</v>
      </c>
      <c r="F3994" s="15">
        <f>IF(VLOOKUP(IF($A3994&lt;1500,'BM011'!$D$5,IF($A3994&lt;1800,'BM011'!$D$5,IF($A3994&lt;2000,'BM011'!$D$5,$A3994))),'BM011'!$D$5:$U$607,'BM011'!U$609,0)="BRUG KOM",VLOOKUP($C3994,'BM010'!$C$5:$T$102,'BM010'!T$104,0),VLOOKUP(IF($A3994&lt;1500,'BM011'!$D$5,IF($A3994&lt;1800,'BM011'!$D$5,IF($A3994&lt;2000,'BM011'!$D$5,$A3994))),'BM011'!$D$5:$U$607,'BM011'!U$609,0))</f>
        <v>4957.5</v>
      </c>
      <c r="G3994">
        <f>SUMIFS(Baggrundsvariable!D$3:D$296,Baggrundsvariable!$A$3:$A$296,Samlet!$C3994,Baggrundsvariable!$C$3:$C$296,Samlet!$E3994)</f>
        <v>213174</v>
      </c>
      <c r="H3994" s="8">
        <f>SUMIFS(Baggrundsvariable!E$3:E$296,Baggrundsvariable!$A$3:$A$296,Samlet!$C3994,Baggrundsvariable!$C$3:$C$296,Samlet!$E3994)</f>
        <v>0.49166666666666664</v>
      </c>
      <c r="I3994" s="8">
        <f>SUMIFS(Baggrundsvariable!F$3:F$296,Baggrundsvariable!$A$3:$A$296,Samlet!$C3994,Baggrundsvariable!$C$3:$C$296,Samlet!$E3994)</f>
        <v>4.3</v>
      </c>
      <c r="J3994" s="8">
        <f>SUMIFS(Baggrundsvariable!G$3:G$296,Baggrundsvariable!$A$3:$A$296,Samlet!$C3994,Baggrundsvariable!$C$3:$C$296,Samlet!$E3994)</f>
        <v>19.399999999999999</v>
      </c>
      <c r="K3994" s="8">
        <f>SUMIFS(Baggrundsvariable!H$3:H$296,Baggrundsvariable!$A$3:$A$296,Samlet!$C3994,Baggrundsvariable!$C$3:$C$296,Samlet!$E3994)</f>
        <v>11.7</v>
      </c>
      <c r="L3994" s="8">
        <f>SUMIFS(Baggrundsvariable!I$3:I$296,Baggrundsvariable!$A$3:$A$296,Samlet!$C3994,Baggrundsvariable!$C$3:$C$296,Samlet!$E3994)</f>
        <v>5.5943724686767249</v>
      </c>
    </row>
    <row r="3995" spans="1:12">
      <c r="A3995">
        <v>7770</v>
      </c>
      <c r="B3995" t="s">
        <v>1051</v>
      </c>
      <c r="C3995">
        <v>787</v>
      </c>
      <c r="D3995" t="s">
        <v>1311</v>
      </c>
      <c r="E3995">
        <v>2019</v>
      </c>
      <c r="F3995" s="15">
        <f>IF(VLOOKUP(IF($A3995&lt;1500,'BM011'!$D$5,IF($A3995&lt;1800,'BM011'!$D$5,IF($A3995&lt;2000,'BM011'!$D$5,$A3995))),'BM011'!$D$5:$U$607,'BM011'!U$609,0)="BRUG KOM",VLOOKUP($C3995,'BM010'!$C$5:$T$102,'BM010'!T$104,0),VLOOKUP(IF($A3995&lt;1500,'BM011'!$D$5,IF($A3995&lt;1800,'BM011'!$D$5,IF($A3995&lt;2000,'BM011'!$D$5,$A3995))),'BM011'!$D$5:$U$607,'BM011'!U$609,0))</f>
        <v>7103</v>
      </c>
      <c r="G3995">
        <f>SUMIFS(Baggrundsvariable!D$3:D$296,Baggrundsvariable!$A$3:$A$296,Samlet!$C3995,Baggrundsvariable!$C$3:$C$296,Samlet!$E3995)</f>
        <v>213065</v>
      </c>
      <c r="H3995" s="8">
        <f>SUMIFS(Baggrundsvariable!E$3:E$296,Baggrundsvariable!$A$3:$A$296,Samlet!$C3995,Baggrundsvariable!$C$3:$C$296,Samlet!$E3995)</f>
        <v>0.46666666666666673</v>
      </c>
      <c r="I3995" s="8">
        <f>SUMIFS(Baggrundsvariable!F$3:F$296,Baggrundsvariable!$A$3:$A$296,Samlet!$C3995,Baggrundsvariable!$C$3:$C$296,Samlet!$E3995)</f>
        <v>3.6</v>
      </c>
      <c r="J3995" s="8">
        <f>SUMIFS(Baggrundsvariable!G$3:G$296,Baggrundsvariable!$A$3:$A$296,Samlet!$C3995,Baggrundsvariable!$C$3:$C$296,Samlet!$E3995)</f>
        <v>20.399999999999999</v>
      </c>
      <c r="K3995" s="8">
        <f>SUMIFS(Baggrundsvariable!H$3:H$296,Baggrundsvariable!$A$3:$A$296,Samlet!$C3995,Baggrundsvariable!$C$3:$C$296,Samlet!$E3995)</f>
        <v>11.2</v>
      </c>
      <c r="L3995" s="8">
        <f>SUMIFS(Baggrundsvariable!I$3:I$296,Baggrundsvariable!$A$3:$A$296,Samlet!$C3995,Baggrundsvariable!$C$3:$C$296,Samlet!$E3995)</f>
        <v>4.3888802787392445</v>
      </c>
    </row>
    <row r="3996" spans="1:12">
      <c r="A3996">
        <v>7790</v>
      </c>
      <c r="B3996" t="s">
        <v>1052</v>
      </c>
      <c r="C3996">
        <v>671</v>
      </c>
      <c r="D3996" t="s">
        <v>1310</v>
      </c>
      <c r="E3996">
        <v>2019</v>
      </c>
      <c r="F3996" s="15">
        <f>IF(VLOOKUP(IF($A3996&lt;1500,'BM011'!$D$5,IF($A3996&lt;1800,'BM011'!$D$5,IF($A3996&lt;2000,'BM011'!$D$5,$A3996))),'BM011'!$D$5:$U$607,'BM011'!U$609,0)="BRUG KOM",VLOOKUP($C3996,'BM010'!$C$5:$T$102,'BM010'!T$104,0),VLOOKUP(IF($A3996&lt;1500,'BM011'!$D$5,IF($A3996&lt;1800,'BM011'!$D$5,IF($A3996&lt;2000,'BM011'!$D$5,$A3996))),'BM011'!$D$5:$U$607,'BM011'!U$609,0))</f>
        <v>3363</v>
      </c>
      <c r="G3996">
        <f>SUMIFS(Baggrundsvariable!D$3:D$296,Baggrundsvariable!$A$3:$A$296,Samlet!$C3996,Baggrundsvariable!$C$3:$C$296,Samlet!$E3996)</f>
        <v>213174</v>
      </c>
      <c r="H3996" s="8">
        <f>SUMIFS(Baggrundsvariable!E$3:E$296,Baggrundsvariable!$A$3:$A$296,Samlet!$C3996,Baggrundsvariable!$C$3:$C$296,Samlet!$E3996)</f>
        <v>0.49166666666666664</v>
      </c>
      <c r="I3996" s="8">
        <f>SUMIFS(Baggrundsvariable!F$3:F$296,Baggrundsvariable!$A$3:$A$296,Samlet!$C3996,Baggrundsvariable!$C$3:$C$296,Samlet!$E3996)</f>
        <v>4.3</v>
      </c>
      <c r="J3996" s="8">
        <f>SUMIFS(Baggrundsvariable!G$3:G$296,Baggrundsvariable!$A$3:$A$296,Samlet!$C3996,Baggrundsvariable!$C$3:$C$296,Samlet!$E3996)</f>
        <v>19.399999999999999</v>
      </c>
      <c r="K3996" s="8">
        <f>SUMIFS(Baggrundsvariable!H$3:H$296,Baggrundsvariable!$A$3:$A$296,Samlet!$C3996,Baggrundsvariable!$C$3:$C$296,Samlet!$E3996)</f>
        <v>11.7</v>
      </c>
      <c r="L3996" s="8">
        <f>SUMIFS(Baggrundsvariable!I$3:I$296,Baggrundsvariable!$A$3:$A$296,Samlet!$C3996,Baggrundsvariable!$C$3:$C$296,Samlet!$E3996)</f>
        <v>5.5943724686767249</v>
      </c>
    </row>
    <row r="3997" spans="1:12">
      <c r="A3997">
        <v>7800</v>
      </c>
      <c r="B3997" t="s">
        <v>1053</v>
      </c>
      <c r="C3997">
        <v>661</v>
      </c>
      <c r="D3997" t="s">
        <v>1303</v>
      </c>
      <c r="E3997">
        <v>2019</v>
      </c>
      <c r="F3997" s="15">
        <f>IF(VLOOKUP(IF($A3997&lt;1500,'BM011'!$D$5,IF($A3997&lt;1800,'BM011'!$D$5,IF($A3997&lt;2000,'BM011'!$D$5,$A3997))),'BM011'!$D$5:$U$607,'BM011'!U$609,0)="BRUG KOM",VLOOKUP($C3997,'BM010'!$C$5:$T$102,'BM010'!T$104,0),VLOOKUP(IF($A3997&lt;1500,'BM011'!$D$5,IF($A3997&lt;1800,'BM011'!$D$5,IF($A3997&lt;2000,'BM011'!$D$5,$A3997))),'BM011'!$D$5:$U$607,'BM011'!U$609,0))</f>
        <v>7463</v>
      </c>
      <c r="G3997">
        <f>SUMIFS(Baggrundsvariable!D$3:D$296,Baggrundsvariable!$A$3:$A$296,Samlet!$C3997,Baggrundsvariable!$C$3:$C$296,Samlet!$E3997)</f>
        <v>224254</v>
      </c>
      <c r="H3997" s="8">
        <f>SUMIFS(Baggrundsvariable!E$3:E$296,Baggrundsvariable!$A$3:$A$296,Samlet!$C3997,Baggrundsvariable!$C$3:$C$296,Samlet!$E3997)</f>
        <v>0.30833333333333329</v>
      </c>
      <c r="I3997" s="8">
        <f>SUMIFS(Baggrundsvariable!F$3:F$296,Baggrundsvariable!$A$3:$A$296,Samlet!$C3997,Baggrundsvariable!$C$3:$C$296,Samlet!$E3997)</f>
        <v>5.7</v>
      </c>
      <c r="J3997" s="8">
        <f>SUMIFS(Baggrundsvariable!G$3:G$296,Baggrundsvariable!$A$3:$A$296,Samlet!$C3997,Baggrundsvariable!$C$3:$C$296,Samlet!$E3997)</f>
        <v>18.3</v>
      </c>
      <c r="K3997" s="8">
        <f>SUMIFS(Baggrundsvariable!H$3:H$296,Baggrundsvariable!$A$3:$A$296,Samlet!$C3997,Baggrundsvariable!$C$3:$C$296,Samlet!$E3997)</f>
        <v>12.3</v>
      </c>
      <c r="L3997" s="8">
        <f>SUMIFS(Baggrundsvariable!I$3:I$296,Baggrundsvariable!$A$3:$A$296,Samlet!$C3997,Baggrundsvariable!$C$3:$C$296,Samlet!$E3997)</f>
        <v>5.8674798623034281</v>
      </c>
    </row>
    <row r="3998" spans="1:12">
      <c r="A3998">
        <v>7800</v>
      </c>
      <c r="B3998" t="s">
        <v>1053</v>
      </c>
      <c r="C3998">
        <v>779</v>
      </c>
      <c r="D3998" t="s">
        <v>1312</v>
      </c>
      <c r="E3998">
        <v>2019</v>
      </c>
      <c r="F3998" s="15">
        <f>IF(VLOOKUP(IF($A3998&lt;1500,'BM011'!$D$5,IF($A3998&lt;1800,'BM011'!$D$5,IF($A3998&lt;2000,'BM011'!$D$5,$A3998))),'BM011'!$D$5:$U$607,'BM011'!U$609,0)="BRUG KOM",VLOOKUP($C3998,'BM010'!$C$5:$T$102,'BM010'!T$104,0),VLOOKUP(IF($A3998&lt;1500,'BM011'!$D$5,IF($A3998&lt;1800,'BM011'!$D$5,IF($A3998&lt;2000,'BM011'!$D$5,$A3998))),'BM011'!$D$5:$U$607,'BM011'!U$609,0))</f>
        <v>7463</v>
      </c>
      <c r="G3998">
        <f>SUMIFS(Baggrundsvariable!D$3:D$296,Baggrundsvariable!$A$3:$A$296,Samlet!$C3998,Baggrundsvariable!$C$3:$C$296,Samlet!$E3998)</f>
        <v>215303</v>
      </c>
      <c r="H3998" s="8">
        <f>SUMIFS(Baggrundsvariable!E$3:E$296,Baggrundsvariable!$A$3:$A$296,Samlet!$C3998,Baggrundsvariable!$C$3:$C$296,Samlet!$E3998)</f>
        <v>0.3249999999999999</v>
      </c>
      <c r="I3998" s="8">
        <f>SUMIFS(Baggrundsvariable!F$3:F$296,Baggrundsvariable!$A$3:$A$296,Samlet!$C3998,Baggrundsvariable!$C$3:$C$296,Samlet!$E3998)</f>
        <v>4.2</v>
      </c>
      <c r="J3998" s="8">
        <f>SUMIFS(Baggrundsvariable!G$3:G$296,Baggrundsvariable!$A$3:$A$296,Samlet!$C3998,Baggrundsvariable!$C$3:$C$296,Samlet!$E3998)</f>
        <v>19.7</v>
      </c>
      <c r="K3998" s="8">
        <f>SUMIFS(Baggrundsvariable!H$3:H$296,Baggrundsvariable!$A$3:$A$296,Samlet!$C3998,Baggrundsvariable!$C$3:$C$296,Samlet!$E3998)</f>
        <v>11.6</v>
      </c>
      <c r="L3998" s="8">
        <f>SUMIFS(Baggrundsvariable!I$3:I$296,Baggrundsvariable!$A$3:$A$296,Samlet!$C3998,Baggrundsvariable!$C$3:$C$296,Samlet!$E3998)</f>
        <v>4.5912696476303561</v>
      </c>
    </row>
    <row r="3999" spans="1:12">
      <c r="A3999">
        <v>7800</v>
      </c>
      <c r="B3999" t="s">
        <v>1053</v>
      </c>
      <c r="C3999">
        <v>791</v>
      </c>
      <c r="D3999" t="s">
        <v>1309</v>
      </c>
      <c r="E3999">
        <v>2019</v>
      </c>
      <c r="F3999" s="15">
        <f>IF(VLOOKUP(IF($A3999&lt;1500,'BM011'!$D$5,IF($A3999&lt;1800,'BM011'!$D$5,IF($A3999&lt;2000,'BM011'!$D$5,$A3999))),'BM011'!$D$5:$U$607,'BM011'!U$609,0)="BRUG KOM",VLOOKUP($C3999,'BM010'!$C$5:$T$102,'BM010'!T$104,0),VLOOKUP(IF($A3999&lt;1500,'BM011'!$D$5,IF($A3999&lt;1800,'BM011'!$D$5,IF($A3999&lt;2000,'BM011'!$D$5,$A3999))),'BM011'!$D$5:$U$607,'BM011'!U$609,0))</f>
        <v>7463</v>
      </c>
      <c r="G3999">
        <f>SUMIFS(Baggrundsvariable!D$3:D$296,Baggrundsvariable!$A$3:$A$296,Samlet!$C3999,Baggrundsvariable!$C$3:$C$296,Samlet!$E3999)</f>
        <v>229556</v>
      </c>
      <c r="H3999" s="8">
        <f>SUMIFS(Baggrundsvariable!E$3:E$296,Baggrundsvariable!$A$3:$A$296,Samlet!$C3999,Baggrundsvariable!$C$3:$C$296,Samlet!$E3999)</f>
        <v>0.54999999999999993</v>
      </c>
      <c r="I3999" s="8">
        <f>SUMIFS(Baggrundsvariable!F$3:F$296,Baggrundsvariable!$A$3:$A$296,Samlet!$C3999,Baggrundsvariable!$C$3:$C$296,Samlet!$E3999)</f>
        <v>4.7</v>
      </c>
      <c r="J3999" s="8">
        <f>SUMIFS(Baggrundsvariable!G$3:G$296,Baggrundsvariable!$A$3:$A$296,Samlet!$C3999,Baggrundsvariable!$C$3:$C$296,Samlet!$E3999)</f>
        <v>18.100000000000001</v>
      </c>
      <c r="K3999" s="8">
        <f>SUMIFS(Baggrundsvariable!H$3:H$296,Baggrundsvariable!$A$3:$A$296,Samlet!$C3999,Baggrundsvariable!$C$3:$C$296,Samlet!$E3999)</f>
        <v>13.3</v>
      </c>
      <c r="L3999" s="8">
        <f>SUMIFS(Baggrundsvariable!I$3:I$296,Baggrundsvariable!$A$3:$A$296,Samlet!$C3999,Baggrundsvariable!$C$3:$C$296,Samlet!$E3999)</f>
        <v>5.4129426958718589</v>
      </c>
    </row>
    <row r="4000" spans="1:12">
      <c r="A4000">
        <v>7830</v>
      </c>
      <c r="B4000" t="s">
        <v>1054</v>
      </c>
      <c r="C4000">
        <v>657</v>
      </c>
      <c r="D4000" t="s">
        <v>1302</v>
      </c>
      <c r="E4000">
        <v>2019</v>
      </c>
      <c r="F4000" s="15">
        <f>IF(VLOOKUP(IF($A4000&lt;1500,'BM011'!$D$5,IF($A4000&lt;1800,'BM011'!$D$5,IF($A4000&lt;2000,'BM011'!$D$5,$A4000))),'BM011'!$D$5:$U$607,'BM011'!U$609,0)="BRUG KOM",VLOOKUP($C4000,'BM010'!$C$5:$T$102,'BM010'!T$104,0),VLOOKUP(IF($A4000&lt;1500,'BM011'!$D$5,IF($A4000&lt;1800,'BM011'!$D$5,IF($A4000&lt;2000,'BM011'!$D$5,$A4000))),'BM011'!$D$5:$U$607,'BM011'!U$609,0))</f>
        <v>5505.25</v>
      </c>
      <c r="G4000">
        <f>SUMIFS(Baggrundsvariable!D$3:D$296,Baggrundsvariable!$A$3:$A$296,Samlet!$C4000,Baggrundsvariable!$C$3:$C$296,Samlet!$E4000)</f>
        <v>229212</v>
      </c>
      <c r="H4000" s="8">
        <f>SUMIFS(Baggrundsvariable!E$3:E$296,Baggrundsvariable!$A$3:$A$296,Samlet!$C4000,Baggrundsvariable!$C$3:$C$296,Samlet!$E4000)</f>
        <v>0.55833333333333335</v>
      </c>
      <c r="I4000" s="8">
        <f>SUMIFS(Baggrundsvariable!F$3:F$296,Baggrundsvariable!$A$3:$A$296,Samlet!$C4000,Baggrundsvariable!$C$3:$C$296,Samlet!$E4000)</f>
        <v>6.7</v>
      </c>
      <c r="J4000" s="8">
        <f>SUMIFS(Baggrundsvariable!G$3:G$296,Baggrundsvariable!$A$3:$A$296,Samlet!$C4000,Baggrundsvariable!$C$3:$C$296,Samlet!$E4000)</f>
        <v>18.100000000000001</v>
      </c>
      <c r="K4000" s="8">
        <f>SUMIFS(Baggrundsvariable!H$3:H$296,Baggrundsvariable!$A$3:$A$296,Samlet!$C4000,Baggrundsvariable!$C$3:$C$296,Samlet!$E4000)</f>
        <v>11.4</v>
      </c>
      <c r="L4000" s="8">
        <f>SUMIFS(Baggrundsvariable!I$3:I$296,Baggrundsvariable!$A$3:$A$296,Samlet!$C4000,Baggrundsvariable!$C$3:$C$296,Samlet!$E4000)</f>
        <v>7.0274611559015225</v>
      </c>
    </row>
    <row r="4001" spans="1:12">
      <c r="A4001">
        <v>7830</v>
      </c>
      <c r="B4001" t="s">
        <v>1054</v>
      </c>
      <c r="C4001">
        <v>661</v>
      </c>
      <c r="D4001" t="s">
        <v>1303</v>
      </c>
      <c r="E4001">
        <v>2019</v>
      </c>
      <c r="F4001" s="15">
        <f>IF(VLOOKUP(IF($A4001&lt;1500,'BM011'!$D$5,IF($A4001&lt;1800,'BM011'!$D$5,IF($A4001&lt;2000,'BM011'!$D$5,$A4001))),'BM011'!$D$5:$U$607,'BM011'!U$609,0)="BRUG KOM",VLOOKUP($C4001,'BM010'!$C$5:$T$102,'BM010'!T$104,0),VLOOKUP(IF($A4001&lt;1500,'BM011'!$D$5,IF($A4001&lt;1800,'BM011'!$D$5,IF($A4001&lt;2000,'BM011'!$D$5,$A4001))),'BM011'!$D$5:$U$607,'BM011'!U$609,0))</f>
        <v>5505.25</v>
      </c>
      <c r="G4001">
        <f>SUMIFS(Baggrundsvariable!D$3:D$296,Baggrundsvariable!$A$3:$A$296,Samlet!$C4001,Baggrundsvariable!$C$3:$C$296,Samlet!$E4001)</f>
        <v>224254</v>
      </c>
      <c r="H4001" s="8">
        <f>SUMIFS(Baggrundsvariable!E$3:E$296,Baggrundsvariable!$A$3:$A$296,Samlet!$C4001,Baggrundsvariable!$C$3:$C$296,Samlet!$E4001)</f>
        <v>0.30833333333333329</v>
      </c>
      <c r="I4001" s="8">
        <f>SUMIFS(Baggrundsvariable!F$3:F$296,Baggrundsvariable!$A$3:$A$296,Samlet!$C4001,Baggrundsvariable!$C$3:$C$296,Samlet!$E4001)</f>
        <v>5.7</v>
      </c>
      <c r="J4001" s="8">
        <f>SUMIFS(Baggrundsvariable!G$3:G$296,Baggrundsvariable!$A$3:$A$296,Samlet!$C4001,Baggrundsvariable!$C$3:$C$296,Samlet!$E4001)</f>
        <v>18.3</v>
      </c>
      <c r="K4001" s="8">
        <f>SUMIFS(Baggrundsvariable!H$3:H$296,Baggrundsvariable!$A$3:$A$296,Samlet!$C4001,Baggrundsvariable!$C$3:$C$296,Samlet!$E4001)</f>
        <v>12.3</v>
      </c>
      <c r="L4001" s="8">
        <f>SUMIFS(Baggrundsvariable!I$3:I$296,Baggrundsvariable!$A$3:$A$296,Samlet!$C4001,Baggrundsvariable!$C$3:$C$296,Samlet!$E4001)</f>
        <v>5.8674798623034281</v>
      </c>
    </row>
    <row r="4002" spans="1:12">
      <c r="A4002">
        <v>7830</v>
      </c>
      <c r="B4002" t="s">
        <v>1054</v>
      </c>
      <c r="C4002">
        <v>671</v>
      </c>
      <c r="D4002" t="s">
        <v>1310</v>
      </c>
      <c r="E4002">
        <v>2019</v>
      </c>
      <c r="F4002" s="15">
        <f>IF(VLOOKUP(IF($A4002&lt;1500,'BM011'!$D$5,IF($A4002&lt;1800,'BM011'!$D$5,IF($A4002&lt;2000,'BM011'!$D$5,$A4002))),'BM011'!$D$5:$U$607,'BM011'!U$609,0)="BRUG KOM",VLOOKUP($C4002,'BM010'!$C$5:$T$102,'BM010'!T$104,0),VLOOKUP(IF($A4002&lt;1500,'BM011'!$D$5,IF($A4002&lt;1800,'BM011'!$D$5,IF($A4002&lt;2000,'BM011'!$D$5,$A4002))),'BM011'!$D$5:$U$607,'BM011'!U$609,0))</f>
        <v>5505.25</v>
      </c>
      <c r="G4002">
        <f>SUMIFS(Baggrundsvariable!D$3:D$296,Baggrundsvariable!$A$3:$A$296,Samlet!$C4002,Baggrundsvariable!$C$3:$C$296,Samlet!$E4002)</f>
        <v>213174</v>
      </c>
      <c r="H4002" s="8">
        <f>SUMIFS(Baggrundsvariable!E$3:E$296,Baggrundsvariable!$A$3:$A$296,Samlet!$C4002,Baggrundsvariable!$C$3:$C$296,Samlet!$E4002)</f>
        <v>0.49166666666666664</v>
      </c>
      <c r="I4002" s="8">
        <f>SUMIFS(Baggrundsvariable!F$3:F$296,Baggrundsvariable!$A$3:$A$296,Samlet!$C4002,Baggrundsvariable!$C$3:$C$296,Samlet!$E4002)</f>
        <v>4.3</v>
      </c>
      <c r="J4002" s="8">
        <f>SUMIFS(Baggrundsvariable!G$3:G$296,Baggrundsvariable!$A$3:$A$296,Samlet!$C4002,Baggrundsvariable!$C$3:$C$296,Samlet!$E4002)</f>
        <v>19.399999999999999</v>
      </c>
      <c r="K4002" s="8">
        <f>SUMIFS(Baggrundsvariable!H$3:H$296,Baggrundsvariable!$A$3:$A$296,Samlet!$C4002,Baggrundsvariable!$C$3:$C$296,Samlet!$E4002)</f>
        <v>11.7</v>
      </c>
      <c r="L4002" s="8">
        <f>SUMIFS(Baggrundsvariable!I$3:I$296,Baggrundsvariable!$A$3:$A$296,Samlet!$C4002,Baggrundsvariable!$C$3:$C$296,Samlet!$E4002)</f>
        <v>5.5943724686767249</v>
      </c>
    </row>
    <row r="4003" spans="1:12">
      <c r="A4003">
        <v>7830</v>
      </c>
      <c r="B4003" t="s">
        <v>1054</v>
      </c>
      <c r="C4003">
        <v>779</v>
      </c>
      <c r="D4003" t="s">
        <v>1312</v>
      </c>
      <c r="E4003">
        <v>2019</v>
      </c>
      <c r="F4003" s="15">
        <f>IF(VLOOKUP(IF($A4003&lt;1500,'BM011'!$D$5,IF($A4003&lt;1800,'BM011'!$D$5,IF($A4003&lt;2000,'BM011'!$D$5,$A4003))),'BM011'!$D$5:$U$607,'BM011'!U$609,0)="BRUG KOM",VLOOKUP($C4003,'BM010'!$C$5:$T$102,'BM010'!T$104,0),VLOOKUP(IF($A4003&lt;1500,'BM011'!$D$5,IF($A4003&lt;1800,'BM011'!$D$5,IF($A4003&lt;2000,'BM011'!$D$5,$A4003))),'BM011'!$D$5:$U$607,'BM011'!U$609,0))</f>
        <v>5505.25</v>
      </c>
      <c r="G4003">
        <f>SUMIFS(Baggrundsvariable!D$3:D$296,Baggrundsvariable!$A$3:$A$296,Samlet!$C4003,Baggrundsvariable!$C$3:$C$296,Samlet!$E4003)</f>
        <v>215303</v>
      </c>
      <c r="H4003" s="8">
        <f>SUMIFS(Baggrundsvariable!E$3:E$296,Baggrundsvariable!$A$3:$A$296,Samlet!$C4003,Baggrundsvariable!$C$3:$C$296,Samlet!$E4003)</f>
        <v>0.3249999999999999</v>
      </c>
      <c r="I4003" s="8">
        <f>SUMIFS(Baggrundsvariable!F$3:F$296,Baggrundsvariable!$A$3:$A$296,Samlet!$C4003,Baggrundsvariable!$C$3:$C$296,Samlet!$E4003)</f>
        <v>4.2</v>
      </c>
      <c r="J4003" s="8">
        <f>SUMIFS(Baggrundsvariable!G$3:G$296,Baggrundsvariable!$A$3:$A$296,Samlet!$C4003,Baggrundsvariable!$C$3:$C$296,Samlet!$E4003)</f>
        <v>19.7</v>
      </c>
      <c r="K4003" s="8">
        <f>SUMIFS(Baggrundsvariable!H$3:H$296,Baggrundsvariable!$A$3:$A$296,Samlet!$C4003,Baggrundsvariable!$C$3:$C$296,Samlet!$E4003)</f>
        <v>11.6</v>
      </c>
      <c r="L4003" s="8">
        <f>SUMIFS(Baggrundsvariable!I$3:I$296,Baggrundsvariable!$A$3:$A$296,Samlet!$C4003,Baggrundsvariable!$C$3:$C$296,Samlet!$E4003)</f>
        <v>4.5912696476303561</v>
      </c>
    </row>
    <row r="4004" spans="1:12">
      <c r="A4004">
        <v>7840</v>
      </c>
      <c r="B4004" t="s">
        <v>1055</v>
      </c>
      <c r="C4004">
        <v>779</v>
      </c>
      <c r="D4004" t="s">
        <v>1312</v>
      </c>
      <c r="E4004">
        <v>2019</v>
      </c>
      <c r="F4004" s="15">
        <f>IF(VLOOKUP(IF($A4004&lt;1500,'BM011'!$D$5,IF($A4004&lt;1800,'BM011'!$D$5,IF($A4004&lt;2000,'BM011'!$D$5,$A4004))),'BM011'!$D$5:$U$607,'BM011'!U$609,0)="BRUG KOM",VLOOKUP($C4004,'BM010'!$C$5:$T$102,'BM010'!T$104,0),VLOOKUP(IF($A4004&lt;1500,'BM011'!$D$5,IF($A4004&lt;1800,'BM011'!$D$5,IF($A4004&lt;2000,'BM011'!$D$5,$A4004))),'BM011'!$D$5:$U$607,'BM011'!U$609,0))</f>
        <v>7448.75</v>
      </c>
      <c r="G4004">
        <f>SUMIFS(Baggrundsvariable!D$3:D$296,Baggrundsvariable!$A$3:$A$296,Samlet!$C4004,Baggrundsvariable!$C$3:$C$296,Samlet!$E4004)</f>
        <v>215303</v>
      </c>
      <c r="H4004" s="8">
        <f>SUMIFS(Baggrundsvariable!E$3:E$296,Baggrundsvariable!$A$3:$A$296,Samlet!$C4004,Baggrundsvariable!$C$3:$C$296,Samlet!$E4004)</f>
        <v>0.3249999999999999</v>
      </c>
      <c r="I4004" s="8">
        <f>SUMIFS(Baggrundsvariable!F$3:F$296,Baggrundsvariable!$A$3:$A$296,Samlet!$C4004,Baggrundsvariable!$C$3:$C$296,Samlet!$E4004)</f>
        <v>4.2</v>
      </c>
      <c r="J4004" s="8">
        <f>SUMIFS(Baggrundsvariable!G$3:G$296,Baggrundsvariable!$A$3:$A$296,Samlet!$C4004,Baggrundsvariable!$C$3:$C$296,Samlet!$E4004)</f>
        <v>19.7</v>
      </c>
      <c r="K4004" s="8">
        <f>SUMIFS(Baggrundsvariable!H$3:H$296,Baggrundsvariable!$A$3:$A$296,Samlet!$C4004,Baggrundsvariable!$C$3:$C$296,Samlet!$E4004)</f>
        <v>11.6</v>
      </c>
      <c r="L4004" s="8">
        <f>SUMIFS(Baggrundsvariable!I$3:I$296,Baggrundsvariable!$A$3:$A$296,Samlet!$C4004,Baggrundsvariable!$C$3:$C$296,Samlet!$E4004)</f>
        <v>4.5912696476303561</v>
      </c>
    </row>
    <row r="4005" spans="1:12">
      <c r="A4005">
        <v>7840</v>
      </c>
      <c r="B4005" t="s">
        <v>1055</v>
      </c>
      <c r="C4005">
        <v>791</v>
      </c>
      <c r="D4005" t="s">
        <v>1309</v>
      </c>
      <c r="E4005">
        <v>2019</v>
      </c>
      <c r="F4005" s="15">
        <f>IF(VLOOKUP(IF($A4005&lt;1500,'BM011'!$D$5,IF($A4005&lt;1800,'BM011'!$D$5,IF($A4005&lt;2000,'BM011'!$D$5,$A4005))),'BM011'!$D$5:$U$607,'BM011'!U$609,0)="BRUG KOM",VLOOKUP($C4005,'BM010'!$C$5:$T$102,'BM010'!T$104,0),VLOOKUP(IF($A4005&lt;1500,'BM011'!$D$5,IF($A4005&lt;1800,'BM011'!$D$5,IF($A4005&lt;2000,'BM011'!$D$5,$A4005))),'BM011'!$D$5:$U$607,'BM011'!U$609,0))</f>
        <v>7448.75</v>
      </c>
      <c r="G4005">
        <f>SUMIFS(Baggrundsvariable!D$3:D$296,Baggrundsvariable!$A$3:$A$296,Samlet!$C4005,Baggrundsvariable!$C$3:$C$296,Samlet!$E4005)</f>
        <v>229556</v>
      </c>
      <c r="H4005" s="8">
        <f>SUMIFS(Baggrundsvariable!E$3:E$296,Baggrundsvariable!$A$3:$A$296,Samlet!$C4005,Baggrundsvariable!$C$3:$C$296,Samlet!$E4005)</f>
        <v>0.54999999999999993</v>
      </c>
      <c r="I4005" s="8">
        <f>SUMIFS(Baggrundsvariable!F$3:F$296,Baggrundsvariable!$A$3:$A$296,Samlet!$C4005,Baggrundsvariable!$C$3:$C$296,Samlet!$E4005)</f>
        <v>4.7</v>
      </c>
      <c r="J4005" s="8">
        <f>SUMIFS(Baggrundsvariable!G$3:G$296,Baggrundsvariable!$A$3:$A$296,Samlet!$C4005,Baggrundsvariable!$C$3:$C$296,Samlet!$E4005)</f>
        <v>18.100000000000001</v>
      </c>
      <c r="K4005" s="8">
        <f>SUMIFS(Baggrundsvariable!H$3:H$296,Baggrundsvariable!$A$3:$A$296,Samlet!$C4005,Baggrundsvariable!$C$3:$C$296,Samlet!$E4005)</f>
        <v>13.3</v>
      </c>
      <c r="L4005" s="8">
        <f>SUMIFS(Baggrundsvariable!I$3:I$296,Baggrundsvariable!$A$3:$A$296,Samlet!$C4005,Baggrundsvariable!$C$3:$C$296,Samlet!$E4005)</f>
        <v>5.4129426958718589</v>
      </c>
    </row>
    <row r="4006" spans="1:12">
      <c r="A4006">
        <v>7850</v>
      </c>
      <c r="B4006" t="s">
        <v>1056</v>
      </c>
      <c r="C4006">
        <v>791</v>
      </c>
      <c r="D4006" t="s">
        <v>1309</v>
      </c>
      <c r="E4006">
        <v>2019</v>
      </c>
      <c r="F4006" s="15">
        <f>IF(VLOOKUP(IF($A4006&lt;1500,'BM011'!$D$5,IF($A4006&lt;1800,'BM011'!$D$5,IF($A4006&lt;2000,'BM011'!$D$5,$A4006))),'BM011'!$D$5:$U$607,'BM011'!U$609,0)="BRUG KOM",VLOOKUP($C4006,'BM010'!$C$5:$T$102,'BM010'!T$104,0),VLOOKUP(IF($A4006&lt;1500,'BM011'!$D$5,IF($A4006&lt;1800,'BM011'!$D$5,IF($A4006&lt;2000,'BM011'!$D$5,$A4006))),'BM011'!$D$5:$U$607,'BM011'!U$609,0))</f>
        <v>7247.25</v>
      </c>
      <c r="G4006">
        <f>SUMIFS(Baggrundsvariable!D$3:D$296,Baggrundsvariable!$A$3:$A$296,Samlet!$C4006,Baggrundsvariable!$C$3:$C$296,Samlet!$E4006)</f>
        <v>229556</v>
      </c>
      <c r="H4006" s="8">
        <f>SUMIFS(Baggrundsvariable!E$3:E$296,Baggrundsvariable!$A$3:$A$296,Samlet!$C4006,Baggrundsvariable!$C$3:$C$296,Samlet!$E4006)</f>
        <v>0.54999999999999993</v>
      </c>
      <c r="I4006" s="8">
        <f>SUMIFS(Baggrundsvariable!F$3:F$296,Baggrundsvariable!$A$3:$A$296,Samlet!$C4006,Baggrundsvariable!$C$3:$C$296,Samlet!$E4006)</f>
        <v>4.7</v>
      </c>
      <c r="J4006" s="8">
        <f>SUMIFS(Baggrundsvariable!G$3:G$296,Baggrundsvariable!$A$3:$A$296,Samlet!$C4006,Baggrundsvariable!$C$3:$C$296,Samlet!$E4006)</f>
        <v>18.100000000000001</v>
      </c>
      <c r="K4006" s="8">
        <f>SUMIFS(Baggrundsvariable!H$3:H$296,Baggrundsvariable!$A$3:$A$296,Samlet!$C4006,Baggrundsvariable!$C$3:$C$296,Samlet!$E4006)</f>
        <v>13.3</v>
      </c>
      <c r="L4006" s="8">
        <f>SUMIFS(Baggrundsvariable!I$3:I$296,Baggrundsvariable!$A$3:$A$296,Samlet!$C4006,Baggrundsvariable!$C$3:$C$296,Samlet!$E4006)</f>
        <v>5.4129426958718589</v>
      </c>
    </row>
    <row r="4007" spans="1:12">
      <c r="A4007">
        <v>7860</v>
      </c>
      <c r="B4007" t="s">
        <v>1057</v>
      </c>
      <c r="C4007">
        <v>779</v>
      </c>
      <c r="D4007" t="s">
        <v>1312</v>
      </c>
      <c r="E4007">
        <v>2019</v>
      </c>
      <c r="F4007" s="15">
        <f>IF(VLOOKUP(IF($A4007&lt;1500,'BM011'!$D$5,IF($A4007&lt;1800,'BM011'!$D$5,IF($A4007&lt;2000,'BM011'!$D$5,$A4007))),'BM011'!$D$5:$U$607,'BM011'!U$609,0)="BRUG KOM",VLOOKUP($C4007,'BM010'!$C$5:$T$102,'BM010'!T$104,0),VLOOKUP(IF($A4007&lt;1500,'BM011'!$D$5,IF($A4007&lt;1800,'BM011'!$D$5,IF($A4007&lt;2000,'BM011'!$D$5,$A4007))),'BM011'!$D$5:$U$607,'BM011'!U$609,0))</f>
        <v>4272.25</v>
      </c>
      <c r="G4007">
        <f>SUMIFS(Baggrundsvariable!D$3:D$296,Baggrundsvariable!$A$3:$A$296,Samlet!$C4007,Baggrundsvariable!$C$3:$C$296,Samlet!$E4007)</f>
        <v>215303</v>
      </c>
      <c r="H4007" s="8">
        <f>SUMIFS(Baggrundsvariable!E$3:E$296,Baggrundsvariable!$A$3:$A$296,Samlet!$C4007,Baggrundsvariable!$C$3:$C$296,Samlet!$E4007)</f>
        <v>0.3249999999999999</v>
      </c>
      <c r="I4007" s="8">
        <f>SUMIFS(Baggrundsvariable!F$3:F$296,Baggrundsvariable!$A$3:$A$296,Samlet!$C4007,Baggrundsvariable!$C$3:$C$296,Samlet!$E4007)</f>
        <v>4.2</v>
      </c>
      <c r="J4007" s="8">
        <f>SUMIFS(Baggrundsvariable!G$3:G$296,Baggrundsvariable!$A$3:$A$296,Samlet!$C4007,Baggrundsvariable!$C$3:$C$296,Samlet!$E4007)</f>
        <v>19.7</v>
      </c>
      <c r="K4007" s="8">
        <f>SUMIFS(Baggrundsvariable!H$3:H$296,Baggrundsvariable!$A$3:$A$296,Samlet!$C4007,Baggrundsvariable!$C$3:$C$296,Samlet!$E4007)</f>
        <v>11.6</v>
      </c>
      <c r="L4007" s="8">
        <f>SUMIFS(Baggrundsvariable!I$3:I$296,Baggrundsvariable!$A$3:$A$296,Samlet!$C4007,Baggrundsvariable!$C$3:$C$296,Samlet!$E4007)</f>
        <v>4.5912696476303561</v>
      </c>
    </row>
    <row r="4008" spans="1:12">
      <c r="A4008">
        <v>7870</v>
      </c>
      <c r="B4008" t="s">
        <v>1058</v>
      </c>
      <c r="C4008">
        <v>779</v>
      </c>
      <c r="D4008" t="s">
        <v>1312</v>
      </c>
      <c r="E4008">
        <v>2019</v>
      </c>
      <c r="F4008" s="15">
        <f>IF(VLOOKUP(IF($A4008&lt;1500,'BM011'!$D$5,IF($A4008&lt;1800,'BM011'!$D$5,IF($A4008&lt;2000,'BM011'!$D$5,$A4008))),'BM011'!$D$5:$U$607,'BM011'!U$609,0)="BRUG KOM",VLOOKUP($C4008,'BM010'!$C$5:$T$102,'BM010'!T$104,0),VLOOKUP(IF($A4008&lt;1500,'BM011'!$D$5,IF($A4008&lt;1800,'BM011'!$D$5,IF($A4008&lt;2000,'BM011'!$D$5,$A4008))),'BM011'!$D$5:$U$607,'BM011'!U$609,0))</f>
        <v>4220.25</v>
      </c>
      <c r="G4008">
        <f>SUMIFS(Baggrundsvariable!D$3:D$296,Baggrundsvariable!$A$3:$A$296,Samlet!$C4008,Baggrundsvariable!$C$3:$C$296,Samlet!$E4008)</f>
        <v>215303</v>
      </c>
      <c r="H4008" s="8">
        <f>SUMIFS(Baggrundsvariable!E$3:E$296,Baggrundsvariable!$A$3:$A$296,Samlet!$C4008,Baggrundsvariable!$C$3:$C$296,Samlet!$E4008)</f>
        <v>0.3249999999999999</v>
      </c>
      <c r="I4008" s="8">
        <f>SUMIFS(Baggrundsvariable!F$3:F$296,Baggrundsvariable!$A$3:$A$296,Samlet!$C4008,Baggrundsvariable!$C$3:$C$296,Samlet!$E4008)</f>
        <v>4.2</v>
      </c>
      <c r="J4008" s="8">
        <f>SUMIFS(Baggrundsvariable!G$3:G$296,Baggrundsvariable!$A$3:$A$296,Samlet!$C4008,Baggrundsvariable!$C$3:$C$296,Samlet!$E4008)</f>
        <v>19.7</v>
      </c>
      <c r="K4008" s="8">
        <f>SUMIFS(Baggrundsvariable!H$3:H$296,Baggrundsvariable!$A$3:$A$296,Samlet!$C4008,Baggrundsvariable!$C$3:$C$296,Samlet!$E4008)</f>
        <v>11.6</v>
      </c>
      <c r="L4008" s="8">
        <f>SUMIFS(Baggrundsvariable!I$3:I$296,Baggrundsvariable!$A$3:$A$296,Samlet!$C4008,Baggrundsvariable!$C$3:$C$296,Samlet!$E4008)</f>
        <v>4.5912696476303561</v>
      </c>
    </row>
    <row r="4009" spans="1:12">
      <c r="A4009">
        <v>7884</v>
      </c>
      <c r="B4009" t="s">
        <v>1059</v>
      </c>
      <c r="C4009">
        <v>779</v>
      </c>
      <c r="D4009" t="s">
        <v>1312</v>
      </c>
      <c r="E4009">
        <v>2019</v>
      </c>
      <c r="F4009" s="15">
        <f>IF(VLOOKUP(IF($A4009&lt;1500,'BM011'!$D$5,IF($A4009&lt;1800,'BM011'!$D$5,IF($A4009&lt;2000,'BM011'!$D$5,$A4009))),'BM011'!$D$5:$U$607,'BM011'!U$609,0)="BRUG KOM",VLOOKUP($C4009,'BM010'!$C$5:$T$102,'BM010'!T$104,0),VLOOKUP(IF($A4009&lt;1500,'BM011'!$D$5,IF($A4009&lt;1800,'BM011'!$D$5,IF($A4009&lt;2000,'BM011'!$D$5,$A4009))),'BM011'!$D$5:$U$607,'BM011'!U$609,0))</f>
        <v>6183.75</v>
      </c>
      <c r="G4009">
        <f>SUMIFS(Baggrundsvariable!D$3:D$296,Baggrundsvariable!$A$3:$A$296,Samlet!$C4009,Baggrundsvariable!$C$3:$C$296,Samlet!$E4009)</f>
        <v>215303</v>
      </c>
      <c r="H4009" s="8">
        <f>SUMIFS(Baggrundsvariable!E$3:E$296,Baggrundsvariable!$A$3:$A$296,Samlet!$C4009,Baggrundsvariable!$C$3:$C$296,Samlet!$E4009)</f>
        <v>0.3249999999999999</v>
      </c>
      <c r="I4009" s="8">
        <f>SUMIFS(Baggrundsvariable!F$3:F$296,Baggrundsvariable!$A$3:$A$296,Samlet!$C4009,Baggrundsvariable!$C$3:$C$296,Samlet!$E4009)</f>
        <v>4.2</v>
      </c>
      <c r="J4009" s="8">
        <f>SUMIFS(Baggrundsvariable!G$3:G$296,Baggrundsvariable!$A$3:$A$296,Samlet!$C4009,Baggrundsvariable!$C$3:$C$296,Samlet!$E4009)</f>
        <v>19.7</v>
      </c>
      <c r="K4009" s="8">
        <f>SUMIFS(Baggrundsvariable!H$3:H$296,Baggrundsvariable!$A$3:$A$296,Samlet!$C4009,Baggrundsvariable!$C$3:$C$296,Samlet!$E4009)</f>
        <v>11.6</v>
      </c>
      <c r="L4009" s="8">
        <f>SUMIFS(Baggrundsvariable!I$3:I$296,Baggrundsvariable!$A$3:$A$296,Samlet!$C4009,Baggrundsvariable!$C$3:$C$296,Samlet!$E4009)</f>
        <v>4.5912696476303561</v>
      </c>
    </row>
    <row r="4010" spans="1:12">
      <c r="A4010">
        <v>7900</v>
      </c>
      <c r="B4010" t="s">
        <v>1060</v>
      </c>
      <c r="C4010">
        <v>773</v>
      </c>
      <c r="D4010" t="s">
        <v>1313</v>
      </c>
      <c r="E4010">
        <v>2019</v>
      </c>
      <c r="F4010" s="15">
        <f>IF(VLOOKUP(IF($A4010&lt;1500,'BM011'!$D$5,IF($A4010&lt;1800,'BM011'!$D$5,IF($A4010&lt;2000,'BM011'!$D$5,$A4010))),'BM011'!$D$5:$U$607,'BM011'!U$609,0)="BRUG KOM",VLOOKUP($C4010,'BM010'!$C$5:$T$102,'BM010'!T$104,0),VLOOKUP(IF($A4010&lt;1500,'BM011'!$D$5,IF($A4010&lt;1800,'BM011'!$D$5,IF($A4010&lt;2000,'BM011'!$D$5,$A4010))),'BM011'!$D$5:$U$607,'BM011'!U$609,0))</f>
        <v>6085.5</v>
      </c>
      <c r="G4010">
        <f>SUMIFS(Baggrundsvariable!D$3:D$296,Baggrundsvariable!$A$3:$A$296,Samlet!$C4010,Baggrundsvariable!$C$3:$C$296,Samlet!$E4010)</f>
        <v>202190</v>
      </c>
      <c r="H4010" s="8">
        <f>SUMIFS(Baggrundsvariable!E$3:E$296,Baggrundsvariable!$A$3:$A$296,Samlet!$C4010,Baggrundsvariable!$C$3:$C$296,Samlet!$E4010)</f>
        <v>0.34166666666666662</v>
      </c>
      <c r="I4010" s="8">
        <f>SUMIFS(Baggrundsvariable!F$3:F$296,Baggrundsvariable!$A$3:$A$296,Samlet!$C4010,Baggrundsvariable!$C$3:$C$296,Samlet!$E4010)</f>
        <v>2.9</v>
      </c>
      <c r="J4010" s="8">
        <f>SUMIFS(Baggrundsvariable!G$3:G$296,Baggrundsvariable!$A$3:$A$296,Samlet!$C4010,Baggrundsvariable!$C$3:$C$296,Samlet!$E4010)</f>
        <v>22.1</v>
      </c>
      <c r="K4010" s="8">
        <f>SUMIFS(Baggrundsvariable!H$3:H$296,Baggrundsvariable!$A$3:$A$296,Samlet!$C4010,Baggrundsvariable!$C$3:$C$296,Samlet!$E4010)</f>
        <v>12.3</v>
      </c>
      <c r="L4010" s="8">
        <f>SUMIFS(Baggrundsvariable!I$3:I$296,Baggrundsvariable!$A$3:$A$296,Samlet!$C4010,Baggrundsvariable!$C$3:$C$296,Samlet!$E4010)</f>
        <v>3.911355707336249</v>
      </c>
    </row>
    <row r="4011" spans="1:12">
      <c r="A4011">
        <v>7950</v>
      </c>
      <c r="B4011" t="s">
        <v>1061</v>
      </c>
      <c r="C4011">
        <v>773</v>
      </c>
      <c r="D4011" t="s">
        <v>1313</v>
      </c>
      <c r="E4011">
        <v>2019</v>
      </c>
      <c r="F4011" s="15">
        <f>IF(VLOOKUP(IF($A4011&lt;1500,'BM011'!$D$5,IF($A4011&lt;1800,'BM011'!$D$5,IF($A4011&lt;2000,'BM011'!$D$5,$A4011))),'BM011'!$D$5:$U$607,'BM011'!U$609,0)="BRUG KOM",VLOOKUP($C4011,'BM010'!$C$5:$T$102,'BM010'!T$104,0),VLOOKUP(IF($A4011&lt;1500,'BM011'!$D$5,IF($A4011&lt;1800,'BM011'!$D$5,IF($A4011&lt;2000,'BM011'!$D$5,$A4011))),'BM011'!$D$5:$U$607,'BM011'!U$609,0))</f>
        <v>4044.5</v>
      </c>
      <c r="G4011">
        <f>SUMIFS(Baggrundsvariable!D$3:D$296,Baggrundsvariable!$A$3:$A$296,Samlet!$C4011,Baggrundsvariable!$C$3:$C$296,Samlet!$E4011)</f>
        <v>202190</v>
      </c>
      <c r="H4011" s="8">
        <f>SUMIFS(Baggrundsvariable!E$3:E$296,Baggrundsvariable!$A$3:$A$296,Samlet!$C4011,Baggrundsvariable!$C$3:$C$296,Samlet!$E4011)</f>
        <v>0.34166666666666662</v>
      </c>
      <c r="I4011" s="8">
        <f>SUMIFS(Baggrundsvariable!F$3:F$296,Baggrundsvariable!$A$3:$A$296,Samlet!$C4011,Baggrundsvariable!$C$3:$C$296,Samlet!$E4011)</f>
        <v>2.9</v>
      </c>
      <c r="J4011" s="8">
        <f>SUMIFS(Baggrundsvariable!G$3:G$296,Baggrundsvariable!$A$3:$A$296,Samlet!$C4011,Baggrundsvariable!$C$3:$C$296,Samlet!$E4011)</f>
        <v>22.1</v>
      </c>
      <c r="K4011" s="8">
        <f>SUMIFS(Baggrundsvariable!H$3:H$296,Baggrundsvariable!$A$3:$A$296,Samlet!$C4011,Baggrundsvariable!$C$3:$C$296,Samlet!$E4011)</f>
        <v>12.3</v>
      </c>
      <c r="L4011" s="8">
        <f>SUMIFS(Baggrundsvariable!I$3:I$296,Baggrundsvariable!$A$3:$A$296,Samlet!$C4011,Baggrundsvariable!$C$3:$C$296,Samlet!$E4011)</f>
        <v>3.911355707336249</v>
      </c>
    </row>
    <row r="4012" spans="1:12">
      <c r="A4012">
        <v>7960</v>
      </c>
      <c r="B4012" t="s">
        <v>1062</v>
      </c>
      <c r="C4012">
        <v>773</v>
      </c>
      <c r="D4012" t="s">
        <v>1313</v>
      </c>
      <c r="E4012">
        <v>2019</v>
      </c>
      <c r="F4012" s="15">
        <f>IF(VLOOKUP(IF($A4012&lt;1500,'BM011'!$D$5,IF($A4012&lt;1800,'BM011'!$D$5,IF($A4012&lt;2000,'BM011'!$D$5,$A4012))),'BM011'!$D$5:$U$607,'BM011'!U$609,0)="BRUG KOM",VLOOKUP($C4012,'BM010'!$C$5:$T$102,'BM010'!T$104,0),VLOOKUP(IF($A4012&lt;1500,'BM011'!$D$5,IF($A4012&lt;1800,'BM011'!$D$5,IF($A4012&lt;2000,'BM011'!$D$5,$A4012))),'BM011'!$D$5:$U$607,'BM011'!U$609,0))</f>
        <v>5215.25</v>
      </c>
      <c r="G4012">
        <f>SUMIFS(Baggrundsvariable!D$3:D$296,Baggrundsvariable!$A$3:$A$296,Samlet!$C4012,Baggrundsvariable!$C$3:$C$296,Samlet!$E4012)</f>
        <v>202190</v>
      </c>
      <c r="H4012" s="8">
        <f>SUMIFS(Baggrundsvariable!E$3:E$296,Baggrundsvariable!$A$3:$A$296,Samlet!$C4012,Baggrundsvariable!$C$3:$C$296,Samlet!$E4012)</f>
        <v>0.34166666666666662</v>
      </c>
      <c r="I4012" s="8">
        <f>SUMIFS(Baggrundsvariable!F$3:F$296,Baggrundsvariable!$A$3:$A$296,Samlet!$C4012,Baggrundsvariable!$C$3:$C$296,Samlet!$E4012)</f>
        <v>2.9</v>
      </c>
      <c r="J4012" s="8">
        <f>SUMIFS(Baggrundsvariable!G$3:G$296,Baggrundsvariable!$A$3:$A$296,Samlet!$C4012,Baggrundsvariable!$C$3:$C$296,Samlet!$E4012)</f>
        <v>22.1</v>
      </c>
      <c r="K4012" s="8">
        <f>SUMIFS(Baggrundsvariable!H$3:H$296,Baggrundsvariable!$A$3:$A$296,Samlet!$C4012,Baggrundsvariable!$C$3:$C$296,Samlet!$E4012)</f>
        <v>12.3</v>
      </c>
      <c r="L4012" s="8">
        <f>SUMIFS(Baggrundsvariable!I$3:I$296,Baggrundsvariable!$A$3:$A$296,Samlet!$C4012,Baggrundsvariable!$C$3:$C$296,Samlet!$E4012)</f>
        <v>3.911355707336249</v>
      </c>
    </row>
    <row r="4013" spans="1:12">
      <c r="A4013">
        <v>7970</v>
      </c>
      <c r="B4013" t="s">
        <v>1063</v>
      </c>
      <c r="C4013">
        <v>773</v>
      </c>
      <c r="D4013" t="s">
        <v>1313</v>
      </c>
      <c r="E4013">
        <v>2019</v>
      </c>
      <c r="F4013" s="15">
        <f>IF(VLOOKUP(IF($A4013&lt;1500,'BM011'!$D$5,IF($A4013&lt;1800,'BM011'!$D$5,IF($A4013&lt;2000,'BM011'!$D$5,$A4013))),'BM011'!$D$5:$U$607,'BM011'!U$609,0)="BRUG KOM",VLOOKUP($C4013,'BM010'!$C$5:$T$102,'BM010'!T$104,0),VLOOKUP(IF($A4013&lt;1500,'BM011'!$D$5,IF($A4013&lt;1800,'BM011'!$D$5,IF($A4013&lt;2000,'BM011'!$D$5,$A4013))),'BM011'!$D$5:$U$607,'BM011'!U$609,0))</f>
        <v>3097</v>
      </c>
      <c r="G4013">
        <f>SUMIFS(Baggrundsvariable!D$3:D$296,Baggrundsvariable!$A$3:$A$296,Samlet!$C4013,Baggrundsvariable!$C$3:$C$296,Samlet!$E4013)</f>
        <v>202190</v>
      </c>
      <c r="H4013" s="8">
        <f>SUMIFS(Baggrundsvariable!E$3:E$296,Baggrundsvariable!$A$3:$A$296,Samlet!$C4013,Baggrundsvariable!$C$3:$C$296,Samlet!$E4013)</f>
        <v>0.34166666666666662</v>
      </c>
      <c r="I4013" s="8">
        <f>SUMIFS(Baggrundsvariable!F$3:F$296,Baggrundsvariable!$A$3:$A$296,Samlet!$C4013,Baggrundsvariable!$C$3:$C$296,Samlet!$E4013)</f>
        <v>2.9</v>
      </c>
      <c r="J4013" s="8">
        <f>SUMIFS(Baggrundsvariable!G$3:G$296,Baggrundsvariable!$A$3:$A$296,Samlet!$C4013,Baggrundsvariable!$C$3:$C$296,Samlet!$E4013)</f>
        <v>22.1</v>
      </c>
      <c r="K4013" s="8">
        <f>SUMIFS(Baggrundsvariable!H$3:H$296,Baggrundsvariable!$A$3:$A$296,Samlet!$C4013,Baggrundsvariable!$C$3:$C$296,Samlet!$E4013)</f>
        <v>12.3</v>
      </c>
      <c r="L4013" s="8">
        <f>SUMIFS(Baggrundsvariable!I$3:I$296,Baggrundsvariable!$A$3:$A$296,Samlet!$C4013,Baggrundsvariable!$C$3:$C$296,Samlet!$E4013)</f>
        <v>3.911355707336249</v>
      </c>
    </row>
    <row r="4014" spans="1:12">
      <c r="A4014">
        <v>7980</v>
      </c>
      <c r="B4014" t="s">
        <v>1064</v>
      </c>
      <c r="C4014">
        <v>773</v>
      </c>
      <c r="D4014" t="s">
        <v>1313</v>
      </c>
      <c r="E4014">
        <v>2019</v>
      </c>
      <c r="F4014" s="15">
        <f>IF(VLOOKUP(IF($A4014&lt;1500,'BM011'!$D$5,IF($A4014&lt;1800,'BM011'!$D$5,IF($A4014&lt;2000,'BM011'!$D$5,$A4014))),'BM011'!$D$5:$U$607,'BM011'!U$609,0)="BRUG KOM",VLOOKUP($C4014,'BM010'!$C$5:$T$102,'BM010'!T$104,0),VLOOKUP(IF($A4014&lt;1500,'BM011'!$D$5,IF($A4014&lt;1800,'BM011'!$D$5,IF($A4014&lt;2000,'BM011'!$D$5,$A4014))),'BM011'!$D$5:$U$607,'BM011'!U$609,0))</f>
        <v>5215.25</v>
      </c>
      <c r="G4014">
        <f>SUMIFS(Baggrundsvariable!D$3:D$296,Baggrundsvariable!$A$3:$A$296,Samlet!$C4014,Baggrundsvariable!$C$3:$C$296,Samlet!$E4014)</f>
        <v>202190</v>
      </c>
      <c r="H4014" s="8">
        <f>SUMIFS(Baggrundsvariable!E$3:E$296,Baggrundsvariable!$A$3:$A$296,Samlet!$C4014,Baggrundsvariable!$C$3:$C$296,Samlet!$E4014)</f>
        <v>0.34166666666666662</v>
      </c>
      <c r="I4014" s="8">
        <f>SUMIFS(Baggrundsvariable!F$3:F$296,Baggrundsvariable!$A$3:$A$296,Samlet!$C4014,Baggrundsvariable!$C$3:$C$296,Samlet!$E4014)</f>
        <v>2.9</v>
      </c>
      <c r="J4014" s="8">
        <f>SUMIFS(Baggrundsvariable!G$3:G$296,Baggrundsvariable!$A$3:$A$296,Samlet!$C4014,Baggrundsvariable!$C$3:$C$296,Samlet!$E4014)</f>
        <v>22.1</v>
      </c>
      <c r="K4014" s="8">
        <f>SUMIFS(Baggrundsvariable!H$3:H$296,Baggrundsvariable!$A$3:$A$296,Samlet!$C4014,Baggrundsvariable!$C$3:$C$296,Samlet!$E4014)</f>
        <v>12.3</v>
      </c>
      <c r="L4014" s="8">
        <f>SUMIFS(Baggrundsvariable!I$3:I$296,Baggrundsvariable!$A$3:$A$296,Samlet!$C4014,Baggrundsvariable!$C$3:$C$296,Samlet!$E4014)</f>
        <v>3.911355707336249</v>
      </c>
    </row>
    <row r="4015" spans="1:12">
      <c r="A4015">
        <v>7990</v>
      </c>
      <c r="B4015" t="s">
        <v>1065</v>
      </c>
      <c r="C4015">
        <v>773</v>
      </c>
      <c r="D4015" t="s">
        <v>1313</v>
      </c>
      <c r="E4015">
        <v>2019</v>
      </c>
      <c r="F4015" s="15">
        <f>IF(VLOOKUP(IF($A4015&lt;1500,'BM011'!$D$5,IF($A4015&lt;1800,'BM011'!$D$5,IF($A4015&lt;2000,'BM011'!$D$5,$A4015))),'BM011'!$D$5:$U$607,'BM011'!U$609,0)="BRUG KOM",VLOOKUP($C4015,'BM010'!$C$5:$T$102,'BM010'!T$104,0),VLOOKUP(IF($A4015&lt;1500,'BM011'!$D$5,IF($A4015&lt;1800,'BM011'!$D$5,IF($A4015&lt;2000,'BM011'!$D$5,$A4015))),'BM011'!$D$5:$U$607,'BM011'!U$609,0))</f>
        <v>5215.25</v>
      </c>
      <c r="G4015">
        <f>SUMIFS(Baggrundsvariable!D$3:D$296,Baggrundsvariable!$A$3:$A$296,Samlet!$C4015,Baggrundsvariable!$C$3:$C$296,Samlet!$E4015)</f>
        <v>202190</v>
      </c>
      <c r="H4015" s="8">
        <f>SUMIFS(Baggrundsvariable!E$3:E$296,Baggrundsvariable!$A$3:$A$296,Samlet!$C4015,Baggrundsvariable!$C$3:$C$296,Samlet!$E4015)</f>
        <v>0.34166666666666662</v>
      </c>
      <c r="I4015" s="8">
        <f>SUMIFS(Baggrundsvariable!F$3:F$296,Baggrundsvariable!$A$3:$A$296,Samlet!$C4015,Baggrundsvariable!$C$3:$C$296,Samlet!$E4015)</f>
        <v>2.9</v>
      </c>
      <c r="J4015" s="8">
        <f>SUMIFS(Baggrundsvariable!G$3:G$296,Baggrundsvariable!$A$3:$A$296,Samlet!$C4015,Baggrundsvariable!$C$3:$C$296,Samlet!$E4015)</f>
        <v>22.1</v>
      </c>
      <c r="K4015" s="8">
        <f>SUMIFS(Baggrundsvariable!H$3:H$296,Baggrundsvariable!$A$3:$A$296,Samlet!$C4015,Baggrundsvariable!$C$3:$C$296,Samlet!$E4015)</f>
        <v>12.3</v>
      </c>
      <c r="L4015" s="8">
        <f>SUMIFS(Baggrundsvariable!I$3:I$296,Baggrundsvariable!$A$3:$A$296,Samlet!$C4015,Baggrundsvariable!$C$3:$C$296,Samlet!$E4015)</f>
        <v>3.911355707336249</v>
      </c>
    </row>
    <row r="4016" spans="1:12">
      <c r="A4016">
        <v>8000</v>
      </c>
      <c r="B4016" t="s">
        <v>1066</v>
      </c>
      <c r="C4016">
        <v>751</v>
      </c>
      <c r="D4016" t="s">
        <v>1314</v>
      </c>
      <c r="E4016">
        <v>2019</v>
      </c>
      <c r="F4016" s="15">
        <f>IF(VLOOKUP(IF($A4016&lt;1500,'BM011'!$D$5,IF($A4016&lt;1800,'BM011'!$D$5,IF($A4016&lt;2000,'BM011'!$D$5,$A4016))),'BM011'!$D$5:$U$607,'BM011'!U$609,0)="BRUG KOM",VLOOKUP($C4016,'BM010'!$C$5:$T$102,'BM010'!T$104,0),VLOOKUP(IF($A4016&lt;1500,'BM011'!$D$5,IF($A4016&lt;1800,'BM011'!$D$5,IF($A4016&lt;2000,'BM011'!$D$5,$A4016))),'BM011'!$D$5:$U$607,'BM011'!U$609,0))</f>
        <v>37487.5</v>
      </c>
      <c r="G4016">
        <f>SUMIFS(Baggrundsvariable!D$3:D$296,Baggrundsvariable!$A$3:$A$296,Samlet!$C4016,Baggrundsvariable!$C$3:$C$296,Samlet!$E4016)</f>
        <v>234439</v>
      </c>
      <c r="H4016" s="8">
        <f>SUMIFS(Baggrundsvariable!E$3:E$296,Baggrundsvariable!$A$3:$A$296,Samlet!$C4016,Baggrundsvariable!$C$3:$C$296,Samlet!$E4016)</f>
        <v>0.79166666666666663</v>
      </c>
      <c r="I4016" s="8">
        <f>SUMIFS(Baggrundsvariable!F$3:F$296,Baggrundsvariable!$A$3:$A$296,Samlet!$C4016,Baggrundsvariable!$C$3:$C$296,Samlet!$E4016)</f>
        <v>6.5</v>
      </c>
      <c r="J4016" s="8">
        <f>SUMIFS(Baggrundsvariable!G$3:G$296,Baggrundsvariable!$A$3:$A$296,Samlet!$C4016,Baggrundsvariable!$C$3:$C$296,Samlet!$E4016)</f>
        <v>26.4</v>
      </c>
      <c r="K4016" s="8">
        <f>SUMIFS(Baggrundsvariable!H$3:H$296,Baggrundsvariable!$A$3:$A$296,Samlet!$C4016,Baggrundsvariable!$C$3:$C$296,Samlet!$E4016)</f>
        <v>13.1</v>
      </c>
      <c r="L4016" s="8">
        <f>SUMIFS(Baggrundsvariable!I$3:I$296,Baggrundsvariable!$A$3:$A$296,Samlet!$C4016,Baggrundsvariable!$C$3:$C$296,Samlet!$E4016)</f>
        <v>11.757828587172346</v>
      </c>
    </row>
    <row r="4017" spans="1:12">
      <c r="A4017">
        <v>8200</v>
      </c>
      <c r="B4017" t="s">
        <v>1067</v>
      </c>
      <c r="C4017">
        <v>751</v>
      </c>
      <c r="D4017" t="s">
        <v>1314</v>
      </c>
      <c r="E4017">
        <v>2019</v>
      </c>
      <c r="F4017" s="15">
        <f>IF(VLOOKUP(IF($A4017&lt;1500,'BM011'!$D$5,IF($A4017&lt;1800,'BM011'!$D$5,IF($A4017&lt;2000,'BM011'!$D$5,$A4017))),'BM011'!$D$5:$U$607,'BM011'!U$609,0)="BRUG KOM",VLOOKUP($C4017,'BM010'!$C$5:$T$102,'BM010'!T$104,0),VLOOKUP(IF($A4017&lt;1500,'BM011'!$D$5,IF($A4017&lt;1800,'BM011'!$D$5,IF($A4017&lt;2000,'BM011'!$D$5,$A4017))),'BM011'!$D$5:$U$607,'BM011'!U$609,0))</f>
        <v>27332</v>
      </c>
      <c r="G4017">
        <f>SUMIFS(Baggrundsvariable!D$3:D$296,Baggrundsvariable!$A$3:$A$296,Samlet!$C4017,Baggrundsvariable!$C$3:$C$296,Samlet!$E4017)</f>
        <v>234439</v>
      </c>
      <c r="H4017" s="8">
        <f>SUMIFS(Baggrundsvariable!E$3:E$296,Baggrundsvariable!$A$3:$A$296,Samlet!$C4017,Baggrundsvariable!$C$3:$C$296,Samlet!$E4017)</f>
        <v>0.79166666666666663</v>
      </c>
      <c r="I4017" s="8">
        <f>SUMIFS(Baggrundsvariable!F$3:F$296,Baggrundsvariable!$A$3:$A$296,Samlet!$C4017,Baggrundsvariable!$C$3:$C$296,Samlet!$E4017)</f>
        <v>6.5</v>
      </c>
      <c r="J4017" s="8">
        <f>SUMIFS(Baggrundsvariable!G$3:G$296,Baggrundsvariable!$A$3:$A$296,Samlet!$C4017,Baggrundsvariable!$C$3:$C$296,Samlet!$E4017)</f>
        <v>26.4</v>
      </c>
      <c r="K4017" s="8">
        <f>SUMIFS(Baggrundsvariable!H$3:H$296,Baggrundsvariable!$A$3:$A$296,Samlet!$C4017,Baggrundsvariable!$C$3:$C$296,Samlet!$E4017)</f>
        <v>13.1</v>
      </c>
      <c r="L4017" s="8">
        <f>SUMIFS(Baggrundsvariable!I$3:I$296,Baggrundsvariable!$A$3:$A$296,Samlet!$C4017,Baggrundsvariable!$C$3:$C$296,Samlet!$E4017)</f>
        <v>11.757828587172346</v>
      </c>
    </row>
    <row r="4018" spans="1:12">
      <c r="A4018">
        <v>8210</v>
      </c>
      <c r="B4018" t="s">
        <v>1068</v>
      </c>
      <c r="C4018">
        <v>751</v>
      </c>
      <c r="D4018" t="s">
        <v>1314</v>
      </c>
      <c r="E4018">
        <v>2019</v>
      </c>
      <c r="F4018" s="15">
        <f>IF(VLOOKUP(IF($A4018&lt;1500,'BM011'!$D$5,IF($A4018&lt;1800,'BM011'!$D$5,IF($A4018&lt;2000,'BM011'!$D$5,$A4018))),'BM011'!$D$5:$U$607,'BM011'!U$609,0)="BRUG KOM",VLOOKUP($C4018,'BM010'!$C$5:$T$102,'BM010'!T$104,0),VLOOKUP(IF($A4018&lt;1500,'BM011'!$D$5,IF($A4018&lt;1800,'BM011'!$D$5,IF($A4018&lt;2000,'BM011'!$D$5,$A4018))),'BM011'!$D$5:$U$607,'BM011'!U$609,0))</f>
        <v>22579.75</v>
      </c>
      <c r="G4018">
        <f>SUMIFS(Baggrundsvariable!D$3:D$296,Baggrundsvariable!$A$3:$A$296,Samlet!$C4018,Baggrundsvariable!$C$3:$C$296,Samlet!$E4018)</f>
        <v>234439</v>
      </c>
      <c r="H4018" s="8">
        <f>SUMIFS(Baggrundsvariable!E$3:E$296,Baggrundsvariable!$A$3:$A$296,Samlet!$C4018,Baggrundsvariable!$C$3:$C$296,Samlet!$E4018)</f>
        <v>0.79166666666666663</v>
      </c>
      <c r="I4018" s="8">
        <f>SUMIFS(Baggrundsvariable!F$3:F$296,Baggrundsvariable!$A$3:$A$296,Samlet!$C4018,Baggrundsvariable!$C$3:$C$296,Samlet!$E4018)</f>
        <v>6.5</v>
      </c>
      <c r="J4018" s="8">
        <f>SUMIFS(Baggrundsvariable!G$3:G$296,Baggrundsvariable!$A$3:$A$296,Samlet!$C4018,Baggrundsvariable!$C$3:$C$296,Samlet!$E4018)</f>
        <v>26.4</v>
      </c>
      <c r="K4018" s="8">
        <f>SUMIFS(Baggrundsvariable!H$3:H$296,Baggrundsvariable!$A$3:$A$296,Samlet!$C4018,Baggrundsvariable!$C$3:$C$296,Samlet!$E4018)</f>
        <v>13.1</v>
      </c>
      <c r="L4018" s="8">
        <f>SUMIFS(Baggrundsvariable!I$3:I$296,Baggrundsvariable!$A$3:$A$296,Samlet!$C4018,Baggrundsvariable!$C$3:$C$296,Samlet!$E4018)</f>
        <v>11.757828587172346</v>
      </c>
    </row>
    <row r="4019" spans="1:12">
      <c r="A4019">
        <v>8220</v>
      </c>
      <c r="B4019" t="s">
        <v>1069</v>
      </c>
      <c r="C4019">
        <v>751</v>
      </c>
      <c r="D4019" t="s">
        <v>1314</v>
      </c>
      <c r="E4019">
        <v>2019</v>
      </c>
      <c r="F4019" s="15">
        <f>IF(VLOOKUP(IF($A4019&lt;1500,'BM011'!$D$5,IF($A4019&lt;1800,'BM011'!$D$5,IF($A4019&lt;2000,'BM011'!$D$5,$A4019))),'BM011'!$D$5:$U$607,'BM011'!U$609,0)="BRUG KOM",VLOOKUP($C4019,'BM010'!$C$5:$T$102,'BM010'!T$104,0),VLOOKUP(IF($A4019&lt;1500,'BM011'!$D$5,IF($A4019&lt;1800,'BM011'!$D$5,IF($A4019&lt;2000,'BM011'!$D$5,$A4019))),'BM011'!$D$5:$U$607,'BM011'!U$609,0))</f>
        <v>23124.25</v>
      </c>
      <c r="G4019">
        <f>SUMIFS(Baggrundsvariable!D$3:D$296,Baggrundsvariable!$A$3:$A$296,Samlet!$C4019,Baggrundsvariable!$C$3:$C$296,Samlet!$E4019)</f>
        <v>234439</v>
      </c>
      <c r="H4019" s="8">
        <f>SUMIFS(Baggrundsvariable!E$3:E$296,Baggrundsvariable!$A$3:$A$296,Samlet!$C4019,Baggrundsvariable!$C$3:$C$296,Samlet!$E4019)</f>
        <v>0.79166666666666663</v>
      </c>
      <c r="I4019" s="8">
        <f>SUMIFS(Baggrundsvariable!F$3:F$296,Baggrundsvariable!$A$3:$A$296,Samlet!$C4019,Baggrundsvariable!$C$3:$C$296,Samlet!$E4019)</f>
        <v>6.5</v>
      </c>
      <c r="J4019" s="8">
        <f>SUMIFS(Baggrundsvariable!G$3:G$296,Baggrundsvariable!$A$3:$A$296,Samlet!$C4019,Baggrundsvariable!$C$3:$C$296,Samlet!$E4019)</f>
        <v>26.4</v>
      </c>
      <c r="K4019" s="8">
        <f>SUMIFS(Baggrundsvariable!H$3:H$296,Baggrundsvariable!$A$3:$A$296,Samlet!$C4019,Baggrundsvariable!$C$3:$C$296,Samlet!$E4019)</f>
        <v>13.1</v>
      </c>
      <c r="L4019" s="8">
        <f>SUMIFS(Baggrundsvariable!I$3:I$296,Baggrundsvariable!$A$3:$A$296,Samlet!$C4019,Baggrundsvariable!$C$3:$C$296,Samlet!$E4019)</f>
        <v>11.757828587172346</v>
      </c>
    </row>
    <row r="4020" spans="1:12">
      <c r="A4020">
        <v>8230</v>
      </c>
      <c r="B4020" t="s">
        <v>1071</v>
      </c>
      <c r="C4020">
        <v>751</v>
      </c>
      <c r="D4020" t="s">
        <v>1314</v>
      </c>
      <c r="E4020">
        <v>2019</v>
      </c>
      <c r="F4020" s="15">
        <f>IF(VLOOKUP(IF($A4020&lt;1500,'BM011'!$D$5,IF($A4020&lt;1800,'BM011'!$D$5,IF($A4020&lt;2000,'BM011'!$D$5,$A4020))),'BM011'!$D$5:$U$607,'BM011'!U$609,0)="BRUG KOM",VLOOKUP($C4020,'BM010'!$C$5:$T$102,'BM010'!T$104,0),VLOOKUP(IF($A4020&lt;1500,'BM011'!$D$5,IF($A4020&lt;1800,'BM011'!$D$5,IF($A4020&lt;2000,'BM011'!$D$5,$A4020))),'BM011'!$D$5:$U$607,'BM011'!U$609,0))</f>
        <v>27442</v>
      </c>
      <c r="G4020">
        <f>SUMIFS(Baggrundsvariable!D$3:D$296,Baggrundsvariable!$A$3:$A$296,Samlet!$C4020,Baggrundsvariable!$C$3:$C$296,Samlet!$E4020)</f>
        <v>234439</v>
      </c>
      <c r="H4020" s="8">
        <f>SUMIFS(Baggrundsvariable!E$3:E$296,Baggrundsvariable!$A$3:$A$296,Samlet!$C4020,Baggrundsvariable!$C$3:$C$296,Samlet!$E4020)</f>
        <v>0.79166666666666663</v>
      </c>
      <c r="I4020" s="8">
        <f>SUMIFS(Baggrundsvariable!F$3:F$296,Baggrundsvariable!$A$3:$A$296,Samlet!$C4020,Baggrundsvariable!$C$3:$C$296,Samlet!$E4020)</f>
        <v>6.5</v>
      </c>
      <c r="J4020" s="8">
        <f>SUMIFS(Baggrundsvariable!G$3:G$296,Baggrundsvariable!$A$3:$A$296,Samlet!$C4020,Baggrundsvariable!$C$3:$C$296,Samlet!$E4020)</f>
        <v>26.4</v>
      </c>
      <c r="K4020" s="8">
        <f>SUMIFS(Baggrundsvariable!H$3:H$296,Baggrundsvariable!$A$3:$A$296,Samlet!$C4020,Baggrundsvariable!$C$3:$C$296,Samlet!$E4020)</f>
        <v>13.1</v>
      </c>
      <c r="L4020" s="8">
        <f>SUMIFS(Baggrundsvariable!I$3:I$296,Baggrundsvariable!$A$3:$A$296,Samlet!$C4020,Baggrundsvariable!$C$3:$C$296,Samlet!$E4020)</f>
        <v>11.757828587172346</v>
      </c>
    </row>
    <row r="4021" spans="1:12">
      <c r="A4021">
        <v>8240</v>
      </c>
      <c r="B4021" t="s">
        <v>1072</v>
      </c>
      <c r="C4021">
        <v>751</v>
      </c>
      <c r="D4021" t="s">
        <v>1314</v>
      </c>
      <c r="E4021">
        <v>2019</v>
      </c>
      <c r="F4021" s="15">
        <f>IF(VLOOKUP(IF($A4021&lt;1500,'BM011'!$D$5,IF($A4021&lt;1800,'BM011'!$D$5,IF($A4021&lt;2000,'BM011'!$D$5,$A4021))),'BM011'!$D$5:$U$607,'BM011'!U$609,0)="BRUG KOM",VLOOKUP($C4021,'BM010'!$C$5:$T$102,'BM010'!T$104,0),VLOOKUP(IF($A4021&lt;1500,'BM011'!$D$5,IF($A4021&lt;1800,'BM011'!$D$5,IF($A4021&lt;2000,'BM011'!$D$5,$A4021))),'BM011'!$D$5:$U$607,'BM011'!U$609,0))</f>
        <v>30179</v>
      </c>
      <c r="G4021">
        <f>SUMIFS(Baggrundsvariable!D$3:D$296,Baggrundsvariable!$A$3:$A$296,Samlet!$C4021,Baggrundsvariable!$C$3:$C$296,Samlet!$E4021)</f>
        <v>234439</v>
      </c>
      <c r="H4021" s="8">
        <f>SUMIFS(Baggrundsvariable!E$3:E$296,Baggrundsvariable!$A$3:$A$296,Samlet!$C4021,Baggrundsvariable!$C$3:$C$296,Samlet!$E4021)</f>
        <v>0.79166666666666663</v>
      </c>
      <c r="I4021" s="8">
        <f>SUMIFS(Baggrundsvariable!F$3:F$296,Baggrundsvariable!$A$3:$A$296,Samlet!$C4021,Baggrundsvariable!$C$3:$C$296,Samlet!$E4021)</f>
        <v>6.5</v>
      </c>
      <c r="J4021" s="8">
        <f>SUMIFS(Baggrundsvariable!G$3:G$296,Baggrundsvariable!$A$3:$A$296,Samlet!$C4021,Baggrundsvariable!$C$3:$C$296,Samlet!$E4021)</f>
        <v>26.4</v>
      </c>
      <c r="K4021" s="8">
        <f>SUMIFS(Baggrundsvariable!H$3:H$296,Baggrundsvariable!$A$3:$A$296,Samlet!$C4021,Baggrundsvariable!$C$3:$C$296,Samlet!$E4021)</f>
        <v>13.1</v>
      </c>
      <c r="L4021" s="8">
        <f>SUMIFS(Baggrundsvariable!I$3:I$296,Baggrundsvariable!$A$3:$A$296,Samlet!$C4021,Baggrundsvariable!$C$3:$C$296,Samlet!$E4021)</f>
        <v>11.757828587172346</v>
      </c>
    </row>
    <row r="4022" spans="1:12">
      <c r="A4022">
        <v>8245</v>
      </c>
      <c r="B4022" t="s">
        <v>1070</v>
      </c>
      <c r="C4022">
        <v>751</v>
      </c>
      <c r="D4022" t="s">
        <v>1314</v>
      </c>
      <c r="E4022">
        <v>2019</v>
      </c>
      <c r="F4022" s="15" t="e">
        <f>IF(VLOOKUP(IF($A4022&lt;1500,'BM011'!$D$5,IF($A4022&lt;1800,'BM011'!$D$5,IF($A4022&lt;2000,'BM011'!$D$5,$A4022))),'BM011'!$D$5:$U$607,'BM011'!U$609,0)="BRUG KOM",VLOOKUP($C4022,'BM010'!$C$5:$T$102,'BM010'!T$104,0),VLOOKUP(IF($A4022&lt;1500,'BM011'!$D$5,IF($A4022&lt;1800,'BM011'!$D$5,IF($A4022&lt;2000,'BM011'!$D$5,$A4022))),'BM011'!$D$5:$U$607,'BM011'!U$609,0))</f>
        <v>#N/A</v>
      </c>
      <c r="G4022">
        <f>SUMIFS(Baggrundsvariable!D$3:D$296,Baggrundsvariable!$A$3:$A$296,Samlet!$C4022,Baggrundsvariable!$C$3:$C$296,Samlet!$E4022)</f>
        <v>234439</v>
      </c>
      <c r="H4022" s="8">
        <f>SUMIFS(Baggrundsvariable!E$3:E$296,Baggrundsvariable!$A$3:$A$296,Samlet!$C4022,Baggrundsvariable!$C$3:$C$296,Samlet!$E4022)</f>
        <v>0.79166666666666663</v>
      </c>
      <c r="I4022" s="8">
        <f>SUMIFS(Baggrundsvariable!F$3:F$296,Baggrundsvariable!$A$3:$A$296,Samlet!$C4022,Baggrundsvariable!$C$3:$C$296,Samlet!$E4022)</f>
        <v>6.5</v>
      </c>
      <c r="J4022" s="8">
        <f>SUMIFS(Baggrundsvariable!G$3:G$296,Baggrundsvariable!$A$3:$A$296,Samlet!$C4022,Baggrundsvariable!$C$3:$C$296,Samlet!$E4022)</f>
        <v>26.4</v>
      </c>
      <c r="K4022" s="8">
        <f>SUMIFS(Baggrundsvariable!H$3:H$296,Baggrundsvariable!$A$3:$A$296,Samlet!$C4022,Baggrundsvariable!$C$3:$C$296,Samlet!$E4022)</f>
        <v>13.1</v>
      </c>
      <c r="L4022" s="8">
        <f>SUMIFS(Baggrundsvariable!I$3:I$296,Baggrundsvariable!$A$3:$A$296,Samlet!$C4022,Baggrundsvariable!$C$3:$C$296,Samlet!$E4022)</f>
        <v>11.757828587172346</v>
      </c>
    </row>
    <row r="4023" spans="1:12">
      <c r="A4023">
        <v>8250</v>
      </c>
      <c r="B4023" t="s">
        <v>1073</v>
      </c>
      <c r="C4023">
        <v>751</v>
      </c>
      <c r="D4023" t="s">
        <v>1314</v>
      </c>
      <c r="E4023">
        <v>2019</v>
      </c>
      <c r="F4023" s="15">
        <f>IF(VLOOKUP(IF($A4023&lt;1500,'BM011'!$D$5,IF($A4023&lt;1800,'BM011'!$D$5,IF($A4023&lt;2000,'BM011'!$D$5,$A4023))),'BM011'!$D$5:$U$607,'BM011'!U$609,0)="BRUG KOM",VLOOKUP($C4023,'BM010'!$C$5:$T$102,'BM010'!T$104,0),VLOOKUP(IF($A4023&lt;1500,'BM011'!$D$5,IF($A4023&lt;1800,'BM011'!$D$5,IF($A4023&lt;2000,'BM011'!$D$5,$A4023))),'BM011'!$D$5:$U$607,'BM011'!U$609,0))</f>
        <v>24793.5</v>
      </c>
      <c r="G4023">
        <f>SUMIFS(Baggrundsvariable!D$3:D$296,Baggrundsvariable!$A$3:$A$296,Samlet!$C4023,Baggrundsvariable!$C$3:$C$296,Samlet!$E4023)</f>
        <v>234439</v>
      </c>
      <c r="H4023" s="8">
        <f>SUMIFS(Baggrundsvariable!E$3:E$296,Baggrundsvariable!$A$3:$A$296,Samlet!$C4023,Baggrundsvariable!$C$3:$C$296,Samlet!$E4023)</f>
        <v>0.79166666666666663</v>
      </c>
      <c r="I4023" s="8">
        <f>SUMIFS(Baggrundsvariable!F$3:F$296,Baggrundsvariable!$A$3:$A$296,Samlet!$C4023,Baggrundsvariable!$C$3:$C$296,Samlet!$E4023)</f>
        <v>6.5</v>
      </c>
      <c r="J4023" s="8">
        <f>SUMIFS(Baggrundsvariable!G$3:G$296,Baggrundsvariable!$A$3:$A$296,Samlet!$C4023,Baggrundsvariable!$C$3:$C$296,Samlet!$E4023)</f>
        <v>26.4</v>
      </c>
      <c r="K4023" s="8">
        <f>SUMIFS(Baggrundsvariable!H$3:H$296,Baggrundsvariable!$A$3:$A$296,Samlet!$C4023,Baggrundsvariable!$C$3:$C$296,Samlet!$E4023)</f>
        <v>13.1</v>
      </c>
      <c r="L4023" s="8">
        <f>SUMIFS(Baggrundsvariable!I$3:I$296,Baggrundsvariable!$A$3:$A$296,Samlet!$C4023,Baggrundsvariable!$C$3:$C$296,Samlet!$E4023)</f>
        <v>11.757828587172346</v>
      </c>
    </row>
    <row r="4024" spans="1:12">
      <c r="A4024">
        <v>8260</v>
      </c>
      <c r="B4024" t="s">
        <v>1074</v>
      </c>
      <c r="C4024">
        <v>751</v>
      </c>
      <c r="D4024" t="s">
        <v>1314</v>
      </c>
      <c r="E4024">
        <v>2019</v>
      </c>
      <c r="F4024" s="15">
        <f>IF(VLOOKUP(IF($A4024&lt;1500,'BM011'!$D$5,IF($A4024&lt;1800,'BM011'!$D$5,IF($A4024&lt;2000,'BM011'!$D$5,$A4024))),'BM011'!$D$5:$U$607,'BM011'!U$609,0)="BRUG KOM",VLOOKUP($C4024,'BM010'!$C$5:$T$102,'BM010'!T$104,0),VLOOKUP(IF($A4024&lt;1500,'BM011'!$D$5,IF($A4024&lt;1800,'BM011'!$D$5,IF($A4024&lt;2000,'BM011'!$D$5,$A4024))),'BM011'!$D$5:$U$607,'BM011'!U$609,0))</f>
        <v>23908.25</v>
      </c>
      <c r="G4024">
        <f>SUMIFS(Baggrundsvariable!D$3:D$296,Baggrundsvariable!$A$3:$A$296,Samlet!$C4024,Baggrundsvariable!$C$3:$C$296,Samlet!$E4024)</f>
        <v>234439</v>
      </c>
      <c r="H4024" s="8">
        <f>SUMIFS(Baggrundsvariable!E$3:E$296,Baggrundsvariable!$A$3:$A$296,Samlet!$C4024,Baggrundsvariable!$C$3:$C$296,Samlet!$E4024)</f>
        <v>0.79166666666666663</v>
      </c>
      <c r="I4024" s="8">
        <f>SUMIFS(Baggrundsvariable!F$3:F$296,Baggrundsvariable!$A$3:$A$296,Samlet!$C4024,Baggrundsvariable!$C$3:$C$296,Samlet!$E4024)</f>
        <v>6.5</v>
      </c>
      <c r="J4024" s="8">
        <f>SUMIFS(Baggrundsvariable!G$3:G$296,Baggrundsvariable!$A$3:$A$296,Samlet!$C4024,Baggrundsvariable!$C$3:$C$296,Samlet!$E4024)</f>
        <v>26.4</v>
      </c>
      <c r="K4024" s="8">
        <f>SUMIFS(Baggrundsvariable!H$3:H$296,Baggrundsvariable!$A$3:$A$296,Samlet!$C4024,Baggrundsvariable!$C$3:$C$296,Samlet!$E4024)</f>
        <v>13.1</v>
      </c>
      <c r="L4024" s="8">
        <f>SUMIFS(Baggrundsvariable!I$3:I$296,Baggrundsvariable!$A$3:$A$296,Samlet!$C4024,Baggrundsvariable!$C$3:$C$296,Samlet!$E4024)</f>
        <v>11.757828587172346</v>
      </c>
    </row>
    <row r="4025" spans="1:12">
      <c r="A4025">
        <v>8270</v>
      </c>
      <c r="B4025" t="s">
        <v>1075</v>
      </c>
      <c r="C4025">
        <v>751</v>
      </c>
      <c r="D4025" t="s">
        <v>1314</v>
      </c>
      <c r="E4025">
        <v>2019</v>
      </c>
      <c r="F4025" s="15">
        <f>IF(VLOOKUP(IF($A4025&lt;1500,'BM011'!$D$5,IF($A4025&lt;1800,'BM011'!$D$5,IF($A4025&lt;2000,'BM011'!$D$5,$A4025))),'BM011'!$D$5:$U$607,'BM011'!U$609,0)="BRUG KOM",VLOOKUP($C4025,'BM010'!$C$5:$T$102,'BM010'!T$104,0),VLOOKUP(IF($A4025&lt;1500,'BM011'!$D$5,IF($A4025&lt;1800,'BM011'!$D$5,IF($A4025&lt;2000,'BM011'!$D$5,$A4025))),'BM011'!$D$5:$U$607,'BM011'!U$609,0))</f>
        <v>27866.5</v>
      </c>
      <c r="G4025">
        <f>SUMIFS(Baggrundsvariable!D$3:D$296,Baggrundsvariable!$A$3:$A$296,Samlet!$C4025,Baggrundsvariable!$C$3:$C$296,Samlet!$E4025)</f>
        <v>234439</v>
      </c>
      <c r="H4025" s="8">
        <f>SUMIFS(Baggrundsvariable!E$3:E$296,Baggrundsvariable!$A$3:$A$296,Samlet!$C4025,Baggrundsvariable!$C$3:$C$296,Samlet!$E4025)</f>
        <v>0.79166666666666663</v>
      </c>
      <c r="I4025" s="8">
        <f>SUMIFS(Baggrundsvariable!F$3:F$296,Baggrundsvariable!$A$3:$A$296,Samlet!$C4025,Baggrundsvariable!$C$3:$C$296,Samlet!$E4025)</f>
        <v>6.5</v>
      </c>
      <c r="J4025" s="8">
        <f>SUMIFS(Baggrundsvariable!G$3:G$296,Baggrundsvariable!$A$3:$A$296,Samlet!$C4025,Baggrundsvariable!$C$3:$C$296,Samlet!$E4025)</f>
        <v>26.4</v>
      </c>
      <c r="K4025" s="8">
        <f>SUMIFS(Baggrundsvariable!H$3:H$296,Baggrundsvariable!$A$3:$A$296,Samlet!$C4025,Baggrundsvariable!$C$3:$C$296,Samlet!$E4025)</f>
        <v>13.1</v>
      </c>
      <c r="L4025" s="8">
        <f>SUMIFS(Baggrundsvariable!I$3:I$296,Baggrundsvariable!$A$3:$A$296,Samlet!$C4025,Baggrundsvariable!$C$3:$C$296,Samlet!$E4025)</f>
        <v>11.757828587172346</v>
      </c>
    </row>
    <row r="4026" spans="1:12">
      <c r="A4026">
        <v>8300</v>
      </c>
      <c r="B4026" t="s">
        <v>1076</v>
      </c>
      <c r="C4026">
        <v>727</v>
      </c>
      <c r="D4026" t="s">
        <v>1315</v>
      </c>
      <c r="E4026">
        <v>2019</v>
      </c>
      <c r="F4026" s="15">
        <f>IF(VLOOKUP(IF($A4026&lt;1500,'BM011'!$D$5,IF($A4026&lt;1800,'BM011'!$D$5,IF($A4026&lt;2000,'BM011'!$D$5,$A4026))),'BM011'!$D$5:$U$607,'BM011'!U$609,0)="BRUG KOM",VLOOKUP($C4026,'BM010'!$C$5:$T$102,'BM010'!T$104,0),VLOOKUP(IF($A4026&lt;1500,'BM011'!$D$5,IF($A4026&lt;1800,'BM011'!$D$5,IF($A4026&lt;2000,'BM011'!$D$5,$A4026))),'BM011'!$D$5:$U$607,'BM011'!U$609,0))</f>
        <v>13242.5</v>
      </c>
      <c r="G4026">
        <f>SUMIFS(Baggrundsvariable!D$3:D$296,Baggrundsvariable!$A$3:$A$296,Samlet!$C4026,Baggrundsvariable!$C$3:$C$296,Samlet!$E4026)</f>
        <v>238007</v>
      </c>
      <c r="H4026" s="8">
        <f>SUMIFS(Baggrundsvariable!E$3:E$296,Baggrundsvariable!$A$3:$A$296,Samlet!$C4026,Baggrundsvariable!$C$3:$C$296,Samlet!$E4026)</f>
        <v>0.56666666666666676</v>
      </c>
      <c r="I4026" s="8">
        <f>SUMIFS(Baggrundsvariable!F$3:F$296,Baggrundsvariable!$A$3:$A$296,Samlet!$C4026,Baggrundsvariable!$C$3:$C$296,Samlet!$E4026)</f>
        <v>3.4</v>
      </c>
      <c r="J4026" s="8">
        <f>SUMIFS(Baggrundsvariable!G$3:G$296,Baggrundsvariable!$A$3:$A$296,Samlet!$C4026,Baggrundsvariable!$C$3:$C$296,Samlet!$E4026)</f>
        <v>13.6</v>
      </c>
      <c r="K4026" s="8">
        <f>SUMIFS(Baggrundsvariable!H$3:H$296,Baggrundsvariable!$A$3:$A$296,Samlet!$C4026,Baggrundsvariable!$C$3:$C$296,Samlet!$E4026)</f>
        <v>10.5</v>
      </c>
      <c r="L4026" s="8">
        <f>SUMIFS(Baggrundsvariable!I$3:I$296,Baggrundsvariable!$A$3:$A$296,Samlet!$C4026,Baggrundsvariable!$C$3:$C$296,Samlet!$E4026)</f>
        <v>4.9116561181434601</v>
      </c>
    </row>
    <row r="4027" spans="1:12">
      <c r="A4027">
        <v>8300</v>
      </c>
      <c r="B4027" t="s">
        <v>1076</v>
      </c>
      <c r="C4027">
        <v>751</v>
      </c>
      <c r="D4027" t="s">
        <v>1314</v>
      </c>
      <c r="E4027">
        <v>2019</v>
      </c>
      <c r="F4027" s="15">
        <f>IF(VLOOKUP(IF($A4027&lt;1500,'BM011'!$D$5,IF($A4027&lt;1800,'BM011'!$D$5,IF($A4027&lt;2000,'BM011'!$D$5,$A4027))),'BM011'!$D$5:$U$607,'BM011'!U$609,0)="BRUG KOM",VLOOKUP($C4027,'BM010'!$C$5:$T$102,'BM010'!T$104,0),VLOOKUP(IF($A4027&lt;1500,'BM011'!$D$5,IF($A4027&lt;1800,'BM011'!$D$5,IF($A4027&lt;2000,'BM011'!$D$5,$A4027))),'BM011'!$D$5:$U$607,'BM011'!U$609,0))</f>
        <v>13242.5</v>
      </c>
      <c r="G4027">
        <f>SUMIFS(Baggrundsvariable!D$3:D$296,Baggrundsvariable!$A$3:$A$296,Samlet!$C4027,Baggrundsvariable!$C$3:$C$296,Samlet!$E4027)</f>
        <v>234439</v>
      </c>
      <c r="H4027" s="8">
        <f>SUMIFS(Baggrundsvariable!E$3:E$296,Baggrundsvariable!$A$3:$A$296,Samlet!$C4027,Baggrundsvariable!$C$3:$C$296,Samlet!$E4027)</f>
        <v>0.79166666666666663</v>
      </c>
      <c r="I4027" s="8">
        <f>SUMIFS(Baggrundsvariable!F$3:F$296,Baggrundsvariable!$A$3:$A$296,Samlet!$C4027,Baggrundsvariable!$C$3:$C$296,Samlet!$E4027)</f>
        <v>6.5</v>
      </c>
      <c r="J4027" s="8">
        <f>SUMIFS(Baggrundsvariable!G$3:G$296,Baggrundsvariable!$A$3:$A$296,Samlet!$C4027,Baggrundsvariable!$C$3:$C$296,Samlet!$E4027)</f>
        <v>26.4</v>
      </c>
      <c r="K4027" s="8">
        <f>SUMIFS(Baggrundsvariable!H$3:H$296,Baggrundsvariable!$A$3:$A$296,Samlet!$C4027,Baggrundsvariable!$C$3:$C$296,Samlet!$E4027)</f>
        <v>13.1</v>
      </c>
      <c r="L4027" s="8">
        <f>SUMIFS(Baggrundsvariable!I$3:I$296,Baggrundsvariable!$A$3:$A$296,Samlet!$C4027,Baggrundsvariable!$C$3:$C$296,Samlet!$E4027)</f>
        <v>11.757828587172346</v>
      </c>
    </row>
    <row r="4028" spans="1:12">
      <c r="A4028">
        <v>8305</v>
      </c>
      <c r="B4028" t="s">
        <v>1077</v>
      </c>
      <c r="C4028">
        <v>741</v>
      </c>
      <c r="D4028" t="s">
        <v>1316</v>
      </c>
      <c r="E4028">
        <v>2019</v>
      </c>
      <c r="F4028" s="15">
        <f>IF(VLOOKUP(IF($A4028&lt;1500,'BM011'!$D$5,IF($A4028&lt;1800,'BM011'!$D$5,IF($A4028&lt;2000,'BM011'!$D$5,$A4028))),'BM011'!$D$5:$U$607,'BM011'!U$609,0)="BRUG KOM",VLOOKUP($C4028,'BM010'!$C$5:$T$102,'BM010'!T$104,0),VLOOKUP(IF($A4028&lt;1500,'BM011'!$D$5,IF($A4028&lt;1800,'BM011'!$D$5,IF($A4028&lt;2000,'BM011'!$D$5,$A4028))),'BM011'!$D$5:$U$607,'BM011'!U$609,0))</f>
        <v>7193.75</v>
      </c>
      <c r="G4028">
        <f>SUMIFS(Baggrundsvariable!D$3:D$296,Baggrundsvariable!$A$3:$A$296,Samlet!$C4028,Baggrundsvariable!$C$3:$C$296,Samlet!$E4028)</f>
        <v>211378</v>
      </c>
      <c r="H4028" s="8">
        <f>SUMIFS(Baggrundsvariable!E$3:E$296,Baggrundsvariable!$A$3:$A$296,Samlet!$C4028,Baggrundsvariable!$C$3:$C$296,Samlet!$E4028)</f>
        <v>0.61666666666666659</v>
      </c>
      <c r="I4028" s="8">
        <f>SUMIFS(Baggrundsvariable!F$3:F$296,Baggrundsvariable!$A$3:$A$296,Samlet!$C4028,Baggrundsvariable!$C$3:$C$296,Samlet!$E4028)</f>
        <v>3.5</v>
      </c>
      <c r="J4028" s="8">
        <f>SUMIFS(Baggrundsvariable!G$3:G$296,Baggrundsvariable!$A$3:$A$296,Samlet!$C4028,Baggrundsvariable!$C$3:$C$296,Samlet!$E4028)</f>
        <v>15.3</v>
      </c>
      <c r="K4028" s="8">
        <f>SUMIFS(Baggrundsvariable!H$3:H$296,Baggrundsvariable!$A$3:$A$296,Samlet!$C4028,Baggrundsvariable!$C$3:$C$296,Samlet!$E4028)</f>
        <v>15</v>
      </c>
      <c r="L4028" s="8">
        <f>SUMIFS(Baggrundsvariable!I$3:I$296,Baggrundsvariable!$A$3:$A$296,Samlet!$C4028,Baggrundsvariable!$C$3:$C$296,Samlet!$E4028)</f>
        <v>2.5288919102651257</v>
      </c>
    </row>
    <row r="4029" spans="1:12">
      <c r="A4029">
        <v>8310</v>
      </c>
      <c r="B4029" t="s">
        <v>1078</v>
      </c>
      <c r="C4029">
        <v>751</v>
      </c>
      <c r="D4029" t="s">
        <v>1314</v>
      </c>
      <c r="E4029">
        <v>2019</v>
      </c>
      <c r="F4029" s="15">
        <f>IF(VLOOKUP(IF($A4029&lt;1500,'BM011'!$D$5,IF($A4029&lt;1800,'BM011'!$D$5,IF($A4029&lt;2000,'BM011'!$D$5,$A4029))),'BM011'!$D$5:$U$607,'BM011'!U$609,0)="BRUG KOM",VLOOKUP($C4029,'BM010'!$C$5:$T$102,'BM010'!T$104,0),VLOOKUP(IF($A4029&lt;1500,'BM011'!$D$5,IF($A4029&lt;1800,'BM011'!$D$5,IF($A4029&lt;2000,'BM011'!$D$5,$A4029))),'BM011'!$D$5:$U$607,'BM011'!U$609,0))</f>
        <v>19656.25</v>
      </c>
      <c r="G4029">
        <f>SUMIFS(Baggrundsvariable!D$3:D$296,Baggrundsvariable!$A$3:$A$296,Samlet!$C4029,Baggrundsvariable!$C$3:$C$296,Samlet!$E4029)</f>
        <v>234439</v>
      </c>
      <c r="H4029" s="8">
        <f>SUMIFS(Baggrundsvariable!E$3:E$296,Baggrundsvariable!$A$3:$A$296,Samlet!$C4029,Baggrundsvariable!$C$3:$C$296,Samlet!$E4029)</f>
        <v>0.79166666666666663</v>
      </c>
      <c r="I4029" s="8">
        <f>SUMIFS(Baggrundsvariable!F$3:F$296,Baggrundsvariable!$A$3:$A$296,Samlet!$C4029,Baggrundsvariable!$C$3:$C$296,Samlet!$E4029)</f>
        <v>6.5</v>
      </c>
      <c r="J4029" s="8">
        <f>SUMIFS(Baggrundsvariable!G$3:G$296,Baggrundsvariable!$A$3:$A$296,Samlet!$C4029,Baggrundsvariable!$C$3:$C$296,Samlet!$E4029)</f>
        <v>26.4</v>
      </c>
      <c r="K4029" s="8">
        <f>SUMIFS(Baggrundsvariable!H$3:H$296,Baggrundsvariable!$A$3:$A$296,Samlet!$C4029,Baggrundsvariable!$C$3:$C$296,Samlet!$E4029)</f>
        <v>13.1</v>
      </c>
      <c r="L4029" s="8">
        <f>SUMIFS(Baggrundsvariable!I$3:I$296,Baggrundsvariable!$A$3:$A$296,Samlet!$C4029,Baggrundsvariable!$C$3:$C$296,Samlet!$E4029)</f>
        <v>11.757828587172346</v>
      </c>
    </row>
    <row r="4030" spans="1:12">
      <c r="A4030">
        <v>8320</v>
      </c>
      <c r="B4030" t="s">
        <v>1079</v>
      </c>
      <c r="C4030">
        <v>751</v>
      </c>
      <c r="D4030" t="s">
        <v>1314</v>
      </c>
      <c r="E4030">
        <v>2019</v>
      </c>
      <c r="F4030" s="15">
        <f>IF(VLOOKUP(IF($A4030&lt;1500,'BM011'!$D$5,IF($A4030&lt;1800,'BM011'!$D$5,IF($A4030&lt;2000,'BM011'!$D$5,$A4030))),'BM011'!$D$5:$U$607,'BM011'!U$609,0)="BRUG KOM",VLOOKUP($C4030,'BM010'!$C$5:$T$102,'BM010'!T$104,0),VLOOKUP(IF($A4030&lt;1500,'BM011'!$D$5,IF($A4030&lt;1800,'BM011'!$D$5,IF($A4030&lt;2000,'BM011'!$D$5,$A4030))),'BM011'!$D$5:$U$607,'BM011'!U$609,0))</f>
        <v>22249.75</v>
      </c>
      <c r="G4030">
        <f>SUMIFS(Baggrundsvariable!D$3:D$296,Baggrundsvariable!$A$3:$A$296,Samlet!$C4030,Baggrundsvariable!$C$3:$C$296,Samlet!$E4030)</f>
        <v>234439</v>
      </c>
      <c r="H4030" s="8">
        <f>SUMIFS(Baggrundsvariable!E$3:E$296,Baggrundsvariable!$A$3:$A$296,Samlet!$C4030,Baggrundsvariable!$C$3:$C$296,Samlet!$E4030)</f>
        <v>0.79166666666666663</v>
      </c>
      <c r="I4030" s="8">
        <f>SUMIFS(Baggrundsvariable!F$3:F$296,Baggrundsvariable!$A$3:$A$296,Samlet!$C4030,Baggrundsvariable!$C$3:$C$296,Samlet!$E4030)</f>
        <v>6.5</v>
      </c>
      <c r="J4030" s="8">
        <f>SUMIFS(Baggrundsvariable!G$3:G$296,Baggrundsvariable!$A$3:$A$296,Samlet!$C4030,Baggrundsvariable!$C$3:$C$296,Samlet!$E4030)</f>
        <v>26.4</v>
      </c>
      <c r="K4030" s="8">
        <f>SUMIFS(Baggrundsvariable!H$3:H$296,Baggrundsvariable!$A$3:$A$296,Samlet!$C4030,Baggrundsvariable!$C$3:$C$296,Samlet!$E4030)</f>
        <v>13.1</v>
      </c>
      <c r="L4030" s="8">
        <f>SUMIFS(Baggrundsvariable!I$3:I$296,Baggrundsvariable!$A$3:$A$296,Samlet!$C4030,Baggrundsvariable!$C$3:$C$296,Samlet!$E4030)</f>
        <v>11.757828587172346</v>
      </c>
    </row>
    <row r="4031" spans="1:12">
      <c r="A4031">
        <v>8330</v>
      </c>
      <c r="B4031" t="s">
        <v>1080</v>
      </c>
      <c r="C4031">
        <v>751</v>
      </c>
      <c r="D4031" t="s">
        <v>1314</v>
      </c>
      <c r="E4031">
        <v>2019</v>
      </c>
      <c r="F4031" s="15">
        <f>IF(VLOOKUP(IF($A4031&lt;1500,'BM011'!$D$5,IF($A4031&lt;1800,'BM011'!$D$5,IF($A4031&lt;2000,'BM011'!$D$5,$A4031))),'BM011'!$D$5:$U$607,'BM011'!U$609,0)="BRUG KOM",VLOOKUP($C4031,'BM010'!$C$5:$T$102,'BM010'!T$104,0),VLOOKUP(IF($A4031&lt;1500,'BM011'!$D$5,IF($A4031&lt;1800,'BM011'!$D$5,IF($A4031&lt;2000,'BM011'!$D$5,$A4031))),'BM011'!$D$5:$U$607,'BM011'!U$609,0))</f>
        <v>19438.25</v>
      </c>
      <c r="G4031">
        <f>SUMIFS(Baggrundsvariable!D$3:D$296,Baggrundsvariable!$A$3:$A$296,Samlet!$C4031,Baggrundsvariable!$C$3:$C$296,Samlet!$E4031)</f>
        <v>234439</v>
      </c>
      <c r="H4031" s="8">
        <f>SUMIFS(Baggrundsvariable!E$3:E$296,Baggrundsvariable!$A$3:$A$296,Samlet!$C4031,Baggrundsvariable!$C$3:$C$296,Samlet!$E4031)</f>
        <v>0.79166666666666663</v>
      </c>
      <c r="I4031" s="8">
        <f>SUMIFS(Baggrundsvariable!F$3:F$296,Baggrundsvariable!$A$3:$A$296,Samlet!$C4031,Baggrundsvariable!$C$3:$C$296,Samlet!$E4031)</f>
        <v>6.5</v>
      </c>
      <c r="J4031" s="8">
        <f>SUMIFS(Baggrundsvariable!G$3:G$296,Baggrundsvariable!$A$3:$A$296,Samlet!$C4031,Baggrundsvariable!$C$3:$C$296,Samlet!$E4031)</f>
        <v>26.4</v>
      </c>
      <c r="K4031" s="8">
        <f>SUMIFS(Baggrundsvariable!H$3:H$296,Baggrundsvariable!$A$3:$A$296,Samlet!$C4031,Baggrundsvariable!$C$3:$C$296,Samlet!$E4031)</f>
        <v>13.1</v>
      </c>
      <c r="L4031" s="8">
        <f>SUMIFS(Baggrundsvariable!I$3:I$296,Baggrundsvariable!$A$3:$A$296,Samlet!$C4031,Baggrundsvariable!$C$3:$C$296,Samlet!$E4031)</f>
        <v>11.757828587172346</v>
      </c>
    </row>
    <row r="4032" spans="1:12">
      <c r="A4032">
        <v>8340</v>
      </c>
      <c r="B4032" t="s">
        <v>1081</v>
      </c>
      <c r="C4032">
        <v>727</v>
      </c>
      <c r="D4032" t="s">
        <v>1315</v>
      </c>
      <c r="E4032">
        <v>2019</v>
      </c>
      <c r="F4032" s="15">
        <f>IF(VLOOKUP(IF($A4032&lt;1500,'BM011'!$D$5,IF($A4032&lt;1800,'BM011'!$D$5,IF($A4032&lt;2000,'BM011'!$D$5,$A4032))),'BM011'!$D$5:$U$607,'BM011'!U$609,0)="BRUG KOM",VLOOKUP($C4032,'BM010'!$C$5:$T$102,'BM010'!T$104,0),VLOOKUP(IF($A4032&lt;1500,'BM011'!$D$5,IF($A4032&lt;1800,'BM011'!$D$5,IF($A4032&lt;2000,'BM011'!$D$5,$A4032))),'BM011'!$D$5:$U$607,'BM011'!U$609,0))</f>
        <v>17073</v>
      </c>
      <c r="G4032">
        <f>SUMIFS(Baggrundsvariable!D$3:D$296,Baggrundsvariable!$A$3:$A$296,Samlet!$C4032,Baggrundsvariable!$C$3:$C$296,Samlet!$E4032)</f>
        <v>238007</v>
      </c>
      <c r="H4032" s="8">
        <f>SUMIFS(Baggrundsvariable!E$3:E$296,Baggrundsvariable!$A$3:$A$296,Samlet!$C4032,Baggrundsvariable!$C$3:$C$296,Samlet!$E4032)</f>
        <v>0.56666666666666676</v>
      </c>
      <c r="I4032" s="8">
        <f>SUMIFS(Baggrundsvariable!F$3:F$296,Baggrundsvariable!$A$3:$A$296,Samlet!$C4032,Baggrundsvariable!$C$3:$C$296,Samlet!$E4032)</f>
        <v>3.4</v>
      </c>
      <c r="J4032" s="8">
        <f>SUMIFS(Baggrundsvariable!G$3:G$296,Baggrundsvariable!$A$3:$A$296,Samlet!$C4032,Baggrundsvariable!$C$3:$C$296,Samlet!$E4032)</f>
        <v>13.6</v>
      </c>
      <c r="K4032" s="8">
        <f>SUMIFS(Baggrundsvariable!H$3:H$296,Baggrundsvariable!$A$3:$A$296,Samlet!$C4032,Baggrundsvariable!$C$3:$C$296,Samlet!$E4032)</f>
        <v>10.5</v>
      </c>
      <c r="L4032" s="8">
        <f>SUMIFS(Baggrundsvariable!I$3:I$296,Baggrundsvariable!$A$3:$A$296,Samlet!$C4032,Baggrundsvariable!$C$3:$C$296,Samlet!$E4032)</f>
        <v>4.9116561181434601</v>
      </c>
    </row>
    <row r="4033" spans="1:12">
      <c r="A4033">
        <v>8340</v>
      </c>
      <c r="B4033" t="s">
        <v>1081</v>
      </c>
      <c r="C4033">
        <v>751</v>
      </c>
      <c r="D4033" t="s">
        <v>1314</v>
      </c>
      <c r="E4033">
        <v>2019</v>
      </c>
      <c r="F4033" s="15">
        <f>IF(VLOOKUP(IF($A4033&lt;1500,'BM011'!$D$5,IF($A4033&lt;1800,'BM011'!$D$5,IF($A4033&lt;2000,'BM011'!$D$5,$A4033))),'BM011'!$D$5:$U$607,'BM011'!U$609,0)="BRUG KOM",VLOOKUP($C4033,'BM010'!$C$5:$T$102,'BM010'!T$104,0),VLOOKUP(IF($A4033&lt;1500,'BM011'!$D$5,IF($A4033&lt;1800,'BM011'!$D$5,IF($A4033&lt;2000,'BM011'!$D$5,$A4033))),'BM011'!$D$5:$U$607,'BM011'!U$609,0))</f>
        <v>17073</v>
      </c>
      <c r="G4033">
        <f>SUMIFS(Baggrundsvariable!D$3:D$296,Baggrundsvariable!$A$3:$A$296,Samlet!$C4033,Baggrundsvariable!$C$3:$C$296,Samlet!$E4033)</f>
        <v>234439</v>
      </c>
      <c r="H4033" s="8">
        <f>SUMIFS(Baggrundsvariable!E$3:E$296,Baggrundsvariable!$A$3:$A$296,Samlet!$C4033,Baggrundsvariable!$C$3:$C$296,Samlet!$E4033)</f>
        <v>0.79166666666666663</v>
      </c>
      <c r="I4033" s="8">
        <f>SUMIFS(Baggrundsvariable!F$3:F$296,Baggrundsvariable!$A$3:$A$296,Samlet!$C4033,Baggrundsvariable!$C$3:$C$296,Samlet!$E4033)</f>
        <v>6.5</v>
      </c>
      <c r="J4033" s="8">
        <f>SUMIFS(Baggrundsvariable!G$3:G$296,Baggrundsvariable!$A$3:$A$296,Samlet!$C4033,Baggrundsvariable!$C$3:$C$296,Samlet!$E4033)</f>
        <v>26.4</v>
      </c>
      <c r="K4033" s="8">
        <f>SUMIFS(Baggrundsvariable!H$3:H$296,Baggrundsvariable!$A$3:$A$296,Samlet!$C4033,Baggrundsvariable!$C$3:$C$296,Samlet!$E4033)</f>
        <v>13.1</v>
      </c>
      <c r="L4033" s="8">
        <f>SUMIFS(Baggrundsvariable!I$3:I$296,Baggrundsvariable!$A$3:$A$296,Samlet!$C4033,Baggrundsvariable!$C$3:$C$296,Samlet!$E4033)</f>
        <v>11.757828587172346</v>
      </c>
    </row>
    <row r="4034" spans="1:12">
      <c r="A4034">
        <v>8350</v>
      </c>
      <c r="B4034" t="s">
        <v>1082</v>
      </c>
      <c r="C4034">
        <v>727</v>
      </c>
      <c r="D4034" t="s">
        <v>1315</v>
      </c>
      <c r="E4034">
        <v>2019</v>
      </c>
      <c r="F4034" s="15">
        <f>IF(VLOOKUP(IF($A4034&lt;1500,'BM011'!$D$5,IF($A4034&lt;1800,'BM011'!$D$5,IF($A4034&lt;2000,'BM011'!$D$5,$A4034))),'BM011'!$D$5:$U$607,'BM011'!U$609,0)="BRUG KOM",VLOOKUP($C4034,'BM010'!$C$5:$T$102,'BM010'!T$104,0),VLOOKUP(IF($A4034&lt;1500,'BM011'!$D$5,IF($A4034&lt;1800,'BM011'!$D$5,IF($A4034&lt;2000,'BM011'!$D$5,$A4034))),'BM011'!$D$5:$U$607,'BM011'!U$609,0))</f>
        <v>13123</v>
      </c>
      <c r="G4034">
        <f>SUMIFS(Baggrundsvariable!D$3:D$296,Baggrundsvariable!$A$3:$A$296,Samlet!$C4034,Baggrundsvariable!$C$3:$C$296,Samlet!$E4034)</f>
        <v>238007</v>
      </c>
      <c r="H4034" s="8">
        <f>SUMIFS(Baggrundsvariable!E$3:E$296,Baggrundsvariable!$A$3:$A$296,Samlet!$C4034,Baggrundsvariable!$C$3:$C$296,Samlet!$E4034)</f>
        <v>0.56666666666666676</v>
      </c>
      <c r="I4034" s="8">
        <f>SUMIFS(Baggrundsvariable!F$3:F$296,Baggrundsvariable!$A$3:$A$296,Samlet!$C4034,Baggrundsvariable!$C$3:$C$296,Samlet!$E4034)</f>
        <v>3.4</v>
      </c>
      <c r="J4034" s="8">
        <f>SUMIFS(Baggrundsvariable!G$3:G$296,Baggrundsvariable!$A$3:$A$296,Samlet!$C4034,Baggrundsvariable!$C$3:$C$296,Samlet!$E4034)</f>
        <v>13.6</v>
      </c>
      <c r="K4034" s="8">
        <f>SUMIFS(Baggrundsvariable!H$3:H$296,Baggrundsvariable!$A$3:$A$296,Samlet!$C4034,Baggrundsvariable!$C$3:$C$296,Samlet!$E4034)</f>
        <v>10.5</v>
      </c>
      <c r="L4034" s="8">
        <f>SUMIFS(Baggrundsvariable!I$3:I$296,Baggrundsvariable!$A$3:$A$296,Samlet!$C4034,Baggrundsvariable!$C$3:$C$296,Samlet!$E4034)</f>
        <v>4.9116561181434601</v>
      </c>
    </row>
    <row r="4035" spans="1:12">
      <c r="A4035">
        <v>8355</v>
      </c>
      <c r="B4035" t="s">
        <v>1083</v>
      </c>
      <c r="C4035">
        <v>751</v>
      </c>
      <c r="D4035" t="s">
        <v>1314</v>
      </c>
      <c r="E4035">
        <v>2019</v>
      </c>
      <c r="F4035" s="15">
        <f>IF(VLOOKUP(IF($A4035&lt;1500,'BM011'!$D$5,IF($A4035&lt;1800,'BM011'!$D$5,IF($A4035&lt;2000,'BM011'!$D$5,$A4035))),'BM011'!$D$5:$U$607,'BM011'!U$609,0)="BRUG KOM",VLOOKUP($C4035,'BM010'!$C$5:$T$102,'BM010'!T$104,0),VLOOKUP(IF($A4035&lt;1500,'BM011'!$D$5,IF($A4035&lt;1800,'BM011'!$D$5,IF($A4035&lt;2000,'BM011'!$D$5,$A4035))),'BM011'!$D$5:$U$607,'BM011'!U$609,0))</f>
        <v>16509.25</v>
      </c>
      <c r="G4035">
        <f>SUMIFS(Baggrundsvariable!D$3:D$296,Baggrundsvariable!$A$3:$A$296,Samlet!$C4035,Baggrundsvariable!$C$3:$C$296,Samlet!$E4035)</f>
        <v>234439</v>
      </c>
      <c r="H4035" s="8">
        <f>SUMIFS(Baggrundsvariable!E$3:E$296,Baggrundsvariable!$A$3:$A$296,Samlet!$C4035,Baggrundsvariable!$C$3:$C$296,Samlet!$E4035)</f>
        <v>0.79166666666666663</v>
      </c>
      <c r="I4035" s="8">
        <f>SUMIFS(Baggrundsvariable!F$3:F$296,Baggrundsvariable!$A$3:$A$296,Samlet!$C4035,Baggrundsvariable!$C$3:$C$296,Samlet!$E4035)</f>
        <v>6.5</v>
      </c>
      <c r="J4035" s="8">
        <f>SUMIFS(Baggrundsvariable!G$3:G$296,Baggrundsvariable!$A$3:$A$296,Samlet!$C4035,Baggrundsvariable!$C$3:$C$296,Samlet!$E4035)</f>
        <v>26.4</v>
      </c>
      <c r="K4035" s="8">
        <f>SUMIFS(Baggrundsvariable!H$3:H$296,Baggrundsvariable!$A$3:$A$296,Samlet!$C4035,Baggrundsvariable!$C$3:$C$296,Samlet!$E4035)</f>
        <v>13.1</v>
      </c>
      <c r="L4035" s="8">
        <f>SUMIFS(Baggrundsvariable!I$3:I$296,Baggrundsvariable!$A$3:$A$296,Samlet!$C4035,Baggrundsvariable!$C$3:$C$296,Samlet!$E4035)</f>
        <v>11.757828587172346</v>
      </c>
    </row>
    <row r="4036" spans="1:12">
      <c r="A4036">
        <v>8361</v>
      </c>
      <c r="B4036" t="s">
        <v>1084</v>
      </c>
      <c r="C4036">
        <v>751</v>
      </c>
      <c r="D4036" t="s">
        <v>1314</v>
      </c>
      <c r="E4036">
        <v>2019</v>
      </c>
      <c r="F4036" s="15">
        <f>IF(VLOOKUP(IF($A4036&lt;1500,'BM011'!$D$5,IF($A4036&lt;1800,'BM011'!$D$5,IF($A4036&lt;2000,'BM011'!$D$5,$A4036))),'BM011'!$D$5:$U$607,'BM011'!U$609,0)="BRUG KOM",VLOOKUP($C4036,'BM010'!$C$5:$T$102,'BM010'!T$104,0),VLOOKUP(IF($A4036&lt;1500,'BM011'!$D$5,IF($A4036&lt;1800,'BM011'!$D$5,IF($A4036&lt;2000,'BM011'!$D$5,$A4036))),'BM011'!$D$5:$U$607,'BM011'!U$609,0))</f>
        <v>18137.75</v>
      </c>
      <c r="G4036">
        <f>SUMIFS(Baggrundsvariable!D$3:D$296,Baggrundsvariable!$A$3:$A$296,Samlet!$C4036,Baggrundsvariable!$C$3:$C$296,Samlet!$E4036)</f>
        <v>234439</v>
      </c>
      <c r="H4036" s="8">
        <f>SUMIFS(Baggrundsvariable!E$3:E$296,Baggrundsvariable!$A$3:$A$296,Samlet!$C4036,Baggrundsvariable!$C$3:$C$296,Samlet!$E4036)</f>
        <v>0.79166666666666663</v>
      </c>
      <c r="I4036" s="8">
        <f>SUMIFS(Baggrundsvariable!F$3:F$296,Baggrundsvariable!$A$3:$A$296,Samlet!$C4036,Baggrundsvariable!$C$3:$C$296,Samlet!$E4036)</f>
        <v>6.5</v>
      </c>
      <c r="J4036" s="8">
        <f>SUMIFS(Baggrundsvariable!G$3:G$296,Baggrundsvariable!$A$3:$A$296,Samlet!$C4036,Baggrundsvariable!$C$3:$C$296,Samlet!$E4036)</f>
        <v>26.4</v>
      </c>
      <c r="K4036" s="8">
        <f>SUMIFS(Baggrundsvariable!H$3:H$296,Baggrundsvariable!$A$3:$A$296,Samlet!$C4036,Baggrundsvariable!$C$3:$C$296,Samlet!$E4036)</f>
        <v>13.1</v>
      </c>
      <c r="L4036" s="8">
        <f>SUMIFS(Baggrundsvariable!I$3:I$296,Baggrundsvariable!$A$3:$A$296,Samlet!$C4036,Baggrundsvariable!$C$3:$C$296,Samlet!$E4036)</f>
        <v>11.757828587172346</v>
      </c>
    </row>
    <row r="4037" spans="1:12">
      <c r="A4037">
        <v>8362</v>
      </c>
      <c r="B4037" t="s">
        <v>1085</v>
      </c>
      <c r="C4037">
        <v>746</v>
      </c>
      <c r="D4037" t="s">
        <v>1317</v>
      </c>
      <c r="E4037">
        <v>2019</v>
      </c>
      <c r="F4037" s="15">
        <f>IF(VLOOKUP(IF($A4037&lt;1500,'BM011'!$D$5,IF($A4037&lt;1800,'BM011'!$D$5,IF($A4037&lt;2000,'BM011'!$D$5,$A4037))),'BM011'!$D$5:$U$607,'BM011'!U$609,0)="BRUG KOM",VLOOKUP($C4037,'BM010'!$C$5:$T$102,'BM010'!T$104,0),VLOOKUP(IF($A4037&lt;1500,'BM011'!$D$5,IF($A4037&lt;1800,'BM011'!$D$5,IF($A4037&lt;2000,'BM011'!$D$5,$A4037))),'BM011'!$D$5:$U$607,'BM011'!U$609,0))</f>
        <v>18202</v>
      </c>
      <c r="G4037">
        <f>SUMIFS(Baggrundsvariable!D$3:D$296,Baggrundsvariable!$A$3:$A$296,Samlet!$C4037,Baggrundsvariable!$C$3:$C$296,Samlet!$E4037)</f>
        <v>259984</v>
      </c>
      <c r="H4037" s="8">
        <f>SUMIFS(Baggrundsvariable!E$3:E$296,Baggrundsvariable!$A$3:$A$296,Samlet!$C4037,Baggrundsvariable!$C$3:$C$296,Samlet!$E4037)</f>
        <v>0.3166666666666666</v>
      </c>
      <c r="I4037" s="8">
        <f>SUMIFS(Baggrundsvariable!F$3:F$296,Baggrundsvariable!$A$3:$A$296,Samlet!$C4037,Baggrundsvariable!$C$3:$C$296,Samlet!$E4037)</f>
        <v>2.8</v>
      </c>
      <c r="J4037" s="8">
        <f>SUMIFS(Baggrundsvariable!G$3:G$296,Baggrundsvariable!$A$3:$A$296,Samlet!$C4037,Baggrundsvariable!$C$3:$C$296,Samlet!$E4037)</f>
        <v>10.199999999999999</v>
      </c>
      <c r="K4037" s="8">
        <f>SUMIFS(Baggrundsvariable!H$3:H$296,Baggrundsvariable!$A$3:$A$296,Samlet!$C4037,Baggrundsvariable!$C$3:$C$296,Samlet!$E4037)</f>
        <v>11</v>
      </c>
      <c r="L4037" s="8">
        <f>SUMIFS(Baggrundsvariable!I$3:I$296,Baggrundsvariable!$A$3:$A$296,Samlet!$C4037,Baggrundsvariable!$C$3:$C$296,Samlet!$E4037)</f>
        <v>4.5547506257960571</v>
      </c>
    </row>
    <row r="4038" spans="1:12">
      <c r="A4038">
        <v>8362</v>
      </c>
      <c r="B4038" t="s">
        <v>1085</v>
      </c>
      <c r="C4038">
        <v>751</v>
      </c>
      <c r="D4038" t="s">
        <v>1314</v>
      </c>
      <c r="E4038">
        <v>2019</v>
      </c>
      <c r="F4038" s="15">
        <f>IF(VLOOKUP(IF($A4038&lt;1500,'BM011'!$D$5,IF($A4038&lt;1800,'BM011'!$D$5,IF($A4038&lt;2000,'BM011'!$D$5,$A4038))),'BM011'!$D$5:$U$607,'BM011'!U$609,0)="BRUG KOM",VLOOKUP($C4038,'BM010'!$C$5:$T$102,'BM010'!T$104,0),VLOOKUP(IF($A4038&lt;1500,'BM011'!$D$5,IF($A4038&lt;1800,'BM011'!$D$5,IF($A4038&lt;2000,'BM011'!$D$5,$A4038))),'BM011'!$D$5:$U$607,'BM011'!U$609,0))</f>
        <v>18202</v>
      </c>
      <c r="G4038">
        <f>SUMIFS(Baggrundsvariable!D$3:D$296,Baggrundsvariable!$A$3:$A$296,Samlet!$C4038,Baggrundsvariable!$C$3:$C$296,Samlet!$E4038)</f>
        <v>234439</v>
      </c>
      <c r="H4038" s="8">
        <f>SUMIFS(Baggrundsvariable!E$3:E$296,Baggrundsvariable!$A$3:$A$296,Samlet!$C4038,Baggrundsvariable!$C$3:$C$296,Samlet!$E4038)</f>
        <v>0.79166666666666663</v>
      </c>
      <c r="I4038" s="8">
        <f>SUMIFS(Baggrundsvariable!F$3:F$296,Baggrundsvariable!$A$3:$A$296,Samlet!$C4038,Baggrundsvariable!$C$3:$C$296,Samlet!$E4038)</f>
        <v>6.5</v>
      </c>
      <c r="J4038" s="8">
        <f>SUMIFS(Baggrundsvariable!G$3:G$296,Baggrundsvariable!$A$3:$A$296,Samlet!$C4038,Baggrundsvariable!$C$3:$C$296,Samlet!$E4038)</f>
        <v>26.4</v>
      </c>
      <c r="K4038" s="8">
        <f>SUMIFS(Baggrundsvariable!H$3:H$296,Baggrundsvariable!$A$3:$A$296,Samlet!$C4038,Baggrundsvariable!$C$3:$C$296,Samlet!$E4038)</f>
        <v>13.1</v>
      </c>
      <c r="L4038" s="8">
        <f>SUMIFS(Baggrundsvariable!I$3:I$296,Baggrundsvariable!$A$3:$A$296,Samlet!$C4038,Baggrundsvariable!$C$3:$C$296,Samlet!$E4038)</f>
        <v>11.757828587172346</v>
      </c>
    </row>
    <row r="4039" spans="1:12">
      <c r="A4039">
        <v>8370</v>
      </c>
      <c r="B4039" t="s">
        <v>1086</v>
      </c>
      <c r="C4039">
        <v>710</v>
      </c>
      <c r="D4039" t="s">
        <v>1318</v>
      </c>
      <c r="E4039">
        <v>2019</v>
      </c>
      <c r="F4039" s="15">
        <f>IF(VLOOKUP(IF($A4039&lt;1500,'BM011'!$D$5,IF($A4039&lt;1800,'BM011'!$D$5,IF($A4039&lt;2000,'BM011'!$D$5,$A4039))),'BM011'!$D$5:$U$607,'BM011'!U$609,0)="BRUG KOM",VLOOKUP($C4039,'BM010'!$C$5:$T$102,'BM010'!T$104,0),VLOOKUP(IF($A4039&lt;1500,'BM011'!$D$5,IF($A4039&lt;1800,'BM011'!$D$5,IF($A4039&lt;2000,'BM011'!$D$5,$A4039))),'BM011'!$D$5:$U$607,'BM011'!U$609,0))</f>
        <v>12230.25</v>
      </c>
      <c r="G4039">
        <f>SUMIFS(Baggrundsvariable!D$3:D$296,Baggrundsvariable!$A$3:$A$296,Samlet!$C4039,Baggrundsvariable!$C$3:$C$296,Samlet!$E4039)</f>
        <v>243703</v>
      </c>
      <c r="H4039" s="8">
        <f>SUMIFS(Baggrundsvariable!E$3:E$296,Baggrundsvariable!$A$3:$A$296,Samlet!$C4039,Baggrundsvariable!$C$3:$C$296,Samlet!$E4039)</f>
        <v>0.37499999999999994</v>
      </c>
      <c r="I4039" s="8">
        <f>SUMIFS(Baggrundsvariable!F$3:F$296,Baggrundsvariable!$A$3:$A$296,Samlet!$C4039,Baggrundsvariable!$C$3:$C$296,Samlet!$E4039)</f>
        <v>4</v>
      </c>
      <c r="J4039" s="8">
        <f>SUMIFS(Baggrundsvariable!G$3:G$296,Baggrundsvariable!$A$3:$A$296,Samlet!$C4039,Baggrundsvariable!$C$3:$C$296,Samlet!$E4039)</f>
        <v>9.9</v>
      </c>
      <c r="K4039" s="8">
        <f>SUMIFS(Baggrundsvariable!H$3:H$296,Baggrundsvariable!$A$3:$A$296,Samlet!$C4039,Baggrundsvariable!$C$3:$C$296,Samlet!$E4039)</f>
        <v>11.4</v>
      </c>
      <c r="L4039" s="8">
        <f>SUMIFS(Baggrundsvariable!I$3:I$296,Baggrundsvariable!$A$3:$A$296,Samlet!$C4039,Baggrundsvariable!$C$3:$C$296,Samlet!$E4039)</f>
        <v>4.0693437259330851</v>
      </c>
    </row>
    <row r="4040" spans="1:12">
      <c r="A4040">
        <v>8380</v>
      </c>
      <c r="B4040" t="s">
        <v>1087</v>
      </c>
      <c r="C4040">
        <v>710</v>
      </c>
      <c r="D4040" t="s">
        <v>1318</v>
      </c>
      <c r="E4040">
        <v>2019</v>
      </c>
      <c r="F4040" s="15">
        <f>IF(VLOOKUP(IF($A4040&lt;1500,'BM011'!$D$5,IF($A4040&lt;1800,'BM011'!$D$5,IF($A4040&lt;2000,'BM011'!$D$5,$A4040))),'BM011'!$D$5:$U$607,'BM011'!U$609,0)="BRUG KOM",VLOOKUP($C4040,'BM010'!$C$5:$T$102,'BM010'!T$104,0),VLOOKUP(IF($A4040&lt;1500,'BM011'!$D$5,IF($A4040&lt;1800,'BM011'!$D$5,IF($A4040&lt;2000,'BM011'!$D$5,$A4040))),'BM011'!$D$5:$U$607,'BM011'!U$609,0))</f>
        <v>15047.666666666666</v>
      </c>
      <c r="G4040">
        <f>SUMIFS(Baggrundsvariable!D$3:D$296,Baggrundsvariable!$A$3:$A$296,Samlet!$C4040,Baggrundsvariable!$C$3:$C$296,Samlet!$E4040)</f>
        <v>243703</v>
      </c>
      <c r="H4040" s="8">
        <f>SUMIFS(Baggrundsvariable!E$3:E$296,Baggrundsvariable!$A$3:$A$296,Samlet!$C4040,Baggrundsvariable!$C$3:$C$296,Samlet!$E4040)</f>
        <v>0.37499999999999994</v>
      </c>
      <c r="I4040" s="8">
        <f>SUMIFS(Baggrundsvariable!F$3:F$296,Baggrundsvariable!$A$3:$A$296,Samlet!$C4040,Baggrundsvariable!$C$3:$C$296,Samlet!$E4040)</f>
        <v>4</v>
      </c>
      <c r="J4040" s="8">
        <f>SUMIFS(Baggrundsvariable!G$3:G$296,Baggrundsvariable!$A$3:$A$296,Samlet!$C4040,Baggrundsvariable!$C$3:$C$296,Samlet!$E4040)</f>
        <v>9.9</v>
      </c>
      <c r="K4040" s="8">
        <f>SUMIFS(Baggrundsvariable!H$3:H$296,Baggrundsvariable!$A$3:$A$296,Samlet!$C4040,Baggrundsvariable!$C$3:$C$296,Samlet!$E4040)</f>
        <v>11.4</v>
      </c>
      <c r="L4040" s="8">
        <f>SUMIFS(Baggrundsvariable!I$3:I$296,Baggrundsvariable!$A$3:$A$296,Samlet!$C4040,Baggrundsvariable!$C$3:$C$296,Samlet!$E4040)</f>
        <v>4.0693437259330851</v>
      </c>
    </row>
    <row r="4041" spans="1:12">
      <c r="A4041">
        <v>8380</v>
      </c>
      <c r="B4041" t="s">
        <v>1087</v>
      </c>
      <c r="C4041">
        <v>751</v>
      </c>
      <c r="D4041" t="s">
        <v>1314</v>
      </c>
      <c r="E4041">
        <v>2019</v>
      </c>
      <c r="F4041" s="15">
        <f>IF(VLOOKUP(IF($A4041&lt;1500,'BM011'!$D$5,IF($A4041&lt;1800,'BM011'!$D$5,IF($A4041&lt;2000,'BM011'!$D$5,$A4041))),'BM011'!$D$5:$U$607,'BM011'!U$609,0)="BRUG KOM",VLOOKUP($C4041,'BM010'!$C$5:$T$102,'BM010'!T$104,0),VLOOKUP(IF($A4041&lt;1500,'BM011'!$D$5,IF($A4041&lt;1800,'BM011'!$D$5,IF($A4041&lt;2000,'BM011'!$D$5,$A4041))),'BM011'!$D$5:$U$607,'BM011'!U$609,0))</f>
        <v>15047.666666666666</v>
      </c>
      <c r="G4041">
        <f>SUMIFS(Baggrundsvariable!D$3:D$296,Baggrundsvariable!$A$3:$A$296,Samlet!$C4041,Baggrundsvariable!$C$3:$C$296,Samlet!$E4041)</f>
        <v>234439</v>
      </c>
      <c r="H4041" s="8">
        <f>SUMIFS(Baggrundsvariable!E$3:E$296,Baggrundsvariable!$A$3:$A$296,Samlet!$C4041,Baggrundsvariable!$C$3:$C$296,Samlet!$E4041)</f>
        <v>0.79166666666666663</v>
      </c>
      <c r="I4041" s="8">
        <f>SUMIFS(Baggrundsvariable!F$3:F$296,Baggrundsvariable!$A$3:$A$296,Samlet!$C4041,Baggrundsvariable!$C$3:$C$296,Samlet!$E4041)</f>
        <v>6.5</v>
      </c>
      <c r="J4041" s="8">
        <f>SUMIFS(Baggrundsvariable!G$3:G$296,Baggrundsvariable!$A$3:$A$296,Samlet!$C4041,Baggrundsvariable!$C$3:$C$296,Samlet!$E4041)</f>
        <v>26.4</v>
      </c>
      <c r="K4041" s="8">
        <f>SUMIFS(Baggrundsvariable!H$3:H$296,Baggrundsvariable!$A$3:$A$296,Samlet!$C4041,Baggrundsvariable!$C$3:$C$296,Samlet!$E4041)</f>
        <v>13.1</v>
      </c>
      <c r="L4041" s="8">
        <f>SUMIFS(Baggrundsvariable!I$3:I$296,Baggrundsvariable!$A$3:$A$296,Samlet!$C4041,Baggrundsvariable!$C$3:$C$296,Samlet!$E4041)</f>
        <v>11.757828587172346</v>
      </c>
    </row>
    <row r="4042" spans="1:12">
      <c r="A4042">
        <v>8381</v>
      </c>
      <c r="B4042" t="s">
        <v>1088</v>
      </c>
      <c r="C4042">
        <v>751</v>
      </c>
      <c r="D4042" t="s">
        <v>1314</v>
      </c>
      <c r="E4042">
        <v>2019</v>
      </c>
      <c r="F4042" s="15">
        <f>IF(VLOOKUP(IF($A4042&lt;1500,'BM011'!$D$5,IF($A4042&lt;1800,'BM011'!$D$5,IF($A4042&lt;2000,'BM011'!$D$5,$A4042))),'BM011'!$D$5:$U$607,'BM011'!U$609,0)="BRUG KOM",VLOOKUP($C4042,'BM010'!$C$5:$T$102,'BM010'!T$104,0),VLOOKUP(IF($A4042&lt;1500,'BM011'!$D$5,IF($A4042&lt;1800,'BM011'!$D$5,IF($A4042&lt;2000,'BM011'!$D$5,$A4042))),'BM011'!$D$5:$U$607,'BM011'!U$609,0))</f>
        <v>18300.25</v>
      </c>
      <c r="G4042">
        <f>SUMIFS(Baggrundsvariable!D$3:D$296,Baggrundsvariable!$A$3:$A$296,Samlet!$C4042,Baggrundsvariable!$C$3:$C$296,Samlet!$E4042)</f>
        <v>234439</v>
      </c>
      <c r="H4042" s="8">
        <f>SUMIFS(Baggrundsvariable!E$3:E$296,Baggrundsvariable!$A$3:$A$296,Samlet!$C4042,Baggrundsvariable!$C$3:$C$296,Samlet!$E4042)</f>
        <v>0.79166666666666663</v>
      </c>
      <c r="I4042" s="8">
        <f>SUMIFS(Baggrundsvariable!F$3:F$296,Baggrundsvariable!$A$3:$A$296,Samlet!$C4042,Baggrundsvariable!$C$3:$C$296,Samlet!$E4042)</f>
        <v>6.5</v>
      </c>
      <c r="J4042" s="8">
        <f>SUMIFS(Baggrundsvariable!G$3:G$296,Baggrundsvariable!$A$3:$A$296,Samlet!$C4042,Baggrundsvariable!$C$3:$C$296,Samlet!$E4042)</f>
        <v>26.4</v>
      </c>
      <c r="K4042" s="8">
        <f>SUMIFS(Baggrundsvariable!H$3:H$296,Baggrundsvariable!$A$3:$A$296,Samlet!$C4042,Baggrundsvariable!$C$3:$C$296,Samlet!$E4042)</f>
        <v>13.1</v>
      </c>
      <c r="L4042" s="8">
        <f>SUMIFS(Baggrundsvariable!I$3:I$296,Baggrundsvariable!$A$3:$A$296,Samlet!$C4042,Baggrundsvariable!$C$3:$C$296,Samlet!$E4042)</f>
        <v>11.757828587172346</v>
      </c>
    </row>
    <row r="4043" spans="1:12">
      <c r="A4043">
        <v>8382</v>
      </c>
      <c r="B4043" t="s">
        <v>1089</v>
      </c>
      <c r="C4043">
        <v>710</v>
      </c>
      <c r="D4043" t="s">
        <v>1318</v>
      </c>
      <c r="E4043">
        <v>2019</v>
      </c>
      <c r="F4043" s="15">
        <f>IF(VLOOKUP(IF($A4043&lt;1500,'BM011'!$D$5,IF($A4043&lt;1800,'BM011'!$D$5,IF($A4043&lt;2000,'BM011'!$D$5,$A4043))),'BM011'!$D$5:$U$607,'BM011'!U$609,0)="BRUG KOM",VLOOKUP($C4043,'BM010'!$C$5:$T$102,'BM010'!T$104,0),VLOOKUP(IF($A4043&lt;1500,'BM011'!$D$5,IF($A4043&lt;1800,'BM011'!$D$5,IF($A4043&lt;2000,'BM011'!$D$5,$A4043))),'BM011'!$D$5:$U$607,'BM011'!U$609,0))</f>
        <v>16885.5</v>
      </c>
      <c r="G4043">
        <f>SUMIFS(Baggrundsvariable!D$3:D$296,Baggrundsvariable!$A$3:$A$296,Samlet!$C4043,Baggrundsvariable!$C$3:$C$296,Samlet!$E4043)</f>
        <v>243703</v>
      </c>
      <c r="H4043" s="8">
        <f>SUMIFS(Baggrundsvariable!E$3:E$296,Baggrundsvariable!$A$3:$A$296,Samlet!$C4043,Baggrundsvariable!$C$3:$C$296,Samlet!$E4043)</f>
        <v>0.37499999999999994</v>
      </c>
      <c r="I4043" s="8">
        <f>SUMIFS(Baggrundsvariable!F$3:F$296,Baggrundsvariable!$A$3:$A$296,Samlet!$C4043,Baggrundsvariable!$C$3:$C$296,Samlet!$E4043)</f>
        <v>4</v>
      </c>
      <c r="J4043" s="8">
        <f>SUMIFS(Baggrundsvariable!G$3:G$296,Baggrundsvariable!$A$3:$A$296,Samlet!$C4043,Baggrundsvariable!$C$3:$C$296,Samlet!$E4043)</f>
        <v>9.9</v>
      </c>
      <c r="K4043" s="8">
        <f>SUMIFS(Baggrundsvariable!H$3:H$296,Baggrundsvariable!$A$3:$A$296,Samlet!$C4043,Baggrundsvariable!$C$3:$C$296,Samlet!$E4043)</f>
        <v>11.4</v>
      </c>
      <c r="L4043" s="8">
        <f>SUMIFS(Baggrundsvariable!I$3:I$296,Baggrundsvariable!$A$3:$A$296,Samlet!$C4043,Baggrundsvariable!$C$3:$C$296,Samlet!$E4043)</f>
        <v>4.0693437259330851</v>
      </c>
    </row>
    <row r="4044" spans="1:12">
      <c r="A4044">
        <v>8382</v>
      </c>
      <c r="B4044" t="s">
        <v>1089</v>
      </c>
      <c r="C4044">
        <v>751</v>
      </c>
      <c r="D4044" t="s">
        <v>1314</v>
      </c>
      <c r="E4044">
        <v>2019</v>
      </c>
      <c r="F4044" s="15">
        <f>IF(VLOOKUP(IF($A4044&lt;1500,'BM011'!$D$5,IF($A4044&lt;1800,'BM011'!$D$5,IF($A4044&lt;2000,'BM011'!$D$5,$A4044))),'BM011'!$D$5:$U$607,'BM011'!U$609,0)="BRUG KOM",VLOOKUP($C4044,'BM010'!$C$5:$T$102,'BM010'!T$104,0),VLOOKUP(IF($A4044&lt;1500,'BM011'!$D$5,IF($A4044&lt;1800,'BM011'!$D$5,IF($A4044&lt;2000,'BM011'!$D$5,$A4044))),'BM011'!$D$5:$U$607,'BM011'!U$609,0))</f>
        <v>16885.5</v>
      </c>
      <c r="G4044">
        <f>SUMIFS(Baggrundsvariable!D$3:D$296,Baggrundsvariable!$A$3:$A$296,Samlet!$C4044,Baggrundsvariable!$C$3:$C$296,Samlet!$E4044)</f>
        <v>234439</v>
      </c>
      <c r="H4044" s="8">
        <f>SUMIFS(Baggrundsvariable!E$3:E$296,Baggrundsvariable!$A$3:$A$296,Samlet!$C4044,Baggrundsvariable!$C$3:$C$296,Samlet!$E4044)</f>
        <v>0.79166666666666663</v>
      </c>
      <c r="I4044" s="8">
        <f>SUMIFS(Baggrundsvariable!F$3:F$296,Baggrundsvariable!$A$3:$A$296,Samlet!$C4044,Baggrundsvariable!$C$3:$C$296,Samlet!$E4044)</f>
        <v>6.5</v>
      </c>
      <c r="J4044" s="8">
        <f>SUMIFS(Baggrundsvariable!G$3:G$296,Baggrundsvariable!$A$3:$A$296,Samlet!$C4044,Baggrundsvariable!$C$3:$C$296,Samlet!$E4044)</f>
        <v>26.4</v>
      </c>
      <c r="K4044" s="8">
        <f>SUMIFS(Baggrundsvariable!H$3:H$296,Baggrundsvariable!$A$3:$A$296,Samlet!$C4044,Baggrundsvariable!$C$3:$C$296,Samlet!$E4044)</f>
        <v>13.1</v>
      </c>
      <c r="L4044" s="8">
        <f>SUMIFS(Baggrundsvariable!I$3:I$296,Baggrundsvariable!$A$3:$A$296,Samlet!$C4044,Baggrundsvariable!$C$3:$C$296,Samlet!$E4044)</f>
        <v>11.757828587172346</v>
      </c>
    </row>
    <row r="4045" spans="1:12">
      <c r="A4045">
        <v>8400</v>
      </c>
      <c r="B4045" t="s">
        <v>1090</v>
      </c>
      <c r="C4045">
        <v>706</v>
      </c>
      <c r="D4045" t="s">
        <v>1319</v>
      </c>
      <c r="E4045">
        <v>2019</v>
      </c>
      <c r="F4045" s="15">
        <f>IF(VLOOKUP(IF($A4045&lt;1500,'BM011'!$D$5,IF($A4045&lt;1800,'BM011'!$D$5,IF($A4045&lt;2000,'BM011'!$D$5,$A4045))),'BM011'!$D$5:$U$607,'BM011'!U$609,0)="BRUG KOM",VLOOKUP($C4045,'BM010'!$C$5:$T$102,'BM010'!T$104,0),VLOOKUP(IF($A4045&lt;1500,'BM011'!$D$5,IF($A4045&lt;1800,'BM011'!$D$5,IF($A4045&lt;2000,'BM011'!$D$5,$A4045))),'BM011'!$D$5:$U$607,'BM011'!U$609,0))</f>
        <v>10726.5</v>
      </c>
      <c r="G4045">
        <f>SUMIFS(Baggrundsvariable!D$3:D$296,Baggrundsvariable!$A$3:$A$296,Samlet!$C4045,Baggrundsvariable!$C$3:$C$296,Samlet!$E4045)</f>
        <v>230006</v>
      </c>
      <c r="H4045" s="8">
        <f>SUMIFS(Baggrundsvariable!E$3:E$296,Baggrundsvariable!$A$3:$A$296,Samlet!$C4045,Baggrundsvariable!$C$3:$C$296,Samlet!$E4045)</f>
        <v>0.5</v>
      </c>
      <c r="I4045" s="8">
        <f>SUMIFS(Baggrundsvariable!F$3:F$296,Baggrundsvariable!$A$3:$A$296,Samlet!$C4045,Baggrundsvariable!$C$3:$C$296,Samlet!$E4045)</f>
        <v>3.1</v>
      </c>
      <c r="J4045" s="8">
        <f>SUMIFS(Baggrundsvariable!G$3:G$296,Baggrundsvariable!$A$3:$A$296,Samlet!$C4045,Baggrundsvariable!$C$3:$C$296,Samlet!$E4045)</f>
        <v>16.3</v>
      </c>
      <c r="K4045" s="8">
        <f>SUMIFS(Baggrundsvariable!H$3:H$296,Baggrundsvariable!$A$3:$A$296,Samlet!$C4045,Baggrundsvariable!$C$3:$C$296,Samlet!$E4045)</f>
        <v>14</v>
      </c>
      <c r="L4045" s="8">
        <f>SUMIFS(Baggrundsvariable!I$3:I$296,Baggrundsvariable!$A$3:$A$296,Samlet!$C4045,Baggrundsvariable!$C$3:$C$296,Samlet!$E4045)</f>
        <v>3.9736219141021301</v>
      </c>
    </row>
    <row r="4046" spans="1:12">
      <c r="A4046">
        <v>8410</v>
      </c>
      <c r="B4046" t="s">
        <v>1091</v>
      </c>
      <c r="C4046">
        <v>706</v>
      </c>
      <c r="D4046" t="s">
        <v>1319</v>
      </c>
      <c r="E4046">
        <v>2019</v>
      </c>
      <c r="F4046" s="15">
        <f>IF(VLOOKUP(IF($A4046&lt;1500,'BM011'!$D$5,IF($A4046&lt;1800,'BM011'!$D$5,IF($A4046&lt;2000,'BM011'!$D$5,$A4046))),'BM011'!$D$5:$U$607,'BM011'!U$609,0)="BRUG KOM",VLOOKUP($C4046,'BM010'!$C$5:$T$102,'BM010'!T$104,0),VLOOKUP(IF($A4046&lt;1500,'BM011'!$D$5,IF($A4046&lt;1800,'BM011'!$D$5,IF($A4046&lt;2000,'BM011'!$D$5,$A4046))),'BM011'!$D$5:$U$607,'BM011'!U$609,0))</f>
        <v>12580</v>
      </c>
      <c r="G4046">
        <f>SUMIFS(Baggrundsvariable!D$3:D$296,Baggrundsvariable!$A$3:$A$296,Samlet!$C4046,Baggrundsvariable!$C$3:$C$296,Samlet!$E4046)</f>
        <v>230006</v>
      </c>
      <c r="H4046" s="8">
        <f>SUMIFS(Baggrundsvariable!E$3:E$296,Baggrundsvariable!$A$3:$A$296,Samlet!$C4046,Baggrundsvariable!$C$3:$C$296,Samlet!$E4046)</f>
        <v>0.5</v>
      </c>
      <c r="I4046" s="8">
        <f>SUMIFS(Baggrundsvariable!F$3:F$296,Baggrundsvariable!$A$3:$A$296,Samlet!$C4046,Baggrundsvariable!$C$3:$C$296,Samlet!$E4046)</f>
        <v>3.1</v>
      </c>
      <c r="J4046" s="8">
        <f>SUMIFS(Baggrundsvariable!G$3:G$296,Baggrundsvariable!$A$3:$A$296,Samlet!$C4046,Baggrundsvariable!$C$3:$C$296,Samlet!$E4046)</f>
        <v>16.3</v>
      </c>
      <c r="K4046" s="8">
        <f>SUMIFS(Baggrundsvariable!H$3:H$296,Baggrundsvariable!$A$3:$A$296,Samlet!$C4046,Baggrundsvariable!$C$3:$C$296,Samlet!$E4046)</f>
        <v>14</v>
      </c>
      <c r="L4046" s="8">
        <f>SUMIFS(Baggrundsvariable!I$3:I$296,Baggrundsvariable!$A$3:$A$296,Samlet!$C4046,Baggrundsvariable!$C$3:$C$296,Samlet!$E4046)</f>
        <v>3.9736219141021301</v>
      </c>
    </row>
    <row r="4047" spans="1:12">
      <c r="A4047">
        <v>8420</v>
      </c>
      <c r="B4047" t="s">
        <v>1092</v>
      </c>
      <c r="C4047">
        <v>706</v>
      </c>
      <c r="D4047" t="s">
        <v>1319</v>
      </c>
      <c r="E4047">
        <v>2019</v>
      </c>
      <c r="F4047" s="15">
        <f>IF(VLOOKUP(IF($A4047&lt;1500,'BM011'!$D$5,IF($A4047&lt;1800,'BM011'!$D$5,IF($A4047&lt;2000,'BM011'!$D$5,$A4047))),'BM011'!$D$5:$U$607,'BM011'!U$609,0)="BRUG KOM",VLOOKUP($C4047,'BM010'!$C$5:$T$102,'BM010'!T$104,0),VLOOKUP(IF($A4047&lt;1500,'BM011'!$D$5,IF($A4047&lt;1800,'BM011'!$D$5,IF($A4047&lt;2000,'BM011'!$D$5,$A4047))),'BM011'!$D$5:$U$607,'BM011'!U$609,0))</f>
        <v>9327</v>
      </c>
      <c r="G4047">
        <f>SUMIFS(Baggrundsvariable!D$3:D$296,Baggrundsvariable!$A$3:$A$296,Samlet!$C4047,Baggrundsvariable!$C$3:$C$296,Samlet!$E4047)</f>
        <v>230006</v>
      </c>
      <c r="H4047" s="8">
        <f>SUMIFS(Baggrundsvariable!E$3:E$296,Baggrundsvariable!$A$3:$A$296,Samlet!$C4047,Baggrundsvariable!$C$3:$C$296,Samlet!$E4047)</f>
        <v>0.5</v>
      </c>
      <c r="I4047" s="8">
        <f>SUMIFS(Baggrundsvariable!F$3:F$296,Baggrundsvariable!$A$3:$A$296,Samlet!$C4047,Baggrundsvariable!$C$3:$C$296,Samlet!$E4047)</f>
        <v>3.1</v>
      </c>
      <c r="J4047" s="8">
        <f>SUMIFS(Baggrundsvariable!G$3:G$296,Baggrundsvariable!$A$3:$A$296,Samlet!$C4047,Baggrundsvariable!$C$3:$C$296,Samlet!$E4047)</f>
        <v>16.3</v>
      </c>
      <c r="K4047" s="8">
        <f>SUMIFS(Baggrundsvariable!H$3:H$296,Baggrundsvariable!$A$3:$A$296,Samlet!$C4047,Baggrundsvariable!$C$3:$C$296,Samlet!$E4047)</f>
        <v>14</v>
      </c>
      <c r="L4047" s="8">
        <f>SUMIFS(Baggrundsvariable!I$3:I$296,Baggrundsvariable!$A$3:$A$296,Samlet!$C4047,Baggrundsvariable!$C$3:$C$296,Samlet!$E4047)</f>
        <v>3.9736219141021301</v>
      </c>
    </row>
    <row r="4048" spans="1:12">
      <c r="A4048">
        <v>8444</v>
      </c>
      <c r="B4048" t="s">
        <v>1093</v>
      </c>
      <c r="C4048">
        <v>706</v>
      </c>
      <c r="D4048" t="s">
        <v>1319</v>
      </c>
      <c r="E4048">
        <v>2019</v>
      </c>
      <c r="F4048" s="15">
        <f>IF(VLOOKUP(IF($A4048&lt;1500,'BM011'!$D$5,IF($A4048&lt;1800,'BM011'!$D$5,IF($A4048&lt;2000,'BM011'!$D$5,$A4048))),'BM011'!$D$5:$U$607,'BM011'!U$609,0)="BRUG KOM",VLOOKUP($C4048,'BM010'!$C$5:$T$102,'BM010'!T$104,0),VLOOKUP(IF($A4048&lt;1500,'BM011'!$D$5,IF($A4048&lt;1800,'BM011'!$D$5,IF($A4048&lt;2000,'BM011'!$D$5,$A4048))),'BM011'!$D$5:$U$607,'BM011'!U$609,0))</f>
        <v>10636.75</v>
      </c>
      <c r="G4048">
        <f>SUMIFS(Baggrundsvariable!D$3:D$296,Baggrundsvariable!$A$3:$A$296,Samlet!$C4048,Baggrundsvariable!$C$3:$C$296,Samlet!$E4048)</f>
        <v>230006</v>
      </c>
      <c r="H4048" s="8">
        <f>SUMIFS(Baggrundsvariable!E$3:E$296,Baggrundsvariable!$A$3:$A$296,Samlet!$C4048,Baggrundsvariable!$C$3:$C$296,Samlet!$E4048)</f>
        <v>0.5</v>
      </c>
      <c r="I4048" s="8">
        <f>SUMIFS(Baggrundsvariable!F$3:F$296,Baggrundsvariable!$A$3:$A$296,Samlet!$C4048,Baggrundsvariable!$C$3:$C$296,Samlet!$E4048)</f>
        <v>3.1</v>
      </c>
      <c r="J4048" s="8">
        <f>SUMIFS(Baggrundsvariable!G$3:G$296,Baggrundsvariable!$A$3:$A$296,Samlet!$C4048,Baggrundsvariable!$C$3:$C$296,Samlet!$E4048)</f>
        <v>16.3</v>
      </c>
      <c r="K4048" s="8">
        <f>SUMIFS(Baggrundsvariable!H$3:H$296,Baggrundsvariable!$A$3:$A$296,Samlet!$C4048,Baggrundsvariable!$C$3:$C$296,Samlet!$E4048)</f>
        <v>14</v>
      </c>
      <c r="L4048" s="8">
        <f>SUMIFS(Baggrundsvariable!I$3:I$296,Baggrundsvariable!$A$3:$A$296,Samlet!$C4048,Baggrundsvariable!$C$3:$C$296,Samlet!$E4048)</f>
        <v>3.9736219141021301</v>
      </c>
    </row>
    <row r="4049" spans="1:12">
      <c r="A4049">
        <v>8444</v>
      </c>
      <c r="B4049" t="s">
        <v>1093</v>
      </c>
      <c r="C4049">
        <v>707</v>
      </c>
      <c r="D4049" t="s">
        <v>1320</v>
      </c>
      <c r="E4049">
        <v>2019</v>
      </c>
      <c r="F4049" s="15">
        <f>IF(VLOOKUP(IF($A4049&lt;1500,'BM011'!$D$5,IF($A4049&lt;1800,'BM011'!$D$5,IF($A4049&lt;2000,'BM011'!$D$5,$A4049))),'BM011'!$D$5:$U$607,'BM011'!U$609,0)="BRUG KOM",VLOOKUP($C4049,'BM010'!$C$5:$T$102,'BM010'!T$104,0),VLOOKUP(IF($A4049&lt;1500,'BM011'!$D$5,IF($A4049&lt;1800,'BM011'!$D$5,IF($A4049&lt;2000,'BM011'!$D$5,$A4049))),'BM011'!$D$5:$U$607,'BM011'!U$609,0))</f>
        <v>6849.25</v>
      </c>
      <c r="G4049">
        <f>SUMIFS(Baggrundsvariable!D$3:D$296,Baggrundsvariable!$A$3:$A$296,Samlet!$C4049,Baggrundsvariable!$C$3:$C$296,Samlet!$E4049)</f>
        <v>207855</v>
      </c>
      <c r="H4049" s="8">
        <f>SUMIFS(Baggrundsvariable!E$3:E$296,Baggrundsvariable!$A$3:$A$296,Samlet!$C4049,Baggrundsvariable!$C$3:$C$296,Samlet!$E4049)</f>
        <v>0.75</v>
      </c>
      <c r="I4049" s="8">
        <f>SUMIFS(Baggrundsvariable!F$3:F$296,Baggrundsvariable!$A$3:$A$296,Samlet!$C4049,Baggrundsvariable!$C$3:$C$296,Samlet!$E4049)</f>
        <v>8.1999999999999993</v>
      </c>
      <c r="J4049" s="8">
        <f>SUMIFS(Baggrundsvariable!G$3:G$296,Baggrundsvariable!$A$3:$A$296,Samlet!$C4049,Baggrundsvariable!$C$3:$C$296,Samlet!$E4049)</f>
        <v>21.7</v>
      </c>
      <c r="K4049" s="8">
        <f>SUMIFS(Baggrundsvariable!H$3:H$296,Baggrundsvariable!$A$3:$A$296,Samlet!$C4049,Baggrundsvariable!$C$3:$C$296,Samlet!$E4049)</f>
        <v>14.7</v>
      </c>
      <c r="L4049" s="8">
        <f>SUMIFS(Baggrundsvariable!I$3:I$296,Baggrundsvariable!$A$3:$A$296,Samlet!$C4049,Baggrundsvariable!$C$3:$C$296,Samlet!$E4049)</f>
        <v>4.331983266274082</v>
      </c>
    </row>
    <row r="4050" spans="1:12">
      <c r="A4050">
        <v>8450</v>
      </c>
      <c r="B4050" t="s">
        <v>1094</v>
      </c>
      <c r="C4050">
        <v>710</v>
      </c>
      <c r="D4050" t="s">
        <v>1318</v>
      </c>
      <c r="E4050">
        <v>2019</v>
      </c>
      <c r="F4050" s="15">
        <f>IF(VLOOKUP(IF($A4050&lt;1500,'BM011'!$D$5,IF($A4050&lt;1800,'BM011'!$D$5,IF($A4050&lt;2000,'BM011'!$D$5,$A4050))),'BM011'!$D$5:$U$607,'BM011'!U$609,0)="BRUG KOM",VLOOKUP($C4050,'BM010'!$C$5:$T$102,'BM010'!T$104,0),VLOOKUP(IF($A4050&lt;1500,'BM011'!$D$5,IF($A4050&lt;1800,'BM011'!$D$5,IF($A4050&lt;2000,'BM011'!$D$5,$A4050))),'BM011'!$D$5:$U$607,'BM011'!U$609,0))</f>
        <v>11513.5</v>
      </c>
      <c r="G4050">
        <f>SUMIFS(Baggrundsvariable!D$3:D$296,Baggrundsvariable!$A$3:$A$296,Samlet!$C4050,Baggrundsvariable!$C$3:$C$296,Samlet!$E4050)</f>
        <v>243703</v>
      </c>
      <c r="H4050" s="8">
        <f>SUMIFS(Baggrundsvariable!E$3:E$296,Baggrundsvariable!$A$3:$A$296,Samlet!$C4050,Baggrundsvariable!$C$3:$C$296,Samlet!$E4050)</f>
        <v>0.37499999999999994</v>
      </c>
      <c r="I4050" s="8">
        <f>SUMIFS(Baggrundsvariable!F$3:F$296,Baggrundsvariable!$A$3:$A$296,Samlet!$C4050,Baggrundsvariable!$C$3:$C$296,Samlet!$E4050)</f>
        <v>4</v>
      </c>
      <c r="J4050" s="8">
        <f>SUMIFS(Baggrundsvariable!G$3:G$296,Baggrundsvariable!$A$3:$A$296,Samlet!$C4050,Baggrundsvariable!$C$3:$C$296,Samlet!$E4050)</f>
        <v>9.9</v>
      </c>
      <c r="K4050" s="8">
        <f>SUMIFS(Baggrundsvariable!H$3:H$296,Baggrundsvariable!$A$3:$A$296,Samlet!$C4050,Baggrundsvariable!$C$3:$C$296,Samlet!$E4050)</f>
        <v>11.4</v>
      </c>
      <c r="L4050" s="8">
        <f>SUMIFS(Baggrundsvariable!I$3:I$296,Baggrundsvariable!$A$3:$A$296,Samlet!$C4050,Baggrundsvariable!$C$3:$C$296,Samlet!$E4050)</f>
        <v>4.0693437259330851</v>
      </c>
    </row>
    <row r="4051" spans="1:12">
      <c r="A4051">
        <v>8450</v>
      </c>
      <c r="B4051" t="s">
        <v>1094</v>
      </c>
      <c r="C4051">
        <v>740</v>
      </c>
      <c r="D4051" t="s">
        <v>1308</v>
      </c>
      <c r="E4051">
        <v>2019</v>
      </c>
      <c r="F4051" s="15">
        <f>IF(VLOOKUP(IF($A4051&lt;1500,'BM011'!$D$5,IF($A4051&lt;1800,'BM011'!$D$5,IF($A4051&lt;2000,'BM011'!$D$5,$A4051))),'BM011'!$D$5:$U$607,'BM011'!U$609,0)="BRUG KOM",VLOOKUP($C4051,'BM010'!$C$5:$T$102,'BM010'!T$104,0),VLOOKUP(IF($A4051&lt;1500,'BM011'!$D$5,IF($A4051&lt;1800,'BM011'!$D$5,IF($A4051&lt;2000,'BM011'!$D$5,$A4051))),'BM011'!$D$5:$U$607,'BM011'!U$609,0))</f>
        <v>11513.5</v>
      </c>
      <c r="G4051">
        <f>SUMIFS(Baggrundsvariable!D$3:D$296,Baggrundsvariable!$A$3:$A$296,Samlet!$C4051,Baggrundsvariable!$C$3:$C$296,Samlet!$E4051)</f>
        <v>242114</v>
      </c>
      <c r="H4051" s="8">
        <f>SUMIFS(Baggrundsvariable!E$3:E$296,Baggrundsvariable!$A$3:$A$296,Samlet!$C4051,Baggrundsvariable!$C$3:$C$296,Samlet!$E4051)</f>
        <v>0.51666666666666672</v>
      </c>
      <c r="I4051" s="8">
        <f>SUMIFS(Baggrundsvariable!F$3:F$296,Baggrundsvariable!$A$3:$A$296,Samlet!$C4051,Baggrundsvariable!$C$3:$C$296,Samlet!$E4051)</f>
        <v>4</v>
      </c>
      <c r="J4051" s="8">
        <f>SUMIFS(Baggrundsvariable!G$3:G$296,Baggrundsvariable!$A$3:$A$296,Samlet!$C4051,Baggrundsvariable!$C$3:$C$296,Samlet!$E4051)</f>
        <v>14.4</v>
      </c>
      <c r="K4051" s="8">
        <f>SUMIFS(Baggrundsvariable!H$3:H$296,Baggrundsvariable!$A$3:$A$296,Samlet!$C4051,Baggrundsvariable!$C$3:$C$296,Samlet!$E4051)</f>
        <v>13.8</v>
      </c>
      <c r="L4051" s="8">
        <f>SUMIFS(Baggrundsvariable!I$3:I$296,Baggrundsvariable!$A$3:$A$296,Samlet!$C4051,Baggrundsvariable!$C$3:$C$296,Samlet!$E4051)</f>
        <v>5.1006923266240785</v>
      </c>
    </row>
    <row r="4052" spans="1:12">
      <c r="A4052">
        <v>8462</v>
      </c>
      <c r="B4052" t="s">
        <v>1095</v>
      </c>
      <c r="C4052">
        <v>751</v>
      </c>
      <c r="D4052" t="s">
        <v>1314</v>
      </c>
      <c r="E4052">
        <v>2019</v>
      </c>
      <c r="F4052" s="15">
        <f>IF(VLOOKUP(IF($A4052&lt;1500,'BM011'!$D$5,IF($A4052&lt;1800,'BM011'!$D$5,IF($A4052&lt;2000,'BM011'!$D$5,$A4052))),'BM011'!$D$5:$U$607,'BM011'!U$609,0)="BRUG KOM",VLOOKUP($C4052,'BM010'!$C$5:$T$102,'BM010'!T$104,0),VLOOKUP(IF($A4052&lt;1500,'BM011'!$D$5,IF($A4052&lt;1800,'BM011'!$D$5,IF($A4052&lt;2000,'BM011'!$D$5,$A4052))),'BM011'!$D$5:$U$607,'BM011'!U$609,0))</f>
        <v>15999.25</v>
      </c>
      <c r="G4052">
        <f>SUMIFS(Baggrundsvariable!D$3:D$296,Baggrundsvariable!$A$3:$A$296,Samlet!$C4052,Baggrundsvariable!$C$3:$C$296,Samlet!$E4052)</f>
        <v>234439</v>
      </c>
      <c r="H4052" s="8">
        <f>SUMIFS(Baggrundsvariable!E$3:E$296,Baggrundsvariable!$A$3:$A$296,Samlet!$C4052,Baggrundsvariable!$C$3:$C$296,Samlet!$E4052)</f>
        <v>0.79166666666666663</v>
      </c>
      <c r="I4052" s="8">
        <f>SUMIFS(Baggrundsvariable!F$3:F$296,Baggrundsvariable!$A$3:$A$296,Samlet!$C4052,Baggrundsvariable!$C$3:$C$296,Samlet!$E4052)</f>
        <v>6.5</v>
      </c>
      <c r="J4052" s="8">
        <f>SUMIFS(Baggrundsvariable!G$3:G$296,Baggrundsvariable!$A$3:$A$296,Samlet!$C4052,Baggrundsvariable!$C$3:$C$296,Samlet!$E4052)</f>
        <v>26.4</v>
      </c>
      <c r="K4052" s="8">
        <f>SUMIFS(Baggrundsvariable!H$3:H$296,Baggrundsvariable!$A$3:$A$296,Samlet!$C4052,Baggrundsvariable!$C$3:$C$296,Samlet!$E4052)</f>
        <v>13.1</v>
      </c>
      <c r="L4052" s="8">
        <f>SUMIFS(Baggrundsvariable!I$3:I$296,Baggrundsvariable!$A$3:$A$296,Samlet!$C4052,Baggrundsvariable!$C$3:$C$296,Samlet!$E4052)</f>
        <v>11.757828587172346</v>
      </c>
    </row>
    <row r="4053" spans="1:12">
      <c r="A4053">
        <v>8464</v>
      </c>
      <c r="B4053" t="s">
        <v>1096</v>
      </c>
      <c r="C4053">
        <v>746</v>
      </c>
      <c r="D4053" t="s">
        <v>1317</v>
      </c>
      <c r="E4053">
        <v>2019</v>
      </c>
      <c r="F4053" s="15">
        <f>IF(VLOOKUP(IF($A4053&lt;1500,'BM011'!$D$5,IF($A4053&lt;1800,'BM011'!$D$5,IF($A4053&lt;2000,'BM011'!$D$5,$A4053))),'BM011'!$D$5:$U$607,'BM011'!U$609,0)="BRUG KOM",VLOOKUP($C4053,'BM010'!$C$5:$T$102,'BM010'!T$104,0),VLOOKUP(IF($A4053&lt;1500,'BM011'!$D$5,IF($A4053&lt;1800,'BM011'!$D$5,IF($A4053&lt;2000,'BM011'!$D$5,$A4053))),'BM011'!$D$5:$U$607,'BM011'!U$609,0))</f>
        <v>15202</v>
      </c>
      <c r="G4053">
        <f>SUMIFS(Baggrundsvariable!D$3:D$296,Baggrundsvariable!$A$3:$A$296,Samlet!$C4053,Baggrundsvariable!$C$3:$C$296,Samlet!$E4053)</f>
        <v>259984</v>
      </c>
      <c r="H4053" s="8">
        <f>SUMIFS(Baggrundsvariable!E$3:E$296,Baggrundsvariable!$A$3:$A$296,Samlet!$C4053,Baggrundsvariable!$C$3:$C$296,Samlet!$E4053)</f>
        <v>0.3166666666666666</v>
      </c>
      <c r="I4053" s="8">
        <f>SUMIFS(Baggrundsvariable!F$3:F$296,Baggrundsvariable!$A$3:$A$296,Samlet!$C4053,Baggrundsvariable!$C$3:$C$296,Samlet!$E4053)</f>
        <v>2.8</v>
      </c>
      <c r="J4053" s="8">
        <f>SUMIFS(Baggrundsvariable!G$3:G$296,Baggrundsvariable!$A$3:$A$296,Samlet!$C4053,Baggrundsvariable!$C$3:$C$296,Samlet!$E4053)</f>
        <v>10.199999999999999</v>
      </c>
      <c r="K4053" s="8">
        <f>SUMIFS(Baggrundsvariable!H$3:H$296,Baggrundsvariable!$A$3:$A$296,Samlet!$C4053,Baggrundsvariable!$C$3:$C$296,Samlet!$E4053)</f>
        <v>11</v>
      </c>
      <c r="L4053" s="8">
        <f>SUMIFS(Baggrundsvariable!I$3:I$296,Baggrundsvariable!$A$3:$A$296,Samlet!$C4053,Baggrundsvariable!$C$3:$C$296,Samlet!$E4053)</f>
        <v>4.5547506257960571</v>
      </c>
    </row>
    <row r="4054" spans="1:12">
      <c r="A4054">
        <v>8464</v>
      </c>
      <c r="B4054" t="s">
        <v>1096</v>
      </c>
      <c r="C4054">
        <v>751</v>
      </c>
      <c r="D4054" t="s">
        <v>1314</v>
      </c>
      <c r="E4054">
        <v>2019</v>
      </c>
      <c r="F4054" s="15">
        <f>IF(VLOOKUP(IF($A4054&lt;1500,'BM011'!$D$5,IF($A4054&lt;1800,'BM011'!$D$5,IF($A4054&lt;2000,'BM011'!$D$5,$A4054))),'BM011'!$D$5:$U$607,'BM011'!U$609,0)="BRUG KOM",VLOOKUP($C4054,'BM010'!$C$5:$T$102,'BM010'!T$104,0),VLOOKUP(IF($A4054&lt;1500,'BM011'!$D$5,IF($A4054&lt;1800,'BM011'!$D$5,IF($A4054&lt;2000,'BM011'!$D$5,$A4054))),'BM011'!$D$5:$U$607,'BM011'!U$609,0))</f>
        <v>15202</v>
      </c>
      <c r="G4054">
        <f>SUMIFS(Baggrundsvariable!D$3:D$296,Baggrundsvariable!$A$3:$A$296,Samlet!$C4054,Baggrundsvariable!$C$3:$C$296,Samlet!$E4054)</f>
        <v>234439</v>
      </c>
      <c r="H4054" s="8">
        <f>SUMIFS(Baggrundsvariable!E$3:E$296,Baggrundsvariable!$A$3:$A$296,Samlet!$C4054,Baggrundsvariable!$C$3:$C$296,Samlet!$E4054)</f>
        <v>0.79166666666666663</v>
      </c>
      <c r="I4054" s="8">
        <f>SUMIFS(Baggrundsvariable!F$3:F$296,Baggrundsvariable!$A$3:$A$296,Samlet!$C4054,Baggrundsvariable!$C$3:$C$296,Samlet!$E4054)</f>
        <v>6.5</v>
      </c>
      <c r="J4054" s="8">
        <f>SUMIFS(Baggrundsvariable!G$3:G$296,Baggrundsvariable!$A$3:$A$296,Samlet!$C4054,Baggrundsvariable!$C$3:$C$296,Samlet!$E4054)</f>
        <v>26.4</v>
      </c>
      <c r="K4054" s="8">
        <f>SUMIFS(Baggrundsvariable!H$3:H$296,Baggrundsvariable!$A$3:$A$296,Samlet!$C4054,Baggrundsvariable!$C$3:$C$296,Samlet!$E4054)</f>
        <v>13.1</v>
      </c>
      <c r="L4054" s="8">
        <f>SUMIFS(Baggrundsvariable!I$3:I$296,Baggrundsvariable!$A$3:$A$296,Samlet!$C4054,Baggrundsvariable!$C$3:$C$296,Samlet!$E4054)</f>
        <v>11.757828587172346</v>
      </c>
    </row>
    <row r="4055" spans="1:12">
      <c r="A4055">
        <v>8471</v>
      </c>
      <c r="B4055" t="s">
        <v>1097</v>
      </c>
      <c r="C4055">
        <v>710</v>
      </c>
      <c r="D4055" t="s">
        <v>1318</v>
      </c>
      <c r="E4055">
        <v>2019</v>
      </c>
      <c r="F4055" s="15">
        <f>IF(VLOOKUP(IF($A4055&lt;1500,'BM011'!$D$5,IF($A4055&lt;1800,'BM011'!$D$5,IF($A4055&lt;2000,'BM011'!$D$5,$A4055))),'BM011'!$D$5:$U$607,'BM011'!U$609,0)="BRUG KOM",VLOOKUP($C4055,'BM010'!$C$5:$T$102,'BM010'!T$104,0),VLOOKUP(IF($A4055&lt;1500,'BM011'!$D$5,IF($A4055&lt;1800,'BM011'!$D$5,IF($A4055&lt;2000,'BM011'!$D$5,$A4055))),'BM011'!$D$5:$U$607,'BM011'!U$609,0))</f>
        <v>15758.25</v>
      </c>
      <c r="G4055">
        <f>SUMIFS(Baggrundsvariable!D$3:D$296,Baggrundsvariable!$A$3:$A$296,Samlet!$C4055,Baggrundsvariable!$C$3:$C$296,Samlet!$E4055)</f>
        <v>243703</v>
      </c>
      <c r="H4055" s="8">
        <f>SUMIFS(Baggrundsvariable!E$3:E$296,Baggrundsvariable!$A$3:$A$296,Samlet!$C4055,Baggrundsvariable!$C$3:$C$296,Samlet!$E4055)</f>
        <v>0.37499999999999994</v>
      </c>
      <c r="I4055" s="8">
        <f>SUMIFS(Baggrundsvariable!F$3:F$296,Baggrundsvariable!$A$3:$A$296,Samlet!$C4055,Baggrundsvariable!$C$3:$C$296,Samlet!$E4055)</f>
        <v>4</v>
      </c>
      <c r="J4055" s="8">
        <f>SUMIFS(Baggrundsvariable!G$3:G$296,Baggrundsvariable!$A$3:$A$296,Samlet!$C4055,Baggrundsvariable!$C$3:$C$296,Samlet!$E4055)</f>
        <v>9.9</v>
      </c>
      <c r="K4055" s="8">
        <f>SUMIFS(Baggrundsvariable!H$3:H$296,Baggrundsvariable!$A$3:$A$296,Samlet!$C4055,Baggrundsvariable!$C$3:$C$296,Samlet!$E4055)</f>
        <v>11.4</v>
      </c>
      <c r="L4055" s="8">
        <f>SUMIFS(Baggrundsvariable!I$3:I$296,Baggrundsvariable!$A$3:$A$296,Samlet!$C4055,Baggrundsvariable!$C$3:$C$296,Samlet!$E4055)</f>
        <v>4.0693437259330851</v>
      </c>
    </row>
    <row r="4056" spans="1:12">
      <c r="A4056">
        <v>8471</v>
      </c>
      <c r="B4056" t="s">
        <v>1097</v>
      </c>
      <c r="C4056">
        <v>746</v>
      </c>
      <c r="D4056" t="s">
        <v>1317</v>
      </c>
      <c r="E4056">
        <v>2019</v>
      </c>
      <c r="F4056" s="15">
        <f>IF(VLOOKUP(IF($A4056&lt;1500,'BM011'!$D$5,IF($A4056&lt;1800,'BM011'!$D$5,IF($A4056&lt;2000,'BM011'!$D$5,$A4056))),'BM011'!$D$5:$U$607,'BM011'!U$609,0)="BRUG KOM",VLOOKUP($C4056,'BM010'!$C$5:$T$102,'BM010'!T$104,0),VLOOKUP(IF($A4056&lt;1500,'BM011'!$D$5,IF($A4056&lt;1800,'BM011'!$D$5,IF($A4056&lt;2000,'BM011'!$D$5,$A4056))),'BM011'!$D$5:$U$607,'BM011'!U$609,0))</f>
        <v>15758.25</v>
      </c>
      <c r="G4056">
        <f>SUMIFS(Baggrundsvariable!D$3:D$296,Baggrundsvariable!$A$3:$A$296,Samlet!$C4056,Baggrundsvariable!$C$3:$C$296,Samlet!$E4056)</f>
        <v>259984</v>
      </c>
      <c r="H4056" s="8">
        <f>SUMIFS(Baggrundsvariable!E$3:E$296,Baggrundsvariable!$A$3:$A$296,Samlet!$C4056,Baggrundsvariable!$C$3:$C$296,Samlet!$E4056)</f>
        <v>0.3166666666666666</v>
      </c>
      <c r="I4056" s="8">
        <f>SUMIFS(Baggrundsvariable!F$3:F$296,Baggrundsvariable!$A$3:$A$296,Samlet!$C4056,Baggrundsvariable!$C$3:$C$296,Samlet!$E4056)</f>
        <v>2.8</v>
      </c>
      <c r="J4056" s="8">
        <f>SUMIFS(Baggrundsvariable!G$3:G$296,Baggrundsvariable!$A$3:$A$296,Samlet!$C4056,Baggrundsvariable!$C$3:$C$296,Samlet!$E4056)</f>
        <v>10.199999999999999</v>
      </c>
      <c r="K4056" s="8">
        <f>SUMIFS(Baggrundsvariable!H$3:H$296,Baggrundsvariable!$A$3:$A$296,Samlet!$C4056,Baggrundsvariable!$C$3:$C$296,Samlet!$E4056)</f>
        <v>11</v>
      </c>
      <c r="L4056" s="8">
        <f>SUMIFS(Baggrundsvariable!I$3:I$296,Baggrundsvariable!$A$3:$A$296,Samlet!$C4056,Baggrundsvariable!$C$3:$C$296,Samlet!$E4056)</f>
        <v>4.5547506257960571</v>
      </c>
    </row>
    <row r="4057" spans="1:12">
      <c r="A4057">
        <v>8471</v>
      </c>
      <c r="B4057" t="s">
        <v>1097</v>
      </c>
      <c r="C4057">
        <v>751</v>
      </c>
      <c r="D4057" t="s">
        <v>1314</v>
      </c>
      <c r="E4057">
        <v>2019</v>
      </c>
      <c r="F4057" s="15">
        <f>IF(VLOOKUP(IF($A4057&lt;1500,'BM011'!$D$5,IF($A4057&lt;1800,'BM011'!$D$5,IF($A4057&lt;2000,'BM011'!$D$5,$A4057))),'BM011'!$D$5:$U$607,'BM011'!U$609,0)="BRUG KOM",VLOOKUP($C4057,'BM010'!$C$5:$T$102,'BM010'!T$104,0),VLOOKUP(IF($A4057&lt;1500,'BM011'!$D$5,IF($A4057&lt;1800,'BM011'!$D$5,IF($A4057&lt;2000,'BM011'!$D$5,$A4057))),'BM011'!$D$5:$U$607,'BM011'!U$609,0))</f>
        <v>15758.25</v>
      </c>
      <c r="G4057">
        <f>SUMIFS(Baggrundsvariable!D$3:D$296,Baggrundsvariable!$A$3:$A$296,Samlet!$C4057,Baggrundsvariable!$C$3:$C$296,Samlet!$E4057)</f>
        <v>234439</v>
      </c>
      <c r="H4057" s="8">
        <f>SUMIFS(Baggrundsvariable!E$3:E$296,Baggrundsvariable!$A$3:$A$296,Samlet!$C4057,Baggrundsvariable!$C$3:$C$296,Samlet!$E4057)</f>
        <v>0.79166666666666663</v>
      </c>
      <c r="I4057" s="8">
        <f>SUMIFS(Baggrundsvariable!F$3:F$296,Baggrundsvariable!$A$3:$A$296,Samlet!$C4057,Baggrundsvariable!$C$3:$C$296,Samlet!$E4057)</f>
        <v>6.5</v>
      </c>
      <c r="J4057" s="8">
        <f>SUMIFS(Baggrundsvariable!G$3:G$296,Baggrundsvariable!$A$3:$A$296,Samlet!$C4057,Baggrundsvariable!$C$3:$C$296,Samlet!$E4057)</f>
        <v>26.4</v>
      </c>
      <c r="K4057" s="8">
        <f>SUMIFS(Baggrundsvariable!H$3:H$296,Baggrundsvariable!$A$3:$A$296,Samlet!$C4057,Baggrundsvariable!$C$3:$C$296,Samlet!$E4057)</f>
        <v>13.1</v>
      </c>
      <c r="L4057" s="8">
        <f>SUMIFS(Baggrundsvariable!I$3:I$296,Baggrundsvariable!$A$3:$A$296,Samlet!$C4057,Baggrundsvariable!$C$3:$C$296,Samlet!$E4057)</f>
        <v>11.757828587172346</v>
      </c>
    </row>
    <row r="4058" spans="1:12">
      <c r="A4058">
        <v>8472</v>
      </c>
      <c r="B4058" t="s">
        <v>1098</v>
      </c>
      <c r="C4058">
        <v>710</v>
      </c>
      <c r="D4058" t="s">
        <v>1318</v>
      </c>
      <c r="E4058">
        <v>2019</v>
      </c>
      <c r="F4058" s="15">
        <f>IF(VLOOKUP(IF($A4058&lt;1500,'BM011'!$D$5,IF($A4058&lt;1800,'BM011'!$D$5,IF($A4058&lt;2000,'BM011'!$D$5,$A4058))),'BM011'!$D$5:$U$607,'BM011'!U$609,0)="BRUG KOM",VLOOKUP($C4058,'BM010'!$C$5:$T$102,'BM010'!T$104,0),VLOOKUP(IF($A4058&lt;1500,'BM011'!$D$5,IF($A4058&lt;1800,'BM011'!$D$5,IF($A4058&lt;2000,'BM011'!$D$5,$A4058))),'BM011'!$D$5:$U$607,'BM011'!U$609,0))</f>
        <v>12124.5</v>
      </c>
      <c r="G4058">
        <f>SUMIFS(Baggrundsvariable!D$3:D$296,Baggrundsvariable!$A$3:$A$296,Samlet!$C4058,Baggrundsvariable!$C$3:$C$296,Samlet!$E4058)</f>
        <v>243703</v>
      </c>
      <c r="H4058" s="8">
        <f>SUMIFS(Baggrundsvariable!E$3:E$296,Baggrundsvariable!$A$3:$A$296,Samlet!$C4058,Baggrundsvariable!$C$3:$C$296,Samlet!$E4058)</f>
        <v>0.37499999999999994</v>
      </c>
      <c r="I4058" s="8">
        <f>SUMIFS(Baggrundsvariable!F$3:F$296,Baggrundsvariable!$A$3:$A$296,Samlet!$C4058,Baggrundsvariable!$C$3:$C$296,Samlet!$E4058)</f>
        <v>4</v>
      </c>
      <c r="J4058" s="8">
        <f>SUMIFS(Baggrundsvariable!G$3:G$296,Baggrundsvariable!$A$3:$A$296,Samlet!$C4058,Baggrundsvariable!$C$3:$C$296,Samlet!$E4058)</f>
        <v>9.9</v>
      </c>
      <c r="K4058" s="8">
        <f>SUMIFS(Baggrundsvariable!H$3:H$296,Baggrundsvariable!$A$3:$A$296,Samlet!$C4058,Baggrundsvariable!$C$3:$C$296,Samlet!$E4058)</f>
        <v>11.4</v>
      </c>
      <c r="L4058" s="8">
        <f>SUMIFS(Baggrundsvariable!I$3:I$296,Baggrundsvariable!$A$3:$A$296,Samlet!$C4058,Baggrundsvariable!$C$3:$C$296,Samlet!$E4058)</f>
        <v>4.0693437259330851</v>
      </c>
    </row>
    <row r="4059" spans="1:12">
      <c r="A4059">
        <v>8472</v>
      </c>
      <c r="B4059" t="s">
        <v>1098</v>
      </c>
      <c r="C4059">
        <v>740</v>
      </c>
      <c r="D4059" t="s">
        <v>1308</v>
      </c>
      <c r="E4059">
        <v>2019</v>
      </c>
      <c r="F4059" s="15">
        <f>IF(VLOOKUP(IF($A4059&lt;1500,'BM011'!$D$5,IF($A4059&lt;1800,'BM011'!$D$5,IF($A4059&lt;2000,'BM011'!$D$5,$A4059))),'BM011'!$D$5:$U$607,'BM011'!U$609,0)="BRUG KOM",VLOOKUP($C4059,'BM010'!$C$5:$T$102,'BM010'!T$104,0),VLOOKUP(IF($A4059&lt;1500,'BM011'!$D$5,IF($A4059&lt;1800,'BM011'!$D$5,IF($A4059&lt;2000,'BM011'!$D$5,$A4059))),'BM011'!$D$5:$U$607,'BM011'!U$609,0))</f>
        <v>13980.75</v>
      </c>
      <c r="G4059">
        <f>SUMIFS(Baggrundsvariable!D$3:D$296,Baggrundsvariable!$A$3:$A$296,Samlet!$C4059,Baggrundsvariable!$C$3:$C$296,Samlet!$E4059)</f>
        <v>242114</v>
      </c>
      <c r="H4059" s="8">
        <f>SUMIFS(Baggrundsvariable!E$3:E$296,Baggrundsvariable!$A$3:$A$296,Samlet!$C4059,Baggrundsvariable!$C$3:$C$296,Samlet!$E4059)</f>
        <v>0.51666666666666672</v>
      </c>
      <c r="I4059" s="8">
        <f>SUMIFS(Baggrundsvariable!F$3:F$296,Baggrundsvariable!$A$3:$A$296,Samlet!$C4059,Baggrundsvariable!$C$3:$C$296,Samlet!$E4059)</f>
        <v>4</v>
      </c>
      <c r="J4059" s="8">
        <f>SUMIFS(Baggrundsvariable!G$3:G$296,Baggrundsvariable!$A$3:$A$296,Samlet!$C4059,Baggrundsvariable!$C$3:$C$296,Samlet!$E4059)</f>
        <v>14.4</v>
      </c>
      <c r="K4059" s="8">
        <f>SUMIFS(Baggrundsvariable!H$3:H$296,Baggrundsvariable!$A$3:$A$296,Samlet!$C4059,Baggrundsvariable!$C$3:$C$296,Samlet!$E4059)</f>
        <v>13.8</v>
      </c>
      <c r="L4059" s="8">
        <f>SUMIFS(Baggrundsvariable!I$3:I$296,Baggrundsvariable!$A$3:$A$296,Samlet!$C4059,Baggrundsvariable!$C$3:$C$296,Samlet!$E4059)</f>
        <v>5.1006923266240785</v>
      </c>
    </row>
    <row r="4060" spans="1:12">
      <c r="A4060">
        <v>8472</v>
      </c>
      <c r="B4060" t="s">
        <v>1098</v>
      </c>
      <c r="C4060">
        <v>746</v>
      </c>
      <c r="D4060" t="s">
        <v>1317</v>
      </c>
      <c r="E4060">
        <v>2019</v>
      </c>
      <c r="F4060" s="15">
        <f>IF(VLOOKUP(IF($A4060&lt;1500,'BM011'!$D$5,IF($A4060&lt;1800,'BM011'!$D$5,IF($A4060&lt;2000,'BM011'!$D$5,$A4060))),'BM011'!$D$5:$U$607,'BM011'!U$609,0)="BRUG KOM",VLOOKUP($C4060,'BM010'!$C$5:$T$102,'BM010'!T$104,0),VLOOKUP(IF($A4060&lt;1500,'BM011'!$D$5,IF($A4060&lt;1800,'BM011'!$D$5,IF($A4060&lt;2000,'BM011'!$D$5,$A4060))),'BM011'!$D$5:$U$607,'BM011'!U$609,0))</f>
        <v>16755.25</v>
      </c>
      <c r="G4060">
        <f>SUMIFS(Baggrundsvariable!D$3:D$296,Baggrundsvariable!$A$3:$A$296,Samlet!$C4060,Baggrundsvariable!$C$3:$C$296,Samlet!$E4060)</f>
        <v>259984</v>
      </c>
      <c r="H4060" s="8">
        <f>SUMIFS(Baggrundsvariable!E$3:E$296,Baggrundsvariable!$A$3:$A$296,Samlet!$C4060,Baggrundsvariable!$C$3:$C$296,Samlet!$E4060)</f>
        <v>0.3166666666666666</v>
      </c>
      <c r="I4060" s="8">
        <f>SUMIFS(Baggrundsvariable!F$3:F$296,Baggrundsvariable!$A$3:$A$296,Samlet!$C4060,Baggrundsvariable!$C$3:$C$296,Samlet!$E4060)</f>
        <v>2.8</v>
      </c>
      <c r="J4060" s="8">
        <f>SUMIFS(Baggrundsvariable!G$3:G$296,Baggrundsvariable!$A$3:$A$296,Samlet!$C4060,Baggrundsvariable!$C$3:$C$296,Samlet!$E4060)</f>
        <v>10.199999999999999</v>
      </c>
      <c r="K4060" s="8">
        <f>SUMIFS(Baggrundsvariable!H$3:H$296,Baggrundsvariable!$A$3:$A$296,Samlet!$C4060,Baggrundsvariable!$C$3:$C$296,Samlet!$E4060)</f>
        <v>11</v>
      </c>
      <c r="L4060" s="8">
        <f>SUMIFS(Baggrundsvariable!I$3:I$296,Baggrundsvariable!$A$3:$A$296,Samlet!$C4060,Baggrundsvariable!$C$3:$C$296,Samlet!$E4060)</f>
        <v>4.5547506257960571</v>
      </c>
    </row>
    <row r="4061" spans="1:12">
      <c r="A4061">
        <v>8500</v>
      </c>
      <c r="B4061" t="s">
        <v>1099</v>
      </c>
      <c r="C4061">
        <v>707</v>
      </c>
      <c r="D4061" t="s">
        <v>1320</v>
      </c>
      <c r="E4061">
        <v>2019</v>
      </c>
      <c r="F4061" s="15">
        <f>IF(VLOOKUP(IF($A4061&lt;1500,'BM011'!$D$5,IF($A4061&lt;1800,'BM011'!$D$5,IF($A4061&lt;2000,'BM011'!$D$5,$A4061))),'BM011'!$D$5:$U$607,'BM011'!U$609,0)="BRUG KOM",VLOOKUP($C4061,'BM010'!$C$5:$T$102,'BM010'!T$104,0),VLOOKUP(IF($A4061&lt;1500,'BM011'!$D$5,IF($A4061&lt;1800,'BM011'!$D$5,IF($A4061&lt;2000,'BM011'!$D$5,$A4061))),'BM011'!$D$5:$U$607,'BM011'!U$609,0))</f>
        <v>7293.25</v>
      </c>
      <c r="G4061">
        <f>SUMIFS(Baggrundsvariable!D$3:D$296,Baggrundsvariable!$A$3:$A$296,Samlet!$C4061,Baggrundsvariable!$C$3:$C$296,Samlet!$E4061)</f>
        <v>207855</v>
      </c>
      <c r="H4061" s="8">
        <f>SUMIFS(Baggrundsvariable!E$3:E$296,Baggrundsvariable!$A$3:$A$296,Samlet!$C4061,Baggrundsvariable!$C$3:$C$296,Samlet!$E4061)</f>
        <v>0.75</v>
      </c>
      <c r="I4061" s="8">
        <f>SUMIFS(Baggrundsvariable!F$3:F$296,Baggrundsvariable!$A$3:$A$296,Samlet!$C4061,Baggrundsvariable!$C$3:$C$296,Samlet!$E4061)</f>
        <v>8.1999999999999993</v>
      </c>
      <c r="J4061" s="8">
        <f>SUMIFS(Baggrundsvariable!G$3:G$296,Baggrundsvariable!$A$3:$A$296,Samlet!$C4061,Baggrundsvariable!$C$3:$C$296,Samlet!$E4061)</f>
        <v>21.7</v>
      </c>
      <c r="K4061" s="8">
        <f>SUMIFS(Baggrundsvariable!H$3:H$296,Baggrundsvariable!$A$3:$A$296,Samlet!$C4061,Baggrundsvariable!$C$3:$C$296,Samlet!$E4061)</f>
        <v>14.7</v>
      </c>
      <c r="L4061" s="8">
        <f>SUMIFS(Baggrundsvariable!I$3:I$296,Baggrundsvariable!$A$3:$A$296,Samlet!$C4061,Baggrundsvariable!$C$3:$C$296,Samlet!$E4061)</f>
        <v>4.331983266274082</v>
      </c>
    </row>
    <row r="4062" spans="1:12">
      <c r="A4062">
        <v>8520</v>
      </c>
      <c r="B4062" t="s">
        <v>1100</v>
      </c>
      <c r="C4062">
        <v>751</v>
      </c>
      <c r="D4062" t="s">
        <v>1314</v>
      </c>
      <c r="E4062">
        <v>2019</v>
      </c>
      <c r="F4062" s="15">
        <f>IF(VLOOKUP(IF($A4062&lt;1500,'BM011'!$D$5,IF($A4062&lt;1800,'BM011'!$D$5,IF($A4062&lt;2000,'BM011'!$D$5,$A4062))),'BM011'!$D$5:$U$607,'BM011'!U$609,0)="BRUG KOM",VLOOKUP($C4062,'BM010'!$C$5:$T$102,'BM010'!T$104,0),VLOOKUP(IF($A4062&lt;1500,'BM011'!$D$5,IF($A4062&lt;1800,'BM011'!$D$5,IF($A4062&lt;2000,'BM011'!$D$5,$A4062))),'BM011'!$D$5:$U$607,'BM011'!U$609,0))</f>
        <v>20382.25</v>
      </c>
      <c r="G4062">
        <f>SUMIFS(Baggrundsvariable!D$3:D$296,Baggrundsvariable!$A$3:$A$296,Samlet!$C4062,Baggrundsvariable!$C$3:$C$296,Samlet!$E4062)</f>
        <v>234439</v>
      </c>
      <c r="H4062" s="8">
        <f>SUMIFS(Baggrundsvariable!E$3:E$296,Baggrundsvariable!$A$3:$A$296,Samlet!$C4062,Baggrundsvariable!$C$3:$C$296,Samlet!$E4062)</f>
        <v>0.79166666666666663</v>
      </c>
      <c r="I4062" s="8">
        <f>SUMIFS(Baggrundsvariable!F$3:F$296,Baggrundsvariable!$A$3:$A$296,Samlet!$C4062,Baggrundsvariable!$C$3:$C$296,Samlet!$E4062)</f>
        <v>6.5</v>
      </c>
      <c r="J4062" s="8">
        <f>SUMIFS(Baggrundsvariable!G$3:G$296,Baggrundsvariable!$A$3:$A$296,Samlet!$C4062,Baggrundsvariable!$C$3:$C$296,Samlet!$E4062)</f>
        <v>26.4</v>
      </c>
      <c r="K4062" s="8">
        <f>SUMIFS(Baggrundsvariable!H$3:H$296,Baggrundsvariable!$A$3:$A$296,Samlet!$C4062,Baggrundsvariable!$C$3:$C$296,Samlet!$E4062)</f>
        <v>13.1</v>
      </c>
      <c r="L4062" s="8">
        <f>SUMIFS(Baggrundsvariable!I$3:I$296,Baggrundsvariable!$A$3:$A$296,Samlet!$C4062,Baggrundsvariable!$C$3:$C$296,Samlet!$E4062)</f>
        <v>11.757828587172346</v>
      </c>
    </row>
    <row r="4063" spans="1:12">
      <c r="A4063">
        <v>8530</v>
      </c>
      <c r="B4063" t="s">
        <v>1101</v>
      </c>
      <c r="C4063">
        <v>751</v>
      </c>
      <c r="D4063" t="s">
        <v>1314</v>
      </c>
      <c r="E4063">
        <v>2019</v>
      </c>
      <c r="F4063" s="15">
        <f>IF(VLOOKUP(IF($A4063&lt;1500,'BM011'!$D$5,IF($A4063&lt;1800,'BM011'!$D$5,IF($A4063&lt;2000,'BM011'!$D$5,$A4063))),'BM011'!$D$5:$U$607,'BM011'!U$609,0)="BRUG KOM",VLOOKUP($C4063,'BM010'!$C$5:$T$102,'BM010'!T$104,0),VLOOKUP(IF($A4063&lt;1500,'BM011'!$D$5,IF($A4063&lt;1800,'BM011'!$D$5,IF($A4063&lt;2000,'BM011'!$D$5,$A4063))),'BM011'!$D$5:$U$607,'BM011'!U$609,0))</f>
        <v>18740.5</v>
      </c>
      <c r="G4063">
        <f>SUMIFS(Baggrundsvariable!D$3:D$296,Baggrundsvariable!$A$3:$A$296,Samlet!$C4063,Baggrundsvariable!$C$3:$C$296,Samlet!$E4063)</f>
        <v>234439</v>
      </c>
      <c r="H4063" s="8">
        <f>SUMIFS(Baggrundsvariable!E$3:E$296,Baggrundsvariable!$A$3:$A$296,Samlet!$C4063,Baggrundsvariable!$C$3:$C$296,Samlet!$E4063)</f>
        <v>0.79166666666666663</v>
      </c>
      <c r="I4063" s="8">
        <f>SUMIFS(Baggrundsvariable!F$3:F$296,Baggrundsvariable!$A$3:$A$296,Samlet!$C4063,Baggrundsvariable!$C$3:$C$296,Samlet!$E4063)</f>
        <v>6.5</v>
      </c>
      <c r="J4063" s="8">
        <f>SUMIFS(Baggrundsvariable!G$3:G$296,Baggrundsvariable!$A$3:$A$296,Samlet!$C4063,Baggrundsvariable!$C$3:$C$296,Samlet!$E4063)</f>
        <v>26.4</v>
      </c>
      <c r="K4063" s="8">
        <f>SUMIFS(Baggrundsvariable!H$3:H$296,Baggrundsvariable!$A$3:$A$296,Samlet!$C4063,Baggrundsvariable!$C$3:$C$296,Samlet!$E4063)</f>
        <v>13.1</v>
      </c>
      <c r="L4063" s="8">
        <f>SUMIFS(Baggrundsvariable!I$3:I$296,Baggrundsvariable!$A$3:$A$296,Samlet!$C4063,Baggrundsvariable!$C$3:$C$296,Samlet!$E4063)</f>
        <v>11.757828587172346</v>
      </c>
    </row>
    <row r="4064" spans="1:12">
      <c r="A4064">
        <v>8541</v>
      </c>
      <c r="B4064" t="s">
        <v>1102</v>
      </c>
      <c r="C4064">
        <v>751</v>
      </c>
      <c r="D4064" t="s">
        <v>1314</v>
      </c>
      <c r="E4064">
        <v>2019</v>
      </c>
      <c r="F4064" s="15">
        <f>IF(VLOOKUP(IF($A4064&lt;1500,'BM011'!$D$5,IF($A4064&lt;1800,'BM011'!$D$5,IF($A4064&lt;2000,'BM011'!$D$5,$A4064))),'BM011'!$D$5:$U$607,'BM011'!U$609,0)="BRUG KOM",VLOOKUP($C4064,'BM010'!$C$5:$T$102,'BM010'!T$104,0),VLOOKUP(IF($A4064&lt;1500,'BM011'!$D$5,IF($A4064&lt;1800,'BM011'!$D$5,IF($A4064&lt;2000,'BM011'!$D$5,$A4064))),'BM011'!$D$5:$U$607,'BM011'!U$609,0))</f>
        <v>18568</v>
      </c>
      <c r="G4064">
        <f>SUMIFS(Baggrundsvariable!D$3:D$296,Baggrundsvariable!$A$3:$A$296,Samlet!$C4064,Baggrundsvariable!$C$3:$C$296,Samlet!$E4064)</f>
        <v>234439</v>
      </c>
      <c r="H4064" s="8">
        <f>SUMIFS(Baggrundsvariable!E$3:E$296,Baggrundsvariable!$A$3:$A$296,Samlet!$C4064,Baggrundsvariable!$C$3:$C$296,Samlet!$E4064)</f>
        <v>0.79166666666666663</v>
      </c>
      <c r="I4064" s="8">
        <f>SUMIFS(Baggrundsvariable!F$3:F$296,Baggrundsvariable!$A$3:$A$296,Samlet!$C4064,Baggrundsvariable!$C$3:$C$296,Samlet!$E4064)</f>
        <v>6.5</v>
      </c>
      <c r="J4064" s="8">
        <f>SUMIFS(Baggrundsvariable!G$3:G$296,Baggrundsvariable!$A$3:$A$296,Samlet!$C4064,Baggrundsvariable!$C$3:$C$296,Samlet!$E4064)</f>
        <v>26.4</v>
      </c>
      <c r="K4064" s="8">
        <f>SUMIFS(Baggrundsvariable!H$3:H$296,Baggrundsvariable!$A$3:$A$296,Samlet!$C4064,Baggrundsvariable!$C$3:$C$296,Samlet!$E4064)</f>
        <v>13.1</v>
      </c>
      <c r="L4064" s="8">
        <f>SUMIFS(Baggrundsvariable!I$3:I$296,Baggrundsvariable!$A$3:$A$296,Samlet!$C4064,Baggrundsvariable!$C$3:$C$296,Samlet!$E4064)</f>
        <v>11.757828587172346</v>
      </c>
    </row>
    <row r="4065" spans="1:12">
      <c r="A4065">
        <v>8543</v>
      </c>
      <c r="B4065" t="s">
        <v>1103</v>
      </c>
      <c r="C4065">
        <v>706</v>
      </c>
      <c r="D4065" t="s">
        <v>1319</v>
      </c>
      <c r="E4065">
        <v>2019</v>
      </c>
      <c r="F4065" s="15">
        <f>IF(VLOOKUP(IF($A4065&lt;1500,'BM011'!$D$5,IF($A4065&lt;1800,'BM011'!$D$5,IF($A4065&lt;2000,'BM011'!$D$5,$A4065))),'BM011'!$D$5:$U$607,'BM011'!U$609,0)="BRUG KOM",VLOOKUP($C4065,'BM010'!$C$5:$T$102,'BM010'!T$104,0),VLOOKUP(IF($A4065&lt;1500,'BM011'!$D$5,IF($A4065&lt;1800,'BM011'!$D$5,IF($A4065&lt;2000,'BM011'!$D$5,$A4065))),'BM011'!$D$5:$U$607,'BM011'!U$609,0))</f>
        <v>13835.25</v>
      </c>
      <c r="G4065">
        <f>SUMIFS(Baggrundsvariable!D$3:D$296,Baggrundsvariable!$A$3:$A$296,Samlet!$C4065,Baggrundsvariable!$C$3:$C$296,Samlet!$E4065)</f>
        <v>230006</v>
      </c>
      <c r="H4065" s="8">
        <f>SUMIFS(Baggrundsvariable!E$3:E$296,Baggrundsvariable!$A$3:$A$296,Samlet!$C4065,Baggrundsvariable!$C$3:$C$296,Samlet!$E4065)</f>
        <v>0.5</v>
      </c>
      <c r="I4065" s="8">
        <f>SUMIFS(Baggrundsvariable!F$3:F$296,Baggrundsvariable!$A$3:$A$296,Samlet!$C4065,Baggrundsvariable!$C$3:$C$296,Samlet!$E4065)</f>
        <v>3.1</v>
      </c>
      <c r="J4065" s="8">
        <f>SUMIFS(Baggrundsvariable!G$3:G$296,Baggrundsvariable!$A$3:$A$296,Samlet!$C4065,Baggrundsvariable!$C$3:$C$296,Samlet!$E4065)</f>
        <v>16.3</v>
      </c>
      <c r="K4065" s="8">
        <f>SUMIFS(Baggrundsvariable!H$3:H$296,Baggrundsvariable!$A$3:$A$296,Samlet!$C4065,Baggrundsvariable!$C$3:$C$296,Samlet!$E4065)</f>
        <v>14</v>
      </c>
      <c r="L4065" s="8">
        <f>SUMIFS(Baggrundsvariable!I$3:I$296,Baggrundsvariable!$A$3:$A$296,Samlet!$C4065,Baggrundsvariable!$C$3:$C$296,Samlet!$E4065)</f>
        <v>3.9736219141021301</v>
      </c>
    </row>
    <row r="4066" spans="1:12">
      <c r="A4066">
        <v>8543</v>
      </c>
      <c r="B4066" t="s">
        <v>1103</v>
      </c>
      <c r="C4066">
        <v>751</v>
      </c>
      <c r="D4066" t="s">
        <v>1314</v>
      </c>
      <c r="E4066">
        <v>2019</v>
      </c>
      <c r="F4066" s="15">
        <f>IF(VLOOKUP(IF($A4066&lt;1500,'BM011'!$D$5,IF($A4066&lt;1800,'BM011'!$D$5,IF($A4066&lt;2000,'BM011'!$D$5,$A4066))),'BM011'!$D$5:$U$607,'BM011'!U$609,0)="BRUG KOM",VLOOKUP($C4066,'BM010'!$C$5:$T$102,'BM010'!T$104,0),VLOOKUP(IF($A4066&lt;1500,'BM011'!$D$5,IF($A4066&lt;1800,'BM011'!$D$5,IF($A4066&lt;2000,'BM011'!$D$5,$A4066))),'BM011'!$D$5:$U$607,'BM011'!U$609,0))</f>
        <v>13835.25</v>
      </c>
      <c r="G4066">
        <f>SUMIFS(Baggrundsvariable!D$3:D$296,Baggrundsvariable!$A$3:$A$296,Samlet!$C4066,Baggrundsvariable!$C$3:$C$296,Samlet!$E4066)</f>
        <v>234439</v>
      </c>
      <c r="H4066" s="8">
        <f>SUMIFS(Baggrundsvariable!E$3:E$296,Baggrundsvariable!$A$3:$A$296,Samlet!$C4066,Baggrundsvariable!$C$3:$C$296,Samlet!$E4066)</f>
        <v>0.79166666666666663</v>
      </c>
      <c r="I4066" s="8">
        <f>SUMIFS(Baggrundsvariable!F$3:F$296,Baggrundsvariable!$A$3:$A$296,Samlet!$C4066,Baggrundsvariable!$C$3:$C$296,Samlet!$E4066)</f>
        <v>6.5</v>
      </c>
      <c r="J4066" s="8">
        <f>SUMIFS(Baggrundsvariable!G$3:G$296,Baggrundsvariable!$A$3:$A$296,Samlet!$C4066,Baggrundsvariable!$C$3:$C$296,Samlet!$E4066)</f>
        <v>26.4</v>
      </c>
      <c r="K4066" s="8">
        <f>SUMIFS(Baggrundsvariable!H$3:H$296,Baggrundsvariable!$A$3:$A$296,Samlet!$C4066,Baggrundsvariable!$C$3:$C$296,Samlet!$E4066)</f>
        <v>13.1</v>
      </c>
      <c r="L4066" s="8">
        <f>SUMIFS(Baggrundsvariable!I$3:I$296,Baggrundsvariable!$A$3:$A$296,Samlet!$C4066,Baggrundsvariable!$C$3:$C$296,Samlet!$E4066)</f>
        <v>11.757828587172346</v>
      </c>
    </row>
    <row r="4067" spans="1:12">
      <c r="A4067">
        <v>8544</v>
      </c>
      <c r="B4067" t="s">
        <v>1104</v>
      </c>
      <c r="C4067">
        <v>706</v>
      </c>
      <c r="D4067" t="s">
        <v>1319</v>
      </c>
      <c r="E4067">
        <v>2019</v>
      </c>
      <c r="F4067" s="15">
        <f>IF(VLOOKUP(IF($A4067&lt;1500,'BM011'!$D$5,IF($A4067&lt;1800,'BM011'!$D$5,IF($A4067&lt;2000,'BM011'!$D$5,$A4067))),'BM011'!$D$5:$U$607,'BM011'!U$609,0)="BRUG KOM",VLOOKUP($C4067,'BM010'!$C$5:$T$102,'BM010'!T$104,0),VLOOKUP(IF($A4067&lt;1500,'BM011'!$D$5,IF($A4067&lt;1800,'BM011'!$D$5,IF($A4067&lt;2000,'BM011'!$D$5,$A4067))),'BM011'!$D$5:$U$607,'BM011'!U$609,0))</f>
        <v>7472.75</v>
      </c>
      <c r="G4067">
        <f>SUMIFS(Baggrundsvariable!D$3:D$296,Baggrundsvariable!$A$3:$A$296,Samlet!$C4067,Baggrundsvariable!$C$3:$C$296,Samlet!$E4067)</f>
        <v>230006</v>
      </c>
      <c r="H4067" s="8">
        <f>SUMIFS(Baggrundsvariable!E$3:E$296,Baggrundsvariable!$A$3:$A$296,Samlet!$C4067,Baggrundsvariable!$C$3:$C$296,Samlet!$E4067)</f>
        <v>0.5</v>
      </c>
      <c r="I4067" s="8">
        <f>SUMIFS(Baggrundsvariable!F$3:F$296,Baggrundsvariable!$A$3:$A$296,Samlet!$C4067,Baggrundsvariable!$C$3:$C$296,Samlet!$E4067)</f>
        <v>3.1</v>
      </c>
      <c r="J4067" s="8">
        <f>SUMIFS(Baggrundsvariable!G$3:G$296,Baggrundsvariable!$A$3:$A$296,Samlet!$C4067,Baggrundsvariable!$C$3:$C$296,Samlet!$E4067)</f>
        <v>16.3</v>
      </c>
      <c r="K4067" s="8">
        <f>SUMIFS(Baggrundsvariable!H$3:H$296,Baggrundsvariable!$A$3:$A$296,Samlet!$C4067,Baggrundsvariable!$C$3:$C$296,Samlet!$E4067)</f>
        <v>14</v>
      </c>
      <c r="L4067" s="8">
        <f>SUMIFS(Baggrundsvariable!I$3:I$296,Baggrundsvariable!$A$3:$A$296,Samlet!$C4067,Baggrundsvariable!$C$3:$C$296,Samlet!$E4067)</f>
        <v>3.9736219141021301</v>
      </c>
    </row>
    <row r="4068" spans="1:12">
      <c r="A4068">
        <v>8550</v>
      </c>
      <c r="B4068" t="s">
        <v>1105</v>
      </c>
      <c r="C4068">
        <v>706</v>
      </c>
      <c r="D4068" t="s">
        <v>1319</v>
      </c>
      <c r="E4068">
        <v>2019</v>
      </c>
      <c r="F4068" s="15">
        <f>IF(VLOOKUP(IF($A4068&lt;1500,'BM011'!$D$5,IF($A4068&lt;1800,'BM011'!$D$5,IF($A4068&lt;2000,'BM011'!$D$5,$A4068))),'BM011'!$D$5:$U$607,'BM011'!U$609,0)="BRUG KOM",VLOOKUP($C4068,'BM010'!$C$5:$T$102,'BM010'!T$104,0),VLOOKUP(IF($A4068&lt;1500,'BM011'!$D$5,IF($A4068&lt;1800,'BM011'!$D$5,IF($A4068&lt;2000,'BM011'!$D$5,$A4068))),'BM011'!$D$5:$U$607,'BM011'!U$609,0))</f>
        <v>9320.25</v>
      </c>
      <c r="G4068">
        <f>SUMIFS(Baggrundsvariable!D$3:D$296,Baggrundsvariable!$A$3:$A$296,Samlet!$C4068,Baggrundsvariable!$C$3:$C$296,Samlet!$E4068)</f>
        <v>230006</v>
      </c>
      <c r="H4068" s="8">
        <f>SUMIFS(Baggrundsvariable!E$3:E$296,Baggrundsvariable!$A$3:$A$296,Samlet!$C4068,Baggrundsvariable!$C$3:$C$296,Samlet!$E4068)</f>
        <v>0.5</v>
      </c>
      <c r="I4068" s="8">
        <f>SUMIFS(Baggrundsvariable!F$3:F$296,Baggrundsvariable!$A$3:$A$296,Samlet!$C4068,Baggrundsvariable!$C$3:$C$296,Samlet!$E4068)</f>
        <v>3.1</v>
      </c>
      <c r="J4068" s="8">
        <f>SUMIFS(Baggrundsvariable!G$3:G$296,Baggrundsvariable!$A$3:$A$296,Samlet!$C4068,Baggrundsvariable!$C$3:$C$296,Samlet!$E4068)</f>
        <v>16.3</v>
      </c>
      <c r="K4068" s="8">
        <f>SUMIFS(Baggrundsvariable!H$3:H$296,Baggrundsvariable!$A$3:$A$296,Samlet!$C4068,Baggrundsvariable!$C$3:$C$296,Samlet!$E4068)</f>
        <v>14</v>
      </c>
      <c r="L4068" s="8">
        <f>SUMIFS(Baggrundsvariable!I$3:I$296,Baggrundsvariable!$A$3:$A$296,Samlet!$C4068,Baggrundsvariable!$C$3:$C$296,Samlet!$E4068)</f>
        <v>3.9736219141021301</v>
      </c>
    </row>
    <row r="4069" spans="1:12">
      <c r="A4069">
        <v>8550</v>
      </c>
      <c r="B4069" t="s">
        <v>1105</v>
      </c>
      <c r="C4069">
        <v>707</v>
      </c>
      <c r="D4069" t="s">
        <v>1320</v>
      </c>
      <c r="E4069">
        <v>2019</v>
      </c>
      <c r="F4069" s="15">
        <f>IF(VLOOKUP(IF($A4069&lt;1500,'BM011'!$D$5,IF($A4069&lt;1800,'BM011'!$D$5,IF($A4069&lt;2000,'BM011'!$D$5,$A4069))),'BM011'!$D$5:$U$607,'BM011'!U$609,0)="BRUG KOM",VLOOKUP($C4069,'BM010'!$C$5:$T$102,'BM010'!T$104,0),VLOOKUP(IF($A4069&lt;1500,'BM011'!$D$5,IF($A4069&lt;1800,'BM011'!$D$5,IF($A4069&lt;2000,'BM011'!$D$5,$A4069))),'BM011'!$D$5:$U$607,'BM011'!U$609,0))</f>
        <v>9320.25</v>
      </c>
      <c r="G4069">
        <f>SUMIFS(Baggrundsvariable!D$3:D$296,Baggrundsvariable!$A$3:$A$296,Samlet!$C4069,Baggrundsvariable!$C$3:$C$296,Samlet!$E4069)</f>
        <v>207855</v>
      </c>
      <c r="H4069" s="8">
        <f>SUMIFS(Baggrundsvariable!E$3:E$296,Baggrundsvariable!$A$3:$A$296,Samlet!$C4069,Baggrundsvariable!$C$3:$C$296,Samlet!$E4069)</f>
        <v>0.75</v>
      </c>
      <c r="I4069" s="8">
        <f>SUMIFS(Baggrundsvariable!F$3:F$296,Baggrundsvariable!$A$3:$A$296,Samlet!$C4069,Baggrundsvariable!$C$3:$C$296,Samlet!$E4069)</f>
        <v>8.1999999999999993</v>
      </c>
      <c r="J4069" s="8">
        <f>SUMIFS(Baggrundsvariable!G$3:G$296,Baggrundsvariable!$A$3:$A$296,Samlet!$C4069,Baggrundsvariable!$C$3:$C$296,Samlet!$E4069)</f>
        <v>21.7</v>
      </c>
      <c r="K4069" s="8">
        <f>SUMIFS(Baggrundsvariable!H$3:H$296,Baggrundsvariable!$A$3:$A$296,Samlet!$C4069,Baggrundsvariable!$C$3:$C$296,Samlet!$E4069)</f>
        <v>14.7</v>
      </c>
      <c r="L4069" s="8">
        <f>SUMIFS(Baggrundsvariable!I$3:I$296,Baggrundsvariable!$A$3:$A$296,Samlet!$C4069,Baggrundsvariable!$C$3:$C$296,Samlet!$E4069)</f>
        <v>4.331983266274082</v>
      </c>
    </row>
    <row r="4070" spans="1:12">
      <c r="A4070">
        <v>8560</v>
      </c>
      <c r="B4070" t="s">
        <v>1106</v>
      </c>
      <c r="C4070">
        <v>706</v>
      </c>
      <c r="D4070" t="s">
        <v>1319</v>
      </c>
      <c r="E4070">
        <v>2019</v>
      </c>
      <c r="F4070" s="15">
        <f>IF(VLOOKUP(IF($A4070&lt;1500,'BM011'!$D$5,IF($A4070&lt;1800,'BM011'!$D$5,IF($A4070&lt;2000,'BM011'!$D$5,$A4070))),'BM011'!$D$5:$U$607,'BM011'!U$609,0)="BRUG KOM",VLOOKUP($C4070,'BM010'!$C$5:$T$102,'BM010'!T$104,0),VLOOKUP(IF($A4070&lt;1500,'BM011'!$D$5,IF($A4070&lt;1800,'BM011'!$D$5,IF($A4070&lt;2000,'BM011'!$D$5,$A4070))),'BM011'!$D$5:$U$607,'BM011'!U$609,0))</f>
        <v>8135</v>
      </c>
      <c r="G4070">
        <f>SUMIFS(Baggrundsvariable!D$3:D$296,Baggrundsvariable!$A$3:$A$296,Samlet!$C4070,Baggrundsvariable!$C$3:$C$296,Samlet!$E4070)</f>
        <v>230006</v>
      </c>
      <c r="H4070" s="8">
        <f>SUMIFS(Baggrundsvariable!E$3:E$296,Baggrundsvariable!$A$3:$A$296,Samlet!$C4070,Baggrundsvariable!$C$3:$C$296,Samlet!$E4070)</f>
        <v>0.5</v>
      </c>
      <c r="I4070" s="8">
        <f>SUMIFS(Baggrundsvariable!F$3:F$296,Baggrundsvariable!$A$3:$A$296,Samlet!$C4070,Baggrundsvariable!$C$3:$C$296,Samlet!$E4070)</f>
        <v>3.1</v>
      </c>
      <c r="J4070" s="8">
        <f>SUMIFS(Baggrundsvariable!G$3:G$296,Baggrundsvariable!$A$3:$A$296,Samlet!$C4070,Baggrundsvariable!$C$3:$C$296,Samlet!$E4070)</f>
        <v>16.3</v>
      </c>
      <c r="K4070" s="8">
        <f>SUMIFS(Baggrundsvariable!H$3:H$296,Baggrundsvariable!$A$3:$A$296,Samlet!$C4070,Baggrundsvariable!$C$3:$C$296,Samlet!$E4070)</f>
        <v>14</v>
      </c>
      <c r="L4070" s="8">
        <f>SUMIFS(Baggrundsvariable!I$3:I$296,Baggrundsvariable!$A$3:$A$296,Samlet!$C4070,Baggrundsvariable!$C$3:$C$296,Samlet!$E4070)</f>
        <v>3.9736219141021301</v>
      </c>
    </row>
    <row r="4071" spans="1:12">
      <c r="A4071">
        <v>8560</v>
      </c>
      <c r="B4071" t="s">
        <v>1106</v>
      </c>
      <c r="C4071">
        <v>707</v>
      </c>
      <c r="D4071" t="s">
        <v>1320</v>
      </c>
      <c r="E4071">
        <v>2019</v>
      </c>
      <c r="F4071" s="15">
        <f>IF(VLOOKUP(IF($A4071&lt;1500,'BM011'!$D$5,IF($A4071&lt;1800,'BM011'!$D$5,IF($A4071&lt;2000,'BM011'!$D$5,$A4071))),'BM011'!$D$5:$U$607,'BM011'!U$609,0)="BRUG KOM",VLOOKUP($C4071,'BM010'!$C$5:$T$102,'BM010'!T$104,0),VLOOKUP(IF($A4071&lt;1500,'BM011'!$D$5,IF($A4071&lt;1800,'BM011'!$D$5,IF($A4071&lt;2000,'BM011'!$D$5,$A4071))),'BM011'!$D$5:$U$607,'BM011'!U$609,0))</f>
        <v>8135</v>
      </c>
      <c r="G4071">
        <f>SUMIFS(Baggrundsvariable!D$3:D$296,Baggrundsvariable!$A$3:$A$296,Samlet!$C4071,Baggrundsvariable!$C$3:$C$296,Samlet!$E4071)</f>
        <v>207855</v>
      </c>
      <c r="H4071" s="8">
        <f>SUMIFS(Baggrundsvariable!E$3:E$296,Baggrundsvariable!$A$3:$A$296,Samlet!$C4071,Baggrundsvariable!$C$3:$C$296,Samlet!$E4071)</f>
        <v>0.75</v>
      </c>
      <c r="I4071" s="8">
        <f>SUMIFS(Baggrundsvariable!F$3:F$296,Baggrundsvariable!$A$3:$A$296,Samlet!$C4071,Baggrundsvariable!$C$3:$C$296,Samlet!$E4071)</f>
        <v>8.1999999999999993</v>
      </c>
      <c r="J4071" s="8">
        <f>SUMIFS(Baggrundsvariable!G$3:G$296,Baggrundsvariable!$A$3:$A$296,Samlet!$C4071,Baggrundsvariable!$C$3:$C$296,Samlet!$E4071)</f>
        <v>21.7</v>
      </c>
      <c r="K4071" s="8">
        <f>SUMIFS(Baggrundsvariable!H$3:H$296,Baggrundsvariable!$A$3:$A$296,Samlet!$C4071,Baggrundsvariable!$C$3:$C$296,Samlet!$E4071)</f>
        <v>14.7</v>
      </c>
      <c r="L4071" s="8">
        <f>SUMIFS(Baggrundsvariable!I$3:I$296,Baggrundsvariable!$A$3:$A$296,Samlet!$C4071,Baggrundsvariable!$C$3:$C$296,Samlet!$E4071)</f>
        <v>4.331983266274082</v>
      </c>
    </row>
    <row r="4072" spans="1:12">
      <c r="A4072">
        <v>8570</v>
      </c>
      <c r="B4072" t="s">
        <v>1107</v>
      </c>
      <c r="C4072">
        <v>706</v>
      </c>
      <c r="D4072" t="s">
        <v>1319</v>
      </c>
      <c r="E4072">
        <v>2019</v>
      </c>
      <c r="F4072" s="15">
        <f>IF(VLOOKUP(IF($A4072&lt;1500,'BM011'!$D$5,IF($A4072&lt;1800,'BM011'!$D$5,IF($A4072&lt;2000,'BM011'!$D$5,$A4072))),'BM011'!$D$5:$U$607,'BM011'!U$609,0)="BRUG KOM",VLOOKUP($C4072,'BM010'!$C$5:$T$102,'BM010'!T$104,0),VLOOKUP(IF($A4072&lt;1500,'BM011'!$D$5,IF($A4072&lt;1800,'BM011'!$D$5,IF($A4072&lt;2000,'BM011'!$D$5,$A4072))),'BM011'!$D$5:$U$607,'BM011'!U$609,0))</f>
        <v>10636.75</v>
      </c>
      <c r="G4072">
        <f>SUMIFS(Baggrundsvariable!D$3:D$296,Baggrundsvariable!$A$3:$A$296,Samlet!$C4072,Baggrundsvariable!$C$3:$C$296,Samlet!$E4072)</f>
        <v>230006</v>
      </c>
      <c r="H4072" s="8">
        <f>SUMIFS(Baggrundsvariable!E$3:E$296,Baggrundsvariable!$A$3:$A$296,Samlet!$C4072,Baggrundsvariable!$C$3:$C$296,Samlet!$E4072)</f>
        <v>0.5</v>
      </c>
      <c r="I4072" s="8">
        <f>SUMIFS(Baggrundsvariable!F$3:F$296,Baggrundsvariable!$A$3:$A$296,Samlet!$C4072,Baggrundsvariable!$C$3:$C$296,Samlet!$E4072)</f>
        <v>3.1</v>
      </c>
      <c r="J4072" s="8">
        <f>SUMIFS(Baggrundsvariable!G$3:G$296,Baggrundsvariable!$A$3:$A$296,Samlet!$C4072,Baggrundsvariable!$C$3:$C$296,Samlet!$E4072)</f>
        <v>16.3</v>
      </c>
      <c r="K4072" s="8">
        <f>SUMIFS(Baggrundsvariable!H$3:H$296,Baggrundsvariable!$A$3:$A$296,Samlet!$C4072,Baggrundsvariable!$C$3:$C$296,Samlet!$E4072)</f>
        <v>14</v>
      </c>
      <c r="L4072" s="8">
        <f>SUMIFS(Baggrundsvariable!I$3:I$296,Baggrundsvariable!$A$3:$A$296,Samlet!$C4072,Baggrundsvariable!$C$3:$C$296,Samlet!$E4072)</f>
        <v>3.9736219141021301</v>
      </c>
    </row>
    <row r="4073" spans="1:12">
      <c r="A4073">
        <v>8570</v>
      </c>
      <c r="B4073" t="s">
        <v>1107</v>
      </c>
      <c r="C4073">
        <v>707</v>
      </c>
      <c r="D4073" t="s">
        <v>1320</v>
      </c>
      <c r="E4073">
        <v>2019</v>
      </c>
      <c r="F4073" s="15">
        <f>IF(VLOOKUP(IF($A4073&lt;1500,'BM011'!$D$5,IF($A4073&lt;1800,'BM011'!$D$5,IF($A4073&lt;2000,'BM011'!$D$5,$A4073))),'BM011'!$D$5:$U$607,'BM011'!U$609,0)="BRUG KOM",VLOOKUP($C4073,'BM010'!$C$5:$T$102,'BM010'!T$104,0),VLOOKUP(IF($A4073&lt;1500,'BM011'!$D$5,IF($A4073&lt;1800,'BM011'!$D$5,IF($A4073&lt;2000,'BM011'!$D$5,$A4073))),'BM011'!$D$5:$U$607,'BM011'!U$609,0))</f>
        <v>6849.25</v>
      </c>
      <c r="G4073">
        <f>SUMIFS(Baggrundsvariable!D$3:D$296,Baggrundsvariable!$A$3:$A$296,Samlet!$C4073,Baggrundsvariable!$C$3:$C$296,Samlet!$E4073)</f>
        <v>207855</v>
      </c>
      <c r="H4073" s="8">
        <f>SUMIFS(Baggrundsvariable!E$3:E$296,Baggrundsvariable!$A$3:$A$296,Samlet!$C4073,Baggrundsvariable!$C$3:$C$296,Samlet!$E4073)</f>
        <v>0.75</v>
      </c>
      <c r="I4073" s="8">
        <f>SUMIFS(Baggrundsvariable!F$3:F$296,Baggrundsvariable!$A$3:$A$296,Samlet!$C4073,Baggrundsvariable!$C$3:$C$296,Samlet!$E4073)</f>
        <v>8.1999999999999993</v>
      </c>
      <c r="J4073" s="8">
        <f>SUMIFS(Baggrundsvariable!G$3:G$296,Baggrundsvariable!$A$3:$A$296,Samlet!$C4073,Baggrundsvariable!$C$3:$C$296,Samlet!$E4073)</f>
        <v>21.7</v>
      </c>
      <c r="K4073" s="8">
        <f>SUMIFS(Baggrundsvariable!H$3:H$296,Baggrundsvariable!$A$3:$A$296,Samlet!$C4073,Baggrundsvariable!$C$3:$C$296,Samlet!$E4073)</f>
        <v>14.7</v>
      </c>
      <c r="L4073" s="8">
        <f>SUMIFS(Baggrundsvariable!I$3:I$296,Baggrundsvariable!$A$3:$A$296,Samlet!$C4073,Baggrundsvariable!$C$3:$C$296,Samlet!$E4073)</f>
        <v>4.331983266274082</v>
      </c>
    </row>
    <row r="4074" spans="1:12">
      <c r="A4074">
        <v>8581</v>
      </c>
      <c r="B4074" t="s">
        <v>1108</v>
      </c>
      <c r="C4074">
        <v>706</v>
      </c>
      <c r="D4074" t="s">
        <v>1319</v>
      </c>
      <c r="E4074">
        <v>2019</v>
      </c>
      <c r="F4074" s="15">
        <f>IF(VLOOKUP(IF($A4074&lt;1500,'BM011'!$D$5,IF($A4074&lt;1800,'BM011'!$D$5,IF($A4074&lt;2000,'BM011'!$D$5,$A4074))),'BM011'!$D$5:$U$607,'BM011'!U$609,0)="BRUG KOM",VLOOKUP($C4074,'BM010'!$C$5:$T$102,'BM010'!T$104,0),VLOOKUP(IF($A4074&lt;1500,'BM011'!$D$5,IF($A4074&lt;1800,'BM011'!$D$5,IF($A4074&lt;2000,'BM011'!$D$5,$A4074))),'BM011'!$D$5:$U$607,'BM011'!U$609,0))</f>
        <v>10636.75</v>
      </c>
      <c r="G4074">
        <f>SUMIFS(Baggrundsvariable!D$3:D$296,Baggrundsvariable!$A$3:$A$296,Samlet!$C4074,Baggrundsvariable!$C$3:$C$296,Samlet!$E4074)</f>
        <v>230006</v>
      </c>
      <c r="H4074" s="8">
        <f>SUMIFS(Baggrundsvariable!E$3:E$296,Baggrundsvariable!$A$3:$A$296,Samlet!$C4074,Baggrundsvariable!$C$3:$C$296,Samlet!$E4074)</f>
        <v>0.5</v>
      </c>
      <c r="I4074" s="8">
        <f>SUMIFS(Baggrundsvariable!F$3:F$296,Baggrundsvariable!$A$3:$A$296,Samlet!$C4074,Baggrundsvariable!$C$3:$C$296,Samlet!$E4074)</f>
        <v>3.1</v>
      </c>
      <c r="J4074" s="8">
        <f>SUMIFS(Baggrundsvariable!G$3:G$296,Baggrundsvariable!$A$3:$A$296,Samlet!$C4074,Baggrundsvariable!$C$3:$C$296,Samlet!$E4074)</f>
        <v>16.3</v>
      </c>
      <c r="K4074" s="8">
        <f>SUMIFS(Baggrundsvariable!H$3:H$296,Baggrundsvariable!$A$3:$A$296,Samlet!$C4074,Baggrundsvariable!$C$3:$C$296,Samlet!$E4074)</f>
        <v>14</v>
      </c>
      <c r="L4074" s="8">
        <f>SUMIFS(Baggrundsvariable!I$3:I$296,Baggrundsvariable!$A$3:$A$296,Samlet!$C4074,Baggrundsvariable!$C$3:$C$296,Samlet!$E4074)</f>
        <v>3.9736219141021301</v>
      </c>
    </row>
    <row r="4075" spans="1:12">
      <c r="A4075">
        <v>8581</v>
      </c>
      <c r="B4075" t="s">
        <v>1108</v>
      </c>
      <c r="C4075">
        <v>707</v>
      </c>
      <c r="D4075" t="s">
        <v>1320</v>
      </c>
      <c r="E4075">
        <v>2019</v>
      </c>
      <c r="F4075" s="15">
        <f>IF(VLOOKUP(IF($A4075&lt;1500,'BM011'!$D$5,IF($A4075&lt;1800,'BM011'!$D$5,IF($A4075&lt;2000,'BM011'!$D$5,$A4075))),'BM011'!$D$5:$U$607,'BM011'!U$609,0)="BRUG KOM",VLOOKUP($C4075,'BM010'!$C$5:$T$102,'BM010'!T$104,0),VLOOKUP(IF($A4075&lt;1500,'BM011'!$D$5,IF($A4075&lt;1800,'BM011'!$D$5,IF($A4075&lt;2000,'BM011'!$D$5,$A4075))),'BM011'!$D$5:$U$607,'BM011'!U$609,0))</f>
        <v>6849.25</v>
      </c>
      <c r="G4075">
        <f>SUMIFS(Baggrundsvariable!D$3:D$296,Baggrundsvariable!$A$3:$A$296,Samlet!$C4075,Baggrundsvariable!$C$3:$C$296,Samlet!$E4075)</f>
        <v>207855</v>
      </c>
      <c r="H4075" s="8">
        <f>SUMIFS(Baggrundsvariable!E$3:E$296,Baggrundsvariable!$A$3:$A$296,Samlet!$C4075,Baggrundsvariable!$C$3:$C$296,Samlet!$E4075)</f>
        <v>0.75</v>
      </c>
      <c r="I4075" s="8">
        <f>SUMIFS(Baggrundsvariable!F$3:F$296,Baggrundsvariable!$A$3:$A$296,Samlet!$C4075,Baggrundsvariable!$C$3:$C$296,Samlet!$E4075)</f>
        <v>8.1999999999999993</v>
      </c>
      <c r="J4075" s="8">
        <f>SUMIFS(Baggrundsvariable!G$3:G$296,Baggrundsvariable!$A$3:$A$296,Samlet!$C4075,Baggrundsvariable!$C$3:$C$296,Samlet!$E4075)</f>
        <v>21.7</v>
      </c>
      <c r="K4075" s="8">
        <f>SUMIFS(Baggrundsvariable!H$3:H$296,Baggrundsvariable!$A$3:$A$296,Samlet!$C4075,Baggrundsvariable!$C$3:$C$296,Samlet!$E4075)</f>
        <v>14.7</v>
      </c>
      <c r="L4075" s="8">
        <f>SUMIFS(Baggrundsvariable!I$3:I$296,Baggrundsvariable!$A$3:$A$296,Samlet!$C4075,Baggrundsvariable!$C$3:$C$296,Samlet!$E4075)</f>
        <v>4.331983266274082</v>
      </c>
    </row>
    <row r="4076" spans="1:12">
      <c r="A4076">
        <v>8585</v>
      </c>
      <c r="B4076" t="s">
        <v>1109</v>
      </c>
      <c r="C4076">
        <v>707</v>
      </c>
      <c r="D4076" t="s">
        <v>1320</v>
      </c>
      <c r="E4076">
        <v>2019</v>
      </c>
      <c r="F4076" s="15">
        <f>IF(VLOOKUP(IF($A4076&lt;1500,'BM011'!$D$5,IF($A4076&lt;1800,'BM011'!$D$5,IF($A4076&lt;2000,'BM011'!$D$5,$A4076))),'BM011'!$D$5:$U$607,'BM011'!U$609,0)="BRUG KOM",VLOOKUP($C4076,'BM010'!$C$5:$T$102,'BM010'!T$104,0),VLOOKUP(IF($A4076&lt;1500,'BM011'!$D$5,IF($A4076&lt;1800,'BM011'!$D$5,IF($A4076&lt;2000,'BM011'!$D$5,$A4076))),'BM011'!$D$5:$U$607,'BM011'!U$609,0))</f>
        <v>6243</v>
      </c>
      <c r="G4076">
        <f>SUMIFS(Baggrundsvariable!D$3:D$296,Baggrundsvariable!$A$3:$A$296,Samlet!$C4076,Baggrundsvariable!$C$3:$C$296,Samlet!$E4076)</f>
        <v>207855</v>
      </c>
      <c r="H4076" s="8">
        <f>SUMIFS(Baggrundsvariable!E$3:E$296,Baggrundsvariable!$A$3:$A$296,Samlet!$C4076,Baggrundsvariable!$C$3:$C$296,Samlet!$E4076)</f>
        <v>0.75</v>
      </c>
      <c r="I4076" s="8">
        <f>SUMIFS(Baggrundsvariable!F$3:F$296,Baggrundsvariable!$A$3:$A$296,Samlet!$C4076,Baggrundsvariable!$C$3:$C$296,Samlet!$E4076)</f>
        <v>8.1999999999999993</v>
      </c>
      <c r="J4076" s="8">
        <f>SUMIFS(Baggrundsvariable!G$3:G$296,Baggrundsvariable!$A$3:$A$296,Samlet!$C4076,Baggrundsvariable!$C$3:$C$296,Samlet!$E4076)</f>
        <v>21.7</v>
      </c>
      <c r="K4076" s="8">
        <f>SUMIFS(Baggrundsvariable!H$3:H$296,Baggrundsvariable!$A$3:$A$296,Samlet!$C4076,Baggrundsvariable!$C$3:$C$296,Samlet!$E4076)</f>
        <v>14.7</v>
      </c>
      <c r="L4076" s="8">
        <f>SUMIFS(Baggrundsvariable!I$3:I$296,Baggrundsvariable!$A$3:$A$296,Samlet!$C4076,Baggrundsvariable!$C$3:$C$296,Samlet!$E4076)</f>
        <v>4.331983266274082</v>
      </c>
    </row>
    <row r="4077" spans="1:12">
      <c r="A4077">
        <v>8586</v>
      </c>
      <c r="B4077" t="s">
        <v>1110</v>
      </c>
      <c r="C4077">
        <v>707</v>
      </c>
      <c r="D4077" t="s">
        <v>1320</v>
      </c>
      <c r="E4077">
        <v>2019</v>
      </c>
      <c r="F4077" s="15">
        <f>IF(VLOOKUP(IF($A4077&lt;1500,'BM011'!$D$5,IF($A4077&lt;1800,'BM011'!$D$5,IF($A4077&lt;2000,'BM011'!$D$5,$A4077))),'BM011'!$D$5:$U$607,'BM011'!U$609,0)="BRUG KOM",VLOOKUP($C4077,'BM010'!$C$5:$T$102,'BM010'!T$104,0),VLOOKUP(IF($A4077&lt;1500,'BM011'!$D$5,IF($A4077&lt;1800,'BM011'!$D$5,IF($A4077&lt;2000,'BM011'!$D$5,$A4077))),'BM011'!$D$5:$U$607,'BM011'!U$609,0))</f>
        <v>4603</v>
      </c>
      <c r="G4077">
        <f>SUMIFS(Baggrundsvariable!D$3:D$296,Baggrundsvariable!$A$3:$A$296,Samlet!$C4077,Baggrundsvariable!$C$3:$C$296,Samlet!$E4077)</f>
        <v>207855</v>
      </c>
      <c r="H4077" s="8">
        <f>SUMIFS(Baggrundsvariable!E$3:E$296,Baggrundsvariable!$A$3:$A$296,Samlet!$C4077,Baggrundsvariable!$C$3:$C$296,Samlet!$E4077)</f>
        <v>0.75</v>
      </c>
      <c r="I4077" s="8">
        <f>SUMIFS(Baggrundsvariable!F$3:F$296,Baggrundsvariable!$A$3:$A$296,Samlet!$C4077,Baggrundsvariable!$C$3:$C$296,Samlet!$E4077)</f>
        <v>8.1999999999999993</v>
      </c>
      <c r="J4077" s="8">
        <f>SUMIFS(Baggrundsvariable!G$3:G$296,Baggrundsvariable!$A$3:$A$296,Samlet!$C4077,Baggrundsvariable!$C$3:$C$296,Samlet!$E4077)</f>
        <v>21.7</v>
      </c>
      <c r="K4077" s="8">
        <f>SUMIFS(Baggrundsvariable!H$3:H$296,Baggrundsvariable!$A$3:$A$296,Samlet!$C4077,Baggrundsvariable!$C$3:$C$296,Samlet!$E4077)</f>
        <v>14.7</v>
      </c>
      <c r="L4077" s="8">
        <f>SUMIFS(Baggrundsvariable!I$3:I$296,Baggrundsvariable!$A$3:$A$296,Samlet!$C4077,Baggrundsvariable!$C$3:$C$296,Samlet!$E4077)</f>
        <v>4.331983266274082</v>
      </c>
    </row>
    <row r="4078" spans="1:12">
      <c r="A4078">
        <v>8592</v>
      </c>
      <c r="B4078" t="s">
        <v>1111</v>
      </c>
      <c r="C4078">
        <v>707</v>
      </c>
      <c r="D4078" t="s">
        <v>1320</v>
      </c>
      <c r="E4078">
        <v>2019</v>
      </c>
      <c r="F4078" s="15">
        <f>IF(VLOOKUP(IF($A4078&lt;1500,'BM011'!$D$5,IF($A4078&lt;1800,'BM011'!$D$5,IF($A4078&lt;2000,'BM011'!$D$5,$A4078))),'BM011'!$D$5:$U$607,'BM011'!U$609,0)="BRUG KOM",VLOOKUP($C4078,'BM010'!$C$5:$T$102,'BM010'!T$104,0),VLOOKUP(IF($A4078&lt;1500,'BM011'!$D$5,IF($A4078&lt;1800,'BM011'!$D$5,IF($A4078&lt;2000,'BM011'!$D$5,$A4078))),'BM011'!$D$5:$U$607,'BM011'!U$609,0))</f>
        <v>6849.25</v>
      </c>
      <c r="G4078">
        <f>SUMIFS(Baggrundsvariable!D$3:D$296,Baggrundsvariable!$A$3:$A$296,Samlet!$C4078,Baggrundsvariable!$C$3:$C$296,Samlet!$E4078)</f>
        <v>207855</v>
      </c>
      <c r="H4078" s="8">
        <f>SUMIFS(Baggrundsvariable!E$3:E$296,Baggrundsvariable!$A$3:$A$296,Samlet!$C4078,Baggrundsvariable!$C$3:$C$296,Samlet!$E4078)</f>
        <v>0.75</v>
      </c>
      <c r="I4078" s="8">
        <f>SUMIFS(Baggrundsvariable!F$3:F$296,Baggrundsvariable!$A$3:$A$296,Samlet!$C4078,Baggrundsvariable!$C$3:$C$296,Samlet!$E4078)</f>
        <v>8.1999999999999993</v>
      </c>
      <c r="J4078" s="8">
        <f>SUMIFS(Baggrundsvariable!G$3:G$296,Baggrundsvariable!$A$3:$A$296,Samlet!$C4078,Baggrundsvariable!$C$3:$C$296,Samlet!$E4078)</f>
        <v>21.7</v>
      </c>
      <c r="K4078" s="8">
        <f>SUMIFS(Baggrundsvariable!H$3:H$296,Baggrundsvariable!$A$3:$A$296,Samlet!$C4078,Baggrundsvariable!$C$3:$C$296,Samlet!$E4078)</f>
        <v>14.7</v>
      </c>
      <c r="L4078" s="8">
        <f>SUMIFS(Baggrundsvariable!I$3:I$296,Baggrundsvariable!$A$3:$A$296,Samlet!$C4078,Baggrundsvariable!$C$3:$C$296,Samlet!$E4078)</f>
        <v>4.331983266274082</v>
      </c>
    </row>
    <row r="4079" spans="1:12">
      <c r="A4079">
        <v>8600</v>
      </c>
      <c r="B4079" t="s">
        <v>1112</v>
      </c>
      <c r="C4079">
        <v>740</v>
      </c>
      <c r="D4079" t="s">
        <v>1308</v>
      </c>
      <c r="E4079">
        <v>2019</v>
      </c>
      <c r="F4079" s="15">
        <f>IF(VLOOKUP(IF($A4079&lt;1500,'BM011'!$D$5,IF($A4079&lt;1800,'BM011'!$D$5,IF($A4079&lt;2000,'BM011'!$D$5,$A4079))),'BM011'!$D$5:$U$607,'BM011'!U$609,0)="BRUG KOM",VLOOKUP($C4079,'BM010'!$C$5:$T$102,'BM010'!T$104,0),VLOOKUP(IF($A4079&lt;1500,'BM011'!$D$5,IF($A4079&lt;1800,'BM011'!$D$5,IF($A4079&lt;2000,'BM011'!$D$5,$A4079))),'BM011'!$D$5:$U$607,'BM011'!U$609,0))</f>
        <v>15921.75</v>
      </c>
      <c r="G4079">
        <f>SUMIFS(Baggrundsvariable!D$3:D$296,Baggrundsvariable!$A$3:$A$296,Samlet!$C4079,Baggrundsvariable!$C$3:$C$296,Samlet!$E4079)</f>
        <v>242114</v>
      </c>
      <c r="H4079" s="8">
        <f>SUMIFS(Baggrundsvariable!E$3:E$296,Baggrundsvariable!$A$3:$A$296,Samlet!$C4079,Baggrundsvariable!$C$3:$C$296,Samlet!$E4079)</f>
        <v>0.51666666666666672</v>
      </c>
      <c r="I4079" s="8">
        <f>SUMIFS(Baggrundsvariable!F$3:F$296,Baggrundsvariable!$A$3:$A$296,Samlet!$C4079,Baggrundsvariable!$C$3:$C$296,Samlet!$E4079)</f>
        <v>4</v>
      </c>
      <c r="J4079" s="8">
        <f>SUMIFS(Baggrundsvariable!G$3:G$296,Baggrundsvariable!$A$3:$A$296,Samlet!$C4079,Baggrundsvariable!$C$3:$C$296,Samlet!$E4079)</f>
        <v>14.4</v>
      </c>
      <c r="K4079" s="8">
        <f>SUMIFS(Baggrundsvariable!H$3:H$296,Baggrundsvariable!$A$3:$A$296,Samlet!$C4079,Baggrundsvariable!$C$3:$C$296,Samlet!$E4079)</f>
        <v>13.8</v>
      </c>
      <c r="L4079" s="8">
        <f>SUMIFS(Baggrundsvariable!I$3:I$296,Baggrundsvariable!$A$3:$A$296,Samlet!$C4079,Baggrundsvariable!$C$3:$C$296,Samlet!$E4079)</f>
        <v>5.1006923266240785</v>
      </c>
    </row>
    <row r="4080" spans="1:12">
      <c r="A4080">
        <v>8600</v>
      </c>
      <c r="B4080" t="s">
        <v>1112</v>
      </c>
      <c r="C4080">
        <v>746</v>
      </c>
      <c r="D4080" t="s">
        <v>1317</v>
      </c>
      <c r="E4080">
        <v>2019</v>
      </c>
      <c r="F4080" s="15">
        <f>IF(VLOOKUP(IF($A4080&lt;1500,'BM011'!$D$5,IF($A4080&lt;1800,'BM011'!$D$5,IF($A4080&lt;2000,'BM011'!$D$5,$A4080))),'BM011'!$D$5:$U$607,'BM011'!U$609,0)="BRUG KOM",VLOOKUP($C4080,'BM010'!$C$5:$T$102,'BM010'!T$104,0),VLOOKUP(IF($A4080&lt;1500,'BM011'!$D$5,IF($A4080&lt;1800,'BM011'!$D$5,IF($A4080&lt;2000,'BM011'!$D$5,$A4080))),'BM011'!$D$5:$U$607,'BM011'!U$609,0))</f>
        <v>15921.75</v>
      </c>
      <c r="G4080">
        <f>SUMIFS(Baggrundsvariable!D$3:D$296,Baggrundsvariable!$A$3:$A$296,Samlet!$C4080,Baggrundsvariable!$C$3:$C$296,Samlet!$E4080)</f>
        <v>259984</v>
      </c>
      <c r="H4080" s="8">
        <f>SUMIFS(Baggrundsvariable!E$3:E$296,Baggrundsvariable!$A$3:$A$296,Samlet!$C4080,Baggrundsvariable!$C$3:$C$296,Samlet!$E4080)</f>
        <v>0.3166666666666666</v>
      </c>
      <c r="I4080" s="8">
        <f>SUMIFS(Baggrundsvariable!F$3:F$296,Baggrundsvariable!$A$3:$A$296,Samlet!$C4080,Baggrundsvariable!$C$3:$C$296,Samlet!$E4080)</f>
        <v>2.8</v>
      </c>
      <c r="J4080" s="8">
        <f>SUMIFS(Baggrundsvariable!G$3:G$296,Baggrundsvariable!$A$3:$A$296,Samlet!$C4080,Baggrundsvariable!$C$3:$C$296,Samlet!$E4080)</f>
        <v>10.199999999999999</v>
      </c>
      <c r="K4080" s="8">
        <f>SUMIFS(Baggrundsvariable!H$3:H$296,Baggrundsvariable!$A$3:$A$296,Samlet!$C4080,Baggrundsvariable!$C$3:$C$296,Samlet!$E4080)</f>
        <v>11</v>
      </c>
      <c r="L4080" s="8">
        <f>SUMIFS(Baggrundsvariable!I$3:I$296,Baggrundsvariable!$A$3:$A$296,Samlet!$C4080,Baggrundsvariable!$C$3:$C$296,Samlet!$E4080)</f>
        <v>4.5547506257960571</v>
      </c>
    </row>
    <row r="4081" spans="1:12">
      <c r="A4081">
        <v>8600</v>
      </c>
      <c r="B4081" t="s">
        <v>1112</v>
      </c>
      <c r="C4081">
        <v>756</v>
      </c>
      <c r="D4081" t="s">
        <v>1307</v>
      </c>
      <c r="E4081">
        <v>2019</v>
      </c>
      <c r="F4081" s="15">
        <f>IF(VLOOKUP(IF($A4081&lt;1500,'BM011'!$D$5,IF($A4081&lt;1800,'BM011'!$D$5,IF($A4081&lt;2000,'BM011'!$D$5,$A4081))),'BM011'!$D$5:$U$607,'BM011'!U$609,0)="BRUG KOM",VLOOKUP($C4081,'BM010'!$C$5:$T$102,'BM010'!T$104,0),VLOOKUP(IF($A4081&lt;1500,'BM011'!$D$5,IF($A4081&lt;1800,'BM011'!$D$5,IF($A4081&lt;2000,'BM011'!$D$5,$A4081))),'BM011'!$D$5:$U$607,'BM011'!U$609,0))</f>
        <v>15921.75</v>
      </c>
      <c r="G4081">
        <f>SUMIFS(Baggrundsvariable!D$3:D$296,Baggrundsvariable!$A$3:$A$296,Samlet!$C4081,Baggrundsvariable!$C$3:$C$296,Samlet!$E4081)</f>
        <v>221583</v>
      </c>
      <c r="H4081" s="8">
        <f>SUMIFS(Baggrundsvariable!E$3:E$296,Baggrundsvariable!$A$3:$A$296,Samlet!$C4081,Baggrundsvariable!$C$3:$C$296,Samlet!$E4081)</f>
        <v>0.39999999999999997</v>
      </c>
      <c r="I4081" s="8">
        <f>SUMIFS(Baggrundsvariable!F$3:F$296,Baggrundsvariable!$A$3:$A$296,Samlet!$C4081,Baggrundsvariable!$C$3:$C$296,Samlet!$E4081)</f>
        <v>5.9</v>
      </c>
      <c r="J4081" s="8">
        <f>SUMIFS(Baggrundsvariable!G$3:G$296,Baggrundsvariable!$A$3:$A$296,Samlet!$C4081,Baggrundsvariable!$C$3:$C$296,Samlet!$E4081)</f>
        <v>16.899999999999999</v>
      </c>
      <c r="K4081" s="8">
        <f>SUMIFS(Baggrundsvariable!H$3:H$296,Baggrundsvariable!$A$3:$A$296,Samlet!$C4081,Baggrundsvariable!$C$3:$C$296,Samlet!$E4081)</f>
        <v>12</v>
      </c>
      <c r="L4081" s="8">
        <f>SUMIFS(Baggrundsvariable!I$3:I$296,Baggrundsvariable!$A$3:$A$296,Samlet!$C4081,Baggrundsvariable!$C$3:$C$296,Samlet!$E4081)</f>
        <v>7.2868441358024683</v>
      </c>
    </row>
    <row r="4082" spans="1:12">
      <c r="A4082">
        <v>8620</v>
      </c>
      <c r="B4082" t="s">
        <v>1113</v>
      </c>
      <c r="C4082">
        <v>740</v>
      </c>
      <c r="D4082" t="s">
        <v>1308</v>
      </c>
      <c r="E4082">
        <v>2019</v>
      </c>
      <c r="F4082" s="15">
        <f>IF(VLOOKUP(IF($A4082&lt;1500,'BM011'!$D$5,IF($A4082&lt;1800,'BM011'!$D$5,IF($A4082&lt;2000,'BM011'!$D$5,$A4082))),'BM011'!$D$5:$U$607,'BM011'!U$609,0)="BRUG KOM",VLOOKUP($C4082,'BM010'!$C$5:$T$102,'BM010'!T$104,0),VLOOKUP(IF($A4082&lt;1500,'BM011'!$D$5,IF($A4082&lt;1800,'BM011'!$D$5,IF($A4082&lt;2000,'BM011'!$D$5,$A4082))),'BM011'!$D$5:$U$607,'BM011'!U$609,0))</f>
        <v>7612.75</v>
      </c>
      <c r="G4082">
        <f>SUMIFS(Baggrundsvariable!D$3:D$296,Baggrundsvariable!$A$3:$A$296,Samlet!$C4082,Baggrundsvariable!$C$3:$C$296,Samlet!$E4082)</f>
        <v>242114</v>
      </c>
      <c r="H4082" s="8">
        <f>SUMIFS(Baggrundsvariable!E$3:E$296,Baggrundsvariable!$A$3:$A$296,Samlet!$C4082,Baggrundsvariable!$C$3:$C$296,Samlet!$E4082)</f>
        <v>0.51666666666666672</v>
      </c>
      <c r="I4082" s="8">
        <f>SUMIFS(Baggrundsvariable!F$3:F$296,Baggrundsvariable!$A$3:$A$296,Samlet!$C4082,Baggrundsvariable!$C$3:$C$296,Samlet!$E4082)</f>
        <v>4</v>
      </c>
      <c r="J4082" s="8">
        <f>SUMIFS(Baggrundsvariable!G$3:G$296,Baggrundsvariable!$A$3:$A$296,Samlet!$C4082,Baggrundsvariable!$C$3:$C$296,Samlet!$E4082)</f>
        <v>14.4</v>
      </c>
      <c r="K4082" s="8">
        <f>SUMIFS(Baggrundsvariable!H$3:H$296,Baggrundsvariable!$A$3:$A$296,Samlet!$C4082,Baggrundsvariable!$C$3:$C$296,Samlet!$E4082)</f>
        <v>13.8</v>
      </c>
      <c r="L4082" s="8">
        <f>SUMIFS(Baggrundsvariable!I$3:I$296,Baggrundsvariable!$A$3:$A$296,Samlet!$C4082,Baggrundsvariable!$C$3:$C$296,Samlet!$E4082)</f>
        <v>5.1006923266240785</v>
      </c>
    </row>
    <row r="4083" spans="1:12">
      <c r="A4083">
        <v>8620</v>
      </c>
      <c r="B4083" t="s">
        <v>1113</v>
      </c>
      <c r="C4083">
        <v>791</v>
      </c>
      <c r="D4083" t="s">
        <v>1309</v>
      </c>
      <c r="E4083">
        <v>2019</v>
      </c>
      <c r="F4083" s="15">
        <f>IF(VLOOKUP(IF($A4083&lt;1500,'BM011'!$D$5,IF($A4083&lt;1800,'BM011'!$D$5,IF($A4083&lt;2000,'BM011'!$D$5,$A4083))),'BM011'!$D$5:$U$607,'BM011'!U$609,0)="BRUG KOM",VLOOKUP($C4083,'BM010'!$C$5:$T$102,'BM010'!T$104,0),VLOOKUP(IF($A4083&lt;1500,'BM011'!$D$5,IF($A4083&lt;1800,'BM011'!$D$5,IF($A4083&lt;2000,'BM011'!$D$5,$A4083))),'BM011'!$D$5:$U$607,'BM011'!U$609,0))</f>
        <v>7612.75</v>
      </c>
      <c r="G4083">
        <f>SUMIFS(Baggrundsvariable!D$3:D$296,Baggrundsvariable!$A$3:$A$296,Samlet!$C4083,Baggrundsvariable!$C$3:$C$296,Samlet!$E4083)</f>
        <v>229556</v>
      </c>
      <c r="H4083" s="8">
        <f>SUMIFS(Baggrundsvariable!E$3:E$296,Baggrundsvariable!$A$3:$A$296,Samlet!$C4083,Baggrundsvariable!$C$3:$C$296,Samlet!$E4083)</f>
        <v>0.54999999999999993</v>
      </c>
      <c r="I4083" s="8">
        <f>SUMIFS(Baggrundsvariable!F$3:F$296,Baggrundsvariable!$A$3:$A$296,Samlet!$C4083,Baggrundsvariable!$C$3:$C$296,Samlet!$E4083)</f>
        <v>4.7</v>
      </c>
      <c r="J4083" s="8">
        <f>SUMIFS(Baggrundsvariable!G$3:G$296,Baggrundsvariable!$A$3:$A$296,Samlet!$C4083,Baggrundsvariable!$C$3:$C$296,Samlet!$E4083)</f>
        <v>18.100000000000001</v>
      </c>
      <c r="K4083" s="8">
        <f>SUMIFS(Baggrundsvariable!H$3:H$296,Baggrundsvariable!$A$3:$A$296,Samlet!$C4083,Baggrundsvariable!$C$3:$C$296,Samlet!$E4083)</f>
        <v>13.3</v>
      </c>
      <c r="L4083" s="8">
        <f>SUMIFS(Baggrundsvariable!I$3:I$296,Baggrundsvariable!$A$3:$A$296,Samlet!$C4083,Baggrundsvariable!$C$3:$C$296,Samlet!$E4083)</f>
        <v>5.4129426958718589</v>
      </c>
    </row>
    <row r="4084" spans="1:12">
      <c r="A4084">
        <v>8632</v>
      </c>
      <c r="B4084" t="s">
        <v>1114</v>
      </c>
      <c r="C4084">
        <v>740</v>
      </c>
      <c r="D4084" t="s">
        <v>1308</v>
      </c>
      <c r="E4084">
        <v>2019</v>
      </c>
      <c r="F4084" s="15">
        <f>IF(VLOOKUP(IF($A4084&lt;1500,'BM011'!$D$5,IF($A4084&lt;1800,'BM011'!$D$5,IF($A4084&lt;2000,'BM011'!$D$5,$A4084))),'BM011'!$D$5:$U$607,'BM011'!U$609,0)="BRUG KOM",VLOOKUP($C4084,'BM010'!$C$5:$T$102,'BM010'!T$104,0),VLOOKUP(IF($A4084&lt;1500,'BM011'!$D$5,IF($A4084&lt;1800,'BM011'!$D$5,IF($A4084&lt;2000,'BM011'!$D$5,$A4084))),'BM011'!$D$5:$U$607,'BM011'!U$609,0))</f>
        <v>13980.75</v>
      </c>
      <c r="G4084">
        <f>SUMIFS(Baggrundsvariable!D$3:D$296,Baggrundsvariable!$A$3:$A$296,Samlet!$C4084,Baggrundsvariable!$C$3:$C$296,Samlet!$E4084)</f>
        <v>242114</v>
      </c>
      <c r="H4084" s="8">
        <f>SUMIFS(Baggrundsvariable!E$3:E$296,Baggrundsvariable!$A$3:$A$296,Samlet!$C4084,Baggrundsvariable!$C$3:$C$296,Samlet!$E4084)</f>
        <v>0.51666666666666672</v>
      </c>
      <c r="I4084" s="8">
        <f>SUMIFS(Baggrundsvariable!F$3:F$296,Baggrundsvariable!$A$3:$A$296,Samlet!$C4084,Baggrundsvariable!$C$3:$C$296,Samlet!$E4084)</f>
        <v>4</v>
      </c>
      <c r="J4084" s="8">
        <f>SUMIFS(Baggrundsvariable!G$3:G$296,Baggrundsvariable!$A$3:$A$296,Samlet!$C4084,Baggrundsvariable!$C$3:$C$296,Samlet!$E4084)</f>
        <v>14.4</v>
      </c>
      <c r="K4084" s="8">
        <f>SUMIFS(Baggrundsvariable!H$3:H$296,Baggrundsvariable!$A$3:$A$296,Samlet!$C4084,Baggrundsvariable!$C$3:$C$296,Samlet!$E4084)</f>
        <v>13.8</v>
      </c>
      <c r="L4084" s="8">
        <f>SUMIFS(Baggrundsvariable!I$3:I$296,Baggrundsvariable!$A$3:$A$296,Samlet!$C4084,Baggrundsvariable!$C$3:$C$296,Samlet!$E4084)</f>
        <v>5.1006923266240785</v>
      </c>
    </row>
    <row r="4085" spans="1:12">
      <c r="A4085">
        <v>8641</v>
      </c>
      <c r="B4085" t="s">
        <v>1115</v>
      </c>
      <c r="C4085">
        <v>710</v>
      </c>
      <c r="D4085" t="s">
        <v>1318</v>
      </c>
      <c r="E4085">
        <v>2019</v>
      </c>
      <c r="F4085" s="15">
        <f>IF(VLOOKUP(IF($A4085&lt;1500,'BM011'!$D$5,IF($A4085&lt;1800,'BM011'!$D$5,IF($A4085&lt;2000,'BM011'!$D$5,$A4085))),'BM011'!$D$5:$U$607,'BM011'!U$609,0)="BRUG KOM",VLOOKUP($C4085,'BM010'!$C$5:$T$102,'BM010'!T$104,0),VLOOKUP(IF($A4085&lt;1500,'BM011'!$D$5,IF($A4085&lt;1800,'BM011'!$D$5,IF($A4085&lt;2000,'BM011'!$D$5,$A4085))),'BM011'!$D$5:$U$607,'BM011'!U$609,0))</f>
        <v>12124.5</v>
      </c>
      <c r="G4085">
        <f>SUMIFS(Baggrundsvariable!D$3:D$296,Baggrundsvariable!$A$3:$A$296,Samlet!$C4085,Baggrundsvariable!$C$3:$C$296,Samlet!$E4085)</f>
        <v>243703</v>
      </c>
      <c r="H4085" s="8">
        <f>SUMIFS(Baggrundsvariable!E$3:E$296,Baggrundsvariable!$A$3:$A$296,Samlet!$C4085,Baggrundsvariable!$C$3:$C$296,Samlet!$E4085)</f>
        <v>0.37499999999999994</v>
      </c>
      <c r="I4085" s="8">
        <f>SUMIFS(Baggrundsvariable!F$3:F$296,Baggrundsvariable!$A$3:$A$296,Samlet!$C4085,Baggrundsvariable!$C$3:$C$296,Samlet!$E4085)</f>
        <v>4</v>
      </c>
      <c r="J4085" s="8">
        <f>SUMIFS(Baggrundsvariable!G$3:G$296,Baggrundsvariable!$A$3:$A$296,Samlet!$C4085,Baggrundsvariable!$C$3:$C$296,Samlet!$E4085)</f>
        <v>9.9</v>
      </c>
      <c r="K4085" s="8">
        <f>SUMIFS(Baggrundsvariable!H$3:H$296,Baggrundsvariable!$A$3:$A$296,Samlet!$C4085,Baggrundsvariable!$C$3:$C$296,Samlet!$E4085)</f>
        <v>11.4</v>
      </c>
      <c r="L4085" s="8">
        <f>SUMIFS(Baggrundsvariable!I$3:I$296,Baggrundsvariable!$A$3:$A$296,Samlet!$C4085,Baggrundsvariable!$C$3:$C$296,Samlet!$E4085)</f>
        <v>4.0693437259330851</v>
      </c>
    </row>
    <row r="4086" spans="1:12">
      <c r="A4086">
        <v>8641</v>
      </c>
      <c r="B4086" t="s">
        <v>1115</v>
      </c>
      <c r="C4086">
        <v>740</v>
      </c>
      <c r="D4086" t="s">
        <v>1308</v>
      </c>
      <c r="E4086">
        <v>2019</v>
      </c>
      <c r="F4086" s="15">
        <f>IF(VLOOKUP(IF($A4086&lt;1500,'BM011'!$D$5,IF($A4086&lt;1800,'BM011'!$D$5,IF($A4086&lt;2000,'BM011'!$D$5,$A4086))),'BM011'!$D$5:$U$607,'BM011'!U$609,0)="BRUG KOM",VLOOKUP($C4086,'BM010'!$C$5:$T$102,'BM010'!T$104,0),VLOOKUP(IF($A4086&lt;1500,'BM011'!$D$5,IF($A4086&lt;1800,'BM011'!$D$5,IF($A4086&lt;2000,'BM011'!$D$5,$A4086))),'BM011'!$D$5:$U$607,'BM011'!U$609,0))</f>
        <v>13980.75</v>
      </c>
      <c r="G4086">
        <f>SUMIFS(Baggrundsvariable!D$3:D$296,Baggrundsvariable!$A$3:$A$296,Samlet!$C4086,Baggrundsvariable!$C$3:$C$296,Samlet!$E4086)</f>
        <v>242114</v>
      </c>
      <c r="H4086" s="8">
        <f>SUMIFS(Baggrundsvariable!E$3:E$296,Baggrundsvariable!$A$3:$A$296,Samlet!$C4086,Baggrundsvariable!$C$3:$C$296,Samlet!$E4086)</f>
        <v>0.51666666666666672</v>
      </c>
      <c r="I4086" s="8">
        <f>SUMIFS(Baggrundsvariable!F$3:F$296,Baggrundsvariable!$A$3:$A$296,Samlet!$C4086,Baggrundsvariable!$C$3:$C$296,Samlet!$E4086)</f>
        <v>4</v>
      </c>
      <c r="J4086" s="8">
        <f>SUMIFS(Baggrundsvariable!G$3:G$296,Baggrundsvariable!$A$3:$A$296,Samlet!$C4086,Baggrundsvariable!$C$3:$C$296,Samlet!$E4086)</f>
        <v>14.4</v>
      </c>
      <c r="K4086" s="8">
        <f>SUMIFS(Baggrundsvariable!H$3:H$296,Baggrundsvariable!$A$3:$A$296,Samlet!$C4086,Baggrundsvariable!$C$3:$C$296,Samlet!$E4086)</f>
        <v>13.8</v>
      </c>
      <c r="L4086" s="8">
        <f>SUMIFS(Baggrundsvariable!I$3:I$296,Baggrundsvariable!$A$3:$A$296,Samlet!$C4086,Baggrundsvariable!$C$3:$C$296,Samlet!$E4086)</f>
        <v>5.1006923266240785</v>
      </c>
    </row>
    <row r="4087" spans="1:12">
      <c r="A4087">
        <v>8643</v>
      </c>
      <c r="B4087" t="s">
        <v>1116</v>
      </c>
      <c r="C4087">
        <v>740</v>
      </c>
      <c r="D4087" t="s">
        <v>1308</v>
      </c>
      <c r="E4087">
        <v>2019</v>
      </c>
      <c r="F4087" s="15">
        <f>IF(VLOOKUP(IF($A4087&lt;1500,'BM011'!$D$5,IF($A4087&lt;1800,'BM011'!$D$5,IF($A4087&lt;2000,'BM011'!$D$5,$A4087))),'BM011'!$D$5:$U$607,'BM011'!U$609,0)="BRUG KOM",VLOOKUP($C4087,'BM010'!$C$5:$T$102,'BM010'!T$104,0),VLOOKUP(IF($A4087&lt;1500,'BM011'!$D$5,IF($A4087&lt;1800,'BM011'!$D$5,IF($A4087&lt;2000,'BM011'!$D$5,$A4087))),'BM011'!$D$5:$U$607,'BM011'!U$609,0))</f>
        <v>6476</v>
      </c>
      <c r="G4087">
        <f>SUMIFS(Baggrundsvariable!D$3:D$296,Baggrundsvariable!$A$3:$A$296,Samlet!$C4087,Baggrundsvariable!$C$3:$C$296,Samlet!$E4087)</f>
        <v>242114</v>
      </c>
      <c r="H4087" s="8">
        <f>SUMIFS(Baggrundsvariable!E$3:E$296,Baggrundsvariable!$A$3:$A$296,Samlet!$C4087,Baggrundsvariable!$C$3:$C$296,Samlet!$E4087)</f>
        <v>0.51666666666666672</v>
      </c>
      <c r="I4087" s="8">
        <f>SUMIFS(Baggrundsvariable!F$3:F$296,Baggrundsvariable!$A$3:$A$296,Samlet!$C4087,Baggrundsvariable!$C$3:$C$296,Samlet!$E4087)</f>
        <v>4</v>
      </c>
      <c r="J4087" s="8">
        <f>SUMIFS(Baggrundsvariable!G$3:G$296,Baggrundsvariable!$A$3:$A$296,Samlet!$C4087,Baggrundsvariable!$C$3:$C$296,Samlet!$E4087)</f>
        <v>14.4</v>
      </c>
      <c r="K4087" s="8">
        <f>SUMIFS(Baggrundsvariable!H$3:H$296,Baggrundsvariable!$A$3:$A$296,Samlet!$C4087,Baggrundsvariable!$C$3:$C$296,Samlet!$E4087)</f>
        <v>13.8</v>
      </c>
      <c r="L4087" s="8">
        <f>SUMIFS(Baggrundsvariable!I$3:I$296,Baggrundsvariable!$A$3:$A$296,Samlet!$C4087,Baggrundsvariable!$C$3:$C$296,Samlet!$E4087)</f>
        <v>5.1006923266240785</v>
      </c>
    </row>
    <row r="4088" spans="1:12">
      <c r="A4088">
        <v>8643</v>
      </c>
      <c r="B4088" t="s">
        <v>1116</v>
      </c>
      <c r="C4088">
        <v>791</v>
      </c>
      <c r="D4088" t="s">
        <v>1309</v>
      </c>
      <c r="E4088">
        <v>2019</v>
      </c>
      <c r="F4088" s="15">
        <f>IF(VLOOKUP(IF($A4088&lt;1500,'BM011'!$D$5,IF($A4088&lt;1800,'BM011'!$D$5,IF($A4088&lt;2000,'BM011'!$D$5,$A4088))),'BM011'!$D$5:$U$607,'BM011'!U$609,0)="BRUG KOM",VLOOKUP($C4088,'BM010'!$C$5:$T$102,'BM010'!T$104,0),VLOOKUP(IF($A4088&lt;1500,'BM011'!$D$5,IF($A4088&lt;1800,'BM011'!$D$5,IF($A4088&lt;2000,'BM011'!$D$5,$A4088))),'BM011'!$D$5:$U$607,'BM011'!U$609,0))</f>
        <v>6476</v>
      </c>
      <c r="G4088">
        <f>SUMIFS(Baggrundsvariable!D$3:D$296,Baggrundsvariable!$A$3:$A$296,Samlet!$C4088,Baggrundsvariable!$C$3:$C$296,Samlet!$E4088)</f>
        <v>229556</v>
      </c>
      <c r="H4088" s="8">
        <f>SUMIFS(Baggrundsvariable!E$3:E$296,Baggrundsvariable!$A$3:$A$296,Samlet!$C4088,Baggrundsvariable!$C$3:$C$296,Samlet!$E4088)</f>
        <v>0.54999999999999993</v>
      </c>
      <c r="I4088" s="8">
        <f>SUMIFS(Baggrundsvariable!F$3:F$296,Baggrundsvariable!$A$3:$A$296,Samlet!$C4088,Baggrundsvariable!$C$3:$C$296,Samlet!$E4088)</f>
        <v>4.7</v>
      </c>
      <c r="J4088" s="8">
        <f>SUMIFS(Baggrundsvariable!G$3:G$296,Baggrundsvariable!$A$3:$A$296,Samlet!$C4088,Baggrundsvariable!$C$3:$C$296,Samlet!$E4088)</f>
        <v>18.100000000000001</v>
      </c>
      <c r="K4088" s="8">
        <f>SUMIFS(Baggrundsvariable!H$3:H$296,Baggrundsvariable!$A$3:$A$296,Samlet!$C4088,Baggrundsvariable!$C$3:$C$296,Samlet!$E4088)</f>
        <v>13.3</v>
      </c>
      <c r="L4088" s="8">
        <f>SUMIFS(Baggrundsvariable!I$3:I$296,Baggrundsvariable!$A$3:$A$296,Samlet!$C4088,Baggrundsvariable!$C$3:$C$296,Samlet!$E4088)</f>
        <v>5.4129426958718589</v>
      </c>
    </row>
    <row r="4089" spans="1:12">
      <c r="A4089">
        <v>8653</v>
      </c>
      <c r="B4089" t="s">
        <v>1117</v>
      </c>
      <c r="C4089">
        <v>740</v>
      </c>
      <c r="D4089" t="s">
        <v>1308</v>
      </c>
      <c r="E4089">
        <v>2019</v>
      </c>
      <c r="F4089" s="15">
        <f>IF(VLOOKUP(IF($A4089&lt;1500,'BM011'!$D$5,IF($A4089&lt;1800,'BM011'!$D$5,IF($A4089&lt;2000,'BM011'!$D$5,$A4089))),'BM011'!$D$5:$U$607,'BM011'!U$609,0)="BRUG KOM",VLOOKUP($C4089,'BM010'!$C$5:$T$102,'BM010'!T$104,0),VLOOKUP(IF($A4089&lt;1500,'BM011'!$D$5,IF($A4089&lt;1800,'BM011'!$D$5,IF($A4089&lt;2000,'BM011'!$D$5,$A4089))),'BM011'!$D$5:$U$607,'BM011'!U$609,0))</f>
        <v>10250.25</v>
      </c>
      <c r="G4089">
        <f>SUMIFS(Baggrundsvariable!D$3:D$296,Baggrundsvariable!$A$3:$A$296,Samlet!$C4089,Baggrundsvariable!$C$3:$C$296,Samlet!$E4089)</f>
        <v>242114</v>
      </c>
      <c r="H4089" s="8">
        <f>SUMIFS(Baggrundsvariable!E$3:E$296,Baggrundsvariable!$A$3:$A$296,Samlet!$C4089,Baggrundsvariable!$C$3:$C$296,Samlet!$E4089)</f>
        <v>0.51666666666666672</v>
      </c>
      <c r="I4089" s="8">
        <f>SUMIFS(Baggrundsvariable!F$3:F$296,Baggrundsvariable!$A$3:$A$296,Samlet!$C4089,Baggrundsvariable!$C$3:$C$296,Samlet!$E4089)</f>
        <v>4</v>
      </c>
      <c r="J4089" s="8">
        <f>SUMIFS(Baggrundsvariable!G$3:G$296,Baggrundsvariable!$A$3:$A$296,Samlet!$C4089,Baggrundsvariable!$C$3:$C$296,Samlet!$E4089)</f>
        <v>14.4</v>
      </c>
      <c r="K4089" s="8">
        <f>SUMIFS(Baggrundsvariable!H$3:H$296,Baggrundsvariable!$A$3:$A$296,Samlet!$C4089,Baggrundsvariable!$C$3:$C$296,Samlet!$E4089)</f>
        <v>13.8</v>
      </c>
      <c r="L4089" s="8">
        <f>SUMIFS(Baggrundsvariable!I$3:I$296,Baggrundsvariable!$A$3:$A$296,Samlet!$C4089,Baggrundsvariable!$C$3:$C$296,Samlet!$E4089)</f>
        <v>5.1006923266240785</v>
      </c>
    </row>
    <row r="4090" spans="1:12">
      <c r="A4090">
        <v>8654</v>
      </c>
      <c r="B4090" t="s">
        <v>1118</v>
      </c>
      <c r="C4090">
        <v>615</v>
      </c>
      <c r="D4090" t="s">
        <v>1321</v>
      </c>
      <c r="E4090">
        <v>2019</v>
      </c>
      <c r="F4090" s="15">
        <f>IF(VLOOKUP(IF($A4090&lt;1500,'BM011'!$D$5,IF($A4090&lt;1800,'BM011'!$D$5,IF($A4090&lt;2000,'BM011'!$D$5,$A4090))),'BM011'!$D$5:$U$607,'BM011'!U$609,0)="BRUG KOM",VLOOKUP($C4090,'BM010'!$C$5:$T$102,'BM010'!T$104,0),VLOOKUP(IF($A4090&lt;1500,'BM011'!$D$5,IF($A4090&lt;1800,'BM011'!$D$5,IF($A4090&lt;2000,'BM011'!$D$5,$A4090))),'BM011'!$D$5:$U$607,'BM011'!U$609,0))</f>
        <v>9820.6666666666661</v>
      </c>
      <c r="G4090">
        <f>SUMIFS(Baggrundsvariable!D$3:D$296,Baggrundsvariable!$A$3:$A$296,Samlet!$C4090,Baggrundsvariable!$C$3:$C$296,Samlet!$E4090)</f>
        <v>230081</v>
      </c>
      <c r="H4090" s="8">
        <f>SUMIFS(Baggrundsvariable!E$3:E$296,Baggrundsvariable!$A$3:$A$296,Samlet!$C4090,Baggrundsvariable!$C$3:$C$296,Samlet!$E4090)</f>
        <v>0.52500000000000002</v>
      </c>
      <c r="I4090" s="8">
        <f>SUMIFS(Baggrundsvariable!F$3:F$296,Baggrundsvariable!$A$3:$A$296,Samlet!$C4090,Baggrundsvariable!$C$3:$C$296,Samlet!$E4090)</f>
        <v>6.4</v>
      </c>
      <c r="J4090" s="8">
        <f>SUMIFS(Baggrundsvariable!G$3:G$296,Baggrundsvariable!$A$3:$A$296,Samlet!$C4090,Baggrundsvariable!$C$3:$C$296,Samlet!$E4090)</f>
        <v>18.899999999999999</v>
      </c>
      <c r="K4090" s="8">
        <f>SUMIFS(Baggrundsvariable!H$3:H$296,Baggrundsvariable!$A$3:$A$296,Samlet!$C4090,Baggrundsvariable!$C$3:$C$296,Samlet!$E4090)</f>
        <v>14.1</v>
      </c>
      <c r="L4090" s="8">
        <f>SUMIFS(Baggrundsvariable!I$3:I$296,Baggrundsvariable!$A$3:$A$296,Samlet!$C4090,Baggrundsvariable!$C$3:$C$296,Samlet!$E4090)</f>
        <v>7.9969719909159727</v>
      </c>
    </row>
    <row r="4091" spans="1:12">
      <c r="A4091">
        <v>8654</v>
      </c>
      <c r="B4091" t="s">
        <v>1118</v>
      </c>
      <c r="C4091">
        <v>740</v>
      </c>
      <c r="D4091" t="s">
        <v>1308</v>
      </c>
      <c r="E4091">
        <v>2019</v>
      </c>
      <c r="F4091" s="15">
        <f>IF(VLOOKUP(IF($A4091&lt;1500,'BM011'!$D$5,IF($A4091&lt;1800,'BM011'!$D$5,IF($A4091&lt;2000,'BM011'!$D$5,$A4091))),'BM011'!$D$5:$U$607,'BM011'!U$609,0)="BRUG KOM",VLOOKUP($C4091,'BM010'!$C$5:$T$102,'BM010'!T$104,0),VLOOKUP(IF($A4091&lt;1500,'BM011'!$D$5,IF($A4091&lt;1800,'BM011'!$D$5,IF($A4091&lt;2000,'BM011'!$D$5,$A4091))),'BM011'!$D$5:$U$607,'BM011'!U$609,0))</f>
        <v>9820.6666666666661</v>
      </c>
      <c r="G4091">
        <f>SUMIFS(Baggrundsvariable!D$3:D$296,Baggrundsvariable!$A$3:$A$296,Samlet!$C4091,Baggrundsvariable!$C$3:$C$296,Samlet!$E4091)</f>
        <v>242114</v>
      </c>
      <c r="H4091" s="8">
        <f>SUMIFS(Baggrundsvariable!E$3:E$296,Baggrundsvariable!$A$3:$A$296,Samlet!$C4091,Baggrundsvariable!$C$3:$C$296,Samlet!$E4091)</f>
        <v>0.51666666666666672</v>
      </c>
      <c r="I4091" s="8">
        <f>SUMIFS(Baggrundsvariable!F$3:F$296,Baggrundsvariable!$A$3:$A$296,Samlet!$C4091,Baggrundsvariable!$C$3:$C$296,Samlet!$E4091)</f>
        <v>4</v>
      </c>
      <c r="J4091" s="8">
        <f>SUMIFS(Baggrundsvariable!G$3:G$296,Baggrundsvariable!$A$3:$A$296,Samlet!$C4091,Baggrundsvariable!$C$3:$C$296,Samlet!$E4091)</f>
        <v>14.4</v>
      </c>
      <c r="K4091" s="8">
        <f>SUMIFS(Baggrundsvariable!H$3:H$296,Baggrundsvariable!$A$3:$A$296,Samlet!$C4091,Baggrundsvariable!$C$3:$C$296,Samlet!$E4091)</f>
        <v>13.8</v>
      </c>
      <c r="L4091" s="8">
        <f>SUMIFS(Baggrundsvariable!I$3:I$296,Baggrundsvariable!$A$3:$A$296,Samlet!$C4091,Baggrundsvariable!$C$3:$C$296,Samlet!$E4091)</f>
        <v>5.1006923266240785</v>
      </c>
    </row>
    <row r="4092" spans="1:12">
      <c r="A4092">
        <v>8654</v>
      </c>
      <c r="B4092" t="s">
        <v>1118</v>
      </c>
      <c r="C4092">
        <v>756</v>
      </c>
      <c r="D4092" t="s">
        <v>1307</v>
      </c>
      <c r="E4092">
        <v>2019</v>
      </c>
      <c r="F4092" s="15">
        <f>IF(VLOOKUP(IF($A4092&lt;1500,'BM011'!$D$5,IF($A4092&lt;1800,'BM011'!$D$5,IF($A4092&lt;2000,'BM011'!$D$5,$A4092))),'BM011'!$D$5:$U$607,'BM011'!U$609,0)="BRUG KOM",VLOOKUP($C4092,'BM010'!$C$5:$T$102,'BM010'!T$104,0),VLOOKUP(IF($A4092&lt;1500,'BM011'!$D$5,IF($A4092&lt;1800,'BM011'!$D$5,IF($A4092&lt;2000,'BM011'!$D$5,$A4092))),'BM011'!$D$5:$U$607,'BM011'!U$609,0))</f>
        <v>9820.6666666666661</v>
      </c>
      <c r="G4092">
        <f>SUMIFS(Baggrundsvariable!D$3:D$296,Baggrundsvariable!$A$3:$A$296,Samlet!$C4092,Baggrundsvariable!$C$3:$C$296,Samlet!$E4092)</f>
        <v>221583</v>
      </c>
      <c r="H4092" s="8">
        <f>SUMIFS(Baggrundsvariable!E$3:E$296,Baggrundsvariable!$A$3:$A$296,Samlet!$C4092,Baggrundsvariable!$C$3:$C$296,Samlet!$E4092)</f>
        <v>0.39999999999999997</v>
      </c>
      <c r="I4092" s="8">
        <f>SUMIFS(Baggrundsvariable!F$3:F$296,Baggrundsvariable!$A$3:$A$296,Samlet!$C4092,Baggrundsvariable!$C$3:$C$296,Samlet!$E4092)</f>
        <v>5.9</v>
      </c>
      <c r="J4092" s="8">
        <f>SUMIFS(Baggrundsvariable!G$3:G$296,Baggrundsvariable!$A$3:$A$296,Samlet!$C4092,Baggrundsvariable!$C$3:$C$296,Samlet!$E4092)</f>
        <v>16.899999999999999</v>
      </c>
      <c r="K4092" s="8">
        <f>SUMIFS(Baggrundsvariable!H$3:H$296,Baggrundsvariable!$A$3:$A$296,Samlet!$C4092,Baggrundsvariable!$C$3:$C$296,Samlet!$E4092)</f>
        <v>12</v>
      </c>
      <c r="L4092" s="8">
        <f>SUMIFS(Baggrundsvariable!I$3:I$296,Baggrundsvariable!$A$3:$A$296,Samlet!$C4092,Baggrundsvariable!$C$3:$C$296,Samlet!$E4092)</f>
        <v>7.2868441358024683</v>
      </c>
    </row>
    <row r="4093" spans="1:12">
      <c r="A4093">
        <v>8660</v>
      </c>
      <c r="B4093" t="s">
        <v>1119</v>
      </c>
      <c r="C4093">
        <v>615</v>
      </c>
      <c r="D4093" t="s">
        <v>1321</v>
      </c>
      <c r="E4093">
        <v>2019</v>
      </c>
      <c r="F4093" s="15">
        <f>IF(VLOOKUP(IF($A4093&lt;1500,'BM011'!$D$5,IF($A4093&lt;1800,'BM011'!$D$5,IF($A4093&lt;2000,'BM011'!$D$5,$A4093))),'BM011'!$D$5:$U$607,'BM011'!U$609,0)="BRUG KOM",VLOOKUP($C4093,'BM010'!$C$5:$T$102,'BM010'!T$104,0),VLOOKUP(IF($A4093&lt;1500,'BM011'!$D$5,IF($A4093&lt;1800,'BM011'!$D$5,IF($A4093&lt;2000,'BM011'!$D$5,$A4093))),'BM011'!$D$5:$U$607,'BM011'!U$609,0))</f>
        <v>17455.25</v>
      </c>
      <c r="G4093">
        <f>SUMIFS(Baggrundsvariable!D$3:D$296,Baggrundsvariable!$A$3:$A$296,Samlet!$C4093,Baggrundsvariable!$C$3:$C$296,Samlet!$E4093)</f>
        <v>230081</v>
      </c>
      <c r="H4093" s="8">
        <f>SUMIFS(Baggrundsvariable!E$3:E$296,Baggrundsvariable!$A$3:$A$296,Samlet!$C4093,Baggrundsvariable!$C$3:$C$296,Samlet!$E4093)</f>
        <v>0.52500000000000002</v>
      </c>
      <c r="I4093" s="8">
        <f>SUMIFS(Baggrundsvariable!F$3:F$296,Baggrundsvariable!$A$3:$A$296,Samlet!$C4093,Baggrundsvariable!$C$3:$C$296,Samlet!$E4093)</f>
        <v>6.4</v>
      </c>
      <c r="J4093" s="8">
        <f>SUMIFS(Baggrundsvariable!G$3:G$296,Baggrundsvariable!$A$3:$A$296,Samlet!$C4093,Baggrundsvariable!$C$3:$C$296,Samlet!$E4093)</f>
        <v>18.899999999999999</v>
      </c>
      <c r="K4093" s="8">
        <f>SUMIFS(Baggrundsvariable!H$3:H$296,Baggrundsvariable!$A$3:$A$296,Samlet!$C4093,Baggrundsvariable!$C$3:$C$296,Samlet!$E4093)</f>
        <v>14.1</v>
      </c>
      <c r="L4093" s="8">
        <f>SUMIFS(Baggrundsvariable!I$3:I$296,Baggrundsvariable!$A$3:$A$296,Samlet!$C4093,Baggrundsvariable!$C$3:$C$296,Samlet!$E4093)</f>
        <v>7.9969719909159727</v>
      </c>
    </row>
    <row r="4094" spans="1:12">
      <c r="A4094">
        <v>8660</v>
      </c>
      <c r="B4094" t="s">
        <v>1119</v>
      </c>
      <c r="C4094">
        <v>727</v>
      </c>
      <c r="D4094" t="s">
        <v>1315</v>
      </c>
      <c r="E4094">
        <v>2019</v>
      </c>
      <c r="F4094" s="15">
        <f>IF(VLOOKUP(IF($A4094&lt;1500,'BM011'!$D$5,IF($A4094&lt;1800,'BM011'!$D$5,IF($A4094&lt;2000,'BM011'!$D$5,$A4094))),'BM011'!$D$5:$U$607,'BM011'!U$609,0)="BRUG KOM",VLOOKUP($C4094,'BM010'!$C$5:$T$102,'BM010'!T$104,0),VLOOKUP(IF($A4094&lt;1500,'BM011'!$D$5,IF($A4094&lt;1800,'BM011'!$D$5,IF($A4094&lt;2000,'BM011'!$D$5,$A4094))),'BM011'!$D$5:$U$607,'BM011'!U$609,0))</f>
        <v>17455.25</v>
      </c>
      <c r="G4094">
        <f>SUMIFS(Baggrundsvariable!D$3:D$296,Baggrundsvariable!$A$3:$A$296,Samlet!$C4094,Baggrundsvariable!$C$3:$C$296,Samlet!$E4094)</f>
        <v>238007</v>
      </c>
      <c r="H4094" s="8">
        <f>SUMIFS(Baggrundsvariable!E$3:E$296,Baggrundsvariable!$A$3:$A$296,Samlet!$C4094,Baggrundsvariable!$C$3:$C$296,Samlet!$E4094)</f>
        <v>0.56666666666666676</v>
      </c>
      <c r="I4094" s="8">
        <f>SUMIFS(Baggrundsvariable!F$3:F$296,Baggrundsvariable!$A$3:$A$296,Samlet!$C4094,Baggrundsvariable!$C$3:$C$296,Samlet!$E4094)</f>
        <v>3.4</v>
      </c>
      <c r="J4094" s="8">
        <f>SUMIFS(Baggrundsvariable!G$3:G$296,Baggrundsvariable!$A$3:$A$296,Samlet!$C4094,Baggrundsvariable!$C$3:$C$296,Samlet!$E4094)</f>
        <v>13.6</v>
      </c>
      <c r="K4094" s="8">
        <f>SUMIFS(Baggrundsvariable!H$3:H$296,Baggrundsvariable!$A$3:$A$296,Samlet!$C4094,Baggrundsvariable!$C$3:$C$296,Samlet!$E4094)</f>
        <v>10.5</v>
      </c>
      <c r="L4094" s="8">
        <f>SUMIFS(Baggrundsvariable!I$3:I$296,Baggrundsvariable!$A$3:$A$296,Samlet!$C4094,Baggrundsvariable!$C$3:$C$296,Samlet!$E4094)</f>
        <v>4.9116561181434601</v>
      </c>
    </row>
    <row r="4095" spans="1:12">
      <c r="A4095">
        <v>8660</v>
      </c>
      <c r="B4095" t="s">
        <v>1119</v>
      </c>
      <c r="C4095">
        <v>746</v>
      </c>
      <c r="D4095" t="s">
        <v>1317</v>
      </c>
      <c r="E4095">
        <v>2019</v>
      </c>
      <c r="F4095" s="15">
        <f>IF(VLOOKUP(IF($A4095&lt;1500,'BM011'!$D$5,IF($A4095&lt;1800,'BM011'!$D$5,IF($A4095&lt;2000,'BM011'!$D$5,$A4095))),'BM011'!$D$5:$U$607,'BM011'!U$609,0)="BRUG KOM",VLOOKUP($C4095,'BM010'!$C$5:$T$102,'BM010'!T$104,0),VLOOKUP(IF($A4095&lt;1500,'BM011'!$D$5,IF($A4095&lt;1800,'BM011'!$D$5,IF($A4095&lt;2000,'BM011'!$D$5,$A4095))),'BM011'!$D$5:$U$607,'BM011'!U$609,0))</f>
        <v>17455.25</v>
      </c>
      <c r="G4095">
        <f>SUMIFS(Baggrundsvariable!D$3:D$296,Baggrundsvariable!$A$3:$A$296,Samlet!$C4095,Baggrundsvariable!$C$3:$C$296,Samlet!$E4095)</f>
        <v>259984</v>
      </c>
      <c r="H4095" s="8">
        <f>SUMIFS(Baggrundsvariable!E$3:E$296,Baggrundsvariable!$A$3:$A$296,Samlet!$C4095,Baggrundsvariable!$C$3:$C$296,Samlet!$E4095)</f>
        <v>0.3166666666666666</v>
      </c>
      <c r="I4095" s="8">
        <f>SUMIFS(Baggrundsvariable!F$3:F$296,Baggrundsvariable!$A$3:$A$296,Samlet!$C4095,Baggrundsvariable!$C$3:$C$296,Samlet!$E4095)</f>
        <v>2.8</v>
      </c>
      <c r="J4095" s="8">
        <f>SUMIFS(Baggrundsvariable!G$3:G$296,Baggrundsvariable!$A$3:$A$296,Samlet!$C4095,Baggrundsvariable!$C$3:$C$296,Samlet!$E4095)</f>
        <v>10.199999999999999</v>
      </c>
      <c r="K4095" s="8">
        <f>SUMIFS(Baggrundsvariable!H$3:H$296,Baggrundsvariable!$A$3:$A$296,Samlet!$C4095,Baggrundsvariable!$C$3:$C$296,Samlet!$E4095)</f>
        <v>11</v>
      </c>
      <c r="L4095" s="8">
        <f>SUMIFS(Baggrundsvariable!I$3:I$296,Baggrundsvariable!$A$3:$A$296,Samlet!$C4095,Baggrundsvariable!$C$3:$C$296,Samlet!$E4095)</f>
        <v>4.5547506257960571</v>
      </c>
    </row>
    <row r="4096" spans="1:12">
      <c r="A4096">
        <v>8660</v>
      </c>
      <c r="B4096" t="s">
        <v>1119</v>
      </c>
      <c r="C4096">
        <v>751</v>
      </c>
      <c r="D4096" t="s">
        <v>1314</v>
      </c>
      <c r="E4096">
        <v>2019</v>
      </c>
      <c r="F4096" s="15">
        <f>IF(VLOOKUP(IF($A4096&lt;1500,'BM011'!$D$5,IF($A4096&lt;1800,'BM011'!$D$5,IF($A4096&lt;2000,'BM011'!$D$5,$A4096))),'BM011'!$D$5:$U$607,'BM011'!U$609,0)="BRUG KOM",VLOOKUP($C4096,'BM010'!$C$5:$T$102,'BM010'!T$104,0),VLOOKUP(IF($A4096&lt;1500,'BM011'!$D$5,IF($A4096&lt;1800,'BM011'!$D$5,IF($A4096&lt;2000,'BM011'!$D$5,$A4096))),'BM011'!$D$5:$U$607,'BM011'!U$609,0))</f>
        <v>17455.25</v>
      </c>
      <c r="G4096">
        <f>SUMIFS(Baggrundsvariable!D$3:D$296,Baggrundsvariable!$A$3:$A$296,Samlet!$C4096,Baggrundsvariable!$C$3:$C$296,Samlet!$E4096)</f>
        <v>234439</v>
      </c>
      <c r="H4096" s="8">
        <f>SUMIFS(Baggrundsvariable!E$3:E$296,Baggrundsvariable!$A$3:$A$296,Samlet!$C4096,Baggrundsvariable!$C$3:$C$296,Samlet!$E4096)</f>
        <v>0.79166666666666663</v>
      </c>
      <c r="I4096" s="8">
        <f>SUMIFS(Baggrundsvariable!F$3:F$296,Baggrundsvariable!$A$3:$A$296,Samlet!$C4096,Baggrundsvariable!$C$3:$C$296,Samlet!$E4096)</f>
        <v>6.5</v>
      </c>
      <c r="J4096" s="8">
        <f>SUMIFS(Baggrundsvariable!G$3:G$296,Baggrundsvariable!$A$3:$A$296,Samlet!$C4096,Baggrundsvariable!$C$3:$C$296,Samlet!$E4096)</f>
        <v>26.4</v>
      </c>
      <c r="K4096" s="8">
        <f>SUMIFS(Baggrundsvariable!H$3:H$296,Baggrundsvariable!$A$3:$A$296,Samlet!$C4096,Baggrundsvariable!$C$3:$C$296,Samlet!$E4096)</f>
        <v>13.1</v>
      </c>
      <c r="L4096" s="8">
        <f>SUMIFS(Baggrundsvariable!I$3:I$296,Baggrundsvariable!$A$3:$A$296,Samlet!$C4096,Baggrundsvariable!$C$3:$C$296,Samlet!$E4096)</f>
        <v>11.757828587172346</v>
      </c>
    </row>
    <row r="4097" spans="1:12">
      <c r="A4097">
        <v>8670</v>
      </c>
      <c r="B4097" t="s">
        <v>1120</v>
      </c>
      <c r="C4097">
        <v>746</v>
      </c>
      <c r="D4097" t="s">
        <v>1317</v>
      </c>
      <c r="E4097">
        <v>2019</v>
      </c>
      <c r="F4097" s="15">
        <f>IF(VLOOKUP(IF($A4097&lt;1500,'BM011'!$D$5,IF($A4097&lt;1800,'BM011'!$D$5,IF($A4097&lt;2000,'BM011'!$D$5,$A4097))),'BM011'!$D$5:$U$607,'BM011'!U$609,0)="BRUG KOM",VLOOKUP($C4097,'BM010'!$C$5:$T$102,'BM010'!T$104,0),VLOOKUP(IF($A4097&lt;1500,'BM011'!$D$5,IF($A4097&lt;1800,'BM011'!$D$5,IF($A4097&lt;2000,'BM011'!$D$5,$A4097))),'BM011'!$D$5:$U$607,'BM011'!U$609,0))</f>
        <v>10666</v>
      </c>
      <c r="G4097">
        <f>SUMIFS(Baggrundsvariable!D$3:D$296,Baggrundsvariable!$A$3:$A$296,Samlet!$C4097,Baggrundsvariable!$C$3:$C$296,Samlet!$E4097)</f>
        <v>259984</v>
      </c>
      <c r="H4097" s="8">
        <f>SUMIFS(Baggrundsvariable!E$3:E$296,Baggrundsvariable!$A$3:$A$296,Samlet!$C4097,Baggrundsvariable!$C$3:$C$296,Samlet!$E4097)</f>
        <v>0.3166666666666666</v>
      </c>
      <c r="I4097" s="8">
        <f>SUMIFS(Baggrundsvariable!F$3:F$296,Baggrundsvariable!$A$3:$A$296,Samlet!$C4097,Baggrundsvariable!$C$3:$C$296,Samlet!$E4097)</f>
        <v>2.8</v>
      </c>
      <c r="J4097" s="8">
        <f>SUMIFS(Baggrundsvariable!G$3:G$296,Baggrundsvariable!$A$3:$A$296,Samlet!$C4097,Baggrundsvariable!$C$3:$C$296,Samlet!$E4097)</f>
        <v>10.199999999999999</v>
      </c>
      <c r="K4097" s="8">
        <f>SUMIFS(Baggrundsvariable!H$3:H$296,Baggrundsvariable!$A$3:$A$296,Samlet!$C4097,Baggrundsvariable!$C$3:$C$296,Samlet!$E4097)</f>
        <v>11</v>
      </c>
      <c r="L4097" s="8">
        <f>SUMIFS(Baggrundsvariable!I$3:I$296,Baggrundsvariable!$A$3:$A$296,Samlet!$C4097,Baggrundsvariable!$C$3:$C$296,Samlet!$E4097)</f>
        <v>4.5547506257960571</v>
      </c>
    </row>
    <row r="4098" spans="1:12">
      <c r="A4098">
        <v>8680</v>
      </c>
      <c r="B4098" t="s">
        <v>1121</v>
      </c>
      <c r="C4098">
        <v>615</v>
      </c>
      <c r="D4098" t="s">
        <v>1321</v>
      </c>
      <c r="E4098">
        <v>2019</v>
      </c>
      <c r="F4098" s="15">
        <f>IF(VLOOKUP(IF($A4098&lt;1500,'BM011'!$D$5,IF($A4098&lt;1800,'BM011'!$D$5,IF($A4098&lt;2000,'BM011'!$D$5,$A4098))),'BM011'!$D$5:$U$607,'BM011'!U$609,0)="BRUG KOM",VLOOKUP($C4098,'BM010'!$C$5:$T$102,'BM010'!T$104,0),VLOOKUP(IF($A4098&lt;1500,'BM011'!$D$5,IF($A4098&lt;1800,'BM011'!$D$5,IF($A4098&lt;2000,'BM011'!$D$5,$A4098))),'BM011'!$D$5:$U$607,'BM011'!U$609,0))</f>
        <v>18534.75</v>
      </c>
      <c r="G4098">
        <f>SUMIFS(Baggrundsvariable!D$3:D$296,Baggrundsvariable!$A$3:$A$296,Samlet!$C4098,Baggrundsvariable!$C$3:$C$296,Samlet!$E4098)</f>
        <v>230081</v>
      </c>
      <c r="H4098" s="8">
        <f>SUMIFS(Baggrundsvariable!E$3:E$296,Baggrundsvariable!$A$3:$A$296,Samlet!$C4098,Baggrundsvariable!$C$3:$C$296,Samlet!$E4098)</f>
        <v>0.52500000000000002</v>
      </c>
      <c r="I4098" s="8">
        <f>SUMIFS(Baggrundsvariable!F$3:F$296,Baggrundsvariable!$A$3:$A$296,Samlet!$C4098,Baggrundsvariable!$C$3:$C$296,Samlet!$E4098)</f>
        <v>6.4</v>
      </c>
      <c r="J4098" s="8">
        <f>SUMIFS(Baggrundsvariable!G$3:G$296,Baggrundsvariable!$A$3:$A$296,Samlet!$C4098,Baggrundsvariable!$C$3:$C$296,Samlet!$E4098)</f>
        <v>18.899999999999999</v>
      </c>
      <c r="K4098" s="8">
        <f>SUMIFS(Baggrundsvariable!H$3:H$296,Baggrundsvariable!$A$3:$A$296,Samlet!$C4098,Baggrundsvariable!$C$3:$C$296,Samlet!$E4098)</f>
        <v>14.1</v>
      </c>
      <c r="L4098" s="8">
        <f>SUMIFS(Baggrundsvariable!I$3:I$296,Baggrundsvariable!$A$3:$A$296,Samlet!$C4098,Baggrundsvariable!$C$3:$C$296,Samlet!$E4098)</f>
        <v>7.9969719909159727</v>
      </c>
    </row>
    <row r="4099" spans="1:12">
      <c r="A4099">
        <v>8680</v>
      </c>
      <c r="B4099" t="s">
        <v>1121</v>
      </c>
      <c r="C4099">
        <v>740</v>
      </c>
      <c r="D4099" t="s">
        <v>1308</v>
      </c>
      <c r="E4099">
        <v>2019</v>
      </c>
      <c r="F4099" s="15">
        <f>IF(VLOOKUP(IF($A4099&lt;1500,'BM011'!$D$5,IF($A4099&lt;1800,'BM011'!$D$5,IF($A4099&lt;2000,'BM011'!$D$5,$A4099))),'BM011'!$D$5:$U$607,'BM011'!U$609,0)="BRUG KOM",VLOOKUP($C4099,'BM010'!$C$5:$T$102,'BM010'!T$104,0),VLOOKUP(IF($A4099&lt;1500,'BM011'!$D$5,IF($A4099&lt;1800,'BM011'!$D$5,IF($A4099&lt;2000,'BM011'!$D$5,$A4099))),'BM011'!$D$5:$U$607,'BM011'!U$609,0))</f>
        <v>18534.75</v>
      </c>
      <c r="G4099">
        <f>SUMIFS(Baggrundsvariable!D$3:D$296,Baggrundsvariable!$A$3:$A$296,Samlet!$C4099,Baggrundsvariable!$C$3:$C$296,Samlet!$E4099)</f>
        <v>242114</v>
      </c>
      <c r="H4099" s="8">
        <f>SUMIFS(Baggrundsvariable!E$3:E$296,Baggrundsvariable!$A$3:$A$296,Samlet!$C4099,Baggrundsvariable!$C$3:$C$296,Samlet!$E4099)</f>
        <v>0.51666666666666672</v>
      </c>
      <c r="I4099" s="8">
        <f>SUMIFS(Baggrundsvariable!F$3:F$296,Baggrundsvariable!$A$3:$A$296,Samlet!$C4099,Baggrundsvariable!$C$3:$C$296,Samlet!$E4099)</f>
        <v>4</v>
      </c>
      <c r="J4099" s="8">
        <f>SUMIFS(Baggrundsvariable!G$3:G$296,Baggrundsvariable!$A$3:$A$296,Samlet!$C4099,Baggrundsvariable!$C$3:$C$296,Samlet!$E4099)</f>
        <v>14.4</v>
      </c>
      <c r="K4099" s="8">
        <f>SUMIFS(Baggrundsvariable!H$3:H$296,Baggrundsvariable!$A$3:$A$296,Samlet!$C4099,Baggrundsvariable!$C$3:$C$296,Samlet!$E4099)</f>
        <v>13.8</v>
      </c>
      <c r="L4099" s="8">
        <f>SUMIFS(Baggrundsvariable!I$3:I$296,Baggrundsvariable!$A$3:$A$296,Samlet!$C4099,Baggrundsvariable!$C$3:$C$296,Samlet!$E4099)</f>
        <v>5.1006923266240785</v>
      </c>
    </row>
    <row r="4100" spans="1:12">
      <c r="A4100">
        <v>8680</v>
      </c>
      <c r="B4100" t="s">
        <v>1121</v>
      </c>
      <c r="C4100">
        <v>746</v>
      </c>
      <c r="D4100" t="s">
        <v>1317</v>
      </c>
      <c r="E4100">
        <v>2019</v>
      </c>
      <c r="F4100" s="15">
        <f>IF(VLOOKUP(IF($A4100&lt;1500,'BM011'!$D$5,IF($A4100&lt;1800,'BM011'!$D$5,IF($A4100&lt;2000,'BM011'!$D$5,$A4100))),'BM011'!$D$5:$U$607,'BM011'!U$609,0)="BRUG KOM",VLOOKUP($C4100,'BM010'!$C$5:$T$102,'BM010'!T$104,0),VLOOKUP(IF($A4100&lt;1500,'BM011'!$D$5,IF($A4100&lt;1800,'BM011'!$D$5,IF($A4100&lt;2000,'BM011'!$D$5,$A4100))),'BM011'!$D$5:$U$607,'BM011'!U$609,0))</f>
        <v>18534.75</v>
      </c>
      <c r="G4100">
        <f>SUMIFS(Baggrundsvariable!D$3:D$296,Baggrundsvariable!$A$3:$A$296,Samlet!$C4100,Baggrundsvariable!$C$3:$C$296,Samlet!$E4100)</f>
        <v>259984</v>
      </c>
      <c r="H4100" s="8">
        <f>SUMIFS(Baggrundsvariable!E$3:E$296,Baggrundsvariable!$A$3:$A$296,Samlet!$C4100,Baggrundsvariable!$C$3:$C$296,Samlet!$E4100)</f>
        <v>0.3166666666666666</v>
      </c>
      <c r="I4100" s="8">
        <f>SUMIFS(Baggrundsvariable!F$3:F$296,Baggrundsvariable!$A$3:$A$296,Samlet!$C4100,Baggrundsvariable!$C$3:$C$296,Samlet!$E4100)</f>
        <v>2.8</v>
      </c>
      <c r="J4100" s="8">
        <f>SUMIFS(Baggrundsvariable!G$3:G$296,Baggrundsvariable!$A$3:$A$296,Samlet!$C4100,Baggrundsvariable!$C$3:$C$296,Samlet!$E4100)</f>
        <v>10.199999999999999</v>
      </c>
      <c r="K4100" s="8">
        <f>SUMIFS(Baggrundsvariable!H$3:H$296,Baggrundsvariable!$A$3:$A$296,Samlet!$C4100,Baggrundsvariable!$C$3:$C$296,Samlet!$E4100)</f>
        <v>11</v>
      </c>
      <c r="L4100" s="8">
        <f>SUMIFS(Baggrundsvariable!I$3:I$296,Baggrundsvariable!$A$3:$A$296,Samlet!$C4100,Baggrundsvariable!$C$3:$C$296,Samlet!$E4100)</f>
        <v>4.5547506257960571</v>
      </c>
    </row>
    <row r="4101" spans="1:12">
      <c r="A4101">
        <v>8700</v>
      </c>
      <c r="B4101" t="s">
        <v>1122</v>
      </c>
      <c r="C4101">
        <v>615</v>
      </c>
      <c r="D4101" t="s">
        <v>1321</v>
      </c>
      <c r="E4101">
        <v>2019</v>
      </c>
      <c r="F4101" s="15">
        <f>IF(VLOOKUP(IF($A4101&lt;1500,'BM011'!$D$5,IF($A4101&lt;1800,'BM011'!$D$5,IF($A4101&lt;2000,'BM011'!$D$5,$A4101))),'BM011'!$D$5:$U$607,'BM011'!U$609,0)="BRUG KOM",VLOOKUP($C4101,'BM010'!$C$5:$T$102,'BM010'!T$104,0),VLOOKUP(IF($A4101&lt;1500,'BM011'!$D$5,IF($A4101&lt;1800,'BM011'!$D$5,IF($A4101&lt;2000,'BM011'!$D$5,$A4101))),'BM011'!$D$5:$U$607,'BM011'!U$609,0))</f>
        <v>12194.75</v>
      </c>
      <c r="G4101">
        <f>SUMIFS(Baggrundsvariable!D$3:D$296,Baggrundsvariable!$A$3:$A$296,Samlet!$C4101,Baggrundsvariable!$C$3:$C$296,Samlet!$E4101)</f>
        <v>230081</v>
      </c>
      <c r="H4101" s="8">
        <f>SUMIFS(Baggrundsvariable!E$3:E$296,Baggrundsvariable!$A$3:$A$296,Samlet!$C4101,Baggrundsvariable!$C$3:$C$296,Samlet!$E4101)</f>
        <v>0.52500000000000002</v>
      </c>
      <c r="I4101" s="8">
        <f>SUMIFS(Baggrundsvariable!F$3:F$296,Baggrundsvariable!$A$3:$A$296,Samlet!$C4101,Baggrundsvariable!$C$3:$C$296,Samlet!$E4101)</f>
        <v>6.4</v>
      </c>
      <c r="J4101" s="8">
        <f>SUMIFS(Baggrundsvariable!G$3:G$296,Baggrundsvariable!$A$3:$A$296,Samlet!$C4101,Baggrundsvariable!$C$3:$C$296,Samlet!$E4101)</f>
        <v>18.899999999999999</v>
      </c>
      <c r="K4101" s="8">
        <f>SUMIFS(Baggrundsvariable!H$3:H$296,Baggrundsvariable!$A$3:$A$296,Samlet!$C4101,Baggrundsvariable!$C$3:$C$296,Samlet!$E4101)</f>
        <v>14.1</v>
      </c>
      <c r="L4101" s="8">
        <f>SUMIFS(Baggrundsvariable!I$3:I$296,Baggrundsvariable!$A$3:$A$296,Samlet!$C4101,Baggrundsvariable!$C$3:$C$296,Samlet!$E4101)</f>
        <v>7.9969719909159727</v>
      </c>
    </row>
    <row r="4102" spans="1:12">
      <c r="A4102">
        <v>8700</v>
      </c>
      <c r="B4102" t="s">
        <v>1122</v>
      </c>
      <c r="C4102">
        <v>766</v>
      </c>
      <c r="D4102" t="s">
        <v>1306</v>
      </c>
      <c r="E4102">
        <v>2019</v>
      </c>
      <c r="F4102" s="15">
        <f>IF(VLOOKUP(IF($A4102&lt;1500,'BM011'!$D$5,IF($A4102&lt;1800,'BM011'!$D$5,IF($A4102&lt;2000,'BM011'!$D$5,$A4102))),'BM011'!$D$5:$U$607,'BM011'!U$609,0)="BRUG KOM",VLOOKUP($C4102,'BM010'!$C$5:$T$102,'BM010'!T$104,0),VLOOKUP(IF($A4102&lt;1500,'BM011'!$D$5,IF($A4102&lt;1800,'BM011'!$D$5,IF($A4102&lt;2000,'BM011'!$D$5,$A4102))),'BM011'!$D$5:$U$607,'BM011'!U$609,0))</f>
        <v>12194.75</v>
      </c>
      <c r="G4102">
        <f>SUMIFS(Baggrundsvariable!D$3:D$296,Baggrundsvariable!$A$3:$A$296,Samlet!$C4102,Baggrundsvariable!$C$3:$C$296,Samlet!$E4102)</f>
        <v>233866</v>
      </c>
      <c r="H4102" s="8">
        <f>SUMIFS(Baggrundsvariable!E$3:E$296,Baggrundsvariable!$A$3:$A$296,Samlet!$C4102,Baggrundsvariable!$C$3:$C$296,Samlet!$E4102)</f>
        <v>0.3249999999999999</v>
      </c>
      <c r="I4102" s="8">
        <f>SUMIFS(Baggrundsvariable!F$3:F$296,Baggrundsvariable!$A$3:$A$296,Samlet!$C4102,Baggrundsvariable!$C$3:$C$296,Samlet!$E4102)</f>
        <v>3.7</v>
      </c>
      <c r="J4102" s="8">
        <f>SUMIFS(Baggrundsvariable!G$3:G$296,Baggrundsvariable!$A$3:$A$296,Samlet!$C4102,Baggrundsvariable!$C$3:$C$296,Samlet!$E4102)</f>
        <v>11.2</v>
      </c>
      <c r="K4102" s="8">
        <f>SUMIFS(Baggrundsvariable!H$3:H$296,Baggrundsvariable!$A$3:$A$296,Samlet!$C4102,Baggrundsvariable!$C$3:$C$296,Samlet!$E4102)</f>
        <v>12.6</v>
      </c>
      <c r="L4102" s="8">
        <f>SUMIFS(Baggrundsvariable!I$3:I$296,Baggrundsvariable!$A$3:$A$296,Samlet!$C4102,Baggrundsvariable!$C$3:$C$296,Samlet!$E4102)</f>
        <v>3.8530715371603539</v>
      </c>
    </row>
    <row r="4103" spans="1:12">
      <c r="A4103">
        <v>8721</v>
      </c>
      <c r="B4103" t="s">
        <v>1123</v>
      </c>
      <c r="C4103">
        <v>766</v>
      </c>
      <c r="D4103" t="s">
        <v>1306</v>
      </c>
      <c r="E4103">
        <v>2019</v>
      </c>
      <c r="F4103" s="15">
        <f>IF(VLOOKUP(IF($A4103&lt;1500,'BM011'!$D$5,IF($A4103&lt;1800,'BM011'!$D$5,IF($A4103&lt;2000,'BM011'!$D$5,$A4103))),'BM011'!$D$5:$U$607,'BM011'!U$609,0)="BRUG KOM",VLOOKUP($C4103,'BM010'!$C$5:$T$102,'BM010'!T$104,0),VLOOKUP(IF($A4103&lt;1500,'BM011'!$D$5,IF($A4103&lt;1800,'BM011'!$D$5,IF($A4103&lt;2000,'BM011'!$D$5,$A4103))),'BM011'!$D$5:$U$607,'BM011'!U$609,0))</f>
        <v>10293</v>
      </c>
      <c r="G4103">
        <f>SUMIFS(Baggrundsvariable!D$3:D$296,Baggrundsvariable!$A$3:$A$296,Samlet!$C4103,Baggrundsvariable!$C$3:$C$296,Samlet!$E4103)</f>
        <v>233866</v>
      </c>
      <c r="H4103" s="8">
        <f>SUMIFS(Baggrundsvariable!E$3:E$296,Baggrundsvariable!$A$3:$A$296,Samlet!$C4103,Baggrundsvariable!$C$3:$C$296,Samlet!$E4103)</f>
        <v>0.3249999999999999</v>
      </c>
      <c r="I4103" s="8">
        <f>SUMIFS(Baggrundsvariable!F$3:F$296,Baggrundsvariable!$A$3:$A$296,Samlet!$C4103,Baggrundsvariable!$C$3:$C$296,Samlet!$E4103)</f>
        <v>3.7</v>
      </c>
      <c r="J4103" s="8">
        <f>SUMIFS(Baggrundsvariable!G$3:G$296,Baggrundsvariable!$A$3:$A$296,Samlet!$C4103,Baggrundsvariable!$C$3:$C$296,Samlet!$E4103)</f>
        <v>11.2</v>
      </c>
      <c r="K4103" s="8">
        <f>SUMIFS(Baggrundsvariable!H$3:H$296,Baggrundsvariable!$A$3:$A$296,Samlet!$C4103,Baggrundsvariable!$C$3:$C$296,Samlet!$E4103)</f>
        <v>12.6</v>
      </c>
      <c r="L4103" s="8">
        <f>SUMIFS(Baggrundsvariable!I$3:I$296,Baggrundsvariable!$A$3:$A$296,Samlet!$C4103,Baggrundsvariable!$C$3:$C$296,Samlet!$E4103)</f>
        <v>3.8530715371603539</v>
      </c>
    </row>
    <row r="4104" spans="1:12">
      <c r="A4104">
        <v>8722</v>
      </c>
      <c r="B4104" t="s">
        <v>1124</v>
      </c>
      <c r="C4104">
        <v>766</v>
      </c>
      <c r="D4104" t="s">
        <v>1306</v>
      </c>
      <c r="E4104">
        <v>2019</v>
      </c>
      <c r="F4104" s="15">
        <f>IF(VLOOKUP(IF($A4104&lt;1500,'BM011'!$D$5,IF($A4104&lt;1800,'BM011'!$D$5,IF($A4104&lt;2000,'BM011'!$D$5,$A4104))),'BM011'!$D$5:$U$607,'BM011'!U$609,0)="BRUG KOM",VLOOKUP($C4104,'BM010'!$C$5:$T$102,'BM010'!T$104,0),VLOOKUP(IF($A4104&lt;1500,'BM011'!$D$5,IF($A4104&lt;1800,'BM011'!$D$5,IF($A4104&lt;2000,'BM011'!$D$5,$A4104))),'BM011'!$D$5:$U$607,'BM011'!U$609,0))</f>
        <v>12036.75</v>
      </c>
      <c r="G4104">
        <f>SUMIFS(Baggrundsvariable!D$3:D$296,Baggrundsvariable!$A$3:$A$296,Samlet!$C4104,Baggrundsvariable!$C$3:$C$296,Samlet!$E4104)</f>
        <v>233866</v>
      </c>
      <c r="H4104" s="8">
        <f>SUMIFS(Baggrundsvariable!E$3:E$296,Baggrundsvariable!$A$3:$A$296,Samlet!$C4104,Baggrundsvariable!$C$3:$C$296,Samlet!$E4104)</f>
        <v>0.3249999999999999</v>
      </c>
      <c r="I4104" s="8">
        <f>SUMIFS(Baggrundsvariable!F$3:F$296,Baggrundsvariable!$A$3:$A$296,Samlet!$C4104,Baggrundsvariable!$C$3:$C$296,Samlet!$E4104)</f>
        <v>3.7</v>
      </c>
      <c r="J4104" s="8">
        <f>SUMIFS(Baggrundsvariable!G$3:G$296,Baggrundsvariable!$A$3:$A$296,Samlet!$C4104,Baggrundsvariable!$C$3:$C$296,Samlet!$E4104)</f>
        <v>11.2</v>
      </c>
      <c r="K4104" s="8">
        <f>SUMIFS(Baggrundsvariable!H$3:H$296,Baggrundsvariable!$A$3:$A$296,Samlet!$C4104,Baggrundsvariable!$C$3:$C$296,Samlet!$E4104)</f>
        <v>12.6</v>
      </c>
      <c r="L4104" s="8">
        <f>SUMIFS(Baggrundsvariable!I$3:I$296,Baggrundsvariable!$A$3:$A$296,Samlet!$C4104,Baggrundsvariable!$C$3:$C$296,Samlet!$E4104)</f>
        <v>3.8530715371603539</v>
      </c>
    </row>
    <row r="4105" spans="1:12">
      <c r="A4105">
        <v>8723</v>
      </c>
      <c r="B4105" t="s">
        <v>1125</v>
      </c>
      <c r="C4105">
        <v>766</v>
      </c>
      <c r="D4105" t="s">
        <v>1306</v>
      </c>
      <c r="E4105">
        <v>2019</v>
      </c>
      <c r="F4105" s="15">
        <f>IF(VLOOKUP(IF($A4105&lt;1500,'BM011'!$D$5,IF($A4105&lt;1800,'BM011'!$D$5,IF($A4105&lt;2000,'BM011'!$D$5,$A4105))),'BM011'!$D$5:$U$607,'BM011'!U$609,0)="BRUG KOM",VLOOKUP($C4105,'BM010'!$C$5:$T$102,'BM010'!T$104,0),VLOOKUP(IF($A4105&lt;1500,'BM011'!$D$5,IF($A4105&lt;1800,'BM011'!$D$5,IF($A4105&lt;2000,'BM011'!$D$5,$A4105))),'BM011'!$D$5:$U$607,'BM011'!U$609,0))</f>
        <v>9084.25</v>
      </c>
      <c r="G4105">
        <f>SUMIFS(Baggrundsvariable!D$3:D$296,Baggrundsvariable!$A$3:$A$296,Samlet!$C4105,Baggrundsvariable!$C$3:$C$296,Samlet!$E4105)</f>
        <v>233866</v>
      </c>
      <c r="H4105" s="8">
        <f>SUMIFS(Baggrundsvariable!E$3:E$296,Baggrundsvariable!$A$3:$A$296,Samlet!$C4105,Baggrundsvariable!$C$3:$C$296,Samlet!$E4105)</f>
        <v>0.3249999999999999</v>
      </c>
      <c r="I4105" s="8">
        <f>SUMIFS(Baggrundsvariable!F$3:F$296,Baggrundsvariable!$A$3:$A$296,Samlet!$C4105,Baggrundsvariable!$C$3:$C$296,Samlet!$E4105)</f>
        <v>3.7</v>
      </c>
      <c r="J4105" s="8">
        <f>SUMIFS(Baggrundsvariable!G$3:G$296,Baggrundsvariable!$A$3:$A$296,Samlet!$C4105,Baggrundsvariable!$C$3:$C$296,Samlet!$E4105)</f>
        <v>11.2</v>
      </c>
      <c r="K4105" s="8">
        <f>SUMIFS(Baggrundsvariable!H$3:H$296,Baggrundsvariable!$A$3:$A$296,Samlet!$C4105,Baggrundsvariable!$C$3:$C$296,Samlet!$E4105)</f>
        <v>12.6</v>
      </c>
      <c r="L4105" s="8">
        <f>SUMIFS(Baggrundsvariable!I$3:I$296,Baggrundsvariable!$A$3:$A$296,Samlet!$C4105,Baggrundsvariable!$C$3:$C$296,Samlet!$E4105)</f>
        <v>3.8530715371603539</v>
      </c>
    </row>
    <row r="4106" spans="1:12">
      <c r="A4106">
        <v>8732</v>
      </c>
      <c r="B4106" t="s">
        <v>1126</v>
      </c>
      <c r="C4106">
        <v>615</v>
      </c>
      <c r="D4106" t="s">
        <v>1321</v>
      </c>
      <c r="E4106">
        <v>2019</v>
      </c>
      <c r="F4106" s="15">
        <f>IF(VLOOKUP(IF($A4106&lt;1500,'BM011'!$D$5,IF($A4106&lt;1800,'BM011'!$D$5,IF($A4106&lt;2000,'BM011'!$D$5,$A4106))),'BM011'!$D$5:$U$607,'BM011'!U$609,0)="BRUG KOM",VLOOKUP($C4106,'BM010'!$C$5:$T$102,'BM010'!T$104,0),VLOOKUP(IF($A4106&lt;1500,'BM011'!$D$5,IF($A4106&lt;1800,'BM011'!$D$5,IF($A4106&lt;2000,'BM011'!$D$5,$A4106))),'BM011'!$D$5:$U$607,'BM011'!U$609,0))</f>
        <v>9424.25</v>
      </c>
      <c r="G4106">
        <f>SUMIFS(Baggrundsvariable!D$3:D$296,Baggrundsvariable!$A$3:$A$296,Samlet!$C4106,Baggrundsvariable!$C$3:$C$296,Samlet!$E4106)</f>
        <v>230081</v>
      </c>
      <c r="H4106" s="8">
        <f>SUMIFS(Baggrundsvariable!E$3:E$296,Baggrundsvariable!$A$3:$A$296,Samlet!$C4106,Baggrundsvariable!$C$3:$C$296,Samlet!$E4106)</f>
        <v>0.52500000000000002</v>
      </c>
      <c r="I4106" s="8">
        <f>SUMIFS(Baggrundsvariable!F$3:F$296,Baggrundsvariable!$A$3:$A$296,Samlet!$C4106,Baggrundsvariable!$C$3:$C$296,Samlet!$E4106)</f>
        <v>6.4</v>
      </c>
      <c r="J4106" s="8">
        <f>SUMIFS(Baggrundsvariable!G$3:G$296,Baggrundsvariable!$A$3:$A$296,Samlet!$C4106,Baggrundsvariable!$C$3:$C$296,Samlet!$E4106)</f>
        <v>18.899999999999999</v>
      </c>
      <c r="K4106" s="8">
        <f>SUMIFS(Baggrundsvariable!H$3:H$296,Baggrundsvariable!$A$3:$A$296,Samlet!$C4106,Baggrundsvariable!$C$3:$C$296,Samlet!$E4106)</f>
        <v>14.1</v>
      </c>
      <c r="L4106" s="8">
        <f>SUMIFS(Baggrundsvariable!I$3:I$296,Baggrundsvariable!$A$3:$A$296,Samlet!$C4106,Baggrundsvariable!$C$3:$C$296,Samlet!$E4106)</f>
        <v>7.9969719909159727</v>
      </c>
    </row>
    <row r="4107" spans="1:12">
      <c r="A4107">
        <v>8740</v>
      </c>
      <c r="B4107" t="s">
        <v>1127</v>
      </c>
      <c r="C4107">
        <v>615</v>
      </c>
      <c r="D4107" t="s">
        <v>1321</v>
      </c>
      <c r="E4107">
        <v>2019</v>
      </c>
      <c r="F4107" s="15">
        <f>IF(VLOOKUP(IF($A4107&lt;1500,'BM011'!$D$5,IF($A4107&lt;1800,'BM011'!$D$5,IF($A4107&lt;2000,'BM011'!$D$5,$A4107))),'BM011'!$D$5:$U$607,'BM011'!U$609,0)="BRUG KOM",VLOOKUP($C4107,'BM010'!$C$5:$T$102,'BM010'!T$104,0),VLOOKUP(IF($A4107&lt;1500,'BM011'!$D$5,IF($A4107&lt;1800,'BM011'!$D$5,IF($A4107&lt;2000,'BM011'!$D$5,$A4107))),'BM011'!$D$5:$U$607,'BM011'!U$609,0))</f>
        <v>9350.75</v>
      </c>
      <c r="G4107">
        <f>SUMIFS(Baggrundsvariable!D$3:D$296,Baggrundsvariable!$A$3:$A$296,Samlet!$C4107,Baggrundsvariable!$C$3:$C$296,Samlet!$E4107)</f>
        <v>230081</v>
      </c>
      <c r="H4107" s="8">
        <f>SUMIFS(Baggrundsvariable!E$3:E$296,Baggrundsvariable!$A$3:$A$296,Samlet!$C4107,Baggrundsvariable!$C$3:$C$296,Samlet!$E4107)</f>
        <v>0.52500000000000002</v>
      </c>
      <c r="I4107" s="8">
        <f>SUMIFS(Baggrundsvariable!F$3:F$296,Baggrundsvariable!$A$3:$A$296,Samlet!$C4107,Baggrundsvariable!$C$3:$C$296,Samlet!$E4107)</f>
        <v>6.4</v>
      </c>
      <c r="J4107" s="8">
        <f>SUMIFS(Baggrundsvariable!G$3:G$296,Baggrundsvariable!$A$3:$A$296,Samlet!$C4107,Baggrundsvariable!$C$3:$C$296,Samlet!$E4107)</f>
        <v>18.899999999999999</v>
      </c>
      <c r="K4107" s="8">
        <f>SUMIFS(Baggrundsvariable!H$3:H$296,Baggrundsvariable!$A$3:$A$296,Samlet!$C4107,Baggrundsvariable!$C$3:$C$296,Samlet!$E4107)</f>
        <v>14.1</v>
      </c>
      <c r="L4107" s="8">
        <f>SUMIFS(Baggrundsvariable!I$3:I$296,Baggrundsvariable!$A$3:$A$296,Samlet!$C4107,Baggrundsvariable!$C$3:$C$296,Samlet!$E4107)</f>
        <v>7.9969719909159727</v>
      </c>
    </row>
    <row r="4108" spans="1:12">
      <c r="A4108">
        <v>8740</v>
      </c>
      <c r="B4108" t="s">
        <v>1127</v>
      </c>
      <c r="C4108">
        <v>740</v>
      </c>
      <c r="D4108" t="s">
        <v>1308</v>
      </c>
      <c r="E4108">
        <v>2019</v>
      </c>
      <c r="F4108" s="15">
        <f>IF(VLOOKUP(IF($A4108&lt;1500,'BM011'!$D$5,IF($A4108&lt;1800,'BM011'!$D$5,IF($A4108&lt;2000,'BM011'!$D$5,$A4108))),'BM011'!$D$5:$U$607,'BM011'!U$609,0)="BRUG KOM",VLOOKUP($C4108,'BM010'!$C$5:$T$102,'BM010'!T$104,0),VLOOKUP(IF($A4108&lt;1500,'BM011'!$D$5,IF($A4108&lt;1800,'BM011'!$D$5,IF($A4108&lt;2000,'BM011'!$D$5,$A4108))),'BM011'!$D$5:$U$607,'BM011'!U$609,0))</f>
        <v>9350.75</v>
      </c>
      <c r="G4108">
        <f>SUMIFS(Baggrundsvariable!D$3:D$296,Baggrundsvariable!$A$3:$A$296,Samlet!$C4108,Baggrundsvariable!$C$3:$C$296,Samlet!$E4108)</f>
        <v>242114</v>
      </c>
      <c r="H4108" s="8">
        <f>SUMIFS(Baggrundsvariable!E$3:E$296,Baggrundsvariable!$A$3:$A$296,Samlet!$C4108,Baggrundsvariable!$C$3:$C$296,Samlet!$E4108)</f>
        <v>0.51666666666666672</v>
      </c>
      <c r="I4108" s="8">
        <f>SUMIFS(Baggrundsvariable!F$3:F$296,Baggrundsvariable!$A$3:$A$296,Samlet!$C4108,Baggrundsvariable!$C$3:$C$296,Samlet!$E4108)</f>
        <v>4</v>
      </c>
      <c r="J4108" s="8">
        <f>SUMIFS(Baggrundsvariable!G$3:G$296,Baggrundsvariable!$A$3:$A$296,Samlet!$C4108,Baggrundsvariable!$C$3:$C$296,Samlet!$E4108)</f>
        <v>14.4</v>
      </c>
      <c r="K4108" s="8">
        <f>SUMIFS(Baggrundsvariable!H$3:H$296,Baggrundsvariable!$A$3:$A$296,Samlet!$C4108,Baggrundsvariable!$C$3:$C$296,Samlet!$E4108)</f>
        <v>13.8</v>
      </c>
      <c r="L4108" s="8">
        <f>SUMIFS(Baggrundsvariable!I$3:I$296,Baggrundsvariable!$A$3:$A$296,Samlet!$C4108,Baggrundsvariable!$C$3:$C$296,Samlet!$E4108)</f>
        <v>5.1006923266240785</v>
      </c>
    </row>
    <row r="4109" spans="1:12">
      <c r="A4109">
        <v>8751</v>
      </c>
      <c r="B4109" t="s">
        <v>1128</v>
      </c>
      <c r="C4109">
        <v>615</v>
      </c>
      <c r="D4109" t="s">
        <v>1321</v>
      </c>
      <c r="E4109">
        <v>2019</v>
      </c>
      <c r="F4109" s="15">
        <f>IF(VLOOKUP(IF($A4109&lt;1500,'BM011'!$D$5,IF($A4109&lt;1800,'BM011'!$D$5,IF($A4109&lt;2000,'BM011'!$D$5,$A4109))),'BM011'!$D$5:$U$607,'BM011'!U$609,0)="BRUG KOM",VLOOKUP($C4109,'BM010'!$C$5:$T$102,'BM010'!T$104,0),VLOOKUP(IF($A4109&lt;1500,'BM011'!$D$5,IF($A4109&lt;1800,'BM011'!$D$5,IF($A4109&lt;2000,'BM011'!$D$5,$A4109))),'BM011'!$D$5:$U$607,'BM011'!U$609,0))</f>
        <v>12124.5</v>
      </c>
      <c r="G4109">
        <f>SUMIFS(Baggrundsvariable!D$3:D$296,Baggrundsvariable!$A$3:$A$296,Samlet!$C4109,Baggrundsvariable!$C$3:$C$296,Samlet!$E4109)</f>
        <v>230081</v>
      </c>
      <c r="H4109" s="8">
        <f>SUMIFS(Baggrundsvariable!E$3:E$296,Baggrundsvariable!$A$3:$A$296,Samlet!$C4109,Baggrundsvariable!$C$3:$C$296,Samlet!$E4109)</f>
        <v>0.52500000000000002</v>
      </c>
      <c r="I4109" s="8">
        <f>SUMIFS(Baggrundsvariable!F$3:F$296,Baggrundsvariable!$A$3:$A$296,Samlet!$C4109,Baggrundsvariable!$C$3:$C$296,Samlet!$E4109)</f>
        <v>6.4</v>
      </c>
      <c r="J4109" s="8">
        <f>SUMIFS(Baggrundsvariable!G$3:G$296,Baggrundsvariable!$A$3:$A$296,Samlet!$C4109,Baggrundsvariable!$C$3:$C$296,Samlet!$E4109)</f>
        <v>18.899999999999999</v>
      </c>
      <c r="K4109" s="8">
        <f>SUMIFS(Baggrundsvariable!H$3:H$296,Baggrundsvariable!$A$3:$A$296,Samlet!$C4109,Baggrundsvariable!$C$3:$C$296,Samlet!$E4109)</f>
        <v>14.1</v>
      </c>
      <c r="L4109" s="8">
        <f>SUMIFS(Baggrundsvariable!I$3:I$296,Baggrundsvariable!$A$3:$A$296,Samlet!$C4109,Baggrundsvariable!$C$3:$C$296,Samlet!$E4109)</f>
        <v>7.9969719909159727</v>
      </c>
    </row>
    <row r="4110" spans="1:12">
      <c r="A4110">
        <v>8751</v>
      </c>
      <c r="B4110" t="s">
        <v>1128</v>
      </c>
      <c r="C4110">
        <v>746</v>
      </c>
      <c r="D4110" t="s">
        <v>1317</v>
      </c>
      <c r="E4110">
        <v>2019</v>
      </c>
      <c r="F4110" s="15">
        <f>IF(VLOOKUP(IF($A4110&lt;1500,'BM011'!$D$5,IF($A4110&lt;1800,'BM011'!$D$5,IF($A4110&lt;2000,'BM011'!$D$5,$A4110))),'BM011'!$D$5:$U$607,'BM011'!U$609,0)="BRUG KOM",VLOOKUP($C4110,'BM010'!$C$5:$T$102,'BM010'!T$104,0),VLOOKUP(IF($A4110&lt;1500,'BM011'!$D$5,IF($A4110&lt;1800,'BM011'!$D$5,IF($A4110&lt;2000,'BM011'!$D$5,$A4110))),'BM011'!$D$5:$U$607,'BM011'!U$609,0))</f>
        <v>12124.5</v>
      </c>
      <c r="G4110">
        <f>SUMIFS(Baggrundsvariable!D$3:D$296,Baggrundsvariable!$A$3:$A$296,Samlet!$C4110,Baggrundsvariable!$C$3:$C$296,Samlet!$E4110)</f>
        <v>259984</v>
      </c>
      <c r="H4110" s="8">
        <f>SUMIFS(Baggrundsvariable!E$3:E$296,Baggrundsvariable!$A$3:$A$296,Samlet!$C4110,Baggrundsvariable!$C$3:$C$296,Samlet!$E4110)</f>
        <v>0.3166666666666666</v>
      </c>
      <c r="I4110" s="8">
        <f>SUMIFS(Baggrundsvariable!F$3:F$296,Baggrundsvariable!$A$3:$A$296,Samlet!$C4110,Baggrundsvariable!$C$3:$C$296,Samlet!$E4110)</f>
        <v>2.8</v>
      </c>
      <c r="J4110" s="8">
        <f>SUMIFS(Baggrundsvariable!G$3:G$296,Baggrundsvariable!$A$3:$A$296,Samlet!$C4110,Baggrundsvariable!$C$3:$C$296,Samlet!$E4110)</f>
        <v>10.199999999999999</v>
      </c>
      <c r="K4110" s="8">
        <f>SUMIFS(Baggrundsvariable!H$3:H$296,Baggrundsvariable!$A$3:$A$296,Samlet!$C4110,Baggrundsvariable!$C$3:$C$296,Samlet!$E4110)</f>
        <v>11</v>
      </c>
      <c r="L4110" s="8">
        <f>SUMIFS(Baggrundsvariable!I$3:I$296,Baggrundsvariable!$A$3:$A$296,Samlet!$C4110,Baggrundsvariable!$C$3:$C$296,Samlet!$E4110)</f>
        <v>4.5547506257960571</v>
      </c>
    </row>
    <row r="4111" spans="1:12">
      <c r="A4111">
        <v>8752</v>
      </c>
      <c r="B4111" t="s">
        <v>1129</v>
      </c>
      <c r="C4111">
        <v>615</v>
      </c>
      <c r="D4111" t="s">
        <v>1321</v>
      </c>
      <c r="E4111">
        <v>2019</v>
      </c>
      <c r="F4111" s="15">
        <f>IF(VLOOKUP(IF($A4111&lt;1500,'BM011'!$D$5,IF($A4111&lt;1800,'BM011'!$D$5,IF($A4111&lt;2000,'BM011'!$D$5,$A4111))),'BM011'!$D$5:$U$607,'BM011'!U$609,0)="BRUG KOM",VLOOKUP($C4111,'BM010'!$C$5:$T$102,'BM010'!T$104,0),VLOOKUP(IF($A4111&lt;1500,'BM011'!$D$5,IF($A4111&lt;1800,'BM011'!$D$5,IF($A4111&lt;2000,'BM011'!$D$5,$A4111))),'BM011'!$D$5:$U$607,'BM011'!U$609,0))</f>
        <v>11041</v>
      </c>
      <c r="G4111">
        <f>SUMIFS(Baggrundsvariable!D$3:D$296,Baggrundsvariable!$A$3:$A$296,Samlet!$C4111,Baggrundsvariable!$C$3:$C$296,Samlet!$E4111)</f>
        <v>230081</v>
      </c>
      <c r="H4111" s="8">
        <f>SUMIFS(Baggrundsvariable!E$3:E$296,Baggrundsvariable!$A$3:$A$296,Samlet!$C4111,Baggrundsvariable!$C$3:$C$296,Samlet!$E4111)</f>
        <v>0.52500000000000002</v>
      </c>
      <c r="I4111" s="8">
        <f>SUMIFS(Baggrundsvariable!F$3:F$296,Baggrundsvariable!$A$3:$A$296,Samlet!$C4111,Baggrundsvariable!$C$3:$C$296,Samlet!$E4111)</f>
        <v>6.4</v>
      </c>
      <c r="J4111" s="8">
        <f>SUMIFS(Baggrundsvariable!G$3:G$296,Baggrundsvariable!$A$3:$A$296,Samlet!$C4111,Baggrundsvariable!$C$3:$C$296,Samlet!$E4111)</f>
        <v>18.899999999999999</v>
      </c>
      <c r="K4111" s="8">
        <f>SUMIFS(Baggrundsvariable!H$3:H$296,Baggrundsvariable!$A$3:$A$296,Samlet!$C4111,Baggrundsvariable!$C$3:$C$296,Samlet!$E4111)</f>
        <v>14.1</v>
      </c>
      <c r="L4111" s="8">
        <f>SUMIFS(Baggrundsvariable!I$3:I$296,Baggrundsvariable!$A$3:$A$296,Samlet!$C4111,Baggrundsvariable!$C$3:$C$296,Samlet!$E4111)</f>
        <v>7.9969719909159727</v>
      </c>
    </row>
    <row r="4112" spans="1:12">
      <c r="A4112">
        <v>8762</v>
      </c>
      <c r="B4112" t="s">
        <v>1130</v>
      </c>
      <c r="C4112">
        <v>615</v>
      </c>
      <c r="D4112" t="s">
        <v>1321</v>
      </c>
      <c r="E4112">
        <v>2019</v>
      </c>
      <c r="F4112" s="15">
        <f>IF(VLOOKUP(IF($A4112&lt;1500,'BM011'!$D$5,IF($A4112&lt;1800,'BM011'!$D$5,IF($A4112&lt;2000,'BM011'!$D$5,$A4112))),'BM011'!$D$5:$U$607,'BM011'!U$609,0)="BRUG KOM",VLOOKUP($C4112,'BM010'!$C$5:$T$102,'BM010'!T$104,0),VLOOKUP(IF($A4112&lt;1500,'BM011'!$D$5,IF($A4112&lt;1800,'BM011'!$D$5,IF($A4112&lt;2000,'BM011'!$D$5,$A4112))),'BM011'!$D$5:$U$607,'BM011'!U$609,0))</f>
        <v>11701.5</v>
      </c>
      <c r="G4112">
        <f>SUMIFS(Baggrundsvariable!D$3:D$296,Baggrundsvariable!$A$3:$A$296,Samlet!$C4112,Baggrundsvariable!$C$3:$C$296,Samlet!$E4112)</f>
        <v>230081</v>
      </c>
      <c r="H4112" s="8">
        <f>SUMIFS(Baggrundsvariable!E$3:E$296,Baggrundsvariable!$A$3:$A$296,Samlet!$C4112,Baggrundsvariable!$C$3:$C$296,Samlet!$E4112)</f>
        <v>0.52500000000000002</v>
      </c>
      <c r="I4112" s="8">
        <f>SUMIFS(Baggrundsvariable!F$3:F$296,Baggrundsvariable!$A$3:$A$296,Samlet!$C4112,Baggrundsvariable!$C$3:$C$296,Samlet!$E4112)</f>
        <v>6.4</v>
      </c>
      <c r="J4112" s="8">
        <f>SUMIFS(Baggrundsvariable!G$3:G$296,Baggrundsvariable!$A$3:$A$296,Samlet!$C4112,Baggrundsvariable!$C$3:$C$296,Samlet!$E4112)</f>
        <v>18.899999999999999</v>
      </c>
      <c r="K4112" s="8">
        <f>SUMIFS(Baggrundsvariable!H$3:H$296,Baggrundsvariable!$A$3:$A$296,Samlet!$C4112,Baggrundsvariable!$C$3:$C$296,Samlet!$E4112)</f>
        <v>14.1</v>
      </c>
      <c r="L4112" s="8">
        <f>SUMIFS(Baggrundsvariable!I$3:I$296,Baggrundsvariable!$A$3:$A$296,Samlet!$C4112,Baggrundsvariable!$C$3:$C$296,Samlet!$E4112)</f>
        <v>7.9969719909159727</v>
      </c>
    </row>
    <row r="4113" spans="1:12">
      <c r="A4113">
        <v>8762</v>
      </c>
      <c r="B4113" t="s">
        <v>1130</v>
      </c>
      <c r="C4113">
        <v>766</v>
      </c>
      <c r="D4113" t="s">
        <v>1306</v>
      </c>
      <c r="E4113">
        <v>2019</v>
      </c>
      <c r="F4113" s="15">
        <f>IF(VLOOKUP(IF($A4113&lt;1500,'BM011'!$D$5,IF($A4113&lt;1800,'BM011'!$D$5,IF($A4113&lt;2000,'BM011'!$D$5,$A4113))),'BM011'!$D$5:$U$607,'BM011'!U$609,0)="BRUG KOM",VLOOKUP($C4113,'BM010'!$C$5:$T$102,'BM010'!T$104,0),VLOOKUP(IF($A4113&lt;1500,'BM011'!$D$5,IF($A4113&lt;1800,'BM011'!$D$5,IF($A4113&lt;2000,'BM011'!$D$5,$A4113))),'BM011'!$D$5:$U$607,'BM011'!U$609,0))</f>
        <v>9012.75</v>
      </c>
      <c r="G4113">
        <f>SUMIFS(Baggrundsvariable!D$3:D$296,Baggrundsvariable!$A$3:$A$296,Samlet!$C4113,Baggrundsvariable!$C$3:$C$296,Samlet!$E4113)</f>
        <v>233866</v>
      </c>
      <c r="H4113" s="8">
        <f>SUMIFS(Baggrundsvariable!E$3:E$296,Baggrundsvariable!$A$3:$A$296,Samlet!$C4113,Baggrundsvariable!$C$3:$C$296,Samlet!$E4113)</f>
        <v>0.3249999999999999</v>
      </c>
      <c r="I4113" s="8">
        <f>SUMIFS(Baggrundsvariable!F$3:F$296,Baggrundsvariable!$A$3:$A$296,Samlet!$C4113,Baggrundsvariable!$C$3:$C$296,Samlet!$E4113)</f>
        <v>3.7</v>
      </c>
      <c r="J4113" s="8">
        <f>SUMIFS(Baggrundsvariable!G$3:G$296,Baggrundsvariable!$A$3:$A$296,Samlet!$C4113,Baggrundsvariable!$C$3:$C$296,Samlet!$E4113)</f>
        <v>11.2</v>
      </c>
      <c r="K4113" s="8">
        <f>SUMIFS(Baggrundsvariable!H$3:H$296,Baggrundsvariable!$A$3:$A$296,Samlet!$C4113,Baggrundsvariable!$C$3:$C$296,Samlet!$E4113)</f>
        <v>12.6</v>
      </c>
      <c r="L4113" s="8">
        <f>SUMIFS(Baggrundsvariable!I$3:I$296,Baggrundsvariable!$A$3:$A$296,Samlet!$C4113,Baggrundsvariable!$C$3:$C$296,Samlet!$E4113)</f>
        <v>3.8530715371603539</v>
      </c>
    </row>
    <row r="4114" spans="1:12">
      <c r="A4114">
        <v>8763</v>
      </c>
      <c r="B4114" t="s">
        <v>1131</v>
      </c>
      <c r="C4114">
        <v>766</v>
      </c>
      <c r="D4114" t="s">
        <v>1306</v>
      </c>
      <c r="E4114">
        <v>2019</v>
      </c>
      <c r="F4114" s="15">
        <f>IF(VLOOKUP(IF($A4114&lt;1500,'BM011'!$D$5,IF($A4114&lt;1800,'BM011'!$D$5,IF($A4114&lt;2000,'BM011'!$D$5,$A4114))),'BM011'!$D$5:$U$607,'BM011'!U$609,0)="BRUG KOM",VLOOKUP($C4114,'BM010'!$C$5:$T$102,'BM010'!T$104,0),VLOOKUP(IF($A4114&lt;1500,'BM011'!$D$5,IF($A4114&lt;1800,'BM011'!$D$5,IF($A4114&lt;2000,'BM011'!$D$5,$A4114))),'BM011'!$D$5:$U$607,'BM011'!U$609,0))</f>
        <v>8974</v>
      </c>
      <c r="G4114">
        <f>SUMIFS(Baggrundsvariable!D$3:D$296,Baggrundsvariable!$A$3:$A$296,Samlet!$C4114,Baggrundsvariable!$C$3:$C$296,Samlet!$E4114)</f>
        <v>233866</v>
      </c>
      <c r="H4114" s="8">
        <f>SUMIFS(Baggrundsvariable!E$3:E$296,Baggrundsvariable!$A$3:$A$296,Samlet!$C4114,Baggrundsvariable!$C$3:$C$296,Samlet!$E4114)</f>
        <v>0.3249999999999999</v>
      </c>
      <c r="I4114" s="8">
        <f>SUMIFS(Baggrundsvariable!F$3:F$296,Baggrundsvariable!$A$3:$A$296,Samlet!$C4114,Baggrundsvariable!$C$3:$C$296,Samlet!$E4114)</f>
        <v>3.7</v>
      </c>
      <c r="J4114" s="8">
        <f>SUMIFS(Baggrundsvariable!G$3:G$296,Baggrundsvariable!$A$3:$A$296,Samlet!$C4114,Baggrundsvariable!$C$3:$C$296,Samlet!$E4114)</f>
        <v>11.2</v>
      </c>
      <c r="K4114" s="8">
        <f>SUMIFS(Baggrundsvariable!H$3:H$296,Baggrundsvariable!$A$3:$A$296,Samlet!$C4114,Baggrundsvariable!$C$3:$C$296,Samlet!$E4114)</f>
        <v>12.6</v>
      </c>
      <c r="L4114" s="8">
        <f>SUMIFS(Baggrundsvariable!I$3:I$296,Baggrundsvariable!$A$3:$A$296,Samlet!$C4114,Baggrundsvariable!$C$3:$C$296,Samlet!$E4114)</f>
        <v>3.8530715371603539</v>
      </c>
    </row>
    <row r="4115" spans="1:12">
      <c r="A4115">
        <v>8765</v>
      </c>
      <c r="B4115" t="s">
        <v>1132</v>
      </c>
      <c r="C4115">
        <v>615</v>
      </c>
      <c r="D4115" t="s">
        <v>1321</v>
      </c>
      <c r="E4115">
        <v>2019</v>
      </c>
      <c r="F4115" s="15">
        <f>IF(VLOOKUP(IF($A4115&lt;1500,'BM011'!$D$5,IF($A4115&lt;1800,'BM011'!$D$5,IF($A4115&lt;2000,'BM011'!$D$5,$A4115))),'BM011'!$D$5:$U$607,'BM011'!U$609,0)="BRUG KOM",VLOOKUP($C4115,'BM010'!$C$5:$T$102,'BM010'!T$104,0),VLOOKUP(IF($A4115&lt;1500,'BM011'!$D$5,IF($A4115&lt;1800,'BM011'!$D$5,IF($A4115&lt;2000,'BM011'!$D$5,$A4115))),'BM011'!$D$5:$U$607,'BM011'!U$609,0))</f>
        <v>11701.5</v>
      </c>
      <c r="G4115">
        <f>SUMIFS(Baggrundsvariable!D$3:D$296,Baggrundsvariable!$A$3:$A$296,Samlet!$C4115,Baggrundsvariable!$C$3:$C$296,Samlet!$E4115)</f>
        <v>230081</v>
      </c>
      <c r="H4115" s="8">
        <f>SUMIFS(Baggrundsvariable!E$3:E$296,Baggrundsvariable!$A$3:$A$296,Samlet!$C4115,Baggrundsvariable!$C$3:$C$296,Samlet!$E4115)</f>
        <v>0.52500000000000002</v>
      </c>
      <c r="I4115" s="8">
        <f>SUMIFS(Baggrundsvariable!F$3:F$296,Baggrundsvariable!$A$3:$A$296,Samlet!$C4115,Baggrundsvariable!$C$3:$C$296,Samlet!$E4115)</f>
        <v>6.4</v>
      </c>
      <c r="J4115" s="8">
        <f>SUMIFS(Baggrundsvariable!G$3:G$296,Baggrundsvariable!$A$3:$A$296,Samlet!$C4115,Baggrundsvariable!$C$3:$C$296,Samlet!$E4115)</f>
        <v>18.899999999999999</v>
      </c>
      <c r="K4115" s="8">
        <f>SUMIFS(Baggrundsvariable!H$3:H$296,Baggrundsvariable!$A$3:$A$296,Samlet!$C4115,Baggrundsvariable!$C$3:$C$296,Samlet!$E4115)</f>
        <v>14.1</v>
      </c>
      <c r="L4115" s="8">
        <f>SUMIFS(Baggrundsvariable!I$3:I$296,Baggrundsvariable!$A$3:$A$296,Samlet!$C4115,Baggrundsvariable!$C$3:$C$296,Samlet!$E4115)</f>
        <v>7.9969719909159727</v>
      </c>
    </row>
    <row r="4116" spans="1:12">
      <c r="A4116">
        <v>8765</v>
      </c>
      <c r="B4116" t="s">
        <v>1132</v>
      </c>
      <c r="C4116">
        <v>756</v>
      </c>
      <c r="D4116" t="s">
        <v>1307</v>
      </c>
      <c r="E4116">
        <v>2019</v>
      </c>
      <c r="F4116" s="15">
        <f>IF(VLOOKUP(IF($A4116&lt;1500,'BM011'!$D$5,IF($A4116&lt;1800,'BM011'!$D$5,IF($A4116&lt;2000,'BM011'!$D$5,$A4116))),'BM011'!$D$5:$U$607,'BM011'!U$609,0)="BRUG KOM",VLOOKUP($C4116,'BM010'!$C$5:$T$102,'BM010'!T$104,0),VLOOKUP(IF($A4116&lt;1500,'BM011'!$D$5,IF($A4116&lt;1800,'BM011'!$D$5,IF($A4116&lt;2000,'BM011'!$D$5,$A4116))),'BM011'!$D$5:$U$607,'BM011'!U$609,0))</f>
        <v>8999.5</v>
      </c>
      <c r="G4116">
        <f>SUMIFS(Baggrundsvariable!D$3:D$296,Baggrundsvariable!$A$3:$A$296,Samlet!$C4116,Baggrundsvariable!$C$3:$C$296,Samlet!$E4116)</f>
        <v>221583</v>
      </c>
      <c r="H4116" s="8">
        <f>SUMIFS(Baggrundsvariable!E$3:E$296,Baggrundsvariable!$A$3:$A$296,Samlet!$C4116,Baggrundsvariable!$C$3:$C$296,Samlet!$E4116)</f>
        <v>0.39999999999999997</v>
      </c>
      <c r="I4116" s="8">
        <f>SUMIFS(Baggrundsvariable!F$3:F$296,Baggrundsvariable!$A$3:$A$296,Samlet!$C4116,Baggrundsvariable!$C$3:$C$296,Samlet!$E4116)</f>
        <v>5.9</v>
      </c>
      <c r="J4116" s="8">
        <f>SUMIFS(Baggrundsvariable!G$3:G$296,Baggrundsvariable!$A$3:$A$296,Samlet!$C4116,Baggrundsvariable!$C$3:$C$296,Samlet!$E4116)</f>
        <v>16.899999999999999</v>
      </c>
      <c r="K4116" s="8">
        <f>SUMIFS(Baggrundsvariable!H$3:H$296,Baggrundsvariable!$A$3:$A$296,Samlet!$C4116,Baggrundsvariable!$C$3:$C$296,Samlet!$E4116)</f>
        <v>12</v>
      </c>
      <c r="L4116" s="8">
        <f>SUMIFS(Baggrundsvariable!I$3:I$296,Baggrundsvariable!$A$3:$A$296,Samlet!$C4116,Baggrundsvariable!$C$3:$C$296,Samlet!$E4116)</f>
        <v>7.2868441358024683</v>
      </c>
    </row>
    <row r="4117" spans="1:12">
      <c r="A4117">
        <v>8766</v>
      </c>
      <c r="B4117" t="s">
        <v>1133</v>
      </c>
      <c r="C4117">
        <v>756</v>
      </c>
      <c r="D4117" t="s">
        <v>1307</v>
      </c>
      <c r="E4117">
        <v>2019</v>
      </c>
      <c r="F4117" s="15">
        <f>IF(VLOOKUP(IF($A4117&lt;1500,'BM011'!$D$5,IF($A4117&lt;1800,'BM011'!$D$5,IF($A4117&lt;2000,'BM011'!$D$5,$A4117))),'BM011'!$D$5:$U$607,'BM011'!U$609,0)="BRUG KOM",VLOOKUP($C4117,'BM010'!$C$5:$T$102,'BM010'!T$104,0),VLOOKUP(IF($A4117&lt;1500,'BM011'!$D$5,IF($A4117&lt;1800,'BM011'!$D$5,IF($A4117&lt;2000,'BM011'!$D$5,$A4117))),'BM011'!$D$5:$U$607,'BM011'!U$609,0))</f>
        <v>6208.666666666667</v>
      </c>
      <c r="G4117">
        <f>SUMIFS(Baggrundsvariable!D$3:D$296,Baggrundsvariable!$A$3:$A$296,Samlet!$C4117,Baggrundsvariable!$C$3:$C$296,Samlet!$E4117)</f>
        <v>221583</v>
      </c>
      <c r="H4117" s="8">
        <f>SUMIFS(Baggrundsvariable!E$3:E$296,Baggrundsvariable!$A$3:$A$296,Samlet!$C4117,Baggrundsvariable!$C$3:$C$296,Samlet!$E4117)</f>
        <v>0.39999999999999997</v>
      </c>
      <c r="I4117" s="8">
        <f>SUMIFS(Baggrundsvariable!F$3:F$296,Baggrundsvariable!$A$3:$A$296,Samlet!$C4117,Baggrundsvariable!$C$3:$C$296,Samlet!$E4117)</f>
        <v>5.9</v>
      </c>
      <c r="J4117" s="8">
        <f>SUMIFS(Baggrundsvariable!G$3:G$296,Baggrundsvariable!$A$3:$A$296,Samlet!$C4117,Baggrundsvariable!$C$3:$C$296,Samlet!$E4117)</f>
        <v>16.899999999999999</v>
      </c>
      <c r="K4117" s="8">
        <f>SUMIFS(Baggrundsvariable!H$3:H$296,Baggrundsvariable!$A$3:$A$296,Samlet!$C4117,Baggrundsvariable!$C$3:$C$296,Samlet!$E4117)</f>
        <v>12</v>
      </c>
      <c r="L4117" s="8">
        <f>SUMIFS(Baggrundsvariable!I$3:I$296,Baggrundsvariable!$A$3:$A$296,Samlet!$C4117,Baggrundsvariable!$C$3:$C$296,Samlet!$E4117)</f>
        <v>7.2868441358024683</v>
      </c>
    </row>
    <row r="4118" spans="1:12">
      <c r="A4118">
        <v>8766</v>
      </c>
      <c r="B4118" t="s">
        <v>1133</v>
      </c>
      <c r="C4118">
        <v>766</v>
      </c>
      <c r="D4118" t="s">
        <v>1306</v>
      </c>
      <c r="E4118">
        <v>2019</v>
      </c>
      <c r="F4118" s="15">
        <f>IF(VLOOKUP(IF($A4118&lt;1500,'BM011'!$D$5,IF($A4118&lt;1800,'BM011'!$D$5,IF($A4118&lt;2000,'BM011'!$D$5,$A4118))),'BM011'!$D$5:$U$607,'BM011'!U$609,0)="BRUG KOM",VLOOKUP($C4118,'BM010'!$C$5:$T$102,'BM010'!T$104,0),VLOOKUP(IF($A4118&lt;1500,'BM011'!$D$5,IF($A4118&lt;1800,'BM011'!$D$5,IF($A4118&lt;2000,'BM011'!$D$5,$A4118))),'BM011'!$D$5:$U$607,'BM011'!U$609,0))</f>
        <v>6208.666666666667</v>
      </c>
      <c r="G4118">
        <f>SUMIFS(Baggrundsvariable!D$3:D$296,Baggrundsvariable!$A$3:$A$296,Samlet!$C4118,Baggrundsvariable!$C$3:$C$296,Samlet!$E4118)</f>
        <v>233866</v>
      </c>
      <c r="H4118" s="8">
        <f>SUMIFS(Baggrundsvariable!E$3:E$296,Baggrundsvariable!$A$3:$A$296,Samlet!$C4118,Baggrundsvariable!$C$3:$C$296,Samlet!$E4118)</f>
        <v>0.3249999999999999</v>
      </c>
      <c r="I4118" s="8">
        <f>SUMIFS(Baggrundsvariable!F$3:F$296,Baggrundsvariable!$A$3:$A$296,Samlet!$C4118,Baggrundsvariable!$C$3:$C$296,Samlet!$E4118)</f>
        <v>3.7</v>
      </c>
      <c r="J4118" s="8">
        <f>SUMIFS(Baggrundsvariable!G$3:G$296,Baggrundsvariable!$A$3:$A$296,Samlet!$C4118,Baggrundsvariable!$C$3:$C$296,Samlet!$E4118)</f>
        <v>11.2</v>
      </c>
      <c r="K4118" s="8">
        <f>SUMIFS(Baggrundsvariable!H$3:H$296,Baggrundsvariable!$A$3:$A$296,Samlet!$C4118,Baggrundsvariable!$C$3:$C$296,Samlet!$E4118)</f>
        <v>12.6</v>
      </c>
      <c r="L4118" s="8">
        <f>SUMIFS(Baggrundsvariable!I$3:I$296,Baggrundsvariable!$A$3:$A$296,Samlet!$C4118,Baggrundsvariable!$C$3:$C$296,Samlet!$E4118)</f>
        <v>3.8530715371603539</v>
      </c>
    </row>
    <row r="4119" spans="1:12">
      <c r="A4119">
        <v>8781</v>
      </c>
      <c r="B4119" t="s">
        <v>1134</v>
      </c>
      <c r="C4119">
        <v>615</v>
      </c>
      <c r="D4119" t="s">
        <v>1321</v>
      </c>
      <c r="E4119">
        <v>2019</v>
      </c>
      <c r="F4119" s="15">
        <f>IF(VLOOKUP(IF($A4119&lt;1500,'BM011'!$D$5,IF($A4119&lt;1800,'BM011'!$D$5,IF($A4119&lt;2000,'BM011'!$D$5,$A4119))),'BM011'!$D$5:$U$607,'BM011'!U$609,0)="BRUG KOM",VLOOKUP($C4119,'BM010'!$C$5:$T$102,'BM010'!T$104,0),VLOOKUP(IF($A4119&lt;1500,'BM011'!$D$5,IF($A4119&lt;1800,'BM011'!$D$5,IF($A4119&lt;2000,'BM011'!$D$5,$A4119))),'BM011'!$D$5:$U$607,'BM011'!U$609,0))</f>
        <v>7344</v>
      </c>
      <c r="G4119">
        <f>SUMIFS(Baggrundsvariable!D$3:D$296,Baggrundsvariable!$A$3:$A$296,Samlet!$C4119,Baggrundsvariable!$C$3:$C$296,Samlet!$E4119)</f>
        <v>230081</v>
      </c>
      <c r="H4119" s="8">
        <f>SUMIFS(Baggrundsvariable!E$3:E$296,Baggrundsvariable!$A$3:$A$296,Samlet!$C4119,Baggrundsvariable!$C$3:$C$296,Samlet!$E4119)</f>
        <v>0.52500000000000002</v>
      </c>
      <c r="I4119" s="8">
        <f>SUMIFS(Baggrundsvariable!F$3:F$296,Baggrundsvariable!$A$3:$A$296,Samlet!$C4119,Baggrundsvariable!$C$3:$C$296,Samlet!$E4119)</f>
        <v>6.4</v>
      </c>
      <c r="J4119" s="8">
        <f>SUMIFS(Baggrundsvariable!G$3:G$296,Baggrundsvariable!$A$3:$A$296,Samlet!$C4119,Baggrundsvariable!$C$3:$C$296,Samlet!$E4119)</f>
        <v>18.899999999999999</v>
      </c>
      <c r="K4119" s="8">
        <f>SUMIFS(Baggrundsvariable!H$3:H$296,Baggrundsvariable!$A$3:$A$296,Samlet!$C4119,Baggrundsvariable!$C$3:$C$296,Samlet!$E4119)</f>
        <v>14.1</v>
      </c>
      <c r="L4119" s="8">
        <f>SUMIFS(Baggrundsvariable!I$3:I$296,Baggrundsvariable!$A$3:$A$296,Samlet!$C4119,Baggrundsvariable!$C$3:$C$296,Samlet!$E4119)</f>
        <v>7.9969719909159727</v>
      </c>
    </row>
    <row r="4120" spans="1:12">
      <c r="A4120">
        <v>8781</v>
      </c>
      <c r="B4120" t="s">
        <v>1134</v>
      </c>
      <c r="C4120">
        <v>766</v>
      </c>
      <c r="D4120" t="s">
        <v>1306</v>
      </c>
      <c r="E4120">
        <v>2019</v>
      </c>
      <c r="F4120" s="15">
        <f>IF(VLOOKUP(IF($A4120&lt;1500,'BM011'!$D$5,IF($A4120&lt;1800,'BM011'!$D$5,IF($A4120&lt;2000,'BM011'!$D$5,$A4120))),'BM011'!$D$5:$U$607,'BM011'!U$609,0)="BRUG KOM",VLOOKUP($C4120,'BM010'!$C$5:$T$102,'BM010'!T$104,0),VLOOKUP(IF($A4120&lt;1500,'BM011'!$D$5,IF($A4120&lt;1800,'BM011'!$D$5,IF($A4120&lt;2000,'BM011'!$D$5,$A4120))),'BM011'!$D$5:$U$607,'BM011'!U$609,0))</f>
        <v>7344</v>
      </c>
      <c r="G4120">
        <f>SUMIFS(Baggrundsvariable!D$3:D$296,Baggrundsvariable!$A$3:$A$296,Samlet!$C4120,Baggrundsvariable!$C$3:$C$296,Samlet!$E4120)</f>
        <v>233866</v>
      </c>
      <c r="H4120" s="8">
        <f>SUMIFS(Baggrundsvariable!E$3:E$296,Baggrundsvariable!$A$3:$A$296,Samlet!$C4120,Baggrundsvariable!$C$3:$C$296,Samlet!$E4120)</f>
        <v>0.3249999999999999</v>
      </c>
      <c r="I4120" s="8">
        <f>SUMIFS(Baggrundsvariable!F$3:F$296,Baggrundsvariable!$A$3:$A$296,Samlet!$C4120,Baggrundsvariable!$C$3:$C$296,Samlet!$E4120)</f>
        <v>3.7</v>
      </c>
      <c r="J4120" s="8">
        <f>SUMIFS(Baggrundsvariable!G$3:G$296,Baggrundsvariable!$A$3:$A$296,Samlet!$C4120,Baggrundsvariable!$C$3:$C$296,Samlet!$E4120)</f>
        <v>11.2</v>
      </c>
      <c r="K4120" s="8">
        <f>SUMIFS(Baggrundsvariable!H$3:H$296,Baggrundsvariable!$A$3:$A$296,Samlet!$C4120,Baggrundsvariable!$C$3:$C$296,Samlet!$E4120)</f>
        <v>12.6</v>
      </c>
      <c r="L4120" s="8">
        <f>SUMIFS(Baggrundsvariable!I$3:I$296,Baggrundsvariable!$A$3:$A$296,Samlet!$C4120,Baggrundsvariable!$C$3:$C$296,Samlet!$E4120)</f>
        <v>3.8530715371603539</v>
      </c>
    </row>
    <row r="4121" spans="1:12">
      <c r="A4121">
        <v>8783</v>
      </c>
      <c r="B4121" t="s">
        <v>1135</v>
      </c>
      <c r="C4121">
        <v>615</v>
      </c>
      <c r="D4121" t="s">
        <v>1321</v>
      </c>
      <c r="E4121">
        <v>2019</v>
      </c>
      <c r="F4121" s="15">
        <f>IF(VLOOKUP(IF($A4121&lt;1500,'BM011'!$D$5,IF($A4121&lt;1800,'BM011'!$D$5,IF($A4121&lt;2000,'BM011'!$D$5,$A4121))),'BM011'!$D$5:$U$607,'BM011'!U$609,0)="BRUG KOM",VLOOKUP($C4121,'BM010'!$C$5:$T$102,'BM010'!T$104,0),VLOOKUP(IF($A4121&lt;1500,'BM011'!$D$5,IF($A4121&lt;1800,'BM011'!$D$5,IF($A4121&lt;2000,'BM011'!$D$5,$A4121))),'BM011'!$D$5:$U$607,'BM011'!U$609,0))</f>
        <v>8171.5</v>
      </c>
      <c r="G4121">
        <f>SUMIFS(Baggrundsvariable!D$3:D$296,Baggrundsvariable!$A$3:$A$296,Samlet!$C4121,Baggrundsvariable!$C$3:$C$296,Samlet!$E4121)</f>
        <v>230081</v>
      </c>
      <c r="H4121" s="8">
        <f>SUMIFS(Baggrundsvariable!E$3:E$296,Baggrundsvariable!$A$3:$A$296,Samlet!$C4121,Baggrundsvariable!$C$3:$C$296,Samlet!$E4121)</f>
        <v>0.52500000000000002</v>
      </c>
      <c r="I4121" s="8">
        <f>SUMIFS(Baggrundsvariable!F$3:F$296,Baggrundsvariable!$A$3:$A$296,Samlet!$C4121,Baggrundsvariable!$C$3:$C$296,Samlet!$E4121)</f>
        <v>6.4</v>
      </c>
      <c r="J4121" s="8">
        <f>SUMIFS(Baggrundsvariable!G$3:G$296,Baggrundsvariable!$A$3:$A$296,Samlet!$C4121,Baggrundsvariable!$C$3:$C$296,Samlet!$E4121)</f>
        <v>18.899999999999999</v>
      </c>
      <c r="K4121" s="8">
        <f>SUMIFS(Baggrundsvariable!H$3:H$296,Baggrundsvariable!$A$3:$A$296,Samlet!$C4121,Baggrundsvariable!$C$3:$C$296,Samlet!$E4121)</f>
        <v>14.1</v>
      </c>
      <c r="L4121" s="8">
        <f>SUMIFS(Baggrundsvariable!I$3:I$296,Baggrundsvariable!$A$3:$A$296,Samlet!$C4121,Baggrundsvariable!$C$3:$C$296,Samlet!$E4121)</f>
        <v>7.9969719909159727</v>
      </c>
    </row>
    <row r="4122" spans="1:12">
      <c r="A4122">
        <v>8783</v>
      </c>
      <c r="B4122" t="s">
        <v>1135</v>
      </c>
      <c r="C4122">
        <v>766</v>
      </c>
      <c r="D4122" t="s">
        <v>1306</v>
      </c>
      <c r="E4122">
        <v>2019</v>
      </c>
      <c r="F4122" s="15">
        <f>IF(VLOOKUP(IF($A4122&lt;1500,'BM011'!$D$5,IF($A4122&lt;1800,'BM011'!$D$5,IF($A4122&lt;2000,'BM011'!$D$5,$A4122))),'BM011'!$D$5:$U$607,'BM011'!U$609,0)="BRUG KOM",VLOOKUP($C4122,'BM010'!$C$5:$T$102,'BM010'!T$104,0),VLOOKUP(IF($A4122&lt;1500,'BM011'!$D$5,IF($A4122&lt;1800,'BM011'!$D$5,IF($A4122&lt;2000,'BM011'!$D$5,$A4122))),'BM011'!$D$5:$U$607,'BM011'!U$609,0))</f>
        <v>8171.5</v>
      </c>
      <c r="G4122">
        <f>SUMIFS(Baggrundsvariable!D$3:D$296,Baggrundsvariable!$A$3:$A$296,Samlet!$C4122,Baggrundsvariable!$C$3:$C$296,Samlet!$E4122)</f>
        <v>233866</v>
      </c>
      <c r="H4122" s="8">
        <f>SUMIFS(Baggrundsvariable!E$3:E$296,Baggrundsvariable!$A$3:$A$296,Samlet!$C4122,Baggrundsvariable!$C$3:$C$296,Samlet!$E4122)</f>
        <v>0.3249999999999999</v>
      </c>
      <c r="I4122" s="8">
        <f>SUMIFS(Baggrundsvariable!F$3:F$296,Baggrundsvariable!$A$3:$A$296,Samlet!$C4122,Baggrundsvariable!$C$3:$C$296,Samlet!$E4122)</f>
        <v>3.7</v>
      </c>
      <c r="J4122" s="8">
        <f>SUMIFS(Baggrundsvariable!G$3:G$296,Baggrundsvariable!$A$3:$A$296,Samlet!$C4122,Baggrundsvariable!$C$3:$C$296,Samlet!$E4122)</f>
        <v>11.2</v>
      </c>
      <c r="K4122" s="8">
        <f>SUMIFS(Baggrundsvariable!H$3:H$296,Baggrundsvariable!$A$3:$A$296,Samlet!$C4122,Baggrundsvariable!$C$3:$C$296,Samlet!$E4122)</f>
        <v>12.6</v>
      </c>
      <c r="L4122" s="8">
        <f>SUMIFS(Baggrundsvariable!I$3:I$296,Baggrundsvariable!$A$3:$A$296,Samlet!$C4122,Baggrundsvariable!$C$3:$C$296,Samlet!$E4122)</f>
        <v>3.8530715371603539</v>
      </c>
    </row>
    <row r="4123" spans="1:12">
      <c r="A4123">
        <v>8789</v>
      </c>
      <c r="B4123" t="s">
        <v>1136</v>
      </c>
      <c r="C4123">
        <v>615</v>
      </c>
      <c r="D4123" t="s">
        <v>1321</v>
      </c>
      <c r="E4123">
        <v>2019</v>
      </c>
      <c r="F4123" s="15">
        <f>IF(VLOOKUP(IF($A4123&lt;1500,'BM011'!$D$5,IF($A4123&lt;1800,'BM011'!$D$5,IF($A4123&lt;2000,'BM011'!$D$5,$A4123))),'BM011'!$D$5:$U$607,'BM011'!U$609,0)="BRUG KOM",VLOOKUP($C4123,'BM010'!$C$5:$T$102,'BM010'!T$104,0),VLOOKUP(IF($A4123&lt;1500,'BM011'!$D$5,IF($A4123&lt;1800,'BM011'!$D$5,IF($A4123&lt;2000,'BM011'!$D$5,$A4123))),'BM011'!$D$5:$U$607,'BM011'!U$609,0))</f>
        <v>11701.5</v>
      </c>
      <c r="G4123">
        <f>SUMIFS(Baggrundsvariable!D$3:D$296,Baggrundsvariable!$A$3:$A$296,Samlet!$C4123,Baggrundsvariable!$C$3:$C$296,Samlet!$E4123)</f>
        <v>230081</v>
      </c>
      <c r="H4123" s="8">
        <f>SUMIFS(Baggrundsvariable!E$3:E$296,Baggrundsvariable!$A$3:$A$296,Samlet!$C4123,Baggrundsvariable!$C$3:$C$296,Samlet!$E4123)</f>
        <v>0.52500000000000002</v>
      </c>
      <c r="I4123" s="8">
        <f>SUMIFS(Baggrundsvariable!F$3:F$296,Baggrundsvariable!$A$3:$A$296,Samlet!$C4123,Baggrundsvariable!$C$3:$C$296,Samlet!$E4123)</f>
        <v>6.4</v>
      </c>
      <c r="J4123" s="8">
        <f>SUMIFS(Baggrundsvariable!G$3:G$296,Baggrundsvariable!$A$3:$A$296,Samlet!$C4123,Baggrundsvariable!$C$3:$C$296,Samlet!$E4123)</f>
        <v>18.899999999999999</v>
      </c>
      <c r="K4123" s="8">
        <f>SUMIFS(Baggrundsvariable!H$3:H$296,Baggrundsvariable!$A$3:$A$296,Samlet!$C4123,Baggrundsvariable!$C$3:$C$296,Samlet!$E4123)</f>
        <v>14.1</v>
      </c>
      <c r="L4123" s="8">
        <f>SUMIFS(Baggrundsvariable!I$3:I$296,Baggrundsvariable!$A$3:$A$296,Samlet!$C4123,Baggrundsvariable!$C$3:$C$296,Samlet!$E4123)</f>
        <v>7.9969719909159727</v>
      </c>
    </row>
    <row r="4124" spans="1:12">
      <c r="A4124">
        <v>8799</v>
      </c>
      <c r="B4124" t="s">
        <v>1137</v>
      </c>
      <c r="C4124">
        <v>727</v>
      </c>
      <c r="D4124" t="s">
        <v>1315</v>
      </c>
      <c r="E4124">
        <v>2019</v>
      </c>
      <c r="F4124" s="15">
        <f>IF(VLOOKUP(IF($A4124&lt;1500,'BM011'!$D$5,IF($A4124&lt;1800,'BM011'!$D$5,IF($A4124&lt;2000,'BM011'!$D$5,$A4124))),'BM011'!$D$5:$U$607,'BM011'!U$609,0)="BRUG KOM",VLOOKUP($C4124,'BM010'!$C$5:$T$102,'BM010'!T$104,0),VLOOKUP(IF($A4124&lt;1500,'BM011'!$D$5,IF($A4124&lt;1800,'BM011'!$D$5,IF($A4124&lt;2000,'BM011'!$D$5,$A4124))),'BM011'!$D$5:$U$607,'BM011'!U$609,0))</f>
        <v>13123</v>
      </c>
      <c r="G4124">
        <f>SUMIFS(Baggrundsvariable!D$3:D$296,Baggrundsvariable!$A$3:$A$296,Samlet!$C4124,Baggrundsvariable!$C$3:$C$296,Samlet!$E4124)</f>
        <v>238007</v>
      </c>
      <c r="H4124" s="8">
        <f>SUMIFS(Baggrundsvariable!E$3:E$296,Baggrundsvariable!$A$3:$A$296,Samlet!$C4124,Baggrundsvariable!$C$3:$C$296,Samlet!$E4124)</f>
        <v>0.56666666666666676</v>
      </c>
      <c r="I4124" s="8">
        <f>SUMIFS(Baggrundsvariable!F$3:F$296,Baggrundsvariable!$A$3:$A$296,Samlet!$C4124,Baggrundsvariable!$C$3:$C$296,Samlet!$E4124)</f>
        <v>3.4</v>
      </c>
      <c r="J4124" s="8">
        <f>SUMIFS(Baggrundsvariable!G$3:G$296,Baggrundsvariable!$A$3:$A$296,Samlet!$C4124,Baggrundsvariable!$C$3:$C$296,Samlet!$E4124)</f>
        <v>13.6</v>
      </c>
      <c r="K4124" s="8">
        <f>SUMIFS(Baggrundsvariable!H$3:H$296,Baggrundsvariable!$A$3:$A$296,Samlet!$C4124,Baggrundsvariable!$C$3:$C$296,Samlet!$E4124)</f>
        <v>10.5</v>
      </c>
      <c r="L4124" s="8">
        <f>SUMIFS(Baggrundsvariable!I$3:I$296,Baggrundsvariable!$A$3:$A$296,Samlet!$C4124,Baggrundsvariable!$C$3:$C$296,Samlet!$E4124)</f>
        <v>4.9116561181434601</v>
      </c>
    </row>
    <row r="4125" spans="1:12">
      <c r="A4125">
        <v>8800</v>
      </c>
      <c r="B4125" t="s">
        <v>1138</v>
      </c>
      <c r="C4125">
        <v>740</v>
      </c>
      <c r="D4125" t="s">
        <v>1308</v>
      </c>
      <c r="E4125">
        <v>2019</v>
      </c>
      <c r="F4125" s="15">
        <f>IF(VLOOKUP(IF($A4125&lt;1500,'BM011'!$D$5,IF($A4125&lt;1800,'BM011'!$D$5,IF($A4125&lt;2000,'BM011'!$D$5,$A4125))),'BM011'!$D$5:$U$607,'BM011'!U$609,0)="BRUG KOM",VLOOKUP($C4125,'BM010'!$C$5:$T$102,'BM010'!T$104,0),VLOOKUP(IF($A4125&lt;1500,'BM011'!$D$5,IF($A4125&lt;1800,'BM011'!$D$5,IF($A4125&lt;2000,'BM011'!$D$5,$A4125))),'BM011'!$D$5:$U$607,'BM011'!U$609,0))</f>
        <v>12405.75</v>
      </c>
      <c r="G4125">
        <f>SUMIFS(Baggrundsvariable!D$3:D$296,Baggrundsvariable!$A$3:$A$296,Samlet!$C4125,Baggrundsvariable!$C$3:$C$296,Samlet!$E4125)</f>
        <v>242114</v>
      </c>
      <c r="H4125" s="8">
        <f>SUMIFS(Baggrundsvariable!E$3:E$296,Baggrundsvariable!$A$3:$A$296,Samlet!$C4125,Baggrundsvariable!$C$3:$C$296,Samlet!$E4125)</f>
        <v>0.51666666666666672</v>
      </c>
      <c r="I4125" s="8">
        <f>SUMIFS(Baggrundsvariable!F$3:F$296,Baggrundsvariable!$A$3:$A$296,Samlet!$C4125,Baggrundsvariable!$C$3:$C$296,Samlet!$E4125)</f>
        <v>4</v>
      </c>
      <c r="J4125" s="8">
        <f>SUMIFS(Baggrundsvariable!G$3:G$296,Baggrundsvariable!$A$3:$A$296,Samlet!$C4125,Baggrundsvariable!$C$3:$C$296,Samlet!$E4125)</f>
        <v>14.4</v>
      </c>
      <c r="K4125" s="8">
        <f>SUMIFS(Baggrundsvariable!H$3:H$296,Baggrundsvariable!$A$3:$A$296,Samlet!$C4125,Baggrundsvariable!$C$3:$C$296,Samlet!$E4125)</f>
        <v>13.8</v>
      </c>
      <c r="L4125" s="8">
        <f>SUMIFS(Baggrundsvariable!I$3:I$296,Baggrundsvariable!$A$3:$A$296,Samlet!$C4125,Baggrundsvariable!$C$3:$C$296,Samlet!$E4125)</f>
        <v>5.1006923266240785</v>
      </c>
    </row>
    <row r="4126" spans="1:12">
      <c r="A4126">
        <v>8800</v>
      </c>
      <c r="B4126" t="s">
        <v>1138</v>
      </c>
      <c r="C4126">
        <v>791</v>
      </c>
      <c r="D4126" t="s">
        <v>1309</v>
      </c>
      <c r="E4126">
        <v>2019</v>
      </c>
      <c r="F4126" s="15">
        <f>IF(VLOOKUP(IF($A4126&lt;1500,'BM011'!$D$5,IF($A4126&lt;1800,'BM011'!$D$5,IF($A4126&lt;2000,'BM011'!$D$5,$A4126))),'BM011'!$D$5:$U$607,'BM011'!U$609,0)="BRUG KOM",VLOOKUP($C4126,'BM010'!$C$5:$T$102,'BM010'!T$104,0),VLOOKUP(IF($A4126&lt;1500,'BM011'!$D$5,IF($A4126&lt;1800,'BM011'!$D$5,IF($A4126&lt;2000,'BM011'!$D$5,$A4126))),'BM011'!$D$5:$U$607,'BM011'!U$609,0))</f>
        <v>12405.75</v>
      </c>
      <c r="G4126">
        <f>SUMIFS(Baggrundsvariable!D$3:D$296,Baggrundsvariable!$A$3:$A$296,Samlet!$C4126,Baggrundsvariable!$C$3:$C$296,Samlet!$E4126)</f>
        <v>229556</v>
      </c>
      <c r="H4126" s="8">
        <f>SUMIFS(Baggrundsvariable!E$3:E$296,Baggrundsvariable!$A$3:$A$296,Samlet!$C4126,Baggrundsvariable!$C$3:$C$296,Samlet!$E4126)</f>
        <v>0.54999999999999993</v>
      </c>
      <c r="I4126" s="8">
        <f>SUMIFS(Baggrundsvariable!F$3:F$296,Baggrundsvariable!$A$3:$A$296,Samlet!$C4126,Baggrundsvariable!$C$3:$C$296,Samlet!$E4126)</f>
        <v>4.7</v>
      </c>
      <c r="J4126" s="8">
        <f>SUMIFS(Baggrundsvariable!G$3:G$296,Baggrundsvariable!$A$3:$A$296,Samlet!$C4126,Baggrundsvariable!$C$3:$C$296,Samlet!$E4126)</f>
        <v>18.100000000000001</v>
      </c>
      <c r="K4126" s="8">
        <f>SUMIFS(Baggrundsvariable!H$3:H$296,Baggrundsvariable!$A$3:$A$296,Samlet!$C4126,Baggrundsvariable!$C$3:$C$296,Samlet!$E4126)</f>
        <v>13.3</v>
      </c>
      <c r="L4126" s="8">
        <f>SUMIFS(Baggrundsvariable!I$3:I$296,Baggrundsvariable!$A$3:$A$296,Samlet!$C4126,Baggrundsvariable!$C$3:$C$296,Samlet!$E4126)</f>
        <v>5.4129426958718589</v>
      </c>
    </row>
    <row r="4127" spans="1:12">
      <c r="A4127">
        <v>8830</v>
      </c>
      <c r="B4127" t="s">
        <v>1139</v>
      </c>
      <c r="C4127">
        <v>791</v>
      </c>
      <c r="D4127" t="s">
        <v>1309</v>
      </c>
      <c r="E4127">
        <v>2019</v>
      </c>
      <c r="F4127" s="15">
        <f>IF(VLOOKUP(IF($A4127&lt;1500,'BM011'!$D$5,IF($A4127&lt;1800,'BM011'!$D$5,IF($A4127&lt;2000,'BM011'!$D$5,$A4127))),'BM011'!$D$5:$U$607,'BM011'!U$609,0)="BRUG KOM",VLOOKUP($C4127,'BM010'!$C$5:$T$102,'BM010'!T$104,0),VLOOKUP(IF($A4127&lt;1500,'BM011'!$D$5,IF($A4127&lt;1800,'BM011'!$D$5,IF($A4127&lt;2000,'BM011'!$D$5,$A4127))),'BM011'!$D$5:$U$607,'BM011'!U$609,0))</f>
        <v>7720.5</v>
      </c>
      <c r="G4127">
        <f>SUMIFS(Baggrundsvariable!D$3:D$296,Baggrundsvariable!$A$3:$A$296,Samlet!$C4127,Baggrundsvariable!$C$3:$C$296,Samlet!$E4127)</f>
        <v>229556</v>
      </c>
      <c r="H4127" s="8">
        <f>SUMIFS(Baggrundsvariable!E$3:E$296,Baggrundsvariable!$A$3:$A$296,Samlet!$C4127,Baggrundsvariable!$C$3:$C$296,Samlet!$E4127)</f>
        <v>0.54999999999999993</v>
      </c>
      <c r="I4127" s="8">
        <f>SUMIFS(Baggrundsvariable!F$3:F$296,Baggrundsvariable!$A$3:$A$296,Samlet!$C4127,Baggrundsvariable!$C$3:$C$296,Samlet!$E4127)</f>
        <v>4.7</v>
      </c>
      <c r="J4127" s="8">
        <f>SUMIFS(Baggrundsvariable!G$3:G$296,Baggrundsvariable!$A$3:$A$296,Samlet!$C4127,Baggrundsvariable!$C$3:$C$296,Samlet!$E4127)</f>
        <v>18.100000000000001</v>
      </c>
      <c r="K4127" s="8">
        <f>SUMIFS(Baggrundsvariable!H$3:H$296,Baggrundsvariable!$A$3:$A$296,Samlet!$C4127,Baggrundsvariable!$C$3:$C$296,Samlet!$E4127)</f>
        <v>13.3</v>
      </c>
      <c r="L4127" s="8">
        <f>SUMIFS(Baggrundsvariable!I$3:I$296,Baggrundsvariable!$A$3:$A$296,Samlet!$C4127,Baggrundsvariable!$C$3:$C$296,Samlet!$E4127)</f>
        <v>5.4129426958718589</v>
      </c>
    </row>
    <row r="4128" spans="1:12">
      <c r="A4128">
        <v>8831</v>
      </c>
      <c r="B4128" t="s">
        <v>1140</v>
      </c>
      <c r="C4128">
        <v>791</v>
      </c>
      <c r="D4128" t="s">
        <v>1309</v>
      </c>
      <c r="E4128">
        <v>2019</v>
      </c>
      <c r="F4128" s="15">
        <f>IF(VLOOKUP(IF($A4128&lt;1500,'BM011'!$D$5,IF($A4128&lt;1800,'BM011'!$D$5,IF($A4128&lt;2000,'BM011'!$D$5,$A4128))),'BM011'!$D$5:$U$607,'BM011'!U$609,0)="BRUG KOM",VLOOKUP($C4128,'BM010'!$C$5:$T$102,'BM010'!T$104,0),VLOOKUP(IF($A4128&lt;1500,'BM011'!$D$5,IF($A4128&lt;1800,'BM011'!$D$5,IF($A4128&lt;2000,'BM011'!$D$5,$A4128))),'BM011'!$D$5:$U$607,'BM011'!U$609,0))</f>
        <v>9605.75</v>
      </c>
      <c r="G4128">
        <f>SUMIFS(Baggrundsvariable!D$3:D$296,Baggrundsvariable!$A$3:$A$296,Samlet!$C4128,Baggrundsvariable!$C$3:$C$296,Samlet!$E4128)</f>
        <v>229556</v>
      </c>
      <c r="H4128" s="8">
        <f>SUMIFS(Baggrundsvariable!E$3:E$296,Baggrundsvariable!$A$3:$A$296,Samlet!$C4128,Baggrundsvariable!$C$3:$C$296,Samlet!$E4128)</f>
        <v>0.54999999999999993</v>
      </c>
      <c r="I4128" s="8">
        <f>SUMIFS(Baggrundsvariable!F$3:F$296,Baggrundsvariable!$A$3:$A$296,Samlet!$C4128,Baggrundsvariable!$C$3:$C$296,Samlet!$E4128)</f>
        <v>4.7</v>
      </c>
      <c r="J4128" s="8">
        <f>SUMIFS(Baggrundsvariable!G$3:G$296,Baggrundsvariable!$A$3:$A$296,Samlet!$C4128,Baggrundsvariable!$C$3:$C$296,Samlet!$E4128)</f>
        <v>18.100000000000001</v>
      </c>
      <c r="K4128" s="8">
        <f>SUMIFS(Baggrundsvariable!H$3:H$296,Baggrundsvariable!$A$3:$A$296,Samlet!$C4128,Baggrundsvariable!$C$3:$C$296,Samlet!$E4128)</f>
        <v>13.3</v>
      </c>
      <c r="L4128" s="8">
        <f>SUMIFS(Baggrundsvariable!I$3:I$296,Baggrundsvariable!$A$3:$A$296,Samlet!$C4128,Baggrundsvariable!$C$3:$C$296,Samlet!$E4128)</f>
        <v>5.4129426958718589</v>
      </c>
    </row>
    <row r="4129" spans="1:12">
      <c r="A4129">
        <v>8832</v>
      </c>
      <c r="B4129" t="s">
        <v>1141</v>
      </c>
      <c r="C4129">
        <v>791</v>
      </c>
      <c r="D4129" t="s">
        <v>1309</v>
      </c>
      <c r="E4129">
        <v>2019</v>
      </c>
      <c r="F4129" s="15">
        <f>IF(VLOOKUP(IF($A4129&lt;1500,'BM011'!$D$5,IF($A4129&lt;1800,'BM011'!$D$5,IF($A4129&lt;2000,'BM011'!$D$5,$A4129))),'BM011'!$D$5:$U$607,'BM011'!U$609,0)="BRUG KOM",VLOOKUP($C4129,'BM010'!$C$5:$T$102,'BM010'!T$104,0),VLOOKUP(IF($A4129&lt;1500,'BM011'!$D$5,IF($A4129&lt;1800,'BM011'!$D$5,IF($A4129&lt;2000,'BM011'!$D$5,$A4129))),'BM011'!$D$5:$U$607,'BM011'!U$609,0))</f>
        <v>6710.25</v>
      </c>
      <c r="G4129">
        <f>SUMIFS(Baggrundsvariable!D$3:D$296,Baggrundsvariable!$A$3:$A$296,Samlet!$C4129,Baggrundsvariable!$C$3:$C$296,Samlet!$E4129)</f>
        <v>229556</v>
      </c>
      <c r="H4129" s="8">
        <f>SUMIFS(Baggrundsvariable!E$3:E$296,Baggrundsvariable!$A$3:$A$296,Samlet!$C4129,Baggrundsvariable!$C$3:$C$296,Samlet!$E4129)</f>
        <v>0.54999999999999993</v>
      </c>
      <c r="I4129" s="8">
        <f>SUMIFS(Baggrundsvariable!F$3:F$296,Baggrundsvariable!$A$3:$A$296,Samlet!$C4129,Baggrundsvariable!$C$3:$C$296,Samlet!$E4129)</f>
        <v>4.7</v>
      </c>
      <c r="J4129" s="8">
        <f>SUMIFS(Baggrundsvariable!G$3:G$296,Baggrundsvariable!$A$3:$A$296,Samlet!$C4129,Baggrundsvariable!$C$3:$C$296,Samlet!$E4129)</f>
        <v>18.100000000000001</v>
      </c>
      <c r="K4129" s="8">
        <f>SUMIFS(Baggrundsvariable!H$3:H$296,Baggrundsvariable!$A$3:$A$296,Samlet!$C4129,Baggrundsvariable!$C$3:$C$296,Samlet!$E4129)</f>
        <v>13.3</v>
      </c>
      <c r="L4129" s="8">
        <f>SUMIFS(Baggrundsvariable!I$3:I$296,Baggrundsvariable!$A$3:$A$296,Samlet!$C4129,Baggrundsvariable!$C$3:$C$296,Samlet!$E4129)</f>
        <v>5.4129426958718589</v>
      </c>
    </row>
    <row r="4130" spans="1:12">
      <c r="A4130">
        <v>8840</v>
      </c>
      <c r="B4130" t="s">
        <v>1142</v>
      </c>
      <c r="C4130">
        <v>740</v>
      </c>
      <c r="D4130" t="s">
        <v>1308</v>
      </c>
      <c r="E4130">
        <v>2019</v>
      </c>
      <c r="F4130" s="15">
        <f>IF(VLOOKUP(IF($A4130&lt;1500,'BM011'!$D$5,IF($A4130&lt;1800,'BM011'!$D$5,IF($A4130&lt;2000,'BM011'!$D$5,$A4130))),'BM011'!$D$5:$U$607,'BM011'!U$609,0)="BRUG KOM",VLOOKUP($C4130,'BM010'!$C$5:$T$102,'BM010'!T$104,0),VLOOKUP(IF($A4130&lt;1500,'BM011'!$D$5,IF($A4130&lt;1800,'BM011'!$D$5,IF($A4130&lt;2000,'BM011'!$D$5,$A4130))),'BM011'!$D$5:$U$607,'BM011'!U$609,0))</f>
        <v>13980.75</v>
      </c>
      <c r="G4130">
        <f>SUMIFS(Baggrundsvariable!D$3:D$296,Baggrundsvariable!$A$3:$A$296,Samlet!$C4130,Baggrundsvariable!$C$3:$C$296,Samlet!$E4130)</f>
        <v>242114</v>
      </c>
      <c r="H4130" s="8">
        <f>SUMIFS(Baggrundsvariable!E$3:E$296,Baggrundsvariable!$A$3:$A$296,Samlet!$C4130,Baggrundsvariable!$C$3:$C$296,Samlet!$E4130)</f>
        <v>0.51666666666666672</v>
      </c>
      <c r="I4130" s="8">
        <f>SUMIFS(Baggrundsvariable!F$3:F$296,Baggrundsvariable!$A$3:$A$296,Samlet!$C4130,Baggrundsvariable!$C$3:$C$296,Samlet!$E4130)</f>
        <v>4</v>
      </c>
      <c r="J4130" s="8">
        <f>SUMIFS(Baggrundsvariable!G$3:G$296,Baggrundsvariable!$A$3:$A$296,Samlet!$C4130,Baggrundsvariable!$C$3:$C$296,Samlet!$E4130)</f>
        <v>14.4</v>
      </c>
      <c r="K4130" s="8">
        <f>SUMIFS(Baggrundsvariable!H$3:H$296,Baggrundsvariable!$A$3:$A$296,Samlet!$C4130,Baggrundsvariable!$C$3:$C$296,Samlet!$E4130)</f>
        <v>13.8</v>
      </c>
      <c r="L4130" s="8">
        <f>SUMIFS(Baggrundsvariable!I$3:I$296,Baggrundsvariable!$A$3:$A$296,Samlet!$C4130,Baggrundsvariable!$C$3:$C$296,Samlet!$E4130)</f>
        <v>5.1006923266240785</v>
      </c>
    </row>
    <row r="4131" spans="1:12">
      <c r="A4131">
        <v>8840</v>
      </c>
      <c r="B4131" t="s">
        <v>1142</v>
      </c>
      <c r="C4131">
        <v>791</v>
      </c>
      <c r="D4131" t="s">
        <v>1309</v>
      </c>
      <c r="E4131">
        <v>2019</v>
      </c>
      <c r="F4131" s="15">
        <f>IF(VLOOKUP(IF($A4131&lt;1500,'BM011'!$D$5,IF($A4131&lt;1800,'BM011'!$D$5,IF($A4131&lt;2000,'BM011'!$D$5,$A4131))),'BM011'!$D$5:$U$607,'BM011'!U$609,0)="BRUG KOM",VLOOKUP($C4131,'BM010'!$C$5:$T$102,'BM010'!T$104,0),VLOOKUP(IF($A4131&lt;1500,'BM011'!$D$5,IF($A4131&lt;1800,'BM011'!$D$5,IF($A4131&lt;2000,'BM011'!$D$5,$A4131))),'BM011'!$D$5:$U$607,'BM011'!U$609,0))</f>
        <v>9962.75</v>
      </c>
      <c r="G4131">
        <f>SUMIFS(Baggrundsvariable!D$3:D$296,Baggrundsvariable!$A$3:$A$296,Samlet!$C4131,Baggrundsvariable!$C$3:$C$296,Samlet!$E4131)</f>
        <v>229556</v>
      </c>
      <c r="H4131" s="8">
        <f>SUMIFS(Baggrundsvariable!E$3:E$296,Baggrundsvariable!$A$3:$A$296,Samlet!$C4131,Baggrundsvariable!$C$3:$C$296,Samlet!$E4131)</f>
        <v>0.54999999999999993</v>
      </c>
      <c r="I4131" s="8">
        <f>SUMIFS(Baggrundsvariable!F$3:F$296,Baggrundsvariable!$A$3:$A$296,Samlet!$C4131,Baggrundsvariable!$C$3:$C$296,Samlet!$E4131)</f>
        <v>4.7</v>
      </c>
      <c r="J4131" s="8">
        <f>SUMIFS(Baggrundsvariable!G$3:G$296,Baggrundsvariable!$A$3:$A$296,Samlet!$C4131,Baggrundsvariable!$C$3:$C$296,Samlet!$E4131)</f>
        <v>18.100000000000001</v>
      </c>
      <c r="K4131" s="8">
        <f>SUMIFS(Baggrundsvariable!H$3:H$296,Baggrundsvariable!$A$3:$A$296,Samlet!$C4131,Baggrundsvariable!$C$3:$C$296,Samlet!$E4131)</f>
        <v>13.3</v>
      </c>
      <c r="L4131" s="8">
        <f>SUMIFS(Baggrundsvariable!I$3:I$296,Baggrundsvariable!$A$3:$A$296,Samlet!$C4131,Baggrundsvariable!$C$3:$C$296,Samlet!$E4131)</f>
        <v>5.4129426958718589</v>
      </c>
    </row>
    <row r="4132" spans="1:12">
      <c r="A4132">
        <v>8850</v>
      </c>
      <c r="B4132" t="s">
        <v>1143</v>
      </c>
      <c r="C4132">
        <v>710</v>
      </c>
      <c r="D4132" t="s">
        <v>1318</v>
      </c>
      <c r="E4132">
        <v>2019</v>
      </c>
      <c r="F4132" s="15">
        <f>IF(VLOOKUP(IF($A4132&lt;1500,'BM011'!$D$5,IF($A4132&lt;1800,'BM011'!$D$5,IF($A4132&lt;2000,'BM011'!$D$5,$A4132))),'BM011'!$D$5:$U$607,'BM011'!U$609,0)="BRUG KOM",VLOOKUP($C4132,'BM010'!$C$5:$T$102,'BM010'!T$104,0),VLOOKUP(IF($A4132&lt;1500,'BM011'!$D$5,IF($A4132&lt;1800,'BM011'!$D$5,IF($A4132&lt;2000,'BM011'!$D$5,$A4132))),'BM011'!$D$5:$U$607,'BM011'!U$609,0))</f>
        <v>7888.75</v>
      </c>
      <c r="G4132">
        <f>SUMIFS(Baggrundsvariable!D$3:D$296,Baggrundsvariable!$A$3:$A$296,Samlet!$C4132,Baggrundsvariable!$C$3:$C$296,Samlet!$E4132)</f>
        <v>243703</v>
      </c>
      <c r="H4132" s="8">
        <f>SUMIFS(Baggrundsvariable!E$3:E$296,Baggrundsvariable!$A$3:$A$296,Samlet!$C4132,Baggrundsvariable!$C$3:$C$296,Samlet!$E4132)</f>
        <v>0.37499999999999994</v>
      </c>
      <c r="I4132" s="8">
        <f>SUMIFS(Baggrundsvariable!F$3:F$296,Baggrundsvariable!$A$3:$A$296,Samlet!$C4132,Baggrundsvariable!$C$3:$C$296,Samlet!$E4132)</f>
        <v>4</v>
      </c>
      <c r="J4132" s="8">
        <f>SUMIFS(Baggrundsvariable!G$3:G$296,Baggrundsvariable!$A$3:$A$296,Samlet!$C4132,Baggrundsvariable!$C$3:$C$296,Samlet!$E4132)</f>
        <v>9.9</v>
      </c>
      <c r="K4132" s="8">
        <f>SUMIFS(Baggrundsvariable!H$3:H$296,Baggrundsvariable!$A$3:$A$296,Samlet!$C4132,Baggrundsvariable!$C$3:$C$296,Samlet!$E4132)</f>
        <v>11.4</v>
      </c>
      <c r="L4132" s="8">
        <f>SUMIFS(Baggrundsvariable!I$3:I$296,Baggrundsvariable!$A$3:$A$296,Samlet!$C4132,Baggrundsvariable!$C$3:$C$296,Samlet!$E4132)</f>
        <v>4.0693437259330851</v>
      </c>
    </row>
    <row r="4133" spans="1:12">
      <c r="A4133">
        <v>8850</v>
      </c>
      <c r="B4133" t="s">
        <v>1143</v>
      </c>
      <c r="C4133">
        <v>791</v>
      </c>
      <c r="D4133" t="s">
        <v>1309</v>
      </c>
      <c r="E4133">
        <v>2019</v>
      </c>
      <c r="F4133" s="15">
        <f>IF(VLOOKUP(IF($A4133&lt;1500,'BM011'!$D$5,IF($A4133&lt;1800,'BM011'!$D$5,IF($A4133&lt;2000,'BM011'!$D$5,$A4133))),'BM011'!$D$5:$U$607,'BM011'!U$609,0)="BRUG KOM",VLOOKUP($C4133,'BM010'!$C$5:$T$102,'BM010'!T$104,0),VLOOKUP(IF($A4133&lt;1500,'BM011'!$D$5,IF($A4133&lt;1800,'BM011'!$D$5,IF($A4133&lt;2000,'BM011'!$D$5,$A4133))),'BM011'!$D$5:$U$607,'BM011'!U$609,0))</f>
        <v>7888.75</v>
      </c>
      <c r="G4133">
        <f>SUMIFS(Baggrundsvariable!D$3:D$296,Baggrundsvariable!$A$3:$A$296,Samlet!$C4133,Baggrundsvariable!$C$3:$C$296,Samlet!$E4133)</f>
        <v>229556</v>
      </c>
      <c r="H4133" s="8">
        <f>SUMIFS(Baggrundsvariable!E$3:E$296,Baggrundsvariable!$A$3:$A$296,Samlet!$C4133,Baggrundsvariable!$C$3:$C$296,Samlet!$E4133)</f>
        <v>0.54999999999999993</v>
      </c>
      <c r="I4133" s="8">
        <f>SUMIFS(Baggrundsvariable!F$3:F$296,Baggrundsvariable!$A$3:$A$296,Samlet!$C4133,Baggrundsvariable!$C$3:$C$296,Samlet!$E4133)</f>
        <v>4.7</v>
      </c>
      <c r="J4133" s="8">
        <f>SUMIFS(Baggrundsvariable!G$3:G$296,Baggrundsvariable!$A$3:$A$296,Samlet!$C4133,Baggrundsvariable!$C$3:$C$296,Samlet!$E4133)</f>
        <v>18.100000000000001</v>
      </c>
      <c r="K4133" s="8">
        <f>SUMIFS(Baggrundsvariable!H$3:H$296,Baggrundsvariable!$A$3:$A$296,Samlet!$C4133,Baggrundsvariable!$C$3:$C$296,Samlet!$E4133)</f>
        <v>13.3</v>
      </c>
      <c r="L4133" s="8">
        <f>SUMIFS(Baggrundsvariable!I$3:I$296,Baggrundsvariable!$A$3:$A$296,Samlet!$C4133,Baggrundsvariable!$C$3:$C$296,Samlet!$E4133)</f>
        <v>5.4129426958718589</v>
      </c>
    </row>
    <row r="4134" spans="1:12">
      <c r="A4134">
        <v>8860</v>
      </c>
      <c r="B4134" t="s">
        <v>1144</v>
      </c>
      <c r="C4134">
        <v>710</v>
      </c>
      <c r="D4134" t="s">
        <v>1318</v>
      </c>
      <c r="E4134">
        <v>2019</v>
      </c>
      <c r="F4134" s="15">
        <f>IF(VLOOKUP(IF($A4134&lt;1500,'BM011'!$D$5,IF($A4134&lt;1800,'BM011'!$D$5,IF($A4134&lt;2000,'BM011'!$D$5,$A4134))),'BM011'!$D$5:$U$607,'BM011'!U$609,0)="BRUG KOM",VLOOKUP($C4134,'BM010'!$C$5:$T$102,'BM010'!T$104,0),VLOOKUP(IF($A4134&lt;1500,'BM011'!$D$5,IF($A4134&lt;1800,'BM011'!$D$5,IF($A4134&lt;2000,'BM011'!$D$5,$A4134))),'BM011'!$D$5:$U$607,'BM011'!U$609,0))</f>
        <v>6579</v>
      </c>
      <c r="G4134">
        <f>SUMIFS(Baggrundsvariable!D$3:D$296,Baggrundsvariable!$A$3:$A$296,Samlet!$C4134,Baggrundsvariable!$C$3:$C$296,Samlet!$E4134)</f>
        <v>243703</v>
      </c>
      <c r="H4134" s="8">
        <f>SUMIFS(Baggrundsvariable!E$3:E$296,Baggrundsvariable!$A$3:$A$296,Samlet!$C4134,Baggrundsvariable!$C$3:$C$296,Samlet!$E4134)</f>
        <v>0.37499999999999994</v>
      </c>
      <c r="I4134" s="8">
        <f>SUMIFS(Baggrundsvariable!F$3:F$296,Baggrundsvariable!$A$3:$A$296,Samlet!$C4134,Baggrundsvariable!$C$3:$C$296,Samlet!$E4134)</f>
        <v>4</v>
      </c>
      <c r="J4134" s="8">
        <f>SUMIFS(Baggrundsvariable!G$3:G$296,Baggrundsvariable!$A$3:$A$296,Samlet!$C4134,Baggrundsvariable!$C$3:$C$296,Samlet!$E4134)</f>
        <v>9.9</v>
      </c>
      <c r="K4134" s="8">
        <f>SUMIFS(Baggrundsvariable!H$3:H$296,Baggrundsvariable!$A$3:$A$296,Samlet!$C4134,Baggrundsvariable!$C$3:$C$296,Samlet!$E4134)</f>
        <v>11.4</v>
      </c>
      <c r="L4134" s="8">
        <f>SUMIFS(Baggrundsvariable!I$3:I$296,Baggrundsvariable!$A$3:$A$296,Samlet!$C4134,Baggrundsvariable!$C$3:$C$296,Samlet!$E4134)</f>
        <v>4.0693437259330851</v>
      </c>
    </row>
    <row r="4135" spans="1:12">
      <c r="A4135">
        <v>8860</v>
      </c>
      <c r="B4135" t="s">
        <v>1144</v>
      </c>
      <c r="C4135">
        <v>730</v>
      </c>
      <c r="D4135" t="s">
        <v>1322</v>
      </c>
      <c r="E4135">
        <v>2019</v>
      </c>
      <c r="F4135" s="15">
        <f>IF(VLOOKUP(IF($A4135&lt;1500,'BM011'!$D$5,IF($A4135&lt;1800,'BM011'!$D$5,IF($A4135&lt;2000,'BM011'!$D$5,$A4135))),'BM011'!$D$5:$U$607,'BM011'!U$609,0)="BRUG KOM",VLOOKUP($C4135,'BM010'!$C$5:$T$102,'BM010'!T$104,0),VLOOKUP(IF($A4135&lt;1500,'BM011'!$D$5,IF($A4135&lt;1800,'BM011'!$D$5,IF($A4135&lt;2000,'BM011'!$D$5,$A4135))),'BM011'!$D$5:$U$607,'BM011'!U$609,0))</f>
        <v>6579</v>
      </c>
      <c r="G4135">
        <f>SUMIFS(Baggrundsvariable!D$3:D$296,Baggrundsvariable!$A$3:$A$296,Samlet!$C4135,Baggrundsvariable!$C$3:$C$296,Samlet!$E4135)</f>
        <v>216009</v>
      </c>
      <c r="H4135" s="8">
        <f>SUMIFS(Baggrundsvariable!E$3:E$296,Baggrundsvariable!$A$3:$A$296,Samlet!$C4135,Baggrundsvariable!$C$3:$C$296,Samlet!$E4135)</f>
        <v>0.66666666666666663</v>
      </c>
      <c r="I4135" s="8">
        <f>SUMIFS(Baggrundsvariable!F$3:F$296,Baggrundsvariable!$A$3:$A$296,Samlet!$C4135,Baggrundsvariable!$C$3:$C$296,Samlet!$E4135)</f>
        <v>6.2</v>
      </c>
      <c r="J4135" s="8">
        <f>SUMIFS(Baggrundsvariable!G$3:G$296,Baggrundsvariable!$A$3:$A$296,Samlet!$C4135,Baggrundsvariable!$C$3:$C$296,Samlet!$E4135)</f>
        <v>22.4</v>
      </c>
      <c r="K4135" s="8">
        <f>SUMIFS(Baggrundsvariable!H$3:H$296,Baggrundsvariable!$A$3:$A$296,Samlet!$C4135,Baggrundsvariable!$C$3:$C$296,Samlet!$E4135)</f>
        <v>14.7</v>
      </c>
      <c r="L4135" s="8">
        <f>SUMIFS(Baggrundsvariable!I$3:I$296,Baggrundsvariable!$A$3:$A$296,Samlet!$C4135,Baggrundsvariable!$C$3:$C$296,Samlet!$E4135)</f>
        <v>6.0520497725311584</v>
      </c>
    </row>
    <row r="4136" spans="1:12">
      <c r="A4136">
        <v>8860</v>
      </c>
      <c r="B4136" t="s">
        <v>1144</v>
      </c>
      <c r="C4136">
        <v>791</v>
      </c>
      <c r="D4136" t="s">
        <v>1309</v>
      </c>
      <c r="E4136">
        <v>2019</v>
      </c>
      <c r="F4136" s="15">
        <f>IF(VLOOKUP(IF($A4136&lt;1500,'BM011'!$D$5,IF($A4136&lt;1800,'BM011'!$D$5,IF($A4136&lt;2000,'BM011'!$D$5,$A4136))),'BM011'!$D$5:$U$607,'BM011'!U$609,0)="BRUG KOM",VLOOKUP($C4136,'BM010'!$C$5:$T$102,'BM010'!T$104,0),VLOOKUP(IF($A4136&lt;1500,'BM011'!$D$5,IF($A4136&lt;1800,'BM011'!$D$5,IF($A4136&lt;2000,'BM011'!$D$5,$A4136))),'BM011'!$D$5:$U$607,'BM011'!U$609,0))</f>
        <v>6579</v>
      </c>
      <c r="G4136">
        <f>SUMIFS(Baggrundsvariable!D$3:D$296,Baggrundsvariable!$A$3:$A$296,Samlet!$C4136,Baggrundsvariable!$C$3:$C$296,Samlet!$E4136)</f>
        <v>229556</v>
      </c>
      <c r="H4136" s="8">
        <f>SUMIFS(Baggrundsvariable!E$3:E$296,Baggrundsvariable!$A$3:$A$296,Samlet!$C4136,Baggrundsvariable!$C$3:$C$296,Samlet!$E4136)</f>
        <v>0.54999999999999993</v>
      </c>
      <c r="I4136" s="8">
        <f>SUMIFS(Baggrundsvariable!F$3:F$296,Baggrundsvariable!$A$3:$A$296,Samlet!$C4136,Baggrundsvariable!$C$3:$C$296,Samlet!$E4136)</f>
        <v>4.7</v>
      </c>
      <c r="J4136" s="8">
        <f>SUMIFS(Baggrundsvariable!G$3:G$296,Baggrundsvariable!$A$3:$A$296,Samlet!$C4136,Baggrundsvariable!$C$3:$C$296,Samlet!$E4136)</f>
        <v>18.100000000000001</v>
      </c>
      <c r="K4136" s="8">
        <f>SUMIFS(Baggrundsvariable!H$3:H$296,Baggrundsvariable!$A$3:$A$296,Samlet!$C4136,Baggrundsvariable!$C$3:$C$296,Samlet!$E4136)</f>
        <v>13.3</v>
      </c>
      <c r="L4136" s="8">
        <f>SUMIFS(Baggrundsvariable!I$3:I$296,Baggrundsvariable!$A$3:$A$296,Samlet!$C4136,Baggrundsvariable!$C$3:$C$296,Samlet!$E4136)</f>
        <v>5.4129426958718589</v>
      </c>
    </row>
    <row r="4137" spans="1:12">
      <c r="A4137">
        <v>8870</v>
      </c>
      <c r="B4137" t="s">
        <v>1145</v>
      </c>
      <c r="C4137">
        <v>710</v>
      </c>
      <c r="D4137" t="s">
        <v>1318</v>
      </c>
      <c r="E4137">
        <v>2019</v>
      </c>
      <c r="F4137" s="15">
        <f>IF(VLOOKUP(IF($A4137&lt;1500,'BM011'!$D$5,IF($A4137&lt;1800,'BM011'!$D$5,IF($A4137&lt;2000,'BM011'!$D$5,$A4137))),'BM011'!$D$5:$U$607,'BM011'!U$609,0)="BRUG KOM",VLOOKUP($C4137,'BM010'!$C$5:$T$102,'BM010'!T$104,0),VLOOKUP(IF($A4137&lt;1500,'BM011'!$D$5,IF($A4137&lt;1800,'BM011'!$D$5,IF($A4137&lt;2000,'BM011'!$D$5,$A4137))),'BM011'!$D$5:$U$607,'BM011'!U$609,0))</f>
        <v>9349.75</v>
      </c>
      <c r="G4137">
        <f>SUMIFS(Baggrundsvariable!D$3:D$296,Baggrundsvariable!$A$3:$A$296,Samlet!$C4137,Baggrundsvariable!$C$3:$C$296,Samlet!$E4137)</f>
        <v>243703</v>
      </c>
      <c r="H4137" s="8">
        <f>SUMIFS(Baggrundsvariable!E$3:E$296,Baggrundsvariable!$A$3:$A$296,Samlet!$C4137,Baggrundsvariable!$C$3:$C$296,Samlet!$E4137)</f>
        <v>0.37499999999999994</v>
      </c>
      <c r="I4137" s="8">
        <f>SUMIFS(Baggrundsvariable!F$3:F$296,Baggrundsvariable!$A$3:$A$296,Samlet!$C4137,Baggrundsvariable!$C$3:$C$296,Samlet!$E4137)</f>
        <v>4</v>
      </c>
      <c r="J4137" s="8">
        <f>SUMIFS(Baggrundsvariable!G$3:G$296,Baggrundsvariable!$A$3:$A$296,Samlet!$C4137,Baggrundsvariable!$C$3:$C$296,Samlet!$E4137)</f>
        <v>9.9</v>
      </c>
      <c r="K4137" s="8">
        <f>SUMIFS(Baggrundsvariable!H$3:H$296,Baggrundsvariable!$A$3:$A$296,Samlet!$C4137,Baggrundsvariable!$C$3:$C$296,Samlet!$E4137)</f>
        <v>11.4</v>
      </c>
      <c r="L4137" s="8">
        <f>SUMIFS(Baggrundsvariable!I$3:I$296,Baggrundsvariable!$A$3:$A$296,Samlet!$C4137,Baggrundsvariable!$C$3:$C$296,Samlet!$E4137)</f>
        <v>4.0693437259330851</v>
      </c>
    </row>
    <row r="4138" spans="1:12">
      <c r="A4138">
        <v>8870</v>
      </c>
      <c r="B4138" t="s">
        <v>1145</v>
      </c>
      <c r="C4138">
        <v>730</v>
      </c>
      <c r="D4138" t="s">
        <v>1322</v>
      </c>
      <c r="E4138">
        <v>2019</v>
      </c>
      <c r="F4138" s="15">
        <f>IF(VLOOKUP(IF($A4138&lt;1500,'BM011'!$D$5,IF($A4138&lt;1800,'BM011'!$D$5,IF($A4138&lt;2000,'BM011'!$D$5,$A4138))),'BM011'!$D$5:$U$607,'BM011'!U$609,0)="BRUG KOM",VLOOKUP($C4138,'BM010'!$C$5:$T$102,'BM010'!T$104,0),VLOOKUP(IF($A4138&lt;1500,'BM011'!$D$5,IF($A4138&lt;1800,'BM011'!$D$5,IF($A4138&lt;2000,'BM011'!$D$5,$A4138))),'BM011'!$D$5:$U$607,'BM011'!U$609,0))</f>
        <v>9349.75</v>
      </c>
      <c r="G4138">
        <f>SUMIFS(Baggrundsvariable!D$3:D$296,Baggrundsvariable!$A$3:$A$296,Samlet!$C4138,Baggrundsvariable!$C$3:$C$296,Samlet!$E4138)</f>
        <v>216009</v>
      </c>
      <c r="H4138" s="8">
        <f>SUMIFS(Baggrundsvariable!E$3:E$296,Baggrundsvariable!$A$3:$A$296,Samlet!$C4138,Baggrundsvariable!$C$3:$C$296,Samlet!$E4138)</f>
        <v>0.66666666666666663</v>
      </c>
      <c r="I4138" s="8">
        <f>SUMIFS(Baggrundsvariable!F$3:F$296,Baggrundsvariable!$A$3:$A$296,Samlet!$C4138,Baggrundsvariable!$C$3:$C$296,Samlet!$E4138)</f>
        <v>6.2</v>
      </c>
      <c r="J4138" s="8">
        <f>SUMIFS(Baggrundsvariable!G$3:G$296,Baggrundsvariable!$A$3:$A$296,Samlet!$C4138,Baggrundsvariable!$C$3:$C$296,Samlet!$E4138)</f>
        <v>22.4</v>
      </c>
      <c r="K4138" s="8">
        <f>SUMIFS(Baggrundsvariable!H$3:H$296,Baggrundsvariable!$A$3:$A$296,Samlet!$C4138,Baggrundsvariable!$C$3:$C$296,Samlet!$E4138)</f>
        <v>14.7</v>
      </c>
      <c r="L4138" s="8">
        <f>SUMIFS(Baggrundsvariable!I$3:I$296,Baggrundsvariable!$A$3:$A$296,Samlet!$C4138,Baggrundsvariable!$C$3:$C$296,Samlet!$E4138)</f>
        <v>6.0520497725311584</v>
      </c>
    </row>
    <row r="4139" spans="1:12">
      <c r="A4139">
        <v>8881</v>
      </c>
      <c r="B4139" t="s">
        <v>1146</v>
      </c>
      <c r="C4139">
        <v>710</v>
      </c>
      <c r="D4139" t="s">
        <v>1318</v>
      </c>
      <c r="E4139">
        <v>2019</v>
      </c>
      <c r="F4139" s="15">
        <f>IF(VLOOKUP(IF($A4139&lt;1500,'BM011'!$D$5,IF($A4139&lt;1800,'BM011'!$D$5,IF($A4139&lt;2000,'BM011'!$D$5,$A4139))),'BM011'!$D$5:$U$607,'BM011'!U$609,0)="BRUG KOM",VLOOKUP($C4139,'BM010'!$C$5:$T$102,'BM010'!T$104,0),VLOOKUP(IF($A4139&lt;1500,'BM011'!$D$5,IF($A4139&lt;1800,'BM011'!$D$5,IF($A4139&lt;2000,'BM011'!$D$5,$A4139))),'BM011'!$D$5:$U$607,'BM011'!U$609,0))</f>
        <v>9153</v>
      </c>
      <c r="G4139">
        <f>SUMIFS(Baggrundsvariable!D$3:D$296,Baggrundsvariable!$A$3:$A$296,Samlet!$C4139,Baggrundsvariable!$C$3:$C$296,Samlet!$E4139)</f>
        <v>243703</v>
      </c>
      <c r="H4139" s="8">
        <f>SUMIFS(Baggrundsvariable!E$3:E$296,Baggrundsvariable!$A$3:$A$296,Samlet!$C4139,Baggrundsvariable!$C$3:$C$296,Samlet!$E4139)</f>
        <v>0.37499999999999994</v>
      </c>
      <c r="I4139" s="8">
        <f>SUMIFS(Baggrundsvariable!F$3:F$296,Baggrundsvariable!$A$3:$A$296,Samlet!$C4139,Baggrundsvariable!$C$3:$C$296,Samlet!$E4139)</f>
        <v>4</v>
      </c>
      <c r="J4139" s="8">
        <f>SUMIFS(Baggrundsvariable!G$3:G$296,Baggrundsvariable!$A$3:$A$296,Samlet!$C4139,Baggrundsvariable!$C$3:$C$296,Samlet!$E4139)</f>
        <v>9.9</v>
      </c>
      <c r="K4139" s="8">
        <f>SUMIFS(Baggrundsvariable!H$3:H$296,Baggrundsvariable!$A$3:$A$296,Samlet!$C4139,Baggrundsvariable!$C$3:$C$296,Samlet!$E4139)</f>
        <v>11.4</v>
      </c>
      <c r="L4139" s="8">
        <f>SUMIFS(Baggrundsvariable!I$3:I$296,Baggrundsvariable!$A$3:$A$296,Samlet!$C4139,Baggrundsvariable!$C$3:$C$296,Samlet!$E4139)</f>
        <v>4.0693437259330851</v>
      </c>
    </row>
    <row r="4140" spans="1:12">
      <c r="A4140">
        <v>8881</v>
      </c>
      <c r="B4140" t="s">
        <v>1146</v>
      </c>
      <c r="C4140">
        <v>740</v>
      </c>
      <c r="D4140" t="s">
        <v>1308</v>
      </c>
      <c r="E4140">
        <v>2019</v>
      </c>
      <c r="F4140" s="15">
        <f>IF(VLOOKUP(IF($A4140&lt;1500,'BM011'!$D$5,IF($A4140&lt;1800,'BM011'!$D$5,IF($A4140&lt;2000,'BM011'!$D$5,$A4140))),'BM011'!$D$5:$U$607,'BM011'!U$609,0)="BRUG KOM",VLOOKUP($C4140,'BM010'!$C$5:$T$102,'BM010'!T$104,0),VLOOKUP(IF($A4140&lt;1500,'BM011'!$D$5,IF($A4140&lt;1800,'BM011'!$D$5,IF($A4140&lt;2000,'BM011'!$D$5,$A4140))),'BM011'!$D$5:$U$607,'BM011'!U$609,0))</f>
        <v>9153</v>
      </c>
      <c r="G4140">
        <f>SUMIFS(Baggrundsvariable!D$3:D$296,Baggrundsvariable!$A$3:$A$296,Samlet!$C4140,Baggrundsvariable!$C$3:$C$296,Samlet!$E4140)</f>
        <v>242114</v>
      </c>
      <c r="H4140" s="8">
        <f>SUMIFS(Baggrundsvariable!E$3:E$296,Baggrundsvariable!$A$3:$A$296,Samlet!$C4140,Baggrundsvariable!$C$3:$C$296,Samlet!$E4140)</f>
        <v>0.51666666666666672</v>
      </c>
      <c r="I4140" s="8">
        <f>SUMIFS(Baggrundsvariable!F$3:F$296,Baggrundsvariable!$A$3:$A$296,Samlet!$C4140,Baggrundsvariable!$C$3:$C$296,Samlet!$E4140)</f>
        <v>4</v>
      </c>
      <c r="J4140" s="8">
        <f>SUMIFS(Baggrundsvariable!G$3:G$296,Baggrundsvariable!$A$3:$A$296,Samlet!$C4140,Baggrundsvariable!$C$3:$C$296,Samlet!$E4140)</f>
        <v>14.4</v>
      </c>
      <c r="K4140" s="8">
        <f>SUMIFS(Baggrundsvariable!H$3:H$296,Baggrundsvariable!$A$3:$A$296,Samlet!$C4140,Baggrundsvariable!$C$3:$C$296,Samlet!$E4140)</f>
        <v>13.8</v>
      </c>
      <c r="L4140" s="8">
        <f>SUMIFS(Baggrundsvariable!I$3:I$296,Baggrundsvariable!$A$3:$A$296,Samlet!$C4140,Baggrundsvariable!$C$3:$C$296,Samlet!$E4140)</f>
        <v>5.1006923266240785</v>
      </c>
    </row>
    <row r="4141" spans="1:12">
      <c r="A4141">
        <v>8882</v>
      </c>
      <c r="B4141" t="s">
        <v>1147</v>
      </c>
      <c r="C4141">
        <v>710</v>
      </c>
      <c r="D4141" t="s">
        <v>1318</v>
      </c>
      <c r="E4141">
        <v>2019</v>
      </c>
      <c r="F4141" s="15">
        <f>IF(VLOOKUP(IF($A4141&lt;1500,'BM011'!$D$5,IF($A4141&lt;1800,'BM011'!$D$5,IF($A4141&lt;2000,'BM011'!$D$5,$A4141))),'BM011'!$D$5:$U$607,'BM011'!U$609,0)="BRUG KOM",VLOOKUP($C4141,'BM010'!$C$5:$T$102,'BM010'!T$104,0),VLOOKUP(IF($A4141&lt;1500,'BM011'!$D$5,IF($A4141&lt;1800,'BM011'!$D$5,IF($A4141&lt;2000,'BM011'!$D$5,$A4141))),'BM011'!$D$5:$U$607,'BM011'!U$609,0))</f>
        <v>6377</v>
      </c>
      <c r="G4141">
        <f>SUMIFS(Baggrundsvariable!D$3:D$296,Baggrundsvariable!$A$3:$A$296,Samlet!$C4141,Baggrundsvariable!$C$3:$C$296,Samlet!$E4141)</f>
        <v>243703</v>
      </c>
      <c r="H4141" s="8">
        <f>SUMIFS(Baggrundsvariable!E$3:E$296,Baggrundsvariable!$A$3:$A$296,Samlet!$C4141,Baggrundsvariable!$C$3:$C$296,Samlet!$E4141)</f>
        <v>0.37499999999999994</v>
      </c>
      <c r="I4141" s="8">
        <f>SUMIFS(Baggrundsvariable!F$3:F$296,Baggrundsvariable!$A$3:$A$296,Samlet!$C4141,Baggrundsvariable!$C$3:$C$296,Samlet!$E4141)</f>
        <v>4</v>
      </c>
      <c r="J4141" s="8">
        <f>SUMIFS(Baggrundsvariable!G$3:G$296,Baggrundsvariable!$A$3:$A$296,Samlet!$C4141,Baggrundsvariable!$C$3:$C$296,Samlet!$E4141)</f>
        <v>9.9</v>
      </c>
      <c r="K4141" s="8">
        <f>SUMIFS(Baggrundsvariable!H$3:H$296,Baggrundsvariable!$A$3:$A$296,Samlet!$C4141,Baggrundsvariable!$C$3:$C$296,Samlet!$E4141)</f>
        <v>11.4</v>
      </c>
      <c r="L4141" s="8">
        <f>SUMIFS(Baggrundsvariable!I$3:I$296,Baggrundsvariable!$A$3:$A$296,Samlet!$C4141,Baggrundsvariable!$C$3:$C$296,Samlet!$E4141)</f>
        <v>4.0693437259330851</v>
      </c>
    </row>
    <row r="4142" spans="1:12">
      <c r="A4142">
        <v>8882</v>
      </c>
      <c r="B4142" t="s">
        <v>1147</v>
      </c>
      <c r="C4142">
        <v>740</v>
      </c>
      <c r="D4142" t="s">
        <v>1308</v>
      </c>
      <c r="E4142">
        <v>2019</v>
      </c>
      <c r="F4142" s="15">
        <f>IF(VLOOKUP(IF($A4142&lt;1500,'BM011'!$D$5,IF($A4142&lt;1800,'BM011'!$D$5,IF($A4142&lt;2000,'BM011'!$D$5,$A4142))),'BM011'!$D$5:$U$607,'BM011'!U$609,0)="BRUG KOM",VLOOKUP($C4142,'BM010'!$C$5:$T$102,'BM010'!T$104,0),VLOOKUP(IF($A4142&lt;1500,'BM011'!$D$5,IF($A4142&lt;1800,'BM011'!$D$5,IF($A4142&lt;2000,'BM011'!$D$5,$A4142))),'BM011'!$D$5:$U$607,'BM011'!U$609,0))</f>
        <v>6377</v>
      </c>
      <c r="G4142">
        <f>SUMIFS(Baggrundsvariable!D$3:D$296,Baggrundsvariable!$A$3:$A$296,Samlet!$C4142,Baggrundsvariable!$C$3:$C$296,Samlet!$E4142)</f>
        <v>242114</v>
      </c>
      <c r="H4142" s="8">
        <f>SUMIFS(Baggrundsvariable!E$3:E$296,Baggrundsvariable!$A$3:$A$296,Samlet!$C4142,Baggrundsvariable!$C$3:$C$296,Samlet!$E4142)</f>
        <v>0.51666666666666672</v>
      </c>
      <c r="I4142" s="8">
        <f>SUMIFS(Baggrundsvariable!F$3:F$296,Baggrundsvariable!$A$3:$A$296,Samlet!$C4142,Baggrundsvariable!$C$3:$C$296,Samlet!$E4142)</f>
        <v>4</v>
      </c>
      <c r="J4142" s="8">
        <f>SUMIFS(Baggrundsvariable!G$3:G$296,Baggrundsvariable!$A$3:$A$296,Samlet!$C4142,Baggrundsvariable!$C$3:$C$296,Samlet!$E4142)</f>
        <v>14.4</v>
      </c>
      <c r="K4142" s="8">
        <f>SUMIFS(Baggrundsvariable!H$3:H$296,Baggrundsvariable!$A$3:$A$296,Samlet!$C4142,Baggrundsvariable!$C$3:$C$296,Samlet!$E4142)</f>
        <v>13.8</v>
      </c>
      <c r="L4142" s="8">
        <f>SUMIFS(Baggrundsvariable!I$3:I$296,Baggrundsvariable!$A$3:$A$296,Samlet!$C4142,Baggrundsvariable!$C$3:$C$296,Samlet!$E4142)</f>
        <v>5.1006923266240785</v>
      </c>
    </row>
    <row r="4143" spans="1:12">
      <c r="A4143">
        <v>8883</v>
      </c>
      <c r="B4143" t="s">
        <v>1148</v>
      </c>
      <c r="C4143">
        <v>740</v>
      </c>
      <c r="D4143" t="s">
        <v>1308</v>
      </c>
      <c r="E4143">
        <v>2019</v>
      </c>
      <c r="F4143" s="15">
        <f>IF(VLOOKUP(IF($A4143&lt;1500,'BM011'!$D$5,IF($A4143&lt;1800,'BM011'!$D$5,IF($A4143&lt;2000,'BM011'!$D$5,$A4143))),'BM011'!$D$5:$U$607,'BM011'!U$609,0)="BRUG KOM",VLOOKUP($C4143,'BM010'!$C$5:$T$102,'BM010'!T$104,0),VLOOKUP(IF($A4143&lt;1500,'BM011'!$D$5,IF($A4143&lt;1800,'BM011'!$D$5,IF($A4143&lt;2000,'BM011'!$D$5,$A4143))),'BM011'!$D$5:$U$607,'BM011'!U$609,0))</f>
        <v>13980.75</v>
      </c>
      <c r="G4143">
        <f>SUMIFS(Baggrundsvariable!D$3:D$296,Baggrundsvariable!$A$3:$A$296,Samlet!$C4143,Baggrundsvariable!$C$3:$C$296,Samlet!$E4143)</f>
        <v>242114</v>
      </c>
      <c r="H4143" s="8">
        <f>SUMIFS(Baggrundsvariable!E$3:E$296,Baggrundsvariable!$A$3:$A$296,Samlet!$C4143,Baggrundsvariable!$C$3:$C$296,Samlet!$E4143)</f>
        <v>0.51666666666666672</v>
      </c>
      <c r="I4143" s="8">
        <f>SUMIFS(Baggrundsvariable!F$3:F$296,Baggrundsvariable!$A$3:$A$296,Samlet!$C4143,Baggrundsvariable!$C$3:$C$296,Samlet!$E4143)</f>
        <v>4</v>
      </c>
      <c r="J4143" s="8">
        <f>SUMIFS(Baggrundsvariable!G$3:G$296,Baggrundsvariable!$A$3:$A$296,Samlet!$C4143,Baggrundsvariable!$C$3:$C$296,Samlet!$E4143)</f>
        <v>14.4</v>
      </c>
      <c r="K4143" s="8">
        <f>SUMIFS(Baggrundsvariable!H$3:H$296,Baggrundsvariable!$A$3:$A$296,Samlet!$C4143,Baggrundsvariable!$C$3:$C$296,Samlet!$E4143)</f>
        <v>13.8</v>
      </c>
      <c r="L4143" s="8">
        <f>SUMIFS(Baggrundsvariable!I$3:I$296,Baggrundsvariable!$A$3:$A$296,Samlet!$C4143,Baggrundsvariable!$C$3:$C$296,Samlet!$E4143)</f>
        <v>5.1006923266240785</v>
      </c>
    </row>
    <row r="4144" spans="1:12">
      <c r="A4144">
        <v>8900</v>
      </c>
      <c r="B4144" t="s">
        <v>1149</v>
      </c>
      <c r="C4144">
        <v>730</v>
      </c>
      <c r="D4144" t="s">
        <v>1322</v>
      </c>
      <c r="E4144">
        <v>2019</v>
      </c>
      <c r="F4144" s="15">
        <f>IF(VLOOKUP(IF($A4144&lt;1500,'BM011'!$D$5,IF($A4144&lt;1800,'BM011'!$D$5,IF($A4144&lt;2000,'BM011'!$D$5,$A4144))),'BM011'!$D$5:$U$607,'BM011'!U$609,0)="BRUG KOM",VLOOKUP($C4144,'BM010'!$C$5:$T$102,'BM010'!T$104,0),VLOOKUP(IF($A4144&lt;1500,'BM011'!$D$5,IF($A4144&lt;1800,'BM011'!$D$5,IF($A4144&lt;2000,'BM011'!$D$5,$A4144))),'BM011'!$D$5:$U$607,'BM011'!U$609,0))</f>
        <v>11867</v>
      </c>
      <c r="G4144">
        <f>SUMIFS(Baggrundsvariable!D$3:D$296,Baggrundsvariable!$A$3:$A$296,Samlet!$C4144,Baggrundsvariable!$C$3:$C$296,Samlet!$E4144)</f>
        <v>216009</v>
      </c>
      <c r="H4144" s="8">
        <f>SUMIFS(Baggrundsvariable!E$3:E$296,Baggrundsvariable!$A$3:$A$296,Samlet!$C4144,Baggrundsvariable!$C$3:$C$296,Samlet!$E4144)</f>
        <v>0.66666666666666663</v>
      </c>
      <c r="I4144" s="8">
        <f>SUMIFS(Baggrundsvariable!F$3:F$296,Baggrundsvariable!$A$3:$A$296,Samlet!$C4144,Baggrundsvariable!$C$3:$C$296,Samlet!$E4144)</f>
        <v>6.2</v>
      </c>
      <c r="J4144" s="8">
        <f>SUMIFS(Baggrundsvariable!G$3:G$296,Baggrundsvariable!$A$3:$A$296,Samlet!$C4144,Baggrundsvariable!$C$3:$C$296,Samlet!$E4144)</f>
        <v>22.4</v>
      </c>
      <c r="K4144" s="8">
        <f>SUMIFS(Baggrundsvariable!H$3:H$296,Baggrundsvariable!$A$3:$A$296,Samlet!$C4144,Baggrundsvariable!$C$3:$C$296,Samlet!$E4144)</f>
        <v>14.7</v>
      </c>
      <c r="L4144" s="8">
        <f>SUMIFS(Baggrundsvariable!I$3:I$296,Baggrundsvariable!$A$3:$A$296,Samlet!$C4144,Baggrundsvariable!$C$3:$C$296,Samlet!$E4144)</f>
        <v>6.0520497725311584</v>
      </c>
    </row>
    <row r="4145" spans="1:12">
      <c r="A4145">
        <v>8920</v>
      </c>
      <c r="B4145" t="s">
        <v>1150</v>
      </c>
      <c r="C4145">
        <v>730</v>
      </c>
      <c r="D4145" t="s">
        <v>1322</v>
      </c>
      <c r="E4145">
        <v>2019</v>
      </c>
      <c r="F4145" s="15">
        <f>IF(VLOOKUP(IF($A4145&lt;1500,'BM011'!$D$5,IF($A4145&lt;1800,'BM011'!$D$5,IF($A4145&lt;2000,'BM011'!$D$5,$A4145))),'BM011'!$D$5:$U$607,'BM011'!U$609,0)="BRUG KOM",VLOOKUP($C4145,'BM010'!$C$5:$T$102,'BM010'!T$104,0),VLOOKUP(IF($A4145&lt;1500,'BM011'!$D$5,IF($A4145&lt;1800,'BM011'!$D$5,IF($A4145&lt;2000,'BM011'!$D$5,$A4145))),'BM011'!$D$5:$U$607,'BM011'!U$609,0))</f>
        <v>11173.5</v>
      </c>
      <c r="G4145">
        <f>SUMIFS(Baggrundsvariable!D$3:D$296,Baggrundsvariable!$A$3:$A$296,Samlet!$C4145,Baggrundsvariable!$C$3:$C$296,Samlet!$E4145)</f>
        <v>216009</v>
      </c>
      <c r="H4145" s="8">
        <f>SUMIFS(Baggrundsvariable!E$3:E$296,Baggrundsvariable!$A$3:$A$296,Samlet!$C4145,Baggrundsvariable!$C$3:$C$296,Samlet!$E4145)</f>
        <v>0.66666666666666663</v>
      </c>
      <c r="I4145" s="8">
        <f>SUMIFS(Baggrundsvariable!F$3:F$296,Baggrundsvariable!$A$3:$A$296,Samlet!$C4145,Baggrundsvariable!$C$3:$C$296,Samlet!$E4145)</f>
        <v>6.2</v>
      </c>
      <c r="J4145" s="8">
        <f>SUMIFS(Baggrundsvariable!G$3:G$296,Baggrundsvariable!$A$3:$A$296,Samlet!$C4145,Baggrundsvariable!$C$3:$C$296,Samlet!$E4145)</f>
        <v>22.4</v>
      </c>
      <c r="K4145" s="8">
        <f>SUMIFS(Baggrundsvariable!H$3:H$296,Baggrundsvariable!$A$3:$A$296,Samlet!$C4145,Baggrundsvariable!$C$3:$C$296,Samlet!$E4145)</f>
        <v>14.7</v>
      </c>
      <c r="L4145" s="8">
        <f>SUMIFS(Baggrundsvariable!I$3:I$296,Baggrundsvariable!$A$3:$A$296,Samlet!$C4145,Baggrundsvariable!$C$3:$C$296,Samlet!$E4145)</f>
        <v>6.0520497725311584</v>
      </c>
    </row>
    <row r="4146" spans="1:12">
      <c r="A4146">
        <v>8930</v>
      </c>
      <c r="B4146" t="s">
        <v>1151</v>
      </c>
      <c r="C4146">
        <v>730</v>
      </c>
      <c r="D4146" t="s">
        <v>1322</v>
      </c>
      <c r="E4146">
        <v>2019</v>
      </c>
      <c r="F4146" s="15">
        <f>IF(VLOOKUP(IF($A4146&lt;1500,'BM011'!$D$5,IF($A4146&lt;1800,'BM011'!$D$5,IF($A4146&lt;2000,'BM011'!$D$5,$A4146))),'BM011'!$D$5:$U$607,'BM011'!U$609,0)="BRUG KOM",VLOOKUP($C4146,'BM010'!$C$5:$T$102,'BM010'!T$104,0),VLOOKUP(IF($A4146&lt;1500,'BM011'!$D$5,IF($A4146&lt;1800,'BM011'!$D$5,IF($A4146&lt;2000,'BM011'!$D$5,$A4146))),'BM011'!$D$5:$U$607,'BM011'!U$609,0))</f>
        <v>10202.25</v>
      </c>
      <c r="G4146">
        <f>SUMIFS(Baggrundsvariable!D$3:D$296,Baggrundsvariable!$A$3:$A$296,Samlet!$C4146,Baggrundsvariable!$C$3:$C$296,Samlet!$E4146)</f>
        <v>216009</v>
      </c>
      <c r="H4146" s="8">
        <f>SUMIFS(Baggrundsvariable!E$3:E$296,Baggrundsvariable!$A$3:$A$296,Samlet!$C4146,Baggrundsvariable!$C$3:$C$296,Samlet!$E4146)</f>
        <v>0.66666666666666663</v>
      </c>
      <c r="I4146" s="8">
        <f>SUMIFS(Baggrundsvariable!F$3:F$296,Baggrundsvariable!$A$3:$A$296,Samlet!$C4146,Baggrundsvariable!$C$3:$C$296,Samlet!$E4146)</f>
        <v>6.2</v>
      </c>
      <c r="J4146" s="8">
        <f>SUMIFS(Baggrundsvariable!G$3:G$296,Baggrundsvariable!$A$3:$A$296,Samlet!$C4146,Baggrundsvariable!$C$3:$C$296,Samlet!$E4146)</f>
        <v>22.4</v>
      </c>
      <c r="K4146" s="8">
        <f>SUMIFS(Baggrundsvariable!H$3:H$296,Baggrundsvariable!$A$3:$A$296,Samlet!$C4146,Baggrundsvariable!$C$3:$C$296,Samlet!$E4146)</f>
        <v>14.7</v>
      </c>
      <c r="L4146" s="8">
        <f>SUMIFS(Baggrundsvariable!I$3:I$296,Baggrundsvariable!$A$3:$A$296,Samlet!$C4146,Baggrundsvariable!$C$3:$C$296,Samlet!$E4146)</f>
        <v>6.0520497725311584</v>
      </c>
    </row>
    <row r="4147" spans="1:12">
      <c r="A4147">
        <v>8940</v>
      </c>
      <c r="B4147" t="s">
        <v>1152</v>
      </c>
      <c r="C4147">
        <v>710</v>
      </c>
      <c r="D4147" t="s">
        <v>1318</v>
      </c>
      <c r="E4147">
        <v>2019</v>
      </c>
      <c r="F4147" s="15">
        <f>IF(VLOOKUP(IF($A4147&lt;1500,'BM011'!$D$5,IF($A4147&lt;1800,'BM011'!$D$5,IF($A4147&lt;2000,'BM011'!$D$5,$A4147))),'BM011'!$D$5:$U$607,'BM011'!U$609,0)="BRUG KOM",VLOOKUP($C4147,'BM010'!$C$5:$T$102,'BM010'!T$104,0),VLOOKUP(IF($A4147&lt;1500,'BM011'!$D$5,IF($A4147&lt;1800,'BM011'!$D$5,IF($A4147&lt;2000,'BM011'!$D$5,$A4147))),'BM011'!$D$5:$U$607,'BM011'!U$609,0))</f>
        <v>10538.25</v>
      </c>
      <c r="G4147">
        <f>SUMIFS(Baggrundsvariable!D$3:D$296,Baggrundsvariable!$A$3:$A$296,Samlet!$C4147,Baggrundsvariable!$C$3:$C$296,Samlet!$E4147)</f>
        <v>243703</v>
      </c>
      <c r="H4147" s="8">
        <f>SUMIFS(Baggrundsvariable!E$3:E$296,Baggrundsvariable!$A$3:$A$296,Samlet!$C4147,Baggrundsvariable!$C$3:$C$296,Samlet!$E4147)</f>
        <v>0.37499999999999994</v>
      </c>
      <c r="I4147" s="8">
        <f>SUMIFS(Baggrundsvariable!F$3:F$296,Baggrundsvariable!$A$3:$A$296,Samlet!$C4147,Baggrundsvariable!$C$3:$C$296,Samlet!$E4147)</f>
        <v>4</v>
      </c>
      <c r="J4147" s="8">
        <f>SUMIFS(Baggrundsvariable!G$3:G$296,Baggrundsvariable!$A$3:$A$296,Samlet!$C4147,Baggrundsvariable!$C$3:$C$296,Samlet!$E4147)</f>
        <v>9.9</v>
      </c>
      <c r="K4147" s="8">
        <f>SUMIFS(Baggrundsvariable!H$3:H$296,Baggrundsvariable!$A$3:$A$296,Samlet!$C4147,Baggrundsvariable!$C$3:$C$296,Samlet!$E4147)</f>
        <v>11.4</v>
      </c>
      <c r="L4147" s="8">
        <f>SUMIFS(Baggrundsvariable!I$3:I$296,Baggrundsvariable!$A$3:$A$296,Samlet!$C4147,Baggrundsvariable!$C$3:$C$296,Samlet!$E4147)</f>
        <v>4.0693437259330851</v>
      </c>
    </row>
    <row r="4148" spans="1:12">
      <c r="A4148">
        <v>8940</v>
      </c>
      <c r="B4148" t="s">
        <v>1152</v>
      </c>
      <c r="C4148">
        <v>730</v>
      </c>
      <c r="D4148" t="s">
        <v>1322</v>
      </c>
      <c r="E4148">
        <v>2019</v>
      </c>
      <c r="F4148" s="15">
        <f>IF(VLOOKUP(IF($A4148&lt;1500,'BM011'!$D$5,IF($A4148&lt;1800,'BM011'!$D$5,IF($A4148&lt;2000,'BM011'!$D$5,$A4148))),'BM011'!$D$5:$U$607,'BM011'!U$609,0)="BRUG KOM",VLOOKUP($C4148,'BM010'!$C$5:$T$102,'BM010'!T$104,0),VLOOKUP(IF($A4148&lt;1500,'BM011'!$D$5,IF($A4148&lt;1800,'BM011'!$D$5,IF($A4148&lt;2000,'BM011'!$D$5,$A4148))),'BM011'!$D$5:$U$607,'BM011'!U$609,0))</f>
        <v>10538.25</v>
      </c>
      <c r="G4148">
        <f>SUMIFS(Baggrundsvariable!D$3:D$296,Baggrundsvariable!$A$3:$A$296,Samlet!$C4148,Baggrundsvariable!$C$3:$C$296,Samlet!$E4148)</f>
        <v>216009</v>
      </c>
      <c r="H4148" s="8">
        <f>SUMIFS(Baggrundsvariable!E$3:E$296,Baggrundsvariable!$A$3:$A$296,Samlet!$C4148,Baggrundsvariable!$C$3:$C$296,Samlet!$E4148)</f>
        <v>0.66666666666666663</v>
      </c>
      <c r="I4148" s="8">
        <f>SUMIFS(Baggrundsvariable!F$3:F$296,Baggrundsvariable!$A$3:$A$296,Samlet!$C4148,Baggrundsvariable!$C$3:$C$296,Samlet!$E4148)</f>
        <v>6.2</v>
      </c>
      <c r="J4148" s="8">
        <f>SUMIFS(Baggrundsvariable!G$3:G$296,Baggrundsvariable!$A$3:$A$296,Samlet!$C4148,Baggrundsvariable!$C$3:$C$296,Samlet!$E4148)</f>
        <v>22.4</v>
      </c>
      <c r="K4148" s="8">
        <f>SUMIFS(Baggrundsvariable!H$3:H$296,Baggrundsvariable!$A$3:$A$296,Samlet!$C4148,Baggrundsvariable!$C$3:$C$296,Samlet!$E4148)</f>
        <v>14.7</v>
      </c>
      <c r="L4148" s="8">
        <f>SUMIFS(Baggrundsvariable!I$3:I$296,Baggrundsvariable!$A$3:$A$296,Samlet!$C4148,Baggrundsvariable!$C$3:$C$296,Samlet!$E4148)</f>
        <v>6.0520497725311584</v>
      </c>
    </row>
    <row r="4149" spans="1:12">
      <c r="A4149">
        <v>8950</v>
      </c>
      <c r="B4149" t="s">
        <v>1153</v>
      </c>
      <c r="C4149">
        <v>707</v>
      </c>
      <c r="D4149" t="s">
        <v>1320</v>
      </c>
      <c r="E4149">
        <v>2019</v>
      </c>
      <c r="F4149" s="15">
        <f>IF(VLOOKUP(IF($A4149&lt;1500,'BM011'!$D$5,IF($A4149&lt;1800,'BM011'!$D$5,IF($A4149&lt;2000,'BM011'!$D$5,$A4149))),'BM011'!$D$5:$U$607,'BM011'!U$609,0)="BRUG KOM",VLOOKUP($C4149,'BM010'!$C$5:$T$102,'BM010'!T$104,0),VLOOKUP(IF($A4149&lt;1500,'BM011'!$D$5,IF($A4149&lt;1800,'BM011'!$D$5,IF($A4149&lt;2000,'BM011'!$D$5,$A4149))),'BM011'!$D$5:$U$607,'BM011'!U$609,0))</f>
        <v>5149</v>
      </c>
      <c r="G4149">
        <f>SUMIFS(Baggrundsvariable!D$3:D$296,Baggrundsvariable!$A$3:$A$296,Samlet!$C4149,Baggrundsvariable!$C$3:$C$296,Samlet!$E4149)</f>
        <v>207855</v>
      </c>
      <c r="H4149" s="8">
        <f>SUMIFS(Baggrundsvariable!E$3:E$296,Baggrundsvariable!$A$3:$A$296,Samlet!$C4149,Baggrundsvariable!$C$3:$C$296,Samlet!$E4149)</f>
        <v>0.75</v>
      </c>
      <c r="I4149" s="8">
        <f>SUMIFS(Baggrundsvariable!F$3:F$296,Baggrundsvariable!$A$3:$A$296,Samlet!$C4149,Baggrundsvariable!$C$3:$C$296,Samlet!$E4149)</f>
        <v>8.1999999999999993</v>
      </c>
      <c r="J4149" s="8">
        <f>SUMIFS(Baggrundsvariable!G$3:G$296,Baggrundsvariable!$A$3:$A$296,Samlet!$C4149,Baggrundsvariable!$C$3:$C$296,Samlet!$E4149)</f>
        <v>21.7</v>
      </c>
      <c r="K4149" s="8">
        <f>SUMIFS(Baggrundsvariable!H$3:H$296,Baggrundsvariable!$A$3:$A$296,Samlet!$C4149,Baggrundsvariable!$C$3:$C$296,Samlet!$E4149)</f>
        <v>14.7</v>
      </c>
      <c r="L4149" s="8">
        <f>SUMIFS(Baggrundsvariable!I$3:I$296,Baggrundsvariable!$A$3:$A$296,Samlet!$C4149,Baggrundsvariable!$C$3:$C$296,Samlet!$E4149)</f>
        <v>4.331983266274082</v>
      </c>
    </row>
    <row r="4150" spans="1:12">
      <c r="A4150">
        <v>8960</v>
      </c>
      <c r="B4150" t="s">
        <v>1154</v>
      </c>
      <c r="C4150">
        <v>710</v>
      </c>
      <c r="D4150" t="s">
        <v>1318</v>
      </c>
      <c r="E4150">
        <v>2019</v>
      </c>
      <c r="F4150" s="15">
        <f>IF(VLOOKUP(IF($A4150&lt;1500,'BM011'!$D$5,IF($A4150&lt;1800,'BM011'!$D$5,IF($A4150&lt;2000,'BM011'!$D$5,$A4150))),'BM011'!$D$5:$U$607,'BM011'!U$609,0)="BRUG KOM",VLOOKUP($C4150,'BM010'!$C$5:$T$102,'BM010'!T$104,0),VLOOKUP(IF($A4150&lt;1500,'BM011'!$D$5,IF($A4150&lt;1800,'BM011'!$D$5,IF($A4150&lt;2000,'BM011'!$D$5,$A4150))),'BM011'!$D$5:$U$607,'BM011'!U$609,0))</f>
        <v>12147.5</v>
      </c>
      <c r="G4150">
        <f>SUMIFS(Baggrundsvariable!D$3:D$296,Baggrundsvariable!$A$3:$A$296,Samlet!$C4150,Baggrundsvariable!$C$3:$C$296,Samlet!$E4150)</f>
        <v>243703</v>
      </c>
      <c r="H4150" s="8">
        <f>SUMIFS(Baggrundsvariable!E$3:E$296,Baggrundsvariable!$A$3:$A$296,Samlet!$C4150,Baggrundsvariable!$C$3:$C$296,Samlet!$E4150)</f>
        <v>0.37499999999999994</v>
      </c>
      <c r="I4150" s="8">
        <f>SUMIFS(Baggrundsvariable!F$3:F$296,Baggrundsvariable!$A$3:$A$296,Samlet!$C4150,Baggrundsvariable!$C$3:$C$296,Samlet!$E4150)</f>
        <v>4</v>
      </c>
      <c r="J4150" s="8">
        <f>SUMIFS(Baggrundsvariable!G$3:G$296,Baggrundsvariable!$A$3:$A$296,Samlet!$C4150,Baggrundsvariable!$C$3:$C$296,Samlet!$E4150)</f>
        <v>9.9</v>
      </c>
      <c r="K4150" s="8">
        <f>SUMIFS(Baggrundsvariable!H$3:H$296,Baggrundsvariable!$A$3:$A$296,Samlet!$C4150,Baggrundsvariable!$C$3:$C$296,Samlet!$E4150)</f>
        <v>11.4</v>
      </c>
      <c r="L4150" s="8">
        <f>SUMIFS(Baggrundsvariable!I$3:I$296,Baggrundsvariable!$A$3:$A$296,Samlet!$C4150,Baggrundsvariable!$C$3:$C$296,Samlet!$E4150)</f>
        <v>4.0693437259330851</v>
      </c>
    </row>
    <row r="4151" spans="1:12">
      <c r="A4151">
        <v>8960</v>
      </c>
      <c r="B4151" t="s">
        <v>1154</v>
      </c>
      <c r="C4151">
        <v>730</v>
      </c>
      <c r="D4151" t="s">
        <v>1322</v>
      </c>
      <c r="E4151">
        <v>2019</v>
      </c>
      <c r="F4151" s="15">
        <f>IF(VLOOKUP(IF($A4151&lt;1500,'BM011'!$D$5,IF($A4151&lt;1800,'BM011'!$D$5,IF($A4151&lt;2000,'BM011'!$D$5,$A4151))),'BM011'!$D$5:$U$607,'BM011'!U$609,0)="BRUG KOM",VLOOKUP($C4151,'BM010'!$C$5:$T$102,'BM010'!T$104,0),VLOOKUP(IF($A4151&lt;1500,'BM011'!$D$5,IF($A4151&lt;1800,'BM011'!$D$5,IF($A4151&lt;2000,'BM011'!$D$5,$A4151))),'BM011'!$D$5:$U$607,'BM011'!U$609,0))</f>
        <v>12147.5</v>
      </c>
      <c r="G4151">
        <f>SUMIFS(Baggrundsvariable!D$3:D$296,Baggrundsvariable!$A$3:$A$296,Samlet!$C4151,Baggrundsvariable!$C$3:$C$296,Samlet!$E4151)</f>
        <v>216009</v>
      </c>
      <c r="H4151" s="8">
        <f>SUMIFS(Baggrundsvariable!E$3:E$296,Baggrundsvariable!$A$3:$A$296,Samlet!$C4151,Baggrundsvariable!$C$3:$C$296,Samlet!$E4151)</f>
        <v>0.66666666666666663</v>
      </c>
      <c r="I4151" s="8">
        <f>SUMIFS(Baggrundsvariable!F$3:F$296,Baggrundsvariable!$A$3:$A$296,Samlet!$C4151,Baggrundsvariable!$C$3:$C$296,Samlet!$E4151)</f>
        <v>6.2</v>
      </c>
      <c r="J4151" s="8">
        <f>SUMIFS(Baggrundsvariable!G$3:G$296,Baggrundsvariable!$A$3:$A$296,Samlet!$C4151,Baggrundsvariable!$C$3:$C$296,Samlet!$E4151)</f>
        <v>22.4</v>
      </c>
      <c r="K4151" s="8">
        <f>SUMIFS(Baggrundsvariable!H$3:H$296,Baggrundsvariable!$A$3:$A$296,Samlet!$C4151,Baggrundsvariable!$C$3:$C$296,Samlet!$E4151)</f>
        <v>14.7</v>
      </c>
      <c r="L4151" s="8">
        <f>SUMIFS(Baggrundsvariable!I$3:I$296,Baggrundsvariable!$A$3:$A$296,Samlet!$C4151,Baggrundsvariable!$C$3:$C$296,Samlet!$E4151)</f>
        <v>6.0520497725311584</v>
      </c>
    </row>
    <row r="4152" spans="1:12">
      <c r="A4152">
        <v>8961</v>
      </c>
      <c r="B4152" t="s">
        <v>1155</v>
      </c>
      <c r="C4152">
        <v>707</v>
      </c>
      <c r="D4152" t="s">
        <v>1320</v>
      </c>
      <c r="E4152">
        <v>2019</v>
      </c>
      <c r="F4152" s="15">
        <f>IF(VLOOKUP(IF($A4152&lt;1500,'BM011'!$D$5,IF($A4152&lt;1800,'BM011'!$D$5,IF($A4152&lt;2000,'BM011'!$D$5,$A4152))),'BM011'!$D$5:$U$607,'BM011'!U$609,0)="BRUG KOM",VLOOKUP($C4152,'BM010'!$C$5:$T$102,'BM010'!T$104,0),VLOOKUP(IF($A4152&lt;1500,'BM011'!$D$5,IF($A4152&lt;1800,'BM011'!$D$5,IF($A4152&lt;2000,'BM011'!$D$5,$A4152))),'BM011'!$D$5:$U$607,'BM011'!U$609,0))</f>
        <v>5559</v>
      </c>
      <c r="G4152">
        <f>SUMIFS(Baggrundsvariable!D$3:D$296,Baggrundsvariable!$A$3:$A$296,Samlet!$C4152,Baggrundsvariable!$C$3:$C$296,Samlet!$E4152)</f>
        <v>207855</v>
      </c>
      <c r="H4152" s="8">
        <f>SUMIFS(Baggrundsvariable!E$3:E$296,Baggrundsvariable!$A$3:$A$296,Samlet!$C4152,Baggrundsvariable!$C$3:$C$296,Samlet!$E4152)</f>
        <v>0.75</v>
      </c>
      <c r="I4152" s="8">
        <f>SUMIFS(Baggrundsvariable!F$3:F$296,Baggrundsvariable!$A$3:$A$296,Samlet!$C4152,Baggrundsvariable!$C$3:$C$296,Samlet!$E4152)</f>
        <v>8.1999999999999993</v>
      </c>
      <c r="J4152" s="8">
        <f>SUMIFS(Baggrundsvariable!G$3:G$296,Baggrundsvariable!$A$3:$A$296,Samlet!$C4152,Baggrundsvariable!$C$3:$C$296,Samlet!$E4152)</f>
        <v>21.7</v>
      </c>
      <c r="K4152" s="8">
        <f>SUMIFS(Baggrundsvariable!H$3:H$296,Baggrundsvariable!$A$3:$A$296,Samlet!$C4152,Baggrundsvariable!$C$3:$C$296,Samlet!$E4152)</f>
        <v>14.7</v>
      </c>
      <c r="L4152" s="8">
        <f>SUMIFS(Baggrundsvariable!I$3:I$296,Baggrundsvariable!$A$3:$A$296,Samlet!$C4152,Baggrundsvariable!$C$3:$C$296,Samlet!$E4152)</f>
        <v>4.331983266274082</v>
      </c>
    </row>
    <row r="4153" spans="1:12">
      <c r="A4153">
        <v>8963</v>
      </c>
      <c r="B4153" t="s">
        <v>1156</v>
      </c>
      <c r="C4153">
        <v>706</v>
      </c>
      <c r="D4153" t="s">
        <v>1319</v>
      </c>
      <c r="E4153">
        <v>2019</v>
      </c>
      <c r="F4153" s="15">
        <f>IF(VLOOKUP(IF($A4153&lt;1500,'BM011'!$D$5,IF($A4153&lt;1800,'BM011'!$D$5,IF($A4153&lt;2000,'BM011'!$D$5,$A4153))),'BM011'!$D$5:$U$607,'BM011'!U$609,0)="BRUG KOM",VLOOKUP($C4153,'BM010'!$C$5:$T$102,'BM010'!T$104,0),VLOOKUP(IF($A4153&lt;1500,'BM011'!$D$5,IF($A4153&lt;1800,'BM011'!$D$5,IF($A4153&lt;2000,'BM011'!$D$5,$A4153))),'BM011'!$D$5:$U$607,'BM011'!U$609,0))</f>
        <v>8969.75</v>
      </c>
      <c r="G4153">
        <f>SUMIFS(Baggrundsvariable!D$3:D$296,Baggrundsvariable!$A$3:$A$296,Samlet!$C4153,Baggrundsvariable!$C$3:$C$296,Samlet!$E4153)</f>
        <v>230006</v>
      </c>
      <c r="H4153" s="8">
        <f>SUMIFS(Baggrundsvariable!E$3:E$296,Baggrundsvariable!$A$3:$A$296,Samlet!$C4153,Baggrundsvariable!$C$3:$C$296,Samlet!$E4153)</f>
        <v>0.5</v>
      </c>
      <c r="I4153" s="8">
        <f>SUMIFS(Baggrundsvariable!F$3:F$296,Baggrundsvariable!$A$3:$A$296,Samlet!$C4153,Baggrundsvariable!$C$3:$C$296,Samlet!$E4153)</f>
        <v>3.1</v>
      </c>
      <c r="J4153" s="8">
        <f>SUMIFS(Baggrundsvariable!G$3:G$296,Baggrundsvariable!$A$3:$A$296,Samlet!$C4153,Baggrundsvariable!$C$3:$C$296,Samlet!$E4153)</f>
        <v>16.3</v>
      </c>
      <c r="K4153" s="8">
        <f>SUMIFS(Baggrundsvariable!H$3:H$296,Baggrundsvariable!$A$3:$A$296,Samlet!$C4153,Baggrundsvariable!$C$3:$C$296,Samlet!$E4153)</f>
        <v>14</v>
      </c>
      <c r="L4153" s="8">
        <f>SUMIFS(Baggrundsvariable!I$3:I$296,Baggrundsvariable!$A$3:$A$296,Samlet!$C4153,Baggrundsvariable!$C$3:$C$296,Samlet!$E4153)</f>
        <v>3.9736219141021301</v>
      </c>
    </row>
    <row r="4154" spans="1:12">
      <c r="A4154">
        <v>8963</v>
      </c>
      <c r="B4154" t="s">
        <v>1156</v>
      </c>
      <c r="C4154">
        <v>707</v>
      </c>
      <c r="D4154" t="s">
        <v>1320</v>
      </c>
      <c r="E4154">
        <v>2019</v>
      </c>
      <c r="F4154" s="15">
        <f>IF(VLOOKUP(IF($A4154&lt;1500,'BM011'!$D$5,IF($A4154&lt;1800,'BM011'!$D$5,IF($A4154&lt;2000,'BM011'!$D$5,$A4154))),'BM011'!$D$5:$U$607,'BM011'!U$609,0)="BRUG KOM",VLOOKUP($C4154,'BM010'!$C$5:$T$102,'BM010'!T$104,0),VLOOKUP(IF($A4154&lt;1500,'BM011'!$D$5,IF($A4154&lt;1800,'BM011'!$D$5,IF($A4154&lt;2000,'BM011'!$D$5,$A4154))),'BM011'!$D$5:$U$607,'BM011'!U$609,0))</f>
        <v>8969.75</v>
      </c>
      <c r="G4154">
        <f>SUMIFS(Baggrundsvariable!D$3:D$296,Baggrundsvariable!$A$3:$A$296,Samlet!$C4154,Baggrundsvariable!$C$3:$C$296,Samlet!$E4154)</f>
        <v>207855</v>
      </c>
      <c r="H4154" s="8">
        <f>SUMIFS(Baggrundsvariable!E$3:E$296,Baggrundsvariable!$A$3:$A$296,Samlet!$C4154,Baggrundsvariable!$C$3:$C$296,Samlet!$E4154)</f>
        <v>0.75</v>
      </c>
      <c r="I4154" s="8">
        <f>SUMIFS(Baggrundsvariable!F$3:F$296,Baggrundsvariable!$A$3:$A$296,Samlet!$C4154,Baggrundsvariable!$C$3:$C$296,Samlet!$E4154)</f>
        <v>8.1999999999999993</v>
      </c>
      <c r="J4154" s="8">
        <f>SUMIFS(Baggrundsvariable!G$3:G$296,Baggrundsvariable!$A$3:$A$296,Samlet!$C4154,Baggrundsvariable!$C$3:$C$296,Samlet!$E4154)</f>
        <v>21.7</v>
      </c>
      <c r="K4154" s="8">
        <f>SUMIFS(Baggrundsvariable!H$3:H$296,Baggrundsvariable!$A$3:$A$296,Samlet!$C4154,Baggrundsvariable!$C$3:$C$296,Samlet!$E4154)</f>
        <v>14.7</v>
      </c>
      <c r="L4154" s="8">
        <f>SUMIFS(Baggrundsvariable!I$3:I$296,Baggrundsvariable!$A$3:$A$296,Samlet!$C4154,Baggrundsvariable!$C$3:$C$296,Samlet!$E4154)</f>
        <v>4.331983266274082</v>
      </c>
    </row>
    <row r="4155" spans="1:12">
      <c r="A4155">
        <v>8970</v>
      </c>
      <c r="B4155" t="s">
        <v>1157</v>
      </c>
      <c r="C4155">
        <v>846</v>
      </c>
      <c r="D4155" t="s">
        <v>1323</v>
      </c>
      <c r="E4155">
        <v>2019</v>
      </c>
      <c r="F4155" s="15">
        <f>IF(VLOOKUP(IF($A4155&lt;1500,'BM011'!$D$5,IF($A4155&lt;1800,'BM011'!$D$5,IF($A4155&lt;2000,'BM011'!$D$5,$A4155))),'BM011'!$D$5:$U$607,'BM011'!U$609,0)="BRUG KOM",VLOOKUP($C4155,'BM010'!$C$5:$T$102,'BM010'!T$104,0),VLOOKUP(IF($A4155&lt;1500,'BM011'!$D$5,IF($A4155&lt;1800,'BM011'!$D$5,IF($A4155&lt;2000,'BM011'!$D$5,$A4155))),'BM011'!$D$5:$U$607,'BM011'!U$609,0))</f>
        <v>3935.75</v>
      </c>
      <c r="G4155">
        <f>SUMIFS(Baggrundsvariable!D$3:D$296,Baggrundsvariable!$A$3:$A$296,Samlet!$C4155,Baggrundsvariable!$C$3:$C$296,Samlet!$E4155)</f>
        <v>216354</v>
      </c>
      <c r="H4155" s="8">
        <f>SUMIFS(Baggrundsvariable!E$3:E$296,Baggrundsvariable!$A$3:$A$296,Samlet!$C4155,Baggrundsvariable!$C$3:$C$296,Samlet!$E4155)</f>
        <v>0.64999999999999991</v>
      </c>
      <c r="I4155" s="8">
        <f>SUMIFS(Baggrundsvariable!F$3:F$296,Baggrundsvariable!$A$3:$A$296,Samlet!$C4155,Baggrundsvariable!$C$3:$C$296,Samlet!$E4155)</f>
        <v>4.7</v>
      </c>
      <c r="J4155" s="8">
        <f>SUMIFS(Baggrundsvariable!G$3:G$296,Baggrundsvariable!$A$3:$A$296,Samlet!$C4155,Baggrundsvariable!$C$3:$C$296,Samlet!$E4155)</f>
        <v>19.8</v>
      </c>
      <c r="K4155" s="8">
        <f>SUMIFS(Baggrundsvariable!H$3:H$296,Baggrundsvariable!$A$3:$A$296,Samlet!$C4155,Baggrundsvariable!$C$3:$C$296,Samlet!$E4155)</f>
        <v>14.1</v>
      </c>
      <c r="L4155" s="8">
        <f>SUMIFS(Baggrundsvariable!I$3:I$296,Baggrundsvariable!$A$3:$A$296,Samlet!$C4155,Baggrundsvariable!$C$3:$C$296,Samlet!$E4155)</f>
        <v>4.6706244188541595</v>
      </c>
    </row>
    <row r="4156" spans="1:12">
      <c r="A4156">
        <v>8970</v>
      </c>
      <c r="B4156" t="s">
        <v>1157</v>
      </c>
      <c r="C4156">
        <v>730</v>
      </c>
      <c r="D4156" t="s">
        <v>1322</v>
      </c>
      <c r="E4156">
        <v>2019</v>
      </c>
      <c r="F4156" s="15">
        <f>IF(VLOOKUP(IF($A4156&lt;1500,'BM011'!$D$5,IF($A4156&lt;1800,'BM011'!$D$5,IF($A4156&lt;2000,'BM011'!$D$5,$A4156))),'BM011'!$D$5:$U$607,'BM011'!U$609,0)="BRUG KOM",VLOOKUP($C4156,'BM010'!$C$5:$T$102,'BM010'!T$104,0),VLOOKUP(IF($A4156&lt;1500,'BM011'!$D$5,IF($A4156&lt;1800,'BM011'!$D$5,IF($A4156&lt;2000,'BM011'!$D$5,$A4156))),'BM011'!$D$5:$U$607,'BM011'!U$609,0))</f>
        <v>3935.75</v>
      </c>
      <c r="G4156">
        <f>SUMIFS(Baggrundsvariable!D$3:D$296,Baggrundsvariable!$A$3:$A$296,Samlet!$C4156,Baggrundsvariable!$C$3:$C$296,Samlet!$E4156)</f>
        <v>216009</v>
      </c>
      <c r="H4156" s="8">
        <f>SUMIFS(Baggrundsvariable!E$3:E$296,Baggrundsvariable!$A$3:$A$296,Samlet!$C4156,Baggrundsvariable!$C$3:$C$296,Samlet!$E4156)</f>
        <v>0.66666666666666663</v>
      </c>
      <c r="I4156" s="8">
        <f>SUMIFS(Baggrundsvariable!F$3:F$296,Baggrundsvariable!$A$3:$A$296,Samlet!$C4156,Baggrundsvariable!$C$3:$C$296,Samlet!$E4156)</f>
        <v>6.2</v>
      </c>
      <c r="J4156" s="8">
        <f>SUMIFS(Baggrundsvariable!G$3:G$296,Baggrundsvariable!$A$3:$A$296,Samlet!$C4156,Baggrundsvariable!$C$3:$C$296,Samlet!$E4156)</f>
        <v>22.4</v>
      </c>
      <c r="K4156" s="8">
        <f>SUMIFS(Baggrundsvariable!H$3:H$296,Baggrundsvariable!$A$3:$A$296,Samlet!$C4156,Baggrundsvariable!$C$3:$C$296,Samlet!$E4156)</f>
        <v>14.7</v>
      </c>
      <c r="L4156" s="8">
        <f>SUMIFS(Baggrundsvariable!I$3:I$296,Baggrundsvariable!$A$3:$A$296,Samlet!$C4156,Baggrundsvariable!$C$3:$C$296,Samlet!$E4156)</f>
        <v>6.0520497725311584</v>
      </c>
    </row>
    <row r="4157" spans="1:12">
      <c r="A4157">
        <v>8981</v>
      </c>
      <c r="B4157" t="s">
        <v>1158</v>
      </c>
      <c r="C4157">
        <v>730</v>
      </c>
      <c r="D4157" t="s">
        <v>1322</v>
      </c>
      <c r="E4157">
        <v>2019</v>
      </c>
      <c r="F4157" s="15">
        <f>IF(VLOOKUP(IF($A4157&lt;1500,'BM011'!$D$5,IF($A4157&lt;1800,'BM011'!$D$5,IF($A4157&lt;2000,'BM011'!$D$5,$A4157))),'BM011'!$D$5:$U$607,'BM011'!U$609,0)="BRUG KOM",VLOOKUP($C4157,'BM010'!$C$5:$T$102,'BM010'!T$104,0),VLOOKUP(IF($A4157&lt;1500,'BM011'!$D$5,IF($A4157&lt;1800,'BM011'!$D$5,IF($A4157&lt;2000,'BM011'!$D$5,$A4157))),'BM011'!$D$5:$U$607,'BM011'!U$609,0))</f>
        <v>8022</v>
      </c>
      <c r="G4157">
        <f>SUMIFS(Baggrundsvariable!D$3:D$296,Baggrundsvariable!$A$3:$A$296,Samlet!$C4157,Baggrundsvariable!$C$3:$C$296,Samlet!$E4157)</f>
        <v>216009</v>
      </c>
      <c r="H4157" s="8">
        <f>SUMIFS(Baggrundsvariable!E$3:E$296,Baggrundsvariable!$A$3:$A$296,Samlet!$C4157,Baggrundsvariable!$C$3:$C$296,Samlet!$E4157)</f>
        <v>0.66666666666666663</v>
      </c>
      <c r="I4157" s="8">
        <f>SUMIFS(Baggrundsvariable!F$3:F$296,Baggrundsvariable!$A$3:$A$296,Samlet!$C4157,Baggrundsvariable!$C$3:$C$296,Samlet!$E4157)</f>
        <v>6.2</v>
      </c>
      <c r="J4157" s="8">
        <f>SUMIFS(Baggrundsvariable!G$3:G$296,Baggrundsvariable!$A$3:$A$296,Samlet!$C4157,Baggrundsvariable!$C$3:$C$296,Samlet!$E4157)</f>
        <v>22.4</v>
      </c>
      <c r="K4157" s="8">
        <f>SUMIFS(Baggrundsvariable!H$3:H$296,Baggrundsvariable!$A$3:$A$296,Samlet!$C4157,Baggrundsvariable!$C$3:$C$296,Samlet!$E4157)</f>
        <v>14.7</v>
      </c>
      <c r="L4157" s="8">
        <f>SUMIFS(Baggrundsvariable!I$3:I$296,Baggrundsvariable!$A$3:$A$296,Samlet!$C4157,Baggrundsvariable!$C$3:$C$296,Samlet!$E4157)</f>
        <v>6.0520497725311584</v>
      </c>
    </row>
    <row r="4158" spans="1:12">
      <c r="A4158">
        <v>8983</v>
      </c>
      <c r="B4158" t="s">
        <v>1159</v>
      </c>
      <c r="C4158">
        <v>730</v>
      </c>
      <c r="D4158" t="s">
        <v>1322</v>
      </c>
      <c r="E4158">
        <v>2019</v>
      </c>
      <c r="F4158" s="15">
        <f>IF(VLOOKUP(IF($A4158&lt;1500,'BM011'!$D$5,IF($A4158&lt;1800,'BM011'!$D$5,IF($A4158&lt;2000,'BM011'!$D$5,$A4158))),'BM011'!$D$5:$U$607,'BM011'!U$609,0)="BRUG KOM",VLOOKUP($C4158,'BM010'!$C$5:$T$102,'BM010'!T$104,0),VLOOKUP(IF($A4158&lt;1500,'BM011'!$D$5,IF($A4158&lt;1800,'BM011'!$D$5,IF($A4158&lt;2000,'BM011'!$D$5,$A4158))),'BM011'!$D$5:$U$607,'BM011'!U$609,0))</f>
        <v>5403</v>
      </c>
      <c r="G4158">
        <f>SUMIFS(Baggrundsvariable!D$3:D$296,Baggrundsvariable!$A$3:$A$296,Samlet!$C4158,Baggrundsvariable!$C$3:$C$296,Samlet!$E4158)</f>
        <v>216009</v>
      </c>
      <c r="H4158" s="8">
        <f>SUMIFS(Baggrundsvariable!E$3:E$296,Baggrundsvariable!$A$3:$A$296,Samlet!$C4158,Baggrundsvariable!$C$3:$C$296,Samlet!$E4158)</f>
        <v>0.66666666666666663</v>
      </c>
      <c r="I4158" s="8">
        <f>SUMIFS(Baggrundsvariable!F$3:F$296,Baggrundsvariable!$A$3:$A$296,Samlet!$C4158,Baggrundsvariable!$C$3:$C$296,Samlet!$E4158)</f>
        <v>6.2</v>
      </c>
      <c r="J4158" s="8">
        <f>SUMIFS(Baggrundsvariable!G$3:G$296,Baggrundsvariable!$A$3:$A$296,Samlet!$C4158,Baggrundsvariable!$C$3:$C$296,Samlet!$E4158)</f>
        <v>22.4</v>
      </c>
      <c r="K4158" s="8">
        <f>SUMIFS(Baggrundsvariable!H$3:H$296,Baggrundsvariable!$A$3:$A$296,Samlet!$C4158,Baggrundsvariable!$C$3:$C$296,Samlet!$E4158)</f>
        <v>14.7</v>
      </c>
      <c r="L4158" s="8">
        <f>SUMIFS(Baggrundsvariable!I$3:I$296,Baggrundsvariable!$A$3:$A$296,Samlet!$C4158,Baggrundsvariable!$C$3:$C$296,Samlet!$E4158)</f>
        <v>6.0520497725311584</v>
      </c>
    </row>
    <row r="4159" spans="1:12">
      <c r="A4159">
        <v>8990</v>
      </c>
      <c r="B4159" t="s">
        <v>1160</v>
      </c>
      <c r="C4159">
        <v>846</v>
      </c>
      <c r="D4159" t="s">
        <v>1323</v>
      </c>
      <c r="E4159">
        <v>2019</v>
      </c>
      <c r="F4159" s="15">
        <f>IF(VLOOKUP(IF($A4159&lt;1500,'BM011'!$D$5,IF($A4159&lt;1800,'BM011'!$D$5,IF($A4159&lt;2000,'BM011'!$D$5,$A4159))),'BM011'!$D$5:$U$607,'BM011'!U$609,0)="BRUG KOM",VLOOKUP($C4159,'BM010'!$C$5:$T$102,'BM010'!T$104,0),VLOOKUP(IF($A4159&lt;1500,'BM011'!$D$5,IF($A4159&lt;1800,'BM011'!$D$5,IF($A4159&lt;2000,'BM011'!$D$5,$A4159))),'BM011'!$D$5:$U$607,'BM011'!U$609,0))</f>
        <v>7280</v>
      </c>
      <c r="G4159">
        <f>SUMIFS(Baggrundsvariable!D$3:D$296,Baggrundsvariable!$A$3:$A$296,Samlet!$C4159,Baggrundsvariable!$C$3:$C$296,Samlet!$E4159)</f>
        <v>216354</v>
      </c>
      <c r="H4159" s="8">
        <f>SUMIFS(Baggrundsvariable!E$3:E$296,Baggrundsvariable!$A$3:$A$296,Samlet!$C4159,Baggrundsvariable!$C$3:$C$296,Samlet!$E4159)</f>
        <v>0.64999999999999991</v>
      </c>
      <c r="I4159" s="8">
        <f>SUMIFS(Baggrundsvariable!F$3:F$296,Baggrundsvariable!$A$3:$A$296,Samlet!$C4159,Baggrundsvariable!$C$3:$C$296,Samlet!$E4159)</f>
        <v>4.7</v>
      </c>
      <c r="J4159" s="8">
        <f>SUMIFS(Baggrundsvariable!G$3:G$296,Baggrundsvariable!$A$3:$A$296,Samlet!$C4159,Baggrundsvariable!$C$3:$C$296,Samlet!$E4159)</f>
        <v>19.8</v>
      </c>
      <c r="K4159" s="8">
        <f>SUMIFS(Baggrundsvariable!H$3:H$296,Baggrundsvariable!$A$3:$A$296,Samlet!$C4159,Baggrundsvariable!$C$3:$C$296,Samlet!$E4159)</f>
        <v>14.1</v>
      </c>
      <c r="L4159" s="8">
        <f>SUMIFS(Baggrundsvariable!I$3:I$296,Baggrundsvariable!$A$3:$A$296,Samlet!$C4159,Baggrundsvariable!$C$3:$C$296,Samlet!$E4159)</f>
        <v>4.6706244188541595</v>
      </c>
    </row>
    <row r="4160" spans="1:12">
      <c r="A4160">
        <v>8990</v>
      </c>
      <c r="B4160" t="s">
        <v>1160</v>
      </c>
      <c r="C4160">
        <v>730</v>
      </c>
      <c r="D4160" t="s">
        <v>1322</v>
      </c>
      <c r="E4160">
        <v>2019</v>
      </c>
      <c r="F4160" s="15">
        <f>IF(VLOOKUP(IF($A4160&lt;1500,'BM011'!$D$5,IF($A4160&lt;1800,'BM011'!$D$5,IF($A4160&lt;2000,'BM011'!$D$5,$A4160))),'BM011'!$D$5:$U$607,'BM011'!U$609,0)="BRUG KOM",VLOOKUP($C4160,'BM010'!$C$5:$T$102,'BM010'!T$104,0),VLOOKUP(IF($A4160&lt;1500,'BM011'!$D$5,IF($A4160&lt;1800,'BM011'!$D$5,IF($A4160&lt;2000,'BM011'!$D$5,$A4160))),'BM011'!$D$5:$U$607,'BM011'!U$609,0))</f>
        <v>7280</v>
      </c>
      <c r="G4160">
        <f>SUMIFS(Baggrundsvariable!D$3:D$296,Baggrundsvariable!$A$3:$A$296,Samlet!$C4160,Baggrundsvariable!$C$3:$C$296,Samlet!$E4160)</f>
        <v>216009</v>
      </c>
      <c r="H4160" s="8">
        <f>SUMIFS(Baggrundsvariable!E$3:E$296,Baggrundsvariable!$A$3:$A$296,Samlet!$C4160,Baggrundsvariable!$C$3:$C$296,Samlet!$E4160)</f>
        <v>0.66666666666666663</v>
      </c>
      <c r="I4160" s="8">
        <f>SUMIFS(Baggrundsvariable!F$3:F$296,Baggrundsvariable!$A$3:$A$296,Samlet!$C4160,Baggrundsvariable!$C$3:$C$296,Samlet!$E4160)</f>
        <v>6.2</v>
      </c>
      <c r="J4160" s="8">
        <f>SUMIFS(Baggrundsvariable!G$3:G$296,Baggrundsvariable!$A$3:$A$296,Samlet!$C4160,Baggrundsvariable!$C$3:$C$296,Samlet!$E4160)</f>
        <v>22.4</v>
      </c>
      <c r="K4160" s="8">
        <f>SUMIFS(Baggrundsvariable!H$3:H$296,Baggrundsvariable!$A$3:$A$296,Samlet!$C4160,Baggrundsvariable!$C$3:$C$296,Samlet!$E4160)</f>
        <v>14.7</v>
      </c>
      <c r="L4160" s="8">
        <f>SUMIFS(Baggrundsvariable!I$3:I$296,Baggrundsvariable!$A$3:$A$296,Samlet!$C4160,Baggrundsvariable!$C$3:$C$296,Samlet!$E4160)</f>
        <v>6.0520497725311584</v>
      </c>
    </row>
    <row r="4161" spans="1:12">
      <c r="A4161">
        <v>9000</v>
      </c>
      <c r="B4161" t="s">
        <v>1161</v>
      </c>
      <c r="C4161">
        <v>851</v>
      </c>
      <c r="D4161" t="s">
        <v>1324</v>
      </c>
      <c r="E4161">
        <v>2019</v>
      </c>
      <c r="F4161" s="15">
        <f>IF(VLOOKUP(IF($A4161&lt;1500,'BM011'!$D$5,IF($A4161&lt;1800,'BM011'!$D$5,IF($A4161&lt;2000,'BM011'!$D$5,$A4161))),'BM011'!$D$5:$U$607,'BM011'!U$609,0)="BRUG KOM",VLOOKUP($C4161,'BM010'!$C$5:$T$102,'BM010'!T$104,0),VLOOKUP(IF($A4161&lt;1500,'BM011'!$D$5,IF($A4161&lt;1800,'BM011'!$D$5,IF($A4161&lt;2000,'BM011'!$D$5,$A4161))),'BM011'!$D$5:$U$607,'BM011'!U$609,0))</f>
        <v>20526</v>
      </c>
      <c r="G4161">
        <f>SUMIFS(Baggrundsvariable!D$3:D$296,Baggrundsvariable!$A$3:$A$296,Samlet!$C4161,Baggrundsvariable!$C$3:$C$296,Samlet!$E4161)</f>
        <v>218056</v>
      </c>
      <c r="H4161" s="8">
        <f>SUMIFS(Baggrundsvariable!E$3:E$296,Baggrundsvariable!$A$3:$A$296,Samlet!$C4161,Baggrundsvariable!$C$3:$C$296,Samlet!$E4161)</f>
        <v>0.87500000000000011</v>
      </c>
      <c r="I4161" s="8">
        <f>SUMIFS(Baggrundsvariable!F$3:F$296,Baggrundsvariable!$A$3:$A$296,Samlet!$C4161,Baggrundsvariable!$C$3:$C$296,Samlet!$E4161)</f>
        <v>5.2</v>
      </c>
      <c r="J4161" s="8">
        <f>SUMIFS(Baggrundsvariable!G$3:G$296,Baggrundsvariable!$A$3:$A$296,Samlet!$C4161,Baggrundsvariable!$C$3:$C$296,Samlet!$E4161)</f>
        <v>22.9</v>
      </c>
      <c r="K4161" s="8">
        <f>SUMIFS(Baggrundsvariable!H$3:H$296,Baggrundsvariable!$A$3:$A$296,Samlet!$C4161,Baggrundsvariable!$C$3:$C$296,Samlet!$E4161)</f>
        <v>12.5</v>
      </c>
      <c r="L4161" s="8">
        <f>SUMIFS(Baggrundsvariable!I$3:I$296,Baggrundsvariable!$A$3:$A$296,Samlet!$C4161,Baggrundsvariable!$C$3:$C$296,Samlet!$E4161)</f>
        <v>7.0100196083654644</v>
      </c>
    </row>
    <row r="4162" spans="1:12">
      <c r="A4162">
        <v>9200</v>
      </c>
      <c r="B4162" t="s">
        <v>1162</v>
      </c>
      <c r="C4162">
        <v>851</v>
      </c>
      <c r="D4162" t="s">
        <v>1324</v>
      </c>
      <c r="E4162">
        <v>2019</v>
      </c>
      <c r="F4162" s="15">
        <f>IF(VLOOKUP(IF($A4162&lt;1500,'BM011'!$D$5,IF($A4162&lt;1800,'BM011'!$D$5,IF($A4162&lt;2000,'BM011'!$D$5,$A4162))),'BM011'!$D$5:$U$607,'BM011'!U$609,0)="BRUG KOM",VLOOKUP($C4162,'BM010'!$C$5:$T$102,'BM010'!T$104,0),VLOOKUP(IF($A4162&lt;1500,'BM011'!$D$5,IF($A4162&lt;1800,'BM011'!$D$5,IF($A4162&lt;2000,'BM011'!$D$5,$A4162))),'BM011'!$D$5:$U$607,'BM011'!U$609,0))</f>
        <v>15958.75</v>
      </c>
      <c r="G4162">
        <f>SUMIFS(Baggrundsvariable!D$3:D$296,Baggrundsvariable!$A$3:$A$296,Samlet!$C4162,Baggrundsvariable!$C$3:$C$296,Samlet!$E4162)</f>
        <v>218056</v>
      </c>
      <c r="H4162" s="8">
        <f>SUMIFS(Baggrundsvariable!E$3:E$296,Baggrundsvariable!$A$3:$A$296,Samlet!$C4162,Baggrundsvariable!$C$3:$C$296,Samlet!$E4162)</f>
        <v>0.87500000000000011</v>
      </c>
      <c r="I4162" s="8">
        <f>SUMIFS(Baggrundsvariable!F$3:F$296,Baggrundsvariable!$A$3:$A$296,Samlet!$C4162,Baggrundsvariable!$C$3:$C$296,Samlet!$E4162)</f>
        <v>5.2</v>
      </c>
      <c r="J4162" s="8">
        <f>SUMIFS(Baggrundsvariable!G$3:G$296,Baggrundsvariable!$A$3:$A$296,Samlet!$C4162,Baggrundsvariable!$C$3:$C$296,Samlet!$E4162)</f>
        <v>22.9</v>
      </c>
      <c r="K4162" s="8">
        <f>SUMIFS(Baggrundsvariable!H$3:H$296,Baggrundsvariable!$A$3:$A$296,Samlet!$C4162,Baggrundsvariable!$C$3:$C$296,Samlet!$E4162)</f>
        <v>12.5</v>
      </c>
      <c r="L4162" s="8">
        <f>SUMIFS(Baggrundsvariable!I$3:I$296,Baggrundsvariable!$A$3:$A$296,Samlet!$C4162,Baggrundsvariable!$C$3:$C$296,Samlet!$E4162)</f>
        <v>7.0100196083654644</v>
      </c>
    </row>
    <row r="4163" spans="1:12">
      <c r="A4163">
        <v>9210</v>
      </c>
      <c r="B4163" t="s">
        <v>1163</v>
      </c>
      <c r="C4163">
        <v>851</v>
      </c>
      <c r="D4163" t="s">
        <v>1324</v>
      </c>
      <c r="E4163">
        <v>2019</v>
      </c>
      <c r="F4163" s="15">
        <f>IF(VLOOKUP(IF($A4163&lt;1500,'BM011'!$D$5,IF($A4163&lt;1800,'BM011'!$D$5,IF($A4163&lt;2000,'BM011'!$D$5,$A4163))),'BM011'!$D$5:$U$607,'BM011'!U$609,0)="BRUG KOM",VLOOKUP($C4163,'BM010'!$C$5:$T$102,'BM010'!T$104,0),VLOOKUP(IF($A4163&lt;1500,'BM011'!$D$5,IF($A4163&lt;1800,'BM011'!$D$5,IF($A4163&lt;2000,'BM011'!$D$5,$A4163))),'BM011'!$D$5:$U$607,'BM011'!U$609,0))</f>
        <v>16601</v>
      </c>
      <c r="G4163">
        <f>SUMIFS(Baggrundsvariable!D$3:D$296,Baggrundsvariable!$A$3:$A$296,Samlet!$C4163,Baggrundsvariable!$C$3:$C$296,Samlet!$E4163)</f>
        <v>218056</v>
      </c>
      <c r="H4163" s="8">
        <f>SUMIFS(Baggrundsvariable!E$3:E$296,Baggrundsvariable!$A$3:$A$296,Samlet!$C4163,Baggrundsvariable!$C$3:$C$296,Samlet!$E4163)</f>
        <v>0.87500000000000011</v>
      </c>
      <c r="I4163" s="8">
        <f>SUMIFS(Baggrundsvariable!F$3:F$296,Baggrundsvariable!$A$3:$A$296,Samlet!$C4163,Baggrundsvariable!$C$3:$C$296,Samlet!$E4163)</f>
        <v>5.2</v>
      </c>
      <c r="J4163" s="8">
        <f>SUMIFS(Baggrundsvariable!G$3:G$296,Baggrundsvariable!$A$3:$A$296,Samlet!$C4163,Baggrundsvariable!$C$3:$C$296,Samlet!$E4163)</f>
        <v>22.9</v>
      </c>
      <c r="K4163" s="8">
        <f>SUMIFS(Baggrundsvariable!H$3:H$296,Baggrundsvariable!$A$3:$A$296,Samlet!$C4163,Baggrundsvariable!$C$3:$C$296,Samlet!$E4163)</f>
        <v>12.5</v>
      </c>
      <c r="L4163" s="8">
        <f>SUMIFS(Baggrundsvariable!I$3:I$296,Baggrundsvariable!$A$3:$A$296,Samlet!$C4163,Baggrundsvariable!$C$3:$C$296,Samlet!$E4163)</f>
        <v>7.0100196083654644</v>
      </c>
    </row>
    <row r="4164" spans="1:12">
      <c r="A4164">
        <v>9220</v>
      </c>
      <c r="B4164" t="s">
        <v>1164</v>
      </c>
      <c r="C4164">
        <v>851</v>
      </c>
      <c r="D4164" t="s">
        <v>1324</v>
      </c>
      <c r="E4164">
        <v>2019</v>
      </c>
      <c r="F4164" s="15">
        <f>IF(VLOOKUP(IF($A4164&lt;1500,'BM011'!$D$5,IF($A4164&lt;1800,'BM011'!$D$5,IF($A4164&lt;2000,'BM011'!$D$5,$A4164))),'BM011'!$D$5:$U$607,'BM011'!U$609,0)="BRUG KOM",VLOOKUP($C4164,'BM010'!$C$5:$T$102,'BM010'!T$104,0),VLOOKUP(IF($A4164&lt;1500,'BM011'!$D$5,IF($A4164&lt;1800,'BM011'!$D$5,IF($A4164&lt;2000,'BM011'!$D$5,$A4164))),'BM011'!$D$5:$U$607,'BM011'!U$609,0))</f>
        <v>13496.5</v>
      </c>
      <c r="G4164">
        <f>SUMIFS(Baggrundsvariable!D$3:D$296,Baggrundsvariable!$A$3:$A$296,Samlet!$C4164,Baggrundsvariable!$C$3:$C$296,Samlet!$E4164)</f>
        <v>218056</v>
      </c>
      <c r="H4164" s="8">
        <f>SUMIFS(Baggrundsvariable!E$3:E$296,Baggrundsvariable!$A$3:$A$296,Samlet!$C4164,Baggrundsvariable!$C$3:$C$296,Samlet!$E4164)</f>
        <v>0.87500000000000011</v>
      </c>
      <c r="I4164" s="8">
        <f>SUMIFS(Baggrundsvariable!F$3:F$296,Baggrundsvariable!$A$3:$A$296,Samlet!$C4164,Baggrundsvariable!$C$3:$C$296,Samlet!$E4164)</f>
        <v>5.2</v>
      </c>
      <c r="J4164" s="8">
        <f>SUMIFS(Baggrundsvariable!G$3:G$296,Baggrundsvariable!$A$3:$A$296,Samlet!$C4164,Baggrundsvariable!$C$3:$C$296,Samlet!$E4164)</f>
        <v>22.9</v>
      </c>
      <c r="K4164" s="8">
        <f>SUMIFS(Baggrundsvariable!H$3:H$296,Baggrundsvariable!$A$3:$A$296,Samlet!$C4164,Baggrundsvariable!$C$3:$C$296,Samlet!$E4164)</f>
        <v>12.5</v>
      </c>
      <c r="L4164" s="8">
        <f>SUMIFS(Baggrundsvariable!I$3:I$296,Baggrundsvariable!$A$3:$A$296,Samlet!$C4164,Baggrundsvariable!$C$3:$C$296,Samlet!$E4164)</f>
        <v>7.0100196083654644</v>
      </c>
    </row>
    <row r="4165" spans="1:12">
      <c r="A4165">
        <v>9230</v>
      </c>
      <c r="B4165" t="s">
        <v>1165</v>
      </c>
      <c r="C4165">
        <v>840</v>
      </c>
      <c r="D4165" t="s">
        <v>1325</v>
      </c>
      <c r="E4165">
        <v>2019</v>
      </c>
      <c r="F4165" s="15">
        <f>IF(VLOOKUP(IF($A4165&lt;1500,'BM011'!$D$5,IF($A4165&lt;1800,'BM011'!$D$5,IF($A4165&lt;2000,'BM011'!$D$5,$A4165))),'BM011'!$D$5:$U$607,'BM011'!U$609,0)="BRUG KOM",VLOOKUP($C4165,'BM010'!$C$5:$T$102,'BM010'!T$104,0),VLOOKUP(IF($A4165&lt;1500,'BM011'!$D$5,IF($A4165&lt;1800,'BM011'!$D$5,IF($A4165&lt;2000,'BM011'!$D$5,$A4165))),'BM011'!$D$5:$U$607,'BM011'!U$609,0))</f>
        <v>12865.5</v>
      </c>
      <c r="G4165">
        <f>SUMIFS(Baggrundsvariable!D$3:D$296,Baggrundsvariable!$A$3:$A$296,Samlet!$C4165,Baggrundsvariable!$C$3:$C$296,Samlet!$E4165)</f>
        <v>238925</v>
      </c>
      <c r="H4165" s="8">
        <f>SUMIFS(Baggrundsvariable!E$3:E$296,Baggrundsvariable!$A$3:$A$296,Samlet!$C4165,Baggrundsvariable!$C$3:$C$296,Samlet!$E4165)</f>
        <v>0.41666666666666669</v>
      </c>
      <c r="I4165" s="8">
        <f>SUMIFS(Baggrundsvariable!F$3:F$296,Baggrundsvariable!$A$3:$A$296,Samlet!$C4165,Baggrundsvariable!$C$3:$C$296,Samlet!$E4165)</f>
        <v>2.2000000000000002</v>
      </c>
      <c r="J4165" s="8">
        <f>SUMIFS(Baggrundsvariable!G$3:G$296,Baggrundsvariable!$A$3:$A$296,Samlet!$C4165,Baggrundsvariable!$C$3:$C$296,Samlet!$E4165)</f>
        <v>11.7</v>
      </c>
      <c r="K4165" s="8">
        <f>SUMIFS(Baggrundsvariable!H$3:H$296,Baggrundsvariable!$A$3:$A$296,Samlet!$C4165,Baggrundsvariable!$C$3:$C$296,Samlet!$E4165)</f>
        <v>12.7</v>
      </c>
      <c r="L4165" s="8">
        <f>SUMIFS(Baggrundsvariable!I$3:I$296,Baggrundsvariable!$A$3:$A$296,Samlet!$C4165,Baggrundsvariable!$C$3:$C$296,Samlet!$E4165)</f>
        <v>3.637666427821566</v>
      </c>
    </row>
    <row r="4166" spans="1:12">
      <c r="A4166">
        <v>9230</v>
      </c>
      <c r="B4166" t="s">
        <v>1165</v>
      </c>
      <c r="C4166">
        <v>851</v>
      </c>
      <c r="D4166" t="s">
        <v>1324</v>
      </c>
      <c r="E4166">
        <v>2019</v>
      </c>
      <c r="F4166" s="15">
        <f>IF(VLOOKUP(IF($A4166&lt;1500,'BM011'!$D$5,IF($A4166&lt;1800,'BM011'!$D$5,IF($A4166&lt;2000,'BM011'!$D$5,$A4166))),'BM011'!$D$5:$U$607,'BM011'!U$609,0)="BRUG KOM",VLOOKUP($C4166,'BM010'!$C$5:$T$102,'BM010'!T$104,0),VLOOKUP(IF($A4166&lt;1500,'BM011'!$D$5,IF($A4166&lt;1800,'BM011'!$D$5,IF($A4166&lt;2000,'BM011'!$D$5,$A4166))),'BM011'!$D$5:$U$607,'BM011'!U$609,0))</f>
        <v>12865.5</v>
      </c>
      <c r="G4166">
        <f>SUMIFS(Baggrundsvariable!D$3:D$296,Baggrundsvariable!$A$3:$A$296,Samlet!$C4166,Baggrundsvariable!$C$3:$C$296,Samlet!$E4166)</f>
        <v>218056</v>
      </c>
      <c r="H4166" s="8">
        <f>SUMIFS(Baggrundsvariable!E$3:E$296,Baggrundsvariable!$A$3:$A$296,Samlet!$C4166,Baggrundsvariable!$C$3:$C$296,Samlet!$E4166)</f>
        <v>0.87500000000000011</v>
      </c>
      <c r="I4166" s="8">
        <f>SUMIFS(Baggrundsvariable!F$3:F$296,Baggrundsvariable!$A$3:$A$296,Samlet!$C4166,Baggrundsvariable!$C$3:$C$296,Samlet!$E4166)</f>
        <v>5.2</v>
      </c>
      <c r="J4166" s="8">
        <f>SUMIFS(Baggrundsvariable!G$3:G$296,Baggrundsvariable!$A$3:$A$296,Samlet!$C4166,Baggrundsvariable!$C$3:$C$296,Samlet!$E4166)</f>
        <v>22.9</v>
      </c>
      <c r="K4166" s="8">
        <f>SUMIFS(Baggrundsvariable!H$3:H$296,Baggrundsvariable!$A$3:$A$296,Samlet!$C4166,Baggrundsvariable!$C$3:$C$296,Samlet!$E4166)</f>
        <v>12.5</v>
      </c>
      <c r="L4166" s="8">
        <f>SUMIFS(Baggrundsvariable!I$3:I$296,Baggrundsvariable!$A$3:$A$296,Samlet!$C4166,Baggrundsvariable!$C$3:$C$296,Samlet!$E4166)</f>
        <v>7.0100196083654644</v>
      </c>
    </row>
    <row r="4167" spans="1:12">
      <c r="A4167">
        <v>9240</v>
      </c>
      <c r="B4167" t="s">
        <v>1166</v>
      </c>
      <c r="C4167">
        <v>820</v>
      </c>
      <c r="D4167" t="s">
        <v>1326</v>
      </c>
      <c r="E4167">
        <v>2019</v>
      </c>
      <c r="F4167" s="15">
        <f>IF(VLOOKUP(IF($A4167&lt;1500,'BM011'!$D$5,IF($A4167&lt;1800,'BM011'!$D$5,IF($A4167&lt;2000,'BM011'!$D$5,$A4167))),'BM011'!$D$5:$U$607,'BM011'!U$609,0)="BRUG KOM",VLOOKUP($C4167,'BM010'!$C$5:$T$102,'BM010'!T$104,0),VLOOKUP(IF($A4167&lt;1500,'BM011'!$D$5,IF($A4167&lt;1800,'BM011'!$D$5,IF($A4167&lt;2000,'BM011'!$D$5,$A4167))),'BM011'!$D$5:$U$607,'BM011'!U$609,0))</f>
        <v>10225.75</v>
      </c>
      <c r="G4167">
        <f>SUMIFS(Baggrundsvariable!D$3:D$296,Baggrundsvariable!$A$3:$A$296,Samlet!$C4167,Baggrundsvariable!$C$3:$C$296,Samlet!$E4167)</f>
        <v>208305</v>
      </c>
      <c r="H4167" s="8">
        <f>SUMIFS(Baggrundsvariable!E$3:E$296,Baggrundsvariable!$A$3:$A$296,Samlet!$C4167,Baggrundsvariable!$C$3:$C$296,Samlet!$E4167)</f>
        <v>0.69166666666666676</v>
      </c>
      <c r="I4167" s="8">
        <f>SUMIFS(Baggrundsvariable!F$3:F$296,Baggrundsvariable!$A$3:$A$296,Samlet!$C4167,Baggrundsvariable!$C$3:$C$296,Samlet!$E4167)</f>
        <v>4.4000000000000004</v>
      </c>
      <c r="J4167" s="8">
        <f>SUMIFS(Baggrundsvariable!G$3:G$296,Baggrundsvariable!$A$3:$A$296,Samlet!$C4167,Baggrundsvariable!$C$3:$C$296,Samlet!$E4167)</f>
        <v>20.8</v>
      </c>
      <c r="K4167" s="8">
        <f>SUMIFS(Baggrundsvariable!H$3:H$296,Baggrundsvariable!$A$3:$A$296,Samlet!$C4167,Baggrundsvariable!$C$3:$C$296,Samlet!$E4167)</f>
        <v>13.6</v>
      </c>
      <c r="L4167" s="8">
        <f>SUMIFS(Baggrundsvariable!I$3:I$296,Baggrundsvariable!$A$3:$A$296,Samlet!$C4167,Baggrundsvariable!$C$3:$C$296,Samlet!$E4167)</f>
        <v>4.5353205058912547</v>
      </c>
    </row>
    <row r="4168" spans="1:12">
      <c r="A4168">
        <v>9240</v>
      </c>
      <c r="B4168" t="s">
        <v>1166</v>
      </c>
      <c r="C4168">
        <v>840</v>
      </c>
      <c r="D4168" t="s">
        <v>1325</v>
      </c>
      <c r="E4168">
        <v>2019</v>
      </c>
      <c r="F4168" s="15">
        <f>IF(VLOOKUP(IF($A4168&lt;1500,'BM011'!$D$5,IF($A4168&lt;1800,'BM011'!$D$5,IF($A4168&lt;2000,'BM011'!$D$5,$A4168))),'BM011'!$D$5:$U$607,'BM011'!U$609,0)="BRUG KOM",VLOOKUP($C4168,'BM010'!$C$5:$T$102,'BM010'!T$104,0),VLOOKUP(IF($A4168&lt;1500,'BM011'!$D$5,IF($A4168&lt;1800,'BM011'!$D$5,IF($A4168&lt;2000,'BM011'!$D$5,$A4168))),'BM011'!$D$5:$U$607,'BM011'!U$609,0))</f>
        <v>10225.75</v>
      </c>
      <c r="G4168">
        <f>SUMIFS(Baggrundsvariable!D$3:D$296,Baggrundsvariable!$A$3:$A$296,Samlet!$C4168,Baggrundsvariable!$C$3:$C$296,Samlet!$E4168)</f>
        <v>238925</v>
      </c>
      <c r="H4168" s="8">
        <f>SUMIFS(Baggrundsvariable!E$3:E$296,Baggrundsvariable!$A$3:$A$296,Samlet!$C4168,Baggrundsvariable!$C$3:$C$296,Samlet!$E4168)</f>
        <v>0.41666666666666669</v>
      </c>
      <c r="I4168" s="8">
        <f>SUMIFS(Baggrundsvariable!F$3:F$296,Baggrundsvariable!$A$3:$A$296,Samlet!$C4168,Baggrundsvariable!$C$3:$C$296,Samlet!$E4168)</f>
        <v>2.2000000000000002</v>
      </c>
      <c r="J4168" s="8">
        <f>SUMIFS(Baggrundsvariable!G$3:G$296,Baggrundsvariable!$A$3:$A$296,Samlet!$C4168,Baggrundsvariable!$C$3:$C$296,Samlet!$E4168)</f>
        <v>11.7</v>
      </c>
      <c r="K4168" s="8">
        <f>SUMIFS(Baggrundsvariable!H$3:H$296,Baggrundsvariable!$A$3:$A$296,Samlet!$C4168,Baggrundsvariable!$C$3:$C$296,Samlet!$E4168)</f>
        <v>12.7</v>
      </c>
      <c r="L4168" s="8">
        <f>SUMIFS(Baggrundsvariable!I$3:I$296,Baggrundsvariable!$A$3:$A$296,Samlet!$C4168,Baggrundsvariable!$C$3:$C$296,Samlet!$E4168)</f>
        <v>3.637666427821566</v>
      </c>
    </row>
    <row r="4169" spans="1:12">
      <c r="A4169">
        <v>9240</v>
      </c>
      <c r="B4169" t="s">
        <v>1166</v>
      </c>
      <c r="C4169">
        <v>851</v>
      </c>
      <c r="D4169" t="s">
        <v>1324</v>
      </c>
      <c r="E4169">
        <v>2019</v>
      </c>
      <c r="F4169" s="15">
        <f>IF(VLOOKUP(IF($A4169&lt;1500,'BM011'!$D$5,IF($A4169&lt;1800,'BM011'!$D$5,IF($A4169&lt;2000,'BM011'!$D$5,$A4169))),'BM011'!$D$5:$U$607,'BM011'!U$609,0)="BRUG KOM",VLOOKUP($C4169,'BM010'!$C$5:$T$102,'BM010'!T$104,0),VLOOKUP(IF($A4169&lt;1500,'BM011'!$D$5,IF($A4169&lt;1800,'BM011'!$D$5,IF($A4169&lt;2000,'BM011'!$D$5,$A4169))),'BM011'!$D$5:$U$607,'BM011'!U$609,0))</f>
        <v>10225.75</v>
      </c>
      <c r="G4169">
        <f>SUMIFS(Baggrundsvariable!D$3:D$296,Baggrundsvariable!$A$3:$A$296,Samlet!$C4169,Baggrundsvariable!$C$3:$C$296,Samlet!$E4169)</f>
        <v>218056</v>
      </c>
      <c r="H4169" s="8">
        <f>SUMIFS(Baggrundsvariable!E$3:E$296,Baggrundsvariable!$A$3:$A$296,Samlet!$C4169,Baggrundsvariable!$C$3:$C$296,Samlet!$E4169)</f>
        <v>0.87500000000000011</v>
      </c>
      <c r="I4169" s="8">
        <f>SUMIFS(Baggrundsvariable!F$3:F$296,Baggrundsvariable!$A$3:$A$296,Samlet!$C4169,Baggrundsvariable!$C$3:$C$296,Samlet!$E4169)</f>
        <v>5.2</v>
      </c>
      <c r="J4169" s="8">
        <f>SUMIFS(Baggrundsvariable!G$3:G$296,Baggrundsvariable!$A$3:$A$296,Samlet!$C4169,Baggrundsvariable!$C$3:$C$296,Samlet!$E4169)</f>
        <v>22.9</v>
      </c>
      <c r="K4169" s="8">
        <f>SUMIFS(Baggrundsvariable!H$3:H$296,Baggrundsvariable!$A$3:$A$296,Samlet!$C4169,Baggrundsvariable!$C$3:$C$296,Samlet!$E4169)</f>
        <v>12.5</v>
      </c>
      <c r="L4169" s="8">
        <f>SUMIFS(Baggrundsvariable!I$3:I$296,Baggrundsvariable!$A$3:$A$296,Samlet!$C4169,Baggrundsvariable!$C$3:$C$296,Samlet!$E4169)</f>
        <v>7.0100196083654644</v>
      </c>
    </row>
    <row r="4170" spans="1:12">
      <c r="A4170">
        <v>9260</v>
      </c>
      <c r="B4170" t="s">
        <v>1167</v>
      </c>
      <c r="C4170">
        <v>840</v>
      </c>
      <c r="D4170" t="s">
        <v>1325</v>
      </c>
      <c r="E4170">
        <v>2019</v>
      </c>
      <c r="F4170" s="15">
        <f>IF(VLOOKUP(IF($A4170&lt;1500,'BM011'!$D$5,IF($A4170&lt;1800,'BM011'!$D$5,IF($A4170&lt;2000,'BM011'!$D$5,$A4170))),'BM011'!$D$5:$U$607,'BM011'!U$609,0)="BRUG KOM",VLOOKUP($C4170,'BM010'!$C$5:$T$102,'BM010'!T$104,0),VLOOKUP(IF($A4170&lt;1500,'BM011'!$D$5,IF($A4170&lt;1800,'BM011'!$D$5,IF($A4170&lt;2000,'BM011'!$D$5,$A4170))),'BM011'!$D$5:$U$607,'BM011'!U$609,0))</f>
        <v>16264.25</v>
      </c>
      <c r="G4170">
        <f>SUMIFS(Baggrundsvariable!D$3:D$296,Baggrundsvariable!$A$3:$A$296,Samlet!$C4170,Baggrundsvariable!$C$3:$C$296,Samlet!$E4170)</f>
        <v>238925</v>
      </c>
      <c r="H4170" s="8">
        <f>SUMIFS(Baggrundsvariable!E$3:E$296,Baggrundsvariable!$A$3:$A$296,Samlet!$C4170,Baggrundsvariable!$C$3:$C$296,Samlet!$E4170)</f>
        <v>0.41666666666666669</v>
      </c>
      <c r="I4170" s="8">
        <f>SUMIFS(Baggrundsvariable!F$3:F$296,Baggrundsvariable!$A$3:$A$296,Samlet!$C4170,Baggrundsvariable!$C$3:$C$296,Samlet!$E4170)</f>
        <v>2.2000000000000002</v>
      </c>
      <c r="J4170" s="8">
        <f>SUMIFS(Baggrundsvariable!G$3:G$296,Baggrundsvariable!$A$3:$A$296,Samlet!$C4170,Baggrundsvariable!$C$3:$C$296,Samlet!$E4170)</f>
        <v>11.7</v>
      </c>
      <c r="K4170" s="8">
        <f>SUMIFS(Baggrundsvariable!H$3:H$296,Baggrundsvariable!$A$3:$A$296,Samlet!$C4170,Baggrundsvariable!$C$3:$C$296,Samlet!$E4170)</f>
        <v>12.7</v>
      </c>
      <c r="L4170" s="8">
        <f>SUMIFS(Baggrundsvariable!I$3:I$296,Baggrundsvariable!$A$3:$A$296,Samlet!$C4170,Baggrundsvariable!$C$3:$C$296,Samlet!$E4170)</f>
        <v>3.637666427821566</v>
      </c>
    </row>
    <row r="4171" spans="1:12">
      <c r="A4171">
        <v>9260</v>
      </c>
      <c r="B4171" t="s">
        <v>1167</v>
      </c>
      <c r="C4171">
        <v>851</v>
      </c>
      <c r="D4171" t="s">
        <v>1324</v>
      </c>
      <c r="E4171">
        <v>2019</v>
      </c>
      <c r="F4171" s="15">
        <f>IF(VLOOKUP(IF($A4171&lt;1500,'BM011'!$D$5,IF($A4171&lt;1800,'BM011'!$D$5,IF($A4171&lt;2000,'BM011'!$D$5,$A4171))),'BM011'!$D$5:$U$607,'BM011'!U$609,0)="BRUG KOM",VLOOKUP($C4171,'BM010'!$C$5:$T$102,'BM010'!T$104,0),VLOOKUP(IF($A4171&lt;1500,'BM011'!$D$5,IF($A4171&lt;1800,'BM011'!$D$5,IF($A4171&lt;2000,'BM011'!$D$5,$A4171))),'BM011'!$D$5:$U$607,'BM011'!U$609,0))</f>
        <v>16264.25</v>
      </c>
      <c r="G4171">
        <f>SUMIFS(Baggrundsvariable!D$3:D$296,Baggrundsvariable!$A$3:$A$296,Samlet!$C4171,Baggrundsvariable!$C$3:$C$296,Samlet!$E4171)</f>
        <v>218056</v>
      </c>
      <c r="H4171" s="8">
        <f>SUMIFS(Baggrundsvariable!E$3:E$296,Baggrundsvariable!$A$3:$A$296,Samlet!$C4171,Baggrundsvariable!$C$3:$C$296,Samlet!$E4171)</f>
        <v>0.87500000000000011</v>
      </c>
      <c r="I4171" s="8">
        <f>SUMIFS(Baggrundsvariable!F$3:F$296,Baggrundsvariable!$A$3:$A$296,Samlet!$C4171,Baggrundsvariable!$C$3:$C$296,Samlet!$E4171)</f>
        <v>5.2</v>
      </c>
      <c r="J4171" s="8">
        <f>SUMIFS(Baggrundsvariable!G$3:G$296,Baggrundsvariable!$A$3:$A$296,Samlet!$C4171,Baggrundsvariable!$C$3:$C$296,Samlet!$E4171)</f>
        <v>22.9</v>
      </c>
      <c r="K4171" s="8">
        <f>SUMIFS(Baggrundsvariable!H$3:H$296,Baggrundsvariable!$A$3:$A$296,Samlet!$C4171,Baggrundsvariable!$C$3:$C$296,Samlet!$E4171)</f>
        <v>12.5</v>
      </c>
      <c r="L4171" s="8">
        <f>SUMIFS(Baggrundsvariable!I$3:I$296,Baggrundsvariable!$A$3:$A$296,Samlet!$C4171,Baggrundsvariable!$C$3:$C$296,Samlet!$E4171)</f>
        <v>7.0100196083654644</v>
      </c>
    </row>
    <row r="4172" spans="1:12">
      <c r="A4172">
        <v>9270</v>
      </c>
      <c r="B4172" t="s">
        <v>1168</v>
      </c>
      <c r="C4172">
        <v>851</v>
      </c>
      <c r="D4172" t="s">
        <v>1324</v>
      </c>
      <c r="E4172">
        <v>2019</v>
      </c>
      <c r="F4172" s="15">
        <f>IF(VLOOKUP(IF($A4172&lt;1500,'BM011'!$D$5,IF($A4172&lt;1800,'BM011'!$D$5,IF($A4172&lt;2000,'BM011'!$D$5,$A4172))),'BM011'!$D$5:$U$607,'BM011'!U$609,0)="BRUG KOM",VLOOKUP($C4172,'BM010'!$C$5:$T$102,'BM010'!T$104,0),VLOOKUP(IF($A4172&lt;1500,'BM011'!$D$5,IF($A4172&lt;1800,'BM011'!$D$5,IF($A4172&lt;2000,'BM011'!$D$5,$A4172))),'BM011'!$D$5:$U$607,'BM011'!U$609,0))</f>
        <v>14225</v>
      </c>
      <c r="G4172">
        <f>SUMIFS(Baggrundsvariable!D$3:D$296,Baggrundsvariable!$A$3:$A$296,Samlet!$C4172,Baggrundsvariable!$C$3:$C$296,Samlet!$E4172)</f>
        <v>218056</v>
      </c>
      <c r="H4172" s="8">
        <f>SUMIFS(Baggrundsvariable!E$3:E$296,Baggrundsvariable!$A$3:$A$296,Samlet!$C4172,Baggrundsvariable!$C$3:$C$296,Samlet!$E4172)</f>
        <v>0.87500000000000011</v>
      </c>
      <c r="I4172" s="8">
        <f>SUMIFS(Baggrundsvariable!F$3:F$296,Baggrundsvariable!$A$3:$A$296,Samlet!$C4172,Baggrundsvariable!$C$3:$C$296,Samlet!$E4172)</f>
        <v>5.2</v>
      </c>
      <c r="J4172" s="8">
        <f>SUMIFS(Baggrundsvariable!G$3:G$296,Baggrundsvariable!$A$3:$A$296,Samlet!$C4172,Baggrundsvariable!$C$3:$C$296,Samlet!$E4172)</f>
        <v>22.9</v>
      </c>
      <c r="K4172" s="8">
        <f>SUMIFS(Baggrundsvariable!H$3:H$296,Baggrundsvariable!$A$3:$A$296,Samlet!$C4172,Baggrundsvariable!$C$3:$C$296,Samlet!$E4172)</f>
        <v>12.5</v>
      </c>
      <c r="L4172" s="8">
        <f>SUMIFS(Baggrundsvariable!I$3:I$296,Baggrundsvariable!$A$3:$A$296,Samlet!$C4172,Baggrundsvariable!$C$3:$C$296,Samlet!$E4172)</f>
        <v>7.0100196083654644</v>
      </c>
    </row>
    <row r="4173" spans="1:12">
      <c r="A4173">
        <v>9280</v>
      </c>
      <c r="B4173" t="s">
        <v>1169</v>
      </c>
      <c r="C4173">
        <v>851</v>
      </c>
      <c r="D4173" t="s">
        <v>1324</v>
      </c>
      <c r="E4173">
        <v>2019</v>
      </c>
      <c r="F4173" s="15">
        <f>IF(VLOOKUP(IF($A4173&lt;1500,'BM011'!$D$5,IF($A4173&lt;1800,'BM011'!$D$5,IF($A4173&lt;2000,'BM011'!$D$5,$A4173))),'BM011'!$D$5:$U$607,'BM011'!U$609,0)="BRUG KOM",VLOOKUP($C4173,'BM010'!$C$5:$T$102,'BM010'!T$104,0),VLOOKUP(IF($A4173&lt;1500,'BM011'!$D$5,IF($A4173&lt;1800,'BM011'!$D$5,IF($A4173&lt;2000,'BM011'!$D$5,$A4173))),'BM011'!$D$5:$U$607,'BM011'!U$609,0))</f>
        <v>10517.5</v>
      </c>
      <c r="G4173">
        <f>SUMIFS(Baggrundsvariable!D$3:D$296,Baggrundsvariable!$A$3:$A$296,Samlet!$C4173,Baggrundsvariable!$C$3:$C$296,Samlet!$E4173)</f>
        <v>218056</v>
      </c>
      <c r="H4173" s="8">
        <f>SUMIFS(Baggrundsvariable!E$3:E$296,Baggrundsvariable!$A$3:$A$296,Samlet!$C4173,Baggrundsvariable!$C$3:$C$296,Samlet!$E4173)</f>
        <v>0.87500000000000011</v>
      </c>
      <c r="I4173" s="8">
        <f>SUMIFS(Baggrundsvariable!F$3:F$296,Baggrundsvariable!$A$3:$A$296,Samlet!$C4173,Baggrundsvariable!$C$3:$C$296,Samlet!$E4173)</f>
        <v>5.2</v>
      </c>
      <c r="J4173" s="8">
        <f>SUMIFS(Baggrundsvariable!G$3:G$296,Baggrundsvariable!$A$3:$A$296,Samlet!$C4173,Baggrundsvariable!$C$3:$C$296,Samlet!$E4173)</f>
        <v>22.9</v>
      </c>
      <c r="K4173" s="8">
        <f>SUMIFS(Baggrundsvariable!H$3:H$296,Baggrundsvariable!$A$3:$A$296,Samlet!$C4173,Baggrundsvariable!$C$3:$C$296,Samlet!$E4173)</f>
        <v>12.5</v>
      </c>
      <c r="L4173" s="8">
        <f>SUMIFS(Baggrundsvariable!I$3:I$296,Baggrundsvariable!$A$3:$A$296,Samlet!$C4173,Baggrundsvariable!$C$3:$C$296,Samlet!$E4173)</f>
        <v>7.0100196083654644</v>
      </c>
    </row>
    <row r="4174" spans="1:12">
      <c r="A4174">
        <v>9293</v>
      </c>
      <c r="B4174" t="s">
        <v>1170</v>
      </c>
      <c r="C4174">
        <v>840</v>
      </c>
      <c r="D4174" t="s">
        <v>1325</v>
      </c>
      <c r="E4174">
        <v>2019</v>
      </c>
      <c r="F4174" s="15">
        <f>IF(VLOOKUP(IF($A4174&lt;1500,'BM011'!$D$5,IF($A4174&lt;1800,'BM011'!$D$5,IF($A4174&lt;2000,'BM011'!$D$5,$A4174))),'BM011'!$D$5:$U$607,'BM011'!U$609,0)="BRUG KOM",VLOOKUP($C4174,'BM010'!$C$5:$T$102,'BM010'!T$104,0),VLOOKUP(IF($A4174&lt;1500,'BM011'!$D$5,IF($A4174&lt;1800,'BM011'!$D$5,IF($A4174&lt;2000,'BM011'!$D$5,$A4174))),'BM011'!$D$5:$U$607,'BM011'!U$609,0))</f>
        <v>10137.5</v>
      </c>
      <c r="G4174">
        <f>SUMIFS(Baggrundsvariable!D$3:D$296,Baggrundsvariable!$A$3:$A$296,Samlet!$C4174,Baggrundsvariable!$C$3:$C$296,Samlet!$E4174)</f>
        <v>238925</v>
      </c>
      <c r="H4174" s="8">
        <f>SUMIFS(Baggrundsvariable!E$3:E$296,Baggrundsvariable!$A$3:$A$296,Samlet!$C4174,Baggrundsvariable!$C$3:$C$296,Samlet!$E4174)</f>
        <v>0.41666666666666669</v>
      </c>
      <c r="I4174" s="8">
        <f>SUMIFS(Baggrundsvariable!F$3:F$296,Baggrundsvariable!$A$3:$A$296,Samlet!$C4174,Baggrundsvariable!$C$3:$C$296,Samlet!$E4174)</f>
        <v>2.2000000000000002</v>
      </c>
      <c r="J4174" s="8">
        <f>SUMIFS(Baggrundsvariable!G$3:G$296,Baggrundsvariable!$A$3:$A$296,Samlet!$C4174,Baggrundsvariable!$C$3:$C$296,Samlet!$E4174)</f>
        <v>11.7</v>
      </c>
      <c r="K4174" s="8">
        <f>SUMIFS(Baggrundsvariable!H$3:H$296,Baggrundsvariable!$A$3:$A$296,Samlet!$C4174,Baggrundsvariable!$C$3:$C$296,Samlet!$E4174)</f>
        <v>12.7</v>
      </c>
      <c r="L4174" s="8">
        <f>SUMIFS(Baggrundsvariable!I$3:I$296,Baggrundsvariable!$A$3:$A$296,Samlet!$C4174,Baggrundsvariable!$C$3:$C$296,Samlet!$E4174)</f>
        <v>3.637666427821566</v>
      </c>
    </row>
    <row r="4175" spans="1:12">
      <c r="A4175">
        <v>9293</v>
      </c>
      <c r="B4175" t="s">
        <v>1170</v>
      </c>
      <c r="C4175">
        <v>851</v>
      </c>
      <c r="D4175" t="s">
        <v>1324</v>
      </c>
      <c r="E4175">
        <v>2019</v>
      </c>
      <c r="F4175" s="15">
        <f>IF(VLOOKUP(IF($A4175&lt;1500,'BM011'!$D$5,IF($A4175&lt;1800,'BM011'!$D$5,IF($A4175&lt;2000,'BM011'!$D$5,$A4175))),'BM011'!$D$5:$U$607,'BM011'!U$609,0)="BRUG KOM",VLOOKUP($C4175,'BM010'!$C$5:$T$102,'BM010'!T$104,0),VLOOKUP(IF($A4175&lt;1500,'BM011'!$D$5,IF($A4175&lt;1800,'BM011'!$D$5,IF($A4175&lt;2000,'BM011'!$D$5,$A4175))),'BM011'!$D$5:$U$607,'BM011'!U$609,0))</f>
        <v>14242</v>
      </c>
      <c r="G4175">
        <f>SUMIFS(Baggrundsvariable!D$3:D$296,Baggrundsvariable!$A$3:$A$296,Samlet!$C4175,Baggrundsvariable!$C$3:$C$296,Samlet!$E4175)</f>
        <v>218056</v>
      </c>
      <c r="H4175" s="8">
        <f>SUMIFS(Baggrundsvariable!E$3:E$296,Baggrundsvariable!$A$3:$A$296,Samlet!$C4175,Baggrundsvariable!$C$3:$C$296,Samlet!$E4175)</f>
        <v>0.87500000000000011</v>
      </c>
      <c r="I4175" s="8">
        <f>SUMIFS(Baggrundsvariable!F$3:F$296,Baggrundsvariable!$A$3:$A$296,Samlet!$C4175,Baggrundsvariable!$C$3:$C$296,Samlet!$E4175)</f>
        <v>5.2</v>
      </c>
      <c r="J4175" s="8">
        <f>SUMIFS(Baggrundsvariable!G$3:G$296,Baggrundsvariable!$A$3:$A$296,Samlet!$C4175,Baggrundsvariable!$C$3:$C$296,Samlet!$E4175)</f>
        <v>22.9</v>
      </c>
      <c r="K4175" s="8">
        <f>SUMIFS(Baggrundsvariable!H$3:H$296,Baggrundsvariable!$A$3:$A$296,Samlet!$C4175,Baggrundsvariable!$C$3:$C$296,Samlet!$E4175)</f>
        <v>12.5</v>
      </c>
      <c r="L4175" s="8">
        <f>SUMIFS(Baggrundsvariable!I$3:I$296,Baggrundsvariable!$A$3:$A$296,Samlet!$C4175,Baggrundsvariable!$C$3:$C$296,Samlet!$E4175)</f>
        <v>7.0100196083654644</v>
      </c>
    </row>
    <row r="4176" spans="1:12">
      <c r="A4176">
        <v>9300</v>
      </c>
      <c r="B4176" t="s">
        <v>1171</v>
      </c>
      <c r="C4176">
        <v>813</v>
      </c>
      <c r="D4176" t="s">
        <v>1327</v>
      </c>
      <c r="E4176">
        <v>2019</v>
      </c>
      <c r="F4176" s="15">
        <f>IF(VLOOKUP(IF($A4176&lt;1500,'BM011'!$D$5,IF($A4176&lt;1800,'BM011'!$D$5,IF($A4176&lt;2000,'BM011'!$D$5,$A4176))),'BM011'!$D$5:$U$607,'BM011'!U$609,0)="BRUG KOM",VLOOKUP($C4176,'BM010'!$C$5:$T$102,'BM010'!T$104,0),VLOOKUP(IF($A4176&lt;1500,'BM011'!$D$5,IF($A4176&lt;1800,'BM011'!$D$5,IF($A4176&lt;2000,'BM011'!$D$5,$A4176))),'BM011'!$D$5:$U$607,'BM011'!U$609,0))</f>
        <v>8409.75</v>
      </c>
      <c r="G4176">
        <f>SUMIFS(Baggrundsvariable!D$3:D$296,Baggrundsvariable!$A$3:$A$296,Samlet!$C4176,Baggrundsvariable!$C$3:$C$296,Samlet!$E4176)</f>
        <v>214560</v>
      </c>
      <c r="H4176" s="8">
        <f>SUMIFS(Baggrundsvariable!E$3:E$296,Baggrundsvariable!$A$3:$A$296,Samlet!$C4176,Baggrundsvariable!$C$3:$C$296,Samlet!$E4176)</f>
        <v>0.6499999999999998</v>
      </c>
      <c r="I4176" s="8">
        <f>SUMIFS(Baggrundsvariable!F$3:F$296,Baggrundsvariable!$A$3:$A$296,Samlet!$C4176,Baggrundsvariable!$C$3:$C$296,Samlet!$E4176)</f>
        <v>4.2</v>
      </c>
      <c r="J4176" s="8">
        <f>SUMIFS(Baggrundsvariable!G$3:G$296,Baggrundsvariable!$A$3:$A$296,Samlet!$C4176,Baggrundsvariable!$C$3:$C$296,Samlet!$E4176)</f>
        <v>19.2</v>
      </c>
      <c r="K4176" s="8">
        <f>SUMIFS(Baggrundsvariable!H$3:H$296,Baggrundsvariable!$A$3:$A$296,Samlet!$C4176,Baggrundsvariable!$C$3:$C$296,Samlet!$E4176)</f>
        <v>12.9</v>
      </c>
      <c r="L4176" s="8">
        <f>SUMIFS(Baggrundsvariable!I$3:I$296,Baggrundsvariable!$A$3:$A$296,Samlet!$C4176,Baggrundsvariable!$C$3:$C$296,Samlet!$E4176)</f>
        <v>4.2989975543999934</v>
      </c>
    </row>
    <row r="4177" spans="1:12">
      <c r="A4177">
        <v>9310</v>
      </c>
      <c r="B4177" t="s">
        <v>1172</v>
      </c>
      <c r="C4177">
        <v>851</v>
      </c>
      <c r="D4177" t="s">
        <v>1324</v>
      </c>
      <c r="E4177">
        <v>2019</v>
      </c>
      <c r="F4177" s="15">
        <f>IF(VLOOKUP(IF($A4177&lt;1500,'BM011'!$D$5,IF($A4177&lt;1800,'BM011'!$D$5,IF($A4177&lt;2000,'BM011'!$D$5,$A4177))),'BM011'!$D$5:$U$607,'BM011'!U$609,0)="BRUG KOM",VLOOKUP($C4177,'BM010'!$C$5:$T$102,'BM010'!T$104,0),VLOOKUP(IF($A4177&lt;1500,'BM011'!$D$5,IF($A4177&lt;1800,'BM011'!$D$5,IF($A4177&lt;2000,'BM011'!$D$5,$A4177))),'BM011'!$D$5:$U$607,'BM011'!U$609,0))</f>
        <v>11078.5</v>
      </c>
      <c r="G4177">
        <f>SUMIFS(Baggrundsvariable!D$3:D$296,Baggrundsvariable!$A$3:$A$296,Samlet!$C4177,Baggrundsvariable!$C$3:$C$296,Samlet!$E4177)</f>
        <v>218056</v>
      </c>
      <c r="H4177" s="8">
        <f>SUMIFS(Baggrundsvariable!E$3:E$296,Baggrundsvariable!$A$3:$A$296,Samlet!$C4177,Baggrundsvariable!$C$3:$C$296,Samlet!$E4177)</f>
        <v>0.87500000000000011</v>
      </c>
      <c r="I4177" s="8">
        <f>SUMIFS(Baggrundsvariable!F$3:F$296,Baggrundsvariable!$A$3:$A$296,Samlet!$C4177,Baggrundsvariable!$C$3:$C$296,Samlet!$E4177)</f>
        <v>5.2</v>
      </c>
      <c r="J4177" s="8">
        <f>SUMIFS(Baggrundsvariable!G$3:G$296,Baggrundsvariable!$A$3:$A$296,Samlet!$C4177,Baggrundsvariable!$C$3:$C$296,Samlet!$E4177)</f>
        <v>22.9</v>
      </c>
      <c r="K4177" s="8">
        <f>SUMIFS(Baggrundsvariable!H$3:H$296,Baggrundsvariable!$A$3:$A$296,Samlet!$C4177,Baggrundsvariable!$C$3:$C$296,Samlet!$E4177)</f>
        <v>12.5</v>
      </c>
      <c r="L4177" s="8">
        <f>SUMIFS(Baggrundsvariable!I$3:I$296,Baggrundsvariable!$A$3:$A$296,Samlet!$C4177,Baggrundsvariable!$C$3:$C$296,Samlet!$E4177)</f>
        <v>7.0100196083654644</v>
      </c>
    </row>
    <row r="4178" spans="1:12">
      <c r="A4178">
        <v>9320</v>
      </c>
      <c r="B4178" t="s">
        <v>1173</v>
      </c>
      <c r="C4178">
        <v>810</v>
      </c>
      <c r="D4178" t="s">
        <v>1328</v>
      </c>
      <c r="E4178">
        <v>2019</v>
      </c>
      <c r="F4178" s="15">
        <f>IF(VLOOKUP(IF($A4178&lt;1500,'BM011'!$D$5,IF($A4178&lt;1800,'BM011'!$D$5,IF($A4178&lt;2000,'BM011'!$D$5,$A4178))),'BM011'!$D$5:$U$607,'BM011'!U$609,0)="BRUG KOM",VLOOKUP($C4178,'BM010'!$C$5:$T$102,'BM010'!T$104,0),VLOOKUP(IF($A4178&lt;1500,'BM011'!$D$5,IF($A4178&lt;1800,'BM011'!$D$5,IF($A4178&lt;2000,'BM011'!$D$5,$A4178))),'BM011'!$D$5:$U$607,'BM011'!U$609,0))</f>
        <v>10016.25</v>
      </c>
      <c r="G4178">
        <f>SUMIFS(Baggrundsvariable!D$3:D$296,Baggrundsvariable!$A$3:$A$296,Samlet!$C4178,Baggrundsvariable!$C$3:$C$296,Samlet!$E4178)</f>
        <v>211674</v>
      </c>
      <c r="H4178" s="8">
        <f>SUMIFS(Baggrundsvariable!E$3:E$296,Baggrundsvariable!$A$3:$A$296,Samlet!$C4178,Baggrundsvariable!$C$3:$C$296,Samlet!$E4178)</f>
        <v>0.46666666666666673</v>
      </c>
      <c r="I4178" s="8">
        <f>SUMIFS(Baggrundsvariable!F$3:F$296,Baggrundsvariable!$A$3:$A$296,Samlet!$C4178,Baggrundsvariable!$C$3:$C$296,Samlet!$E4178)</f>
        <v>3.9</v>
      </c>
      <c r="J4178" s="8">
        <f>SUMIFS(Baggrundsvariable!G$3:G$296,Baggrundsvariable!$A$3:$A$296,Samlet!$C4178,Baggrundsvariable!$C$3:$C$296,Samlet!$E4178)</f>
        <v>18.899999999999999</v>
      </c>
      <c r="K4178" s="8">
        <f>SUMIFS(Baggrundsvariable!H$3:H$296,Baggrundsvariable!$A$3:$A$296,Samlet!$C4178,Baggrundsvariable!$C$3:$C$296,Samlet!$E4178)</f>
        <v>13.2</v>
      </c>
      <c r="L4178" s="8">
        <f>SUMIFS(Baggrundsvariable!I$3:I$296,Baggrundsvariable!$A$3:$A$296,Samlet!$C4178,Baggrundsvariable!$C$3:$C$296,Samlet!$E4178)</f>
        <v>4.5338994695907884</v>
      </c>
    </row>
    <row r="4179" spans="1:12">
      <c r="A4179">
        <v>9320</v>
      </c>
      <c r="B4179" t="s">
        <v>1173</v>
      </c>
      <c r="C4179">
        <v>851</v>
      </c>
      <c r="D4179" t="s">
        <v>1324</v>
      </c>
      <c r="E4179">
        <v>2019</v>
      </c>
      <c r="F4179" s="15">
        <f>IF(VLOOKUP(IF($A4179&lt;1500,'BM011'!$D$5,IF($A4179&lt;1800,'BM011'!$D$5,IF($A4179&lt;2000,'BM011'!$D$5,$A4179))),'BM011'!$D$5:$U$607,'BM011'!U$609,0)="BRUG KOM",VLOOKUP($C4179,'BM010'!$C$5:$T$102,'BM010'!T$104,0),VLOOKUP(IF($A4179&lt;1500,'BM011'!$D$5,IF($A4179&lt;1800,'BM011'!$D$5,IF($A4179&lt;2000,'BM011'!$D$5,$A4179))),'BM011'!$D$5:$U$607,'BM011'!U$609,0))</f>
        <v>10016.25</v>
      </c>
      <c r="G4179">
        <f>SUMIFS(Baggrundsvariable!D$3:D$296,Baggrundsvariable!$A$3:$A$296,Samlet!$C4179,Baggrundsvariable!$C$3:$C$296,Samlet!$E4179)</f>
        <v>218056</v>
      </c>
      <c r="H4179" s="8">
        <f>SUMIFS(Baggrundsvariable!E$3:E$296,Baggrundsvariable!$A$3:$A$296,Samlet!$C4179,Baggrundsvariable!$C$3:$C$296,Samlet!$E4179)</f>
        <v>0.87500000000000011</v>
      </c>
      <c r="I4179" s="8">
        <f>SUMIFS(Baggrundsvariable!F$3:F$296,Baggrundsvariable!$A$3:$A$296,Samlet!$C4179,Baggrundsvariable!$C$3:$C$296,Samlet!$E4179)</f>
        <v>5.2</v>
      </c>
      <c r="J4179" s="8">
        <f>SUMIFS(Baggrundsvariable!G$3:G$296,Baggrundsvariable!$A$3:$A$296,Samlet!$C4179,Baggrundsvariable!$C$3:$C$296,Samlet!$E4179)</f>
        <v>22.9</v>
      </c>
      <c r="K4179" s="8">
        <f>SUMIFS(Baggrundsvariable!H$3:H$296,Baggrundsvariable!$A$3:$A$296,Samlet!$C4179,Baggrundsvariable!$C$3:$C$296,Samlet!$E4179)</f>
        <v>12.5</v>
      </c>
      <c r="L4179" s="8">
        <f>SUMIFS(Baggrundsvariable!I$3:I$296,Baggrundsvariable!$A$3:$A$296,Samlet!$C4179,Baggrundsvariable!$C$3:$C$296,Samlet!$E4179)</f>
        <v>7.0100196083654644</v>
      </c>
    </row>
    <row r="4180" spans="1:12">
      <c r="A4180">
        <v>9330</v>
      </c>
      <c r="B4180" t="s">
        <v>1174</v>
      </c>
      <c r="C4180">
        <v>810</v>
      </c>
      <c r="D4180" t="s">
        <v>1328</v>
      </c>
      <c r="E4180">
        <v>2019</v>
      </c>
      <c r="F4180" s="15">
        <f>IF(VLOOKUP(IF($A4180&lt;1500,'BM011'!$D$5,IF($A4180&lt;1800,'BM011'!$D$5,IF($A4180&lt;2000,'BM011'!$D$5,$A4180))),'BM011'!$D$5:$U$607,'BM011'!U$609,0)="BRUG KOM",VLOOKUP($C4180,'BM010'!$C$5:$T$102,'BM010'!T$104,0),VLOOKUP(IF($A4180&lt;1500,'BM011'!$D$5,IF($A4180&lt;1800,'BM011'!$D$5,IF($A4180&lt;2000,'BM011'!$D$5,$A4180))),'BM011'!$D$5:$U$607,'BM011'!U$609,0))</f>
        <v>7220.5</v>
      </c>
      <c r="G4180">
        <f>SUMIFS(Baggrundsvariable!D$3:D$296,Baggrundsvariable!$A$3:$A$296,Samlet!$C4180,Baggrundsvariable!$C$3:$C$296,Samlet!$E4180)</f>
        <v>211674</v>
      </c>
      <c r="H4180" s="8">
        <f>SUMIFS(Baggrundsvariable!E$3:E$296,Baggrundsvariable!$A$3:$A$296,Samlet!$C4180,Baggrundsvariable!$C$3:$C$296,Samlet!$E4180)</f>
        <v>0.46666666666666673</v>
      </c>
      <c r="I4180" s="8">
        <f>SUMIFS(Baggrundsvariable!F$3:F$296,Baggrundsvariable!$A$3:$A$296,Samlet!$C4180,Baggrundsvariable!$C$3:$C$296,Samlet!$E4180)</f>
        <v>3.9</v>
      </c>
      <c r="J4180" s="8">
        <f>SUMIFS(Baggrundsvariable!G$3:G$296,Baggrundsvariable!$A$3:$A$296,Samlet!$C4180,Baggrundsvariable!$C$3:$C$296,Samlet!$E4180)</f>
        <v>18.899999999999999</v>
      </c>
      <c r="K4180" s="8">
        <f>SUMIFS(Baggrundsvariable!H$3:H$296,Baggrundsvariable!$A$3:$A$296,Samlet!$C4180,Baggrundsvariable!$C$3:$C$296,Samlet!$E4180)</f>
        <v>13.2</v>
      </c>
      <c r="L4180" s="8">
        <f>SUMIFS(Baggrundsvariable!I$3:I$296,Baggrundsvariable!$A$3:$A$296,Samlet!$C4180,Baggrundsvariable!$C$3:$C$296,Samlet!$E4180)</f>
        <v>4.5338994695907884</v>
      </c>
    </row>
    <row r="4181" spans="1:12">
      <c r="A4181">
        <v>9330</v>
      </c>
      <c r="B4181" t="s">
        <v>1174</v>
      </c>
      <c r="C4181">
        <v>813</v>
      </c>
      <c r="D4181" t="s">
        <v>1327</v>
      </c>
      <c r="E4181">
        <v>2019</v>
      </c>
      <c r="F4181" s="15">
        <f>IF(VLOOKUP(IF($A4181&lt;1500,'BM011'!$D$5,IF($A4181&lt;1800,'BM011'!$D$5,IF($A4181&lt;2000,'BM011'!$D$5,$A4181))),'BM011'!$D$5:$U$607,'BM011'!U$609,0)="BRUG KOM",VLOOKUP($C4181,'BM010'!$C$5:$T$102,'BM010'!T$104,0),VLOOKUP(IF($A4181&lt;1500,'BM011'!$D$5,IF($A4181&lt;1800,'BM011'!$D$5,IF($A4181&lt;2000,'BM011'!$D$5,$A4181))),'BM011'!$D$5:$U$607,'BM011'!U$609,0))</f>
        <v>7220.5</v>
      </c>
      <c r="G4181">
        <f>SUMIFS(Baggrundsvariable!D$3:D$296,Baggrundsvariable!$A$3:$A$296,Samlet!$C4181,Baggrundsvariable!$C$3:$C$296,Samlet!$E4181)</f>
        <v>214560</v>
      </c>
      <c r="H4181" s="8">
        <f>SUMIFS(Baggrundsvariable!E$3:E$296,Baggrundsvariable!$A$3:$A$296,Samlet!$C4181,Baggrundsvariable!$C$3:$C$296,Samlet!$E4181)</f>
        <v>0.6499999999999998</v>
      </c>
      <c r="I4181" s="8">
        <f>SUMIFS(Baggrundsvariable!F$3:F$296,Baggrundsvariable!$A$3:$A$296,Samlet!$C4181,Baggrundsvariable!$C$3:$C$296,Samlet!$E4181)</f>
        <v>4.2</v>
      </c>
      <c r="J4181" s="8">
        <f>SUMIFS(Baggrundsvariable!G$3:G$296,Baggrundsvariable!$A$3:$A$296,Samlet!$C4181,Baggrundsvariable!$C$3:$C$296,Samlet!$E4181)</f>
        <v>19.2</v>
      </c>
      <c r="K4181" s="8">
        <f>SUMIFS(Baggrundsvariable!H$3:H$296,Baggrundsvariable!$A$3:$A$296,Samlet!$C4181,Baggrundsvariable!$C$3:$C$296,Samlet!$E4181)</f>
        <v>12.9</v>
      </c>
      <c r="L4181" s="8">
        <f>SUMIFS(Baggrundsvariable!I$3:I$296,Baggrundsvariable!$A$3:$A$296,Samlet!$C4181,Baggrundsvariable!$C$3:$C$296,Samlet!$E4181)</f>
        <v>4.2989975543999934</v>
      </c>
    </row>
    <row r="4182" spans="1:12">
      <c r="A4182">
        <v>9340</v>
      </c>
      <c r="B4182" t="s">
        <v>1175</v>
      </c>
      <c r="C4182">
        <v>810</v>
      </c>
      <c r="D4182" t="s">
        <v>1328</v>
      </c>
      <c r="E4182">
        <v>2019</v>
      </c>
      <c r="F4182" s="15">
        <f>IF(VLOOKUP(IF($A4182&lt;1500,'BM011'!$D$5,IF($A4182&lt;1800,'BM011'!$D$5,IF($A4182&lt;2000,'BM011'!$D$5,$A4182))),'BM011'!$D$5:$U$607,'BM011'!U$609,0)="BRUG KOM",VLOOKUP($C4182,'BM010'!$C$5:$T$102,'BM010'!T$104,0),VLOOKUP(IF($A4182&lt;1500,'BM011'!$D$5,IF($A4182&lt;1800,'BM011'!$D$5,IF($A4182&lt;2000,'BM011'!$D$5,$A4182))),'BM011'!$D$5:$U$607,'BM011'!U$609,0))</f>
        <v>3901</v>
      </c>
      <c r="G4182">
        <f>SUMIFS(Baggrundsvariable!D$3:D$296,Baggrundsvariable!$A$3:$A$296,Samlet!$C4182,Baggrundsvariable!$C$3:$C$296,Samlet!$E4182)</f>
        <v>211674</v>
      </c>
      <c r="H4182" s="8">
        <f>SUMIFS(Baggrundsvariable!E$3:E$296,Baggrundsvariable!$A$3:$A$296,Samlet!$C4182,Baggrundsvariable!$C$3:$C$296,Samlet!$E4182)</f>
        <v>0.46666666666666673</v>
      </c>
      <c r="I4182" s="8">
        <f>SUMIFS(Baggrundsvariable!F$3:F$296,Baggrundsvariable!$A$3:$A$296,Samlet!$C4182,Baggrundsvariable!$C$3:$C$296,Samlet!$E4182)</f>
        <v>3.9</v>
      </c>
      <c r="J4182" s="8">
        <f>SUMIFS(Baggrundsvariable!G$3:G$296,Baggrundsvariable!$A$3:$A$296,Samlet!$C4182,Baggrundsvariable!$C$3:$C$296,Samlet!$E4182)</f>
        <v>18.899999999999999</v>
      </c>
      <c r="K4182" s="8">
        <f>SUMIFS(Baggrundsvariable!H$3:H$296,Baggrundsvariable!$A$3:$A$296,Samlet!$C4182,Baggrundsvariable!$C$3:$C$296,Samlet!$E4182)</f>
        <v>13.2</v>
      </c>
      <c r="L4182" s="8">
        <f>SUMIFS(Baggrundsvariable!I$3:I$296,Baggrundsvariable!$A$3:$A$296,Samlet!$C4182,Baggrundsvariable!$C$3:$C$296,Samlet!$E4182)</f>
        <v>4.5338994695907884</v>
      </c>
    </row>
    <row r="4183" spans="1:12">
      <c r="A4183">
        <v>9340</v>
      </c>
      <c r="B4183" t="s">
        <v>1175</v>
      </c>
      <c r="C4183">
        <v>813</v>
      </c>
      <c r="D4183" t="s">
        <v>1327</v>
      </c>
      <c r="E4183">
        <v>2019</v>
      </c>
      <c r="F4183" s="15">
        <f>IF(VLOOKUP(IF($A4183&lt;1500,'BM011'!$D$5,IF($A4183&lt;1800,'BM011'!$D$5,IF($A4183&lt;2000,'BM011'!$D$5,$A4183))),'BM011'!$D$5:$U$607,'BM011'!U$609,0)="BRUG KOM",VLOOKUP($C4183,'BM010'!$C$5:$T$102,'BM010'!T$104,0),VLOOKUP(IF($A4183&lt;1500,'BM011'!$D$5,IF($A4183&lt;1800,'BM011'!$D$5,IF($A4183&lt;2000,'BM011'!$D$5,$A4183))),'BM011'!$D$5:$U$607,'BM011'!U$609,0))</f>
        <v>3901</v>
      </c>
      <c r="G4183">
        <f>SUMIFS(Baggrundsvariable!D$3:D$296,Baggrundsvariable!$A$3:$A$296,Samlet!$C4183,Baggrundsvariable!$C$3:$C$296,Samlet!$E4183)</f>
        <v>214560</v>
      </c>
      <c r="H4183" s="8">
        <f>SUMIFS(Baggrundsvariable!E$3:E$296,Baggrundsvariable!$A$3:$A$296,Samlet!$C4183,Baggrundsvariable!$C$3:$C$296,Samlet!$E4183)</f>
        <v>0.6499999999999998</v>
      </c>
      <c r="I4183" s="8">
        <f>SUMIFS(Baggrundsvariable!F$3:F$296,Baggrundsvariable!$A$3:$A$296,Samlet!$C4183,Baggrundsvariable!$C$3:$C$296,Samlet!$E4183)</f>
        <v>4.2</v>
      </c>
      <c r="J4183" s="8">
        <f>SUMIFS(Baggrundsvariable!G$3:G$296,Baggrundsvariable!$A$3:$A$296,Samlet!$C4183,Baggrundsvariable!$C$3:$C$296,Samlet!$E4183)</f>
        <v>19.2</v>
      </c>
      <c r="K4183" s="8">
        <f>SUMIFS(Baggrundsvariable!H$3:H$296,Baggrundsvariable!$A$3:$A$296,Samlet!$C4183,Baggrundsvariable!$C$3:$C$296,Samlet!$E4183)</f>
        <v>12.9</v>
      </c>
      <c r="L4183" s="8">
        <f>SUMIFS(Baggrundsvariable!I$3:I$296,Baggrundsvariable!$A$3:$A$296,Samlet!$C4183,Baggrundsvariable!$C$3:$C$296,Samlet!$E4183)</f>
        <v>4.2989975543999934</v>
      </c>
    </row>
    <row r="4184" spans="1:12">
      <c r="A4184">
        <v>9352</v>
      </c>
      <c r="B4184" t="s">
        <v>1176</v>
      </c>
      <c r="C4184">
        <v>810</v>
      </c>
      <c r="D4184" t="s">
        <v>1328</v>
      </c>
      <c r="E4184">
        <v>2019</v>
      </c>
      <c r="F4184" s="15">
        <f>IF(VLOOKUP(IF($A4184&lt;1500,'BM011'!$D$5,IF($A4184&lt;1800,'BM011'!$D$5,IF($A4184&lt;2000,'BM011'!$D$5,$A4184))),'BM011'!$D$5:$U$607,'BM011'!U$609,0)="BRUG KOM",VLOOKUP($C4184,'BM010'!$C$5:$T$102,'BM010'!T$104,0),VLOOKUP(IF($A4184&lt;1500,'BM011'!$D$5,IF($A4184&lt;1800,'BM011'!$D$5,IF($A4184&lt;2000,'BM011'!$D$5,$A4184))),'BM011'!$D$5:$U$607,'BM011'!U$609,0))</f>
        <v>7870.75</v>
      </c>
      <c r="G4184">
        <f>SUMIFS(Baggrundsvariable!D$3:D$296,Baggrundsvariable!$A$3:$A$296,Samlet!$C4184,Baggrundsvariable!$C$3:$C$296,Samlet!$E4184)</f>
        <v>211674</v>
      </c>
      <c r="H4184" s="8">
        <f>SUMIFS(Baggrundsvariable!E$3:E$296,Baggrundsvariable!$A$3:$A$296,Samlet!$C4184,Baggrundsvariable!$C$3:$C$296,Samlet!$E4184)</f>
        <v>0.46666666666666673</v>
      </c>
      <c r="I4184" s="8">
        <f>SUMIFS(Baggrundsvariable!F$3:F$296,Baggrundsvariable!$A$3:$A$296,Samlet!$C4184,Baggrundsvariable!$C$3:$C$296,Samlet!$E4184)</f>
        <v>3.9</v>
      </c>
      <c r="J4184" s="8">
        <f>SUMIFS(Baggrundsvariable!G$3:G$296,Baggrundsvariable!$A$3:$A$296,Samlet!$C4184,Baggrundsvariable!$C$3:$C$296,Samlet!$E4184)</f>
        <v>18.899999999999999</v>
      </c>
      <c r="K4184" s="8">
        <f>SUMIFS(Baggrundsvariable!H$3:H$296,Baggrundsvariable!$A$3:$A$296,Samlet!$C4184,Baggrundsvariable!$C$3:$C$296,Samlet!$E4184)</f>
        <v>13.2</v>
      </c>
      <c r="L4184" s="8">
        <f>SUMIFS(Baggrundsvariable!I$3:I$296,Baggrundsvariable!$A$3:$A$296,Samlet!$C4184,Baggrundsvariable!$C$3:$C$296,Samlet!$E4184)</f>
        <v>4.5338994695907884</v>
      </c>
    </row>
    <row r="4185" spans="1:12">
      <c r="A4185">
        <v>9352</v>
      </c>
      <c r="B4185" t="s">
        <v>1176</v>
      </c>
      <c r="C4185">
        <v>813</v>
      </c>
      <c r="D4185" t="s">
        <v>1327</v>
      </c>
      <c r="E4185">
        <v>2019</v>
      </c>
      <c r="F4185" s="15">
        <f>IF(VLOOKUP(IF($A4185&lt;1500,'BM011'!$D$5,IF($A4185&lt;1800,'BM011'!$D$5,IF($A4185&lt;2000,'BM011'!$D$5,$A4185))),'BM011'!$D$5:$U$607,'BM011'!U$609,0)="BRUG KOM",VLOOKUP($C4185,'BM010'!$C$5:$T$102,'BM010'!T$104,0),VLOOKUP(IF($A4185&lt;1500,'BM011'!$D$5,IF($A4185&lt;1800,'BM011'!$D$5,IF($A4185&lt;2000,'BM011'!$D$5,$A4185))),'BM011'!$D$5:$U$607,'BM011'!U$609,0))</f>
        <v>8695.75</v>
      </c>
      <c r="G4185">
        <f>SUMIFS(Baggrundsvariable!D$3:D$296,Baggrundsvariable!$A$3:$A$296,Samlet!$C4185,Baggrundsvariable!$C$3:$C$296,Samlet!$E4185)</f>
        <v>214560</v>
      </c>
      <c r="H4185" s="8">
        <f>SUMIFS(Baggrundsvariable!E$3:E$296,Baggrundsvariable!$A$3:$A$296,Samlet!$C4185,Baggrundsvariable!$C$3:$C$296,Samlet!$E4185)</f>
        <v>0.6499999999999998</v>
      </c>
      <c r="I4185" s="8">
        <f>SUMIFS(Baggrundsvariable!F$3:F$296,Baggrundsvariable!$A$3:$A$296,Samlet!$C4185,Baggrundsvariable!$C$3:$C$296,Samlet!$E4185)</f>
        <v>4.2</v>
      </c>
      <c r="J4185" s="8">
        <f>SUMIFS(Baggrundsvariable!G$3:G$296,Baggrundsvariable!$A$3:$A$296,Samlet!$C4185,Baggrundsvariable!$C$3:$C$296,Samlet!$E4185)</f>
        <v>19.2</v>
      </c>
      <c r="K4185" s="8">
        <f>SUMIFS(Baggrundsvariable!H$3:H$296,Baggrundsvariable!$A$3:$A$296,Samlet!$C4185,Baggrundsvariable!$C$3:$C$296,Samlet!$E4185)</f>
        <v>12.9</v>
      </c>
      <c r="L4185" s="8">
        <f>SUMIFS(Baggrundsvariable!I$3:I$296,Baggrundsvariable!$A$3:$A$296,Samlet!$C4185,Baggrundsvariable!$C$3:$C$296,Samlet!$E4185)</f>
        <v>4.2989975543999934</v>
      </c>
    </row>
    <row r="4186" spans="1:12">
      <c r="A4186">
        <v>9362</v>
      </c>
      <c r="B4186" t="s">
        <v>1177</v>
      </c>
      <c r="C4186">
        <v>851</v>
      </c>
      <c r="D4186" t="s">
        <v>1324</v>
      </c>
      <c r="E4186">
        <v>2019</v>
      </c>
      <c r="F4186" s="15">
        <f>IF(VLOOKUP(IF($A4186&lt;1500,'BM011'!$D$5,IF($A4186&lt;1800,'BM011'!$D$5,IF($A4186&lt;2000,'BM011'!$D$5,$A4186))),'BM011'!$D$5:$U$607,'BM011'!U$609,0)="BRUG KOM",VLOOKUP($C4186,'BM010'!$C$5:$T$102,'BM010'!T$104,0),VLOOKUP(IF($A4186&lt;1500,'BM011'!$D$5,IF($A4186&lt;1800,'BM011'!$D$5,IF($A4186&lt;2000,'BM011'!$D$5,$A4186))),'BM011'!$D$5:$U$607,'BM011'!U$609,0))</f>
        <v>6670</v>
      </c>
      <c r="G4186">
        <f>SUMIFS(Baggrundsvariable!D$3:D$296,Baggrundsvariable!$A$3:$A$296,Samlet!$C4186,Baggrundsvariable!$C$3:$C$296,Samlet!$E4186)</f>
        <v>218056</v>
      </c>
      <c r="H4186" s="8">
        <f>SUMIFS(Baggrundsvariable!E$3:E$296,Baggrundsvariable!$A$3:$A$296,Samlet!$C4186,Baggrundsvariable!$C$3:$C$296,Samlet!$E4186)</f>
        <v>0.87500000000000011</v>
      </c>
      <c r="I4186" s="8">
        <f>SUMIFS(Baggrundsvariable!F$3:F$296,Baggrundsvariable!$A$3:$A$296,Samlet!$C4186,Baggrundsvariable!$C$3:$C$296,Samlet!$E4186)</f>
        <v>5.2</v>
      </c>
      <c r="J4186" s="8">
        <f>SUMIFS(Baggrundsvariable!G$3:G$296,Baggrundsvariable!$A$3:$A$296,Samlet!$C4186,Baggrundsvariable!$C$3:$C$296,Samlet!$E4186)</f>
        <v>22.9</v>
      </c>
      <c r="K4186" s="8">
        <f>SUMIFS(Baggrundsvariable!H$3:H$296,Baggrundsvariable!$A$3:$A$296,Samlet!$C4186,Baggrundsvariable!$C$3:$C$296,Samlet!$E4186)</f>
        <v>12.5</v>
      </c>
      <c r="L4186" s="8">
        <f>SUMIFS(Baggrundsvariable!I$3:I$296,Baggrundsvariable!$A$3:$A$296,Samlet!$C4186,Baggrundsvariable!$C$3:$C$296,Samlet!$E4186)</f>
        <v>7.0100196083654644</v>
      </c>
    </row>
    <row r="4187" spans="1:12">
      <c r="A4187">
        <v>9370</v>
      </c>
      <c r="B4187" t="s">
        <v>1178</v>
      </c>
      <c r="C4187">
        <v>810</v>
      </c>
      <c r="D4187" t="s">
        <v>1328</v>
      </c>
      <c r="E4187">
        <v>2019</v>
      </c>
      <c r="F4187" s="15">
        <f>IF(VLOOKUP(IF($A4187&lt;1500,'BM011'!$D$5,IF($A4187&lt;1800,'BM011'!$D$5,IF($A4187&lt;2000,'BM011'!$D$5,$A4187))),'BM011'!$D$5:$U$607,'BM011'!U$609,0)="BRUG KOM",VLOOKUP($C4187,'BM010'!$C$5:$T$102,'BM010'!T$104,0),VLOOKUP(IF($A4187&lt;1500,'BM011'!$D$5,IF($A4187&lt;1800,'BM011'!$D$5,IF($A4187&lt;2000,'BM011'!$D$5,$A4187))),'BM011'!$D$5:$U$607,'BM011'!U$609,0))</f>
        <v>8131.25</v>
      </c>
      <c r="G4187">
        <f>SUMIFS(Baggrundsvariable!D$3:D$296,Baggrundsvariable!$A$3:$A$296,Samlet!$C4187,Baggrundsvariable!$C$3:$C$296,Samlet!$E4187)</f>
        <v>211674</v>
      </c>
      <c r="H4187" s="8">
        <f>SUMIFS(Baggrundsvariable!E$3:E$296,Baggrundsvariable!$A$3:$A$296,Samlet!$C4187,Baggrundsvariable!$C$3:$C$296,Samlet!$E4187)</f>
        <v>0.46666666666666673</v>
      </c>
      <c r="I4187" s="8">
        <f>SUMIFS(Baggrundsvariable!F$3:F$296,Baggrundsvariable!$A$3:$A$296,Samlet!$C4187,Baggrundsvariable!$C$3:$C$296,Samlet!$E4187)</f>
        <v>3.9</v>
      </c>
      <c r="J4187" s="8">
        <f>SUMIFS(Baggrundsvariable!G$3:G$296,Baggrundsvariable!$A$3:$A$296,Samlet!$C4187,Baggrundsvariable!$C$3:$C$296,Samlet!$E4187)</f>
        <v>18.899999999999999</v>
      </c>
      <c r="K4187" s="8">
        <f>SUMIFS(Baggrundsvariable!H$3:H$296,Baggrundsvariable!$A$3:$A$296,Samlet!$C4187,Baggrundsvariable!$C$3:$C$296,Samlet!$E4187)</f>
        <v>13.2</v>
      </c>
      <c r="L4187" s="8">
        <f>SUMIFS(Baggrundsvariable!I$3:I$296,Baggrundsvariable!$A$3:$A$296,Samlet!$C4187,Baggrundsvariable!$C$3:$C$296,Samlet!$E4187)</f>
        <v>4.5338994695907884</v>
      </c>
    </row>
    <row r="4188" spans="1:12">
      <c r="A4188">
        <v>9370</v>
      </c>
      <c r="B4188" t="s">
        <v>1178</v>
      </c>
      <c r="C4188">
        <v>851</v>
      </c>
      <c r="D4188" t="s">
        <v>1324</v>
      </c>
      <c r="E4188">
        <v>2019</v>
      </c>
      <c r="F4188" s="15">
        <f>IF(VLOOKUP(IF($A4188&lt;1500,'BM011'!$D$5,IF($A4188&lt;1800,'BM011'!$D$5,IF($A4188&lt;2000,'BM011'!$D$5,$A4188))),'BM011'!$D$5:$U$607,'BM011'!U$609,0)="BRUG KOM",VLOOKUP($C4188,'BM010'!$C$5:$T$102,'BM010'!T$104,0),VLOOKUP(IF($A4188&lt;1500,'BM011'!$D$5,IF($A4188&lt;1800,'BM011'!$D$5,IF($A4188&lt;2000,'BM011'!$D$5,$A4188))),'BM011'!$D$5:$U$607,'BM011'!U$609,0))</f>
        <v>8131.25</v>
      </c>
      <c r="G4188">
        <f>SUMIFS(Baggrundsvariable!D$3:D$296,Baggrundsvariable!$A$3:$A$296,Samlet!$C4188,Baggrundsvariable!$C$3:$C$296,Samlet!$E4188)</f>
        <v>218056</v>
      </c>
      <c r="H4188" s="8">
        <f>SUMIFS(Baggrundsvariable!E$3:E$296,Baggrundsvariable!$A$3:$A$296,Samlet!$C4188,Baggrundsvariable!$C$3:$C$296,Samlet!$E4188)</f>
        <v>0.87500000000000011</v>
      </c>
      <c r="I4188" s="8">
        <f>SUMIFS(Baggrundsvariable!F$3:F$296,Baggrundsvariable!$A$3:$A$296,Samlet!$C4188,Baggrundsvariable!$C$3:$C$296,Samlet!$E4188)</f>
        <v>5.2</v>
      </c>
      <c r="J4188" s="8">
        <f>SUMIFS(Baggrundsvariable!G$3:G$296,Baggrundsvariable!$A$3:$A$296,Samlet!$C4188,Baggrundsvariable!$C$3:$C$296,Samlet!$E4188)</f>
        <v>22.9</v>
      </c>
      <c r="K4188" s="8">
        <f>SUMIFS(Baggrundsvariable!H$3:H$296,Baggrundsvariable!$A$3:$A$296,Samlet!$C4188,Baggrundsvariable!$C$3:$C$296,Samlet!$E4188)</f>
        <v>12.5</v>
      </c>
      <c r="L4188" s="8">
        <f>SUMIFS(Baggrundsvariable!I$3:I$296,Baggrundsvariable!$A$3:$A$296,Samlet!$C4188,Baggrundsvariable!$C$3:$C$296,Samlet!$E4188)</f>
        <v>7.0100196083654644</v>
      </c>
    </row>
    <row r="4189" spans="1:12">
      <c r="A4189">
        <v>9380</v>
      </c>
      <c r="B4189" t="s">
        <v>1179</v>
      </c>
      <c r="C4189">
        <v>851</v>
      </c>
      <c r="D4189" t="s">
        <v>1324</v>
      </c>
      <c r="E4189">
        <v>2019</v>
      </c>
      <c r="F4189" s="15">
        <f>IF(VLOOKUP(IF($A4189&lt;1500,'BM011'!$D$5,IF($A4189&lt;1800,'BM011'!$D$5,IF($A4189&lt;2000,'BM011'!$D$5,$A4189))),'BM011'!$D$5:$U$607,'BM011'!U$609,0)="BRUG KOM",VLOOKUP($C4189,'BM010'!$C$5:$T$102,'BM010'!T$104,0),VLOOKUP(IF($A4189&lt;1500,'BM011'!$D$5,IF($A4189&lt;1800,'BM011'!$D$5,IF($A4189&lt;2000,'BM011'!$D$5,$A4189))),'BM011'!$D$5:$U$607,'BM011'!U$609,0))</f>
        <v>12077.75</v>
      </c>
      <c r="G4189">
        <f>SUMIFS(Baggrundsvariable!D$3:D$296,Baggrundsvariable!$A$3:$A$296,Samlet!$C4189,Baggrundsvariable!$C$3:$C$296,Samlet!$E4189)</f>
        <v>218056</v>
      </c>
      <c r="H4189" s="8">
        <f>SUMIFS(Baggrundsvariable!E$3:E$296,Baggrundsvariable!$A$3:$A$296,Samlet!$C4189,Baggrundsvariable!$C$3:$C$296,Samlet!$E4189)</f>
        <v>0.87500000000000011</v>
      </c>
      <c r="I4189" s="8">
        <f>SUMIFS(Baggrundsvariable!F$3:F$296,Baggrundsvariable!$A$3:$A$296,Samlet!$C4189,Baggrundsvariable!$C$3:$C$296,Samlet!$E4189)</f>
        <v>5.2</v>
      </c>
      <c r="J4189" s="8">
        <f>SUMIFS(Baggrundsvariable!G$3:G$296,Baggrundsvariable!$A$3:$A$296,Samlet!$C4189,Baggrundsvariable!$C$3:$C$296,Samlet!$E4189)</f>
        <v>22.9</v>
      </c>
      <c r="K4189" s="8">
        <f>SUMIFS(Baggrundsvariable!H$3:H$296,Baggrundsvariable!$A$3:$A$296,Samlet!$C4189,Baggrundsvariable!$C$3:$C$296,Samlet!$E4189)</f>
        <v>12.5</v>
      </c>
      <c r="L4189" s="8">
        <f>SUMIFS(Baggrundsvariable!I$3:I$296,Baggrundsvariable!$A$3:$A$296,Samlet!$C4189,Baggrundsvariable!$C$3:$C$296,Samlet!$E4189)</f>
        <v>7.0100196083654644</v>
      </c>
    </row>
    <row r="4190" spans="1:12">
      <c r="A4190">
        <v>9381</v>
      </c>
      <c r="B4190" t="s">
        <v>1180</v>
      </c>
      <c r="C4190">
        <v>849</v>
      </c>
      <c r="D4190" t="s">
        <v>1329</v>
      </c>
      <c r="E4190">
        <v>2019</v>
      </c>
      <c r="F4190" s="15">
        <f>IF(VLOOKUP(IF($A4190&lt;1500,'BM011'!$D$5,IF($A4190&lt;1800,'BM011'!$D$5,IF($A4190&lt;2000,'BM011'!$D$5,$A4190))),'BM011'!$D$5:$U$607,'BM011'!U$609,0)="BRUG KOM",VLOOKUP($C4190,'BM010'!$C$5:$T$102,'BM010'!T$104,0),VLOOKUP(IF($A4190&lt;1500,'BM011'!$D$5,IF($A4190&lt;1800,'BM011'!$D$5,IF($A4190&lt;2000,'BM011'!$D$5,$A4190))),'BM011'!$D$5:$U$607,'BM011'!U$609,0))</f>
        <v>8432</v>
      </c>
      <c r="G4190">
        <f>SUMIFS(Baggrundsvariable!D$3:D$296,Baggrundsvariable!$A$3:$A$296,Samlet!$C4190,Baggrundsvariable!$C$3:$C$296,Samlet!$E4190)</f>
        <v>213308</v>
      </c>
      <c r="H4190" s="8">
        <f>SUMIFS(Baggrundsvariable!E$3:E$296,Baggrundsvariable!$A$3:$A$296,Samlet!$C4190,Baggrundsvariable!$C$3:$C$296,Samlet!$E4190)</f>
        <v>0.30833333333333324</v>
      </c>
      <c r="I4190" s="8">
        <f>SUMIFS(Baggrundsvariable!F$3:F$296,Baggrundsvariable!$A$3:$A$296,Samlet!$C4190,Baggrundsvariable!$C$3:$C$296,Samlet!$E4190)</f>
        <v>4.9000000000000004</v>
      </c>
      <c r="J4190" s="8">
        <f>SUMIFS(Baggrundsvariable!G$3:G$296,Baggrundsvariable!$A$3:$A$296,Samlet!$C4190,Baggrundsvariable!$C$3:$C$296,Samlet!$E4190)</f>
        <v>20.100000000000001</v>
      </c>
      <c r="K4190" s="8">
        <f>SUMIFS(Baggrundsvariable!H$3:H$296,Baggrundsvariable!$A$3:$A$296,Samlet!$C4190,Baggrundsvariable!$C$3:$C$296,Samlet!$E4190)</f>
        <v>11.3</v>
      </c>
      <c r="L4190" s="8">
        <f>SUMIFS(Baggrundsvariable!I$3:I$296,Baggrundsvariable!$A$3:$A$296,Samlet!$C4190,Baggrundsvariable!$C$3:$C$296,Samlet!$E4190)</f>
        <v>3.6076208552986522</v>
      </c>
    </row>
    <row r="4191" spans="1:12">
      <c r="A4191">
        <v>9381</v>
      </c>
      <c r="B4191" t="s">
        <v>1180</v>
      </c>
      <c r="C4191">
        <v>851</v>
      </c>
      <c r="D4191" t="s">
        <v>1324</v>
      </c>
      <c r="E4191">
        <v>2019</v>
      </c>
      <c r="F4191" s="15">
        <f>IF(VLOOKUP(IF($A4191&lt;1500,'BM011'!$D$5,IF($A4191&lt;1800,'BM011'!$D$5,IF($A4191&lt;2000,'BM011'!$D$5,$A4191))),'BM011'!$D$5:$U$607,'BM011'!U$609,0)="BRUG KOM",VLOOKUP($C4191,'BM010'!$C$5:$T$102,'BM010'!T$104,0),VLOOKUP(IF($A4191&lt;1500,'BM011'!$D$5,IF($A4191&lt;1800,'BM011'!$D$5,IF($A4191&lt;2000,'BM011'!$D$5,$A4191))),'BM011'!$D$5:$U$607,'BM011'!U$609,0))</f>
        <v>8432</v>
      </c>
      <c r="G4191">
        <f>SUMIFS(Baggrundsvariable!D$3:D$296,Baggrundsvariable!$A$3:$A$296,Samlet!$C4191,Baggrundsvariable!$C$3:$C$296,Samlet!$E4191)</f>
        <v>218056</v>
      </c>
      <c r="H4191" s="8">
        <f>SUMIFS(Baggrundsvariable!E$3:E$296,Baggrundsvariable!$A$3:$A$296,Samlet!$C4191,Baggrundsvariable!$C$3:$C$296,Samlet!$E4191)</f>
        <v>0.87500000000000011</v>
      </c>
      <c r="I4191" s="8">
        <f>SUMIFS(Baggrundsvariable!F$3:F$296,Baggrundsvariable!$A$3:$A$296,Samlet!$C4191,Baggrundsvariable!$C$3:$C$296,Samlet!$E4191)</f>
        <v>5.2</v>
      </c>
      <c r="J4191" s="8">
        <f>SUMIFS(Baggrundsvariable!G$3:G$296,Baggrundsvariable!$A$3:$A$296,Samlet!$C4191,Baggrundsvariable!$C$3:$C$296,Samlet!$E4191)</f>
        <v>22.9</v>
      </c>
      <c r="K4191" s="8">
        <f>SUMIFS(Baggrundsvariable!H$3:H$296,Baggrundsvariable!$A$3:$A$296,Samlet!$C4191,Baggrundsvariable!$C$3:$C$296,Samlet!$E4191)</f>
        <v>12.5</v>
      </c>
      <c r="L4191" s="8">
        <f>SUMIFS(Baggrundsvariable!I$3:I$296,Baggrundsvariable!$A$3:$A$296,Samlet!$C4191,Baggrundsvariable!$C$3:$C$296,Samlet!$E4191)</f>
        <v>7.0100196083654644</v>
      </c>
    </row>
    <row r="4192" spans="1:12">
      <c r="A4192">
        <v>9382</v>
      </c>
      <c r="B4192" t="s">
        <v>1181</v>
      </c>
      <c r="C4192">
        <v>810</v>
      </c>
      <c r="D4192" t="s">
        <v>1328</v>
      </c>
      <c r="E4192">
        <v>2019</v>
      </c>
      <c r="F4192" s="15">
        <f>IF(VLOOKUP(IF($A4192&lt;1500,'BM011'!$D$5,IF($A4192&lt;1800,'BM011'!$D$5,IF($A4192&lt;2000,'BM011'!$D$5,$A4192))),'BM011'!$D$5:$U$607,'BM011'!U$609,0)="BRUG KOM",VLOOKUP($C4192,'BM010'!$C$5:$T$102,'BM010'!T$104,0),VLOOKUP(IF($A4192&lt;1500,'BM011'!$D$5,IF($A4192&lt;1800,'BM011'!$D$5,IF($A4192&lt;2000,'BM011'!$D$5,$A4192))),'BM011'!$D$5:$U$607,'BM011'!U$609,0))</f>
        <v>7870.75</v>
      </c>
      <c r="G4192">
        <f>SUMIFS(Baggrundsvariable!D$3:D$296,Baggrundsvariable!$A$3:$A$296,Samlet!$C4192,Baggrundsvariable!$C$3:$C$296,Samlet!$E4192)</f>
        <v>211674</v>
      </c>
      <c r="H4192" s="8">
        <f>SUMIFS(Baggrundsvariable!E$3:E$296,Baggrundsvariable!$A$3:$A$296,Samlet!$C4192,Baggrundsvariable!$C$3:$C$296,Samlet!$E4192)</f>
        <v>0.46666666666666673</v>
      </c>
      <c r="I4192" s="8">
        <f>SUMIFS(Baggrundsvariable!F$3:F$296,Baggrundsvariable!$A$3:$A$296,Samlet!$C4192,Baggrundsvariable!$C$3:$C$296,Samlet!$E4192)</f>
        <v>3.9</v>
      </c>
      <c r="J4192" s="8">
        <f>SUMIFS(Baggrundsvariable!G$3:G$296,Baggrundsvariable!$A$3:$A$296,Samlet!$C4192,Baggrundsvariable!$C$3:$C$296,Samlet!$E4192)</f>
        <v>18.899999999999999</v>
      </c>
      <c r="K4192" s="8">
        <f>SUMIFS(Baggrundsvariable!H$3:H$296,Baggrundsvariable!$A$3:$A$296,Samlet!$C4192,Baggrundsvariable!$C$3:$C$296,Samlet!$E4192)</f>
        <v>13.2</v>
      </c>
      <c r="L4192" s="8">
        <f>SUMIFS(Baggrundsvariable!I$3:I$296,Baggrundsvariable!$A$3:$A$296,Samlet!$C4192,Baggrundsvariable!$C$3:$C$296,Samlet!$E4192)</f>
        <v>4.5338994695907884</v>
      </c>
    </row>
    <row r="4193" spans="1:12">
      <c r="A4193">
        <v>9382</v>
      </c>
      <c r="B4193" t="s">
        <v>1181</v>
      </c>
      <c r="C4193">
        <v>849</v>
      </c>
      <c r="D4193" t="s">
        <v>1329</v>
      </c>
      <c r="E4193">
        <v>2019</v>
      </c>
      <c r="F4193" s="15">
        <f>IF(VLOOKUP(IF($A4193&lt;1500,'BM011'!$D$5,IF($A4193&lt;1800,'BM011'!$D$5,IF($A4193&lt;2000,'BM011'!$D$5,$A4193))),'BM011'!$D$5:$U$607,'BM011'!U$609,0)="BRUG KOM",VLOOKUP($C4193,'BM010'!$C$5:$T$102,'BM010'!T$104,0),VLOOKUP(IF($A4193&lt;1500,'BM011'!$D$5,IF($A4193&lt;1800,'BM011'!$D$5,IF($A4193&lt;2000,'BM011'!$D$5,$A4193))),'BM011'!$D$5:$U$607,'BM011'!U$609,0))</f>
        <v>7486.5</v>
      </c>
      <c r="G4193">
        <f>SUMIFS(Baggrundsvariable!D$3:D$296,Baggrundsvariable!$A$3:$A$296,Samlet!$C4193,Baggrundsvariable!$C$3:$C$296,Samlet!$E4193)</f>
        <v>213308</v>
      </c>
      <c r="H4193" s="8">
        <f>SUMIFS(Baggrundsvariable!E$3:E$296,Baggrundsvariable!$A$3:$A$296,Samlet!$C4193,Baggrundsvariable!$C$3:$C$296,Samlet!$E4193)</f>
        <v>0.30833333333333324</v>
      </c>
      <c r="I4193" s="8">
        <f>SUMIFS(Baggrundsvariable!F$3:F$296,Baggrundsvariable!$A$3:$A$296,Samlet!$C4193,Baggrundsvariable!$C$3:$C$296,Samlet!$E4193)</f>
        <v>4.9000000000000004</v>
      </c>
      <c r="J4193" s="8">
        <f>SUMIFS(Baggrundsvariable!G$3:G$296,Baggrundsvariable!$A$3:$A$296,Samlet!$C4193,Baggrundsvariable!$C$3:$C$296,Samlet!$E4193)</f>
        <v>20.100000000000001</v>
      </c>
      <c r="K4193" s="8">
        <f>SUMIFS(Baggrundsvariable!H$3:H$296,Baggrundsvariable!$A$3:$A$296,Samlet!$C4193,Baggrundsvariable!$C$3:$C$296,Samlet!$E4193)</f>
        <v>11.3</v>
      </c>
      <c r="L4193" s="8">
        <f>SUMIFS(Baggrundsvariable!I$3:I$296,Baggrundsvariable!$A$3:$A$296,Samlet!$C4193,Baggrundsvariable!$C$3:$C$296,Samlet!$E4193)</f>
        <v>3.6076208552986522</v>
      </c>
    </row>
    <row r="4194" spans="1:12">
      <c r="A4194">
        <v>9382</v>
      </c>
      <c r="B4194" t="s">
        <v>1181</v>
      </c>
      <c r="C4194">
        <v>851</v>
      </c>
      <c r="D4194" t="s">
        <v>1324</v>
      </c>
      <c r="E4194">
        <v>2019</v>
      </c>
      <c r="F4194" s="15">
        <f>IF(VLOOKUP(IF($A4194&lt;1500,'BM011'!$D$5,IF($A4194&lt;1800,'BM011'!$D$5,IF($A4194&lt;2000,'BM011'!$D$5,$A4194))),'BM011'!$D$5:$U$607,'BM011'!U$609,0)="BRUG KOM",VLOOKUP($C4194,'BM010'!$C$5:$T$102,'BM010'!T$104,0),VLOOKUP(IF($A4194&lt;1500,'BM011'!$D$5,IF($A4194&lt;1800,'BM011'!$D$5,IF($A4194&lt;2000,'BM011'!$D$5,$A4194))),'BM011'!$D$5:$U$607,'BM011'!U$609,0))</f>
        <v>14242</v>
      </c>
      <c r="G4194">
        <f>SUMIFS(Baggrundsvariable!D$3:D$296,Baggrundsvariable!$A$3:$A$296,Samlet!$C4194,Baggrundsvariable!$C$3:$C$296,Samlet!$E4194)</f>
        <v>218056</v>
      </c>
      <c r="H4194" s="8">
        <f>SUMIFS(Baggrundsvariable!E$3:E$296,Baggrundsvariable!$A$3:$A$296,Samlet!$C4194,Baggrundsvariable!$C$3:$C$296,Samlet!$E4194)</f>
        <v>0.87500000000000011</v>
      </c>
      <c r="I4194" s="8">
        <f>SUMIFS(Baggrundsvariable!F$3:F$296,Baggrundsvariable!$A$3:$A$296,Samlet!$C4194,Baggrundsvariable!$C$3:$C$296,Samlet!$E4194)</f>
        <v>5.2</v>
      </c>
      <c r="J4194" s="8">
        <f>SUMIFS(Baggrundsvariable!G$3:G$296,Baggrundsvariable!$A$3:$A$296,Samlet!$C4194,Baggrundsvariable!$C$3:$C$296,Samlet!$E4194)</f>
        <v>22.9</v>
      </c>
      <c r="K4194" s="8">
        <f>SUMIFS(Baggrundsvariable!H$3:H$296,Baggrundsvariable!$A$3:$A$296,Samlet!$C4194,Baggrundsvariable!$C$3:$C$296,Samlet!$E4194)</f>
        <v>12.5</v>
      </c>
      <c r="L4194" s="8">
        <f>SUMIFS(Baggrundsvariable!I$3:I$296,Baggrundsvariable!$A$3:$A$296,Samlet!$C4194,Baggrundsvariable!$C$3:$C$296,Samlet!$E4194)</f>
        <v>7.0100196083654644</v>
      </c>
    </row>
    <row r="4195" spans="1:12">
      <c r="A4195">
        <v>9400</v>
      </c>
      <c r="B4195" t="s">
        <v>1182</v>
      </c>
      <c r="C4195">
        <v>851</v>
      </c>
      <c r="D4195" t="s">
        <v>1324</v>
      </c>
      <c r="E4195">
        <v>2019</v>
      </c>
      <c r="F4195" s="15">
        <f>IF(VLOOKUP(IF($A4195&lt;1500,'BM011'!$D$5,IF($A4195&lt;1800,'BM011'!$D$5,IF($A4195&lt;2000,'BM011'!$D$5,$A4195))),'BM011'!$D$5:$U$607,'BM011'!U$609,0)="BRUG KOM",VLOOKUP($C4195,'BM010'!$C$5:$T$102,'BM010'!T$104,0),VLOOKUP(IF($A4195&lt;1500,'BM011'!$D$5,IF($A4195&lt;1800,'BM011'!$D$5,IF($A4195&lt;2000,'BM011'!$D$5,$A4195))),'BM011'!$D$5:$U$607,'BM011'!U$609,0))</f>
        <v>15194.75</v>
      </c>
      <c r="G4195">
        <f>SUMIFS(Baggrundsvariable!D$3:D$296,Baggrundsvariable!$A$3:$A$296,Samlet!$C4195,Baggrundsvariable!$C$3:$C$296,Samlet!$E4195)</f>
        <v>218056</v>
      </c>
      <c r="H4195" s="8">
        <f>SUMIFS(Baggrundsvariable!E$3:E$296,Baggrundsvariable!$A$3:$A$296,Samlet!$C4195,Baggrundsvariable!$C$3:$C$296,Samlet!$E4195)</f>
        <v>0.87500000000000011</v>
      </c>
      <c r="I4195" s="8">
        <f>SUMIFS(Baggrundsvariable!F$3:F$296,Baggrundsvariable!$A$3:$A$296,Samlet!$C4195,Baggrundsvariable!$C$3:$C$296,Samlet!$E4195)</f>
        <v>5.2</v>
      </c>
      <c r="J4195" s="8">
        <f>SUMIFS(Baggrundsvariable!G$3:G$296,Baggrundsvariable!$A$3:$A$296,Samlet!$C4195,Baggrundsvariable!$C$3:$C$296,Samlet!$E4195)</f>
        <v>22.9</v>
      </c>
      <c r="K4195" s="8">
        <f>SUMIFS(Baggrundsvariable!H$3:H$296,Baggrundsvariable!$A$3:$A$296,Samlet!$C4195,Baggrundsvariable!$C$3:$C$296,Samlet!$E4195)</f>
        <v>12.5</v>
      </c>
      <c r="L4195" s="8">
        <f>SUMIFS(Baggrundsvariable!I$3:I$296,Baggrundsvariable!$A$3:$A$296,Samlet!$C4195,Baggrundsvariable!$C$3:$C$296,Samlet!$E4195)</f>
        <v>7.0100196083654644</v>
      </c>
    </row>
    <row r="4196" spans="1:12">
      <c r="A4196">
        <v>9430</v>
      </c>
      <c r="B4196" t="s">
        <v>1183</v>
      </c>
      <c r="C4196">
        <v>849</v>
      </c>
      <c r="D4196" t="s">
        <v>1329</v>
      </c>
      <c r="E4196">
        <v>2019</v>
      </c>
      <c r="F4196" s="15">
        <f>IF(VLOOKUP(IF($A4196&lt;1500,'BM011'!$D$5,IF($A4196&lt;1800,'BM011'!$D$5,IF($A4196&lt;2000,'BM011'!$D$5,$A4196))),'BM011'!$D$5:$U$607,'BM011'!U$609,0)="BRUG KOM",VLOOKUP($C4196,'BM010'!$C$5:$T$102,'BM010'!T$104,0),VLOOKUP(IF($A4196&lt;1500,'BM011'!$D$5,IF($A4196&lt;1800,'BM011'!$D$5,IF($A4196&lt;2000,'BM011'!$D$5,$A4196))),'BM011'!$D$5:$U$607,'BM011'!U$609,0))</f>
        <v>9771</v>
      </c>
      <c r="G4196">
        <f>SUMIFS(Baggrundsvariable!D$3:D$296,Baggrundsvariable!$A$3:$A$296,Samlet!$C4196,Baggrundsvariable!$C$3:$C$296,Samlet!$E4196)</f>
        <v>213308</v>
      </c>
      <c r="H4196" s="8">
        <f>SUMIFS(Baggrundsvariable!E$3:E$296,Baggrundsvariable!$A$3:$A$296,Samlet!$C4196,Baggrundsvariable!$C$3:$C$296,Samlet!$E4196)</f>
        <v>0.30833333333333324</v>
      </c>
      <c r="I4196" s="8">
        <f>SUMIFS(Baggrundsvariable!F$3:F$296,Baggrundsvariable!$A$3:$A$296,Samlet!$C4196,Baggrundsvariable!$C$3:$C$296,Samlet!$E4196)</f>
        <v>4.9000000000000004</v>
      </c>
      <c r="J4196" s="8">
        <f>SUMIFS(Baggrundsvariable!G$3:G$296,Baggrundsvariable!$A$3:$A$296,Samlet!$C4196,Baggrundsvariable!$C$3:$C$296,Samlet!$E4196)</f>
        <v>20.100000000000001</v>
      </c>
      <c r="K4196" s="8">
        <f>SUMIFS(Baggrundsvariable!H$3:H$296,Baggrundsvariable!$A$3:$A$296,Samlet!$C4196,Baggrundsvariable!$C$3:$C$296,Samlet!$E4196)</f>
        <v>11.3</v>
      </c>
      <c r="L4196" s="8">
        <f>SUMIFS(Baggrundsvariable!I$3:I$296,Baggrundsvariable!$A$3:$A$296,Samlet!$C4196,Baggrundsvariable!$C$3:$C$296,Samlet!$E4196)</f>
        <v>3.6076208552986522</v>
      </c>
    </row>
    <row r="4197" spans="1:12">
      <c r="A4197">
        <v>9430</v>
      </c>
      <c r="B4197" t="s">
        <v>1183</v>
      </c>
      <c r="C4197">
        <v>851</v>
      </c>
      <c r="D4197" t="s">
        <v>1324</v>
      </c>
      <c r="E4197">
        <v>2019</v>
      </c>
      <c r="F4197" s="15">
        <f>IF(VLOOKUP(IF($A4197&lt;1500,'BM011'!$D$5,IF($A4197&lt;1800,'BM011'!$D$5,IF($A4197&lt;2000,'BM011'!$D$5,$A4197))),'BM011'!$D$5:$U$607,'BM011'!U$609,0)="BRUG KOM",VLOOKUP($C4197,'BM010'!$C$5:$T$102,'BM010'!T$104,0),VLOOKUP(IF($A4197&lt;1500,'BM011'!$D$5,IF($A4197&lt;1800,'BM011'!$D$5,IF($A4197&lt;2000,'BM011'!$D$5,$A4197))),'BM011'!$D$5:$U$607,'BM011'!U$609,0))</f>
        <v>9771</v>
      </c>
      <c r="G4197">
        <f>SUMIFS(Baggrundsvariable!D$3:D$296,Baggrundsvariable!$A$3:$A$296,Samlet!$C4197,Baggrundsvariable!$C$3:$C$296,Samlet!$E4197)</f>
        <v>218056</v>
      </c>
      <c r="H4197" s="8">
        <f>SUMIFS(Baggrundsvariable!E$3:E$296,Baggrundsvariable!$A$3:$A$296,Samlet!$C4197,Baggrundsvariable!$C$3:$C$296,Samlet!$E4197)</f>
        <v>0.87500000000000011</v>
      </c>
      <c r="I4197" s="8">
        <f>SUMIFS(Baggrundsvariable!F$3:F$296,Baggrundsvariable!$A$3:$A$296,Samlet!$C4197,Baggrundsvariable!$C$3:$C$296,Samlet!$E4197)</f>
        <v>5.2</v>
      </c>
      <c r="J4197" s="8">
        <f>SUMIFS(Baggrundsvariable!G$3:G$296,Baggrundsvariable!$A$3:$A$296,Samlet!$C4197,Baggrundsvariable!$C$3:$C$296,Samlet!$E4197)</f>
        <v>22.9</v>
      </c>
      <c r="K4197" s="8">
        <f>SUMIFS(Baggrundsvariable!H$3:H$296,Baggrundsvariable!$A$3:$A$296,Samlet!$C4197,Baggrundsvariable!$C$3:$C$296,Samlet!$E4197)</f>
        <v>12.5</v>
      </c>
      <c r="L4197" s="8">
        <f>SUMIFS(Baggrundsvariable!I$3:I$296,Baggrundsvariable!$A$3:$A$296,Samlet!$C4197,Baggrundsvariable!$C$3:$C$296,Samlet!$E4197)</f>
        <v>7.0100196083654644</v>
      </c>
    </row>
    <row r="4198" spans="1:12">
      <c r="A4198">
        <v>9440</v>
      </c>
      <c r="B4198" t="s">
        <v>1184</v>
      </c>
      <c r="C4198">
        <v>810</v>
      </c>
      <c r="D4198" t="s">
        <v>1328</v>
      </c>
      <c r="E4198">
        <v>2019</v>
      </c>
      <c r="F4198" s="15">
        <f>IF(VLOOKUP(IF($A4198&lt;1500,'BM011'!$D$5,IF($A4198&lt;1800,'BM011'!$D$5,IF($A4198&lt;2000,'BM011'!$D$5,$A4198))),'BM011'!$D$5:$U$607,'BM011'!U$609,0)="BRUG KOM",VLOOKUP($C4198,'BM010'!$C$5:$T$102,'BM010'!T$104,0),VLOOKUP(IF($A4198&lt;1500,'BM011'!$D$5,IF($A4198&lt;1800,'BM011'!$D$5,IF($A4198&lt;2000,'BM011'!$D$5,$A4198))),'BM011'!$D$5:$U$607,'BM011'!U$609,0))</f>
        <v>9712.75</v>
      </c>
      <c r="G4198">
        <f>SUMIFS(Baggrundsvariable!D$3:D$296,Baggrundsvariable!$A$3:$A$296,Samlet!$C4198,Baggrundsvariable!$C$3:$C$296,Samlet!$E4198)</f>
        <v>211674</v>
      </c>
      <c r="H4198" s="8">
        <f>SUMIFS(Baggrundsvariable!E$3:E$296,Baggrundsvariable!$A$3:$A$296,Samlet!$C4198,Baggrundsvariable!$C$3:$C$296,Samlet!$E4198)</f>
        <v>0.46666666666666673</v>
      </c>
      <c r="I4198" s="8">
        <f>SUMIFS(Baggrundsvariable!F$3:F$296,Baggrundsvariable!$A$3:$A$296,Samlet!$C4198,Baggrundsvariable!$C$3:$C$296,Samlet!$E4198)</f>
        <v>3.9</v>
      </c>
      <c r="J4198" s="8">
        <f>SUMIFS(Baggrundsvariable!G$3:G$296,Baggrundsvariable!$A$3:$A$296,Samlet!$C4198,Baggrundsvariable!$C$3:$C$296,Samlet!$E4198)</f>
        <v>18.899999999999999</v>
      </c>
      <c r="K4198" s="8">
        <f>SUMIFS(Baggrundsvariable!H$3:H$296,Baggrundsvariable!$A$3:$A$296,Samlet!$C4198,Baggrundsvariable!$C$3:$C$296,Samlet!$E4198)</f>
        <v>13.2</v>
      </c>
      <c r="L4198" s="8">
        <f>SUMIFS(Baggrundsvariable!I$3:I$296,Baggrundsvariable!$A$3:$A$296,Samlet!$C4198,Baggrundsvariable!$C$3:$C$296,Samlet!$E4198)</f>
        <v>4.5338994695907884</v>
      </c>
    </row>
    <row r="4199" spans="1:12">
      <c r="A4199">
        <v>9440</v>
      </c>
      <c r="B4199" t="s">
        <v>1184</v>
      </c>
      <c r="C4199">
        <v>849</v>
      </c>
      <c r="D4199" t="s">
        <v>1329</v>
      </c>
      <c r="E4199">
        <v>2019</v>
      </c>
      <c r="F4199" s="15">
        <f>IF(VLOOKUP(IF($A4199&lt;1500,'BM011'!$D$5,IF($A4199&lt;1800,'BM011'!$D$5,IF($A4199&lt;2000,'BM011'!$D$5,$A4199))),'BM011'!$D$5:$U$607,'BM011'!U$609,0)="BRUG KOM",VLOOKUP($C4199,'BM010'!$C$5:$T$102,'BM010'!T$104,0),VLOOKUP(IF($A4199&lt;1500,'BM011'!$D$5,IF($A4199&lt;1800,'BM011'!$D$5,IF($A4199&lt;2000,'BM011'!$D$5,$A4199))),'BM011'!$D$5:$U$607,'BM011'!U$609,0))</f>
        <v>9712.75</v>
      </c>
      <c r="G4199">
        <f>SUMIFS(Baggrundsvariable!D$3:D$296,Baggrundsvariable!$A$3:$A$296,Samlet!$C4199,Baggrundsvariable!$C$3:$C$296,Samlet!$E4199)</f>
        <v>213308</v>
      </c>
      <c r="H4199" s="8">
        <f>SUMIFS(Baggrundsvariable!E$3:E$296,Baggrundsvariable!$A$3:$A$296,Samlet!$C4199,Baggrundsvariable!$C$3:$C$296,Samlet!$E4199)</f>
        <v>0.30833333333333324</v>
      </c>
      <c r="I4199" s="8">
        <f>SUMIFS(Baggrundsvariable!F$3:F$296,Baggrundsvariable!$A$3:$A$296,Samlet!$C4199,Baggrundsvariable!$C$3:$C$296,Samlet!$E4199)</f>
        <v>4.9000000000000004</v>
      </c>
      <c r="J4199" s="8">
        <f>SUMIFS(Baggrundsvariable!G$3:G$296,Baggrundsvariable!$A$3:$A$296,Samlet!$C4199,Baggrundsvariable!$C$3:$C$296,Samlet!$E4199)</f>
        <v>20.100000000000001</v>
      </c>
      <c r="K4199" s="8">
        <f>SUMIFS(Baggrundsvariable!H$3:H$296,Baggrundsvariable!$A$3:$A$296,Samlet!$C4199,Baggrundsvariable!$C$3:$C$296,Samlet!$E4199)</f>
        <v>11.3</v>
      </c>
      <c r="L4199" s="8">
        <f>SUMIFS(Baggrundsvariable!I$3:I$296,Baggrundsvariable!$A$3:$A$296,Samlet!$C4199,Baggrundsvariable!$C$3:$C$296,Samlet!$E4199)</f>
        <v>3.6076208552986522</v>
      </c>
    </row>
    <row r="4200" spans="1:12">
      <c r="A4200">
        <v>9440</v>
      </c>
      <c r="B4200" t="s">
        <v>1184</v>
      </c>
      <c r="C4200">
        <v>851</v>
      </c>
      <c r="D4200" t="s">
        <v>1324</v>
      </c>
      <c r="E4200">
        <v>2019</v>
      </c>
      <c r="F4200" s="15">
        <f>IF(VLOOKUP(IF($A4200&lt;1500,'BM011'!$D$5,IF($A4200&lt;1800,'BM011'!$D$5,IF($A4200&lt;2000,'BM011'!$D$5,$A4200))),'BM011'!$D$5:$U$607,'BM011'!U$609,0)="BRUG KOM",VLOOKUP($C4200,'BM010'!$C$5:$T$102,'BM010'!T$104,0),VLOOKUP(IF($A4200&lt;1500,'BM011'!$D$5,IF($A4200&lt;1800,'BM011'!$D$5,IF($A4200&lt;2000,'BM011'!$D$5,$A4200))),'BM011'!$D$5:$U$607,'BM011'!U$609,0))</f>
        <v>9712.75</v>
      </c>
      <c r="G4200">
        <f>SUMIFS(Baggrundsvariable!D$3:D$296,Baggrundsvariable!$A$3:$A$296,Samlet!$C4200,Baggrundsvariable!$C$3:$C$296,Samlet!$E4200)</f>
        <v>218056</v>
      </c>
      <c r="H4200" s="8">
        <f>SUMIFS(Baggrundsvariable!E$3:E$296,Baggrundsvariable!$A$3:$A$296,Samlet!$C4200,Baggrundsvariable!$C$3:$C$296,Samlet!$E4200)</f>
        <v>0.87500000000000011</v>
      </c>
      <c r="I4200" s="8">
        <f>SUMIFS(Baggrundsvariable!F$3:F$296,Baggrundsvariable!$A$3:$A$296,Samlet!$C4200,Baggrundsvariable!$C$3:$C$296,Samlet!$E4200)</f>
        <v>5.2</v>
      </c>
      <c r="J4200" s="8">
        <f>SUMIFS(Baggrundsvariable!G$3:G$296,Baggrundsvariable!$A$3:$A$296,Samlet!$C4200,Baggrundsvariable!$C$3:$C$296,Samlet!$E4200)</f>
        <v>22.9</v>
      </c>
      <c r="K4200" s="8">
        <f>SUMIFS(Baggrundsvariable!H$3:H$296,Baggrundsvariable!$A$3:$A$296,Samlet!$C4200,Baggrundsvariable!$C$3:$C$296,Samlet!$E4200)</f>
        <v>12.5</v>
      </c>
      <c r="L4200" s="8">
        <f>SUMIFS(Baggrundsvariable!I$3:I$296,Baggrundsvariable!$A$3:$A$296,Samlet!$C4200,Baggrundsvariable!$C$3:$C$296,Samlet!$E4200)</f>
        <v>7.0100196083654644</v>
      </c>
    </row>
    <row r="4201" spans="1:12">
      <c r="A4201">
        <v>9460</v>
      </c>
      <c r="B4201" t="s">
        <v>1185</v>
      </c>
      <c r="C4201">
        <v>849</v>
      </c>
      <c r="D4201" t="s">
        <v>1329</v>
      </c>
      <c r="E4201">
        <v>2019</v>
      </c>
      <c r="F4201" s="15">
        <f>IF(VLOOKUP(IF($A4201&lt;1500,'BM011'!$D$5,IF($A4201&lt;1800,'BM011'!$D$5,IF($A4201&lt;2000,'BM011'!$D$5,$A4201))),'BM011'!$D$5:$U$607,'BM011'!U$609,0)="BRUG KOM",VLOOKUP($C4201,'BM010'!$C$5:$T$102,'BM010'!T$104,0),VLOOKUP(IF($A4201&lt;1500,'BM011'!$D$5,IF($A4201&lt;1800,'BM011'!$D$5,IF($A4201&lt;2000,'BM011'!$D$5,$A4201))),'BM011'!$D$5:$U$607,'BM011'!U$609,0))</f>
        <v>5044</v>
      </c>
      <c r="G4201">
        <f>SUMIFS(Baggrundsvariable!D$3:D$296,Baggrundsvariable!$A$3:$A$296,Samlet!$C4201,Baggrundsvariable!$C$3:$C$296,Samlet!$E4201)</f>
        <v>213308</v>
      </c>
      <c r="H4201" s="8">
        <f>SUMIFS(Baggrundsvariable!E$3:E$296,Baggrundsvariable!$A$3:$A$296,Samlet!$C4201,Baggrundsvariable!$C$3:$C$296,Samlet!$E4201)</f>
        <v>0.30833333333333324</v>
      </c>
      <c r="I4201" s="8">
        <f>SUMIFS(Baggrundsvariable!F$3:F$296,Baggrundsvariable!$A$3:$A$296,Samlet!$C4201,Baggrundsvariable!$C$3:$C$296,Samlet!$E4201)</f>
        <v>4.9000000000000004</v>
      </c>
      <c r="J4201" s="8">
        <f>SUMIFS(Baggrundsvariable!G$3:G$296,Baggrundsvariable!$A$3:$A$296,Samlet!$C4201,Baggrundsvariable!$C$3:$C$296,Samlet!$E4201)</f>
        <v>20.100000000000001</v>
      </c>
      <c r="K4201" s="8">
        <f>SUMIFS(Baggrundsvariable!H$3:H$296,Baggrundsvariable!$A$3:$A$296,Samlet!$C4201,Baggrundsvariable!$C$3:$C$296,Samlet!$E4201)</f>
        <v>11.3</v>
      </c>
      <c r="L4201" s="8">
        <f>SUMIFS(Baggrundsvariable!I$3:I$296,Baggrundsvariable!$A$3:$A$296,Samlet!$C4201,Baggrundsvariable!$C$3:$C$296,Samlet!$E4201)</f>
        <v>3.6076208552986522</v>
      </c>
    </row>
    <row r="4202" spans="1:12">
      <c r="A4202">
        <v>9480</v>
      </c>
      <c r="B4202" t="s">
        <v>1186</v>
      </c>
      <c r="C4202">
        <v>810</v>
      </c>
      <c r="D4202" t="s">
        <v>1328</v>
      </c>
      <c r="E4202">
        <v>2019</v>
      </c>
      <c r="F4202" s="15">
        <f>IF(VLOOKUP(IF($A4202&lt;1500,'BM011'!$D$5,IF($A4202&lt;1800,'BM011'!$D$5,IF($A4202&lt;2000,'BM011'!$D$5,$A4202))),'BM011'!$D$5:$U$607,'BM011'!U$609,0)="BRUG KOM",VLOOKUP($C4202,'BM010'!$C$5:$T$102,'BM010'!T$104,0),VLOOKUP(IF($A4202&lt;1500,'BM011'!$D$5,IF($A4202&lt;1800,'BM011'!$D$5,IF($A4202&lt;2000,'BM011'!$D$5,$A4202))),'BM011'!$D$5:$U$607,'BM011'!U$609,0))</f>
        <v>8537.5</v>
      </c>
      <c r="G4202">
        <f>SUMIFS(Baggrundsvariable!D$3:D$296,Baggrundsvariable!$A$3:$A$296,Samlet!$C4202,Baggrundsvariable!$C$3:$C$296,Samlet!$E4202)</f>
        <v>211674</v>
      </c>
      <c r="H4202" s="8">
        <f>SUMIFS(Baggrundsvariable!E$3:E$296,Baggrundsvariable!$A$3:$A$296,Samlet!$C4202,Baggrundsvariable!$C$3:$C$296,Samlet!$E4202)</f>
        <v>0.46666666666666673</v>
      </c>
      <c r="I4202" s="8">
        <f>SUMIFS(Baggrundsvariable!F$3:F$296,Baggrundsvariable!$A$3:$A$296,Samlet!$C4202,Baggrundsvariable!$C$3:$C$296,Samlet!$E4202)</f>
        <v>3.9</v>
      </c>
      <c r="J4202" s="8">
        <f>SUMIFS(Baggrundsvariable!G$3:G$296,Baggrundsvariable!$A$3:$A$296,Samlet!$C4202,Baggrundsvariable!$C$3:$C$296,Samlet!$E4202)</f>
        <v>18.899999999999999</v>
      </c>
      <c r="K4202" s="8">
        <f>SUMIFS(Baggrundsvariable!H$3:H$296,Baggrundsvariable!$A$3:$A$296,Samlet!$C4202,Baggrundsvariable!$C$3:$C$296,Samlet!$E4202)</f>
        <v>13.2</v>
      </c>
      <c r="L4202" s="8">
        <f>SUMIFS(Baggrundsvariable!I$3:I$296,Baggrundsvariable!$A$3:$A$296,Samlet!$C4202,Baggrundsvariable!$C$3:$C$296,Samlet!$E4202)</f>
        <v>4.5338994695907884</v>
      </c>
    </row>
    <row r="4203" spans="1:12">
      <c r="A4203">
        <v>9480</v>
      </c>
      <c r="B4203" t="s">
        <v>1186</v>
      </c>
      <c r="C4203">
        <v>849</v>
      </c>
      <c r="D4203" t="s">
        <v>1329</v>
      </c>
      <c r="E4203">
        <v>2019</v>
      </c>
      <c r="F4203" s="15">
        <f>IF(VLOOKUP(IF($A4203&lt;1500,'BM011'!$D$5,IF($A4203&lt;1800,'BM011'!$D$5,IF($A4203&lt;2000,'BM011'!$D$5,$A4203))),'BM011'!$D$5:$U$607,'BM011'!U$609,0)="BRUG KOM",VLOOKUP($C4203,'BM010'!$C$5:$T$102,'BM010'!T$104,0),VLOOKUP(IF($A4203&lt;1500,'BM011'!$D$5,IF($A4203&lt;1800,'BM011'!$D$5,IF($A4203&lt;2000,'BM011'!$D$5,$A4203))),'BM011'!$D$5:$U$607,'BM011'!U$609,0))</f>
        <v>8537.5</v>
      </c>
      <c r="G4203">
        <f>SUMIFS(Baggrundsvariable!D$3:D$296,Baggrundsvariable!$A$3:$A$296,Samlet!$C4203,Baggrundsvariable!$C$3:$C$296,Samlet!$E4203)</f>
        <v>213308</v>
      </c>
      <c r="H4203" s="8">
        <f>SUMIFS(Baggrundsvariable!E$3:E$296,Baggrundsvariable!$A$3:$A$296,Samlet!$C4203,Baggrundsvariable!$C$3:$C$296,Samlet!$E4203)</f>
        <v>0.30833333333333324</v>
      </c>
      <c r="I4203" s="8">
        <f>SUMIFS(Baggrundsvariable!F$3:F$296,Baggrundsvariable!$A$3:$A$296,Samlet!$C4203,Baggrundsvariable!$C$3:$C$296,Samlet!$E4203)</f>
        <v>4.9000000000000004</v>
      </c>
      <c r="J4203" s="8">
        <f>SUMIFS(Baggrundsvariable!G$3:G$296,Baggrundsvariable!$A$3:$A$296,Samlet!$C4203,Baggrundsvariable!$C$3:$C$296,Samlet!$E4203)</f>
        <v>20.100000000000001</v>
      </c>
      <c r="K4203" s="8">
        <f>SUMIFS(Baggrundsvariable!H$3:H$296,Baggrundsvariable!$A$3:$A$296,Samlet!$C4203,Baggrundsvariable!$C$3:$C$296,Samlet!$E4203)</f>
        <v>11.3</v>
      </c>
      <c r="L4203" s="8">
        <f>SUMIFS(Baggrundsvariable!I$3:I$296,Baggrundsvariable!$A$3:$A$296,Samlet!$C4203,Baggrundsvariable!$C$3:$C$296,Samlet!$E4203)</f>
        <v>3.6076208552986522</v>
      </c>
    </row>
    <row r="4204" spans="1:12">
      <c r="A4204">
        <v>9480</v>
      </c>
      <c r="B4204" t="s">
        <v>1186</v>
      </c>
      <c r="C4204">
        <v>860</v>
      </c>
      <c r="D4204" t="s">
        <v>1330</v>
      </c>
      <c r="E4204">
        <v>2019</v>
      </c>
      <c r="F4204" s="15">
        <f>IF(VLOOKUP(IF($A4204&lt;1500,'BM011'!$D$5,IF($A4204&lt;1800,'BM011'!$D$5,IF($A4204&lt;2000,'BM011'!$D$5,$A4204))),'BM011'!$D$5:$U$607,'BM011'!U$609,0)="BRUG KOM",VLOOKUP($C4204,'BM010'!$C$5:$T$102,'BM010'!T$104,0),VLOOKUP(IF($A4204&lt;1500,'BM011'!$D$5,IF($A4204&lt;1800,'BM011'!$D$5,IF($A4204&lt;2000,'BM011'!$D$5,$A4204))),'BM011'!$D$5:$U$607,'BM011'!U$609,0))</f>
        <v>8537.5</v>
      </c>
      <c r="G4204">
        <f>SUMIFS(Baggrundsvariable!D$3:D$296,Baggrundsvariable!$A$3:$A$296,Samlet!$C4204,Baggrundsvariable!$C$3:$C$296,Samlet!$E4204)</f>
        <v>217772</v>
      </c>
      <c r="H4204" s="8">
        <f>SUMIFS(Baggrundsvariable!E$3:E$296,Baggrundsvariable!$A$3:$A$296,Samlet!$C4204,Baggrundsvariable!$C$3:$C$296,Samlet!$E4204)</f>
        <v>0.48333333333333339</v>
      </c>
      <c r="I4204" s="8">
        <f>SUMIFS(Baggrundsvariable!F$3:F$296,Baggrundsvariable!$A$3:$A$296,Samlet!$C4204,Baggrundsvariable!$C$3:$C$296,Samlet!$E4204)</f>
        <v>4.2</v>
      </c>
      <c r="J4204" s="8">
        <f>SUMIFS(Baggrundsvariable!G$3:G$296,Baggrundsvariable!$A$3:$A$296,Samlet!$C4204,Baggrundsvariable!$C$3:$C$296,Samlet!$E4204)</f>
        <v>20.5</v>
      </c>
      <c r="K4204" s="8">
        <f>SUMIFS(Baggrundsvariable!H$3:H$296,Baggrundsvariable!$A$3:$A$296,Samlet!$C4204,Baggrundsvariable!$C$3:$C$296,Samlet!$E4204)</f>
        <v>11.4</v>
      </c>
      <c r="L4204" s="8">
        <f>SUMIFS(Baggrundsvariable!I$3:I$296,Baggrundsvariable!$A$3:$A$296,Samlet!$C4204,Baggrundsvariable!$C$3:$C$296,Samlet!$E4204)</f>
        <v>5.1035954865004909</v>
      </c>
    </row>
    <row r="4205" spans="1:12">
      <c r="A4205">
        <v>9490</v>
      </c>
      <c r="B4205" t="s">
        <v>1187</v>
      </c>
      <c r="C4205">
        <v>849</v>
      </c>
      <c r="D4205" t="s">
        <v>1329</v>
      </c>
      <c r="E4205">
        <v>2019</v>
      </c>
      <c r="F4205" s="15">
        <f>IF(VLOOKUP(IF($A4205&lt;1500,'BM011'!$D$5,IF($A4205&lt;1800,'BM011'!$D$5,IF($A4205&lt;2000,'BM011'!$D$5,$A4205))),'BM011'!$D$5:$U$607,'BM011'!U$609,0)="BRUG KOM",VLOOKUP($C4205,'BM010'!$C$5:$T$102,'BM010'!T$104,0),VLOOKUP(IF($A4205&lt;1500,'BM011'!$D$5,IF($A4205&lt;1800,'BM011'!$D$5,IF($A4205&lt;2000,'BM011'!$D$5,$A4205))),'BM011'!$D$5:$U$607,'BM011'!U$609,0))</f>
        <v>6212.75</v>
      </c>
      <c r="G4205">
        <f>SUMIFS(Baggrundsvariable!D$3:D$296,Baggrundsvariable!$A$3:$A$296,Samlet!$C4205,Baggrundsvariable!$C$3:$C$296,Samlet!$E4205)</f>
        <v>213308</v>
      </c>
      <c r="H4205" s="8">
        <f>SUMIFS(Baggrundsvariable!E$3:E$296,Baggrundsvariable!$A$3:$A$296,Samlet!$C4205,Baggrundsvariable!$C$3:$C$296,Samlet!$E4205)</f>
        <v>0.30833333333333324</v>
      </c>
      <c r="I4205" s="8">
        <f>SUMIFS(Baggrundsvariable!F$3:F$296,Baggrundsvariable!$A$3:$A$296,Samlet!$C4205,Baggrundsvariable!$C$3:$C$296,Samlet!$E4205)</f>
        <v>4.9000000000000004</v>
      </c>
      <c r="J4205" s="8">
        <f>SUMIFS(Baggrundsvariable!G$3:G$296,Baggrundsvariable!$A$3:$A$296,Samlet!$C4205,Baggrundsvariable!$C$3:$C$296,Samlet!$E4205)</f>
        <v>20.100000000000001</v>
      </c>
      <c r="K4205" s="8">
        <f>SUMIFS(Baggrundsvariable!H$3:H$296,Baggrundsvariable!$A$3:$A$296,Samlet!$C4205,Baggrundsvariable!$C$3:$C$296,Samlet!$E4205)</f>
        <v>11.3</v>
      </c>
      <c r="L4205" s="8">
        <f>SUMIFS(Baggrundsvariable!I$3:I$296,Baggrundsvariable!$A$3:$A$296,Samlet!$C4205,Baggrundsvariable!$C$3:$C$296,Samlet!$E4205)</f>
        <v>3.6076208552986522</v>
      </c>
    </row>
    <row r="4206" spans="1:12">
      <c r="A4206">
        <v>9492</v>
      </c>
      <c r="B4206" t="s">
        <v>1188</v>
      </c>
      <c r="C4206">
        <v>849</v>
      </c>
      <c r="D4206" t="s">
        <v>1329</v>
      </c>
      <c r="E4206">
        <v>2019</v>
      </c>
      <c r="F4206" s="15">
        <f>IF(VLOOKUP(IF($A4206&lt;1500,'BM011'!$D$5,IF($A4206&lt;1800,'BM011'!$D$5,IF($A4206&lt;2000,'BM011'!$D$5,$A4206))),'BM011'!$D$5:$U$607,'BM011'!U$609,0)="BRUG KOM",VLOOKUP($C4206,'BM010'!$C$5:$T$102,'BM010'!T$104,0),VLOOKUP(IF($A4206&lt;1500,'BM011'!$D$5,IF($A4206&lt;1800,'BM011'!$D$5,IF($A4206&lt;2000,'BM011'!$D$5,$A4206))),'BM011'!$D$5:$U$607,'BM011'!U$609,0))</f>
        <v>15476.5</v>
      </c>
      <c r="G4206">
        <f>SUMIFS(Baggrundsvariable!D$3:D$296,Baggrundsvariable!$A$3:$A$296,Samlet!$C4206,Baggrundsvariable!$C$3:$C$296,Samlet!$E4206)</f>
        <v>213308</v>
      </c>
      <c r="H4206" s="8">
        <f>SUMIFS(Baggrundsvariable!E$3:E$296,Baggrundsvariable!$A$3:$A$296,Samlet!$C4206,Baggrundsvariable!$C$3:$C$296,Samlet!$E4206)</f>
        <v>0.30833333333333324</v>
      </c>
      <c r="I4206" s="8">
        <f>SUMIFS(Baggrundsvariable!F$3:F$296,Baggrundsvariable!$A$3:$A$296,Samlet!$C4206,Baggrundsvariable!$C$3:$C$296,Samlet!$E4206)</f>
        <v>4.9000000000000004</v>
      </c>
      <c r="J4206" s="8">
        <f>SUMIFS(Baggrundsvariable!G$3:G$296,Baggrundsvariable!$A$3:$A$296,Samlet!$C4206,Baggrundsvariable!$C$3:$C$296,Samlet!$E4206)</f>
        <v>20.100000000000001</v>
      </c>
      <c r="K4206" s="8">
        <f>SUMIFS(Baggrundsvariable!H$3:H$296,Baggrundsvariable!$A$3:$A$296,Samlet!$C4206,Baggrundsvariable!$C$3:$C$296,Samlet!$E4206)</f>
        <v>11.3</v>
      </c>
      <c r="L4206" s="8">
        <f>SUMIFS(Baggrundsvariable!I$3:I$296,Baggrundsvariable!$A$3:$A$296,Samlet!$C4206,Baggrundsvariable!$C$3:$C$296,Samlet!$E4206)</f>
        <v>3.6076208552986522</v>
      </c>
    </row>
    <row r="4207" spans="1:12">
      <c r="A4207">
        <v>9493</v>
      </c>
      <c r="B4207" t="s">
        <v>1189</v>
      </c>
      <c r="C4207">
        <v>849</v>
      </c>
      <c r="D4207" t="s">
        <v>1329</v>
      </c>
      <c r="E4207">
        <v>2019</v>
      </c>
      <c r="F4207" s="15">
        <f>IF(VLOOKUP(IF($A4207&lt;1500,'BM011'!$D$5,IF($A4207&lt;1800,'BM011'!$D$5,IF($A4207&lt;2000,'BM011'!$D$5,$A4207))),'BM011'!$D$5:$U$607,'BM011'!U$609,0)="BRUG KOM",VLOOKUP($C4207,'BM010'!$C$5:$T$102,'BM010'!T$104,0),VLOOKUP(IF($A4207&lt;1500,'BM011'!$D$5,IF($A4207&lt;1800,'BM011'!$D$5,IF($A4207&lt;2000,'BM011'!$D$5,$A4207))),'BM011'!$D$5:$U$607,'BM011'!U$609,0))</f>
        <v>5428</v>
      </c>
      <c r="G4207">
        <f>SUMIFS(Baggrundsvariable!D$3:D$296,Baggrundsvariable!$A$3:$A$296,Samlet!$C4207,Baggrundsvariable!$C$3:$C$296,Samlet!$E4207)</f>
        <v>213308</v>
      </c>
      <c r="H4207" s="8">
        <f>SUMIFS(Baggrundsvariable!E$3:E$296,Baggrundsvariable!$A$3:$A$296,Samlet!$C4207,Baggrundsvariable!$C$3:$C$296,Samlet!$E4207)</f>
        <v>0.30833333333333324</v>
      </c>
      <c r="I4207" s="8">
        <f>SUMIFS(Baggrundsvariable!F$3:F$296,Baggrundsvariable!$A$3:$A$296,Samlet!$C4207,Baggrundsvariable!$C$3:$C$296,Samlet!$E4207)</f>
        <v>4.9000000000000004</v>
      </c>
      <c r="J4207" s="8">
        <f>SUMIFS(Baggrundsvariable!G$3:G$296,Baggrundsvariable!$A$3:$A$296,Samlet!$C4207,Baggrundsvariable!$C$3:$C$296,Samlet!$E4207)</f>
        <v>20.100000000000001</v>
      </c>
      <c r="K4207" s="8">
        <f>SUMIFS(Baggrundsvariable!H$3:H$296,Baggrundsvariable!$A$3:$A$296,Samlet!$C4207,Baggrundsvariable!$C$3:$C$296,Samlet!$E4207)</f>
        <v>11.3</v>
      </c>
      <c r="L4207" s="8">
        <f>SUMIFS(Baggrundsvariable!I$3:I$296,Baggrundsvariable!$A$3:$A$296,Samlet!$C4207,Baggrundsvariable!$C$3:$C$296,Samlet!$E4207)</f>
        <v>3.6076208552986522</v>
      </c>
    </row>
    <row r="4208" spans="1:12">
      <c r="A4208">
        <v>9500</v>
      </c>
      <c r="B4208" t="s">
        <v>1190</v>
      </c>
      <c r="C4208">
        <v>840</v>
      </c>
      <c r="D4208" t="s">
        <v>1325</v>
      </c>
      <c r="E4208">
        <v>2019</v>
      </c>
      <c r="F4208" s="15">
        <f>IF(VLOOKUP(IF($A4208&lt;1500,'BM011'!$D$5,IF($A4208&lt;1800,'BM011'!$D$5,IF($A4208&lt;2000,'BM011'!$D$5,$A4208))),'BM011'!$D$5:$U$607,'BM011'!U$609,0)="BRUG KOM",VLOOKUP($C4208,'BM010'!$C$5:$T$102,'BM010'!T$104,0),VLOOKUP(IF($A4208&lt;1500,'BM011'!$D$5,IF($A4208&lt;1800,'BM011'!$D$5,IF($A4208&lt;2000,'BM011'!$D$5,$A4208))),'BM011'!$D$5:$U$607,'BM011'!U$609,0))</f>
        <v>8382.75</v>
      </c>
      <c r="G4208">
        <f>SUMIFS(Baggrundsvariable!D$3:D$296,Baggrundsvariable!$A$3:$A$296,Samlet!$C4208,Baggrundsvariable!$C$3:$C$296,Samlet!$E4208)</f>
        <v>238925</v>
      </c>
      <c r="H4208" s="8">
        <f>SUMIFS(Baggrundsvariable!E$3:E$296,Baggrundsvariable!$A$3:$A$296,Samlet!$C4208,Baggrundsvariable!$C$3:$C$296,Samlet!$E4208)</f>
        <v>0.41666666666666669</v>
      </c>
      <c r="I4208" s="8">
        <f>SUMIFS(Baggrundsvariable!F$3:F$296,Baggrundsvariable!$A$3:$A$296,Samlet!$C4208,Baggrundsvariable!$C$3:$C$296,Samlet!$E4208)</f>
        <v>2.2000000000000002</v>
      </c>
      <c r="J4208" s="8">
        <f>SUMIFS(Baggrundsvariable!G$3:G$296,Baggrundsvariable!$A$3:$A$296,Samlet!$C4208,Baggrundsvariable!$C$3:$C$296,Samlet!$E4208)</f>
        <v>11.7</v>
      </c>
      <c r="K4208" s="8">
        <f>SUMIFS(Baggrundsvariable!H$3:H$296,Baggrundsvariable!$A$3:$A$296,Samlet!$C4208,Baggrundsvariable!$C$3:$C$296,Samlet!$E4208)</f>
        <v>12.7</v>
      </c>
      <c r="L4208" s="8">
        <f>SUMIFS(Baggrundsvariable!I$3:I$296,Baggrundsvariable!$A$3:$A$296,Samlet!$C4208,Baggrundsvariable!$C$3:$C$296,Samlet!$E4208)</f>
        <v>3.637666427821566</v>
      </c>
    </row>
    <row r="4209" spans="1:12">
      <c r="A4209">
        <v>9500</v>
      </c>
      <c r="B4209" t="s">
        <v>1190</v>
      </c>
      <c r="C4209">
        <v>846</v>
      </c>
      <c r="D4209" t="s">
        <v>1323</v>
      </c>
      <c r="E4209">
        <v>2019</v>
      </c>
      <c r="F4209" s="15">
        <f>IF(VLOOKUP(IF($A4209&lt;1500,'BM011'!$D$5,IF($A4209&lt;1800,'BM011'!$D$5,IF($A4209&lt;2000,'BM011'!$D$5,$A4209))),'BM011'!$D$5:$U$607,'BM011'!U$609,0)="BRUG KOM",VLOOKUP($C4209,'BM010'!$C$5:$T$102,'BM010'!T$104,0),VLOOKUP(IF($A4209&lt;1500,'BM011'!$D$5,IF($A4209&lt;1800,'BM011'!$D$5,IF($A4209&lt;2000,'BM011'!$D$5,$A4209))),'BM011'!$D$5:$U$607,'BM011'!U$609,0))</f>
        <v>8382.75</v>
      </c>
      <c r="G4209">
        <f>SUMIFS(Baggrundsvariable!D$3:D$296,Baggrundsvariable!$A$3:$A$296,Samlet!$C4209,Baggrundsvariable!$C$3:$C$296,Samlet!$E4209)</f>
        <v>216354</v>
      </c>
      <c r="H4209" s="8">
        <f>SUMIFS(Baggrundsvariable!E$3:E$296,Baggrundsvariable!$A$3:$A$296,Samlet!$C4209,Baggrundsvariable!$C$3:$C$296,Samlet!$E4209)</f>
        <v>0.64999999999999991</v>
      </c>
      <c r="I4209" s="8">
        <f>SUMIFS(Baggrundsvariable!F$3:F$296,Baggrundsvariable!$A$3:$A$296,Samlet!$C4209,Baggrundsvariable!$C$3:$C$296,Samlet!$E4209)</f>
        <v>4.7</v>
      </c>
      <c r="J4209" s="8">
        <f>SUMIFS(Baggrundsvariable!G$3:G$296,Baggrundsvariable!$A$3:$A$296,Samlet!$C4209,Baggrundsvariable!$C$3:$C$296,Samlet!$E4209)</f>
        <v>19.8</v>
      </c>
      <c r="K4209" s="8">
        <f>SUMIFS(Baggrundsvariable!H$3:H$296,Baggrundsvariable!$A$3:$A$296,Samlet!$C4209,Baggrundsvariable!$C$3:$C$296,Samlet!$E4209)</f>
        <v>14.1</v>
      </c>
      <c r="L4209" s="8">
        <f>SUMIFS(Baggrundsvariable!I$3:I$296,Baggrundsvariable!$A$3:$A$296,Samlet!$C4209,Baggrundsvariable!$C$3:$C$296,Samlet!$E4209)</f>
        <v>4.6706244188541595</v>
      </c>
    </row>
    <row r="4210" spans="1:12">
      <c r="A4210">
        <v>9500</v>
      </c>
      <c r="B4210" t="s">
        <v>1190</v>
      </c>
      <c r="C4210">
        <v>791</v>
      </c>
      <c r="D4210" t="s">
        <v>1309</v>
      </c>
      <c r="E4210">
        <v>2019</v>
      </c>
      <c r="F4210" s="15">
        <f>IF(VLOOKUP(IF($A4210&lt;1500,'BM011'!$D$5,IF($A4210&lt;1800,'BM011'!$D$5,IF($A4210&lt;2000,'BM011'!$D$5,$A4210))),'BM011'!$D$5:$U$607,'BM011'!U$609,0)="BRUG KOM",VLOOKUP($C4210,'BM010'!$C$5:$T$102,'BM010'!T$104,0),VLOOKUP(IF($A4210&lt;1500,'BM011'!$D$5,IF($A4210&lt;1800,'BM011'!$D$5,IF($A4210&lt;2000,'BM011'!$D$5,$A4210))),'BM011'!$D$5:$U$607,'BM011'!U$609,0))</f>
        <v>8382.75</v>
      </c>
      <c r="G4210">
        <f>SUMIFS(Baggrundsvariable!D$3:D$296,Baggrundsvariable!$A$3:$A$296,Samlet!$C4210,Baggrundsvariable!$C$3:$C$296,Samlet!$E4210)</f>
        <v>229556</v>
      </c>
      <c r="H4210" s="8">
        <f>SUMIFS(Baggrundsvariable!E$3:E$296,Baggrundsvariable!$A$3:$A$296,Samlet!$C4210,Baggrundsvariable!$C$3:$C$296,Samlet!$E4210)</f>
        <v>0.54999999999999993</v>
      </c>
      <c r="I4210" s="8">
        <f>SUMIFS(Baggrundsvariable!F$3:F$296,Baggrundsvariable!$A$3:$A$296,Samlet!$C4210,Baggrundsvariable!$C$3:$C$296,Samlet!$E4210)</f>
        <v>4.7</v>
      </c>
      <c r="J4210" s="8">
        <f>SUMIFS(Baggrundsvariable!G$3:G$296,Baggrundsvariable!$A$3:$A$296,Samlet!$C4210,Baggrundsvariable!$C$3:$C$296,Samlet!$E4210)</f>
        <v>18.100000000000001</v>
      </c>
      <c r="K4210" s="8">
        <f>SUMIFS(Baggrundsvariable!H$3:H$296,Baggrundsvariable!$A$3:$A$296,Samlet!$C4210,Baggrundsvariable!$C$3:$C$296,Samlet!$E4210)</f>
        <v>13.3</v>
      </c>
      <c r="L4210" s="8">
        <f>SUMIFS(Baggrundsvariable!I$3:I$296,Baggrundsvariable!$A$3:$A$296,Samlet!$C4210,Baggrundsvariable!$C$3:$C$296,Samlet!$E4210)</f>
        <v>5.4129426958718589</v>
      </c>
    </row>
    <row r="4211" spans="1:12">
      <c r="A4211">
        <v>9510</v>
      </c>
      <c r="B4211" t="s">
        <v>1191</v>
      </c>
      <c r="C4211">
        <v>840</v>
      </c>
      <c r="D4211" t="s">
        <v>1325</v>
      </c>
      <c r="E4211">
        <v>2019</v>
      </c>
      <c r="F4211" s="15">
        <f>IF(VLOOKUP(IF($A4211&lt;1500,'BM011'!$D$5,IF($A4211&lt;1800,'BM011'!$D$5,IF($A4211&lt;2000,'BM011'!$D$5,$A4211))),'BM011'!$D$5:$U$607,'BM011'!U$609,0)="BRUG KOM",VLOOKUP($C4211,'BM010'!$C$5:$T$102,'BM010'!T$104,0),VLOOKUP(IF($A4211&lt;1500,'BM011'!$D$5,IF($A4211&lt;1800,'BM011'!$D$5,IF($A4211&lt;2000,'BM011'!$D$5,$A4211))),'BM011'!$D$5:$U$607,'BM011'!U$609,0))</f>
        <v>6414.25</v>
      </c>
      <c r="G4211">
        <f>SUMIFS(Baggrundsvariable!D$3:D$296,Baggrundsvariable!$A$3:$A$296,Samlet!$C4211,Baggrundsvariable!$C$3:$C$296,Samlet!$E4211)</f>
        <v>238925</v>
      </c>
      <c r="H4211" s="8">
        <f>SUMIFS(Baggrundsvariable!E$3:E$296,Baggrundsvariable!$A$3:$A$296,Samlet!$C4211,Baggrundsvariable!$C$3:$C$296,Samlet!$E4211)</f>
        <v>0.41666666666666669</v>
      </c>
      <c r="I4211" s="8">
        <f>SUMIFS(Baggrundsvariable!F$3:F$296,Baggrundsvariable!$A$3:$A$296,Samlet!$C4211,Baggrundsvariable!$C$3:$C$296,Samlet!$E4211)</f>
        <v>2.2000000000000002</v>
      </c>
      <c r="J4211" s="8">
        <f>SUMIFS(Baggrundsvariable!G$3:G$296,Baggrundsvariable!$A$3:$A$296,Samlet!$C4211,Baggrundsvariable!$C$3:$C$296,Samlet!$E4211)</f>
        <v>11.7</v>
      </c>
      <c r="K4211" s="8">
        <f>SUMIFS(Baggrundsvariable!H$3:H$296,Baggrundsvariable!$A$3:$A$296,Samlet!$C4211,Baggrundsvariable!$C$3:$C$296,Samlet!$E4211)</f>
        <v>12.7</v>
      </c>
      <c r="L4211" s="8">
        <f>SUMIFS(Baggrundsvariable!I$3:I$296,Baggrundsvariable!$A$3:$A$296,Samlet!$C4211,Baggrundsvariable!$C$3:$C$296,Samlet!$E4211)</f>
        <v>3.637666427821566</v>
      </c>
    </row>
    <row r="4212" spans="1:12">
      <c r="A4212">
        <v>9510</v>
      </c>
      <c r="B4212" t="s">
        <v>1191</v>
      </c>
      <c r="C4212">
        <v>846</v>
      </c>
      <c r="D4212" t="s">
        <v>1323</v>
      </c>
      <c r="E4212">
        <v>2019</v>
      </c>
      <c r="F4212" s="15">
        <f>IF(VLOOKUP(IF($A4212&lt;1500,'BM011'!$D$5,IF($A4212&lt;1800,'BM011'!$D$5,IF($A4212&lt;2000,'BM011'!$D$5,$A4212))),'BM011'!$D$5:$U$607,'BM011'!U$609,0)="BRUG KOM",VLOOKUP($C4212,'BM010'!$C$5:$T$102,'BM010'!T$104,0),VLOOKUP(IF($A4212&lt;1500,'BM011'!$D$5,IF($A4212&lt;1800,'BM011'!$D$5,IF($A4212&lt;2000,'BM011'!$D$5,$A4212))),'BM011'!$D$5:$U$607,'BM011'!U$609,0))</f>
        <v>6414.25</v>
      </c>
      <c r="G4212">
        <f>SUMIFS(Baggrundsvariable!D$3:D$296,Baggrundsvariable!$A$3:$A$296,Samlet!$C4212,Baggrundsvariable!$C$3:$C$296,Samlet!$E4212)</f>
        <v>216354</v>
      </c>
      <c r="H4212" s="8">
        <f>SUMIFS(Baggrundsvariable!E$3:E$296,Baggrundsvariable!$A$3:$A$296,Samlet!$C4212,Baggrundsvariable!$C$3:$C$296,Samlet!$E4212)</f>
        <v>0.64999999999999991</v>
      </c>
      <c r="I4212" s="8">
        <f>SUMIFS(Baggrundsvariable!F$3:F$296,Baggrundsvariable!$A$3:$A$296,Samlet!$C4212,Baggrundsvariable!$C$3:$C$296,Samlet!$E4212)</f>
        <v>4.7</v>
      </c>
      <c r="J4212" s="8">
        <f>SUMIFS(Baggrundsvariable!G$3:G$296,Baggrundsvariable!$A$3:$A$296,Samlet!$C4212,Baggrundsvariable!$C$3:$C$296,Samlet!$E4212)</f>
        <v>19.8</v>
      </c>
      <c r="K4212" s="8">
        <f>SUMIFS(Baggrundsvariable!H$3:H$296,Baggrundsvariable!$A$3:$A$296,Samlet!$C4212,Baggrundsvariable!$C$3:$C$296,Samlet!$E4212)</f>
        <v>14.1</v>
      </c>
      <c r="L4212" s="8">
        <f>SUMIFS(Baggrundsvariable!I$3:I$296,Baggrundsvariable!$A$3:$A$296,Samlet!$C4212,Baggrundsvariable!$C$3:$C$296,Samlet!$E4212)</f>
        <v>4.6706244188541595</v>
      </c>
    </row>
    <row r="4213" spans="1:12">
      <c r="A4213">
        <v>9520</v>
      </c>
      <c r="B4213" t="s">
        <v>1192</v>
      </c>
      <c r="C4213">
        <v>840</v>
      </c>
      <c r="D4213" t="s">
        <v>1325</v>
      </c>
      <c r="E4213">
        <v>2019</v>
      </c>
      <c r="F4213" s="15">
        <f>IF(VLOOKUP(IF($A4213&lt;1500,'BM011'!$D$5,IF($A4213&lt;1800,'BM011'!$D$5,IF($A4213&lt;2000,'BM011'!$D$5,$A4213))),'BM011'!$D$5:$U$607,'BM011'!U$609,0)="BRUG KOM",VLOOKUP($C4213,'BM010'!$C$5:$T$102,'BM010'!T$104,0),VLOOKUP(IF($A4213&lt;1500,'BM011'!$D$5,IF($A4213&lt;1800,'BM011'!$D$5,IF($A4213&lt;2000,'BM011'!$D$5,$A4213))),'BM011'!$D$5:$U$607,'BM011'!U$609,0))</f>
        <v>10273.5</v>
      </c>
      <c r="G4213">
        <f>SUMIFS(Baggrundsvariable!D$3:D$296,Baggrundsvariable!$A$3:$A$296,Samlet!$C4213,Baggrundsvariable!$C$3:$C$296,Samlet!$E4213)</f>
        <v>238925</v>
      </c>
      <c r="H4213" s="8">
        <f>SUMIFS(Baggrundsvariable!E$3:E$296,Baggrundsvariable!$A$3:$A$296,Samlet!$C4213,Baggrundsvariable!$C$3:$C$296,Samlet!$E4213)</f>
        <v>0.41666666666666669</v>
      </c>
      <c r="I4213" s="8">
        <f>SUMIFS(Baggrundsvariable!F$3:F$296,Baggrundsvariable!$A$3:$A$296,Samlet!$C4213,Baggrundsvariable!$C$3:$C$296,Samlet!$E4213)</f>
        <v>2.2000000000000002</v>
      </c>
      <c r="J4213" s="8">
        <f>SUMIFS(Baggrundsvariable!G$3:G$296,Baggrundsvariable!$A$3:$A$296,Samlet!$C4213,Baggrundsvariable!$C$3:$C$296,Samlet!$E4213)</f>
        <v>11.7</v>
      </c>
      <c r="K4213" s="8">
        <f>SUMIFS(Baggrundsvariable!H$3:H$296,Baggrundsvariable!$A$3:$A$296,Samlet!$C4213,Baggrundsvariable!$C$3:$C$296,Samlet!$E4213)</f>
        <v>12.7</v>
      </c>
      <c r="L4213" s="8">
        <f>SUMIFS(Baggrundsvariable!I$3:I$296,Baggrundsvariable!$A$3:$A$296,Samlet!$C4213,Baggrundsvariable!$C$3:$C$296,Samlet!$E4213)</f>
        <v>3.637666427821566</v>
      </c>
    </row>
    <row r="4214" spans="1:12">
      <c r="A4214">
        <v>9530</v>
      </c>
      <c r="B4214" t="s">
        <v>1193</v>
      </c>
      <c r="C4214">
        <v>840</v>
      </c>
      <c r="D4214" t="s">
        <v>1325</v>
      </c>
      <c r="E4214">
        <v>2019</v>
      </c>
      <c r="F4214" s="15">
        <f>IF(VLOOKUP(IF($A4214&lt;1500,'BM011'!$D$5,IF($A4214&lt;1800,'BM011'!$D$5,IF($A4214&lt;2000,'BM011'!$D$5,$A4214))),'BM011'!$D$5:$U$607,'BM011'!U$609,0)="BRUG KOM",VLOOKUP($C4214,'BM010'!$C$5:$T$102,'BM010'!T$104,0),VLOOKUP(IF($A4214&lt;1500,'BM011'!$D$5,IF($A4214&lt;1800,'BM011'!$D$5,IF($A4214&lt;2000,'BM011'!$D$5,$A4214))),'BM011'!$D$5:$U$607,'BM011'!U$609,0))</f>
        <v>13656.25</v>
      </c>
      <c r="G4214">
        <f>SUMIFS(Baggrundsvariable!D$3:D$296,Baggrundsvariable!$A$3:$A$296,Samlet!$C4214,Baggrundsvariable!$C$3:$C$296,Samlet!$E4214)</f>
        <v>238925</v>
      </c>
      <c r="H4214" s="8">
        <f>SUMIFS(Baggrundsvariable!E$3:E$296,Baggrundsvariable!$A$3:$A$296,Samlet!$C4214,Baggrundsvariable!$C$3:$C$296,Samlet!$E4214)</f>
        <v>0.41666666666666669</v>
      </c>
      <c r="I4214" s="8">
        <f>SUMIFS(Baggrundsvariable!F$3:F$296,Baggrundsvariable!$A$3:$A$296,Samlet!$C4214,Baggrundsvariable!$C$3:$C$296,Samlet!$E4214)</f>
        <v>2.2000000000000002</v>
      </c>
      <c r="J4214" s="8">
        <f>SUMIFS(Baggrundsvariable!G$3:G$296,Baggrundsvariable!$A$3:$A$296,Samlet!$C4214,Baggrundsvariable!$C$3:$C$296,Samlet!$E4214)</f>
        <v>11.7</v>
      </c>
      <c r="K4214" s="8">
        <f>SUMIFS(Baggrundsvariable!H$3:H$296,Baggrundsvariable!$A$3:$A$296,Samlet!$C4214,Baggrundsvariable!$C$3:$C$296,Samlet!$E4214)</f>
        <v>12.7</v>
      </c>
      <c r="L4214" s="8">
        <f>SUMIFS(Baggrundsvariable!I$3:I$296,Baggrundsvariable!$A$3:$A$296,Samlet!$C4214,Baggrundsvariable!$C$3:$C$296,Samlet!$E4214)</f>
        <v>3.637666427821566</v>
      </c>
    </row>
    <row r="4215" spans="1:12">
      <c r="A4215">
        <v>9530</v>
      </c>
      <c r="B4215" t="s">
        <v>1193</v>
      </c>
      <c r="C4215">
        <v>851</v>
      </c>
      <c r="D4215" t="s">
        <v>1324</v>
      </c>
      <c r="E4215">
        <v>2019</v>
      </c>
      <c r="F4215" s="15">
        <f>IF(VLOOKUP(IF($A4215&lt;1500,'BM011'!$D$5,IF($A4215&lt;1800,'BM011'!$D$5,IF($A4215&lt;2000,'BM011'!$D$5,$A4215))),'BM011'!$D$5:$U$607,'BM011'!U$609,0)="BRUG KOM",VLOOKUP($C4215,'BM010'!$C$5:$T$102,'BM010'!T$104,0),VLOOKUP(IF($A4215&lt;1500,'BM011'!$D$5,IF($A4215&lt;1800,'BM011'!$D$5,IF($A4215&lt;2000,'BM011'!$D$5,$A4215))),'BM011'!$D$5:$U$607,'BM011'!U$609,0))</f>
        <v>13656.25</v>
      </c>
      <c r="G4215">
        <f>SUMIFS(Baggrundsvariable!D$3:D$296,Baggrundsvariable!$A$3:$A$296,Samlet!$C4215,Baggrundsvariable!$C$3:$C$296,Samlet!$E4215)</f>
        <v>218056</v>
      </c>
      <c r="H4215" s="8">
        <f>SUMIFS(Baggrundsvariable!E$3:E$296,Baggrundsvariable!$A$3:$A$296,Samlet!$C4215,Baggrundsvariable!$C$3:$C$296,Samlet!$E4215)</f>
        <v>0.87500000000000011</v>
      </c>
      <c r="I4215" s="8">
        <f>SUMIFS(Baggrundsvariable!F$3:F$296,Baggrundsvariable!$A$3:$A$296,Samlet!$C4215,Baggrundsvariable!$C$3:$C$296,Samlet!$E4215)</f>
        <v>5.2</v>
      </c>
      <c r="J4215" s="8">
        <f>SUMIFS(Baggrundsvariable!G$3:G$296,Baggrundsvariable!$A$3:$A$296,Samlet!$C4215,Baggrundsvariable!$C$3:$C$296,Samlet!$E4215)</f>
        <v>22.9</v>
      </c>
      <c r="K4215" s="8">
        <f>SUMIFS(Baggrundsvariable!H$3:H$296,Baggrundsvariable!$A$3:$A$296,Samlet!$C4215,Baggrundsvariable!$C$3:$C$296,Samlet!$E4215)</f>
        <v>12.5</v>
      </c>
      <c r="L4215" s="8">
        <f>SUMIFS(Baggrundsvariable!I$3:I$296,Baggrundsvariable!$A$3:$A$296,Samlet!$C4215,Baggrundsvariable!$C$3:$C$296,Samlet!$E4215)</f>
        <v>7.0100196083654644</v>
      </c>
    </row>
    <row r="4216" spans="1:12">
      <c r="A4216">
        <v>9541</v>
      </c>
      <c r="B4216" t="s">
        <v>1194</v>
      </c>
      <c r="C4216">
        <v>820</v>
      </c>
      <c r="D4216" t="s">
        <v>1326</v>
      </c>
      <c r="E4216">
        <v>2019</v>
      </c>
      <c r="F4216" s="15">
        <f>IF(VLOOKUP(IF($A4216&lt;1500,'BM011'!$D$5,IF($A4216&lt;1800,'BM011'!$D$5,IF($A4216&lt;2000,'BM011'!$D$5,$A4216))),'BM011'!$D$5:$U$607,'BM011'!U$609,0)="BRUG KOM",VLOOKUP($C4216,'BM010'!$C$5:$T$102,'BM010'!T$104,0),VLOOKUP(IF($A4216&lt;1500,'BM011'!$D$5,IF($A4216&lt;1800,'BM011'!$D$5,IF($A4216&lt;2000,'BM011'!$D$5,$A4216))),'BM011'!$D$5:$U$607,'BM011'!U$609,0))</f>
        <v>7235.75</v>
      </c>
      <c r="G4216">
        <f>SUMIFS(Baggrundsvariable!D$3:D$296,Baggrundsvariable!$A$3:$A$296,Samlet!$C4216,Baggrundsvariable!$C$3:$C$296,Samlet!$E4216)</f>
        <v>208305</v>
      </c>
      <c r="H4216" s="8">
        <f>SUMIFS(Baggrundsvariable!E$3:E$296,Baggrundsvariable!$A$3:$A$296,Samlet!$C4216,Baggrundsvariable!$C$3:$C$296,Samlet!$E4216)</f>
        <v>0.69166666666666676</v>
      </c>
      <c r="I4216" s="8">
        <f>SUMIFS(Baggrundsvariable!F$3:F$296,Baggrundsvariable!$A$3:$A$296,Samlet!$C4216,Baggrundsvariable!$C$3:$C$296,Samlet!$E4216)</f>
        <v>4.4000000000000004</v>
      </c>
      <c r="J4216" s="8">
        <f>SUMIFS(Baggrundsvariable!G$3:G$296,Baggrundsvariable!$A$3:$A$296,Samlet!$C4216,Baggrundsvariable!$C$3:$C$296,Samlet!$E4216)</f>
        <v>20.8</v>
      </c>
      <c r="K4216" s="8">
        <f>SUMIFS(Baggrundsvariable!H$3:H$296,Baggrundsvariable!$A$3:$A$296,Samlet!$C4216,Baggrundsvariable!$C$3:$C$296,Samlet!$E4216)</f>
        <v>13.6</v>
      </c>
      <c r="L4216" s="8">
        <f>SUMIFS(Baggrundsvariable!I$3:I$296,Baggrundsvariable!$A$3:$A$296,Samlet!$C4216,Baggrundsvariable!$C$3:$C$296,Samlet!$E4216)</f>
        <v>4.5353205058912547</v>
      </c>
    </row>
    <row r="4217" spans="1:12">
      <c r="A4217">
        <v>9541</v>
      </c>
      <c r="B4217" t="s">
        <v>1194</v>
      </c>
      <c r="C4217">
        <v>840</v>
      </c>
      <c r="D4217" t="s">
        <v>1325</v>
      </c>
      <c r="E4217">
        <v>2019</v>
      </c>
      <c r="F4217" s="15">
        <f>IF(VLOOKUP(IF($A4217&lt;1500,'BM011'!$D$5,IF($A4217&lt;1800,'BM011'!$D$5,IF($A4217&lt;2000,'BM011'!$D$5,$A4217))),'BM011'!$D$5:$U$607,'BM011'!U$609,0)="BRUG KOM",VLOOKUP($C4217,'BM010'!$C$5:$T$102,'BM010'!T$104,0),VLOOKUP(IF($A4217&lt;1500,'BM011'!$D$5,IF($A4217&lt;1800,'BM011'!$D$5,IF($A4217&lt;2000,'BM011'!$D$5,$A4217))),'BM011'!$D$5:$U$607,'BM011'!U$609,0))</f>
        <v>7235.75</v>
      </c>
      <c r="G4217">
        <f>SUMIFS(Baggrundsvariable!D$3:D$296,Baggrundsvariable!$A$3:$A$296,Samlet!$C4217,Baggrundsvariable!$C$3:$C$296,Samlet!$E4217)</f>
        <v>238925</v>
      </c>
      <c r="H4217" s="8">
        <f>SUMIFS(Baggrundsvariable!E$3:E$296,Baggrundsvariable!$A$3:$A$296,Samlet!$C4217,Baggrundsvariable!$C$3:$C$296,Samlet!$E4217)</f>
        <v>0.41666666666666669</v>
      </c>
      <c r="I4217" s="8">
        <f>SUMIFS(Baggrundsvariable!F$3:F$296,Baggrundsvariable!$A$3:$A$296,Samlet!$C4217,Baggrundsvariable!$C$3:$C$296,Samlet!$E4217)</f>
        <v>2.2000000000000002</v>
      </c>
      <c r="J4217" s="8">
        <f>SUMIFS(Baggrundsvariable!G$3:G$296,Baggrundsvariable!$A$3:$A$296,Samlet!$C4217,Baggrundsvariable!$C$3:$C$296,Samlet!$E4217)</f>
        <v>11.7</v>
      </c>
      <c r="K4217" s="8">
        <f>SUMIFS(Baggrundsvariable!H$3:H$296,Baggrundsvariable!$A$3:$A$296,Samlet!$C4217,Baggrundsvariable!$C$3:$C$296,Samlet!$E4217)</f>
        <v>12.7</v>
      </c>
      <c r="L4217" s="8">
        <f>SUMIFS(Baggrundsvariable!I$3:I$296,Baggrundsvariable!$A$3:$A$296,Samlet!$C4217,Baggrundsvariable!$C$3:$C$296,Samlet!$E4217)</f>
        <v>3.637666427821566</v>
      </c>
    </row>
    <row r="4218" spans="1:12">
      <c r="A4218">
        <v>9550</v>
      </c>
      <c r="B4218" t="s">
        <v>1195</v>
      </c>
      <c r="C4218">
        <v>846</v>
      </c>
      <c r="D4218" t="s">
        <v>1323</v>
      </c>
      <c r="E4218">
        <v>2019</v>
      </c>
      <c r="F4218" s="15">
        <f>IF(VLOOKUP(IF($A4218&lt;1500,'BM011'!$D$5,IF($A4218&lt;1800,'BM011'!$D$5,IF($A4218&lt;2000,'BM011'!$D$5,$A4218))),'BM011'!$D$5:$U$607,'BM011'!U$609,0)="BRUG KOM",VLOOKUP($C4218,'BM010'!$C$5:$T$102,'BM010'!T$104,0),VLOOKUP(IF($A4218&lt;1500,'BM011'!$D$5,IF($A4218&lt;1800,'BM011'!$D$5,IF($A4218&lt;2000,'BM011'!$D$5,$A4218))),'BM011'!$D$5:$U$607,'BM011'!U$609,0))</f>
        <v>7544.75</v>
      </c>
      <c r="G4218">
        <f>SUMIFS(Baggrundsvariable!D$3:D$296,Baggrundsvariable!$A$3:$A$296,Samlet!$C4218,Baggrundsvariable!$C$3:$C$296,Samlet!$E4218)</f>
        <v>216354</v>
      </c>
      <c r="H4218" s="8">
        <f>SUMIFS(Baggrundsvariable!E$3:E$296,Baggrundsvariable!$A$3:$A$296,Samlet!$C4218,Baggrundsvariable!$C$3:$C$296,Samlet!$E4218)</f>
        <v>0.64999999999999991</v>
      </c>
      <c r="I4218" s="8">
        <f>SUMIFS(Baggrundsvariable!F$3:F$296,Baggrundsvariable!$A$3:$A$296,Samlet!$C4218,Baggrundsvariable!$C$3:$C$296,Samlet!$E4218)</f>
        <v>4.7</v>
      </c>
      <c r="J4218" s="8">
        <f>SUMIFS(Baggrundsvariable!G$3:G$296,Baggrundsvariable!$A$3:$A$296,Samlet!$C4218,Baggrundsvariable!$C$3:$C$296,Samlet!$E4218)</f>
        <v>19.8</v>
      </c>
      <c r="K4218" s="8">
        <f>SUMIFS(Baggrundsvariable!H$3:H$296,Baggrundsvariable!$A$3:$A$296,Samlet!$C4218,Baggrundsvariable!$C$3:$C$296,Samlet!$E4218)</f>
        <v>14.1</v>
      </c>
      <c r="L4218" s="8">
        <f>SUMIFS(Baggrundsvariable!I$3:I$296,Baggrundsvariable!$A$3:$A$296,Samlet!$C4218,Baggrundsvariable!$C$3:$C$296,Samlet!$E4218)</f>
        <v>4.6706244188541595</v>
      </c>
    </row>
    <row r="4219" spans="1:12">
      <c r="A4219">
        <v>9550</v>
      </c>
      <c r="B4219" t="s">
        <v>1195</v>
      </c>
      <c r="C4219">
        <v>730</v>
      </c>
      <c r="D4219" t="s">
        <v>1322</v>
      </c>
      <c r="E4219">
        <v>2019</v>
      </c>
      <c r="F4219" s="15">
        <f>IF(VLOOKUP(IF($A4219&lt;1500,'BM011'!$D$5,IF($A4219&lt;1800,'BM011'!$D$5,IF($A4219&lt;2000,'BM011'!$D$5,$A4219))),'BM011'!$D$5:$U$607,'BM011'!U$609,0)="BRUG KOM",VLOOKUP($C4219,'BM010'!$C$5:$T$102,'BM010'!T$104,0),VLOOKUP(IF($A4219&lt;1500,'BM011'!$D$5,IF($A4219&lt;1800,'BM011'!$D$5,IF($A4219&lt;2000,'BM011'!$D$5,$A4219))),'BM011'!$D$5:$U$607,'BM011'!U$609,0))</f>
        <v>7544.75</v>
      </c>
      <c r="G4219">
        <f>SUMIFS(Baggrundsvariable!D$3:D$296,Baggrundsvariable!$A$3:$A$296,Samlet!$C4219,Baggrundsvariable!$C$3:$C$296,Samlet!$E4219)</f>
        <v>216009</v>
      </c>
      <c r="H4219" s="8">
        <f>SUMIFS(Baggrundsvariable!E$3:E$296,Baggrundsvariable!$A$3:$A$296,Samlet!$C4219,Baggrundsvariable!$C$3:$C$296,Samlet!$E4219)</f>
        <v>0.66666666666666663</v>
      </c>
      <c r="I4219" s="8">
        <f>SUMIFS(Baggrundsvariable!F$3:F$296,Baggrundsvariable!$A$3:$A$296,Samlet!$C4219,Baggrundsvariable!$C$3:$C$296,Samlet!$E4219)</f>
        <v>6.2</v>
      </c>
      <c r="J4219" s="8">
        <f>SUMIFS(Baggrundsvariable!G$3:G$296,Baggrundsvariable!$A$3:$A$296,Samlet!$C4219,Baggrundsvariable!$C$3:$C$296,Samlet!$E4219)</f>
        <v>22.4</v>
      </c>
      <c r="K4219" s="8">
        <f>SUMIFS(Baggrundsvariable!H$3:H$296,Baggrundsvariable!$A$3:$A$296,Samlet!$C4219,Baggrundsvariable!$C$3:$C$296,Samlet!$E4219)</f>
        <v>14.7</v>
      </c>
      <c r="L4219" s="8">
        <f>SUMIFS(Baggrundsvariable!I$3:I$296,Baggrundsvariable!$A$3:$A$296,Samlet!$C4219,Baggrundsvariable!$C$3:$C$296,Samlet!$E4219)</f>
        <v>6.0520497725311584</v>
      </c>
    </row>
    <row r="4220" spans="1:12">
      <c r="A4220">
        <v>9560</v>
      </c>
      <c r="B4220" t="s">
        <v>1196</v>
      </c>
      <c r="C4220">
        <v>840</v>
      </c>
      <c r="D4220" t="s">
        <v>1325</v>
      </c>
      <c r="E4220">
        <v>2019</v>
      </c>
      <c r="F4220" s="15">
        <f>IF(VLOOKUP(IF($A4220&lt;1500,'BM011'!$D$5,IF($A4220&lt;1800,'BM011'!$D$5,IF($A4220&lt;2000,'BM011'!$D$5,$A4220))),'BM011'!$D$5:$U$607,'BM011'!U$609,0)="BRUG KOM",VLOOKUP($C4220,'BM010'!$C$5:$T$102,'BM010'!T$104,0),VLOOKUP(IF($A4220&lt;1500,'BM011'!$D$5,IF($A4220&lt;1800,'BM011'!$D$5,IF($A4220&lt;2000,'BM011'!$D$5,$A4220))),'BM011'!$D$5:$U$607,'BM011'!U$609,0))</f>
        <v>6711.75</v>
      </c>
      <c r="G4220">
        <f>SUMIFS(Baggrundsvariable!D$3:D$296,Baggrundsvariable!$A$3:$A$296,Samlet!$C4220,Baggrundsvariable!$C$3:$C$296,Samlet!$E4220)</f>
        <v>238925</v>
      </c>
      <c r="H4220" s="8">
        <f>SUMIFS(Baggrundsvariable!E$3:E$296,Baggrundsvariable!$A$3:$A$296,Samlet!$C4220,Baggrundsvariable!$C$3:$C$296,Samlet!$E4220)</f>
        <v>0.41666666666666669</v>
      </c>
      <c r="I4220" s="8">
        <f>SUMIFS(Baggrundsvariable!F$3:F$296,Baggrundsvariable!$A$3:$A$296,Samlet!$C4220,Baggrundsvariable!$C$3:$C$296,Samlet!$E4220)</f>
        <v>2.2000000000000002</v>
      </c>
      <c r="J4220" s="8">
        <f>SUMIFS(Baggrundsvariable!G$3:G$296,Baggrundsvariable!$A$3:$A$296,Samlet!$C4220,Baggrundsvariable!$C$3:$C$296,Samlet!$E4220)</f>
        <v>11.7</v>
      </c>
      <c r="K4220" s="8">
        <f>SUMIFS(Baggrundsvariable!H$3:H$296,Baggrundsvariable!$A$3:$A$296,Samlet!$C4220,Baggrundsvariable!$C$3:$C$296,Samlet!$E4220)</f>
        <v>12.7</v>
      </c>
      <c r="L4220" s="8">
        <f>SUMIFS(Baggrundsvariable!I$3:I$296,Baggrundsvariable!$A$3:$A$296,Samlet!$C4220,Baggrundsvariable!$C$3:$C$296,Samlet!$E4220)</f>
        <v>3.637666427821566</v>
      </c>
    </row>
    <row r="4221" spans="1:12">
      <c r="A4221">
        <v>9560</v>
      </c>
      <c r="B4221" t="s">
        <v>1196</v>
      </c>
      <c r="C4221">
        <v>846</v>
      </c>
      <c r="D4221" t="s">
        <v>1323</v>
      </c>
      <c r="E4221">
        <v>2019</v>
      </c>
      <c r="F4221" s="15">
        <f>IF(VLOOKUP(IF($A4221&lt;1500,'BM011'!$D$5,IF($A4221&lt;1800,'BM011'!$D$5,IF($A4221&lt;2000,'BM011'!$D$5,$A4221))),'BM011'!$D$5:$U$607,'BM011'!U$609,0)="BRUG KOM",VLOOKUP($C4221,'BM010'!$C$5:$T$102,'BM010'!T$104,0),VLOOKUP(IF($A4221&lt;1500,'BM011'!$D$5,IF($A4221&lt;1800,'BM011'!$D$5,IF($A4221&lt;2000,'BM011'!$D$5,$A4221))),'BM011'!$D$5:$U$607,'BM011'!U$609,0))</f>
        <v>6711.75</v>
      </c>
      <c r="G4221">
        <f>SUMIFS(Baggrundsvariable!D$3:D$296,Baggrundsvariable!$A$3:$A$296,Samlet!$C4221,Baggrundsvariable!$C$3:$C$296,Samlet!$E4221)</f>
        <v>216354</v>
      </c>
      <c r="H4221" s="8">
        <f>SUMIFS(Baggrundsvariable!E$3:E$296,Baggrundsvariable!$A$3:$A$296,Samlet!$C4221,Baggrundsvariable!$C$3:$C$296,Samlet!$E4221)</f>
        <v>0.64999999999999991</v>
      </c>
      <c r="I4221" s="8">
        <f>SUMIFS(Baggrundsvariable!F$3:F$296,Baggrundsvariable!$A$3:$A$296,Samlet!$C4221,Baggrundsvariable!$C$3:$C$296,Samlet!$E4221)</f>
        <v>4.7</v>
      </c>
      <c r="J4221" s="8">
        <f>SUMIFS(Baggrundsvariable!G$3:G$296,Baggrundsvariable!$A$3:$A$296,Samlet!$C4221,Baggrundsvariable!$C$3:$C$296,Samlet!$E4221)</f>
        <v>19.8</v>
      </c>
      <c r="K4221" s="8">
        <f>SUMIFS(Baggrundsvariable!H$3:H$296,Baggrundsvariable!$A$3:$A$296,Samlet!$C4221,Baggrundsvariable!$C$3:$C$296,Samlet!$E4221)</f>
        <v>14.1</v>
      </c>
      <c r="L4221" s="8">
        <f>SUMIFS(Baggrundsvariable!I$3:I$296,Baggrundsvariable!$A$3:$A$296,Samlet!$C4221,Baggrundsvariable!$C$3:$C$296,Samlet!$E4221)</f>
        <v>4.6706244188541595</v>
      </c>
    </row>
    <row r="4222" spans="1:12">
      <c r="A4222">
        <v>9574</v>
      </c>
      <c r="B4222" t="s">
        <v>1197</v>
      </c>
      <c r="C4222">
        <v>840</v>
      </c>
      <c r="D4222" t="s">
        <v>1325</v>
      </c>
      <c r="E4222">
        <v>2019</v>
      </c>
      <c r="F4222" s="15">
        <f>IF(VLOOKUP(IF($A4222&lt;1500,'BM011'!$D$5,IF($A4222&lt;1800,'BM011'!$D$5,IF($A4222&lt;2000,'BM011'!$D$5,$A4222))),'BM011'!$D$5:$U$607,'BM011'!U$609,0)="BRUG KOM",VLOOKUP($C4222,'BM010'!$C$5:$T$102,'BM010'!T$104,0),VLOOKUP(IF($A4222&lt;1500,'BM011'!$D$5,IF($A4222&lt;1800,'BM011'!$D$5,IF($A4222&lt;2000,'BM011'!$D$5,$A4222))),'BM011'!$D$5:$U$607,'BM011'!U$609,0))</f>
        <v>10137.5</v>
      </c>
      <c r="G4222">
        <f>SUMIFS(Baggrundsvariable!D$3:D$296,Baggrundsvariable!$A$3:$A$296,Samlet!$C4222,Baggrundsvariable!$C$3:$C$296,Samlet!$E4222)</f>
        <v>238925</v>
      </c>
      <c r="H4222" s="8">
        <f>SUMIFS(Baggrundsvariable!E$3:E$296,Baggrundsvariable!$A$3:$A$296,Samlet!$C4222,Baggrundsvariable!$C$3:$C$296,Samlet!$E4222)</f>
        <v>0.41666666666666669</v>
      </c>
      <c r="I4222" s="8">
        <f>SUMIFS(Baggrundsvariable!F$3:F$296,Baggrundsvariable!$A$3:$A$296,Samlet!$C4222,Baggrundsvariable!$C$3:$C$296,Samlet!$E4222)</f>
        <v>2.2000000000000002</v>
      </c>
      <c r="J4222" s="8">
        <f>SUMIFS(Baggrundsvariable!G$3:G$296,Baggrundsvariable!$A$3:$A$296,Samlet!$C4222,Baggrundsvariable!$C$3:$C$296,Samlet!$E4222)</f>
        <v>11.7</v>
      </c>
      <c r="K4222" s="8">
        <f>SUMIFS(Baggrundsvariable!H$3:H$296,Baggrundsvariable!$A$3:$A$296,Samlet!$C4222,Baggrundsvariable!$C$3:$C$296,Samlet!$E4222)</f>
        <v>12.7</v>
      </c>
      <c r="L4222" s="8">
        <f>SUMIFS(Baggrundsvariable!I$3:I$296,Baggrundsvariable!$A$3:$A$296,Samlet!$C4222,Baggrundsvariable!$C$3:$C$296,Samlet!$E4222)</f>
        <v>3.637666427821566</v>
      </c>
    </row>
    <row r="4223" spans="1:12">
      <c r="A4223">
        <v>9575</v>
      </c>
      <c r="B4223" t="s">
        <v>1198</v>
      </c>
      <c r="C4223">
        <v>840</v>
      </c>
      <c r="D4223" t="s">
        <v>1325</v>
      </c>
      <c r="E4223">
        <v>2019</v>
      </c>
      <c r="F4223" s="15">
        <f>IF(VLOOKUP(IF($A4223&lt;1500,'BM011'!$D$5,IF($A4223&lt;1800,'BM011'!$D$5,IF($A4223&lt;2000,'BM011'!$D$5,$A4223))),'BM011'!$D$5:$U$607,'BM011'!U$609,0)="BRUG KOM",VLOOKUP($C4223,'BM010'!$C$5:$T$102,'BM010'!T$104,0),VLOOKUP(IF($A4223&lt;1500,'BM011'!$D$5,IF($A4223&lt;1800,'BM011'!$D$5,IF($A4223&lt;2000,'BM011'!$D$5,$A4223))),'BM011'!$D$5:$U$607,'BM011'!U$609,0))</f>
        <v>10137.5</v>
      </c>
      <c r="G4223">
        <f>SUMIFS(Baggrundsvariable!D$3:D$296,Baggrundsvariable!$A$3:$A$296,Samlet!$C4223,Baggrundsvariable!$C$3:$C$296,Samlet!$E4223)</f>
        <v>238925</v>
      </c>
      <c r="H4223" s="8">
        <f>SUMIFS(Baggrundsvariable!E$3:E$296,Baggrundsvariable!$A$3:$A$296,Samlet!$C4223,Baggrundsvariable!$C$3:$C$296,Samlet!$E4223)</f>
        <v>0.41666666666666669</v>
      </c>
      <c r="I4223" s="8">
        <f>SUMIFS(Baggrundsvariable!F$3:F$296,Baggrundsvariable!$A$3:$A$296,Samlet!$C4223,Baggrundsvariable!$C$3:$C$296,Samlet!$E4223)</f>
        <v>2.2000000000000002</v>
      </c>
      <c r="J4223" s="8">
        <f>SUMIFS(Baggrundsvariable!G$3:G$296,Baggrundsvariable!$A$3:$A$296,Samlet!$C4223,Baggrundsvariable!$C$3:$C$296,Samlet!$E4223)</f>
        <v>11.7</v>
      </c>
      <c r="K4223" s="8">
        <f>SUMIFS(Baggrundsvariable!H$3:H$296,Baggrundsvariable!$A$3:$A$296,Samlet!$C4223,Baggrundsvariable!$C$3:$C$296,Samlet!$E4223)</f>
        <v>12.7</v>
      </c>
      <c r="L4223" s="8">
        <f>SUMIFS(Baggrundsvariable!I$3:I$296,Baggrundsvariable!$A$3:$A$296,Samlet!$C4223,Baggrundsvariable!$C$3:$C$296,Samlet!$E4223)</f>
        <v>3.637666427821566</v>
      </c>
    </row>
    <row r="4224" spans="1:12">
      <c r="A4224">
        <v>9600</v>
      </c>
      <c r="B4224" t="s">
        <v>1199</v>
      </c>
      <c r="C4224">
        <v>820</v>
      </c>
      <c r="D4224" t="s">
        <v>1326</v>
      </c>
      <c r="E4224">
        <v>2019</v>
      </c>
      <c r="F4224" s="15">
        <f>IF(VLOOKUP(IF($A4224&lt;1500,'BM011'!$D$5,IF($A4224&lt;1800,'BM011'!$D$5,IF($A4224&lt;2000,'BM011'!$D$5,$A4224))),'BM011'!$D$5:$U$607,'BM011'!U$609,0)="BRUG KOM",VLOOKUP($C4224,'BM010'!$C$5:$T$102,'BM010'!T$104,0),VLOOKUP(IF($A4224&lt;1500,'BM011'!$D$5,IF($A4224&lt;1800,'BM011'!$D$5,IF($A4224&lt;2000,'BM011'!$D$5,$A4224))),'BM011'!$D$5:$U$607,'BM011'!U$609,0))</f>
        <v>8985</v>
      </c>
      <c r="G4224">
        <f>SUMIFS(Baggrundsvariable!D$3:D$296,Baggrundsvariable!$A$3:$A$296,Samlet!$C4224,Baggrundsvariable!$C$3:$C$296,Samlet!$E4224)</f>
        <v>208305</v>
      </c>
      <c r="H4224" s="8">
        <f>SUMIFS(Baggrundsvariable!E$3:E$296,Baggrundsvariable!$A$3:$A$296,Samlet!$C4224,Baggrundsvariable!$C$3:$C$296,Samlet!$E4224)</f>
        <v>0.69166666666666676</v>
      </c>
      <c r="I4224" s="8">
        <f>SUMIFS(Baggrundsvariable!F$3:F$296,Baggrundsvariable!$A$3:$A$296,Samlet!$C4224,Baggrundsvariable!$C$3:$C$296,Samlet!$E4224)</f>
        <v>4.4000000000000004</v>
      </c>
      <c r="J4224" s="8">
        <f>SUMIFS(Baggrundsvariable!G$3:G$296,Baggrundsvariable!$A$3:$A$296,Samlet!$C4224,Baggrundsvariable!$C$3:$C$296,Samlet!$E4224)</f>
        <v>20.8</v>
      </c>
      <c r="K4224" s="8">
        <f>SUMIFS(Baggrundsvariable!H$3:H$296,Baggrundsvariable!$A$3:$A$296,Samlet!$C4224,Baggrundsvariable!$C$3:$C$296,Samlet!$E4224)</f>
        <v>13.6</v>
      </c>
      <c r="L4224" s="8">
        <f>SUMIFS(Baggrundsvariable!I$3:I$296,Baggrundsvariable!$A$3:$A$296,Samlet!$C4224,Baggrundsvariable!$C$3:$C$296,Samlet!$E4224)</f>
        <v>4.5353205058912547</v>
      </c>
    </row>
    <row r="4225" spans="1:12">
      <c r="A4225">
        <v>9600</v>
      </c>
      <c r="B4225" t="s">
        <v>1199</v>
      </c>
      <c r="C4225">
        <v>840</v>
      </c>
      <c r="D4225" t="s">
        <v>1325</v>
      </c>
      <c r="E4225">
        <v>2019</v>
      </c>
      <c r="F4225" s="15">
        <f>IF(VLOOKUP(IF($A4225&lt;1500,'BM011'!$D$5,IF($A4225&lt;1800,'BM011'!$D$5,IF($A4225&lt;2000,'BM011'!$D$5,$A4225))),'BM011'!$D$5:$U$607,'BM011'!U$609,0)="BRUG KOM",VLOOKUP($C4225,'BM010'!$C$5:$T$102,'BM010'!T$104,0),VLOOKUP(IF($A4225&lt;1500,'BM011'!$D$5,IF($A4225&lt;1800,'BM011'!$D$5,IF($A4225&lt;2000,'BM011'!$D$5,$A4225))),'BM011'!$D$5:$U$607,'BM011'!U$609,0))</f>
        <v>8985</v>
      </c>
      <c r="G4225">
        <f>SUMIFS(Baggrundsvariable!D$3:D$296,Baggrundsvariable!$A$3:$A$296,Samlet!$C4225,Baggrundsvariable!$C$3:$C$296,Samlet!$E4225)</f>
        <v>238925</v>
      </c>
      <c r="H4225" s="8">
        <f>SUMIFS(Baggrundsvariable!E$3:E$296,Baggrundsvariable!$A$3:$A$296,Samlet!$C4225,Baggrundsvariable!$C$3:$C$296,Samlet!$E4225)</f>
        <v>0.41666666666666669</v>
      </c>
      <c r="I4225" s="8">
        <f>SUMIFS(Baggrundsvariable!F$3:F$296,Baggrundsvariable!$A$3:$A$296,Samlet!$C4225,Baggrundsvariable!$C$3:$C$296,Samlet!$E4225)</f>
        <v>2.2000000000000002</v>
      </c>
      <c r="J4225" s="8">
        <f>SUMIFS(Baggrundsvariable!G$3:G$296,Baggrundsvariable!$A$3:$A$296,Samlet!$C4225,Baggrundsvariable!$C$3:$C$296,Samlet!$E4225)</f>
        <v>11.7</v>
      </c>
      <c r="K4225" s="8">
        <f>SUMIFS(Baggrundsvariable!H$3:H$296,Baggrundsvariable!$A$3:$A$296,Samlet!$C4225,Baggrundsvariable!$C$3:$C$296,Samlet!$E4225)</f>
        <v>12.7</v>
      </c>
      <c r="L4225" s="8">
        <f>SUMIFS(Baggrundsvariable!I$3:I$296,Baggrundsvariable!$A$3:$A$296,Samlet!$C4225,Baggrundsvariable!$C$3:$C$296,Samlet!$E4225)</f>
        <v>3.637666427821566</v>
      </c>
    </row>
    <row r="4226" spans="1:12">
      <c r="A4226">
        <v>9610</v>
      </c>
      <c r="B4226" t="s">
        <v>1200</v>
      </c>
      <c r="C4226">
        <v>820</v>
      </c>
      <c r="D4226" t="s">
        <v>1326</v>
      </c>
      <c r="E4226">
        <v>2019</v>
      </c>
      <c r="F4226" s="15">
        <f>IF(VLOOKUP(IF($A4226&lt;1500,'BM011'!$D$5,IF($A4226&lt;1800,'BM011'!$D$5,IF($A4226&lt;2000,'BM011'!$D$5,$A4226))),'BM011'!$D$5:$U$607,'BM011'!U$609,0)="BRUG KOM",VLOOKUP($C4226,'BM010'!$C$5:$T$102,'BM010'!T$104,0),VLOOKUP(IF($A4226&lt;1500,'BM011'!$D$5,IF($A4226&lt;1800,'BM011'!$D$5,IF($A4226&lt;2000,'BM011'!$D$5,$A4226))),'BM011'!$D$5:$U$607,'BM011'!U$609,0))</f>
        <v>5647.5</v>
      </c>
      <c r="G4226">
        <f>SUMIFS(Baggrundsvariable!D$3:D$296,Baggrundsvariable!$A$3:$A$296,Samlet!$C4226,Baggrundsvariable!$C$3:$C$296,Samlet!$E4226)</f>
        <v>208305</v>
      </c>
      <c r="H4226" s="8">
        <f>SUMIFS(Baggrundsvariable!E$3:E$296,Baggrundsvariable!$A$3:$A$296,Samlet!$C4226,Baggrundsvariable!$C$3:$C$296,Samlet!$E4226)</f>
        <v>0.69166666666666676</v>
      </c>
      <c r="I4226" s="8">
        <f>SUMIFS(Baggrundsvariable!F$3:F$296,Baggrundsvariable!$A$3:$A$296,Samlet!$C4226,Baggrundsvariable!$C$3:$C$296,Samlet!$E4226)</f>
        <v>4.4000000000000004</v>
      </c>
      <c r="J4226" s="8">
        <f>SUMIFS(Baggrundsvariable!G$3:G$296,Baggrundsvariable!$A$3:$A$296,Samlet!$C4226,Baggrundsvariable!$C$3:$C$296,Samlet!$E4226)</f>
        <v>20.8</v>
      </c>
      <c r="K4226" s="8">
        <f>SUMIFS(Baggrundsvariable!H$3:H$296,Baggrundsvariable!$A$3:$A$296,Samlet!$C4226,Baggrundsvariable!$C$3:$C$296,Samlet!$E4226)</f>
        <v>13.6</v>
      </c>
      <c r="L4226" s="8">
        <f>SUMIFS(Baggrundsvariable!I$3:I$296,Baggrundsvariable!$A$3:$A$296,Samlet!$C4226,Baggrundsvariable!$C$3:$C$296,Samlet!$E4226)</f>
        <v>4.5353205058912547</v>
      </c>
    </row>
    <row r="4227" spans="1:12">
      <c r="A4227">
        <v>9610</v>
      </c>
      <c r="B4227" t="s">
        <v>1200</v>
      </c>
      <c r="C4227">
        <v>840</v>
      </c>
      <c r="D4227" t="s">
        <v>1325</v>
      </c>
      <c r="E4227">
        <v>2019</v>
      </c>
      <c r="F4227" s="15">
        <f>IF(VLOOKUP(IF($A4227&lt;1500,'BM011'!$D$5,IF($A4227&lt;1800,'BM011'!$D$5,IF($A4227&lt;2000,'BM011'!$D$5,$A4227))),'BM011'!$D$5:$U$607,'BM011'!U$609,0)="BRUG KOM",VLOOKUP($C4227,'BM010'!$C$5:$T$102,'BM010'!T$104,0),VLOOKUP(IF($A4227&lt;1500,'BM011'!$D$5,IF($A4227&lt;1800,'BM011'!$D$5,IF($A4227&lt;2000,'BM011'!$D$5,$A4227))),'BM011'!$D$5:$U$607,'BM011'!U$609,0))</f>
        <v>5647.5</v>
      </c>
      <c r="G4227">
        <f>SUMIFS(Baggrundsvariable!D$3:D$296,Baggrundsvariable!$A$3:$A$296,Samlet!$C4227,Baggrundsvariable!$C$3:$C$296,Samlet!$E4227)</f>
        <v>238925</v>
      </c>
      <c r="H4227" s="8">
        <f>SUMIFS(Baggrundsvariable!E$3:E$296,Baggrundsvariable!$A$3:$A$296,Samlet!$C4227,Baggrundsvariable!$C$3:$C$296,Samlet!$E4227)</f>
        <v>0.41666666666666669</v>
      </c>
      <c r="I4227" s="8">
        <f>SUMIFS(Baggrundsvariable!F$3:F$296,Baggrundsvariable!$A$3:$A$296,Samlet!$C4227,Baggrundsvariable!$C$3:$C$296,Samlet!$E4227)</f>
        <v>2.2000000000000002</v>
      </c>
      <c r="J4227" s="8">
        <f>SUMIFS(Baggrundsvariable!G$3:G$296,Baggrundsvariable!$A$3:$A$296,Samlet!$C4227,Baggrundsvariable!$C$3:$C$296,Samlet!$E4227)</f>
        <v>11.7</v>
      </c>
      <c r="K4227" s="8">
        <f>SUMIFS(Baggrundsvariable!H$3:H$296,Baggrundsvariable!$A$3:$A$296,Samlet!$C4227,Baggrundsvariable!$C$3:$C$296,Samlet!$E4227)</f>
        <v>12.7</v>
      </c>
      <c r="L4227" s="8">
        <f>SUMIFS(Baggrundsvariable!I$3:I$296,Baggrundsvariable!$A$3:$A$296,Samlet!$C4227,Baggrundsvariable!$C$3:$C$296,Samlet!$E4227)</f>
        <v>3.637666427821566</v>
      </c>
    </row>
    <row r="4228" spans="1:12">
      <c r="A4228">
        <v>9620</v>
      </c>
      <c r="B4228" t="s">
        <v>1201</v>
      </c>
      <c r="C4228">
        <v>820</v>
      </c>
      <c r="D4228" t="s">
        <v>1326</v>
      </c>
      <c r="E4228">
        <v>2019</v>
      </c>
      <c r="F4228" s="15">
        <f>IF(VLOOKUP(IF($A4228&lt;1500,'BM011'!$D$5,IF($A4228&lt;1800,'BM011'!$D$5,IF($A4228&lt;2000,'BM011'!$D$5,$A4228))),'BM011'!$D$5:$U$607,'BM011'!U$609,0)="BRUG KOM",VLOOKUP($C4228,'BM010'!$C$5:$T$102,'BM010'!T$104,0),VLOOKUP(IF($A4228&lt;1500,'BM011'!$D$5,IF($A4228&lt;1800,'BM011'!$D$5,IF($A4228&lt;2000,'BM011'!$D$5,$A4228))),'BM011'!$D$5:$U$607,'BM011'!U$609,0))</f>
        <v>4875.25</v>
      </c>
      <c r="G4228">
        <f>SUMIFS(Baggrundsvariable!D$3:D$296,Baggrundsvariable!$A$3:$A$296,Samlet!$C4228,Baggrundsvariable!$C$3:$C$296,Samlet!$E4228)</f>
        <v>208305</v>
      </c>
      <c r="H4228" s="8">
        <f>SUMIFS(Baggrundsvariable!E$3:E$296,Baggrundsvariable!$A$3:$A$296,Samlet!$C4228,Baggrundsvariable!$C$3:$C$296,Samlet!$E4228)</f>
        <v>0.69166666666666676</v>
      </c>
      <c r="I4228" s="8">
        <f>SUMIFS(Baggrundsvariable!F$3:F$296,Baggrundsvariable!$A$3:$A$296,Samlet!$C4228,Baggrundsvariable!$C$3:$C$296,Samlet!$E4228)</f>
        <v>4.4000000000000004</v>
      </c>
      <c r="J4228" s="8">
        <f>SUMIFS(Baggrundsvariable!G$3:G$296,Baggrundsvariable!$A$3:$A$296,Samlet!$C4228,Baggrundsvariable!$C$3:$C$296,Samlet!$E4228)</f>
        <v>20.8</v>
      </c>
      <c r="K4228" s="8">
        <f>SUMIFS(Baggrundsvariable!H$3:H$296,Baggrundsvariable!$A$3:$A$296,Samlet!$C4228,Baggrundsvariable!$C$3:$C$296,Samlet!$E4228)</f>
        <v>13.6</v>
      </c>
      <c r="L4228" s="8">
        <f>SUMIFS(Baggrundsvariable!I$3:I$296,Baggrundsvariable!$A$3:$A$296,Samlet!$C4228,Baggrundsvariable!$C$3:$C$296,Samlet!$E4228)</f>
        <v>4.5353205058912547</v>
      </c>
    </row>
    <row r="4229" spans="1:12">
      <c r="A4229">
        <v>9620</v>
      </c>
      <c r="B4229" t="s">
        <v>1201</v>
      </c>
      <c r="C4229">
        <v>840</v>
      </c>
      <c r="D4229" t="s">
        <v>1325</v>
      </c>
      <c r="E4229">
        <v>2019</v>
      </c>
      <c r="F4229" s="15">
        <f>IF(VLOOKUP(IF($A4229&lt;1500,'BM011'!$D$5,IF($A4229&lt;1800,'BM011'!$D$5,IF($A4229&lt;2000,'BM011'!$D$5,$A4229))),'BM011'!$D$5:$U$607,'BM011'!U$609,0)="BRUG KOM",VLOOKUP($C4229,'BM010'!$C$5:$T$102,'BM010'!T$104,0),VLOOKUP(IF($A4229&lt;1500,'BM011'!$D$5,IF($A4229&lt;1800,'BM011'!$D$5,IF($A4229&lt;2000,'BM011'!$D$5,$A4229))),'BM011'!$D$5:$U$607,'BM011'!U$609,0))</f>
        <v>4875.25</v>
      </c>
      <c r="G4229">
        <f>SUMIFS(Baggrundsvariable!D$3:D$296,Baggrundsvariable!$A$3:$A$296,Samlet!$C4229,Baggrundsvariable!$C$3:$C$296,Samlet!$E4229)</f>
        <v>238925</v>
      </c>
      <c r="H4229" s="8">
        <f>SUMIFS(Baggrundsvariable!E$3:E$296,Baggrundsvariable!$A$3:$A$296,Samlet!$C4229,Baggrundsvariable!$C$3:$C$296,Samlet!$E4229)</f>
        <v>0.41666666666666669</v>
      </c>
      <c r="I4229" s="8">
        <f>SUMIFS(Baggrundsvariable!F$3:F$296,Baggrundsvariable!$A$3:$A$296,Samlet!$C4229,Baggrundsvariable!$C$3:$C$296,Samlet!$E4229)</f>
        <v>2.2000000000000002</v>
      </c>
      <c r="J4229" s="8">
        <f>SUMIFS(Baggrundsvariable!G$3:G$296,Baggrundsvariable!$A$3:$A$296,Samlet!$C4229,Baggrundsvariable!$C$3:$C$296,Samlet!$E4229)</f>
        <v>11.7</v>
      </c>
      <c r="K4229" s="8">
        <f>SUMIFS(Baggrundsvariable!H$3:H$296,Baggrundsvariable!$A$3:$A$296,Samlet!$C4229,Baggrundsvariable!$C$3:$C$296,Samlet!$E4229)</f>
        <v>12.7</v>
      </c>
      <c r="L4229" s="8">
        <f>SUMIFS(Baggrundsvariable!I$3:I$296,Baggrundsvariable!$A$3:$A$296,Samlet!$C4229,Baggrundsvariable!$C$3:$C$296,Samlet!$E4229)</f>
        <v>3.637666427821566</v>
      </c>
    </row>
    <row r="4230" spans="1:12">
      <c r="A4230">
        <v>9620</v>
      </c>
      <c r="B4230" t="s">
        <v>1201</v>
      </c>
      <c r="C4230">
        <v>846</v>
      </c>
      <c r="D4230" t="s">
        <v>1323</v>
      </c>
      <c r="E4230">
        <v>2019</v>
      </c>
      <c r="F4230" s="15">
        <f>IF(VLOOKUP(IF($A4230&lt;1500,'BM011'!$D$5,IF($A4230&lt;1800,'BM011'!$D$5,IF($A4230&lt;2000,'BM011'!$D$5,$A4230))),'BM011'!$D$5:$U$607,'BM011'!U$609,0)="BRUG KOM",VLOOKUP($C4230,'BM010'!$C$5:$T$102,'BM010'!T$104,0),VLOOKUP(IF($A4230&lt;1500,'BM011'!$D$5,IF($A4230&lt;1800,'BM011'!$D$5,IF($A4230&lt;2000,'BM011'!$D$5,$A4230))),'BM011'!$D$5:$U$607,'BM011'!U$609,0))</f>
        <v>4875.25</v>
      </c>
      <c r="G4230">
        <f>SUMIFS(Baggrundsvariable!D$3:D$296,Baggrundsvariable!$A$3:$A$296,Samlet!$C4230,Baggrundsvariable!$C$3:$C$296,Samlet!$E4230)</f>
        <v>216354</v>
      </c>
      <c r="H4230" s="8">
        <f>SUMIFS(Baggrundsvariable!E$3:E$296,Baggrundsvariable!$A$3:$A$296,Samlet!$C4230,Baggrundsvariable!$C$3:$C$296,Samlet!$E4230)</f>
        <v>0.64999999999999991</v>
      </c>
      <c r="I4230" s="8">
        <f>SUMIFS(Baggrundsvariable!F$3:F$296,Baggrundsvariable!$A$3:$A$296,Samlet!$C4230,Baggrundsvariable!$C$3:$C$296,Samlet!$E4230)</f>
        <v>4.7</v>
      </c>
      <c r="J4230" s="8">
        <f>SUMIFS(Baggrundsvariable!G$3:G$296,Baggrundsvariable!$A$3:$A$296,Samlet!$C4230,Baggrundsvariable!$C$3:$C$296,Samlet!$E4230)</f>
        <v>19.8</v>
      </c>
      <c r="K4230" s="8">
        <f>SUMIFS(Baggrundsvariable!H$3:H$296,Baggrundsvariable!$A$3:$A$296,Samlet!$C4230,Baggrundsvariable!$C$3:$C$296,Samlet!$E4230)</f>
        <v>14.1</v>
      </c>
      <c r="L4230" s="8">
        <f>SUMIFS(Baggrundsvariable!I$3:I$296,Baggrundsvariable!$A$3:$A$296,Samlet!$C4230,Baggrundsvariable!$C$3:$C$296,Samlet!$E4230)</f>
        <v>4.6706244188541595</v>
      </c>
    </row>
    <row r="4231" spans="1:12">
      <c r="A4231">
        <v>9620</v>
      </c>
      <c r="B4231" t="s">
        <v>1201</v>
      </c>
      <c r="C4231">
        <v>791</v>
      </c>
      <c r="D4231" t="s">
        <v>1309</v>
      </c>
      <c r="E4231">
        <v>2019</v>
      </c>
      <c r="F4231" s="15">
        <f>IF(VLOOKUP(IF($A4231&lt;1500,'BM011'!$D$5,IF($A4231&lt;1800,'BM011'!$D$5,IF($A4231&lt;2000,'BM011'!$D$5,$A4231))),'BM011'!$D$5:$U$607,'BM011'!U$609,0)="BRUG KOM",VLOOKUP($C4231,'BM010'!$C$5:$T$102,'BM010'!T$104,0),VLOOKUP(IF($A4231&lt;1500,'BM011'!$D$5,IF($A4231&lt;1800,'BM011'!$D$5,IF($A4231&lt;2000,'BM011'!$D$5,$A4231))),'BM011'!$D$5:$U$607,'BM011'!U$609,0))</f>
        <v>4875.25</v>
      </c>
      <c r="G4231">
        <f>SUMIFS(Baggrundsvariable!D$3:D$296,Baggrundsvariable!$A$3:$A$296,Samlet!$C4231,Baggrundsvariable!$C$3:$C$296,Samlet!$E4231)</f>
        <v>229556</v>
      </c>
      <c r="H4231" s="8">
        <f>SUMIFS(Baggrundsvariable!E$3:E$296,Baggrundsvariable!$A$3:$A$296,Samlet!$C4231,Baggrundsvariable!$C$3:$C$296,Samlet!$E4231)</f>
        <v>0.54999999999999993</v>
      </c>
      <c r="I4231" s="8">
        <f>SUMIFS(Baggrundsvariable!F$3:F$296,Baggrundsvariable!$A$3:$A$296,Samlet!$C4231,Baggrundsvariable!$C$3:$C$296,Samlet!$E4231)</f>
        <v>4.7</v>
      </c>
      <c r="J4231" s="8">
        <f>SUMIFS(Baggrundsvariable!G$3:G$296,Baggrundsvariable!$A$3:$A$296,Samlet!$C4231,Baggrundsvariable!$C$3:$C$296,Samlet!$E4231)</f>
        <v>18.100000000000001</v>
      </c>
      <c r="K4231" s="8">
        <f>SUMIFS(Baggrundsvariable!H$3:H$296,Baggrundsvariable!$A$3:$A$296,Samlet!$C4231,Baggrundsvariable!$C$3:$C$296,Samlet!$E4231)</f>
        <v>13.3</v>
      </c>
      <c r="L4231" s="8">
        <f>SUMIFS(Baggrundsvariable!I$3:I$296,Baggrundsvariable!$A$3:$A$296,Samlet!$C4231,Baggrundsvariable!$C$3:$C$296,Samlet!$E4231)</f>
        <v>5.4129426958718589</v>
      </c>
    </row>
    <row r="4232" spans="1:12">
      <c r="A4232">
        <v>9631</v>
      </c>
      <c r="B4232" t="s">
        <v>1202</v>
      </c>
      <c r="C4232">
        <v>820</v>
      </c>
      <c r="D4232" t="s">
        <v>1326</v>
      </c>
      <c r="E4232">
        <v>2019</v>
      </c>
      <c r="F4232" s="15">
        <f>IF(VLOOKUP(IF($A4232&lt;1500,'BM011'!$D$5,IF($A4232&lt;1800,'BM011'!$D$5,IF($A4232&lt;2000,'BM011'!$D$5,$A4232))),'BM011'!$D$5:$U$607,'BM011'!U$609,0)="BRUG KOM",VLOOKUP($C4232,'BM010'!$C$5:$T$102,'BM010'!T$104,0),VLOOKUP(IF($A4232&lt;1500,'BM011'!$D$5,IF($A4232&lt;1800,'BM011'!$D$5,IF($A4232&lt;2000,'BM011'!$D$5,$A4232))),'BM011'!$D$5:$U$607,'BM011'!U$609,0))</f>
        <v>6656.25</v>
      </c>
      <c r="G4232">
        <f>SUMIFS(Baggrundsvariable!D$3:D$296,Baggrundsvariable!$A$3:$A$296,Samlet!$C4232,Baggrundsvariable!$C$3:$C$296,Samlet!$E4232)</f>
        <v>208305</v>
      </c>
      <c r="H4232" s="8">
        <f>SUMIFS(Baggrundsvariable!E$3:E$296,Baggrundsvariable!$A$3:$A$296,Samlet!$C4232,Baggrundsvariable!$C$3:$C$296,Samlet!$E4232)</f>
        <v>0.69166666666666676</v>
      </c>
      <c r="I4232" s="8">
        <f>SUMIFS(Baggrundsvariable!F$3:F$296,Baggrundsvariable!$A$3:$A$296,Samlet!$C4232,Baggrundsvariable!$C$3:$C$296,Samlet!$E4232)</f>
        <v>4.4000000000000004</v>
      </c>
      <c r="J4232" s="8">
        <f>SUMIFS(Baggrundsvariable!G$3:G$296,Baggrundsvariable!$A$3:$A$296,Samlet!$C4232,Baggrundsvariable!$C$3:$C$296,Samlet!$E4232)</f>
        <v>20.8</v>
      </c>
      <c r="K4232" s="8">
        <f>SUMIFS(Baggrundsvariable!H$3:H$296,Baggrundsvariable!$A$3:$A$296,Samlet!$C4232,Baggrundsvariable!$C$3:$C$296,Samlet!$E4232)</f>
        <v>13.6</v>
      </c>
      <c r="L4232" s="8">
        <f>SUMIFS(Baggrundsvariable!I$3:I$296,Baggrundsvariable!$A$3:$A$296,Samlet!$C4232,Baggrundsvariable!$C$3:$C$296,Samlet!$E4232)</f>
        <v>4.5353205058912547</v>
      </c>
    </row>
    <row r="4233" spans="1:12">
      <c r="A4233">
        <v>9631</v>
      </c>
      <c r="B4233" t="s">
        <v>1202</v>
      </c>
      <c r="C4233">
        <v>791</v>
      </c>
      <c r="D4233" t="s">
        <v>1309</v>
      </c>
      <c r="E4233">
        <v>2019</v>
      </c>
      <c r="F4233" s="15">
        <f>IF(VLOOKUP(IF($A4233&lt;1500,'BM011'!$D$5,IF($A4233&lt;1800,'BM011'!$D$5,IF($A4233&lt;2000,'BM011'!$D$5,$A4233))),'BM011'!$D$5:$U$607,'BM011'!U$609,0)="BRUG KOM",VLOOKUP($C4233,'BM010'!$C$5:$T$102,'BM010'!T$104,0),VLOOKUP(IF($A4233&lt;1500,'BM011'!$D$5,IF($A4233&lt;1800,'BM011'!$D$5,IF($A4233&lt;2000,'BM011'!$D$5,$A4233))),'BM011'!$D$5:$U$607,'BM011'!U$609,0))</f>
        <v>9962.75</v>
      </c>
      <c r="G4233">
        <f>SUMIFS(Baggrundsvariable!D$3:D$296,Baggrundsvariable!$A$3:$A$296,Samlet!$C4233,Baggrundsvariable!$C$3:$C$296,Samlet!$E4233)</f>
        <v>229556</v>
      </c>
      <c r="H4233" s="8">
        <f>SUMIFS(Baggrundsvariable!E$3:E$296,Baggrundsvariable!$A$3:$A$296,Samlet!$C4233,Baggrundsvariable!$C$3:$C$296,Samlet!$E4233)</f>
        <v>0.54999999999999993</v>
      </c>
      <c r="I4233" s="8">
        <f>SUMIFS(Baggrundsvariable!F$3:F$296,Baggrundsvariable!$A$3:$A$296,Samlet!$C4233,Baggrundsvariable!$C$3:$C$296,Samlet!$E4233)</f>
        <v>4.7</v>
      </c>
      <c r="J4233" s="8">
        <f>SUMIFS(Baggrundsvariable!G$3:G$296,Baggrundsvariable!$A$3:$A$296,Samlet!$C4233,Baggrundsvariable!$C$3:$C$296,Samlet!$E4233)</f>
        <v>18.100000000000001</v>
      </c>
      <c r="K4233" s="8">
        <f>SUMIFS(Baggrundsvariable!H$3:H$296,Baggrundsvariable!$A$3:$A$296,Samlet!$C4233,Baggrundsvariable!$C$3:$C$296,Samlet!$E4233)</f>
        <v>13.3</v>
      </c>
      <c r="L4233" s="8">
        <f>SUMIFS(Baggrundsvariable!I$3:I$296,Baggrundsvariable!$A$3:$A$296,Samlet!$C4233,Baggrundsvariable!$C$3:$C$296,Samlet!$E4233)</f>
        <v>5.4129426958718589</v>
      </c>
    </row>
    <row r="4234" spans="1:12">
      <c r="A4234">
        <v>9632</v>
      </c>
      <c r="B4234" t="s">
        <v>1203</v>
      </c>
      <c r="C4234">
        <v>846</v>
      </c>
      <c r="D4234" t="s">
        <v>1323</v>
      </c>
      <c r="E4234">
        <v>2019</v>
      </c>
      <c r="F4234" s="15">
        <f>IF(VLOOKUP(IF($A4234&lt;1500,'BM011'!$D$5,IF($A4234&lt;1800,'BM011'!$D$5,IF($A4234&lt;2000,'BM011'!$D$5,$A4234))),'BM011'!$D$5:$U$607,'BM011'!U$609,0)="BRUG KOM",VLOOKUP($C4234,'BM010'!$C$5:$T$102,'BM010'!T$104,0),VLOOKUP(IF($A4234&lt;1500,'BM011'!$D$5,IF($A4234&lt;1800,'BM011'!$D$5,IF($A4234&lt;2000,'BM011'!$D$5,$A4234))),'BM011'!$D$5:$U$607,'BM011'!U$609,0))</f>
        <v>5079</v>
      </c>
      <c r="G4234">
        <f>SUMIFS(Baggrundsvariable!D$3:D$296,Baggrundsvariable!$A$3:$A$296,Samlet!$C4234,Baggrundsvariable!$C$3:$C$296,Samlet!$E4234)</f>
        <v>216354</v>
      </c>
      <c r="H4234" s="8">
        <f>SUMIFS(Baggrundsvariable!E$3:E$296,Baggrundsvariable!$A$3:$A$296,Samlet!$C4234,Baggrundsvariable!$C$3:$C$296,Samlet!$E4234)</f>
        <v>0.64999999999999991</v>
      </c>
      <c r="I4234" s="8">
        <f>SUMIFS(Baggrundsvariable!F$3:F$296,Baggrundsvariable!$A$3:$A$296,Samlet!$C4234,Baggrundsvariable!$C$3:$C$296,Samlet!$E4234)</f>
        <v>4.7</v>
      </c>
      <c r="J4234" s="8">
        <f>SUMIFS(Baggrundsvariable!G$3:G$296,Baggrundsvariable!$A$3:$A$296,Samlet!$C4234,Baggrundsvariable!$C$3:$C$296,Samlet!$E4234)</f>
        <v>19.8</v>
      </c>
      <c r="K4234" s="8">
        <f>SUMIFS(Baggrundsvariable!H$3:H$296,Baggrundsvariable!$A$3:$A$296,Samlet!$C4234,Baggrundsvariable!$C$3:$C$296,Samlet!$E4234)</f>
        <v>14.1</v>
      </c>
      <c r="L4234" s="8">
        <f>SUMIFS(Baggrundsvariable!I$3:I$296,Baggrundsvariable!$A$3:$A$296,Samlet!$C4234,Baggrundsvariable!$C$3:$C$296,Samlet!$E4234)</f>
        <v>4.6706244188541595</v>
      </c>
    </row>
    <row r="4235" spans="1:12">
      <c r="A4235">
        <v>9632</v>
      </c>
      <c r="B4235" t="s">
        <v>1203</v>
      </c>
      <c r="C4235">
        <v>791</v>
      </c>
      <c r="D4235" t="s">
        <v>1309</v>
      </c>
      <c r="E4235">
        <v>2019</v>
      </c>
      <c r="F4235" s="15">
        <f>IF(VLOOKUP(IF($A4235&lt;1500,'BM011'!$D$5,IF($A4235&lt;1800,'BM011'!$D$5,IF($A4235&lt;2000,'BM011'!$D$5,$A4235))),'BM011'!$D$5:$U$607,'BM011'!U$609,0)="BRUG KOM",VLOOKUP($C4235,'BM010'!$C$5:$T$102,'BM010'!T$104,0),VLOOKUP(IF($A4235&lt;1500,'BM011'!$D$5,IF($A4235&lt;1800,'BM011'!$D$5,IF($A4235&lt;2000,'BM011'!$D$5,$A4235))),'BM011'!$D$5:$U$607,'BM011'!U$609,0))</f>
        <v>5079</v>
      </c>
      <c r="G4235">
        <f>SUMIFS(Baggrundsvariable!D$3:D$296,Baggrundsvariable!$A$3:$A$296,Samlet!$C4235,Baggrundsvariable!$C$3:$C$296,Samlet!$E4235)</f>
        <v>229556</v>
      </c>
      <c r="H4235" s="8">
        <f>SUMIFS(Baggrundsvariable!E$3:E$296,Baggrundsvariable!$A$3:$A$296,Samlet!$C4235,Baggrundsvariable!$C$3:$C$296,Samlet!$E4235)</f>
        <v>0.54999999999999993</v>
      </c>
      <c r="I4235" s="8">
        <f>SUMIFS(Baggrundsvariable!F$3:F$296,Baggrundsvariable!$A$3:$A$296,Samlet!$C4235,Baggrundsvariable!$C$3:$C$296,Samlet!$E4235)</f>
        <v>4.7</v>
      </c>
      <c r="J4235" s="8">
        <f>SUMIFS(Baggrundsvariable!G$3:G$296,Baggrundsvariable!$A$3:$A$296,Samlet!$C4235,Baggrundsvariable!$C$3:$C$296,Samlet!$E4235)</f>
        <v>18.100000000000001</v>
      </c>
      <c r="K4235" s="8">
        <f>SUMIFS(Baggrundsvariable!H$3:H$296,Baggrundsvariable!$A$3:$A$296,Samlet!$C4235,Baggrundsvariable!$C$3:$C$296,Samlet!$E4235)</f>
        <v>13.3</v>
      </c>
      <c r="L4235" s="8">
        <f>SUMIFS(Baggrundsvariable!I$3:I$296,Baggrundsvariable!$A$3:$A$296,Samlet!$C4235,Baggrundsvariable!$C$3:$C$296,Samlet!$E4235)</f>
        <v>5.4129426958718589</v>
      </c>
    </row>
    <row r="4236" spans="1:12">
      <c r="A4236">
        <v>9640</v>
      </c>
      <c r="B4236" t="s">
        <v>1204</v>
      </c>
      <c r="C4236">
        <v>820</v>
      </c>
      <c r="D4236" t="s">
        <v>1326</v>
      </c>
      <c r="E4236">
        <v>2019</v>
      </c>
      <c r="F4236" s="15">
        <f>IF(VLOOKUP(IF($A4236&lt;1500,'BM011'!$D$5,IF($A4236&lt;1800,'BM011'!$D$5,IF($A4236&lt;2000,'BM011'!$D$5,$A4236))),'BM011'!$D$5:$U$607,'BM011'!U$609,0)="BRUG KOM",VLOOKUP($C4236,'BM010'!$C$5:$T$102,'BM010'!T$104,0),VLOOKUP(IF($A4236&lt;1500,'BM011'!$D$5,IF($A4236&lt;1800,'BM011'!$D$5,IF($A4236&lt;2000,'BM011'!$D$5,$A4236))),'BM011'!$D$5:$U$607,'BM011'!U$609,0))</f>
        <v>6239.25</v>
      </c>
      <c r="G4236">
        <f>SUMIFS(Baggrundsvariable!D$3:D$296,Baggrundsvariable!$A$3:$A$296,Samlet!$C4236,Baggrundsvariable!$C$3:$C$296,Samlet!$E4236)</f>
        <v>208305</v>
      </c>
      <c r="H4236" s="8">
        <f>SUMIFS(Baggrundsvariable!E$3:E$296,Baggrundsvariable!$A$3:$A$296,Samlet!$C4236,Baggrundsvariable!$C$3:$C$296,Samlet!$E4236)</f>
        <v>0.69166666666666676</v>
      </c>
      <c r="I4236" s="8">
        <f>SUMIFS(Baggrundsvariable!F$3:F$296,Baggrundsvariable!$A$3:$A$296,Samlet!$C4236,Baggrundsvariable!$C$3:$C$296,Samlet!$E4236)</f>
        <v>4.4000000000000004</v>
      </c>
      <c r="J4236" s="8">
        <f>SUMIFS(Baggrundsvariable!G$3:G$296,Baggrundsvariable!$A$3:$A$296,Samlet!$C4236,Baggrundsvariable!$C$3:$C$296,Samlet!$E4236)</f>
        <v>20.8</v>
      </c>
      <c r="K4236" s="8">
        <f>SUMIFS(Baggrundsvariable!H$3:H$296,Baggrundsvariable!$A$3:$A$296,Samlet!$C4236,Baggrundsvariable!$C$3:$C$296,Samlet!$E4236)</f>
        <v>13.6</v>
      </c>
      <c r="L4236" s="8">
        <f>SUMIFS(Baggrundsvariable!I$3:I$296,Baggrundsvariable!$A$3:$A$296,Samlet!$C4236,Baggrundsvariable!$C$3:$C$296,Samlet!$E4236)</f>
        <v>4.5353205058912547</v>
      </c>
    </row>
    <row r="4237" spans="1:12">
      <c r="A4237">
        <v>9670</v>
      </c>
      <c r="B4237" t="s">
        <v>1205</v>
      </c>
      <c r="C4237">
        <v>820</v>
      </c>
      <c r="D4237" t="s">
        <v>1326</v>
      </c>
      <c r="E4237">
        <v>2019</v>
      </c>
      <c r="F4237" s="15">
        <f>IF(VLOOKUP(IF($A4237&lt;1500,'BM011'!$D$5,IF($A4237&lt;1800,'BM011'!$D$5,IF($A4237&lt;2000,'BM011'!$D$5,$A4237))),'BM011'!$D$5:$U$607,'BM011'!U$609,0)="BRUG KOM",VLOOKUP($C4237,'BM010'!$C$5:$T$102,'BM010'!T$104,0),VLOOKUP(IF($A4237&lt;1500,'BM011'!$D$5,IF($A4237&lt;1800,'BM011'!$D$5,IF($A4237&lt;2000,'BM011'!$D$5,$A4237))),'BM011'!$D$5:$U$607,'BM011'!U$609,0))</f>
        <v>5481.75</v>
      </c>
      <c r="G4237">
        <f>SUMIFS(Baggrundsvariable!D$3:D$296,Baggrundsvariable!$A$3:$A$296,Samlet!$C4237,Baggrundsvariable!$C$3:$C$296,Samlet!$E4237)</f>
        <v>208305</v>
      </c>
      <c r="H4237" s="8">
        <f>SUMIFS(Baggrundsvariable!E$3:E$296,Baggrundsvariable!$A$3:$A$296,Samlet!$C4237,Baggrundsvariable!$C$3:$C$296,Samlet!$E4237)</f>
        <v>0.69166666666666676</v>
      </c>
      <c r="I4237" s="8">
        <f>SUMIFS(Baggrundsvariable!F$3:F$296,Baggrundsvariable!$A$3:$A$296,Samlet!$C4237,Baggrundsvariable!$C$3:$C$296,Samlet!$E4237)</f>
        <v>4.4000000000000004</v>
      </c>
      <c r="J4237" s="8">
        <f>SUMIFS(Baggrundsvariable!G$3:G$296,Baggrundsvariable!$A$3:$A$296,Samlet!$C4237,Baggrundsvariable!$C$3:$C$296,Samlet!$E4237)</f>
        <v>20.8</v>
      </c>
      <c r="K4237" s="8">
        <f>SUMIFS(Baggrundsvariable!H$3:H$296,Baggrundsvariable!$A$3:$A$296,Samlet!$C4237,Baggrundsvariable!$C$3:$C$296,Samlet!$E4237)</f>
        <v>13.6</v>
      </c>
      <c r="L4237" s="8">
        <f>SUMIFS(Baggrundsvariable!I$3:I$296,Baggrundsvariable!$A$3:$A$296,Samlet!$C4237,Baggrundsvariable!$C$3:$C$296,Samlet!$E4237)</f>
        <v>4.5353205058912547</v>
      </c>
    </row>
    <row r="4238" spans="1:12">
      <c r="A4238">
        <v>9670</v>
      </c>
      <c r="B4238" t="s">
        <v>1205</v>
      </c>
      <c r="C4238">
        <v>849</v>
      </c>
      <c r="D4238" t="s">
        <v>1329</v>
      </c>
      <c r="E4238">
        <v>2019</v>
      </c>
      <c r="F4238" s="15">
        <f>IF(VLOOKUP(IF($A4238&lt;1500,'BM011'!$D$5,IF($A4238&lt;1800,'BM011'!$D$5,IF($A4238&lt;2000,'BM011'!$D$5,$A4238))),'BM011'!$D$5:$U$607,'BM011'!U$609,0)="BRUG KOM",VLOOKUP($C4238,'BM010'!$C$5:$T$102,'BM010'!T$104,0),VLOOKUP(IF($A4238&lt;1500,'BM011'!$D$5,IF($A4238&lt;1800,'BM011'!$D$5,IF($A4238&lt;2000,'BM011'!$D$5,$A4238))),'BM011'!$D$5:$U$607,'BM011'!U$609,0))</f>
        <v>5481.75</v>
      </c>
      <c r="G4238">
        <f>SUMIFS(Baggrundsvariable!D$3:D$296,Baggrundsvariable!$A$3:$A$296,Samlet!$C4238,Baggrundsvariable!$C$3:$C$296,Samlet!$E4238)</f>
        <v>213308</v>
      </c>
      <c r="H4238" s="8">
        <f>SUMIFS(Baggrundsvariable!E$3:E$296,Baggrundsvariable!$A$3:$A$296,Samlet!$C4238,Baggrundsvariable!$C$3:$C$296,Samlet!$E4238)</f>
        <v>0.30833333333333324</v>
      </c>
      <c r="I4238" s="8">
        <f>SUMIFS(Baggrundsvariable!F$3:F$296,Baggrundsvariable!$A$3:$A$296,Samlet!$C4238,Baggrundsvariable!$C$3:$C$296,Samlet!$E4238)</f>
        <v>4.9000000000000004</v>
      </c>
      <c r="J4238" s="8">
        <f>SUMIFS(Baggrundsvariable!G$3:G$296,Baggrundsvariable!$A$3:$A$296,Samlet!$C4238,Baggrundsvariable!$C$3:$C$296,Samlet!$E4238)</f>
        <v>20.100000000000001</v>
      </c>
      <c r="K4238" s="8">
        <f>SUMIFS(Baggrundsvariable!H$3:H$296,Baggrundsvariable!$A$3:$A$296,Samlet!$C4238,Baggrundsvariable!$C$3:$C$296,Samlet!$E4238)</f>
        <v>11.3</v>
      </c>
      <c r="L4238" s="8">
        <f>SUMIFS(Baggrundsvariable!I$3:I$296,Baggrundsvariable!$A$3:$A$296,Samlet!$C4238,Baggrundsvariable!$C$3:$C$296,Samlet!$E4238)</f>
        <v>3.6076208552986522</v>
      </c>
    </row>
    <row r="4239" spans="1:12">
      <c r="A4239">
        <v>9681</v>
      </c>
      <c r="B4239" t="s">
        <v>1206</v>
      </c>
      <c r="C4239">
        <v>820</v>
      </c>
      <c r="D4239" t="s">
        <v>1326</v>
      </c>
      <c r="E4239">
        <v>2019</v>
      </c>
      <c r="F4239" s="15">
        <f>IF(VLOOKUP(IF($A4239&lt;1500,'BM011'!$D$5,IF($A4239&lt;1800,'BM011'!$D$5,IF($A4239&lt;2000,'BM011'!$D$5,$A4239))),'BM011'!$D$5:$U$607,'BM011'!U$609,0)="BRUG KOM",VLOOKUP($C4239,'BM010'!$C$5:$T$102,'BM010'!T$104,0),VLOOKUP(IF($A4239&lt;1500,'BM011'!$D$5,IF($A4239&lt;1800,'BM011'!$D$5,IF($A4239&lt;2000,'BM011'!$D$5,$A4239))),'BM011'!$D$5:$U$607,'BM011'!U$609,0))</f>
        <v>6656.25</v>
      </c>
      <c r="G4239">
        <f>SUMIFS(Baggrundsvariable!D$3:D$296,Baggrundsvariable!$A$3:$A$296,Samlet!$C4239,Baggrundsvariable!$C$3:$C$296,Samlet!$E4239)</f>
        <v>208305</v>
      </c>
      <c r="H4239" s="8">
        <f>SUMIFS(Baggrundsvariable!E$3:E$296,Baggrundsvariable!$A$3:$A$296,Samlet!$C4239,Baggrundsvariable!$C$3:$C$296,Samlet!$E4239)</f>
        <v>0.69166666666666676</v>
      </c>
      <c r="I4239" s="8">
        <f>SUMIFS(Baggrundsvariable!F$3:F$296,Baggrundsvariable!$A$3:$A$296,Samlet!$C4239,Baggrundsvariable!$C$3:$C$296,Samlet!$E4239)</f>
        <v>4.4000000000000004</v>
      </c>
      <c r="J4239" s="8">
        <f>SUMIFS(Baggrundsvariable!G$3:G$296,Baggrundsvariable!$A$3:$A$296,Samlet!$C4239,Baggrundsvariable!$C$3:$C$296,Samlet!$E4239)</f>
        <v>20.8</v>
      </c>
      <c r="K4239" s="8">
        <f>SUMIFS(Baggrundsvariable!H$3:H$296,Baggrundsvariable!$A$3:$A$296,Samlet!$C4239,Baggrundsvariable!$C$3:$C$296,Samlet!$E4239)</f>
        <v>13.6</v>
      </c>
      <c r="L4239" s="8">
        <f>SUMIFS(Baggrundsvariable!I$3:I$296,Baggrundsvariable!$A$3:$A$296,Samlet!$C4239,Baggrundsvariable!$C$3:$C$296,Samlet!$E4239)</f>
        <v>4.5353205058912547</v>
      </c>
    </row>
    <row r="4240" spans="1:12">
      <c r="A4240">
        <v>9690</v>
      </c>
      <c r="B4240" t="s">
        <v>1207</v>
      </c>
      <c r="C4240">
        <v>849</v>
      </c>
      <c r="D4240" t="s">
        <v>1329</v>
      </c>
      <c r="E4240">
        <v>2019</v>
      </c>
      <c r="F4240" s="15">
        <f>IF(VLOOKUP(IF($A4240&lt;1500,'BM011'!$D$5,IF($A4240&lt;1800,'BM011'!$D$5,IF($A4240&lt;2000,'BM011'!$D$5,$A4240))),'BM011'!$D$5:$U$607,'BM011'!U$609,0)="BRUG KOM",VLOOKUP($C4240,'BM010'!$C$5:$T$102,'BM010'!T$104,0),VLOOKUP(IF($A4240&lt;1500,'BM011'!$D$5,IF($A4240&lt;1800,'BM011'!$D$5,IF($A4240&lt;2000,'BM011'!$D$5,$A4240))),'BM011'!$D$5:$U$607,'BM011'!U$609,0))</f>
        <v>5310.25</v>
      </c>
      <c r="G4240">
        <f>SUMIFS(Baggrundsvariable!D$3:D$296,Baggrundsvariable!$A$3:$A$296,Samlet!$C4240,Baggrundsvariable!$C$3:$C$296,Samlet!$E4240)</f>
        <v>213308</v>
      </c>
      <c r="H4240" s="8">
        <f>SUMIFS(Baggrundsvariable!E$3:E$296,Baggrundsvariable!$A$3:$A$296,Samlet!$C4240,Baggrundsvariable!$C$3:$C$296,Samlet!$E4240)</f>
        <v>0.30833333333333324</v>
      </c>
      <c r="I4240" s="8">
        <f>SUMIFS(Baggrundsvariable!F$3:F$296,Baggrundsvariable!$A$3:$A$296,Samlet!$C4240,Baggrundsvariable!$C$3:$C$296,Samlet!$E4240)</f>
        <v>4.9000000000000004</v>
      </c>
      <c r="J4240" s="8">
        <f>SUMIFS(Baggrundsvariable!G$3:G$296,Baggrundsvariable!$A$3:$A$296,Samlet!$C4240,Baggrundsvariable!$C$3:$C$296,Samlet!$E4240)</f>
        <v>20.100000000000001</v>
      </c>
      <c r="K4240" s="8">
        <f>SUMIFS(Baggrundsvariable!H$3:H$296,Baggrundsvariable!$A$3:$A$296,Samlet!$C4240,Baggrundsvariable!$C$3:$C$296,Samlet!$E4240)</f>
        <v>11.3</v>
      </c>
      <c r="L4240" s="8">
        <f>SUMIFS(Baggrundsvariable!I$3:I$296,Baggrundsvariable!$A$3:$A$296,Samlet!$C4240,Baggrundsvariable!$C$3:$C$296,Samlet!$E4240)</f>
        <v>3.6076208552986522</v>
      </c>
    </row>
    <row r="4241" spans="1:12">
      <c r="A4241">
        <v>9700</v>
      </c>
      <c r="B4241" t="s">
        <v>1208</v>
      </c>
      <c r="C4241">
        <v>810</v>
      </c>
      <c r="D4241" t="s">
        <v>1328</v>
      </c>
      <c r="E4241">
        <v>2019</v>
      </c>
      <c r="F4241" s="15">
        <f>IF(VLOOKUP(IF($A4241&lt;1500,'BM011'!$D$5,IF($A4241&lt;1800,'BM011'!$D$5,IF($A4241&lt;2000,'BM011'!$D$5,$A4241))),'BM011'!$D$5:$U$607,'BM011'!U$609,0)="BRUG KOM",VLOOKUP($C4241,'BM010'!$C$5:$T$102,'BM010'!T$104,0),VLOOKUP(IF($A4241&lt;1500,'BM011'!$D$5,IF($A4241&lt;1800,'BM011'!$D$5,IF($A4241&lt;2000,'BM011'!$D$5,$A4241))),'BM011'!$D$5:$U$607,'BM011'!U$609,0))</f>
        <v>8019.5</v>
      </c>
      <c r="G4241">
        <f>SUMIFS(Baggrundsvariable!D$3:D$296,Baggrundsvariable!$A$3:$A$296,Samlet!$C4241,Baggrundsvariable!$C$3:$C$296,Samlet!$E4241)</f>
        <v>211674</v>
      </c>
      <c r="H4241" s="8">
        <f>SUMIFS(Baggrundsvariable!E$3:E$296,Baggrundsvariable!$A$3:$A$296,Samlet!$C4241,Baggrundsvariable!$C$3:$C$296,Samlet!$E4241)</f>
        <v>0.46666666666666673</v>
      </c>
      <c r="I4241" s="8">
        <f>SUMIFS(Baggrundsvariable!F$3:F$296,Baggrundsvariable!$A$3:$A$296,Samlet!$C4241,Baggrundsvariable!$C$3:$C$296,Samlet!$E4241)</f>
        <v>3.9</v>
      </c>
      <c r="J4241" s="8">
        <f>SUMIFS(Baggrundsvariable!G$3:G$296,Baggrundsvariable!$A$3:$A$296,Samlet!$C4241,Baggrundsvariable!$C$3:$C$296,Samlet!$E4241)</f>
        <v>18.899999999999999</v>
      </c>
      <c r="K4241" s="8">
        <f>SUMIFS(Baggrundsvariable!H$3:H$296,Baggrundsvariable!$A$3:$A$296,Samlet!$C4241,Baggrundsvariable!$C$3:$C$296,Samlet!$E4241)</f>
        <v>13.2</v>
      </c>
      <c r="L4241" s="8">
        <f>SUMIFS(Baggrundsvariable!I$3:I$296,Baggrundsvariable!$A$3:$A$296,Samlet!$C4241,Baggrundsvariable!$C$3:$C$296,Samlet!$E4241)</f>
        <v>4.5338994695907884</v>
      </c>
    </row>
    <row r="4242" spans="1:12">
      <c r="A4242">
        <v>9700</v>
      </c>
      <c r="B4242" t="s">
        <v>1208</v>
      </c>
      <c r="C4242">
        <v>849</v>
      </c>
      <c r="D4242" t="s">
        <v>1329</v>
      </c>
      <c r="E4242">
        <v>2019</v>
      </c>
      <c r="F4242" s="15">
        <f>IF(VLOOKUP(IF($A4242&lt;1500,'BM011'!$D$5,IF($A4242&lt;1800,'BM011'!$D$5,IF($A4242&lt;2000,'BM011'!$D$5,$A4242))),'BM011'!$D$5:$U$607,'BM011'!U$609,0)="BRUG KOM",VLOOKUP($C4242,'BM010'!$C$5:$T$102,'BM010'!T$104,0),VLOOKUP(IF($A4242&lt;1500,'BM011'!$D$5,IF($A4242&lt;1800,'BM011'!$D$5,IF($A4242&lt;2000,'BM011'!$D$5,$A4242))),'BM011'!$D$5:$U$607,'BM011'!U$609,0))</f>
        <v>8019.5</v>
      </c>
      <c r="G4242">
        <f>SUMIFS(Baggrundsvariable!D$3:D$296,Baggrundsvariable!$A$3:$A$296,Samlet!$C4242,Baggrundsvariable!$C$3:$C$296,Samlet!$E4242)</f>
        <v>213308</v>
      </c>
      <c r="H4242" s="8">
        <f>SUMIFS(Baggrundsvariable!E$3:E$296,Baggrundsvariable!$A$3:$A$296,Samlet!$C4242,Baggrundsvariable!$C$3:$C$296,Samlet!$E4242)</f>
        <v>0.30833333333333324</v>
      </c>
      <c r="I4242" s="8">
        <f>SUMIFS(Baggrundsvariable!F$3:F$296,Baggrundsvariable!$A$3:$A$296,Samlet!$C4242,Baggrundsvariable!$C$3:$C$296,Samlet!$E4242)</f>
        <v>4.9000000000000004</v>
      </c>
      <c r="J4242" s="8">
        <f>SUMIFS(Baggrundsvariable!G$3:G$296,Baggrundsvariable!$A$3:$A$296,Samlet!$C4242,Baggrundsvariable!$C$3:$C$296,Samlet!$E4242)</f>
        <v>20.100000000000001</v>
      </c>
      <c r="K4242" s="8">
        <f>SUMIFS(Baggrundsvariable!H$3:H$296,Baggrundsvariable!$A$3:$A$296,Samlet!$C4242,Baggrundsvariable!$C$3:$C$296,Samlet!$E4242)</f>
        <v>11.3</v>
      </c>
      <c r="L4242" s="8">
        <f>SUMIFS(Baggrundsvariable!I$3:I$296,Baggrundsvariable!$A$3:$A$296,Samlet!$C4242,Baggrundsvariable!$C$3:$C$296,Samlet!$E4242)</f>
        <v>3.6076208552986522</v>
      </c>
    </row>
    <row r="4243" spans="1:12">
      <c r="A4243">
        <v>9740</v>
      </c>
      <c r="B4243" t="s">
        <v>1209</v>
      </c>
      <c r="C4243">
        <v>810</v>
      </c>
      <c r="D4243" t="s">
        <v>1328</v>
      </c>
      <c r="E4243">
        <v>2019</v>
      </c>
      <c r="F4243" s="15">
        <f>IF(VLOOKUP(IF($A4243&lt;1500,'BM011'!$D$5,IF($A4243&lt;1800,'BM011'!$D$5,IF($A4243&lt;2000,'BM011'!$D$5,$A4243))),'BM011'!$D$5:$U$607,'BM011'!U$609,0)="BRUG KOM",VLOOKUP($C4243,'BM010'!$C$5:$T$102,'BM010'!T$104,0),VLOOKUP(IF($A4243&lt;1500,'BM011'!$D$5,IF($A4243&lt;1800,'BM011'!$D$5,IF($A4243&lt;2000,'BM011'!$D$5,$A4243))),'BM011'!$D$5:$U$607,'BM011'!U$609,0))</f>
        <v>4904</v>
      </c>
      <c r="G4243">
        <f>SUMIFS(Baggrundsvariable!D$3:D$296,Baggrundsvariable!$A$3:$A$296,Samlet!$C4243,Baggrundsvariable!$C$3:$C$296,Samlet!$E4243)</f>
        <v>211674</v>
      </c>
      <c r="H4243" s="8">
        <f>SUMIFS(Baggrundsvariable!E$3:E$296,Baggrundsvariable!$A$3:$A$296,Samlet!$C4243,Baggrundsvariable!$C$3:$C$296,Samlet!$E4243)</f>
        <v>0.46666666666666673</v>
      </c>
      <c r="I4243" s="8">
        <f>SUMIFS(Baggrundsvariable!F$3:F$296,Baggrundsvariable!$A$3:$A$296,Samlet!$C4243,Baggrundsvariable!$C$3:$C$296,Samlet!$E4243)</f>
        <v>3.9</v>
      </c>
      <c r="J4243" s="8">
        <f>SUMIFS(Baggrundsvariable!G$3:G$296,Baggrundsvariable!$A$3:$A$296,Samlet!$C4243,Baggrundsvariable!$C$3:$C$296,Samlet!$E4243)</f>
        <v>18.899999999999999</v>
      </c>
      <c r="K4243" s="8">
        <f>SUMIFS(Baggrundsvariable!H$3:H$296,Baggrundsvariable!$A$3:$A$296,Samlet!$C4243,Baggrundsvariable!$C$3:$C$296,Samlet!$E4243)</f>
        <v>13.2</v>
      </c>
      <c r="L4243" s="8">
        <f>SUMIFS(Baggrundsvariable!I$3:I$296,Baggrundsvariable!$A$3:$A$296,Samlet!$C4243,Baggrundsvariable!$C$3:$C$296,Samlet!$E4243)</f>
        <v>4.5338994695907884</v>
      </c>
    </row>
    <row r="4244" spans="1:12">
      <c r="A4244">
        <v>9740</v>
      </c>
      <c r="B4244" t="s">
        <v>1209</v>
      </c>
      <c r="C4244">
        <v>860</v>
      </c>
      <c r="D4244" t="s">
        <v>1330</v>
      </c>
      <c r="E4244">
        <v>2019</v>
      </c>
      <c r="F4244" s="15">
        <f>IF(VLOOKUP(IF($A4244&lt;1500,'BM011'!$D$5,IF($A4244&lt;1800,'BM011'!$D$5,IF($A4244&lt;2000,'BM011'!$D$5,$A4244))),'BM011'!$D$5:$U$607,'BM011'!U$609,0)="BRUG KOM",VLOOKUP($C4244,'BM010'!$C$5:$T$102,'BM010'!T$104,0),VLOOKUP(IF($A4244&lt;1500,'BM011'!$D$5,IF($A4244&lt;1800,'BM011'!$D$5,IF($A4244&lt;2000,'BM011'!$D$5,$A4244))),'BM011'!$D$5:$U$607,'BM011'!U$609,0))</f>
        <v>4904</v>
      </c>
      <c r="G4244">
        <f>SUMIFS(Baggrundsvariable!D$3:D$296,Baggrundsvariable!$A$3:$A$296,Samlet!$C4244,Baggrundsvariable!$C$3:$C$296,Samlet!$E4244)</f>
        <v>217772</v>
      </c>
      <c r="H4244" s="8">
        <f>SUMIFS(Baggrundsvariable!E$3:E$296,Baggrundsvariable!$A$3:$A$296,Samlet!$C4244,Baggrundsvariable!$C$3:$C$296,Samlet!$E4244)</f>
        <v>0.48333333333333339</v>
      </c>
      <c r="I4244" s="8">
        <f>SUMIFS(Baggrundsvariable!F$3:F$296,Baggrundsvariable!$A$3:$A$296,Samlet!$C4244,Baggrundsvariable!$C$3:$C$296,Samlet!$E4244)</f>
        <v>4.2</v>
      </c>
      <c r="J4244" s="8">
        <f>SUMIFS(Baggrundsvariable!G$3:G$296,Baggrundsvariable!$A$3:$A$296,Samlet!$C4244,Baggrundsvariable!$C$3:$C$296,Samlet!$E4244)</f>
        <v>20.5</v>
      </c>
      <c r="K4244" s="8">
        <f>SUMIFS(Baggrundsvariable!H$3:H$296,Baggrundsvariable!$A$3:$A$296,Samlet!$C4244,Baggrundsvariable!$C$3:$C$296,Samlet!$E4244)</f>
        <v>11.4</v>
      </c>
      <c r="L4244" s="8">
        <f>SUMIFS(Baggrundsvariable!I$3:I$296,Baggrundsvariable!$A$3:$A$296,Samlet!$C4244,Baggrundsvariable!$C$3:$C$296,Samlet!$E4244)</f>
        <v>5.1035954865004909</v>
      </c>
    </row>
    <row r="4245" spans="1:12">
      <c r="A4245">
        <v>9750</v>
      </c>
      <c r="B4245" t="s">
        <v>1210</v>
      </c>
      <c r="C4245">
        <v>810</v>
      </c>
      <c r="D4245" t="s">
        <v>1328</v>
      </c>
      <c r="E4245">
        <v>2019</v>
      </c>
      <c r="F4245" s="15">
        <f>IF(VLOOKUP(IF($A4245&lt;1500,'BM011'!$D$5,IF($A4245&lt;1800,'BM011'!$D$5,IF($A4245&lt;2000,'BM011'!$D$5,$A4245))),'BM011'!$D$5:$U$607,'BM011'!U$609,0)="BRUG KOM",VLOOKUP($C4245,'BM010'!$C$5:$T$102,'BM010'!T$104,0),VLOOKUP(IF($A4245&lt;1500,'BM011'!$D$5,IF($A4245&lt;1800,'BM011'!$D$5,IF($A4245&lt;2000,'BM011'!$D$5,$A4245))),'BM011'!$D$5:$U$607,'BM011'!U$609,0))</f>
        <v>7870.75</v>
      </c>
      <c r="G4245">
        <f>SUMIFS(Baggrundsvariable!D$3:D$296,Baggrundsvariable!$A$3:$A$296,Samlet!$C4245,Baggrundsvariable!$C$3:$C$296,Samlet!$E4245)</f>
        <v>211674</v>
      </c>
      <c r="H4245" s="8">
        <f>SUMIFS(Baggrundsvariable!E$3:E$296,Baggrundsvariable!$A$3:$A$296,Samlet!$C4245,Baggrundsvariable!$C$3:$C$296,Samlet!$E4245)</f>
        <v>0.46666666666666673</v>
      </c>
      <c r="I4245" s="8">
        <f>SUMIFS(Baggrundsvariable!F$3:F$296,Baggrundsvariable!$A$3:$A$296,Samlet!$C4245,Baggrundsvariable!$C$3:$C$296,Samlet!$E4245)</f>
        <v>3.9</v>
      </c>
      <c r="J4245" s="8">
        <f>SUMIFS(Baggrundsvariable!G$3:G$296,Baggrundsvariable!$A$3:$A$296,Samlet!$C4245,Baggrundsvariable!$C$3:$C$296,Samlet!$E4245)</f>
        <v>18.899999999999999</v>
      </c>
      <c r="K4245" s="8">
        <f>SUMIFS(Baggrundsvariable!H$3:H$296,Baggrundsvariable!$A$3:$A$296,Samlet!$C4245,Baggrundsvariable!$C$3:$C$296,Samlet!$E4245)</f>
        <v>13.2</v>
      </c>
      <c r="L4245" s="8">
        <f>SUMIFS(Baggrundsvariable!I$3:I$296,Baggrundsvariable!$A$3:$A$296,Samlet!$C4245,Baggrundsvariable!$C$3:$C$296,Samlet!$E4245)</f>
        <v>4.5338994695907884</v>
      </c>
    </row>
    <row r="4246" spans="1:12">
      <c r="A4246">
        <v>9750</v>
      </c>
      <c r="B4246" t="s">
        <v>1210</v>
      </c>
      <c r="C4246">
        <v>813</v>
      </c>
      <c r="D4246" t="s">
        <v>1327</v>
      </c>
      <c r="E4246">
        <v>2019</v>
      </c>
      <c r="F4246" s="15">
        <f>IF(VLOOKUP(IF($A4246&lt;1500,'BM011'!$D$5,IF($A4246&lt;1800,'BM011'!$D$5,IF($A4246&lt;2000,'BM011'!$D$5,$A4246))),'BM011'!$D$5:$U$607,'BM011'!U$609,0)="BRUG KOM",VLOOKUP($C4246,'BM010'!$C$5:$T$102,'BM010'!T$104,0),VLOOKUP(IF($A4246&lt;1500,'BM011'!$D$5,IF($A4246&lt;1800,'BM011'!$D$5,IF($A4246&lt;2000,'BM011'!$D$5,$A4246))),'BM011'!$D$5:$U$607,'BM011'!U$609,0))</f>
        <v>8695.75</v>
      </c>
      <c r="G4246">
        <f>SUMIFS(Baggrundsvariable!D$3:D$296,Baggrundsvariable!$A$3:$A$296,Samlet!$C4246,Baggrundsvariable!$C$3:$C$296,Samlet!$E4246)</f>
        <v>214560</v>
      </c>
      <c r="H4246" s="8">
        <f>SUMIFS(Baggrundsvariable!E$3:E$296,Baggrundsvariable!$A$3:$A$296,Samlet!$C4246,Baggrundsvariable!$C$3:$C$296,Samlet!$E4246)</f>
        <v>0.6499999999999998</v>
      </c>
      <c r="I4246" s="8">
        <f>SUMIFS(Baggrundsvariable!F$3:F$296,Baggrundsvariable!$A$3:$A$296,Samlet!$C4246,Baggrundsvariable!$C$3:$C$296,Samlet!$E4246)</f>
        <v>4.2</v>
      </c>
      <c r="J4246" s="8">
        <f>SUMIFS(Baggrundsvariable!G$3:G$296,Baggrundsvariable!$A$3:$A$296,Samlet!$C4246,Baggrundsvariable!$C$3:$C$296,Samlet!$E4246)</f>
        <v>19.2</v>
      </c>
      <c r="K4246" s="8">
        <f>SUMIFS(Baggrundsvariable!H$3:H$296,Baggrundsvariable!$A$3:$A$296,Samlet!$C4246,Baggrundsvariable!$C$3:$C$296,Samlet!$E4246)</f>
        <v>12.9</v>
      </c>
      <c r="L4246" s="8">
        <f>SUMIFS(Baggrundsvariable!I$3:I$296,Baggrundsvariable!$A$3:$A$296,Samlet!$C4246,Baggrundsvariable!$C$3:$C$296,Samlet!$E4246)</f>
        <v>4.2989975543999934</v>
      </c>
    </row>
    <row r="4247" spans="1:12">
      <c r="A4247">
        <v>9750</v>
      </c>
      <c r="B4247" t="s">
        <v>1210</v>
      </c>
      <c r="C4247">
        <v>860</v>
      </c>
      <c r="D4247" t="s">
        <v>1330</v>
      </c>
      <c r="E4247">
        <v>2019</v>
      </c>
      <c r="F4247" s="15">
        <f>IF(VLOOKUP(IF($A4247&lt;1500,'BM011'!$D$5,IF($A4247&lt;1800,'BM011'!$D$5,IF($A4247&lt;2000,'BM011'!$D$5,$A4247))),'BM011'!$D$5:$U$607,'BM011'!U$609,0)="BRUG KOM",VLOOKUP($C4247,'BM010'!$C$5:$T$102,'BM010'!T$104,0),VLOOKUP(IF($A4247&lt;1500,'BM011'!$D$5,IF($A4247&lt;1800,'BM011'!$D$5,IF($A4247&lt;2000,'BM011'!$D$5,$A4247))),'BM011'!$D$5:$U$607,'BM011'!U$609,0))</f>
        <v>7638</v>
      </c>
      <c r="G4247">
        <f>SUMIFS(Baggrundsvariable!D$3:D$296,Baggrundsvariable!$A$3:$A$296,Samlet!$C4247,Baggrundsvariable!$C$3:$C$296,Samlet!$E4247)</f>
        <v>217772</v>
      </c>
      <c r="H4247" s="8">
        <f>SUMIFS(Baggrundsvariable!E$3:E$296,Baggrundsvariable!$A$3:$A$296,Samlet!$C4247,Baggrundsvariable!$C$3:$C$296,Samlet!$E4247)</f>
        <v>0.48333333333333339</v>
      </c>
      <c r="I4247" s="8">
        <f>SUMIFS(Baggrundsvariable!F$3:F$296,Baggrundsvariable!$A$3:$A$296,Samlet!$C4247,Baggrundsvariable!$C$3:$C$296,Samlet!$E4247)</f>
        <v>4.2</v>
      </c>
      <c r="J4247" s="8">
        <f>SUMIFS(Baggrundsvariable!G$3:G$296,Baggrundsvariable!$A$3:$A$296,Samlet!$C4247,Baggrundsvariable!$C$3:$C$296,Samlet!$E4247)</f>
        <v>20.5</v>
      </c>
      <c r="K4247" s="8">
        <f>SUMIFS(Baggrundsvariable!H$3:H$296,Baggrundsvariable!$A$3:$A$296,Samlet!$C4247,Baggrundsvariable!$C$3:$C$296,Samlet!$E4247)</f>
        <v>11.4</v>
      </c>
      <c r="L4247" s="8">
        <f>SUMIFS(Baggrundsvariable!I$3:I$296,Baggrundsvariable!$A$3:$A$296,Samlet!$C4247,Baggrundsvariable!$C$3:$C$296,Samlet!$E4247)</f>
        <v>5.1035954865004909</v>
      </c>
    </row>
    <row r="4248" spans="1:12">
      <c r="A4248">
        <v>9760</v>
      </c>
      <c r="B4248" t="s">
        <v>1211</v>
      </c>
      <c r="C4248">
        <v>810</v>
      </c>
      <c r="D4248" t="s">
        <v>1328</v>
      </c>
      <c r="E4248">
        <v>2019</v>
      </c>
      <c r="F4248" s="15">
        <f>IF(VLOOKUP(IF($A4248&lt;1500,'BM011'!$D$5,IF($A4248&lt;1800,'BM011'!$D$5,IF($A4248&lt;2000,'BM011'!$D$5,$A4248))),'BM011'!$D$5:$U$607,'BM011'!U$609,0)="BRUG KOM",VLOOKUP($C4248,'BM010'!$C$5:$T$102,'BM010'!T$104,0),VLOOKUP(IF($A4248&lt;1500,'BM011'!$D$5,IF($A4248&lt;1800,'BM011'!$D$5,IF($A4248&lt;2000,'BM011'!$D$5,$A4248))),'BM011'!$D$5:$U$607,'BM011'!U$609,0))</f>
        <v>5346.75</v>
      </c>
      <c r="G4248">
        <f>SUMIFS(Baggrundsvariable!D$3:D$296,Baggrundsvariable!$A$3:$A$296,Samlet!$C4248,Baggrundsvariable!$C$3:$C$296,Samlet!$E4248)</f>
        <v>211674</v>
      </c>
      <c r="H4248" s="8">
        <f>SUMIFS(Baggrundsvariable!E$3:E$296,Baggrundsvariable!$A$3:$A$296,Samlet!$C4248,Baggrundsvariable!$C$3:$C$296,Samlet!$E4248)</f>
        <v>0.46666666666666673</v>
      </c>
      <c r="I4248" s="8">
        <f>SUMIFS(Baggrundsvariable!F$3:F$296,Baggrundsvariable!$A$3:$A$296,Samlet!$C4248,Baggrundsvariable!$C$3:$C$296,Samlet!$E4248)</f>
        <v>3.9</v>
      </c>
      <c r="J4248" s="8">
        <f>SUMIFS(Baggrundsvariable!G$3:G$296,Baggrundsvariable!$A$3:$A$296,Samlet!$C4248,Baggrundsvariable!$C$3:$C$296,Samlet!$E4248)</f>
        <v>18.899999999999999</v>
      </c>
      <c r="K4248" s="8">
        <f>SUMIFS(Baggrundsvariable!H$3:H$296,Baggrundsvariable!$A$3:$A$296,Samlet!$C4248,Baggrundsvariable!$C$3:$C$296,Samlet!$E4248)</f>
        <v>13.2</v>
      </c>
      <c r="L4248" s="8">
        <f>SUMIFS(Baggrundsvariable!I$3:I$296,Baggrundsvariable!$A$3:$A$296,Samlet!$C4248,Baggrundsvariable!$C$3:$C$296,Samlet!$E4248)</f>
        <v>4.5338994695907884</v>
      </c>
    </row>
    <row r="4249" spans="1:12">
      <c r="A4249">
        <v>9760</v>
      </c>
      <c r="B4249" t="s">
        <v>1211</v>
      </c>
      <c r="C4249">
        <v>860</v>
      </c>
      <c r="D4249" t="s">
        <v>1330</v>
      </c>
      <c r="E4249">
        <v>2019</v>
      </c>
      <c r="F4249" s="15">
        <f>IF(VLOOKUP(IF($A4249&lt;1500,'BM011'!$D$5,IF($A4249&lt;1800,'BM011'!$D$5,IF($A4249&lt;2000,'BM011'!$D$5,$A4249))),'BM011'!$D$5:$U$607,'BM011'!U$609,0)="BRUG KOM",VLOOKUP($C4249,'BM010'!$C$5:$T$102,'BM010'!T$104,0),VLOOKUP(IF($A4249&lt;1500,'BM011'!$D$5,IF($A4249&lt;1800,'BM011'!$D$5,IF($A4249&lt;2000,'BM011'!$D$5,$A4249))),'BM011'!$D$5:$U$607,'BM011'!U$609,0))</f>
        <v>5346.75</v>
      </c>
      <c r="G4249">
        <f>SUMIFS(Baggrundsvariable!D$3:D$296,Baggrundsvariable!$A$3:$A$296,Samlet!$C4249,Baggrundsvariable!$C$3:$C$296,Samlet!$E4249)</f>
        <v>217772</v>
      </c>
      <c r="H4249" s="8">
        <f>SUMIFS(Baggrundsvariable!E$3:E$296,Baggrundsvariable!$A$3:$A$296,Samlet!$C4249,Baggrundsvariable!$C$3:$C$296,Samlet!$E4249)</f>
        <v>0.48333333333333339</v>
      </c>
      <c r="I4249" s="8">
        <f>SUMIFS(Baggrundsvariable!F$3:F$296,Baggrundsvariable!$A$3:$A$296,Samlet!$C4249,Baggrundsvariable!$C$3:$C$296,Samlet!$E4249)</f>
        <v>4.2</v>
      </c>
      <c r="J4249" s="8">
        <f>SUMIFS(Baggrundsvariable!G$3:G$296,Baggrundsvariable!$A$3:$A$296,Samlet!$C4249,Baggrundsvariable!$C$3:$C$296,Samlet!$E4249)</f>
        <v>20.5</v>
      </c>
      <c r="K4249" s="8">
        <f>SUMIFS(Baggrundsvariable!H$3:H$296,Baggrundsvariable!$A$3:$A$296,Samlet!$C4249,Baggrundsvariable!$C$3:$C$296,Samlet!$E4249)</f>
        <v>11.4</v>
      </c>
      <c r="L4249" s="8">
        <f>SUMIFS(Baggrundsvariable!I$3:I$296,Baggrundsvariable!$A$3:$A$296,Samlet!$C4249,Baggrundsvariable!$C$3:$C$296,Samlet!$E4249)</f>
        <v>5.1035954865004909</v>
      </c>
    </row>
    <row r="4250" spans="1:12">
      <c r="A4250">
        <v>9800</v>
      </c>
      <c r="B4250" t="s">
        <v>1212</v>
      </c>
      <c r="C4250">
        <v>860</v>
      </c>
      <c r="D4250" t="s">
        <v>1330</v>
      </c>
      <c r="E4250">
        <v>2019</v>
      </c>
      <c r="F4250" s="15">
        <f>IF(VLOOKUP(IF($A4250&lt;1500,'BM011'!$D$5,IF($A4250&lt;1800,'BM011'!$D$5,IF($A4250&lt;2000,'BM011'!$D$5,$A4250))),'BM011'!$D$5:$U$607,'BM011'!U$609,0)="BRUG KOM",VLOOKUP($C4250,'BM010'!$C$5:$T$102,'BM010'!T$104,0),VLOOKUP(IF($A4250&lt;1500,'BM011'!$D$5,IF($A4250&lt;1800,'BM011'!$D$5,IF($A4250&lt;2000,'BM011'!$D$5,$A4250))),'BM011'!$D$5:$U$607,'BM011'!U$609,0))</f>
        <v>9433.75</v>
      </c>
      <c r="G4250">
        <f>SUMIFS(Baggrundsvariable!D$3:D$296,Baggrundsvariable!$A$3:$A$296,Samlet!$C4250,Baggrundsvariable!$C$3:$C$296,Samlet!$E4250)</f>
        <v>217772</v>
      </c>
      <c r="H4250" s="8">
        <f>SUMIFS(Baggrundsvariable!E$3:E$296,Baggrundsvariable!$A$3:$A$296,Samlet!$C4250,Baggrundsvariable!$C$3:$C$296,Samlet!$E4250)</f>
        <v>0.48333333333333339</v>
      </c>
      <c r="I4250" s="8">
        <f>SUMIFS(Baggrundsvariable!F$3:F$296,Baggrundsvariable!$A$3:$A$296,Samlet!$C4250,Baggrundsvariable!$C$3:$C$296,Samlet!$E4250)</f>
        <v>4.2</v>
      </c>
      <c r="J4250" s="8">
        <f>SUMIFS(Baggrundsvariable!G$3:G$296,Baggrundsvariable!$A$3:$A$296,Samlet!$C4250,Baggrundsvariable!$C$3:$C$296,Samlet!$E4250)</f>
        <v>20.5</v>
      </c>
      <c r="K4250" s="8">
        <f>SUMIFS(Baggrundsvariable!H$3:H$296,Baggrundsvariable!$A$3:$A$296,Samlet!$C4250,Baggrundsvariable!$C$3:$C$296,Samlet!$E4250)</f>
        <v>11.4</v>
      </c>
      <c r="L4250" s="8">
        <f>SUMIFS(Baggrundsvariable!I$3:I$296,Baggrundsvariable!$A$3:$A$296,Samlet!$C4250,Baggrundsvariable!$C$3:$C$296,Samlet!$E4250)</f>
        <v>5.1035954865004909</v>
      </c>
    </row>
    <row r="4251" spans="1:12">
      <c r="A4251">
        <v>9830</v>
      </c>
      <c r="B4251" t="s">
        <v>1213</v>
      </c>
      <c r="C4251">
        <v>813</v>
      </c>
      <c r="D4251" t="s">
        <v>1327</v>
      </c>
      <c r="E4251">
        <v>2019</v>
      </c>
      <c r="F4251" s="15">
        <f>IF(VLOOKUP(IF($A4251&lt;1500,'BM011'!$D$5,IF($A4251&lt;1800,'BM011'!$D$5,IF($A4251&lt;2000,'BM011'!$D$5,$A4251))),'BM011'!$D$5:$U$607,'BM011'!U$609,0)="BRUG KOM",VLOOKUP($C4251,'BM010'!$C$5:$T$102,'BM010'!T$104,0),VLOOKUP(IF($A4251&lt;1500,'BM011'!$D$5,IF($A4251&lt;1800,'BM011'!$D$5,IF($A4251&lt;2000,'BM011'!$D$5,$A4251))),'BM011'!$D$5:$U$607,'BM011'!U$609,0))</f>
        <v>4568</v>
      </c>
      <c r="G4251">
        <f>SUMIFS(Baggrundsvariable!D$3:D$296,Baggrundsvariable!$A$3:$A$296,Samlet!$C4251,Baggrundsvariable!$C$3:$C$296,Samlet!$E4251)</f>
        <v>214560</v>
      </c>
      <c r="H4251" s="8">
        <f>SUMIFS(Baggrundsvariable!E$3:E$296,Baggrundsvariable!$A$3:$A$296,Samlet!$C4251,Baggrundsvariable!$C$3:$C$296,Samlet!$E4251)</f>
        <v>0.6499999999999998</v>
      </c>
      <c r="I4251" s="8">
        <f>SUMIFS(Baggrundsvariable!F$3:F$296,Baggrundsvariable!$A$3:$A$296,Samlet!$C4251,Baggrundsvariable!$C$3:$C$296,Samlet!$E4251)</f>
        <v>4.2</v>
      </c>
      <c r="J4251" s="8">
        <f>SUMIFS(Baggrundsvariable!G$3:G$296,Baggrundsvariable!$A$3:$A$296,Samlet!$C4251,Baggrundsvariable!$C$3:$C$296,Samlet!$E4251)</f>
        <v>19.2</v>
      </c>
      <c r="K4251" s="8">
        <f>SUMIFS(Baggrundsvariable!H$3:H$296,Baggrundsvariable!$A$3:$A$296,Samlet!$C4251,Baggrundsvariable!$C$3:$C$296,Samlet!$E4251)</f>
        <v>12.9</v>
      </c>
      <c r="L4251" s="8">
        <f>SUMIFS(Baggrundsvariable!I$3:I$296,Baggrundsvariable!$A$3:$A$296,Samlet!$C4251,Baggrundsvariable!$C$3:$C$296,Samlet!$E4251)</f>
        <v>4.2989975543999934</v>
      </c>
    </row>
    <row r="4252" spans="1:12">
      <c r="A4252">
        <v>9830</v>
      </c>
      <c r="B4252" t="s">
        <v>1213</v>
      </c>
      <c r="C4252">
        <v>860</v>
      </c>
      <c r="D4252" t="s">
        <v>1330</v>
      </c>
      <c r="E4252">
        <v>2019</v>
      </c>
      <c r="F4252" s="15">
        <f>IF(VLOOKUP(IF($A4252&lt;1500,'BM011'!$D$5,IF($A4252&lt;1800,'BM011'!$D$5,IF($A4252&lt;2000,'BM011'!$D$5,$A4252))),'BM011'!$D$5:$U$607,'BM011'!U$609,0)="BRUG KOM",VLOOKUP($C4252,'BM010'!$C$5:$T$102,'BM010'!T$104,0),VLOOKUP(IF($A4252&lt;1500,'BM011'!$D$5,IF($A4252&lt;1800,'BM011'!$D$5,IF($A4252&lt;2000,'BM011'!$D$5,$A4252))),'BM011'!$D$5:$U$607,'BM011'!U$609,0))</f>
        <v>4568</v>
      </c>
      <c r="G4252">
        <f>SUMIFS(Baggrundsvariable!D$3:D$296,Baggrundsvariable!$A$3:$A$296,Samlet!$C4252,Baggrundsvariable!$C$3:$C$296,Samlet!$E4252)</f>
        <v>217772</v>
      </c>
      <c r="H4252" s="8">
        <f>SUMIFS(Baggrundsvariable!E$3:E$296,Baggrundsvariable!$A$3:$A$296,Samlet!$C4252,Baggrundsvariable!$C$3:$C$296,Samlet!$E4252)</f>
        <v>0.48333333333333339</v>
      </c>
      <c r="I4252" s="8">
        <f>SUMIFS(Baggrundsvariable!F$3:F$296,Baggrundsvariable!$A$3:$A$296,Samlet!$C4252,Baggrundsvariable!$C$3:$C$296,Samlet!$E4252)</f>
        <v>4.2</v>
      </c>
      <c r="J4252" s="8">
        <f>SUMIFS(Baggrundsvariable!G$3:G$296,Baggrundsvariable!$A$3:$A$296,Samlet!$C4252,Baggrundsvariable!$C$3:$C$296,Samlet!$E4252)</f>
        <v>20.5</v>
      </c>
      <c r="K4252" s="8">
        <f>SUMIFS(Baggrundsvariable!H$3:H$296,Baggrundsvariable!$A$3:$A$296,Samlet!$C4252,Baggrundsvariable!$C$3:$C$296,Samlet!$E4252)</f>
        <v>11.4</v>
      </c>
      <c r="L4252" s="8">
        <f>SUMIFS(Baggrundsvariable!I$3:I$296,Baggrundsvariable!$A$3:$A$296,Samlet!$C4252,Baggrundsvariable!$C$3:$C$296,Samlet!$E4252)</f>
        <v>5.1035954865004909</v>
      </c>
    </row>
    <row r="4253" spans="1:12">
      <c r="A4253">
        <v>9850</v>
      </c>
      <c r="B4253" t="s">
        <v>1214</v>
      </c>
      <c r="C4253">
        <v>860</v>
      </c>
      <c r="D4253" t="s">
        <v>1330</v>
      </c>
      <c r="E4253">
        <v>2019</v>
      </c>
      <c r="F4253" s="15">
        <f>IF(VLOOKUP(IF($A4253&lt;1500,'BM011'!$D$5,IF($A4253&lt;1800,'BM011'!$D$5,IF($A4253&lt;2000,'BM011'!$D$5,$A4253))),'BM011'!$D$5:$U$607,'BM011'!U$609,0)="BRUG KOM",VLOOKUP($C4253,'BM010'!$C$5:$T$102,'BM010'!T$104,0),VLOOKUP(IF($A4253&lt;1500,'BM011'!$D$5,IF($A4253&lt;1800,'BM011'!$D$5,IF($A4253&lt;2000,'BM011'!$D$5,$A4253))),'BM011'!$D$5:$U$607,'BM011'!U$609,0))</f>
        <v>5810.5</v>
      </c>
      <c r="G4253">
        <f>SUMIFS(Baggrundsvariable!D$3:D$296,Baggrundsvariable!$A$3:$A$296,Samlet!$C4253,Baggrundsvariable!$C$3:$C$296,Samlet!$E4253)</f>
        <v>217772</v>
      </c>
      <c r="H4253" s="8">
        <f>SUMIFS(Baggrundsvariable!E$3:E$296,Baggrundsvariable!$A$3:$A$296,Samlet!$C4253,Baggrundsvariable!$C$3:$C$296,Samlet!$E4253)</f>
        <v>0.48333333333333339</v>
      </c>
      <c r="I4253" s="8">
        <f>SUMIFS(Baggrundsvariable!F$3:F$296,Baggrundsvariable!$A$3:$A$296,Samlet!$C4253,Baggrundsvariable!$C$3:$C$296,Samlet!$E4253)</f>
        <v>4.2</v>
      </c>
      <c r="J4253" s="8">
        <f>SUMIFS(Baggrundsvariable!G$3:G$296,Baggrundsvariable!$A$3:$A$296,Samlet!$C4253,Baggrundsvariable!$C$3:$C$296,Samlet!$E4253)</f>
        <v>20.5</v>
      </c>
      <c r="K4253" s="8">
        <f>SUMIFS(Baggrundsvariable!H$3:H$296,Baggrundsvariable!$A$3:$A$296,Samlet!$C4253,Baggrundsvariable!$C$3:$C$296,Samlet!$E4253)</f>
        <v>11.4</v>
      </c>
      <c r="L4253" s="8">
        <f>SUMIFS(Baggrundsvariable!I$3:I$296,Baggrundsvariable!$A$3:$A$296,Samlet!$C4253,Baggrundsvariable!$C$3:$C$296,Samlet!$E4253)</f>
        <v>5.1035954865004909</v>
      </c>
    </row>
    <row r="4254" spans="1:12">
      <c r="A4254">
        <v>9870</v>
      </c>
      <c r="B4254" t="s">
        <v>1215</v>
      </c>
      <c r="C4254">
        <v>813</v>
      </c>
      <c r="D4254" t="s">
        <v>1327</v>
      </c>
      <c r="E4254">
        <v>2019</v>
      </c>
      <c r="F4254" s="15">
        <f>IF(VLOOKUP(IF($A4254&lt;1500,'BM011'!$D$5,IF($A4254&lt;1800,'BM011'!$D$5,IF($A4254&lt;2000,'BM011'!$D$5,$A4254))),'BM011'!$D$5:$U$607,'BM011'!U$609,0)="BRUG KOM",VLOOKUP($C4254,'BM010'!$C$5:$T$102,'BM010'!T$104,0),VLOOKUP(IF($A4254&lt;1500,'BM011'!$D$5,IF($A4254&lt;1800,'BM011'!$D$5,IF($A4254&lt;2000,'BM011'!$D$5,$A4254))),'BM011'!$D$5:$U$607,'BM011'!U$609,0))</f>
        <v>5190.75</v>
      </c>
      <c r="G4254">
        <f>SUMIFS(Baggrundsvariable!D$3:D$296,Baggrundsvariable!$A$3:$A$296,Samlet!$C4254,Baggrundsvariable!$C$3:$C$296,Samlet!$E4254)</f>
        <v>214560</v>
      </c>
      <c r="H4254" s="8">
        <f>SUMIFS(Baggrundsvariable!E$3:E$296,Baggrundsvariable!$A$3:$A$296,Samlet!$C4254,Baggrundsvariable!$C$3:$C$296,Samlet!$E4254)</f>
        <v>0.6499999999999998</v>
      </c>
      <c r="I4254" s="8">
        <f>SUMIFS(Baggrundsvariable!F$3:F$296,Baggrundsvariable!$A$3:$A$296,Samlet!$C4254,Baggrundsvariable!$C$3:$C$296,Samlet!$E4254)</f>
        <v>4.2</v>
      </c>
      <c r="J4254" s="8">
        <f>SUMIFS(Baggrundsvariable!G$3:G$296,Baggrundsvariable!$A$3:$A$296,Samlet!$C4254,Baggrundsvariable!$C$3:$C$296,Samlet!$E4254)</f>
        <v>19.2</v>
      </c>
      <c r="K4254" s="8">
        <f>SUMIFS(Baggrundsvariable!H$3:H$296,Baggrundsvariable!$A$3:$A$296,Samlet!$C4254,Baggrundsvariable!$C$3:$C$296,Samlet!$E4254)</f>
        <v>12.9</v>
      </c>
      <c r="L4254" s="8">
        <f>SUMIFS(Baggrundsvariable!I$3:I$296,Baggrundsvariable!$A$3:$A$296,Samlet!$C4254,Baggrundsvariable!$C$3:$C$296,Samlet!$E4254)</f>
        <v>4.2989975543999934</v>
      </c>
    </row>
    <row r="4255" spans="1:12">
      <c r="A4255">
        <v>9870</v>
      </c>
      <c r="B4255" t="s">
        <v>1215</v>
      </c>
      <c r="C4255">
        <v>860</v>
      </c>
      <c r="D4255" t="s">
        <v>1330</v>
      </c>
      <c r="E4255">
        <v>2019</v>
      </c>
      <c r="F4255" s="15">
        <f>IF(VLOOKUP(IF($A4255&lt;1500,'BM011'!$D$5,IF($A4255&lt;1800,'BM011'!$D$5,IF($A4255&lt;2000,'BM011'!$D$5,$A4255))),'BM011'!$D$5:$U$607,'BM011'!U$609,0)="BRUG KOM",VLOOKUP($C4255,'BM010'!$C$5:$T$102,'BM010'!T$104,0),VLOOKUP(IF($A4255&lt;1500,'BM011'!$D$5,IF($A4255&lt;1800,'BM011'!$D$5,IF($A4255&lt;2000,'BM011'!$D$5,$A4255))),'BM011'!$D$5:$U$607,'BM011'!U$609,0))</f>
        <v>5190.75</v>
      </c>
      <c r="G4255">
        <f>SUMIFS(Baggrundsvariable!D$3:D$296,Baggrundsvariable!$A$3:$A$296,Samlet!$C4255,Baggrundsvariable!$C$3:$C$296,Samlet!$E4255)</f>
        <v>217772</v>
      </c>
      <c r="H4255" s="8">
        <f>SUMIFS(Baggrundsvariable!E$3:E$296,Baggrundsvariable!$A$3:$A$296,Samlet!$C4255,Baggrundsvariable!$C$3:$C$296,Samlet!$E4255)</f>
        <v>0.48333333333333339</v>
      </c>
      <c r="I4255" s="8">
        <f>SUMIFS(Baggrundsvariable!F$3:F$296,Baggrundsvariable!$A$3:$A$296,Samlet!$C4255,Baggrundsvariable!$C$3:$C$296,Samlet!$E4255)</f>
        <v>4.2</v>
      </c>
      <c r="J4255" s="8">
        <f>SUMIFS(Baggrundsvariable!G$3:G$296,Baggrundsvariable!$A$3:$A$296,Samlet!$C4255,Baggrundsvariable!$C$3:$C$296,Samlet!$E4255)</f>
        <v>20.5</v>
      </c>
      <c r="K4255" s="8">
        <f>SUMIFS(Baggrundsvariable!H$3:H$296,Baggrundsvariable!$A$3:$A$296,Samlet!$C4255,Baggrundsvariable!$C$3:$C$296,Samlet!$E4255)</f>
        <v>11.4</v>
      </c>
      <c r="L4255" s="8">
        <f>SUMIFS(Baggrundsvariable!I$3:I$296,Baggrundsvariable!$A$3:$A$296,Samlet!$C4255,Baggrundsvariable!$C$3:$C$296,Samlet!$E4255)</f>
        <v>5.1035954865004909</v>
      </c>
    </row>
    <row r="4256" spans="1:12">
      <c r="A4256">
        <v>9881</v>
      </c>
      <c r="B4256" t="s">
        <v>1216</v>
      </c>
      <c r="C4256">
        <v>813</v>
      </c>
      <c r="D4256" t="s">
        <v>1327</v>
      </c>
      <c r="E4256">
        <v>2019</v>
      </c>
      <c r="F4256" s="15">
        <f>IF(VLOOKUP(IF($A4256&lt;1500,'BM011'!$D$5,IF($A4256&lt;1800,'BM011'!$D$5,IF($A4256&lt;2000,'BM011'!$D$5,$A4256))),'BM011'!$D$5:$U$607,'BM011'!U$609,0)="BRUG KOM",VLOOKUP($C4256,'BM010'!$C$5:$T$102,'BM010'!T$104,0),VLOOKUP(IF($A4256&lt;1500,'BM011'!$D$5,IF($A4256&lt;1800,'BM011'!$D$5,IF($A4256&lt;2000,'BM011'!$D$5,$A4256))),'BM011'!$D$5:$U$607,'BM011'!U$609,0))</f>
        <v>4115</v>
      </c>
      <c r="G4256">
        <f>SUMIFS(Baggrundsvariable!D$3:D$296,Baggrundsvariable!$A$3:$A$296,Samlet!$C4256,Baggrundsvariable!$C$3:$C$296,Samlet!$E4256)</f>
        <v>214560</v>
      </c>
      <c r="H4256" s="8">
        <f>SUMIFS(Baggrundsvariable!E$3:E$296,Baggrundsvariable!$A$3:$A$296,Samlet!$C4256,Baggrundsvariable!$C$3:$C$296,Samlet!$E4256)</f>
        <v>0.6499999999999998</v>
      </c>
      <c r="I4256" s="8">
        <f>SUMIFS(Baggrundsvariable!F$3:F$296,Baggrundsvariable!$A$3:$A$296,Samlet!$C4256,Baggrundsvariable!$C$3:$C$296,Samlet!$E4256)</f>
        <v>4.2</v>
      </c>
      <c r="J4256" s="8">
        <f>SUMIFS(Baggrundsvariable!G$3:G$296,Baggrundsvariable!$A$3:$A$296,Samlet!$C4256,Baggrundsvariable!$C$3:$C$296,Samlet!$E4256)</f>
        <v>19.2</v>
      </c>
      <c r="K4256" s="8">
        <f>SUMIFS(Baggrundsvariable!H$3:H$296,Baggrundsvariable!$A$3:$A$296,Samlet!$C4256,Baggrundsvariable!$C$3:$C$296,Samlet!$E4256)</f>
        <v>12.9</v>
      </c>
      <c r="L4256" s="8">
        <f>SUMIFS(Baggrundsvariable!I$3:I$296,Baggrundsvariable!$A$3:$A$296,Samlet!$C4256,Baggrundsvariable!$C$3:$C$296,Samlet!$E4256)</f>
        <v>4.2989975543999934</v>
      </c>
    </row>
    <row r="4257" spans="1:12">
      <c r="A4257">
        <v>9881</v>
      </c>
      <c r="B4257" t="s">
        <v>1216</v>
      </c>
      <c r="C4257">
        <v>860</v>
      </c>
      <c r="D4257" t="s">
        <v>1330</v>
      </c>
      <c r="E4257">
        <v>2019</v>
      </c>
      <c r="F4257" s="15">
        <f>IF(VLOOKUP(IF($A4257&lt;1500,'BM011'!$D$5,IF($A4257&lt;1800,'BM011'!$D$5,IF($A4257&lt;2000,'BM011'!$D$5,$A4257))),'BM011'!$D$5:$U$607,'BM011'!U$609,0)="BRUG KOM",VLOOKUP($C4257,'BM010'!$C$5:$T$102,'BM010'!T$104,0),VLOOKUP(IF($A4257&lt;1500,'BM011'!$D$5,IF($A4257&lt;1800,'BM011'!$D$5,IF($A4257&lt;2000,'BM011'!$D$5,$A4257))),'BM011'!$D$5:$U$607,'BM011'!U$609,0))</f>
        <v>4115</v>
      </c>
      <c r="G4257">
        <f>SUMIFS(Baggrundsvariable!D$3:D$296,Baggrundsvariable!$A$3:$A$296,Samlet!$C4257,Baggrundsvariable!$C$3:$C$296,Samlet!$E4257)</f>
        <v>217772</v>
      </c>
      <c r="H4257" s="8">
        <f>SUMIFS(Baggrundsvariable!E$3:E$296,Baggrundsvariable!$A$3:$A$296,Samlet!$C4257,Baggrundsvariable!$C$3:$C$296,Samlet!$E4257)</f>
        <v>0.48333333333333339</v>
      </c>
      <c r="I4257" s="8">
        <f>SUMIFS(Baggrundsvariable!F$3:F$296,Baggrundsvariable!$A$3:$A$296,Samlet!$C4257,Baggrundsvariable!$C$3:$C$296,Samlet!$E4257)</f>
        <v>4.2</v>
      </c>
      <c r="J4257" s="8">
        <f>SUMIFS(Baggrundsvariable!G$3:G$296,Baggrundsvariable!$A$3:$A$296,Samlet!$C4257,Baggrundsvariable!$C$3:$C$296,Samlet!$E4257)</f>
        <v>20.5</v>
      </c>
      <c r="K4257" s="8">
        <f>SUMIFS(Baggrundsvariable!H$3:H$296,Baggrundsvariable!$A$3:$A$296,Samlet!$C4257,Baggrundsvariable!$C$3:$C$296,Samlet!$E4257)</f>
        <v>11.4</v>
      </c>
      <c r="L4257" s="8">
        <f>SUMIFS(Baggrundsvariable!I$3:I$296,Baggrundsvariable!$A$3:$A$296,Samlet!$C4257,Baggrundsvariable!$C$3:$C$296,Samlet!$E4257)</f>
        <v>5.1035954865004909</v>
      </c>
    </row>
    <row r="4258" spans="1:12">
      <c r="A4258">
        <v>9900</v>
      </c>
      <c r="B4258" t="s">
        <v>1217</v>
      </c>
      <c r="C4258">
        <v>813</v>
      </c>
      <c r="D4258" t="s">
        <v>1327</v>
      </c>
      <c r="E4258">
        <v>2019</v>
      </c>
      <c r="F4258" s="15">
        <f>IF(VLOOKUP(IF($A4258&lt;1500,'BM011'!$D$5,IF($A4258&lt;1800,'BM011'!$D$5,IF($A4258&lt;2000,'BM011'!$D$5,$A4258))),'BM011'!$D$5:$U$607,'BM011'!U$609,0)="BRUG KOM",VLOOKUP($C4258,'BM010'!$C$5:$T$102,'BM010'!T$104,0),VLOOKUP(IF($A4258&lt;1500,'BM011'!$D$5,IF($A4258&lt;1800,'BM011'!$D$5,IF($A4258&lt;2000,'BM011'!$D$5,$A4258))),'BM011'!$D$5:$U$607,'BM011'!U$609,0))</f>
        <v>7640</v>
      </c>
      <c r="G4258">
        <f>SUMIFS(Baggrundsvariable!D$3:D$296,Baggrundsvariable!$A$3:$A$296,Samlet!$C4258,Baggrundsvariable!$C$3:$C$296,Samlet!$E4258)</f>
        <v>214560</v>
      </c>
      <c r="H4258" s="8">
        <f>SUMIFS(Baggrundsvariable!E$3:E$296,Baggrundsvariable!$A$3:$A$296,Samlet!$C4258,Baggrundsvariable!$C$3:$C$296,Samlet!$E4258)</f>
        <v>0.6499999999999998</v>
      </c>
      <c r="I4258" s="8">
        <f>SUMIFS(Baggrundsvariable!F$3:F$296,Baggrundsvariable!$A$3:$A$296,Samlet!$C4258,Baggrundsvariable!$C$3:$C$296,Samlet!$E4258)</f>
        <v>4.2</v>
      </c>
      <c r="J4258" s="8">
        <f>SUMIFS(Baggrundsvariable!G$3:G$296,Baggrundsvariable!$A$3:$A$296,Samlet!$C4258,Baggrundsvariable!$C$3:$C$296,Samlet!$E4258)</f>
        <v>19.2</v>
      </c>
      <c r="K4258" s="8">
        <f>SUMIFS(Baggrundsvariable!H$3:H$296,Baggrundsvariable!$A$3:$A$296,Samlet!$C4258,Baggrundsvariable!$C$3:$C$296,Samlet!$E4258)</f>
        <v>12.9</v>
      </c>
      <c r="L4258" s="8">
        <f>SUMIFS(Baggrundsvariable!I$3:I$296,Baggrundsvariable!$A$3:$A$296,Samlet!$C4258,Baggrundsvariable!$C$3:$C$296,Samlet!$E4258)</f>
        <v>4.2989975543999934</v>
      </c>
    </row>
    <row r="4259" spans="1:12">
      <c r="A4259">
        <v>9900</v>
      </c>
      <c r="B4259" t="s">
        <v>1217</v>
      </c>
      <c r="C4259">
        <v>860</v>
      </c>
      <c r="D4259" t="s">
        <v>1330</v>
      </c>
      <c r="E4259">
        <v>2019</v>
      </c>
      <c r="F4259" s="15">
        <f>IF(VLOOKUP(IF($A4259&lt;1500,'BM011'!$D$5,IF($A4259&lt;1800,'BM011'!$D$5,IF($A4259&lt;2000,'BM011'!$D$5,$A4259))),'BM011'!$D$5:$U$607,'BM011'!U$609,0)="BRUG KOM",VLOOKUP($C4259,'BM010'!$C$5:$T$102,'BM010'!T$104,0),VLOOKUP(IF($A4259&lt;1500,'BM011'!$D$5,IF($A4259&lt;1800,'BM011'!$D$5,IF($A4259&lt;2000,'BM011'!$D$5,$A4259))),'BM011'!$D$5:$U$607,'BM011'!U$609,0))</f>
        <v>7640</v>
      </c>
      <c r="G4259">
        <f>SUMIFS(Baggrundsvariable!D$3:D$296,Baggrundsvariable!$A$3:$A$296,Samlet!$C4259,Baggrundsvariable!$C$3:$C$296,Samlet!$E4259)</f>
        <v>217772</v>
      </c>
      <c r="H4259" s="8">
        <f>SUMIFS(Baggrundsvariable!E$3:E$296,Baggrundsvariable!$A$3:$A$296,Samlet!$C4259,Baggrundsvariable!$C$3:$C$296,Samlet!$E4259)</f>
        <v>0.48333333333333339</v>
      </c>
      <c r="I4259" s="8">
        <f>SUMIFS(Baggrundsvariable!F$3:F$296,Baggrundsvariable!$A$3:$A$296,Samlet!$C4259,Baggrundsvariable!$C$3:$C$296,Samlet!$E4259)</f>
        <v>4.2</v>
      </c>
      <c r="J4259" s="8">
        <f>SUMIFS(Baggrundsvariable!G$3:G$296,Baggrundsvariable!$A$3:$A$296,Samlet!$C4259,Baggrundsvariable!$C$3:$C$296,Samlet!$E4259)</f>
        <v>20.5</v>
      </c>
      <c r="K4259" s="8">
        <f>SUMIFS(Baggrundsvariable!H$3:H$296,Baggrundsvariable!$A$3:$A$296,Samlet!$C4259,Baggrundsvariable!$C$3:$C$296,Samlet!$E4259)</f>
        <v>11.4</v>
      </c>
      <c r="L4259" s="8">
        <f>SUMIFS(Baggrundsvariable!I$3:I$296,Baggrundsvariable!$A$3:$A$296,Samlet!$C4259,Baggrundsvariable!$C$3:$C$296,Samlet!$E4259)</f>
        <v>5.1035954865004909</v>
      </c>
    </row>
    <row r="4260" spans="1:12">
      <c r="A4260">
        <v>9940</v>
      </c>
      <c r="B4260" t="s">
        <v>1218</v>
      </c>
      <c r="C4260">
        <v>825</v>
      </c>
      <c r="D4260" t="s">
        <v>1331</v>
      </c>
      <c r="E4260">
        <v>2019</v>
      </c>
      <c r="F4260" s="15">
        <f>IF(VLOOKUP(IF($A4260&lt;1500,'BM011'!$D$5,IF($A4260&lt;1800,'BM011'!$D$5,IF($A4260&lt;2000,'BM011'!$D$5,$A4260))),'BM011'!$D$5:$U$607,'BM011'!U$609,0)="BRUG KOM",VLOOKUP($C4260,'BM010'!$C$5:$T$102,'BM010'!T$104,0),VLOOKUP(IF($A4260&lt;1500,'BM011'!$D$5,IF($A4260&lt;1800,'BM011'!$D$5,IF($A4260&lt;2000,'BM011'!$D$5,$A4260))),'BM011'!$D$5:$U$607,'BM011'!U$609,0))</f>
        <v>6218.75</v>
      </c>
      <c r="G4260">
        <f>SUMIFS(Baggrundsvariable!D$3:D$296,Baggrundsvariable!$A$3:$A$296,Samlet!$C4260,Baggrundsvariable!$C$3:$C$296,Samlet!$E4260)</f>
        <v>200288</v>
      </c>
      <c r="H4260" s="8">
        <f>SUMIFS(Baggrundsvariable!E$3:E$296,Baggrundsvariable!$A$3:$A$296,Samlet!$C4260,Baggrundsvariable!$C$3:$C$296,Samlet!$E4260)</f>
        <v>0.44166666666666665</v>
      </c>
      <c r="I4260" s="8">
        <f>SUMIFS(Baggrundsvariable!F$3:F$296,Baggrundsvariable!$A$3:$A$296,Samlet!$C4260,Baggrundsvariable!$C$3:$C$296,Samlet!$E4260)</f>
        <v>0.6</v>
      </c>
      <c r="J4260" s="8">
        <f>SUMIFS(Baggrundsvariable!G$3:G$296,Baggrundsvariable!$A$3:$A$296,Samlet!$C4260,Baggrundsvariable!$C$3:$C$296,Samlet!$E4260)</f>
        <v>16.2</v>
      </c>
      <c r="K4260" s="8">
        <f>SUMIFS(Baggrundsvariable!H$3:H$296,Baggrundsvariable!$A$3:$A$296,Samlet!$C4260,Baggrundsvariable!$C$3:$C$296,Samlet!$E4260)</f>
        <v>16.3</v>
      </c>
      <c r="L4260" s="8">
        <f>SUMIFS(Baggrundsvariable!I$3:I$296,Baggrundsvariable!$A$3:$A$296,Samlet!$C4260,Baggrundsvariable!$C$3:$C$296,Samlet!$E4260)</f>
        <v>1.1891592920353982</v>
      </c>
    </row>
    <row r="4261" spans="1:12">
      <c r="A4261">
        <v>9970</v>
      </c>
      <c r="B4261" t="s">
        <v>1219</v>
      </c>
      <c r="C4261">
        <v>813</v>
      </c>
      <c r="D4261" t="s">
        <v>1327</v>
      </c>
      <c r="E4261">
        <v>2019</v>
      </c>
      <c r="F4261" s="15">
        <f>IF(VLOOKUP(IF($A4261&lt;1500,'BM011'!$D$5,IF($A4261&lt;1800,'BM011'!$D$5,IF($A4261&lt;2000,'BM011'!$D$5,$A4261))),'BM011'!$D$5:$U$607,'BM011'!U$609,0)="BRUG KOM",VLOOKUP($C4261,'BM010'!$C$5:$T$102,'BM010'!T$104,0),VLOOKUP(IF($A4261&lt;1500,'BM011'!$D$5,IF($A4261&lt;1800,'BM011'!$D$5,IF($A4261&lt;2000,'BM011'!$D$5,$A4261))),'BM011'!$D$5:$U$607,'BM011'!U$609,0))</f>
        <v>6252.666666666667</v>
      </c>
      <c r="G4261">
        <f>SUMIFS(Baggrundsvariable!D$3:D$296,Baggrundsvariable!$A$3:$A$296,Samlet!$C4261,Baggrundsvariable!$C$3:$C$296,Samlet!$E4261)</f>
        <v>214560</v>
      </c>
      <c r="H4261" s="8">
        <f>SUMIFS(Baggrundsvariable!E$3:E$296,Baggrundsvariable!$A$3:$A$296,Samlet!$C4261,Baggrundsvariable!$C$3:$C$296,Samlet!$E4261)</f>
        <v>0.6499999999999998</v>
      </c>
      <c r="I4261" s="8">
        <f>SUMIFS(Baggrundsvariable!F$3:F$296,Baggrundsvariable!$A$3:$A$296,Samlet!$C4261,Baggrundsvariable!$C$3:$C$296,Samlet!$E4261)</f>
        <v>4.2</v>
      </c>
      <c r="J4261" s="8">
        <f>SUMIFS(Baggrundsvariable!G$3:G$296,Baggrundsvariable!$A$3:$A$296,Samlet!$C4261,Baggrundsvariable!$C$3:$C$296,Samlet!$E4261)</f>
        <v>19.2</v>
      </c>
      <c r="K4261" s="8">
        <f>SUMIFS(Baggrundsvariable!H$3:H$296,Baggrundsvariable!$A$3:$A$296,Samlet!$C4261,Baggrundsvariable!$C$3:$C$296,Samlet!$E4261)</f>
        <v>12.9</v>
      </c>
      <c r="L4261" s="8">
        <f>SUMIFS(Baggrundsvariable!I$3:I$296,Baggrundsvariable!$A$3:$A$296,Samlet!$C4261,Baggrundsvariable!$C$3:$C$296,Samlet!$E4261)</f>
        <v>4.2989975543999934</v>
      </c>
    </row>
    <row r="4262" spans="1:12">
      <c r="A4262">
        <v>9981</v>
      </c>
      <c r="B4262" t="s">
        <v>1220</v>
      </c>
      <c r="C4262">
        <v>813</v>
      </c>
      <c r="D4262" t="s">
        <v>1327</v>
      </c>
      <c r="E4262">
        <v>2019</v>
      </c>
      <c r="F4262" s="15">
        <f>IF(VLOOKUP(IF($A4262&lt;1500,'BM011'!$D$5,IF($A4262&lt;1800,'BM011'!$D$5,IF($A4262&lt;2000,'BM011'!$D$5,$A4262))),'BM011'!$D$5:$U$607,'BM011'!U$609,0)="BRUG KOM",VLOOKUP($C4262,'BM010'!$C$5:$T$102,'BM010'!T$104,0),VLOOKUP(IF($A4262&lt;1500,'BM011'!$D$5,IF($A4262&lt;1800,'BM011'!$D$5,IF($A4262&lt;2000,'BM011'!$D$5,$A4262))),'BM011'!$D$5:$U$607,'BM011'!U$609,0))</f>
        <v>8695.75</v>
      </c>
      <c r="G4262">
        <f>SUMIFS(Baggrundsvariable!D$3:D$296,Baggrundsvariable!$A$3:$A$296,Samlet!$C4262,Baggrundsvariable!$C$3:$C$296,Samlet!$E4262)</f>
        <v>214560</v>
      </c>
      <c r="H4262" s="8">
        <f>SUMIFS(Baggrundsvariable!E$3:E$296,Baggrundsvariable!$A$3:$A$296,Samlet!$C4262,Baggrundsvariable!$C$3:$C$296,Samlet!$E4262)</f>
        <v>0.6499999999999998</v>
      </c>
      <c r="I4262" s="8">
        <f>SUMIFS(Baggrundsvariable!F$3:F$296,Baggrundsvariable!$A$3:$A$296,Samlet!$C4262,Baggrundsvariable!$C$3:$C$296,Samlet!$E4262)</f>
        <v>4.2</v>
      </c>
      <c r="J4262" s="8">
        <f>SUMIFS(Baggrundsvariable!G$3:G$296,Baggrundsvariable!$A$3:$A$296,Samlet!$C4262,Baggrundsvariable!$C$3:$C$296,Samlet!$E4262)</f>
        <v>19.2</v>
      </c>
      <c r="K4262" s="8">
        <f>SUMIFS(Baggrundsvariable!H$3:H$296,Baggrundsvariable!$A$3:$A$296,Samlet!$C4262,Baggrundsvariable!$C$3:$C$296,Samlet!$E4262)</f>
        <v>12.9</v>
      </c>
      <c r="L4262" s="8">
        <f>SUMIFS(Baggrundsvariable!I$3:I$296,Baggrundsvariable!$A$3:$A$296,Samlet!$C4262,Baggrundsvariable!$C$3:$C$296,Samlet!$E4262)</f>
        <v>4.2989975543999934</v>
      </c>
    </row>
    <row r="4263" spans="1:12">
      <c r="A4263">
        <v>9982</v>
      </c>
      <c r="B4263" t="s">
        <v>1221</v>
      </c>
      <c r="C4263">
        <v>813</v>
      </c>
      <c r="D4263" t="s">
        <v>1327</v>
      </c>
      <c r="E4263">
        <v>2019</v>
      </c>
      <c r="F4263" s="15">
        <f>IF(VLOOKUP(IF($A4263&lt;1500,'BM011'!$D$5,IF($A4263&lt;1800,'BM011'!$D$5,IF($A4263&lt;2000,'BM011'!$D$5,$A4263))),'BM011'!$D$5:$U$607,'BM011'!U$609,0)="BRUG KOM",VLOOKUP($C4263,'BM010'!$C$5:$T$102,'BM010'!T$104,0),VLOOKUP(IF($A4263&lt;1500,'BM011'!$D$5,IF($A4263&lt;1800,'BM011'!$D$5,IF($A4263&lt;2000,'BM011'!$D$5,$A4263))),'BM011'!$D$5:$U$607,'BM011'!U$609,0))</f>
        <v>6225</v>
      </c>
      <c r="G4263">
        <f>SUMIFS(Baggrundsvariable!D$3:D$296,Baggrundsvariable!$A$3:$A$296,Samlet!$C4263,Baggrundsvariable!$C$3:$C$296,Samlet!$E4263)</f>
        <v>214560</v>
      </c>
      <c r="H4263" s="8">
        <f>SUMIFS(Baggrundsvariable!E$3:E$296,Baggrundsvariable!$A$3:$A$296,Samlet!$C4263,Baggrundsvariable!$C$3:$C$296,Samlet!$E4263)</f>
        <v>0.6499999999999998</v>
      </c>
      <c r="I4263" s="8">
        <f>SUMIFS(Baggrundsvariable!F$3:F$296,Baggrundsvariable!$A$3:$A$296,Samlet!$C4263,Baggrundsvariable!$C$3:$C$296,Samlet!$E4263)</f>
        <v>4.2</v>
      </c>
      <c r="J4263" s="8">
        <f>SUMIFS(Baggrundsvariable!G$3:G$296,Baggrundsvariable!$A$3:$A$296,Samlet!$C4263,Baggrundsvariable!$C$3:$C$296,Samlet!$E4263)</f>
        <v>19.2</v>
      </c>
      <c r="K4263" s="8">
        <f>SUMIFS(Baggrundsvariable!H$3:H$296,Baggrundsvariable!$A$3:$A$296,Samlet!$C4263,Baggrundsvariable!$C$3:$C$296,Samlet!$E4263)</f>
        <v>12.9</v>
      </c>
      <c r="L4263" s="8">
        <f>SUMIFS(Baggrundsvariable!I$3:I$296,Baggrundsvariable!$A$3:$A$296,Samlet!$C4263,Baggrundsvariable!$C$3:$C$296,Samlet!$E4263)</f>
        <v>4.2989975543999934</v>
      </c>
    </row>
    <row r="4264" spans="1:12">
      <c r="A4264">
        <v>9982</v>
      </c>
      <c r="B4264" t="s">
        <v>1221</v>
      </c>
      <c r="C4264">
        <v>860</v>
      </c>
      <c r="D4264" t="s">
        <v>1330</v>
      </c>
      <c r="E4264">
        <v>2019</v>
      </c>
      <c r="F4264" s="15">
        <f>IF(VLOOKUP(IF($A4264&lt;1500,'BM011'!$D$5,IF($A4264&lt;1800,'BM011'!$D$5,IF($A4264&lt;2000,'BM011'!$D$5,$A4264))),'BM011'!$D$5:$U$607,'BM011'!U$609,0)="BRUG KOM",VLOOKUP($C4264,'BM010'!$C$5:$T$102,'BM010'!T$104,0),VLOOKUP(IF($A4264&lt;1500,'BM011'!$D$5,IF($A4264&lt;1800,'BM011'!$D$5,IF($A4264&lt;2000,'BM011'!$D$5,$A4264))),'BM011'!$D$5:$U$607,'BM011'!U$609,0))</f>
        <v>6225</v>
      </c>
      <c r="G4264">
        <f>SUMIFS(Baggrundsvariable!D$3:D$296,Baggrundsvariable!$A$3:$A$296,Samlet!$C4264,Baggrundsvariable!$C$3:$C$296,Samlet!$E4264)</f>
        <v>217772</v>
      </c>
      <c r="H4264" s="8">
        <f>SUMIFS(Baggrundsvariable!E$3:E$296,Baggrundsvariable!$A$3:$A$296,Samlet!$C4264,Baggrundsvariable!$C$3:$C$296,Samlet!$E4264)</f>
        <v>0.48333333333333339</v>
      </c>
      <c r="I4264" s="8">
        <f>SUMIFS(Baggrundsvariable!F$3:F$296,Baggrundsvariable!$A$3:$A$296,Samlet!$C4264,Baggrundsvariable!$C$3:$C$296,Samlet!$E4264)</f>
        <v>4.2</v>
      </c>
      <c r="J4264" s="8">
        <f>SUMIFS(Baggrundsvariable!G$3:G$296,Baggrundsvariable!$A$3:$A$296,Samlet!$C4264,Baggrundsvariable!$C$3:$C$296,Samlet!$E4264)</f>
        <v>20.5</v>
      </c>
      <c r="K4264" s="8">
        <f>SUMIFS(Baggrundsvariable!H$3:H$296,Baggrundsvariable!$A$3:$A$296,Samlet!$C4264,Baggrundsvariable!$C$3:$C$296,Samlet!$E4264)</f>
        <v>11.4</v>
      </c>
      <c r="L4264" s="8">
        <f>SUMIFS(Baggrundsvariable!I$3:I$296,Baggrundsvariable!$A$3:$A$296,Samlet!$C4264,Baggrundsvariable!$C$3:$C$296,Samlet!$E4264)</f>
        <v>5.1035954865004909</v>
      </c>
    </row>
    <row r="4265" spans="1:12">
      <c r="A4265">
        <v>9990</v>
      </c>
      <c r="B4265" t="s">
        <v>1222</v>
      </c>
      <c r="C4265">
        <v>813</v>
      </c>
      <c r="D4265" t="s">
        <v>1327</v>
      </c>
      <c r="E4265">
        <v>2019</v>
      </c>
      <c r="F4265" s="15">
        <f>IF(VLOOKUP(IF($A4265&lt;1500,'BM011'!$D$5,IF($A4265&lt;1800,'BM011'!$D$5,IF($A4265&lt;2000,'BM011'!$D$5,$A4265))),'BM011'!$D$5:$U$607,'BM011'!U$609,0)="BRUG KOM",VLOOKUP($C4265,'BM010'!$C$5:$T$102,'BM010'!T$104,0),VLOOKUP(IF($A4265&lt;1500,'BM011'!$D$5,IF($A4265&lt;1800,'BM011'!$D$5,IF($A4265&lt;2000,'BM011'!$D$5,$A4265))),'BM011'!$D$5:$U$607,'BM011'!U$609,0))</f>
        <v>16241.75</v>
      </c>
      <c r="G4265">
        <f>SUMIFS(Baggrundsvariable!D$3:D$296,Baggrundsvariable!$A$3:$A$296,Samlet!$C4265,Baggrundsvariable!$C$3:$C$296,Samlet!$E4265)</f>
        <v>214560</v>
      </c>
      <c r="H4265" s="8">
        <f>SUMIFS(Baggrundsvariable!E$3:E$296,Baggrundsvariable!$A$3:$A$296,Samlet!$C4265,Baggrundsvariable!$C$3:$C$296,Samlet!$E4265)</f>
        <v>0.6499999999999998</v>
      </c>
      <c r="I4265" s="8">
        <f>SUMIFS(Baggrundsvariable!F$3:F$296,Baggrundsvariable!$A$3:$A$296,Samlet!$C4265,Baggrundsvariable!$C$3:$C$296,Samlet!$E4265)</f>
        <v>4.2</v>
      </c>
      <c r="J4265" s="8">
        <f>SUMIFS(Baggrundsvariable!G$3:G$296,Baggrundsvariable!$A$3:$A$296,Samlet!$C4265,Baggrundsvariable!$C$3:$C$296,Samlet!$E4265)</f>
        <v>19.2</v>
      </c>
      <c r="K4265" s="8">
        <f>SUMIFS(Baggrundsvariable!H$3:H$296,Baggrundsvariable!$A$3:$A$296,Samlet!$C4265,Baggrundsvariable!$C$3:$C$296,Samlet!$E4265)</f>
        <v>12.9</v>
      </c>
      <c r="L4265" s="8">
        <f>SUMIFS(Baggrundsvariable!I$3:I$296,Baggrundsvariable!$A$3:$A$296,Samlet!$C4265,Baggrundsvariable!$C$3:$C$296,Samlet!$E4265)</f>
        <v>4.2989975543999934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9D2F-66F7-AF4C-B2E9-3C275A2D754C}">
  <dimension ref="A1:E1360"/>
  <sheetViews>
    <sheetView workbookViewId="0">
      <selection activeCell="A591" activeCellId="1" sqref="A589:XFD589 A591:XFD591"/>
    </sheetView>
  </sheetViews>
  <sheetFormatPr baseColWidth="10" defaultRowHeight="15"/>
  <sheetData>
    <row r="1" spans="1:5">
      <c r="A1" t="s">
        <v>1223</v>
      </c>
      <c r="B1" t="s">
        <v>1224</v>
      </c>
      <c r="C1" t="s">
        <v>1226</v>
      </c>
      <c r="D1" t="s">
        <v>1332</v>
      </c>
      <c r="E1" t="s">
        <v>1227</v>
      </c>
    </row>
    <row r="2" spans="1:5">
      <c r="A2">
        <v>1000</v>
      </c>
      <c r="B2" t="s">
        <v>617</v>
      </c>
      <c r="C2">
        <v>101</v>
      </c>
      <c r="D2" t="s">
        <v>1232</v>
      </c>
      <c r="E2">
        <v>2011</v>
      </c>
    </row>
    <row r="3" spans="1:5">
      <c r="A3">
        <v>1050</v>
      </c>
      <c r="B3" t="s">
        <v>617</v>
      </c>
      <c r="C3">
        <v>101</v>
      </c>
      <c r="D3" t="s">
        <v>1232</v>
      </c>
      <c r="E3">
        <v>2011</v>
      </c>
    </row>
    <row r="4" spans="1:5">
      <c r="A4">
        <v>1051</v>
      </c>
      <c r="B4" t="s">
        <v>617</v>
      </c>
      <c r="C4">
        <v>101</v>
      </c>
      <c r="D4" t="s">
        <v>1232</v>
      </c>
      <c r="E4">
        <v>2011</v>
      </c>
    </row>
    <row r="5" spans="1:5">
      <c r="A5">
        <v>1052</v>
      </c>
      <c r="B5" t="s">
        <v>617</v>
      </c>
      <c r="C5">
        <v>101</v>
      </c>
      <c r="D5" t="s">
        <v>1232</v>
      </c>
      <c r="E5">
        <v>2011</v>
      </c>
    </row>
    <row r="6" spans="1:5">
      <c r="A6">
        <v>1053</v>
      </c>
      <c r="B6" t="s">
        <v>617</v>
      </c>
      <c r="C6">
        <v>101</v>
      </c>
      <c r="D6" t="s">
        <v>1232</v>
      </c>
      <c r="E6">
        <v>2011</v>
      </c>
    </row>
    <row r="7" spans="1:5">
      <c r="A7">
        <v>1054</v>
      </c>
      <c r="B7" t="s">
        <v>617</v>
      </c>
      <c r="C7">
        <v>101</v>
      </c>
      <c r="D7" t="s">
        <v>1232</v>
      </c>
      <c r="E7">
        <v>2011</v>
      </c>
    </row>
    <row r="8" spans="1:5">
      <c r="A8">
        <v>1055</v>
      </c>
      <c r="B8" t="s">
        <v>617</v>
      </c>
      <c r="C8">
        <v>101</v>
      </c>
      <c r="D8" t="s">
        <v>1232</v>
      </c>
      <c r="E8">
        <v>2011</v>
      </c>
    </row>
    <row r="9" spans="1:5">
      <c r="A9">
        <v>1056</v>
      </c>
      <c r="B9" t="s">
        <v>617</v>
      </c>
      <c r="C9">
        <v>101</v>
      </c>
      <c r="D9" t="s">
        <v>1232</v>
      </c>
      <c r="E9">
        <v>2011</v>
      </c>
    </row>
    <row r="10" spans="1:5">
      <c r="A10">
        <v>1057</v>
      </c>
      <c r="B10" t="s">
        <v>617</v>
      </c>
      <c r="C10">
        <v>101</v>
      </c>
      <c r="D10" t="s">
        <v>1232</v>
      </c>
      <c r="E10">
        <v>2011</v>
      </c>
    </row>
    <row r="11" spans="1:5">
      <c r="A11">
        <v>1058</v>
      </c>
      <c r="B11" t="s">
        <v>617</v>
      </c>
      <c r="C11">
        <v>101</v>
      </c>
      <c r="D11" t="s">
        <v>1232</v>
      </c>
      <c r="E11">
        <v>2011</v>
      </c>
    </row>
    <row r="12" spans="1:5">
      <c r="A12">
        <v>1059</v>
      </c>
      <c r="B12" t="s">
        <v>617</v>
      </c>
      <c r="C12">
        <v>101</v>
      </c>
      <c r="D12" t="s">
        <v>1232</v>
      </c>
      <c r="E12">
        <v>2011</v>
      </c>
    </row>
    <row r="13" spans="1:5">
      <c r="A13">
        <v>1060</v>
      </c>
      <c r="B13" t="s">
        <v>617</v>
      </c>
      <c r="C13">
        <v>101</v>
      </c>
      <c r="D13" t="s">
        <v>1232</v>
      </c>
      <c r="E13">
        <v>2011</v>
      </c>
    </row>
    <row r="14" spans="1:5">
      <c r="A14">
        <v>1061</v>
      </c>
      <c r="B14" t="s">
        <v>617</v>
      </c>
      <c r="C14">
        <v>101</v>
      </c>
      <c r="D14" t="s">
        <v>1232</v>
      </c>
      <c r="E14">
        <v>2011</v>
      </c>
    </row>
    <row r="15" spans="1:5">
      <c r="A15">
        <v>1062</v>
      </c>
      <c r="B15" t="s">
        <v>617</v>
      </c>
      <c r="C15">
        <v>101</v>
      </c>
      <c r="D15" t="s">
        <v>1232</v>
      </c>
      <c r="E15">
        <v>2011</v>
      </c>
    </row>
    <row r="16" spans="1:5">
      <c r="A16">
        <v>1063</v>
      </c>
      <c r="B16" t="s">
        <v>617</v>
      </c>
      <c r="C16">
        <v>101</v>
      </c>
      <c r="D16" t="s">
        <v>1232</v>
      </c>
      <c r="E16">
        <v>2011</v>
      </c>
    </row>
    <row r="17" spans="1:5">
      <c r="A17">
        <v>1064</v>
      </c>
      <c r="B17" t="s">
        <v>617</v>
      </c>
      <c r="C17">
        <v>101</v>
      </c>
      <c r="D17" t="s">
        <v>1232</v>
      </c>
      <c r="E17">
        <v>2011</v>
      </c>
    </row>
    <row r="18" spans="1:5">
      <c r="A18">
        <v>1065</v>
      </c>
      <c r="B18" t="s">
        <v>617</v>
      </c>
      <c r="C18">
        <v>101</v>
      </c>
      <c r="D18" t="s">
        <v>1232</v>
      </c>
      <c r="E18">
        <v>2011</v>
      </c>
    </row>
    <row r="19" spans="1:5">
      <c r="A19">
        <v>1066</v>
      </c>
      <c r="B19" t="s">
        <v>617</v>
      </c>
      <c r="C19">
        <v>101</v>
      </c>
      <c r="D19" t="s">
        <v>1232</v>
      </c>
      <c r="E19">
        <v>2011</v>
      </c>
    </row>
    <row r="20" spans="1:5">
      <c r="A20">
        <v>1067</v>
      </c>
      <c r="B20" t="s">
        <v>617</v>
      </c>
      <c r="C20">
        <v>101</v>
      </c>
      <c r="D20" t="s">
        <v>1232</v>
      </c>
      <c r="E20">
        <v>2011</v>
      </c>
    </row>
    <row r="21" spans="1:5">
      <c r="A21">
        <v>1068</v>
      </c>
      <c r="B21" t="s">
        <v>617</v>
      </c>
      <c r="C21">
        <v>101</v>
      </c>
      <c r="D21" t="s">
        <v>1232</v>
      </c>
      <c r="E21">
        <v>2011</v>
      </c>
    </row>
    <row r="22" spans="1:5">
      <c r="A22">
        <v>1069</v>
      </c>
      <c r="B22" t="s">
        <v>617</v>
      </c>
      <c r="C22">
        <v>101</v>
      </c>
      <c r="D22" t="s">
        <v>1232</v>
      </c>
      <c r="E22">
        <v>2011</v>
      </c>
    </row>
    <row r="23" spans="1:5">
      <c r="A23">
        <v>1070</v>
      </c>
      <c r="B23" t="s">
        <v>617</v>
      </c>
      <c r="C23">
        <v>101</v>
      </c>
      <c r="D23" t="s">
        <v>1232</v>
      </c>
      <c r="E23">
        <v>2011</v>
      </c>
    </row>
    <row r="24" spans="1:5">
      <c r="A24">
        <v>1071</v>
      </c>
      <c r="B24" t="s">
        <v>617</v>
      </c>
      <c r="C24">
        <v>101</v>
      </c>
      <c r="D24" t="s">
        <v>1232</v>
      </c>
      <c r="E24">
        <v>2011</v>
      </c>
    </row>
    <row r="25" spans="1:5">
      <c r="A25">
        <v>1072</v>
      </c>
      <c r="B25" t="s">
        <v>617</v>
      </c>
      <c r="C25">
        <v>101</v>
      </c>
      <c r="D25" t="s">
        <v>1232</v>
      </c>
      <c r="E25">
        <v>2011</v>
      </c>
    </row>
    <row r="26" spans="1:5">
      <c r="A26">
        <v>1073</v>
      </c>
      <c r="B26" t="s">
        <v>617</v>
      </c>
      <c r="C26">
        <v>101</v>
      </c>
      <c r="D26" t="s">
        <v>1232</v>
      </c>
      <c r="E26">
        <v>2011</v>
      </c>
    </row>
    <row r="27" spans="1:5">
      <c r="A27">
        <v>1074</v>
      </c>
      <c r="B27" t="s">
        <v>617</v>
      </c>
      <c r="C27">
        <v>101</v>
      </c>
      <c r="D27" t="s">
        <v>1232</v>
      </c>
      <c r="E27">
        <v>2011</v>
      </c>
    </row>
    <row r="28" spans="1:5">
      <c r="A28">
        <v>1092</v>
      </c>
      <c r="B28" t="s">
        <v>617</v>
      </c>
      <c r="C28">
        <v>101</v>
      </c>
      <c r="D28" t="s">
        <v>1232</v>
      </c>
      <c r="E28">
        <v>2011</v>
      </c>
    </row>
    <row r="29" spans="1:5">
      <c r="A29">
        <v>1093</v>
      </c>
      <c r="B29" t="s">
        <v>617</v>
      </c>
      <c r="C29">
        <v>101</v>
      </c>
      <c r="D29" t="s">
        <v>1232</v>
      </c>
      <c r="E29">
        <v>2011</v>
      </c>
    </row>
    <row r="30" spans="1:5">
      <c r="A30">
        <v>1095</v>
      </c>
      <c r="B30" t="s">
        <v>617</v>
      </c>
      <c r="C30">
        <v>101</v>
      </c>
      <c r="D30" t="s">
        <v>1232</v>
      </c>
      <c r="E30">
        <v>2011</v>
      </c>
    </row>
    <row r="31" spans="1:5">
      <c r="A31">
        <v>1098</v>
      </c>
      <c r="B31" t="s">
        <v>617</v>
      </c>
      <c r="C31">
        <v>101</v>
      </c>
      <c r="D31" t="s">
        <v>1232</v>
      </c>
      <c r="E31">
        <v>2011</v>
      </c>
    </row>
    <row r="32" spans="1:5">
      <c r="A32">
        <v>1100</v>
      </c>
      <c r="B32" t="s">
        <v>617</v>
      </c>
      <c r="C32">
        <v>101</v>
      </c>
      <c r="D32" t="s">
        <v>1232</v>
      </c>
      <c r="E32">
        <v>2011</v>
      </c>
    </row>
    <row r="33" spans="1:5">
      <c r="A33">
        <v>1101</v>
      </c>
      <c r="B33" t="s">
        <v>617</v>
      </c>
      <c r="C33">
        <v>101</v>
      </c>
      <c r="D33" t="s">
        <v>1232</v>
      </c>
      <c r="E33">
        <v>2011</v>
      </c>
    </row>
    <row r="34" spans="1:5">
      <c r="A34">
        <v>1102</v>
      </c>
      <c r="B34" t="s">
        <v>617</v>
      </c>
      <c r="C34">
        <v>101</v>
      </c>
      <c r="D34" t="s">
        <v>1232</v>
      </c>
      <c r="E34">
        <v>2011</v>
      </c>
    </row>
    <row r="35" spans="1:5">
      <c r="A35">
        <v>1103</v>
      </c>
      <c r="B35" t="s">
        <v>617</v>
      </c>
      <c r="C35">
        <v>101</v>
      </c>
      <c r="D35" t="s">
        <v>1232</v>
      </c>
      <c r="E35">
        <v>2011</v>
      </c>
    </row>
    <row r="36" spans="1:5">
      <c r="A36">
        <v>1104</v>
      </c>
      <c r="B36" t="s">
        <v>617</v>
      </c>
      <c r="C36">
        <v>101</v>
      </c>
      <c r="D36" t="s">
        <v>1232</v>
      </c>
      <c r="E36">
        <v>2011</v>
      </c>
    </row>
    <row r="37" spans="1:5">
      <c r="A37">
        <v>1105</v>
      </c>
      <c r="B37" t="s">
        <v>617</v>
      </c>
      <c r="C37">
        <v>101</v>
      </c>
      <c r="D37" t="s">
        <v>1232</v>
      </c>
      <c r="E37">
        <v>2011</v>
      </c>
    </row>
    <row r="38" spans="1:5">
      <c r="A38">
        <v>1106</v>
      </c>
      <c r="B38" t="s">
        <v>617</v>
      </c>
      <c r="C38">
        <v>101</v>
      </c>
      <c r="D38" t="s">
        <v>1232</v>
      </c>
      <c r="E38">
        <v>2011</v>
      </c>
    </row>
    <row r="39" spans="1:5">
      <c r="A39">
        <v>1107</v>
      </c>
      <c r="B39" t="s">
        <v>617</v>
      </c>
      <c r="C39">
        <v>101</v>
      </c>
      <c r="D39" t="s">
        <v>1232</v>
      </c>
      <c r="E39">
        <v>2011</v>
      </c>
    </row>
    <row r="40" spans="1:5">
      <c r="A40">
        <v>1110</v>
      </c>
      <c r="B40" t="s">
        <v>617</v>
      </c>
      <c r="C40">
        <v>101</v>
      </c>
      <c r="D40" t="s">
        <v>1232</v>
      </c>
      <c r="E40">
        <v>2011</v>
      </c>
    </row>
    <row r="41" spans="1:5">
      <c r="A41">
        <v>1111</v>
      </c>
      <c r="B41" t="s">
        <v>617</v>
      </c>
      <c r="C41">
        <v>101</v>
      </c>
      <c r="D41" t="s">
        <v>1232</v>
      </c>
      <c r="E41">
        <v>2011</v>
      </c>
    </row>
    <row r="42" spans="1:5">
      <c r="A42">
        <v>1112</v>
      </c>
      <c r="B42" t="s">
        <v>617</v>
      </c>
      <c r="C42">
        <v>101</v>
      </c>
      <c r="D42" t="s">
        <v>1232</v>
      </c>
      <c r="E42">
        <v>2011</v>
      </c>
    </row>
    <row r="43" spans="1:5">
      <c r="A43">
        <v>1113</v>
      </c>
      <c r="B43" t="s">
        <v>617</v>
      </c>
      <c r="C43">
        <v>101</v>
      </c>
      <c r="D43" t="s">
        <v>1232</v>
      </c>
      <c r="E43">
        <v>2011</v>
      </c>
    </row>
    <row r="44" spans="1:5">
      <c r="A44">
        <v>1114</v>
      </c>
      <c r="B44" t="s">
        <v>617</v>
      </c>
      <c r="C44">
        <v>101</v>
      </c>
      <c r="D44" t="s">
        <v>1232</v>
      </c>
      <c r="E44">
        <v>2011</v>
      </c>
    </row>
    <row r="45" spans="1:5">
      <c r="A45">
        <v>1115</v>
      </c>
      <c r="B45" t="s">
        <v>617</v>
      </c>
      <c r="C45">
        <v>101</v>
      </c>
      <c r="D45" t="s">
        <v>1232</v>
      </c>
      <c r="E45">
        <v>2011</v>
      </c>
    </row>
    <row r="46" spans="1:5">
      <c r="A46">
        <v>1116</v>
      </c>
      <c r="B46" t="s">
        <v>617</v>
      </c>
      <c r="C46">
        <v>101</v>
      </c>
      <c r="D46" t="s">
        <v>1232</v>
      </c>
      <c r="E46">
        <v>2011</v>
      </c>
    </row>
    <row r="47" spans="1:5">
      <c r="A47">
        <v>1117</v>
      </c>
      <c r="B47" t="s">
        <v>617</v>
      </c>
      <c r="C47">
        <v>101</v>
      </c>
      <c r="D47" t="s">
        <v>1232</v>
      </c>
      <c r="E47">
        <v>2011</v>
      </c>
    </row>
    <row r="48" spans="1:5">
      <c r="A48">
        <v>1118</v>
      </c>
      <c r="B48" t="s">
        <v>617</v>
      </c>
      <c r="C48">
        <v>101</v>
      </c>
      <c r="D48" t="s">
        <v>1232</v>
      </c>
      <c r="E48">
        <v>2011</v>
      </c>
    </row>
    <row r="49" spans="1:5">
      <c r="A49">
        <v>1119</v>
      </c>
      <c r="B49" t="s">
        <v>617</v>
      </c>
      <c r="C49">
        <v>101</v>
      </c>
      <c r="D49" t="s">
        <v>1232</v>
      </c>
      <c r="E49">
        <v>2011</v>
      </c>
    </row>
    <row r="50" spans="1:5">
      <c r="A50">
        <v>1120</v>
      </c>
      <c r="B50" t="s">
        <v>617</v>
      </c>
      <c r="C50">
        <v>101</v>
      </c>
      <c r="D50" t="s">
        <v>1232</v>
      </c>
      <c r="E50">
        <v>2011</v>
      </c>
    </row>
    <row r="51" spans="1:5">
      <c r="A51">
        <v>1121</v>
      </c>
      <c r="B51" t="s">
        <v>617</v>
      </c>
      <c r="C51">
        <v>101</v>
      </c>
      <c r="D51" t="s">
        <v>1232</v>
      </c>
      <c r="E51">
        <v>2011</v>
      </c>
    </row>
    <row r="52" spans="1:5">
      <c r="A52">
        <v>1122</v>
      </c>
      <c r="B52" t="s">
        <v>617</v>
      </c>
      <c r="C52">
        <v>101</v>
      </c>
      <c r="D52" t="s">
        <v>1232</v>
      </c>
      <c r="E52">
        <v>2011</v>
      </c>
    </row>
    <row r="53" spans="1:5">
      <c r="A53">
        <v>1123</v>
      </c>
      <c r="B53" t="s">
        <v>617</v>
      </c>
      <c r="C53">
        <v>101</v>
      </c>
      <c r="D53" t="s">
        <v>1232</v>
      </c>
      <c r="E53">
        <v>2011</v>
      </c>
    </row>
    <row r="54" spans="1:5">
      <c r="A54">
        <v>1124</v>
      </c>
      <c r="B54" t="s">
        <v>617</v>
      </c>
      <c r="C54">
        <v>101</v>
      </c>
      <c r="D54" t="s">
        <v>1232</v>
      </c>
      <c r="E54">
        <v>2011</v>
      </c>
    </row>
    <row r="55" spans="1:5">
      <c r="A55">
        <v>1125</v>
      </c>
      <c r="B55" t="s">
        <v>617</v>
      </c>
      <c r="C55">
        <v>101</v>
      </c>
      <c r="D55" t="s">
        <v>1232</v>
      </c>
      <c r="E55">
        <v>2011</v>
      </c>
    </row>
    <row r="56" spans="1:5">
      <c r="A56">
        <v>1126</v>
      </c>
      <c r="B56" t="s">
        <v>617</v>
      </c>
      <c r="C56">
        <v>101</v>
      </c>
      <c r="D56" t="s">
        <v>1232</v>
      </c>
      <c r="E56">
        <v>2011</v>
      </c>
    </row>
    <row r="57" spans="1:5">
      <c r="A57">
        <v>1127</v>
      </c>
      <c r="B57" t="s">
        <v>617</v>
      </c>
      <c r="C57">
        <v>101</v>
      </c>
      <c r="D57" t="s">
        <v>1232</v>
      </c>
      <c r="E57">
        <v>2011</v>
      </c>
    </row>
    <row r="58" spans="1:5">
      <c r="A58">
        <v>1128</v>
      </c>
      <c r="B58" t="s">
        <v>617</v>
      </c>
      <c r="C58">
        <v>101</v>
      </c>
      <c r="D58" t="s">
        <v>1232</v>
      </c>
      <c r="E58">
        <v>2011</v>
      </c>
    </row>
    <row r="59" spans="1:5">
      <c r="A59">
        <v>1129</v>
      </c>
      <c r="B59" t="s">
        <v>617</v>
      </c>
      <c r="C59">
        <v>101</v>
      </c>
      <c r="D59" t="s">
        <v>1232</v>
      </c>
      <c r="E59">
        <v>2011</v>
      </c>
    </row>
    <row r="60" spans="1:5">
      <c r="A60">
        <v>1130</v>
      </c>
      <c r="B60" t="s">
        <v>617</v>
      </c>
      <c r="C60">
        <v>101</v>
      </c>
      <c r="D60" t="s">
        <v>1232</v>
      </c>
      <c r="E60">
        <v>2011</v>
      </c>
    </row>
    <row r="61" spans="1:5">
      <c r="A61">
        <v>1131</v>
      </c>
      <c r="B61" t="s">
        <v>617</v>
      </c>
      <c r="C61">
        <v>101</v>
      </c>
      <c r="D61" t="s">
        <v>1232</v>
      </c>
      <c r="E61">
        <v>2011</v>
      </c>
    </row>
    <row r="62" spans="1:5">
      <c r="A62">
        <v>1140</v>
      </c>
      <c r="B62" t="s">
        <v>617</v>
      </c>
      <c r="C62">
        <v>101</v>
      </c>
      <c r="D62" t="s">
        <v>1232</v>
      </c>
      <c r="E62">
        <v>2011</v>
      </c>
    </row>
    <row r="63" spans="1:5">
      <c r="A63">
        <v>1147</v>
      </c>
      <c r="B63" t="s">
        <v>617</v>
      </c>
      <c r="C63">
        <v>101</v>
      </c>
      <c r="D63" t="s">
        <v>1232</v>
      </c>
      <c r="E63">
        <v>2011</v>
      </c>
    </row>
    <row r="64" spans="1:5">
      <c r="A64">
        <v>1148</v>
      </c>
      <c r="B64" t="s">
        <v>617</v>
      </c>
      <c r="C64">
        <v>101</v>
      </c>
      <c r="D64" t="s">
        <v>1232</v>
      </c>
      <c r="E64">
        <v>2011</v>
      </c>
    </row>
    <row r="65" spans="1:5">
      <c r="A65">
        <v>1150</v>
      </c>
      <c r="B65" t="s">
        <v>617</v>
      </c>
      <c r="C65">
        <v>101</v>
      </c>
      <c r="D65" t="s">
        <v>1232</v>
      </c>
      <c r="E65">
        <v>2011</v>
      </c>
    </row>
    <row r="66" spans="1:5">
      <c r="A66">
        <v>1151</v>
      </c>
      <c r="B66" t="s">
        <v>617</v>
      </c>
      <c r="C66">
        <v>101</v>
      </c>
      <c r="D66" t="s">
        <v>1232</v>
      </c>
      <c r="E66">
        <v>2011</v>
      </c>
    </row>
    <row r="67" spans="1:5">
      <c r="A67">
        <v>1152</v>
      </c>
      <c r="B67" t="s">
        <v>617</v>
      </c>
      <c r="C67">
        <v>101</v>
      </c>
      <c r="D67" t="s">
        <v>1232</v>
      </c>
      <c r="E67">
        <v>2011</v>
      </c>
    </row>
    <row r="68" spans="1:5">
      <c r="A68">
        <v>1153</v>
      </c>
      <c r="B68" t="s">
        <v>617</v>
      </c>
      <c r="C68">
        <v>101</v>
      </c>
      <c r="D68" t="s">
        <v>1232</v>
      </c>
      <c r="E68">
        <v>2011</v>
      </c>
    </row>
    <row r="69" spans="1:5">
      <c r="A69">
        <v>1154</v>
      </c>
      <c r="B69" t="s">
        <v>617</v>
      </c>
      <c r="C69">
        <v>101</v>
      </c>
      <c r="D69" t="s">
        <v>1232</v>
      </c>
      <c r="E69">
        <v>2011</v>
      </c>
    </row>
    <row r="70" spans="1:5">
      <c r="A70">
        <v>1155</v>
      </c>
      <c r="B70" t="s">
        <v>617</v>
      </c>
      <c r="C70">
        <v>101</v>
      </c>
      <c r="D70" t="s">
        <v>1232</v>
      </c>
      <c r="E70">
        <v>2011</v>
      </c>
    </row>
    <row r="71" spans="1:5">
      <c r="A71">
        <v>1156</v>
      </c>
      <c r="B71" t="s">
        <v>617</v>
      </c>
      <c r="C71">
        <v>101</v>
      </c>
      <c r="D71" t="s">
        <v>1232</v>
      </c>
      <c r="E71">
        <v>2011</v>
      </c>
    </row>
    <row r="72" spans="1:5">
      <c r="A72">
        <v>1157</v>
      </c>
      <c r="B72" t="s">
        <v>617</v>
      </c>
      <c r="C72">
        <v>101</v>
      </c>
      <c r="D72" t="s">
        <v>1232</v>
      </c>
      <c r="E72">
        <v>2011</v>
      </c>
    </row>
    <row r="73" spans="1:5">
      <c r="A73">
        <v>1158</v>
      </c>
      <c r="B73" t="s">
        <v>617</v>
      </c>
      <c r="C73">
        <v>101</v>
      </c>
      <c r="D73" t="s">
        <v>1232</v>
      </c>
      <c r="E73">
        <v>2011</v>
      </c>
    </row>
    <row r="74" spans="1:5">
      <c r="A74">
        <v>1159</v>
      </c>
      <c r="B74" t="s">
        <v>617</v>
      </c>
      <c r="C74">
        <v>101</v>
      </c>
      <c r="D74" t="s">
        <v>1232</v>
      </c>
      <c r="E74">
        <v>2011</v>
      </c>
    </row>
    <row r="75" spans="1:5">
      <c r="A75">
        <v>1160</v>
      </c>
      <c r="B75" t="s">
        <v>617</v>
      </c>
      <c r="C75">
        <v>101</v>
      </c>
      <c r="D75" t="s">
        <v>1232</v>
      </c>
      <c r="E75">
        <v>2011</v>
      </c>
    </row>
    <row r="76" spans="1:5">
      <c r="A76">
        <v>1161</v>
      </c>
      <c r="B76" t="s">
        <v>617</v>
      </c>
      <c r="C76">
        <v>101</v>
      </c>
      <c r="D76" t="s">
        <v>1232</v>
      </c>
      <c r="E76">
        <v>2011</v>
      </c>
    </row>
    <row r="77" spans="1:5">
      <c r="A77">
        <v>1162</v>
      </c>
      <c r="B77" t="s">
        <v>617</v>
      </c>
      <c r="C77">
        <v>101</v>
      </c>
      <c r="D77" t="s">
        <v>1232</v>
      </c>
      <c r="E77">
        <v>2011</v>
      </c>
    </row>
    <row r="78" spans="1:5">
      <c r="A78">
        <v>1164</v>
      </c>
      <c r="B78" t="s">
        <v>617</v>
      </c>
      <c r="C78">
        <v>101</v>
      </c>
      <c r="D78" t="s">
        <v>1232</v>
      </c>
      <c r="E78">
        <v>2011</v>
      </c>
    </row>
    <row r="79" spans="1:5">
      <c r="A79">
        <v>1165</v>
      </c>
      <c r="B79" t="s">
        <v>617</v>
      </c>
      <c r="C79">
        <v>101</v>
      </c>
      <c r="D79" t="s">
        <v>1232</v>
      </c>
      <c r="E79">
        <v>2011</v>
      </c>
    </row>
    <row r="80" spans="1:5">
      <c r="A80">
        <v>1166</v>
      </c>
      <c r="B80" t="s">
        <v>617</v>
      </c>
      <c r="C80">
        <v>101</v>
      </c>
      <c r="D80" t="s">
        <v>1232</v>
      </c>
      <c r="E80">
        <v>2011</v>
      </c>
    </row>
    <row r="81" spans="1:5">
      <c r="A81">
        <v>1167</v>
      </c>
      <c r="B81" t="s">
        <v>617</v>
      </c>
      <c r="C81">
        <v>101</v>
      </c>
      <c r="D81" t="s">
        <v>1232</v>
      </c>
      <c r="E81">
        <v>2011</v>
      </c>
    </row>
    <row r="82" spans="1:5">
      <c r="A82">
        <v>1168</v>
      </c>
      <c r="B82" t="s">
        <v>617</v>
      </c>
      <c r="C82">
        <v>101</v>
      </c>
      <c r="D82" t="s">
        <v>1232</v>
      </c>
      <c r="E82">
        <v>2011</v>
      </c>
    </row>
    <row r="83" spans="1:5">
      <c r="A83">
        <v>1169</v>
      </c>
      <c r="B83" t="s">
        <v>617</v>
      </c>
      <c r="C83">
        <v>101</v>
      </c>
      <c r="D83" t="s">
        <v>1232</v>
      </c>
      <c r="E83">
        <v>2011</v>
      </c>
    </row>
    <row r="84" spans="1:5">
      <c r="A84">
        <v>1170</v>
      </c>
      <c r="B84" t="s">
        <v>617</v>
      </c>
      <c r="C84">
        <v>101</v>
      </c>
      <c r="D84" t="s">
        <v>1232</v>
      </c>
      <c r="E84">
        <v>2011</v>
      </c>
    </row>
    <row r="85" spans="1:5">
      <c r="A85">
        <v>1171</v>
      </c>
      <c r="B85" t="s">
        <v>617</v>
      </c>
      <c r="C85">
        <v>101</v>
      </c>
      <c r="D85" t="s">
        <v>1232</v>
      </c>
      <c r="E85">
        <v>2011</v>
      </c>
    </row>
    <row r="86" spans="1:5">
      <c r="A86">
        <v>1172</v>
      </c>
      <c r="B86" t="s">
        <v>617</v>
      </c>
      <c r="C86">
        <v>101</v>
      </c>
      <c r="D86" t="s">
        <v>1232</v>
      </c>
      <c r="E86">
        <v>2011</v>
      </c>
    </row>
    <row r="87" spans="1:5">
      <c r="A87">
        <v>1173</v>
      </c>
      <c r="B87" t="s">
        <v>617</v>
      </c>
      <c r="C87">
        <v>101</v>
      </c>
      <c r="D87" t="s">
        <v>1232</v>
      </c>
      <c r="E87">
        <v>2011</v>
      </c>
    </row>
    <row r="88" spans="1:5">
      <c r="A88">
        <v>1174</v>
      </c>
      <c r="B88" t="s">
        <v>617</v>
      </c>
      <c r="C88">
        <v>101</v>
      </c>
      <c r="D88" t="s">
        <v>1232</v>
      </c>
      <c r="E88">
        <v>2011</v>
      </c>
    </row>
    <row r="89" spans="1:5">
      <c r="A89">
        <v>1175</v>
      </c>
      <c r="B89" t="s">
        <v>617</v>
      </c>
      <c r="C89">
        <v>101</v>
      </c>
      <c r="D89" t="s">
        <v>1232</v>
      </c>
      <c r="E89">
        <v>2011</v>
      </c>
    </row>
    <row r="90" spans="1:5">
      <c r="A90">
        <v>1200</v>
      </c>
      <c r="B90" t="s">
        <v>617</v>
      </c>
      <c r="C90">
        <v>101</v>
      </c>
      <c r="D90" t="s">
        <v>1232</v>
      </c>
      <c r="E90">
        <v>2011</v>
      </c>
    </row>
    <row r="91" spans="1:5">
      <c r="A91">
        <v>1201</v>
      </c>
      <c r="B91" t="s">
        <v>617</v>
      </c>
      <c r="C91">
        <v>101</v>
      </c>
      <c r="D91" t="s">
        <v>1232</v>
      </c>
      <c r="E91">
        <v>2011</v>
      </c>
    </row>
    <row r="92" spans="1:5">
      <c r="A92">
        <v>1202</v>
      </c>
      <c r="B92" t="s">
        <v>617</v>
      </c>
      <c r="C92">
        <v>101</v>
      </c>
      <c r="D92" t="s">
        <v>1232</v>
      </c>
      <c r="E92">
        <v>2011</v>
      </c>
    </row>
    <row r="93" spans="1:5">
      <c r="A93">
        <v>1203</v>
      </c>
      <c r="B93" t="s">
        <v>617</v>
      </c>
      <c r="C93">
        <v>101</v>
      </c>
      <c r="D93" t="s">
        <v>1232</v>
      </c>
      <c r="E93">
        <v>2011</v>
      </c>
    </row>
    <row r="94" spans="1:5">
      <c r="A94">
        <v>1204</v>
      </c>
      <c r="B94" t="s">
        <v>617</v>
      </c>
      <c r="C94">
        <v>101</v>
      </c>
      <c r="D94" t="s">
        <v>1232</v>
      </c>
      <c r="E94">
        <v>2011</v>
      </c>
    </row>
    <row r="95" spans="1:5">
      <c r="A95">
        <v>1205</v>
      </c>
      <c r="B95" t="s">
        <v>617</v>
      </c>
      <c r="C95">
        <v>101</v>
      </c>
      <c r="D95" t="s">
        <v>1232</v>
      </c>
      <c r="E95">
        <v>2011</v>
      </c>
    </row>
    <row r="96" spans="1:5">
      <c r="A96">
        <v>1206</v>
      </c>
      <c r="B96" t="s">
        <v>617</v>
      </c>
      <c r="C96">
        <v>101</v>
      </c>
      <c r="D96" t="s">
        <v>1232</v>
      </c>
      <c r="E96">
        <v>2011</v>
      </c>
    </row>
    <row r="97" spans="1:5">
      <c r="A97">
        <v>1207</v>
      </c>
      <c r="B97" t="s">
        <v>617</v>
      </c>
      <c r="C97">
        <v>101</v>
      </c>
      <c r="D97" t="s">
        <v>1232</v>
      </c>
      <c r="E97">
        <v>2011</v>
      </c>
    </row>
    <row r="98" spans="1:5">
      <c r="A98">
        <v>1208</v>
      </c>
      <c r="B98" t="s">
        <v>617</v>
      </c>
      <c r="C98">
        <v>101</v>
      </c>
      <c r="D98" t="s">
        <v>1232</v>
      </c>
      <c r="E98">
        <v>2011</v>
      </c>
    </row>
    <row r="99" spans="1:5">
      <c r="A99">
        <v>1209</v>
      </c>
      <c r="B99" t="s">
        <v>617</v>
      </c>
      <c r="C99">
        <v>101</v>
      </c>
      <c r="D99" t="s">
        <v>1232</v>
      </c>
      <c r="E99">
        <v>2011</v>
      </c>
    </row>
    <row r="100" spans="1:5">
      <c r="A100">
        <v>1210</v>
      </c>
      <c r="B100" t="s">
        <v>617</v>
      </c>
      <c r="C100">
        <v>101</v>
      </c>
      <c r="D100" t="s">
        <v>1232</v>
      </c>
      <c r="E100">
        <v>2011</v>
      </c>
    </row>
    <row r="101" spans="1:5">
      <c r="A101">
        <v>1211</v>
      </c>
      <c r="B101" t="s">
        <v>617</v>
      </c>
      <c r="C101">
        <v>101</v>
      </c>
      <c r="D101" t="s">
        <v>1232</v>
      </c>
      <c r="E101">
        <v>2011</v>
      </c>
    </row>
    <row r="102" spans="1:5">
      <c r="A102">
        <v>1213</v>
      </c>
      <c r="B102" t="s">
        <v>617</v>
      </c>
      <c r="C102">
        <v>101</v>
      </c>
      <c r="D102" t="s">
        <v>1232</v>
      </c>
      <c r="E102">
        <v>2011</v>
      </c>
    </row>
    <row r="103" spans="1:5">
      <c r="A103">
        <v>1214</v>
      </c>
      <c r="B103" t="s">
        <v>617</v>
      </c>
      <c r="C103">
        <v>101</v>
      </c>
      <c r="D103" t="s">
        <v>1232</v>
      </c>
      <c r="E103">
        <v>2011</v>
      </c>
    </row>
    <row r="104" spans="1:5">
      <c r="A104">
        <v>1215</v>
      </c>
      <c r="B104" t="s">
        <v>617</v>
      </c>
      <c r="C104">
        <v>101</v>
      </c>
      <c r="D104" t="s">
        <v>1232</v>
      </c>
      <c r="E104">
        <v>2011</v>
      </c>
    </row>
    <row r="105" spans="1:5">
      <c r="A105">
        <v>1216</v>
      </c>
      <c r="B105" t="s">
        <v>617</v>
      </c>
      <c r="C105">
        <v>101</v>
      </c>
      <c r="D105" t="s">
        <v>1232</v>
      </c>
      <c r="E105">
        <v>2011</v>
      </c>
    </row>
    <row r="106" spans="1:5">
      <c r="A106">
        <v>1217</v>
      </c>
      <c r="B106" t="s">
        <v>617</v>
      </c>
      <c r="C106">
        <v>101</v>
      </c>
      <c r="D106" t="s">
        <v>1232</v>
      </c>
      <c r="E106">
        <v>2011</v>
      </c>
    </row>
    <row r="107" spans="1:5">
      <c r="A107">
        <v>1218</v>
      </c>
      <c r="B107" t="s">
        <v>617</v>
      </c>
      <c r="C107">
        <v>101</v>
      </c>
      <c r="D107" t="s">
        <v>1232</v>
      </c>
      <c r="E107">
        <v>2011</v>
      </c>
    </row>
    <row r="108" spans="1:5">
      <c r="A108">
        <v>1219</v>
      </c>
      <c r="B108" t="s">
        <v>617</v>
      </c>
      <c r="C108">
        <v>101</v>
      </c>
      <c r="D108" t="s">
        <v>1232</v>
      </c>
      <c r="E108">
        <v>2011</v>
      </c>
    </row>
    <row r="109" spans="1:5">
      <c r="A109">
        <v>1220</v>
      </c>
      <c r="B109" t="s">
        <v>617</v>
      </c>
      <c r="C109">
        <v>101</v>
      </c>
      <c r="D109" t="s">
        <v>1232</v>
      </c>
      <c r="E109">
        <v>2011</v>
      </c>
    </row>
    <row r="110" spans="1:5">
      <c r="A110">
        <v>1221</v>
      </c>
      <c r="B110" t="s">
        <v>617</v>
      </c>
      <c r="C110">
        <v>101</v>
      </c>
      <c r="D110" t="s">
        <v>1232</v>
      </c>
      <c r="E110">
        <v>2011</v>
      </c>
    </row>
    <row r="111" spans="1:5">
      <c r="A111">
        <v>1240</v>
      </c>
      <c r="B111" t="s">
        <v>617</v>
      </c>
      <c r="C111">
        <v>101</v>
      </c>
      <c r="D111" t="s">
        <v>1232</v>
      </c>
      <c r="E111">
        <v>2011</v>
      </c>
    </row>
    <row r="112" spans="1:5">
      <c r="A112">
        <v>1250</v>
      </c>
      <c r="B112" t="s">
        <v>617</v>
      </c>
      <c r="C112">
        <v>101</v>
      </c>
      <c r="D112" t="s">
        <v>1232</v>
      </c>
      <c r="E112">
        <v>2011</v>
      </c>
    </row>
    <row r="113" spans="1:5">
      <c r="A113">
        <v>1251</v>
      </c>
      <c r="B113" t="s">
        <v>617</v>
      </c>
      <c r="C113">
        <v>101</v>
      </c>
      <c r="D113" t="s">
        <v>1232</v>
      </c>
      <c r="E113">
        <v>2011</v>
      </c>
    </row>
    <row r="114" spans="1:5">
      <c r="A114">
        <v>1252</v>
      </c>
      <c r="B114" t="s">
        <v>617</v>
      </c>
      <c r="C114">
        <v>101</v>
      </c>
      <c r="D114" t="s">
        <v>1232</v>
      </c>
      <c r="E114">
        <v>2011</v>
      </c>
    </row>
    <row r="115" spans="1:5">
      <c r="A115">
        <v>1253</v>
      </c>
      <c r="B115" t="s">
        <v>617</v>
      </c>
      <c r="C115">
        <v>101</v>
      </c>
      <c r="D115" t="s">
        <v>1232</v>
      </c>
      <c r="E115">
        <v>2011</v>
      </c>
    </row>
    <row r="116" spans="1:5">
      <c r="A116">
        <v>1254</v>
      </c>
      <c r="B116" t="s">
        <v>617</v>
      </c>
      <c r="C116">
        <v>101</v>
      </c>
      <c r="D116" t="s">
        <v>1232</v>
      </c>
      <c r="E116">
        <v>2011</v>
      </c>
    </row>
    <row r="117" spans="1:5">
      <c r="A117">
        <v>1255</v>
      </c>
      <c r="B117" t="s">
        <v>617</v>
      </c>
      <c r="C117">
        <v>101</v>
      </c>
      <c r="D117" t="s">
        <v>1232</v>
      </c>
      <c r="E117">
        <v>2011</v>
      </c>
    </row>
    <row r="118" spans="1:5">
      <c r="A118">
        <v>1256</v>
      </c>
      <c r="B118" t="s">
        <v>617</v>
      </c>
      <c r="C118">
        <v>101</v>
      </c>
      <c r="D118" t="s">
        <v>1232</v>
      </c>
      <c r="E118">
        <v>2011</v>
      </c>
    </row>
    <row r="119" spans="1:5">
      <c r="A119">
        <v>1257</v>
      </c>
      <c r="B119" t="s">
        <v>617</v>
      </c>
      <c r="C119">
        <v>101</v>
      </c>
      <c r="D119" t="s">
        <v>1232</v>
      </c>
      <c r="E119">
        <v>2011</v>
      </c>
    </row>
    <row r="120" spans="1:5">
      <c r="A120">
        <v>1259</v>
      </c>
      <c r="B120" t="s">
        <v>617</v>
      </c>
      <c r="C120">
        <v>101</v>
      </c>
      <c r="D120" t="s">
        <v>1232</v>
      </c>
      <c r="E120">
        <v>2011</v>
      </c>
    </row>
    <row r="121" spans="1:5">
      <c r="A121">
        <v>1260</v>
      </c>
      <c r="B121" t="s">
        <v>617</v>
      </c>
      <c r="C121">
        <v>101</v>
      </c>
      <c r="D121" t="s">
        <v>1232</v>
      </c>
      <c r="E121">
        <v>2011</v>
      </c>
    </row>
    <row r="122" spans="1:5">
      <c r="A122">
        <v>1261</v>
      </c>
      <c r="B122" t="s">
        <v>617</v>
      </c>
      <c r="C122">
        <v>101</v>
      </c>
      <c r="D122" t="s">
        <v>1232</v>
      </c>
      <c r="E122">
        <v>2011</v>
      </c>
    </row>
    <row r="123" spans="1:5">
      <c r="A123">
        <v>1263</v>
      </c>
      <c r="B123" t="s">
        <v>617</v>
      </c>
      <c r="C123">
        <v>101</v>
      </c>
      <c r="D123" t="s">
        <v>1232</v>
      </c>
      <c r="E123">
        <v>2011</v>
      </c>
    </row>
    <row r="124" spans="1:5">
      <c r="A124">
        <v>1264</v>
      </c>
      <c r="B124" t="s">
        <v>617</v>
      </c>
      <c r="C124">
        <v>101</v>
      </c>
      <c r="D124" t="s">
        <v>1232</v>
      </c>
      <c r="E124">
        <v>2011</v>
      </c>
    </row>
    <row r="125" spans="1:5">
      <c r="A125">
        <v>1265</v>
      </c>
      <c r="B125" t="s">
        <v>617</v>
      </c>
      <c r="C125">
        <v>101</v>
      </c>
      <c r="D125" t="s">
        <v>1232</v>
      </c>
      <c r="E125">
        <v>2011</v>
      </c>
    </row>
    <row r="126" spans="1:5">
      <c r="A126">
        <v>1266</v>
      </c>
      <c r="B126" t="s">
        <v>617</v>
      </c>
      <c r="C126">
        <v>101</v>
      </c>
      <c r="D126" t="s">
        <v>1232</v>
      </c>
      <c r="E126">
        <v>2011</v>
      </c>
    </row>
    <row r="127" spans="1:5">
      <c r="A127">
        <v>1267</v>
      </c>
      <c r="B127" t="s">
        <v>617</v>
      </c>
      <c r="C127">
        <v>101</v>
      </c>
      <c r="D127" t="s">
        <v>1232</v>
      </c>
      <c r="E127">
        <v>2011</v>
      </c>
    </row>
    <row r="128" spans="1:5">
      <c r="A128">
        <v>1268</v>
      </c>
      <c r="B128" t="s">
        <v>617</v>
      </c>
      <c r="C128">
        <v>101</v>
      </c>
      <c r="D128" t="s">
        <v>1232</v>
      </c>
      <c r="E128">
        <v>2011</v>
      </c>
    </row>
    <row r="129" spans="1:5">
      <c r="A129">
        <v>1270</v>
      </c>
      <c r="B129" t="s">
        <v>617</v>
      </c>
      <c r="C129">
        <v>101</v>
      </c>
      <c r="D129" t="s">
        <v>1232</v>
      </c>
      <c r="E129">
        <v>2011</v>
      </c>
    </row>
    <row r="130" spans="1:5">
      <c r="A130">
        <v>1271</v>
      </c>
      <c r="B130" t="s">
        <v>617</v>
      </c>
      <c r="C130">
        <v>101</v>
      </c>
      <c r="D130" t="s">
        <v>1232</v>
      </c>
      <c r="E130">
        <v>2011</v>
      </c>
    </row>
    <row r="131" spans="1:5">
      <c r="A131">
        <v>1300</v>
      </c>
      <c r="B131" t="s">
        <v>617</v>
      </c>
      <c r="C131">
        <v>101</v>
      </c>
      <c r="D131" t="s">
        <v>1232</v>
      </c>
      <c r="E131">
        <v>2011</v>
      </c>
    </row>
    <row r="132" spans="1:5">
      <c r="A132">
        <v>1301</v>
      </c>
      <c r="B132" t="s">
        <v>617</v>
      </c>
      <c r="C132">
        <v>101</v>
      </c>
      <c r="D132" t="s">
        <v>1232</v>
      </c>
      <c r="E132">
        <v>2011</v>
      </c>
    </row>
    <row r="133" spans="1:5">
      <c r="A133">
        <v>1302</v>
      </c>
      <c r="B133" t="s">
        <v>617</v>
      </c>
      <c r="C133">
        <v>101</v>
      </c>
      <c r="D133" t="s">
        <v>1232</v>
      </c>
      <c r="E133">
        <v>2011</v>
      </c>
    </row>
    <row r="134" spans="1:5">
      <c r="A134">
        <v>1303</v>
      </c>
      <c r="B134" t="s">
        <v>617</v>
      </c>
      <c r="C134">
        <v>101</v>
      </c>
      <c r="D134" t="s">
        <v>1232</v>
      </c>
      <c r="E134">
        <v>2011</v>
      </c>
    </row>
    <row r="135" spans="1:5">
      <c r="A135">
        <v>1304</v>
      </c>
      <c r="B135" t="s">
        <v>617</v>
      </c>
      <c r="C135">
        <v>101</v>
      </c>
      <c r="D135" t="s">
        <v>1232</v>
      </c>
      <c r="E135">
        <v>2011</v>
      </c>
    </row>
    <row r="136" spans="1:5">
      <c r="A136">
        <v>1306</v>
      </c>
      <c r="B136" t="s">
        <v>617</v>
      </c>
      <c r="C136">
        <v>101</v>
      </c>
      <c r="D136" t="s">
        <v>1232</v>
      </c>
      <c r="E136">
        <v>2011</v>
      </c>
    </row>
    <row r="137" spans="1:5">
      <c r="A137">
        <v>1307</v>
      </c>
      <c r="B137" t="s">
        <v>617</v>
      </c>
      <c r="C137">
        <v>101</v>
      </c>
      <c r="D137" t="s">
        <v>1232</v>
      </c>
      <c r="E137">
        <v>2011</v>
      </c>
    </row>
    <row r="138" spans="1:5">
      <c r="A138">
        <v>1308</v>
      </c>
      <c r="B138" t="s">
        <v>617</v>
      </c>
      <c r="C138">
        <v>101</v>
      </c>
      <c r="D138" t="s">
        <v>1232</v>
      </c>
      <c r="E138">
        <v>2011</v>
      </c>
    </row>
    <row r="139" spans="1:5">
      <c r="A139">
        <v>1309</v>
      </c>
      <c r="B139" t="s">
        <v>617</v>
      </c>
      <c r="C139">
        <v>101</v>
      </c>
      <c r="D139" t="s">
        <v>1232</v>
      </c>
      <c r="E139">
        <v>2011</v>
      </c>
    </row>
    <row r="140" spans="1:5">
      <c r="A140">
        <v>1310</v>
      </c>
      <c r="B140" t="s">
        <v>617</v>
      </c>
      <c r="C140">
        <v>101</v>
      </c>
      <c r="D140" t="s">
        <v>1232</v>
      </c>
      <c r="E140">
        <v>2011</v>
      </c>
    </row>
    <row r="141" spans="1:5">
      <c r="A141">
        <v>1311</v>
      </c>
      <c r="B141" t="s">
        <v>617</v>
      </c>
      <c r="C141">
        <v>101</v>
      </c>
      <c r="D141" t="s">
        <v>1232</v>
      </c>
      <c r="E141">
        <v>2011</v>
      </c>
    </row>
    <row r="142" spans="1:5">
      <c r="A142">
        <v>1312</v>
      </c>
      <c r="B142" t="s">
        <v>617</v>
      </c>
      <c r="C142">
        <v>101</v>
      </c>
      <c r="D142" t="s">
        <v>1232</v>
      </c>
      <c r="E142">
        <v>2011</v>
      </c>
    </row>
    <row r="143" spans="1:5">
      <c r="A143">
        <v>1313</v>
      </c>
      <c r="B143" t="s">
        <v>617</v>
      </c>
      <c r="C143">
        <v>101</v>
      </c>
      <c r="D143" t="s">
        <v>1232</v>
      </c>
      <c r="E143">
        <v>2011</v>
      </c>
    </row>
    <row r="144" spans="1:5">
      <c r="A144">
        <v>1314</v>
      </c>
      <c r="B144" t="s">
        <v>617</v>
      </c>
      <c r="C144">
        <v>101</v>
      </c>
      <c r="D144" t="s">
        <v>1232</v>
      </c>
      <c r="E144">
        <v>2011</v>
      </c>
    </row>
    <row r="145" spans="1:5">
      <c r="A145">
        <v>1315</v>
      </c>
      <c r="B145" t="s">
        <v>617</v>
      </c>
      <c r="C145">
        <v>101</v>
      </c>
      <c r="D145" t="s">
        <v>1232</v>
      </c>
      <c r="E145">
        <v>2011</v>
      </c>
    </row>
    <row r="146" spans="1:5">
      <c r="A146">
        <v>1316</v>
      </c>
      <c r="B146" t="s">
        <v>617</v>
      </c>
      <c r="C146">
        <v>101</v>
      </c>
      <c r="D146" t="s">
        <v>1232</v>
      </c>
      <c r="E146">
        <v>2011</v>
      </c>
    </row>
    <row r="147" spans="1:5">
      <c r="A147">
        <v>1317</v>
      </c>
      <c r="B147" t="s">
        <v>617</v>
      </c>
      <c r="C147">
        <v>101</v>
      </c>
      <c r="D147" t="s">
        <v>1232</v>
      </c>
      <c r="E147">
        <v>2011</v>
      </c>
    </row>
    <row r="148" spans="1:5">
      <c r="A148">
        <v>1318</v>
      </c>
      <c r="B148" t="s">
        <v>617</v>
      </c>
      <c r="C148">
        <v>101</v>
      </c>
      <c r="D148" t="s">
        <v>1232</v>
      </c>
      <c r="E148">
        <v>2011</v>
      </c>
    </row>
    <row r="149" spans="1:5">
      <c r="A149">
        <v>1319</v>
      </c>
      <c r="B149" t="s">
        <v>617</v>
      </c>
      <c r="C149">
        <v>101</v>
      </c>
      <c r="D149" t="s">
        <v>1232</v>
      </c>
      <c r="E149">
        <v>2011</v>
      </c>
    </row>
    <row r="150" spans="1:5">
      <c r="A150">
        <v>1320</v>
      </c>
      <c r="B150" t="s">
        <v>617</v>
      </c>
      <c r="C150">
        <v>101</v>
      </c>
      <c r="D150" t="s">
        <v>1232</v>
      </c>
      <c r="E150">
        <v>2011</v>
      </c>
    </row>
    <row r="151" spans="1:5">
      <c r="A151">
        <v>1321</v>
      </c>
      <c r="B151" t="s">
        <v>617</v>
      </c>
      <c r="C151">
        <v>101</v>
      </c>
      <c r="D151" t="s">
        <v>1232</v>
      </c>
      <c r="E151">
        <v>2011</v>
      </c>
    </row>
    <row r="152" spans="1:5">
      <c r="A152">
        <v>1322</v>
      </c>
      <c r="B152" t="s">
        <v>617</v>
      </c>
      <c r="C152">
        <v>101</v>
      </c>
      <c r="D152" t="s">
        <v>1232</v>
      </c>
      <c r="E152">
        <v>2011</v>
      </c>
    </row>
    <row r="153" spans="1:5">
      <c r="A153">
        <v>1323</v>
      </c>
      <c r="B153" t="s">
        <v>617</v>
      </c>
      <c r="C153">
        <v>101</v>
      </c>
      <c r="D153" t="s">
        <v>1232</v>
      </c>
      <c r="E153">
        <v>2011</v>
      </c>
    </row>
    <row r="154" spans="1:5">
      <c r="A154">
        <v>1324</v>
      </c>
      <c r="B154" t="s">
        <v>617</v>
      </c>
      <c r="C154">
        <v>101</v>
      </c>
      <c r="D154" t="s">
        <v>1232</v>
      </c>
      <c r="E154">
        <v>2011</v>
      </c>
    </row>
    <row r="155" spans="1:5">
      <c r="A155">
        <v>1325</v>
      </c>
      <c r="B155" t="s">
        <v>617</v>
      </c>
      <c r="C155">
        <v>101</v>
      </c>
      <c r="D155" t="s">
        <v>1232</v>
      </c>
      <c r="E155">
        <v>2011</v>
      </c>
    </row>
    <row r="156" spans="1:5">
      <c r="A156">
        <v>1326</v>
      </c>
      <c r="B156" t="s">
        <v>617</v>
      </c>
      <c r="C156">
        <v>101</v>
      </c>
      <c r="D156" t="s">
        <v>1232</v>
      </c>
      <c r="E156">
        <v>2011</v>
      </c>
    </row>
    <row r="157" spans="1:5">
      <c r="A157">
        <v>1327</v>
      </c>
      <c r="B157" t="s">
        <v>617</v>
      </c>
      <c r="C157">
        <v>101</v>
      </c>
      <c r="D157" t="s">
        <v>1232</v>
      </c>
      <c r="E157">
        <v>2011</v>
      </c>
    </row>
    <row r="158" spans="1:5">
      <c r="A158">
        <v>1328</v>
      </c>
      <c r="B158" t="s">
        <v>617</v>
      </c>
      <c r="C158">
        <v>101</v>
      </c>
      <c r="D158" t="s">
        <v>1232</v>
      </c>
      <c r="E158">
        <v>2011</v>
      </c>
    </row>
    <row r="159" spans="1:5">
      <c r="A159">
        <v>1329</v>
      </c>
      <c r="B159" t="s">
        <v>617</v>
      </c>
      <c r="C159">
        <v>101</v>
      </c>
      <c r="D159" t="s">
        <v>1232</v>
      </c>
      <c r="E159">
        <v>2011</v>
      </c>
    </row>
    <row r="160" spans="1:5">
      <c r="A160">
        <v>1350</v>
      </c>
      <c r="B160" t="s">
        <v>617</v>
      </c>
      <c r="C160">
        <v>101</v>
      </c>
      <c r="D160" t="s">
        <v>1232</v>
      </c>
      <c r="E160">
        <v>2011</v>
      </c>
    </row>
    <row r="161" spans="1:5">
      <c r="A161">
        <v>1352</v>
      </c>
      <c r="B161" t="s">
        <v>617</v>
      </c>
      <c r="C161">
        <v>101</v>
      </c>
      <c r="D161" t="s">
        <v>1232</v>
      </c>
      <c r="E161">
        <v>2011</v>
      </c>
    </row>
    <row r="162" spans="1:5">
      <c r="A162">
        <v>1353</v>
      </c>
      <c r="B162" t="s">
        <v>617</v>
      </c>
      <c r="C162">
        <v>101</v>
      </c>
      <c r="D162" t="s">
        <v>1232</v>
      </c>
      <c r="E162">
        <v>2011</v>
      </c>
    </row>
    <row r="163" spans="1:5">
      <c r="A163">
        <v>1354</v>
      </c>
      <c r="B163" t="s">
        <v>617</v>
      </c>
      <c r="C163">
        <v>101</v>
      </c>
      <c r="D163" t="s">
        <v>1232</v>
      </c>
      <c r="E163">
        <v>2011</v>
      </c>
    </row>
    <row r="164" spans="1:5">
      <c r="A164">
        <v>1355</v>
      </c>
      <c r="B164" t="s">
        <v>617</v>
      </c>
      <c r="C164">
        <v>101</v>
      </c>
      <c r="D164" t="s">
        <v>1232</v>
      </c>
      <c r="E164">
        <v>2011</v>
      </c>
    </row>
    <row r="165" spans="1:5">
      <c r="A165">
        <v>1356</v>
      </c>
      <c r="B165" t="s">
        <v>617</v>
      </c>
      <c r="C165">
        <v>101</v>
      </c>
      <c r="D165" t="s">
        <v>1232</v>
      </c>
      <c r="E165">
        <v>2011</v>
      </c>
    </row>
    <row r="166" spans="1:5">
      <c r="A166">
        <v>1357</v>
      </c>
      <c r="B166" t="s">
        <v>617</v>
      </c>
      <c r="C166">
        <v>101</v>
      </c>
      <c r="D166" t="s">
        <v>1232</v>
      </c>
      <c r="E166">
        <v>2011</v>
      </c>
    </row>
    <row r="167" spans="1:5">
      <c r="A167">
        <v>1358</v>
      </c>
      <c r="B167" t="s">
        <v>617</v>
      </c>
      <c r="C167">
        <v>101</v>
      </c>
      <c r="D167" t="s">
        <v>1232</v>
      </c>
      <c r="E167">
        <v>2011</v>
      </c>
    </row>
    <row r="168" spans="1:5">
      <c r="A168">
        <v>1359</v>
      </c>
      <c r="B168" t="s">
        <v>617</v>
      </c>
      <c r="C168">
        <v>101</v>
      </c>
      <c r="D168" t="s">
        <v>1232</v>
      </c>
      <c r="E168">
        <v>2011</v>
      </c>
    </row>
    <row r="169" spans="1:5">
      <c r="A169">
        <v>1360</v>
      </c>
      <c r="B169" t="s">
        <v>617</v>
      </c>
      <c r="C169">
        <v>101</v>
      </c>
      <c r="D169" t="s">
        <v>1232</v>
      </c>
      <c r="E169">
        <v>2011</v>
      </c>
    </row>
    <row r="170" spans="1:5">
      <c r="A170">
        <v>1361</v>
      </c>
      <c r="B170" t="s">
        <v>617</v>
      </c>
      <c r="C170">
        <v>101</v>
      </c>
      <c r="D170" t="s">
        <v>1232</v>
      </c>
      <c r="E170">
        <v>2011</v>
      </c>
    </row>
    <row r="171" spans="1:5">
      <c r="A171">
        <v>1362</v>
      </c>
      <c r="B171" t="s">
        <v>617</v>
      </c>
      <c r="C171">
        <v>101</v>
      </c>
      <c r="D171" t="s">
        <v>1232</v>
      </c>
      <c r="E171">
        <v>2011</v>
      </c>
    </row>
    <row r="172" spans="1:5">
      <c r="A172">
        <v>1363</v>
      </c>
      <c r="B172" t="s">
        <v>617</v>
      </c>
      <c r="C172">
        <v>101</v>
      </c>
      <c r="D172" t="s">
        <v>1232</v>
      </c>
      <c r="E172">
        <v>2011</v>
      </c>
    </row>
    <row r="173" spans="1:5">
      <c r="A173">
        <v>1364</v>
      </c>
      <c r="B173" t="s">
        <v>617</v>
      </c>
      <c r="C173">
        <v>101</v>
      </c>
      <c r="D173" t="s">
        <v>1232</v>
      </c>
      <c r="E173">
        <v>2011</v>
      </c>
    </row>
    <row r="174" spans="1:5">
      <c r="A174">
        <v>1365</v>
      </c>
      <c r="B174" t="s">
        <v>617</v>
      </c>
      <c r="C174">
        <v>101</v>
      </c>
      <c r="D174" t="s">
        <v>1232</v>
      </c>
      <c r="E174">
        <v>2011</v>
      </c>
    </row>
    <row r="175" spans="1:5">
      <c r="A175">
        <v>1366</v>
      </c>
      <c r="B175" t="s">
        <v>617</v>
      </c>
      <c r="C175">
        <v>101</v>
      </c>
      <c r="D175" t="s">
        <v>1232</v>
      </c>
      <c r="E175">
        <v>2011</v>
      </c>
    </row>
    <row r="176" spans="1:5">
      <c r="A176">
        <v>1367</v>
      </c>
      <c r="B176" t="s">
        <v>617</v>
      </c>
      <c r="C176">
        <v>101</v>
      </c>
      <c r="D176" t="s">
        <v>1232</v>
      </c>
      <c r="E176">
        <v>2011</v>
      </c>
    </row>
    <row r="177" spans="1:5">
      <c r="A177">
        <v>1368</v>
      </c>
      <c r="B177" t="s">
        <v>617</v>
      </c>
      <c r="C177">
        <v>101</v>
      </c>
      <c r="D177" t="s">
        <v>1232</v>
      </c>
      <c r="E177">
        <v>2011</v>
      </c>
    </row>
    <row r="178" spans="1:5">
      <c r="A178">
        <v>1369</v>
      </c>
      <c r="B178" t="s">
        <v>617</v>
      </c>
      <c r="C178">
        <v>101</v>
      </c>
      <c r="D178" t="s">
        <v>1232</v>
      </c>
      <c r="E178">
        <v>2011</v>
      </c>
    </row>
    <row r="179" spans="1:5">
      <c r="A179">
        <v>1370</v>
      </c>
      <c r="B179" t="s">
        <v>617</v>
      </c>
      <c r="C179">
        <v>101</v>
      </c>
      <c r="D179" t="s">
        <v>1232</v>
      </c>
      <c r="E179">
        <v>2011</v>
      </c>
    </row>
    <row r="180" spans="1:5">
      <c r="A180">
        <v>1371</v>
      </c>
      <c r="B180" t="s">
        <v>617</v>
      </c>
      <c r="C180">
        <v>101</v>
      </c>
      <c r="D180" t="s">
        <v>1232</v>
      </c>
      <c r="E180">
        <v>2011</v>
      </c>
    </row>
    <row r="181" spans="1:5">
      <c r="A181">
        <v>1400</v>
      </c>
      <c r="B181" t="s">
        <v>617</v>
      </c>
      <c r="C181">
        <v>101</v>
      </c>
      <c r="D181" t="s">
        <v>1232</v>
      </c>
      <c r="E181">
        <v>2011</v>
      </c>
    </row>
    <row r="182" spans="1:5">
      <c r="A182">
        <v>1401</v>
      </c>
      <c r="B182" t="s">
        <v>617</v>
      </c>
      <c r="C182">
        <v>101</v>
      </c>
      <c r="D182" t="s">
        <v>1232</v>
      </c>
      <c r="E182">
        <v>2011</v>
      </c>
    </row>
    <row r="183" spans="1:5">
      <c r="A183">
        <v>1402</v>
      </c>
      <c r="B183" t="s">
        <v>617</v>
      </c>
      <c r="C183">
        <v>101</v>
      </c>
      <c r="D183" t="s">
        <v>1232</v>
      </c>
      <c r="E183">
        <v>2011</v>
      </c>
    </row>
    <row r="184" spans="1:5">
      <c r="A184">
        <v>1403</v>
      </c>
      <c r="B184" t="s">
        <v>617</v>
      </c>
      <c r="C184">
        <v>101</v>
      </c>
      <c r="D184" t="s">
        <v>1232</v>
      </c>
      <c r="E184">
        <v>2011</v>
      </c>
    </row>
    <row r="185" spans="1:5">
      <c r="A185">
        <v>1406</v>
      </c>
      <c r="B185" t="s">
        <v>617</v>
      </c>
      <c r="C185">
        <v>101</v>
      </c>
      <c r="D185" t="s">
        <v>1232</v>
      </c>
      <c r="E185">
        <v>2011</v>
      </c>
    </row>
    <row r="186" spans="1:5">
      <c r="A186">
        <v>1407</v>
      </c>
      <c r="B186" t="s">
        <v>617</v>
      </c>
      <c r="C186">
        <v>101</v>
      </c>
      <c r="D186" t="s">
        <v>1232</v>
      </c>
      <c r="E186">
        <v>2011</v>
      </c>
    </row>
    <row r="187" spans="1:5">
      <c r="A187">
        <v>1408</v>
      </c>
      <c r="B187" t="s">
        <v>617</v>
      </c>
      <c r="C187">
        <v>101</v>
      </c>
      <c r="D187" t="s">
        <v>1232</v>
      </c>
      <c r="E187">
        <v>2011</v>
      </c>
    </row>
    <row r="188" spans="1:5">
      <c r="A188">
        <v>1409</v>
      </c>
      <c r="B188" t="s">
        <v>617</v>
      </c>
      <c r="C188">
        <v>101</v>
      </c>
      <c r="D188" t="s">
        <v>1232</v>
      </c>
      <c r="E188">
        <v>2011</v>
      </c>
    </row>
    <row r="189" spans="1:5">
      <c r="A189">
        <v>1410</v>
      </c>
      <c r="B189" t="s">
        <v>617</v>
      </c>
      <c r="C189">
        <v>101</v>
      </c>
      <c r="D189" t="s">
        <v>1232</v>
      </c>
      <c r="E189">
        <v>2011</v>
      </c>
    </row>
    <row r="190" spans="1:5">
      <c r="A190">
        <v>1411</v>
      </c>
      <c r="B190" t="s">
        <v>617</v>
      </c>
      <c r="C190">
        <v>101</v>
      </c>
      <c r="D190" t="s">
        <v>1232</v>
      </c>
      <c r="E190">
        <v>2011</v>
      </c>
    </row>
    <row r="191" spans="1:5">
      <c r="A191">
        <v>1412</v>
      </c>
      <c r="B191" t="s">
        <v>617</v>
      </c>
      <c r="C191">
        <v>101</v>
      </c>
      <c r="D191" t="s">
        <v>1232</v>
      </c>
      <c r="E191">
        <v>2011</v>
      </c>
    </row>
    <row r="192" spans="1:5">
      <c r="A192">
        <v>1413</v>
      </c>
      <c r="B192" t="s">
        <v>617</v>
      </c>
      <c r="C192">
        <v>101</v>
      </c>
      <c r="D192" t="s">
        <v>1232</v>
      </c>
      <c r="E192">
        <v>2011</v>
      </c>
    </row>
    <row r="193" spans="1:5">
      <c r="A193">
        <v>1414</v>
      </c>
      <c r="B193" t="s">
        <v>617</v>
      </c>
      <c r="C193">
        <v>101</v>
      </c>
      <c r="D193" t="s">
        <v>1232</v>
      </c>
      <c r="E193">
        <v>2011</v>
      </c>
    </row>
    <row r="194" spans="1:5">
      <c r="A194">
        <v>1415</v>
      </c>
      <c r="B194" t="s">
        <v>617</v>
      </c>
      <c r="C194">
        <v>101</v>
      </c>
      <c r="D194" t="s">
        <v>1232</v>
      </c>
      <c r="E194">
        <v>2011</v>
      </c>
    </row>
    <row r="195" spans="1:5">
      <c r="A195">
        <v>1416</v>
      </c>
      <c r="B195" t="s">
        <v>617</v>
      </c>
      <c r="C195">
        <v>101</v>
      </c>
      <c r="D195" t="s">
        <v>1232</v>
      </c>
      <c r="E195">
        <v>2011</v>
      </c>
    </row>
    <row r="196" spans="1:5">
      <c r="A196">
        <v>1417</v>
      </c>
      <c r="B196" t="s">
        <v>617</v>
      </c>
      <c r="C196">
        <v>101</v>
      </c>
      <c r="D196" t="s">
        <v>1232</v>
      </c>
      <c r="E196">
        <v>2011</v>
      </c>
    </row>
    <row r="197" spans="1:5">
      <c r="A197">
        <v>1418</v>
      </c>
      <c r="B197" t="s">
        <v>617</v>
      </c>
      <c r="C197">
        <v>101</v>
      </c>
      <c r="D197" t="s">
        <v>1232</v>
      </c>
      <c r="E197">
        <v>2011</v>
      </c>
    </row>
    <row r="198" spans="1:5">
      <c r="A198">
        <v>1419</v>
      </c>
      <c r="B198" t="s">
        <v>617</v>
      </c>
      <c r="C198">
        <v>101</v>
      </c>
      <c r="D198" t="s">
        <v>1232</v>
      </c>
      <c r="E198">
        <v>2011</v>
      </c>
    </row>
    <row r="199" spans="1:5">
      <c r="A199">
        <v>1420</v>
      </c>
      <c r="B199" t="s">
        <v>617</v>
      </c>
      <c r="C199">
        <v>101</v>
      </c>
      <c r="D199" t="s">
        <v>1232</v>
      </c>
      <c r="E199">
        <v>2011</v>
      </c>
    </row>
    <row r="200" spans="1:5">
      <c r="A200">
        <v>1421</v>
      </c>
      <c r="B200" t="s">
        <v>617</v>
      </c>
      <c r="C200">
        <v>101</v>
      </c>
      <c r="D200" t="s">
        <v>1232</v>
      </c>
      <c r="E200">
        <v>2011</v>
      </c>
    </row>
    <row r="201" spans="1:5">
      <c r="A201">
        <v>1422</v>
      </c>
      <c r="B201" t="s">
        <v>617</v>
      </c>
      <c r="C201">
        <v>101</v>
      </c>
      <c r="D201" t="s">
        <v>1232</v>
      </c>
      <c r="E201">
        <v>2011</v>
      </c>
    </row>
    <row r="202" spans="1:5">
      <c r="A202">
        <v>1423</v>
      </c>
      <c r="B202" t="s">
        <v>617</v>
      </c>
      <c r="C202">
        <v>101</v>
      </c>
      <c r="D202" t="s">
        <v>1232</v>
      </c>
      <c r="E202">
        <v>2011</v>
      </c>
    </row>
    <row r="203" spans="1:5">
      <c r="A203">
        <v>1424</v>
      </c>
      <c r="B203" t="s">
        <v>617</v>
      </c>
      <c r="C203">
        <v>101</v>
      </c>
      <c r="D203" t="s">
        <v>1232</v>
      </c>
      <c r="E203">
        <v>2011</v>
      </c>
    </row>
    <row r="204" spans="1:5">
      <c r="A204">
        <v>1425</v>
      </c>
      <c r="B204" t="s">
        <v>617</v>
      </c>
      <c r="C204">
        <v>101</v>
      </c>
      <c r="D204" t="s">
        <v>1232</v>
      </c>
      <c r="E204">
        <v>2011</v>
      </c>
    </row>
    <row r="205" spans="1:5">
      <c r="A205">
        <v>1426</v>
      </c>
      <c r="B205" t="s">
        <v>617</v>
      </c>
      <c r="C205">
        <v>101</v>
      </c>
      <c r="D205" t="s">
        <v>1232</v>
      </c>
      <c r="E205">
        <v>2011</v>
      </c>
    </row>
    <row r="206" spans="1:5">
      <c r="A206">
        <v>1427</v>
      </c>
      <c r="B206" t="s">
        <v>617</v>
      </c>
      <c r="C206">
        <v>101</v>
      </c>
      <c r="D206" t="s">
        <v>1232</v>
      </c>
      <c r="E206">
        <v>2011</v>
      </c>
    </row>
    <row r="207" spans="1:5">
      <c r="A207">
        <v>1428</v>
      </c>
      <c r="B207" t="s">
        <v>617</v>
      </c>
      <c r="C207">
        <v>101</v>
      </c>
      <c r="D207" t="s">
        <v>1232</v>
      </c>
      <c r="E207">
        <v>2011</v>
      </c>
    </row>
    <row r="208" spans="1:5">
      <c r="A208">
        <v>1429</v>
      </c>
      <c r="B208" t="s">
        <v>617</v>
      </c>
      <c r="C208">
        <v>101</v>
      </c>
      <c r="D208" t="s">
        <v>1232</v>
      </c>
      <c r="E208">
        <v>2011</v>
      </c>
    </row>
    <row r="209" spans="1:5">
      <c r="A209">
        <v>1430</v>
      </c>
      <c r="B209" t="s">
        <v>617</v>
      </c>
      <c r="C209">
        <v>101</v>
      </c>
      <c r="D209" t="s">
        <v>1232</v>
      </c>
      <c r="E209">
        <v>2011</v>
      </c>
    </row>
    <row r="210" spans="1:5">
      <c r="A210">
        <v>1432</v>
      </c>
      <c r="B210" t="s">
        <v>617</v>
      </c>
      <c r="C210">
        <v>101</v>
      </c>
      <c r="D210" t="s">
        <v>1232</v>
      </c>
      <c r="E210">
        <v>2011</v>
      </c>
    </row>
    <row r="211" spans="1:5">
      <c r="A211">
        <v>1433</v>
      </c>
      <c r="B211" t="s">
        <v>617</v>
      </c>
      <c r="C211">
        <v>101</v>
      </c>
      <c r="D211" t="s">
        <v>1232</v>
      </c>
      <c r="E211">
        <v>2011</v>
      </c>
    </row>
    <row r="212" spans="1:5">
      <c r="A212">
        <v>1434</v>
      </c>
      <c r="B212" t="s">
        <v>617</v>
      </c>
      <c r="C212">
        <v>101</v>
      </c>
      <c r="D212" t="s">
        <v>1232</v>
      </c>
      <c r="E212">
        <v>2011</v>
      </c>
    </row>
    <row r="213" spans="1:5">
      <c r="A213">
        <v>1435</v>
      </c>
      <c r="B213" t="s">
        <v>617</v>
      </c>
      <c r="C213">
        <v>101</v>
      </c>
      <c r="D213" t="s">
        <v>1232</v>
      </c>
      <c r="E213">
        <v>2011</v>
      </c>
    </row>
    <row r="214" spans="1:5">
      <c r="A214">
        <v>1436</v>
      </c>
      <c r="B214" t="s">
        <v>617</v>
      </c>
      <c r="C214">
        <v>101</v>
      </c>
      <c r="D214" t="s">
        <v>1232</v>
      </c>
      <c r="E214">
        <v>2011</v>
      </c>
    </row>
    <row r="215" spans="1:5">
      <c r="A215">
        <v>1437</v>
      </c>
      <c r="B215" t="s">
        <v>617</v>
      </c>
      <c r="C215">
        <v>101</v>
      </c>
      <c r="D215" t="s">
        <v>1232</v>
      </c>
      <c r="E215">
        <v>2011</v>
      </c>
    </row>
    <row r="216" spans="1:5">
      <c r="A216">
        <v>1438</v>
      </c>
      <c r="B216" t="s">
        <v>617</v>
      </c>
      <c r="C216">
        <v>101</v>
      </c>
      <c r="D216" t="s">
        <v>1232</v>
      </c>
      <c r="E216">
        <v>2011</v>
      </c>
    </row>
    <row r="217" spans="1:5">
      <c r="A217">
        <v>1439</v>
      </c>
      <c r="B217" t="s">
        <v>617</v>
      </c>
      <c r="C217">
        <v>101</v>
      </c>
      <c r="D217" t="s">
        <v>1232</v>
      </c>
      <c r="E217">
        <v>2011</v>
      </c>
    </row>
    <row r="218" spans="1:5">
      <c r="A218">
        <v>1440</v>
      </c>
      <c r="B218" t="s">
        <v>617</v>
      </c>
      <c r="C218">
        <v>101</v>
      </c>
      <c r="D218" t="s">
        <v>1232</v>
      </c>
      <c r="E218">
        <v>2011</v>
      </c>
    </row>
    <row r="219" spans="1:5">
      <c r="A219">
        <v>1441</v>
      </c>
      <c r="B219" t="s">
        <v>617</v>
      </c>
      <c r="C219">
        <v>101</v>
      </c>
      <c r="D219" t="s">
        <v>1232</v>
      </c>
      <c r="E219">
        <v>2011</v>
      </c>
    </row>
    <row r="220" spans="1:5">
      <c r="A220">
        <v>1448</v>
      </c>
      <c r="B220" t="s">
        <v>617</v>
      </c>
      <c r="C220">
        <v>101</v>
      </c>
      <c r="D220" t="s">
        <v>1232</v>
      </c>
      <c r="E220">
        <v>2011</v>
      </c>
    </row>
    <row r="221" spans="1:5">
      <c r="A221">
        <v>1450</v>
      </c>
      <c r="B221" t="s">
        <v>617</v>
      </c>
      <c r="C221">
        <v>101</v>
      </c>
      <c r="D221" t="s">
        <v>1232</v>
      </c>
      <c r="E221">
        <v>2011</v>
      </c>
    </row>
    <row r="222" spans="1:5">
      <c r="A222">
        <v>1451</v>
      </c>
      <c r="B222" t="s">
        <v>617</v>
      </c>
      <c r="C222">
        <v>101</v>
      </c>
      <c r="D222" t="s">
        <v>1232</v>
      </c>
      <c r="E222">
        <v>2011</v>
      </c>
    </row>
    <row r="223" spans="1:5">
      <c r="A223">
        <v>1452</v>
      </c>
      <c r="B223" t="s">
        <v>617</v>
      </c>
      <c r="C223">
        <v>101</v>
      </c>
      <c r="D223" t="s">
        <v>1232</v>
      </c>
      <c r="E223">
        <v>2011</v>
      </c>
    </row>
    <row r="224" spans="1:5">
      <c r="A224">
        <v>1453</v>
      </c>
      <c r="B224" t="s">
        <v>617</v>
      </c>
      <c r="C224">
        <v>101</v>
      </c>
      <c r="D224" t="s">
        <v>1232</v>
      </c>
      <c r="E224">
        <v>2011</v>
      </c>
    </row>
    <row r="225" spans="1:5">
      <c r="A225">
        <v>1454</v>
      </c>
      <c r="B225" t="s">
        <v>617</v>
      </c>
      <c r="C225">
        <v>101</v>
      </c>
      <c r="D225" t="s">
        <v>1232</v>
      </c>
      <c r="E225">
        <v>2011</v>
      </c>
    </row>
    <row r="226" spans="1:5">
      <c r="A226">
        <v>1455</v>
      </c>
      <c r="B226" t="s">
        <v>617</v>
      </c>
      <c r="C226">
        <v>101</v>
      </c>
      <c r="D226" t="s">
        <v>1232</v>
      </c>
      <c r="E226">
        <v>2011</v>
      </c>
    </row>
    <row r="227" spans="1:5">
      <c r="A227">
        <v>1456</v>
      </c>
      <c r="B227" t="s">
        <v>617</v>
      </c>
      <c r="C227">
        <v>101</v>
      </c>
      <c r="D227" t="s">
        <v>1232</v>
      </c>
      <c r="E227">
        <v>2011</v>
      </c>
    </row>
    <row r="228" spans="1:5">
      <c r="A228">
        <v>1457</v>
      </c>
      <c r="B228" t="s">
        <v>617</v>
      </c>
      <c r="C228">
        <v>101</v>
      </c>
      <c r="D228" t="s">
        <v>1232</v>
      </c>
      <c r="E228">
        <v>2011</v>
      </c>
    </row>
    <row r="229" spans="1:5">
      <c r="A229">
        <v>1458</v>
      </c>
      <c r="B229" t="s">
        <v>617</v>
      </c>
      <c r="C229">
        <v>101</v>
      </c>
      <c r="D229" t="s">
        <v>1232</v>
      </c>
      <c r="E229">
        <v>2011</v>
      </c>
    </row>
    <row r="230" spans="1:5">
      <c r="A230">
        <v>1459</v>
      </c>
      <c r="B230" t="s">
        <v>617</v>
      </c>
      <c r="C230">
        <v>101</v>
      </c>
      <c r="D230" t="s">
        <v>1232</v>
      </c>
      <c r="E230">
        <v>2011</v>
      </c>
    </row>
    <row r="231" spans="1:5">
      <c r="A231">
        <v>1460</v>
      </c>
      <c r="B231" t="s">
        <v>617</v>
      </c>
      <c r="C231">
        <v>101</v>
      </c>
      <c r="D231" t="s">
        <v>1232</v>
      </c>
      <c r="E231">
        <v>2011</v>
      </c>
    </row>
    <row r="232" spans="1:5">
      <c r="A232">
        <v>1462</v>
      </c>
      <c r="B232" t="s">
        <v>617</v>
      </c>
      <c r="C232">
        <v>101</v>
      </c>
      <c r="D232" t="s">
        <v>1232</v>
      </c>
      <c r="E232">
        <v>2011</v>
      </c>
    </row>
    <row r="233" spans="1:5">
      <c r="A233">
        <v>1463</v>
      </c>
      <c r="B233" t="s">
        <v>617</v>
      </c>
      <c r="C233">
        <v>101</v>
      </c>
      <c r="D233" t="s">
        <v>1232</v>
      </c>
      <c r="E233">
        <v>2011</v>
      </c>
    </row>
    <row r="234" spans="1:5">
      <c r="A234">
        <v>1464</v>
      </c>
      <c r="B234" t="s">
        <v>617</v>
      </c>
      <c r="C234">
        <v>101</v>
      </c>
      <c r="D234" t="s">
        <v>1232</v>
      </c>
      <c r="E234">
        <v>2011</v>
      </c>
    </row>
    <row r="235" spans="1:5">
      <c r="A235">
        <v>1466</v>
      </c>
      <c r="B235" t="s">
        <v>617</v>
      </c>
      <c r="C235">
        <v>101</v>
      </c>
      <c r="D235" t="s">
        <v>1232</v>
      </c>
      <c r="E235">
        <v>2011</v>
      </c>
    </row>
    <row r="236" spans="1:5">
      <c r="A236">
        <v>1467</v>
      </c>
      <c r="B236" t="s">
        <v>617</v>
      </c>
      <c r="C236">
        <v>101</v>
      </c>
      <c r="D236" t="s">
        <v>1232</v>
      </c>
      <c r="E236">
        <v>2011</v>
      </c>
    </row>
    <row r="237" spans="1:5">
      <c r="A237">
        <v>1468</v>
      </c>
      <c r="B237" t="s">
        <v>617</v>
      </c>
      <c r="C237">
        <v>101</v>
      </c>
      <c r="D237" t="s">
        <v>1232</v>
      </c>
      <c r="E237">
        <v>2011</v>
      </c>
    </row>
    <row r="238" spans="1:5">
      <c r="A238">
        <v>1470</v>
      </c>
      <c r="B238" t="s">
        <v>617</v>
      </c>
      <c r="C238">
        <v>101</v>
      </c>
      <c r="D238" t="s">
        <v>1232</v>
      </c>
      <c r="E238">
        <v>2011</v>
      </c>
    </row>
    <row r="239" spans="1:5">
      <c r="A239">
        <v>1471</v>
      </c>
      <c r="B239" t="s">
        <v>617</v>
      </c>
      <c r="C239">
        <v>101</v>
      </c>
      <c r="D239" t="s">
        <v>1232</v>
      </c>
      <c r="E239">
        <v>2011</v>
      </c>
    </row>
    <row r="240" spans="1:5">
      <c r="A240">
        <v>1472</v>
      </c>
      <c r="B240" t="s">
        <v>617</v>
      </c>
      <c r="C240">
        <v>101</v>
      </c>
      <c r="D240" t="s">
        <v>1232</v>
      </c>
      <c r="E240">
        <v>2011</v>
      </c>
    </row>
    <row r="241" spans="1:5">
      <c r="A241">
        <v>1473</v>
      </c>
      <c r="B241" t="s">
        <v>617</v>
      </c>
      <c r="C241">
        <v>101</v>
      </c>
      <c r="D241" t="s">
        <v>1232</v>
      </c>
      <c r="E241">
        <v>2011</v>
      </c>
    </row>
    <row r="242" spans="1:5">
      <c r="A242">
        <v>1500</v>
      </c>
      <c r="B242" t="s">
        <v>618</v>
      </c>
      <c r="C242">
        <v>101</v>
      </c>
      <c r="D242" t="s">
        <v>1232</v>
      </c>
      <c r="E242">
        <v>2011</v>
      </c>
    </row>
    <row r="243" spans="1:5">
      <c r="A243">
        <v>1532</v>
      </c>
      <c r="B243" t="s">
        <v>618</v>
      </c>
      <c r="C243">
        <v>185</v>
      </c>
      <c r="D243" t="s">
        <v>1235</v>
      </c>
      <c r="E243">
        <v>2011</v>
      </c>
    </row>
    <row r="244" spans="1:5">
      <c r="A244">
        <v>1533</v>
      </c>
      <c r="B244" t="s">
        <v>618</v>
      </c>
      <c r="C244">
        <v>185</v>
      </c>
      <c r="D244" t="s">
        <v>1235</v>
      </c>
      <c r="E244">
        <v>2011</v>
      </c>
    </row>
    <row r="245" spans="1:5">
      <c r="A245">
        <v>1550</v>
      </c>
      <c r="B245" t="s">
        <v>618</v>
      </c>
      <c r="C245">
        <v>101</v>
      </c>
      <c r="D245" t="s">
        <v>1232</v>
      </c>
      <c r="E245">
        <v>2011</v>
      </c>
    </row>
    <row r="246" spans="1:5">
      <c r="A246">
        <v>1551</v>
      </c>
      <c r="B246" t="s">
        <v>618</v>
      </c>
      <c r="C246">
        <v>101</v>
      </c>
      <c r="D246" t="s">
        <v>1232</v>
      </c>
      <c r="E246">
        <v>2011</v>
      </c>
    </row>
    <row r="247" spans="1:5">
      <c r="A247">
        <v>1552</v>
      </c>
      <c r="B247" t="s">
        <v>618</v>
      </c>
      <c r="C247">
        <v>101</v>
      </c>
      <c r="D247" t="s">
        <v>1232</v>
      </c>
      <c r="E247">
        <v>2011</v>
      </c>
    </row>
    <row r="248" spans="1:5">
      <c r="A248">
        <v>1553</v>
      </c>
      <c r="B248" t="s">
        <v>618</v>
      </c>
      <c r="C248">
        <v>101</v>
      </c>
      <c r="D248" t="s">
        <v>1232</v>
      </c>
      <c r="E248">
        <v>2011</v>
      </c>
    </row>
    <row r="249" spans="1:5">
      <c r="A249">
        <v>1554</v>
      </c>
      <c r="B249" t="s">
        <v>618</v>
      </c>
      <c r="C249">
        <v>101</v>
      </c>
      <c r="D249" t="s">
        <v>1232</v>
      </c>
      <c r="E249">
        <v>2011</v>
      </c>
    </row>
    <row r="250" spans="1:5">
      <c r="A250">
        <v>1555</v>
      </c>
      <c r="B250" t="s">
        <v>618</v>
      </c>
      <c r="C250">
        <v>101</v>
      </c>
      <c r="D250" t="s">
        <v>1232</v>
      </c>
      <c r="E250">
        <v>2011</v>
      </c>
    </row>
    <row r="251" spans="1:5">
      <c r="A251">
        <v>1556</v>
      </c>
      <c r="B251" t="s">
        <v>618</v>
      </c>
      <c r="C251">
        <v>101</v>
      </c>
      <c r="D251" t="s">
        <v>1232</v>
      </c>
      <c r="E251">
        <v>2011</v>
      </c>
    </row>
    <row r="252" spans="1:5">
      <c r="A252">
        <v>1557</v>
      </c>
      <c r="B252" t="s">
        <v>618</v>
      </c>
      <c r="C252">
        <v>101</v>
      </c>
      <c r="D252" t="s">
        <v>1232</v>
      </c>
      <c r="E252">
        <v>2011</v>
      </c>
    </row>
    <row r="253" spans="1:5">
      <c r="A253">
        <v>1558</v>
      </c>
      <c r="B253" t="s">
        <v>618</v>
      </c>
      <c r="C253">
        <v>101</v>
      </c>
      <c r="D253" t="s">
        <v>1232</v>
      </c>
      <c r="E253">
        <v>2011</v>
      </c>
    </row>
    <row r="254" spans="1:5">
      <c r="A254">
        <v>1559</v>
      </c>
      <c r="B254" t="s">
        <v>618</v>
      </c>
      <c r="C254">
        <v>101</v>
      </c>
      <c r="D254" t="s">
        <v>1232</v>
      </c>
      <c r="E254">
        <v>2011</v>
      </c>
    </row>
    <row r="255" spans="1:5">
      <c r="A255">
        <v>1560</v>
      </c>
      <c r="B255" t="s">
        <v>618</v>
      </c>
      <c r="C255">
        <v>101</v>
      </c>
      <c r="D255" t="s">
        <v>1232</v>
      </c>
      <c r="E255">
        <v>2011</v>
      </c>
    </row>
    <row r="256" spans="1:5">
      <c r="A256">
        <v>1561</v>
      </c>
      <c r="B256" t="s">
        <v>618</v>
      </c>
      <c r="C256">
        <v>101</v>
      </c>
      <c r="D256" t="s">
        <v>1232</v>
      </c>
      <c r="E256">
        <v>2011</v>
      </c>
    </row>
    <row r="257" spans="1:5">
      <c r="A257">
        <v>1562</v>
      </c>
      <c r="B257" t="s">
        <v>618</v>
      </c>
      <c r="C257">
        <v>101</v>
      </c>
      <c r="D257" t="s">
        <v>1232</v>
      </c>
      <c r="E257">
        <v>2011</v>
      </c>
    </row>
    <row r="258" spans="1:5">
      <c r="A258">
        <v>1563</v>
      </c>
      <c r="B258" t="s">
        <v>618</v>
      </c>
      <c r="C258">
        <v>101</v>
      </c>
      <c r="D258" t="s">
        <v>1232</v>
      </c>
      <c r="E258">
        <v>2011</v>
      </c>
    </row>
    <row r="259" spans="1:5">
      <c r="A259">
        <v>1564</v>
      </c>
      <c r="B259" t="s">
        <v>618</v>
      </c>
      <c r="C259">
        <v>101</v>
      </c>
      <c r="D259" t="s">
        <v>1232</v>
      </c>
      <c r="E259">
        <v>2011</v>
      </c>
    </row>
    <row r="260" spans="1:5">
      <c r="A260">
        <v>1566</v>
      </c>
      <c r="B260" t="s">
        <v>618</v>
      </c>
      <c r="C260">
        <v>101</v>
      </c>
      <c r="D260" t="s">
        <v>1232</v>
      </c>
      <c r="E260">
        <v>2011</v>
      </c>
    </row>
    <row r="261" spans="1:5">
      <c r="A261">
        <v>1567</v>
      </c>
      <c r="B261" t="s">
        <v>618</v>
      </c>
      <c r="C261">
        <v>101</v>
      </c>
      <c r="D261" t="s">
        <v>1232</v>
      </c>
      <c r="E261">
        <v>2011</v>
      </c>
    </row>
    <row r="262" spans="1:5">
      <c r="A262">
        <v>1568</v>
      </c>
      <c r="B262" t="s">
        <v>618</v>
      </c>
      <c r="C262">
        <v>101</v>
      </c>
      <c r="D262" t="s">
        <v>1232</v>
      </c>
      <c r="E262">
        <v>2011</v>
      </c>
    </row>
    <row r="263" spans="1:5">
      <c r="A263">
        <v>1569</v>
      </c>
      <c r="B263" t="s">
        <v>618</v>
      </c>
      <c r="C263">
        <v>101</v>
      </c>
      <c r="D263" t="s">
        <v>1232</v>
      </c>
      <c r="E263">
        <v>2011</v>
      </c>
    </row>
    <row r="264" spans="1:5">
      <c r="A264">
        <v>1570</v>
      </c>
      <c r="B264" t="s">
        <v>618</v>
      </c>
      <c r="C264">
        <v>101</v>
      </c>
      <c r="D264" t="s">
        <v>1232</v>
      </c>
      <c r="E264">
        <v>2011</v>
      </c>
    </row>
    <row r="265" spans="1:5">
      <c r="A265">
        <v>1571</v>
      </c>
      <c r="B265" t="s">
        <v>618</v>
      </c>
      <c r="C265">
        <v>101</v>
      </c>
      <c r="D265" t="s">
        <v>1232</v>
      </c>
      <c r="E265">
        <v>2011</v>
      </c>
    </row>
    <row r="266" spans="1:5">
      <c r="A266">
        <v>1572</v>
      </c>
      <c r="B266" t="s">
        <v>618</v>
      </c>
      <c r="C266">
        <v>101</v>
      </c>
      <c r="D266" t="s">
        <v>1232</v>
      </c>
      <c r="E266">
        <v>2011</v>
      </c>
    </row>
    <row r="267" spans="1:5">
      <c r="A267">
        <v>1573</v>
      </c>
      <c r="B267" t="s">
        <v>618</v>
      </c>
      <c r="C267">
        <v>101</v>
      </c>
      <c r="D267" t="s">
        <v>1232</v>
      </c>
      <c r="E267">
        <v>2011</v>
      </c>
    </row>
    <row r="268" spans="1:5">
      <c r="A268">
        <v>1574</v>
      </c>
      <c r="B268" t="s">
        <v>618</v>
      </c>
      <c r="C268">
        <v>101</v>
      </c>
      <c r="D268" t="s">
        <v>1232</v>
      </c>
      <c r="E268">
        <v>2011</v>
      </c>
    </row>
    <row r="269" spans="1:5">
      <c r="A269">
        <v>1575</v>
      </c>
      <c r="B269" t="s">
        <v>618</v>
      </c>
      <c r="C269">
        <v>101</v>
      </c>
      <c r="D269" t="s">
        <v>1232</v>
      </c>
      <c r="E269">
        <v>2011</v>
      </c>
    </row>
    <row r="270" spans="1:5">
      <c r="A270">
        <v>1576</v>
      </c>
      <c r="B270" t="s">
        <v>618</v>
      </c>
      <c r="C270">
        <v>101</v>
      </c>
      <c r="D270" t="s">
        <v>1232</v>
      </c>
      <c r="E270">
        <v>2011</v>
      </c>
    </row>
    <row r="271" spans="1:5">
      <c r="A271">
        <v>1577</v>
      </c>
      <c r="B271" t="s">
        <v>618</v>
      </c>
      <c r="C271">
        <v>101</v>
      </c>
      <c r="D271" t="s">
        <v>1232</v>
      </c>
      <c r="E271">
        <v>2011</v>
      </c>
    </row>
    <row r="272" spans="1:5">
      <c r="A272">
        <v>1592</v>
      </c>
      <c r="B272" t="s">
        <v>618</v>
      </c>
      <c r="C272">
        <v>101</v>
      </c>
      <c r="D272" t="s">
        <v>1232</v>
      </c>
      <c r="E272">
        <v>2011</v>
      </c>
    </row>
    <row r="273" spans="1:5">
      <c r="A273">
        <v>1599</v>
      </c>
      <c r="B273" t="s">
        <v>618</v>
      </c>
      <c r="C273">
        <v>101</v>
      </c>
      <c r="D273" t="s">
        <v>1232</v>
      </c>
      <c r="E273">
        <v>2011</v>
      </c>
    </row>
    <row r="274" spans="1:5">
      <c r="A274">
        <v>1600</v>
      </c>
      <c r="B274" t="s">
        <v>618</v>
      </c>
      <c r="C274">
        <v>101</v>
      </c>
      <c r="D274" t="s">
        <v>1232</v>
      </c>
      <c r="E274">
        <v>2011</v>
      </c>
    </row>
    <row r="275" spans="1:5">
      <c r="A275">
        <v>1601</v>
      </c>
      <c r="B275" t="s">
        <v>618</v>
      </c>
      <c r="C275">
        <v>101</v>
      </c>
      <c r="D275" t="s">
        <v>1232</v>
      </c>
      <c r="E275">
        <v>2011</v>
      </c>
    </row>
    <row r="276" spans="1:5">
      <c r="A276">
        <v>1602</v>
      </c>
      <c r="B276" t="s">
        <v>618</v>
      </c>
      <c r="C276">
        <v>101</v>
      </c>
      <c r="D276" t="s">
        <v>1232</v>
      </c>
      <c r="E276">
        <v>2011</v>
      </c>
    </row>
    <row r="277" spans="1:5">
      <c r="A277">
        <v>1603</v>
      </c>
      <c r="B277" t="s">
        <v>618</v>
      </c>
      <c r="C277">
        <v>101</v>
      </c>
      <c r="D277" t="s">
        <v>1232</v>
      </c>
      <c r="E277">
        <v>2011</v>
      </c>
    </row>
    <row r="278" spans="1:5">
      <c r="A278">
        <v>1604</v>
      </c>
      <c r="B278" t="s">
        <v>618</v>
      </c>
      <c r="C278">
        <v>101</v>
      </c>
      <c r="D278" t="s">
        <v>1232</v>
      </c>
      <c r="E278">
        <v>2011</v>
      </c>
    </row>
    <row r="279" spans="1:5">
      <c r="A279">
        <v>1605</v>
      </c>
      <c r="B279" t="s">
        <v>618</v>
      </c>
      <c r="C279">
        <v>101</v>
      </c>
      <c r="D279" t="s">
        <v>1232</v>
      </c>
      <c r="E279">
        <v>2011</v>
      </c>
    </row>
    <row r="280" spans="1:5">
      <c r="A280">
        <v>1606</v>
      </c>
      <c r="B280" t="s">
        <v>618</v>
      </c>
      <c r="C280">
        <v>101</v>
      </c>
      <c r="D280" t="s">
        <v>1232</v>
      </c>
      <c r="E280">
        <v>2011</v>
      </c>
    </row>
    <row r="281" spans="1:5">
      <c r="A281">
        <v>1607</v>
      </c>
      <c r="B281" t="s">
        <v>618</v>
      </c>
      <c r="C281">
        <v>101</v>
      </c>
      <c r="D281" t="s">
        <v>1232</v>
      </c>
      <c r="E281">
        <v>2011</v>
      </c>
    </row>
    <row r="282" spans="1:5">
      <c r="A282">
        <v>1608</v>
      </c>
      <c r="B282" t="s">
        <v>618</v>
      </c>
      <c r="C282">
        <v>101</v>
      </c>
      <c r="D282" t="s">
        <v>1232</v>
      </c>
      <c r="E282">
        <v>2011</v>
      </c>
    </row>
    <row r="283" spans="1:5">
      <c r="A283">
        <v>1609</v>
      </c>
      <c r="B283" t="s">
        <v>618</v>
      </c>
      <c r="C283">
        <v>101</v>
      </c>
      <c r="D283" t="s">
        <v>1232</v>
      </c>
      <c r="E283">
        <v>2011</v>
      </c>
    </row>
    <row r="284" spans="1:5">
      <c r="A284">
        <v>1610</v>
      </c>
      <c r="B284" t="s">
        <v>618</v>
      </c>
      <c r="C284">
        <v>101</v>
      </c>
      <c r="D284" t="s">
        <v>1232</v>
      </c>
      <c r="E284">
        <v>2011</v>
      </c>
    </row>
    <row r="285" spans="1:5">
      <c r="A285">
        <v>1611</v>
      </c>
      <c r="B285" t="s">
        <v>618</v>
      </c>
      <c r="C285">
        <v>101</v>
      </c>
      <c r="D285" t="s">
        <v>1232</v>
      </c>
      <c r="E285">
        <v>2011</v>
      </c>
    </row>
    <row r="286" spans="1:5">
      <c r="A286">
        <v>1612</v>
      </c>
      <c r="B286" t="s">
        <v>618</v>
      </c>
      <c r="C286">
        <v>101</v>
      </c>
      <c r="D286" t="s">
        <v>1232</v>
      </c>
      <c r="E286">
        <v>2011</v>
      </c>
    </row>
    <row r="287" spans="1:5">
      <c r="A287">
        <v>1613</v>
      </c>
      <c r="B287" t="s">
        <v>618</v>
      </c>
      <c r="C287">
        <v>101</v>
      </c>
      <c r="D287" t="s">
        <v>1232</v>
      </c>
      <c r="E287">
        <v>2011</v>
      </c>
    </row>
    <row r="288" spans="1:5">
      <c r="A288">
        <v>1614</v>
      </c>
      <c r="B288" t="s">
        <v>618</v>
      </c>
      <c r="C288">
        <v>101</v>
      </c>
      <c r="D288" t="s">
        <v>1232</v>
      </c>
      <c r="E288">
        <v>2011</v>
      </c>
    </row>
    <row r="289" spans="1:5">
      <c r="A289">
        <v>1615</v>
      </c>
      <c r="B289" t="s">
        <v>618</v>
      </c>
      <c r="C289">
        <v>101</v>
      </c>
      <c r="D289" t="s">
        <v>1232</v>
      </c>
      <c r="E289">
        <v>2011</v>
      </c>
    </row>
    <row r="290" spans="1:5">
      <c r="A290">
        <v>1616</v>
      </c>
      <c r="B290" t="s">
        <v>618</v>
      </c>
      <c r="C290">
        <v>101</v>
      </c>
      <c r="D290" t="s">
        <v>1232</v>
      </c>
      <c r="E290">
        <v>2011</v>
      </c>
    </row>
    <row r="291" spans="1:5">
      <c r="A291">
        <v>1617</v>
      </c>
      <c r="B291" t="s">
        <v>618</v>
      </c>
      <c r="C291">
        <v>101</v>
      </c>
      <c r="D291" t="s">
        <v>1232</v>
      </c>
      <c r="E291">
        <v>2011</v>
      </c>
    </row>
    <row r="292" spans="1:5">
      <c r="A292">
        <v>1618</v>
      </c>
      <c r="B292" t="s">
        <v>618</v>
      </c>
      <c r="C292">
        <v>101</v>
      </c>
      <c r="D292" t="s">
        <v>1232</v>
      </c>
      <c r="E292">
        <v>2011</v>
      </c>
    </row>
    <row r="293" spans="1:5">
      <c r="A293">
        <v>1619</v>
      </c>
      <c r="B293" t="s">
        <v>618</v>
      </c>
      <c r="C293">
        <v>101</v>
      </c>
      <c r="D293" t="s">
        <v>1232</v>
      </c>
      <c r="E293">
        <v>2011</v>
      </c>
    </row>
    <row r="294" spans="1:5">
      <c r="A294">
        <v>1620</v>
      </c>
      <c r="B294" t="s">
        <v>618</v>
      </c>
      <c r="C294">
        <v>101</v>
      </c>
      <c r="D294" t="s">
        <v>1232</v>
      </c>
      <c r="E294">
        <v>2011</v>
      </c>
    </row>
    <row r="295" spans="1:5">
      <c r="A295">
        <v>1621</v>
      </c>
      <c r="B295" t="s">
        <v>618</v>
      </c>
      <c r="C295">
        <v>101</v>
      </c>
      <c r="D295" t="s">
        <v>1232</v>
      </c>
      <c r="E295">
        <v>2011</v>
      </c>
    </row>
    <row r="296" spans="1:5">
      <c r="A296">
        <v>1622</v>
      </c>
      <c r="B296" t="s">
        <v>618</v>
      </c>
      <c r="C296">
        <v>101</v>
      </c>
      <c r="D296" t="s">
        <v>1232</v>
      </c>
      <c r="E296">
        <v>2011</v>
      </c>
    </row>
    <row r="297" spans="1:5">
      <c r="A297">
        <v>1623</v>
      </c>
      <c r="B297" t="s">
        <v>618</v>
      </c>
      <c r="C297">
        <v>101</v>
      </c>
      <c r="D297" t="s">
        <v>1232</v>
      </c>
      <c r="E297">
        <v>2011</v>
      </c>
    </row>
    <row r="298" spans="1:5">
      <c r="A298">
        <v>1624</v>
      </c>
      <c r="B298" t="s">
        <v>618</v>
      </c>
      <c r="C298">
        <v>101</v>
      </c>
      <c r="D298" t="s">
        <v>1232</v>
      </c>
      <c r="E298">
        <v>2011</v>
      </c>
    </row>
    <row r="299" spans="1:5">
      <c r="A299">
        <v>1630</v>
      </c>
      <c r="B299" t="s">
        <v>618</v>
      </c>
      <c r="C299">
        <v>101</v>
      </c>
      <c r="D299" t="s">
        <v>1232</v>
      </c>
      <c r="E299">
        <v>2011</v>
      </c>
    </row>
    <row r="300" spans="1:5">
      <c r="A300">
        <v>1631</v>
      </c>
      <c r="B300" t="s">
        <v>618</v>
      </c>
      <c r="C300">
        <v>101</v>
      </c>
      <c r="D300" t="s">
        <v>1232</v>
      </c>
      <c r="E300">
        <v>2011</v>
      </c>
    </row>
    <row r="301" spans="1:5">
      <c r="A301">
        <v>1632</v>
      </c>
      <c r="B301" t="s">
        <v>618</v>
      </c>
      <c r="C301">
        <v>101</v>
      </c>
      <c r="D301" t="s">
        <v>1232</v>
      </c>
      <c r="E301">
        <v>2011</v>
      </c>
    </row>
    <row r="302" spans="1:5">
      <c r="A302">
        <v>1633</v>
      </c>
      <c r="B302" t="s">
        <v>618</v>
      </c>
      <c r="C302">
        <v>101</v>
      </c>
      <c r="D302" t="s">
        <v>1232</v>
      </c>
      <c r="E302">
        <v>2011</v>
      </c>
    </row>
    <row r="303" spans="1:5">
      <c r="A303">
        <v>1634</v>
      </c>
      <c r="B303" t="s">
        <v>618</v>
      </c>
      <c r="C303">
        <v>101</v>
      </c>
      <c r="D303" t="s">
        <v>1232</v>
      </c>
      <c r="E303">
        <v>2011</v>
      </c>
    </row>
    <row r="304" spans="1:5">
      <c r="A304">
        <v>1635</v>
      </c>
      <c r="B304" t="s">
        <v>618</v>
      </c>
      <c r="C304">
        <v>101</v>
      </c>
      <c r="D304" t="s">
        <v>1232</v>
      </c>
      <c r="E304">
        <v>2011</v>
      </c>
    </row>
    <row r="305" spans="1:5">
      <c r="A305">
        <v>1650</v>
      </c>
      <c r="B305" t="s">
        <v>618</v>
      </c>
      <c r="C305">
        <v>101</v>
      </c>
      <c r="D305" t="s">
        <v>1232</v>
      </c>
      <c r="E305">
        <v>2011</v>
      </c>
    </row>
    <row r="306" spans="1:5">
      <c r="A306">
        <v>1651</v>
      </c>
      <c r="B306" t="s">
        <v>618</v>
      </c>
      <c r="C306">
        <v>101</v>
      </c>
      <c r="D306" t="s">
        <v>1232</v>
      </c>
      <c r="E306">
        <v>2011</v>
      </c>
    </row>
    <row r="307" spans="1:5">
      <c r="A307">
        <v>1652</v>
      </c>
      <c r="B307" t="s">
        <v>618</v>
      </c>
      <c r="C307">
        <v>101</v>
      </c>
      <c r="D307" t="s">
        <v>1232</v>
      </c>
      <c r="E307">
        <v>2011</v>
      </c>
    </row>
    <row r="308" spans="1:5">
      <c r="A308">
        <v>1653</v>
      </c>
      <c r="B308" t="s">
        <v>618</v>
      </c>
      <c r="C308">
        <v>101</v>
      </c>
      <c r="D308" t="s">
        <v>1232</v>
      </c>
      <c r="E308">
        <v>2011</v>
      </c>
    </row>
    <row r="309" spans="1:5">
      <c r="A309">
        <v>1654</v>
      </c>
      <c r="B309" t="s">
        <v>618</v>
      </c>
      <c r="C309">
        <v>101</v>
      </c>
      <c r="D309" t="s">
        <v>1232</v>
      </c>
      <c r="E309">
        <v>2011</v>
      </c>
    </row>
    <row r="310" spans="1:5">
      <c r="A310">
        <v>1655</v>
      </c>
      <c r="B310" t="s">
        <v>618</v>
      </c>
      <c r="C310">
        <v>101</v>
      </c>
      <c r="D310" t="s">
        <v>1232</v>
      </c>
      <c r="E310">
        <v>2011</v>
      </c>
    </row>
    <row r="311" spans="1:5">
      <c r="A311">
        <v>1656</v>
      </c>
      <c r="B311" t="s">
        <v>618</v>
      </c>
      <c r="C311">
        <v>101</v>
      </c>
      <c r="D311" t="s">
        <v>1232</v>
      </c>
      <c r="E311">
        <v>2011</v>
      </c>
    </row>
    <row r="312" spans="1:5">
      <c r="A312">
        <v>1657</v>
      </c>
      <c r="B312" t="s">
        <v>618</v>
      </c>
      <c r="C312">
        <v>101</v>
      </c>
      <c r="D312" t="s">
        <v>1232</v>
      </c>
      <c r="E312">
        <v>2011</v>
      </c>
    </row>
    <row r="313" spans="1:5">
      <c r="A313">
        <v>1658</v>
      </c>
      <c r="B313" t="s">
        <v>618</v>
      </c>
      <c r="C313">
        <v>101</v>
      </c>
      <c r="D313" t="s">
        <v>1232</v>
      </c>
      <c r="E313">
        <v>2011</v>
      </c>
    </row>
    <row r="314" spans="1:5">
      <c r="A314">
        <v>1659</v>
      </c>
      <c r="B314" t="s">
        <v>618</v>
      </c>
      <c r="C314">
        <v>101</v>
      </c>
      <c r="D314" t="s">
        <v>1232</v>
      </c>
      <c r="E314">
        <v>2011</v>
      </c>
    </row>
    <row r="315" spans="1:5">
      <c r="A315">
        <v>1660</v>
      </c>
      <c r="B315" t="s">
        <v>618</v>
      </c>
      <c r="C315">
        <v>101</v>
      </c>
      <c r="D315" t="s">
        <v>1232</v>
      </c>
      <c r="E315">
        <v>2011</v>
      </c>
    </row>
    <row r="316" spans="1:5">
      <c r="A316">
        <v>1661</v>
      </c>
      <c r="B316" t="s">
        <v>618</v>
      </c>
      <c r="C316">
        <v>101</v>
      </c>
      <c r="D316" t="s">
        <v>1232</v>
      </c>
      <c r="E316">
        <v>2011</v>
      </c>
    </row>
    <row r="317" spans="1:5">
      <c r="A317">
        <v>1662</v>
      </c>
      <c r="B317" t="s">
        <v>618</v>
      </c>
      <c r="C317">
        <v>101</v>
      </c>
      <c r="D317" t="s">
        <v>1232</v>
      </c>
      <c r="E317">
        <v>2011</v>
      </c>
    </row>
    <row r="318" spans="1:5">
      <c r="A318">
        <v>1663</v>
      </c>
      <c r="B318" t="s">
        <v>618</v>
      </c>
      <c r="C318">
        <v>101</v>
      </c>
      <c r="D318" t="s">
        <v>1232</v>
      </c>
      <c r="E318">
        <v>2011</v>
      </c>
    </row>
    <row r="319" spans="1:5">
      <c r="A319">
        <v>1664</v>
      </c>
      <c r="B319" t="s">
        <v>618</v>
      </c>
      <c r="C319">
        <v>101</v>
      </c>
      <c r="D319" t="s">
        <v>1232</v>
      </c>
      <c r="E319">
        <v>2011</v>
      </c>
    </row>
    <row r="320" spans="1:5">
      <c r="A320">
        <v>1665</v>
      </c>
      <c r="B320" t="s">
        <v>618</v>
      </c>
      <c r="C320">
        <v>101</v>
      </c>
      <c r="D320" t="s">
        <v>1232</v>
      </c>
      <c r="E320">
        <v>2011</v>
      </c>
    </row>
    <row r="321" spans="1:5">
      <c r="A321">
        <v>1666</v>
      </c>
      <c r="B321" t="s">
        <v>618</v>
      </c>
      <c r="C321">
        <v>101</v>
      </c>
      <c r="D321" t="s">
        <v>1232</v>
      </c>
      <c r="E321">
        <v>2011</v>
      </c>
    </row>
    <row r="322" spans="1:5">
      <c r="A322">
        <v>1667</v>
      </c>
      <c r="B322" t="s">
        <v>618</v>
      </c>
      <c r="C322">
        <v>101</v>
      </c>
      <c r="D322" t="s">
        <v>1232</v>
      </c>
      <c r="E322">
        <v>2011</v>
      </c>
    </row>
    <row r="323" spans="1:5">
      <c r="A323">
        <v>1668</v>
      </c>
      <c r="B323" t="s">
        <v>618</v>
      </c>
      <c r="C323">
        <v>101</v>
      </c>
      <c r="D323" t="s">
        <v>1232</v>
      </c>
      <c r="E323">
        <v>2011</v>
      </c>
    </row>
    <row r="324" spans="1:5">
      <c r="A324">
        <v>1669</v>
      </c>
      <c r="B324" t="s">
        <v>618</v>
      </c>
      <c r="C324">
        <v>101</v>
      </c>
      <c r="D324" t="s">
        <v>1232</v>
      </c>
      <c r="E324">
        <v>2011</v>
      </c>
    </row>
    <row r="325" spans="1:5">
      <c r="A325">
        <v>1670</v>
      </c>
      <c r="B325" t="s">
        <v>618</v>
      </c>
      <c r="C325">
        <v>101</v>
      </c>
      <c r="D325" t="s">
        <v>1232</v>
      </c>
      <c r="E325">
        <v>2011</v>
      </c>
    </row>
    <row r="326" spans="1:5">
      <c r="A326">
        <v>1671</v>
      </c>
      <c r="B326" t="s">
        <v>618</v>
      </c>
      <c r="C326">
        <v>101</v>
      </c>
      <c r="D326" t="s">
        <v>1232</v>
      </c>
      <c r="E326">
        <v>2011</v>
      </c>
    </row>
    <row r="327" spans="1:5">
      <c r="A327">
        <v>1672</v>
      </c>
      <c r="B327" t="s">
        <v>618</v>
      </c>
      <c r="C327">
        <v>101</v>
      </c>
      <c r="D327" t="s">
        <v>1232</v>
      </c>
      <c r="E327">
        <v>2011</v>
      </c>
    </row>
    <row r="328" spans="1:5">
      <c r="A328">
        <v>1673</v>
      </c>
      <c r="B328" t="s">
        <v>618</v>
      </c>
      <c r="C328">
        <v>101</v>
      </c>
      <c r="D328" t="s">
        <v>1232</v>
      </c>
      <c r="E328">
        <v>2011</v>
      </c>
    </row>
    <row r="329" spans="1:5">
      <c r="A329">
        <v>1674</v>
      </c>
      <c r="B329" t="s">
        <v>618</v>
      </c>
      <c r="C329">
        <v>101</v>
      </c>
      <c r="D329" t="s">
        <v>1232</v>
      </c>
      <c r="E329">
        <v>2011</v>
      </c>
    </row>
    <row r="330" spans="1:5">
      <c r="A330">
        <v>1675</v>
      </c>
      <c r="B330" t="s">
        <v>618</v>
      </c>
      <c r="C330">
        <v>101</v>
      </c>
      <c r="D330" t="s">
        <v>1232</v>
      </c>
      <c r="E330">
        <v>2011</v>
      </c>
    </row>
    <row r="331" spans="1:5">
      <c r="A331">
        <v>1676</v>
      </c>
      <c r="B331" t="s">
        <v>618</v>
      </c>
      <c r="C331">
        <v>101</v>
      </c>
      <c r="D331" t="s">
        <v>1232</v>
      </c>
      <c r="E331">
        <v>2011</v>
      </c>
    </row>
    <row r="332" spans="1:5">
      <c r="A332">
        <v>1677</v>
      </c>
      <c r="B332" t="s">
        <v>618</v>
      </c>
      <c r="C332">
        <v>101</v>
      </c>
      <c r="D332" t="s">
        <v>1232</v>
      </c>
      <c r="E332">
        <v>2011</v>
      </c>
    </row>
    <row r="333" spans="1:5">
      <c r="A333">
        <v>1699</v>
      </c>
      <c r="B333" t="s">
        <v>618</v>
      </c>
      <c r="C333">
        <v>101</v>
      </c>
      <c r="D333" t="s">
        <v>1232</v>
      </c>
      <c r="E333">
        <v>2011</v>
      </c>
    </row>
    <row r="334" spans="1:5">
      <c r="A334">
        <v>1700</v>
      </c>
      <c r="B334" t="s">
        <v>618</v>
      </c>
      <c r="C334">
        <v>101</v>
      </c>
      <c r="D334" t="s">
        <v>1232</v>
      </c>
      <c r="E334">
        <v>2011</v>
      </c>
    </row>
    <row r="335" spans="1:5">
      <c r="A335">
        <v>1701</v>
      </c>
      <c r="B335" t="s">
        <v>618</v>
      </c>
      <c r="C335">
        <v>101</v>
      </c>
      <c r="D335" t="s">
        <v>1232</v>
      </c>
      <c r="E335">
        <v>2011</v>
      </c>
    </row>
    <row r="336" spans="1:5">
      <c r="A336">
        <v>1702</v>
      </c>
      <c r="B336" t="s">
        <v>618</v>
      </c>
      <c r="C336">
        <v>101</v>
      </c>
      <c r="D336" t="s">
        <v>1232</v>
      </c>
      <c r="E336">
        <v>2011</v>
      </c>
    </row>
    <row r="337" spans="1:5">
      <c r="A337">
        <v>1703</v>
      </c>
      <c r="B337" t="s">
        <v>618</v>
      </c>
      <c r="C337">
        <v>101</v>
      </c>
      <c r="D337" t="s">
        <v>1232</v>
      </c>
      <c r="E337">
        <v>2011</v>
      </c>
    </row>
    <row r="338" spans="1:5">
      <c r="A338">
        <v>1704</v>
      </c>
      <c r="B338" t="s">
        <v>618</v>
      </c>
      <c r="C338">
        <v>101</v>
      </c>
      <c r="D338" t="s">
        <v>1232</v>
      </c>
      <c r="E338">
        <v>2011</v>
      </c>
    </row>
    <row r="339" spans="1:5">
      <c r="A339">
        <v>1705</v>
      </c>
      <c r="B339" t="s">
        <v>618</v>
      </c>
      <c r="C339">
        <v>101</v>
      </c>
      <c r="D339" t="s">
        <v>1232</v>
      </c>
      <c r="E339">
        <v>2011</v>
      </c>
    </row>
    <row r="340" spans="1:5">
      <c r="A340">
        <v>1706</v>
      </c>
      <c r="B340" t="s">
        <v>618</v>
      </c>
      <c r="C340">
        <v>101</v>
      </c>
      <c r="D340" t="s">
        <v>1232</v>
      </c>
      <c r="E340">
        <v>2011</v>
      </c>
    </row>
    <row r="341" spans="1:5">
      <c r="A341">
        <v>1707</v>
      </c>
      <c r="B341" t="s">
        <v>618</v>
      </c>
      <c r="C341">
        <v>101</v>
      </c>
      <c r="D341" t="s">
        <v>1232</v>
      </c>
      <c r="E341">
        <v>2011</v>
      </c>
    </row>
    <row r="342" spans="1:5">
      <c r="A342">
        <v>1708</v>
      </c>
      <c r="B342" t="s">
        <v>618</v>
      </c>
      <c r="C342">
        <v>101</v>
      </c>
      <c r="D342" t="s">
        <v>1232</v>
      </c>
      <c r="E342">
        <v>2011</v>
      </c>
    </row>
    <row r="343" spans="1:5">
      <c r="A343">
        <v>1709</v>
      </c>
      <c r="B343" t="s">
        <v>618</v>
      </c>
      <c r="C343">
        <v>101</v>
      </c>
      <c r="D343" t="s">
        <v>1232</v>
      </c>
      <c r="E343">
        <v>2011</v>
      </c>
    </row>
    <row r="344" spans="1:5">
      <c r="A344">
        <v>1710</v>
      </c>
      <c r="B344" t="s">
        <v>618</v>
      </c>
      <c r="C344">
        <v>101</v>
      </c>
      <c r="D344" t="s">
        <v>1232</v>
      </c>
      <c r="E344">
        <v>2011</v>
      </c>
    </row>
    <row r="345" spans="1:5">
      <c r="A345">
        <v>1711</v>
      </c>
      <c r="B345" t="s">
        <v>618</v>
      </c>
      <c r="C345">
        <v>101</v>
      </c>
      <c r="D345" t="s">
        <v>1232</v>
      </c>
      <c r="E345">
        <v>2011</v>
      </c>
    </row>
    <row r="346" spans="1:5">
      <c r="A346">
        <v>1712</v>
      </c>
      <c r="B346" t="s">
        <v>618</v>
      </c>
      <c r="C346">
        <v>101</v>
      </c>
      <c r="D346" t="s">
        <v>1232</v>
      </c>
      <c r="E346">
        <v>2011</v>
      </c>
    </row>
    <row r="347" spans="1:5">
      <c r="A347">
        <v>1714</v>
      </c>
      <c r="B347" t="s">
        <v>618</v>
      </c>
      <c r="C347">
        <v>101</v>
      </c>
      <c r="D347" t="s">
        <v>1232</v>
      </c>
      <c r="E347">
        <v>2011</v>
      </c>
    </row>
    <row r="348" spans="1:5">
      <c r="A348">
        <v>1715</v>
      </c>
      <c r="B348" t="s">
        <v>618</v>
      </c>
      <c r="C348">
        <v>101</v>
      </c>
      <c r="D348" t="s">
        <v>1232</v>
      </c>
      <c r="E348">
        <v>2011</v>
      </c>
    </row>
    <row r="349" spans="1:5">
      <c r="A349">
        <v>1716</v>
      </c>
      <c r="B349" t="s">
        <v>618</v>
      </c>
      <c r="C349">
        <v>101</v>
      </c>
      <c r="D349" t="s">
        <v>1232</v>
      </c>
      <c r="E349">
        <v>2011</v>
      </c>
    </row>
    <row r="350" spans="1:5">
      <c r="A350">
        <v>1717</v>
      </c>
      <c r="B350" t="s">
        <v>618</v>
      </c>
      <c r="C350">
        <v>101</v>
      </c>
      <c r="D350" t="s">
        <v>1232</v>
      </c>
      <c r="E350">
        <v>2011</v>
      </c>
    </row>
    <row r="351" spans="1:5">
      <c r="A351">
        <v>1718</v>
      </c>
      <c r="B351" t="s">
        <v>618</v>
      </c>
      <c r="C351">
        <v>101</v>
      </c>
      <c r="D351" t="s">
        <v>1232</v>
      </c>
      <c r="E351">
        <v>2011</v>
      </c>
    </row>
    <row r="352" spans="1:5">
      <c r="A352">
        <v>1719</v>
      </c>
      <c r="B352" t="s">
        <v>618</v>
      </c>
      <c r="C352">
        <v>101</v>
      </c>
      <c r="D352" t="s">
        <v>1232</v>
      </c>
      <c r="E352">
        <v>2011</v>
      </c>
    </row>
    <row r="353" spans="1:5">
      <c r="A353">
        <v>1720</v>
      </c>
      <c r="B353" t="s">
        <v>618</v>
      </c>
      <c r="C353">
        <v>101</v>
      </c>
      <c r="D353" t="s">
        <v>1232</v>
      </c>
      <c r="E353">
        <v>2011</v>
      </c>
    </row>
    <row r="354" spans="1:5">
      <c r="A354">
        <v>1721</v>
      </c>
      <c r="B354" t="s">
        <v>618</v>
      </c>
      <c r="C354">
        <v>101</v>
      </c>
      <c r="D354" t="s">
        <v>1232</v>
      </c>
      <c r="E354">
        <v>2011</v>
      </c>
    </row>
    <row r="355" spans="1:5">
      <c r="A355">
        <v>1722</v>
      </c>
      <c r="B355" t="s">
        <v>618</v>
      </c>
      <c r="C355">
        <v>101</v>
      </c>
      <c r="D355" t="s">
        <v>1232</v>
      </c>
      <c r="E355">
        <v>2011</v>
      </c>
    </row>
    <row r="356" spans="1:5">
      <c r="A356">
        <v>1723</v>
      </c>
      <c r="B356" t="s">
        <v>618</v>
      </c>
      <c r="C356">
        <v>101</v>
      </c>
      <c r="D356" t="s">
        <v>1232</v>
      </c>
      <c r="E356">
        <v>2011</v>
      </c>
    </row>
    <row r="357" spans="1:5">
      <c r="A357">
        <v>1724</v>
      </c>
      <c r="B357" t="s">
        <v>618</v>
      </c>
      <c r="C357">
        <v>101</v>
      </c>
      <c r="D357" t="s">
        <v>1232</v>
      </c>
      <c r="E357">
        <v>2011</v>
      </c>
    </row>
    <row r="358" spans="1:5">
      <c r="A358">
        <v>1725</v>
      </c>
      <c r="B358" t="s">
        <v>618</v>
      </c>
      <c r="C358">
        <v>101</v>
      </c>
      <c r="D358" t="s">
        <v>1232</v>
      </c>
      <c r="E358">
        <v>2011</v>
      </c>
    </row>
    <row r="359" spans="1:5">
      <c r="A359">
        <v>1726</v>
      </c>
      <c r="B359" t="s">
        <v>618</v>
      </c>
      <c r="C359">
        <v>101</v>
      </c>
      <c r="D359" t="s">
        <v>1232</v>
      </c>
      <c r="E359">
        <v>2011</v>
      </c>
    </row>
    <row r="360" spans="1:5">
      <c r="A360">
        <v>1727</v>
      </c>
      <c r="B360" t="s">
        <v>618</v>
      </c>
      <c r="C360">
        <v>101</v>
      </c>
      <c r="D360" t="s">
        <v>1232</v>
      </c>
      <c r="E360">
        <v>2011</v>
      </c>
    </row>
    <row r="361" spans="1:5">
      <c r="A361">
        <v>1728</v>
      </c>
      <c r="B361" t="s">
        <v>618</v>
      </c>
      <c r="C361">
        <v>101</v>
      </c>
      <c r="D361" t="s">
        <v>1232</v>
      </c>
      <c r="E361">
        <v>2011</v>
      </c>
    </row>
    <row r="362" spans="1:5">
      <c r="A362">
        <v>1729</v>
      </c>
      <c r="B362" t="s">
        <v>618</v>
      </c>
      <c r="C362">
        <v>101</v>
      </c>
      <c r="D362" t="s">
        <v>1232</v>
      </c>
      <c r="E362">
        <v>2011</v>
      </c>
    </row>
    <row r="363" spans="1:5">
      <c r="A363">
        <v>1730</v>
      </c>
      <c r="B363" t="s">
        <v>618</v>
      </c>
      <c r="C363">
        <v>101</v>
      </c>
      <c r="D363" t="s">
        <v>1232</v>
      </c>
      <c r="E363">
        <v>2011</v>
      </c>
    </row>
    <row r="364" spans="1:5">
      <c r="A364">
        <v>1731</v>
      </c>
      <c r="B364" t="s">
        <v>618</v>
      </c>
      <c r="C364">
        <v>101</v>
      </c>
      <c r="D364" t="s">
        <v>1232</v>
      </c>
      <c r="E364">
        <v>2011</v>
      </c>
    </row>
    <row r="365" spans="1:5">
      <c r="A365">
        <v>1732</v>
      </c>
      <c r="B365" t="s">
        <v>618</v>
      </c>
      <c r="C365">
        <v>101</v>
      </c>
      <c r="D365" t="s">
        <v>1232</v>
      </c>
      <c r="E365">
        <v>2011</v>
      </c>
    </row>
    <row r="366" spans="1:5">
      <c r="A366">
        <v>1733</v>
      </c>
      <c r="B366" t="s">
        <v>618</v>
      </c>
      <c r="C366">
        <v>101</v>
      </c>
      <c r="D366" t="s">
        <v>1232</v>
      </c>
      <c r="E366">
        <v>2011</v>
      </c>
    </row>
    <row r="367" spans="1:5">
      <c r="A367">
        <v>1734</v>
      </c>
      <c r="B367" t="s">
        <v>618</v>
      </c>
      <c r="C367">
        <v>101</v>
      </c>
      <c r="D367" t="s">
        <v>1232</v>
      </c>
      <c r="E367">
        <v>2011</v>
      </c>
    </row>
    <row r="368" spans="1:5">
      <c r="A368">
        <v>1735</v>
      </c>
      <c r="B368" t="s">
        <v>618</v>
      </c>
      <c r="C368">
        <v>101</v>
      </c>
      <c r="D368" t="s">
        <v>1232</v>
      </c>
      <c r="E368">
        <v>2011</v>
      </c>
    </row>
    <row r="369" spans="1:5">
      <c r="A369">
        <v>1736</v>
      </c>
      <c r="B369" t="s">
        <v>618</v>
      </c>
      <c r="C369">
        <v>101</v>
      </c>
      <c r="D369" t="s">
        <v>1232</v>
      </c>
      <c r="E369">
        <v>2011</v>
      </c>
    </row>
    <row r="370" spans="1:5">
      <c r="A370">
        <v>1737</v>
      </c>
      <c r="B370" t="s">
        <v>618</v>
      </c>
      <c r="C370">
        <v>101</v>
      </c>
      <c r="D370" t="s">
        <v>1232</v>
      </c>
      <c r="E370">
        <v>2011</v>
      </c>
    </row>
    <row r="371" spans="1:5">
      <c r="A371">
        <v>1738</v>
      </c>
      <c r="B371" t="s">
        <v>618</v>
      </c>
      <c r="C371">
        <v>101</v>
      </c>
      <c r="D371" t="s">
        <v>1232</v>
      </c>
      <c r="E371">
        <v>2011</v>
      </c>
    </row>
    <row r="372" spans="1:5">
      <c r="A372">
        <v>1739</v>
      </c>
      <c r="B372" t="s">
        <v>618</v>
      </c>
      <c r="C372">
        <v>101</v>
      </c>
      <c r="D372" t="s">
        <v>1232</v>
      </c>
      <c r="E372">
        <v>2011</v>
      </c>
    </row>
    <row r="373" spans="1:5">
      <c r="A373">
        <v>1749</v>
      </c>
      <c r="B373" t="s">
        <v>618</v>
      </c>
      <c r="C373">
        <v>101</v>
      </c>
      <c r="D373" t="s">
        <v>1232</v>
      </c>
      <c r="E373">
        <v>2011</v>
      </c>
    </row>
    <row r="374" spans="1:5">
      <c r="A374">
        <v>1750</v>
      </c>
      <c r="B374" t="s">
        <v>618</v>
      </c>
      <c r="C374">
        <v>101</v>
      </c>
      <c r="D374" t="s">
        <v>1232</v>
      </c>
      <c r="E374">
        <v>2011</v>
      </c>
    </row>
    <row r="375" spans="1:5">
      <c r="A375">
        <v>1751</v>
      </c>
      <c r="B375" t="s">
        <v>618</v>
      </c>
      <c r="C375">
        <v>101</v>
      </c>
      <c r="D375" t="s">
        <v>1232</v>
      </c>
      <c r="E375">
        <v>2011</v>
      </c>
    </row>
    <row r="376" spans="1:5">
      <c r="A376">
        <v>1752</v>
      </c>
      <c r="B376" t="s">
        <v>618</v>
      </c>
      <c r="C376">
        <v>101</v>
      </c>
      <c r="D376" t="s">
        <v>1232</v>
      </c>
      <c r="E376">
        <v>2011</v>
      </c>
    </row>
    <row r="377" spans="1:5">
      <c r="A377">
        <v>1753</v>
      </c>
      <c r="B377" t="s">
        <v>618</v>
      </c>
      <c r="C377">
        <v>101</v>
      </c>
      <c r="D377" t="s">
        <v>1232</v>
      </c>
      <c r="E377">
        <v>2011</v>
      </c>
    </row>
    <row r="378" spans="1:5">
      <c r="A378">
        <v>1754</v>
      </c>
      <c r="B378" t="s">
        <v>618</v>
      </c>
      <c r="C378">
        <v>101</v>
      </c>
      <c r="D378" t="s">
        <v>1232</v>
      </c>
      <c r="E378">
        <v>2011</v>
      </c>
    </row>
    <row r="379" spans="1:5">
      <c r="A379">
        <v>1755</v>
      </c>
      <c r="B379" t="s">
        <v>618</v>
      </c>
      <c r="C379">
        <v>101</v>
      </c>
      <c r="D379" t="s">
        <v>1232</v>
      </c>
      <c r="E379">
        <v>2011</v>
      </c>
    </row>
    <row r="380" spans="1:5">
      <c r="A380">
        <v>1756</v>
      </c>
      <c r="B380" t="s">
        <v>618</v>
      </c>
      <c r="C380">
        <v>101</v>
      </c>
      <c r="D380" t="s">
        <v>1232</v>
      </c>
      <c r="E380">
        <v>2011</v>
      </c>
    </row>
    <row r="381" spans="1:5">
      <c r="A381">
        <v>1757</v>
      </c>
      <c r="B381" t="s">
        <v>618</v>
      </c>
      <c r="C381">
        <v>101</v>
      </c>
      <c r="D381" t="s">
        <v>1232</v>
      </c>
      <c r="E381">
        <v>2011</v>
      </c>
    </row>
    <row r="382" spans="1:5">
      <c r="A382">
        <v>1758</v>
      </c>
      <c r="B382" t="s">
        <v>618</v>
      </c>
      <c r="C382">
        <v>101</v>
      </c>
      <c r="D382" t="s">
        <v>1232</v>
      </c>
      <c r="E382">
        <v>2011</v>
      </c>
    </row>
    <row r="383" spans="1:5">
      <c r="A383">
        <v>1759</v>
      </c>
      <c r="B383" t="s">
        <v>618</v>
      </c>
      <c r="C383">
        <v>101</v>
      </c>
      <c r="D383" t="s">
        <v>1232</v>
      </c>
      <c r="E383">
        <v>2011</v>
      </c>
    </row>
    <row r="384" spans="1:5">
      <c r="A384">
        <v>1760</v>
      </c>
      <c r="B384" t="s">
        <v>618</v>
      </c>
      <c r="C384">
        <v>101</v>
      </c>
      <c r="D384" t="s">
        <v>1232</v>
      </c>
      <c r="E384">
        <v>2011</v>
      </c>
    </row>
    <row r="385" spans="1:5">
      <c r="A385">
        <v>1761</v>
      </c>
      <c r="B385" t="s">
        <v>618</v>
      </c>
      <c r="C385">
        <v>101</v>
      </c>
      <c r="D385" t="s">
        <v>1232</v>
      </c>
      <c r="E385">
        <v>2011</v>
      </c>
    </row>
    <row r="386" spans="1:5">
      <c r="A386">
        <v>1762</v>
      </c>
      <c r="B386" t="s">
        <v>618</v>
      </c>
      <c r="C386">
        <v>101</v>
      </c>
      <c r="D386" t="s">
        <v>1232</v>
      </c>
      <c r="E386">
        <v>2011</v>
      </c>
    </row>
    <row r="387" spans="1:5">
      <c r="A387">
        <v>1763</v>
      </c>
      <c r="B387" t="s">
        <v>618</v>
      </c>
      <c r="C387">
        <v>101</v>
      </c>
      <c r="D387" t="s">
        <v>1232</v>
      </c>
      <c r="E387">
        <v>2011</v>
      </c>
    </row>
    <row r="388" spans="1:5">
      <c r="A388">
        <v>1764</v>
      </c>
      <c r="B388" t="s">
        <v>618</v>
      </c>
      <c r="C388">
        <v>101</v>
      </c>
      <c r="D388" t="s">
        <v>1232</v>
      </c>
      <c r="E388">
        <v>2011</v>
      </c>
    </row>
    <row r="389" spans="1:5">
      <c r="A389">
        <v>1765</v>
      </c>
      <c r="B389" t="s">
        <v>618</v>
      </c>
      <c r="C389">
        <v>101</v>
      </c>
      <c r="D389" t="s">
        <v>1232</v>
      </c>
      <c r="E389">
        <v>2011</v>
      </c>
    </row>
    <row r="390" spans="1:5">
      <c r="A390">
        <v>1766</v>
      </c>
      <c r="B390" t="s">
        <v>618</v>
      </c>
      <c r="C390">
        <v>101</v>
      </c>
      <c r="D390" t="s">
        <v>1232</v>
      </c>
      <c r="E390">
        <v>2011</v>
      </c>
    </row>
    <row r="391" spans="1:5">
      <c r="A391">
        <v>1770</v>
      </c>
      <c r="B391" t="s">
        <v>618</v>
      </c>
      <c r="C391">
        <v>101</v>
      </c>
      <c r="D391" t="s">
        <v>1232</v>
      </c>
      <c r="E391">
        <v>2011</v>
      </c>
    </row>
    <row r="392" spans="1:5">
      <c r="A392">
        <v>1771</v>
      </c>
      <c r="B392" t="s">
        <v>618</v>
      </c>
      <c r="C392">
        <v>101</v>
      </c>
      <c r="D392" t="s">
        <v>1232</v>
      </c>
      <c r="E392">
        <v>2011</v>
      </c>
    </row>
    <row r="393" spans="1:5">
      <c r="A393">
        <v>1772</v>
      </c>
      <c r="B393" t="s">
        <v>618</v>
      </c>
      <c r="C393">
        <v>101</v>
      </c>
      <c r="D393" t="s">
        <v>1232</v>
      </c>
      <c r="E393">
        <v>2011</v>
      </c>
    </row>
    <row r="394" spans="1:5">
      <c r="A394">
        <v>1773</v>
      </c>
      <c r="B394" t="s">
        <v>618</v>
      </c>
      <c r="C394">
        <v>101</v>
      </c>
      <c r="D394" t="s">
        <v>1232</v>
      </c>
      <c r="E394">
        <v>2011</v>
      </c>
    </row>
    <row r="395" spans="1:5">
      <c r="A395">
        <v>1774</v>
      </c>
      <c r="B395" t="s">
        <v>618</v>
      </c>
      <c r="C395">
        <v>101</v>
      </c>
      <c r="D395" t="s">
        <v>1232</v>
      </c>
      <c r="E395">
        <v>2011</v>
      </c>
    </row>
    <row r="396" spans="1:5">
      <c r="A396">
        <v>1775</v>
      </c>
      <c r="B396" t="s">
        <v>618</v>
      </c>
      <c r="C396">
        <v>101</v>
      </c>
      <c r="D396" t="s">
        <v>1232</v>
      </c>
      <c r="E396">
        <v>2011</v>
      </c>
    </row>
    <row r="397" spans="1:5">
      <c r="A397">
        <v>1777</v>
      </c>
      <c r="B397" t="s">
        <v>618</v>
      </c>
      <c r="C397">
        <v>101</v>
      </c>
      <c r="D397" t="s">
        <v>1232</v>
      </c>
      <c r="E397">
        <v>2011</v>
      </c>
    </row>
    <row r="398" spans="1:5">
      <c r="A398">
        <v>1780</v>
      </c>
      <c r="B398" t="s">
        <v>618</v>
      </c>
      <c r="C398">
        <v>101</v>
      </c>
      <c r="D398" t="s">
        <v>1232</v>
      </c>
      <c r="E398">
        <v>2011</v>
      </c>
    </row>
    <row r="399" spans="1:5">
      <c r="A399">
        <v>1785</v>
      </c>
      <c r="B399" t="s">
        <v>618</v>
      </c>
      <c r="C399">
        <v>101</v>
      </c>
      <c r="D399" t="s">
        <v>1232</v>
      </c>
      <c r="E399">
        <v>2011</v>
      </c>
    </row>
    <row r="400" spans="1:5">
      <c r="A400">
        <v>1786</v>
      </c>
      <c r="B400" t="s">
        <v>618</v>
      </c>
      <c r="C400">
        <v>101</v>
      </c>
      <c r="D400" t="s">
        <v>1232</v>
      </c>
      <c r="E400">
        <v>2011</v>
      </c>
    </row>
    <row r="401" spans="1:5">
      <c r="A401">
        <v>1787</v>
      </c>
      <c r="B401" t="s">
        <v>618</v>
      </c>
      <c r="C401">
        <v>101</v>
      </c>
      <c r="D401" t="s">
        <v>1232</v>
      </c>
      <c r="E401">
        <v>2011</v>
      </c>
    </row>
    <row r="402" spans="1:5">
      <c r="A402">
        <v>1790</v>
      </c>
      <c r="B402" t="s">
        <v>618</v>
      </c>
      <c r="C402">
        <v>101</v>
      </c>
      <c r="D402" t="s">
        <v>1232</v>
      </c>
      <c r="E402">
        <v>2011</v>
      </c>
    </row>
    <row r="403" spans="1:5">
      <c r="A403">
        <v>1799</v>
      </c>
      <c r="B403" t="s">
        <v>618</v>
      </c>
      <c r="C403">
        <v>101</v>
      </c>
      <c r="D403" t="s">
        <v>1232</v>
      </c>
      <c r="E403">
        <v>2011</v>
      </c>
    </row>
    <row r="404" spans="1:5">
      <c r="A404">
        <v>1800</v>
      </c>
      <c r="B404" t="s">
        <v>619</v>
      </c>
      <c r="C404">
        <v>147</v>
      </c>
      <c r="D404" t="s">
        <v>1236</v>
      </c>
      <c r="E404">
        <v>2011</v>
      </c>
    </row>
    <row r="405" spans="1:5">
      <c r="A405">
        <v>1801</v>
      </c>
      <c r="B405" t="s">
        <v>619</v>
      </c>
      <c r="C405">
        <v>147</v>
      </c>
      <c r="D405" t="s">
        <v>1236</v>
      </c>
      <c r="E405">
        <v>2011</v>
      </c>
    </row>
    <row r="406" spans="1:5">
      <c r="A406">
        <v>1802</v>
      </c>
      <c r="B406" t="s">
        <v>619</v>
      </c>
      <c r="C406">
        <v>147</v>
      </c>
      <c r="D406" t="s">
        <v>1236</v>
      </c>
      <c r="E406">
        <v>2011</v>
      </c>
    </row>
    <row r="407" spans="1:5">
      <c r="A407">
        <v>1803</v>
      </c>
      <c r="B407" t="s">
        <v>619</v>
      </c>
      <c r="C407">
        <v>147</v>
      </c>
      <c r="D407" t="s">
        <v>1236</v>
      </c>
      <c r="E407">
        <v>2011</v>
      </c>
    </row>
    <row r="408" spans="1:5">
      <c r="A408">
        <v>1804</v>
      </c>
      <c r="B408" t="s">
        <v>619</v>
      </c>
      <c r="C408">
        <v>147</v>
      </c>
      <c r="D408" t="s">
        <v>1236</v>
      </c>
      <c r="E408">
        <v>2011</v>
      </c>
    </row>
    <row r="409" spans="1:5">
      <c r="A409">
        <v>1805</v>
      </c>
      <c r="B409" t="s">
        <v>619</v>
      </c>
      <c r="C409">
        <v>147</v>
      </c>
      <c r="D409" t="s">
        <v>1236</v>
      </c>
      <c r="E409">
        <v>2011</v>
      </c>
    </row>
    <row r="410" spans="1:5">
      <c r="A410">
        <v>1806</v>
      </c>
      <c r="B410" t="s">
        <v>619</v>
      </c>
      <c r="C410">
        <v>147</v>
      </c>
      <c r="D410" t="s">
        <v>1236</v>
      </c>
      <c r="E410">
        <v>2011</v>
      </c>
    </row>
    <row r="411" spans="1:5">
      <c r="A411">
        <v>1807</v>
      </c>
      <c r="B411" t="s">
        <v>619</v>
      </c>
      <c r="C411">
        <v>147</v>
      </c>
      <c r="D411" t="s">
        <v>1236</v>
      </c>
      <c r="E411">
        <v>2011</v>
      </c>
    </row>
    <row r="412" spans="1:5">
      <c r="A412">
        <v>1808</v>
      </c>
      <c r="B412" t="s">
        <v>619</v>
      </c>
      <c r="C412">
        <v>147</v>
      </c>
      <c r="D412" t="s">
        <v>1236</v>
      </c>
      <c r="E412">
        <v>2011</v>
      </c>
    </row>
    <row r="413" spans="1:5">
      <c r="A413">
        <v>1809</v>
      </c>
      <c r="B413" t="s">
        <v>619</v>
      </c>
      <c r="C413">
        <v>147</v>
      </c>
      <c r="D413" t="s">
        <v>1236</v>
      </c>
      <c r="E413">
        <v>2011</v>
      </c>
    </row>
    <row r="414" spans="1:5">
      <c r="A414">
        <v>1810</v>
      </c>
      <c r="B414" t="s">
        <v>619</v>
      </c>
      <c r="C414">
        <v>101</v>
      </c>
      <c r="D414" t="s">
        <v>1232</v>
      </c>
      <c r="E414">
        <v>2011</v>
      </c>
    </row>
    <row r="415" spans="1:5">
      <c r="A415">
        <v>1810</v>
      </c>
      <c r="B415" t="s">
        <v>619</v>
      </c>
      <c r="C415">
        <v>147</v>
      </c>
      <c r="D415" t="s">
        <v>1236</v>
      </c>
      <c r="E415">
        <v>2011</v>
      </c>
    </row>
    <row r="416" spans="1:5">
      <c r="A416">
        <v>1811</v>
      </c>
      <c r="B416" t="s">
        <v>619</v>
      </c>
      <c r="C416">
        <v>147</v>
      </c>
      <c r="D416" t="s">
        <v>1236</v>
      </c>
      <c r="E416">
        <v>2011</v>
      </c>
    </row>
    <row r="417" spans="1:5">
      <c r="A417">
        <v>1812</v>
      </c>
      <c r="B417" t="s">
        <v>619</v>
      </c>
      <c r="C417">
        <v>147</v>
      </c>
      <c r="D417" t="s">
        <v>1236</v>
      </c>
      <c r="E417">
        <v>2011</v>
      </c>
    </row>
    <row r="418" spans="1:5">
      <c r="A418">
        <v>1813</v>
      </c>
      <c r="B418" t="s">
        <v>619</v>
      </c>
      <c r="C418">
        <v>147</v>
      </c>
      <c r="D418" t="s">
        <v>1236</v>
      </c>
      <c r="E418">
        <v>2011</v>
      </c>
    </row>
    <row r="419" spans="1:5">
      <c r="A419">
        <v>1814</v>
      </c>
      <c r="B419" t="s">
        <v>619</v>
      </c>
      <c r="C419">
        <v>147</v>
      </c>
      <c r="D419" t="s">
        <v>1236</v>
      </c>
      <c r="E419">
        <v>2011</v>
      </c>
    </row>
    <row r="420" spans="1:5">
      <c r="A420">
        <v>1815</v>
      </c>
      <c r="B420" t="s">
        <v>619</v>
      </c>
      <c r="C420">
        <v>147</v>
      </c>
      <c r="D420" t="s">
        <v>1236</v>
      </c>
      <c r="E420">
        <v>2011</v>
      </c>
    </row>
    <row r="421" spans="1:5">
      <c r="A421">
        <v>1816</v>
      </c>
      <c r="B421" t="s">
        <v>619</v>
      </c>
      <c r="C421">
        <v>147</v>
      </c>
      <c r="D421" t="s">
        <v>1236</v>
      </c>
      <c r="E421">
        <v>2011</v>
      </c>
    </row>
    <row r="422" spans="1:5">
      <c r="A422">
        <v>1817</v>
      </c>
      <c r="B422" t="s">
        <v>619</v>
      </c>
      <c r="C422">
        <v>147</v>
      </c>
      <c r="D422" t="s">
        <v>1236</v>
      </c>
      <c r="E422">
        <v>2011</v>
      </c>
    </row>
    <row r="423" spans="1:5">
      <c r="A423">
        <v>1818</v>
      </c>
      <c r="B423" t="s">
        <v>619</v>
      </c>
      <c r="C423">
        <v>147</v>
      </c>
      <c r="D423" t="s">
        <v>1236</v>
      </c>
      <c r="E423">
        <v>2011</v>
      </c>
    </row>
    <row r="424" spans="1:5">
      <c r="A424">
        <v>1819</v>
      </c>
      <c r="B424" t="s">
        <v>619</v>
      </c>
      <c r="C424">
        <v>147</v>
      </c>
      <c r="D424" t="s">
        <v>1236</v>
      </c>
      <c r="E424">
        <v>2011</v>
      </c>
    </row>
    <row r="425" spans="1:5">
      <c r="A425">
        <v>1820</v>
      </c>
      <c r="B425" t="s">
        <v>619</v>
      </c>
      <c r="C425">
        <v>147</v>
      </c>
      <c r="D425" t="s">
        <v>1236</v>
      </c>
      <c r="E425">
        <v>2011</v>
      </c>
    </row>
    <row r="426" spans="1:5">
      <c r="A426">
        <v>1822</v>
      </c>
      <c r="B426" t="s">
        <v>619</v>
      </c>
      <c r="C426">
        <v>147</v>
      </c>
      <c r="D426" t="s">
        <v>1236</v>
      </c>
      <c r="E426">
        <v>2011</v>
      </c>
    </row>
    <row r="427" spans="1:5">
      <c r="A427">
        <v>1823</v>
      </c>
      <c r="B427" t="s">
        <v>619</v>
      </c>
      <c r="C427">
        <v>147</v>
      </c>
      <c r="D427" t="s">
        <v>1236</v>
      </c>
      <c r="E427">
        <v>2011</v>
      </c>
    </row>
    <row r="428" spans="1:5">
      <c r="A428">
        <v>1824</v>
      </c>
      <c r="B428" t="s">
        <v>619</v>
      </c>
      <c r="C428">
        <v>147</v>
      </c>
      <c r="D428" t="s">
        <v>1236</v>
      </c>
      <c r="E428">
        <v>2011</v>
      </c>
    </row>
    <row r="429" spans="1:5">
      <c r="A429">
        <v>1825</v>
      </c>
      <c r="B429" t="s">
        <v>619</v>
      </c>
      <c r="C429">
        <v>147</v>
      </c>
      <c r="D429" t="s">
        <v>1236</v>
      </c>
      <c r="E429">
        <v>2011</v>
      </c>
    </row>
    <row r="430" spans="1:5">
      <c r="A430">
        <v>1826</v>
      </c>
      <c r="B430" t="s">
        <v>619</v>
      </c>
      <c r="C430">
        <v>147</v>
      </c>
      <c r="D430" t="s">
        <v>1236</v>
      </c>
      <c r="E430">
        <v>2011</v>
      </c>
    </row>
    <row r="431" spans="1:5">
      <c r="A431">
        <v>1827</v>
      </c>
      <c r="B431" t="s">
        <v>619</v>
      </c>
      <c r="C431">
        <v>147</v>
      </c>
      <c r="D431" t="s">
        <v>1236</v>
      </c>
      <c r="E431">
        <v>2011</v>
      </c>
    </row>
    <row r="432" spans="1:5">
      <c r="A432">
        <v>1828</v>
      </c>
      <c r="B432" t="s">
        <v>619</v>
      </c>
      <c r="C432">
        <v>147</v>
      </c>
      <c r="D432" t="s">
        <v>1236</v>
      </c>
      <c r="E432">
        <v>2011</v>
      </c>
    </row>
    <row r="433" spans="1:5">
      <c r="A433">
        <v>1829</v>
      </c>
      <c r="B433" t="s">
        <v>619</v>
      </c>
      <c r="C433">
        <v>147</v>
      </c>
      <c r="D433" t="s">
        <v>1236</v>
      </c>
      <c r="E433">
        <v>2011</v>
      </c>
    </row>
    <row r="434" spans="1:5">
      <c r="A434">
        <v>1850</v>
      </c>
      <c r="B434" t="s">
        <v>619</v>
      </c>
      <c r="C434">
        <v>147</v>
      </c>
      <c r="D434" t="s">
        <v>1236</v>
      </c>
      <c r="E434">
        <v>2011</v>
      </c>
    </row>
    <row r="435" spans="1:5">
      <c r="A435">
        <v>1851</v>
      </c>
      <c r="B435" t="s">
        <v>619</v>
      </c>
      <c r="C435">
        <v>147</v>
      </c>
      <c r="D435" t="s">
        <v>1236</v>
      </c>
      <c r="E435">
        <v>2011</v>
      </c>
    </row>
    <row r="436" spans="1:5">
      <c r="A436">
        <v>1852</v>
      </c>
      <c r="B436" t="s">
        <v>619</v>
      </c>
      <c r="C436">
        <v>147</v>
      </c>
      <c r="D436" t="s">
        <v>1236</v>
      </c>
      <c r="E436">
        <v>2011</v>
      </c>
    </row>
    <row r="437" spans="1:5">
      <c r="A437">
        <v>1853</v>
      </c>
      <c r="B437" t="s">
        <v>619</v>
      </c>
      <c r="C437">
        <v>147</v>
      </c>
      <c r="D437" t="s">
        <v>1236</v>
      </c>
      <c r="E437">
        <v>2011</v>
      </c>
    </row>
    <row r="438" spans="1:5">
      <c r="A438">
        <v>1854</v>
      </c>
      <c r="B438" t="s">
        <v>619</v>
      </c>
      <c r="C438">
        <v>147</v>
      </c>
      <c r="D438" t="s">
        <v>1236</v>
      </c>
      <c r="E438">
        <v>2011</v>
      </c>
    </row>
    <row r="439" spans="1:5">
      <c r="A439">
        <v>1855</v>
      </c>
      <c r="B439" t="s">
        <v>619</v>
      </c>
      <c r="C439">
        <v>147</v>
      </c>
      <c r="D439" t="s">
        <v>1236</v>
      </c>
      <c r="E439">
        <v>2011</v>
      </c>
    </row>
    <row r="440" spans="1:5">
      <c r="A440">
        <v>1856</v>
      </c>
      <c r="B440" t="s">
        <v>619</v>
      </c>
      <c r="C440">
        <v>147</v>
      </c>
      <c r="D440" t="s">
        <v>1236</v>
      </c>
      <c r="E440">
        <v>2011</v>
      </c>
    </row>
    <row r="441" spans="1:5">
      <c r="A441">
        <v>1857</v>
      </c>
      <c r="B441" t="s">
        <v>619</v>
      </c>
      <c r="C441">
        <v>147</v>
      </c>
      <c r="D441" t="s">
        <v>1236</v>
      </c>
      <c r="E441">
        <v>2011</v>
      </c>
    </row>
    <row r="442" spans="1:5">
      <c r="A442">
        <v>1860</v>
      </c>
      <c r="B442" t="s">
        <v>619</v>
      </c>
      <c r="C442">
        <v>147</v>
      </c>
      <c r="D442" t="s">
        <v>1236</v>
      </c>
      <c r="E442">
        <v>2011</v>
      </c>
    </row>
    <row r="443" spans="1:5">
      <c r="A443">
        <v>1861</v>
      </c>
      <c r="B443" t="s">
        <v>619</v>
      </c>
      <c r="C443">
        <v>147</v>
      </c>
      <c r="D443" t="s">
        <v>1236</v>
      </c>
      <c r="E443">
        <v>2011</v>
      </c>
    </row>
    <row r="444" spans="1:5">
      <c r="A444">
        <v>1862</v>
      </c>
      <c r="B444" t="s">
        <v>619</v>
      </c>
      <c r="C444">
        <v>147</v>
      </c>
      <c r="D444" t="s">
        <v>1236</v>
      </c>
      <c r="E444">
        <v>2011</v>
      </c>
    </row>
    <row r="445" spans="1:5">
      <c r="A445">
        <v>1863</v>
      </c>
      <c r="B445" t="s">
        <v>619</v>
      </c>
      <c r="C445">
        <v>147</v>
      </c>
      <c r="D445" t="s">
        <v>1236</v>
      </c>
      <c r="E445">
        <v>2011</v>
      </c>
    </row>
    <row r="446" spans="1:5">
      <c r="A446">
        <v>1864</v>
      </c>
      <c r="B446" t="s">
        <v>619</v>
      </c>
      <c r="C446">
        <v>147</v>
      </c>
      <c r="D446" t="s">
        <v>1236</v>
      </c>
      <c r="E446">
        <v>2011</v>
      </c>
    </row>
    <row r="447" spans="1:5">
      <c r="A447">
        <v>1865</v>
      </c>
      <c r="B447" t="s">
        <v>619</v>
      </c>
      <c r="C447">
        <v>147</v>
      </c>
      <c r="D447" t="s">
        <v>1236</v>
      </c>
      <c r="E447">
        <v>2011</v>
      </c>
    </row>
    <row r="448" spans="1:5">
      <c r="A448">
        <v>1866</v>
      </c>
      <c r="B448" t="s">
        <v>619</v>
      </c>
      <c r="C448">
        <v>147</v>
      </c>
      <c r="D448" t="s">
        <v>1236</v>
      </c>
      <c r="E448">
        <v>2011</v>
      </c>
    </row>
    <row r="449" spans="1:5">
      <c r="A449">
        <v>1867</v>
      </c>
      <c r="B449" t="s">
        <v>619</v>
      </c>
      <c r="C449">
        <v>147</v>
      </c>
      <c r="D449" t="s">
        <v>1236</v>
      </c>
      <c r="E449">
        <v>2011</v>
      </c>
    </row>
    <row r="450" spans="1:5">
      <c r="A450">
        <v>1868</v>
      </c>
      <c r="B450" t="s">
        <v>619</v>
      </c>
      <c r="C450">
        <v>147</v>
      </c>
      <c r="D450" t="s">
        <v>1236</v>
      </c>
      <c r="E450">
        <v>2011</v>
      </c>
    </row>
    <row r="451" spans="1:5">
      <c r="A451">
        <v>1870</v>
      </c>
      <c r="B451" t="s">
        <v>619</v>
      </c>
      <c r="C451">
        <v>147</v>
      </c>
      <c r="D451" t="s">
        <v>1236</v>
      </c>
      <c r="E451">
        <v>2011</v>
      </c>
    </row>
    <row r="452" spans="1:5">
      <c r="A452">
        <v>1871</v>
      </c>
      <c r="B452" t="s">
        <v>619</v>
      </c>
      <c r="C452">
        <v>147</v>
      </c>
      <c r="D452" t="s">
        <v>1236</v>
      </c>
      <c r="E452">
        <v>2011</v>
      </c>
    </row>
    <row r="453" spans="1:5">
      <c r="A453">
        <v>1872</v>
      </c>
      <c r="B453" t="s">
        <v>619</v>
      </c>
      <c r="C453">
        <v>147</v>
      </c>
      <c r="D453" t="s">
        <v>1236</v>
      </c>
      <c r="E453">
        <v>2011</v>
      </c>
    </row>
    <row r="454" spans="1:5">
      <c r="A454">
        <v>1873</v>
      </c>
      <c r="B454" t="s">
        <v>619</v>
      </c>
      <c r="C454">
        <v>147</v>
      </c>
      <c r="D454" t="s">
        <v>1236</v>
      </c>
      <c r="E454">
        <v>2011</v>
      </c>
    </row>
    <row r="455" spans="1:5">
      <c r="A455">
        <v>1874</v>
      </c>
      <c r="B455" t="s">
        <v>619</v>
      </c>
      <c r="C455">
        <v>147</v>
      </c>
      <c r="D455" t="s">
        <v>1236</v>
      </c>
      <c r="E455">
        <v>2011</v>
      </c>
    </row>
    <row r="456" spans="1:5">
      <c r="A456">
        <v>1875</v>
      </c>
      <c r="B456" t="s">
        <v>619</v>
      </c>
      <c r="C456">
        <v>147</v>
      </c>
      <c r="D456" t="s">
        <v>1236</v>
      </c>
      <c r="E456">
        <v>2011</v>
      </c>
    </row>
    <row r="457" spans="1:5">
      <c r="A457">
        <v>1876</v>
      </c>
      <c r="B457" t="s">
        <v>619</v>
      </c>
      <c r="C457">
        <v>147</v>
      </c>
      <c r="D457" t="s">
        <v>1236</v>
      </c>
      <c r="E457">
        <v>2011</v>
      </c>
    </row>
    <row r="458" spans="1:5">
      <c r="A458">
        <v>1877</v>
      </c>
      <c r="B458" t="s">
        <v>619</v>
      </c>
      <c r="C458">
        <v>147</v>
      </c>
      <c r="D458" t="s">
        <v>1236</v>
      </c>
      <c r="E458">
        <v>2011</v>
      </c>
    </row>
    <row r="459" spans="1:5">
      <c r="A459">
        <v>1878</v>
      </c>
      <c r="B459" t="s">
        <v>619</v>
      </c>
      <c r="C459">
        <v>147</v>
      </c>
      <c r="D459" t="s">
        <v>1236</v>
      </c>
      <c r="E459">
        <v>2011</v>
      </c>
    </row>
    <row r="460" spans="1:5">
      <c r="A460">
        <v>1879</v>
      </c>
      <c r="B460" t="s">
        <v>619</v>
      </c>
      <c r="C460">
        <v>147</v>
      </c>
      <c r="D460" t="s">
        <v>1236</v>
      </c>
      <c r="E460">
        <v>2011</v>
      </c>
    </row>
    <row r="461" spans="1:5">
      <c r="A461">
        <v>1900</v>
      </c>
      <c r="B461" t="s">
        <v>619</v>
      </c>
      <c r="C461">
        <v>147</v>
      </c>
      <c r="D461" t="s">
        <v>1236</v>
      </c>
      <c r="E461">
        <v>2011</v>
      </c>
    </row>
    <row r="462" spans="1:5">
      <c r="A462">
        <v>1901</v>
      </c>
      <c r="B462" t="s">
        <v>619</v>
      </c>
      <c r="C462">
        <v>147</v>
      </c>
      <c r="D462" t="s">
        <v>1236</v>
      </c>
      <c r="E462">
        <v>2011</v>
      </c>
    </row>
    <row r="463" spans="1:5">
      <c r="A463">
        <v>1902</v>
      </c>
      <c r="B463" t="s">
        <v>619</v>
      </c>
      <c r="C463">
        <v>147</v>
      </c>
      <c r="D463" t="s">
        <v>1236</v>
      </c>
      <c r="E463">
        <v>2011</v>
      </c>
    </row>
    <row r="464" spans="1:5">
      <c r="A464">
        <v>1903</v>
      </c>
      <c r="B464" t="s">
        <v>619</v>
      </c>
      <c r="C464">
        <v>147</v>
      </c>
      <c r="D464" t="s">
        <v>1236</v>
      </c>
      <c r="E464">
        <v>2011</v>
      </c>
    </row>
    <row r="465" spans="1:5">
      <c r="A465">
        <v>1904</v>
      </c>
      <c r="B465" t="s">
        <v>619</v>
      </c>
      <c r="C465">
        <v>147</v>
      </c>
      <c r="D465" t="s">
        <v>1236</v>
      </c>
      <c r="E465">
        <v>2011</v>
      </c>
    </row>
    <row r="466" spans="1:5">
      <c r="A466">
        <v>1905</v>
      </c>
      <c r="B466" t="s">
        <v>619</v>
      </c>
      <c r="C466">
        <v>147</v>
      </c>
      <c r="D466" t="s">
        <v>1236</v>
      </c>
      <c r="E466">
        <v>2011</v>
      </c>
    </row>
    <row r="467" spans="1:5">
      <c r="A467">
        <v>1906</v>
      </c>
      <c r="B467" t="s">
        <v>619</v>
      </c>
      <c r="C467">
        <v>147</v>
      </c>
      <c r="D467" t="s">
        <v>1236</v>
      </c>
      <c r="E467">
        <v>2011</v>
      </c>
    </row>
    <row r="468" spans="1:5">
      <c r="A468">
        <v>1908</v>
      </c>
      <c r="B468" t="s">
        <v>619</v>
      </c>
      <c r="C468">
        <v>147</v>
      </c>
      <c r="D468" t="s">
        <v>1236</v>
      </c>
      <c r="E468">
        <v>2011</v>
      </c>
    </row>
    <row r="469" spans="1:5">
      <c r="A469">
        <v>1909</v>
      </c>
      <c r="B469" t="s">
        <v>619</v>
      </c>
      <c r="C469">
        <v>147</v>
      </c>
      <c r="D469" t="s">
        <v>1236</v>
      </c>
      <c r="E469">
        <v>2011</v>
      </c>
    </row>
    <row r="470" spans="1:5">
      <c r="A470">
        <v>1910</v>
      </c>
      <c r="B470" t="s">
        <v>619</v>
      </c>
      <c r="C470">
        <v>147</v>
      </c>
      <c r="D470" t="s">
        <v>1236</v>
      </c>
      <c r="E470">
        <v>2011</v>
      </c>
    </row>
    <row r="471" spans="1:5">
      <c r="A471">
        <v>1911</v>
      </c>
      <c r="B471" t="s">
        <v>619</v>
      </c>
      <c r="C471">
        <v>147</v>
      </c>
      <c r="D471" t="s">
        <v>1236</v>
      </c>
      <c r="E471">
        <v>2011</v>
      </c>
    </row>
    <row r="472" spans="1:5">
      <c r="A472">
        <v>1912</v>
      </c>
      <c r="B472" t="s">
        <v>619</v>
      </c>
      <c r="C472">
        <v>147</v>
      </c>
      <c r="D472" t="s">
        <v>1236</v>
      </c>
      <c r="E472">
        <v>2011</v>
      </c>
    </row>
    <row r="473" spans="1:5">
      <c r="A473">
        <v>1913</v>
      </c>
      <c r="B473" t="s">
        <v>619</v>
      </c>
      <c r="C473">
        <v>147</v>
      </c>
      <c r="D473" t="s">
        <v>1236</v>
      </c>
      <c r="E473">
        <v>2011</v>
      </c>
    </row>
    <row r="474" spans="1:5">
      <c r="A474">
        <v>1914</v>
      </c>
      <c r="B474" t="s">
        <v>619</v>
      </c>
      <c r="C474">
        <v>147</v>
      </c>
      <c r="D474" t="s">
        <v>1236</v>
      </c>
      <c r="E474">
        <v>2011</v>
      </c>
    </row>
    <row r="475" spans="1:5">
      <c r="A475">
        <v>1915</v>
      </c>
      <c r="B475" t="s">
        <v>619</v>
      </c>
      <c r="C475">
        <v>147</v>
      </c>
      <c r="D475" t="s">
        <v>1236</v>
      </c>
      <c r="E475">
        <v>2011</v>
      </c>
    </row>
    <row r="476" spans="1:5">
      <c r="A476">
        <v>1916</v>
      </c>
      <c r="B476" t="s">
        <v>619</v>
      </c>
      <c r="C476">
        <v>147</v>
      </c>
      <c r="D476" t="s">
        <v>1236</v>
      </c>
      <c r="E476">
        <v>2011</v>
      </c>
    </row>
    <row r="477" spans="1:5">
      <c r="A477">
        <v>1917</v>
      </c>
      <c r="B477" t="s">
        <v>619</v>
      </c>
      <c r="C477">
        <v>147</v>
      </c>
      <c r="D477" t="s">
        <v>1236</v>
      </c>
      <c r="E477">
        <v>2011</v>
      </c>
    </row>
    <row r="478" spans="1:5">
      <c r="A478">
        <v>1920</v>
      </c>
      <c r="B478" t="s">
        <v>619</v>
      </c>
      <c r="C478">
        <v>147</v>
      </c>
      <c r="D478" t="s">
        <v>1236</v>
      </c>
      <c r="E478">
        <v>2011</v>
      </c>
    </row>
    <row r="479" spans="1:5">
      <c r="A479">
        <v>1921</v>
      </c>
      <c r="B479" t="s">
        <v>619</v>
      </c>
      <c r="C479">
        <v>147</v>
      </c>
      <c r="D479" t="s">
        <v>1236</v>
      </c>
      <c r="E479">
        <v>2011</v>
      </c>
    </row>
    <row r="480" spans="1:5">
      <c r="A480">
        <v>1922</v>
      </c>
      <c r="B480" t="s">
        <v>619</v>
      </c>
      <c r="C480">
        <v>147</v>
      </c>
      <c r="D480" t="s">
        <v>1236</v>
      </c>
      <c r="E480">
        <v>2011</v>
      </c>
    </row>
    <row r="481" spans="1:5">
      <c r="A481">
        <v>1923</v>
      </c>
      <c r="B481" t="s">
        <v>619</v>
      </c>
      <c r="C481">
        <v>147</v>
      </c>
      <c r="D481" t="s">
        <v>1236</v>
      </c>
      <c r="E481">
        <v>2011</v>
      </c>
    </row>
    <row r="482" spans="1:5">
      <c r="A482">
        <v>1924</v>
      </c>
      <c r="B482" t="s">
        <v>619</v>
      </c>
      <c r="C482">
        <v>147</v>
      </c>
      <c r="D482" t="s">
        <v>1236</v>
      </c>
      <c r="E482">
        <v>2011</v>
      </c>
    </row>
    <row r="483" spans="1:5">
      <c r="A483">
        <v>1925</v>
      </c>
      <c r="B483" t="s">
        <v>619</v>
      </c>
      <c r="C483">
        <v>147</v>
      </c>
      <c r="D483" t="s">
        <v>1236</v>
      </c>
      <c r="E483">
        <v>2011</v>
      </c>
    </row>
    <row r="484" spans="1:5">
      <c r="A484">
        <v>1926</v>
      </c>
      <c r="B484" t="s">
        <v>619</v>
      </c>
      <c r="C484">
        <v>147</v>
      </c>
      <c r="D484" t="s">
        <v>1236</v>
      </c>
      <c r="E484">
        <v>2011</v>
      </c>
    </row>
    <row r="485" spans="1:5">
      <c r="A485">
        <v>1927</v>
      </c>
      <c r="B485" t="s">
        <v>619</v>
      </c>
      <c r="C485">
        <v>147</v>
      </c>
      <c r="D485" t="s">
        <v>1236</v>
      </c>
      <c r="E485">
        <v>2011</v>
      </c>
    </row>
    <row r="486" spans="1:5">
      <c r="A486">
        <v>1928</v>
      </c>
      <c r="B486" t="s">
        <v>619</v>
      </c>
      <c r="C486">
        <v>147</v>
      </c>
      <c r="D486" t="s">
        <v>1236</v>
      </c>
      <c r="E486">
        <v>2011</v>
      </c>
    </row>
    <row r="487" spans="1:5">
      <c r="A487">
        <v>1950</v>
      </c>
      <c r="B487" t="s">
        <v>619</v>
      </c>
      <c r="C487">
        <v>147</v>
      </c>
      <c r="D487" t="s">
        <v>1236</v>
      </c>
      <c r="E487">
        <v>2011</v>
      </c>
    </row>
    <row r="488" spans="1:5">
      <c r="A488">
        <v>1951</v>
      </c>
      <c r="B488" t="s">
        <v>619</v>
      </c>
      <c r="C488">
        <v>147</v>
      </c>
      <c r="D488" t="s">
        <v>1236</v>
      </c>
      <c r="E488">
        <v>2011</v>
      </c>
    </row>
    <row r="489" spans="1:5">
      <c r="A489">
        <v>1952</v>
      </c>
      <c r="B489" t="s">
        <v>619</v>
      </c>
      <c r="C489">
        <v>147</v>
      </c>
      <c r="D489" t="s">
        <v>1236</v>
      </c>
      <c r="E489">
        <v>2011</v>
      </c>
    </row>
    <row r="490" spans="1:5">
      <c r="A490">
        <v>1953</v>
      </c>
      <c r="B490" t="s">
        <v>619</v>
      </c>
      <c r="C490">
        <v>147</v>
      </c>
      <c r="D490" t="s">
        <v>1236</v>
      </c>
      <c r="E490">
        <v>2011</v>
      </c>
    </row>
    <row r="491" spans="1:5">
      <c r="A491">
        <v>1954</v>
      </c>
      <c r="B491" t="s">
        <v>619</v>
      </c>
      <c r="C491">
        <v>147</v>
      </c>
      <c r="D491" t="s">
        <v>1236</v>
      </c>
      <c r="E491">
        <v>2011</v>
      </c>
    </row>
    <row r="492" spans="1:5">
      <c r="A492">
        <v>1955</v>
      </c>
      <c r="B492" t="s">
        <v>619</v>
      </c>
      <c r="C492">
        <v>147</v>
      </c>
      <c r="D492" t="s">
        <v>1236</v>
      </c>
      <c r="E492">
        <v>2011</v>
      </c>
    </row>
    <row r="493" spans="1:5">
      <c r="A493">
        <v>1956</v>
      </c>
      <c r="B493" t="s">
        <v>619</v>
      </c>
      <c r="C493">
        <v>147</v>
      </c>
      <c r="D493" t="s">
        <v>1236</v>
      </c>
      <c r="E493">
        <v>2011</v>
      </c>
    </row>
    <row r="494" spans="1:5">
      <c r="A494">
        <v>1957</v>
      </c>
      <c r="B494" t="s">
        <v>619</v>
      </c>
      <c r="C494">
        <v>147</v>
      </c>
      <c r="D494" t="s">
        <v>1236</v>
      </c>
      <c r="E494">
        <v>2011</v>
      </c>
    </row>
    <row r="495" spans="1:5">
      <c r="A495">
        <v>1958</v>
      </c>
      <c r="B495" t="s">
        <v>619</v>
      </c>
      <c r="C495">
        <v>147</v>
      </c>
      <c r="D495" t="s">
        <v>1236</v>
      </c>
      <c r="E495">
        <v>2011</v>
      </c>
    </row>
    <row r="496" spans="1:5">
      <c r="A496">
        <v>1959</v>
      </c>
      <c r="B496" t="s">
        <v>619</v>
      </c>
      <c r="C496">
        <v>147</v>
      </c>
      <c r="D496" t="s">
        <v>1236</v>
      </c>
      <c r="E496">
        <v>2011</v>
      </c>
    </row>
    <row r="497" spans="1:5">
      <c r="A497">
        <v>1960</v>
      </c>
      <c r="B497" t="s">
        <v>619</v>
      </c>
      <c r="C497">
        <v>147</v>
      </c>
      <c r="D497" t="s">
        <v>1236</v>
      </c>
      <c r="E497">
        <v>2011</v>
      </c>
    </row>
    <row r="498" spans="1:5">
      <c r="A498">
        <v>1961</v>
      </c>
      <c r="B498" t="s">
        <v>619</v>
      </c>
      <c r="C498">
        <v>147</v>
      </c>
      <c r="D498" t="s">
        <v>1236</v>
      </c>
      <c r="E498">
        <v>2011</v>
      </c>
    </row>
    <row r="499" spans="1:5">
      <c r="A499">
        <v>1962</v>
      </c>
      <c r="B499" t="s">
        <v>619</v>
      </c>
      <c r="C499">
        <v>147</v>
      </c>
      <c r="D499" t="s">
        <v>1236</v>
      </c>
      <c r="E499">
        <v>2011</v>
      </c>
    </row>
    <row r="500" spans="1:5">
      <c r="A500">
        <v>1963</v>
      </c>
      <c r="B500" t="s">
        <v>619</v>
      </c>
      <c r="C500">
        <v>147</v>
      </c>
      <c r="D500" t="s">
        <v>1236</v>
      </c>
      <c r="E500">
        <v>2011</v>
      </c>
    </row>
    <row r="501" spans="1:5">
      <c r="A501">
        <v>1964</v>
      </c>
      <c r="B501" t="s">
        <v>619</v>
      </c>
      <c r="C501">
        <v>147</v>
      </c>
      <c r="D501" t="s">
        <v>1236</v>
      </c>
      <c r="E501">
        <v>2011</v>
      </c>
    </row>
    <row r="502" spans="1:5">
      <c r="A502">
        <v>1965</v>
      </c>
      <c r="B502" t="s">
        <v>619</v>
      </c>
      <c r="C502">
        <v>147</v>
      </c>
      <c r="D502" t="s">
        <v>1236</v>
      </c>
      <c r="E502">
        <v>2011</v>
      </c>
    </row>
    <row r="503" spans="1:5">
      <c r="A503">
        <v>1966</v>
      </c>
      <c r="B503" t="s">
        <v>619</v>
      </c>
      <c r="C503">
        <v>147</v>
      </c>
      <c r="D503" t="s">
        <v>1236</v>
      </c>
      <c r="E503">
        <v>2011</v>
      </c>
    </row>
    <row r="504" spans="1:5">
      <c r="A504">
        <v>1967</v>
      </c>
      <c r="B504" t="s">
        <v>619</v>
      </c>
      <c r="C504">
        <v>147</v>
      </c>
      <c r="D504" t="s">
        <v>1236</v>
      </c>
      <c r="E504">
        <v>2011</v>
      </c>
    </row>
    <row r="505" spans="1:5">
      <c r="A505">
        <v>1970</v>
      </c>
      <c r="B505" t="s">
        <v>619</v>
      </c>
      <c r="C505">
        <v>147</v>
      </c>
      <c r="D505" t="s">
        <v>1236</v>
      </c>
      <c r="E505">
        <v>2011</v>
      </c>
    </row>
    <row r="506" spans="1:5">
      <c r="A506">
        <v>1971</v>
      </c>
      <c r="B506" t="s">
        <v>619</v>
      </c>
      <c r="C506">
        <v>147</v>
      </c>
      <c r="D506" t="s">
        <v>1236</v>
      </c>
      <c r="E506">
        <v>2011</v>
      </c>
    </row>
    <row r="507" spans="1:5">
      <c r="A507">
        <v>1972</v>
      </c>
      <c r="B507" t="s">
        <v>619</v>
      </c>
      <c r="C507">
        <v>147</v>
      </c>
      <c r="D507" t="s">
        <v>1236</v>
      </c>
      <c r="E507">
        <v>2011</v>
      </c>
    </row>
    <row r="508" spans="1:5">
      <c r="A508">
        <v>1973</v>
      </c>
      <c r="B508" t="s">
        <v>619</v>
      </c>
      <c r="C508">
        <v>147</v>
      </c>
      <c r="D508" t="s">
        <v>1236</v>
      </c>
      <c r="E508">
        <v>2011</v>
      </c>
    </row>
    <row r="509" spans="1:5">
      <c r="A509">
        <v>1974</v>
      </c>
      <c r="B509" t="s">
        <v>619</v>
      </c>
      <c r="C509">
        <v>147</v>
      </c>
      <c r="D509" t="s">
        <v>1236</v>
      </c>
      <c r="E509">
        <v>2011</v>
      </c>
    </row>
    <row r="510" spans="1:5">
      <c r="A510">
        <v>2000</v>
      </c>
      <c r="B510" t="s">
        <v>620</v>
      </c>
      <c r="C510">
        <v>147</v>
      </c>
      <c r="D510" t="s">
        <v>1236</v>
      </c>
      <c r="E510">
        <v>2011</v>
      </c>
    </row>
    <row r="511" spans="1:5">
      <c r="A511">
        <v>2100</v>
      </c>
      <c r="B511" t="s">
        <v>621</v>
      </c>
      <c r="C511">
        <v>101</v>
      </c>
      <c r="D511" t="s">
        <v>1232</v>
      </c>
      <c r="E511">
        <v>2011</v>
      </c>
    </row>
    <row r="512" spans="1:5">
      <c r="A512">
        <v>2150</v>
      </c>
      <c r="B512" t="s">
        <v>622</v>
      </c>
      <c r="C512">
        <v>101</v>
      </c>
      <c r="D512" t="s">
        <v>1232</v>
      </c>
      <c r="E512">
        <v>2011</v>
      </c>
    </row>
    <row r="513" spans="1:5">
      <c r="A513">
        <v>2200</v>
      </c>
      <c r="B513" t="s">
        <v>623</v>
      </c>
      <c r="C513">
        <v>101</v>
      </c>
      <c r="D513" t="s">
        <v>1232</v>
      </c>
      <c r="E513">
        <v>2011</v>
      </c>
    </row>
    <row r="514" spans="1:5">
      <c r="A514">
        <v>2300</v>
      </c>
      <c r="B514" t="s">
        <v>624</v>
      </c>
      <c r="C514">
        <v>101</v>
      </c>
      <c r="D514" t="s">
        <v>1232</v>
      </c>
      <c r="E514">
        <v>2011</v>
      </c>
    </row>
    <row r="515" spans="1:5">
      <c r="A515">
        <v>2400</v>
      </c>
      <c r="B515" t="s">
        <v>625</v>
      </c>
      <c r="C515">
        <v>101</v>
      </c>
      <c r="D515" t="s">
        <v>1232</v>
      </c>
      <c r="E515">
        <v>2011</v>
      </c>
    </row>
    <row r="516" spans="1:5">
      <c r="A516">
        <v>2450</v>
      </c>
      <c r="B516" t="s">
        <v>626</v>
      </c>
      <c r="C516">
        <v>101</v>
      </c>
      <c r="D516" t="s">
        <v>1232</v>
      </c>
      <c r="E516">
        <v>2011</v>
      </c>
    </row>
    <row r="517" spans="1:5">
      <c r="A517">
        <v>2500</v>
      </c>
      <c r="B517" t="s">
        <v>627</v>
      </c>
      <c r="C517">
        <v>101</v>
      </c>
      <c r="D517" t="s">
        <v>1232</v>
      </c>
      <c r="E517">
        <v>2011</v>
      </c>
    </row>
    <row r="518" spans="1:5">
      <c r="A518">
        <v>2600</v>
      </c>
      <c r="B518" t="s">
        <v>628</v>
      </c>
      <c r="C518">
        <v>161</v>
      </c>
      <c r="D518" t="s">
        <v>1237</v>
      </c>
      <c r="E518">
        <v>2011</v>
      </c>
    </row>
    <row r="519" spans="1:5">
      <c r="A519">
        <v>2605</v>
      </c>
      <c r="B519" t="s">
        <v>629</v>
      </c>
      <c r="C519">
        <v>153</v>
      </c>
      <c r="D519" t="s">
        <v>1234</v>
      </c>
      <c r="E519">
        <v>2011</v>
      </c>
    </row>
    <row r="520" spans="1:5">
      <c r="A520">
        <v>2610</v>
      </c>
      <c r="B520" t="s">
        <v>630</v>
      </c>
      <c r="C520">
        <v>175</v>
      </c>
      <c r="D520" t="s">
        <v>1240</v>
      </c>
      <c r="E520">
        <v>2011</v>
      </c>
    </row>
    <row r="521" spans="1:5">
      <c r="A521">
        <v>2620</v>
      </c>
      <c r="B521" t="s">
        <v>631</v>
      </c>
      <c r="C521">
        <v>165</v>
      </c>
      <c r="D521" t="s">
        <v>1238</v>
      </c>
      <c r="E521">
        <v>2011</v>
      </c>
    </row>
    <row r="522" spans="1:5">
      <c r="A522">
        <v>2625</v>
      </c>
      <c r="B522" t="s">
        <v>632</v>
      </c>
      <c r="C522">
        <v>187</v>
      </c>
      <c r="D522" t="s">
        <v>1241</v>
      </c>
      <c r="E522">
        <v>2011</v>
      </c>
    </row>
    <row r="523" spans="1:5">
      <c r="A523">
        <v>2630</v>
      </c>
      <c r="B523" t="s">
        <v>633</v>
      </c>
      <c r="C523">
        <v>169</v>
      </c>
      <c r="D523" t="s">
        <v>1233</v>
      </c>
      <c r="E523">
        <v>2011</v>
      </c>
    </row>
    <row r="524" spans="1:5">
      <c r="A524">
        <v>2635</v>
      </c>
      <c r="B524" t="s">
        <v>634</v>
      </c>
      <c r="C524">
        <v>183</v>
      </c>
      <c r="D524" t="s">
        <v>1242</v>
      </c>
      <c r="E524">
        <v>2011</v>
      </c>
    </row>
    <row r="525" spans="1:5">
      <c r="A525">
        <v>2640</v>
      </c>
      <c r="B525" t="s">
        <v>635</v>
      </c>
      <c r="C525">
        <v>169</v>
      </c>
      <c r="D525" t="s">
        <v>1233</v>
      </c>
      <c r="E525">
        <v>2011</v>
      </c>
    </row>
    <row r="526" spans="1:5">
      <c r="A526">
        <v>2650</v>
      </c>
      <c r="B526" t="s">
        <v>636</v>
      </c>
      <c r="C526">
        <v>167</v>
      </c>
      <c r="D526" t="s">
        <v>1239</v>
      </c>
      <c r="E526">
        <v>2011</v>
      </c>
    </row>
    <row r="527" spans="1:5">
      <c r="A527">
        <v>2660</v>
      </c>
      <c r="B527" t="s">
        <v>637</v>
      </c>
      <c r="C527">
        <v>153</v>
      </c>
      <c r="D527" t="s">
        <v>1234</v>
      </c>
      <c r="E527">
        <v>2011</v>
      </c>
    </row>
    <row r="528" spans="1:5">
      <c r="A528">
        <v>2665</v>
      </c>
      <c r="B528" t="s">
        <v>638</v>
      </c>
      <c r="C528">
        <v>187</v>
      </c>
      <c r="D528" t="s">
        <v>1241</v>
      </c>
      <c r="E528">
        <v>2011</v>
      </c>
    </row>
    <row r="529" spans="1:5">
      <c r="A529">
        <v>2670</v>
      </c>
      <c r="B529" t="s">
        <v>639</v>
      </c>
      <c r="C529">
        <v>253</v>
      </c>
      <c r="D529" t="s">
        <v>1243</v>
      </c>
      <c r="E529">
        <v>2011</v>
      </c>
    </row>
    <row r="530" spans="1:5">
      <c r="A530">
        <v>2680</v>
      </c>
      <c r="B530" t="s">
        <v>640</v>
      </c>
      <c r="C530">
        <v>269</v>
      </c>
      <c r="D530" t="s">
        <v>1245</v>
      </c>
      <c r="E530">
        <v>2011</v>
      </c>
    </row>
    <row r="531" spans="1:5">
      <c r="A531">
        <v>2690</v>
      </c>
      <c r="B531" t="s">
        <v>641</v>
      </c>
      <c r="C531">
        <v>253</v>
      </c>
      <c r="D531" t="s">
        <v>1243</v>
      </c>
      <c r="E531">
        <v>2011</v>
      </c>
    </row>
    <row r="532" spans="1:5">
      <c r="A532">
        <v>2700</v>
      </c>
      <c r="B532" t="s">
        <v>642</v>
      </c>
      <c r="C532">
        <v>101</v>
      </c>
      <c r="D532" t="s">
        <v>1232</v>
      </c>
      <c r="E532">
        <v>2011</v>
      </c>
    </row>
    <row r="533" spans="1:5">
      <c r="A533">
        <v>2720</v>
      </c>
      <c r="B533" t="s">
        <v>643</v>
      </c>
      <c r="C533">
        <v>101</v>
      </c>
      <c r="D533" t="s">
        <v>1232</v>
      </c>
      <c r="E533">
        <v>2011</v>
      </c>
    </row>
    <row r="534" spans="1:5">
      <c r="A534">
        <v>2730</v>
      </c>
      <c r="B534" t="s">
        <v>644</v>
      </c>
      <c r="C534">
        <v>163</v>
      </c>
      <c r="D534" t="s">
        <v>1248</v>
      </c>
      <c r="E534">
        <v>2011</v>
      </c>
    </row>
    <row r="535" spans="1:5">
      <c r="A535">
        <v>2740</v>
      </c>
      <c r="B535" t="s">
        <v>645</v>
      </c>
      <c r="C535">
        <v>151</v>
      </c>
      <c r="D535" t="s">
        <v>1246</v>
      </c>
      <c r="E535">
        <v>2011</v>
      </c>
    </row>
    <row r="536" spans="1:5">
      <c r="A536">
        <v>2750</v>
      </c>
      <c r="B536" t="s">
        <v>646</v>
      </c>
      <c r="C536">
        <v>151</v>
      </c>
      <c r="D536" t="s">
        <v>1246</v>
      </c>
      <c r="E536">
        <v>2011</v>
      </c>
    </row>
    <row r="537" spans="1:5">
      <c r="A537">
        <v>2760</v>
      </c>
      <c r="B537" t="s">
        <v>647</v>
      </c>
      <c r="C537">
        <v>151</v>
      </c>
      <c r="D537" t="s">
        <v>1246</v>
      </c>
      <c r="E537">
        <v>2011</v>
      </c>
    </row>
    <row r="538" spans="1:5">
      <c r="A538">
        <v>2765</v>
      </c>
      <c r="B538" t="s">
        <v>648</v>
      </c>
      <c r="C538">
        <v>240</v>
      </c>
      <c r="D538" t="s">
        <v>1249</v>
      </c>
      <c r="E538">
        <v>2011</v>
      </c>
    </row>
    <row r="539" spans="1:5">
      <c r="A539">
        <v>2770</v>
      </c>
      <c r="B539" t="s">
        <v>649</v>
      </c>
      <c r="C539">
        <v>185</v>
      </c>
      <c r="D539" t="s">
        <v>1235</v>
      </c>
      <c r="E539">
        <v>2011</v>
      </c>
    </row>
    <row r="540" spans="1:5">
      <c r="A540">
        <v>2791</v>
      </c>
      <c r="B540" t="s">
        <v>650</v>
      </c>
      <c r="C540">
        <v>155</v>
      </c>
      <c r="D540" t="s">
        <v>1250</v>
      </c>
      <c r="E540">
        <v>2011</v>
      </c>
    </row>
    <row r="541" spans="1:5">
      <c r="A541">
        <v>2800</v>
      </c>
      <c r="B541" t="s">
        <v>651</v>
      </c>
      <c r="C541">
        <v>173</v>
      </c>
      <c r="D541" t="s">
        <v>1252</v>
      </c>
      <c r="E541">
        <v>2011</v>
      </c>
    </row>
    <row r="542" spans="1:5">
      <c r="A542">
        <v>2820</v>
      </c>
      <c r="B542" t="s">
        <v>652</v>
      </c>
      <c r="C542">
        <v>157</v>
      </c>
      <c r="D542" t="s">
        <v>1251</v>
      </c>
      <c r="E542">
        <v>2011</v>
      </c>
    </row>
    <row r="543" spans="1:5">
      <c r="A543">
        <v>2830</v>
      </c>
      <c r="B543" t="s">
        <v>653</v>
      </c>
      <c r="C543">
        <v>173</v>
      </c>
      <c r="D543" t="s">
        <v>1252</v>
      </c>
      <c r="E543">
        <v>2011</v>
      </c>
    </row>
    <row r="544" spans="1:5">
      <c r="A544">
        <v>2840</v>
      </c>
      <c r="B544" t="s">
        <v>654</v>
      </c>
      <c r="C544">
        <v>230</v>
      </c>
      <c r="D544" t="s">
        <v>1253</v>
      </c>
      <c r="E544">
        <v>2011</v>
      </c>
    </row>
    <row r="545" spans="1:5">
      <c r="A545">
        <v>2850</v>
      </c>
      <c r="B545" t="s">
        <v>655</v>
      </c>
      <c r="C545">
        <v>230</v>
      </c>
      <c r="D545" t="s">
        <v>1253</v>
      </c>
      <c r="E545">
        <v>2011</v>
      </c>
    </row>
    <row r="546" spans="1:5">
      <c r="A546">
        <v>2860</v>
      </c>
      <c r="B546" t="s">
        <v>656</v>
      </c>
      <c r="C546">
        <v>159</v>
      </c>
      <c r="D546" t="s">
        <v>1247</v>
      </c>
      <c r="E546">
        <v>2011</v>
      </c>
    </row>
    <row r="547" spans="1:5">
      <c r="A547">
        <v>2870</v>
      </c>
      <c r="B547" t="s">
        <v>657</v>
      </c>
      <c r="C547">
        <v>157</v>
      </c>
      <c r="D547" t="s">
        <v>1251</v>
      </c>
      <c r="E547">
        <v>2011</v>
      </c>
    </row>
    <row r="548" spans="1:5">
      <c r="A548">
        <v>2880</v>
      </c>
      <c r="B548" t="s">
        <v>658</v>
      </c>
      <c r="C548">
        <v>159</v>
      </c>
      <c r="D548" t="s">
        <v>1247</v>
      </c>
      <c r="E548">
        <v>2011</v>
      </c>
    </row>
    <row r="549" spans="1:5">
      <c r="A549">
        <v>2900</v>
      </c>
      <c r="B549" t="s">
        <v>659</v>
      </c>
      <c r="C549">
        <v>157</v>
      </c>
      <c r="D549" t="s">
        <v>1251</v>
      </c>
      <c r="E549">
        <v>2011</v>
      </c>
    </row>
    <row r="550" spans="1:5">
      <c r="A550">
        <v>2920</v>
      </c>
      <c r="B550" t="s">
        <v>660</v>
      </c>
      <c r="C550">
        <v>157</v>
      </c>
      <c r="D550" t="s">
        <v>1251</v>
      </c>
      <c r="E550">
        <v>2011</v>
      </c>
    </row>
    <row r="551" spans="1:5">
      <c r="A551">
        <v>2930</v>
      </c>
      <c r="B551" t="s">
        <v>661</v>
      </c>
      <c r="C551">
        <v>157</v>
      </c>
      <c r="D551" t="s">
        <v>1251</v>
      </c>
      <c r="E551">
        <v>2011</v>
      </c>
    </row>
    <row r="552" spans="1:5">
      <c r="A552">
        <v>2942</v>
      </c>
      <c r="B552" t="s">
        <v>662</v>
      </c>
      <c r="C552">
        <v>230</v>
      </c>
      <c r="D552" t="s">
        <v>1253</v>
      </c>
      <c r="E552">
        <v>2011</v>
      </c>
    </row>
    <row r="553" spans="1:5">
      <c r="A553">
        <v>2950</v>
      </c>
      <c r="B553" t="s">
        <v>663</v>
      </c>
      <c r="C553">
        <v>230</v>
      </c>
      <c r="D553" t="s">
        <v>1253</v>
      </c>
      <c r="E553">
        <v>2011</v>
      </c>
    </row>
    <row r="554" spans="1:5">
      <c r="A554">
        <v>2960</v>
      </c>
      <c r="B554" t="s">
        <v>664</v>
      </c>
      <c r="C554">
        <v>223</v>
      </c>
      <c r="D554" t="s">
        <v>1255</v>
      </c>
      <c r="E554">
        <v>2011</v>
      </c>
    </row>
    <row r="555" spans="1:5">
      <c r="A555">
        <v>2970</v>
      </c>
      <c r="B555" t="s">
        <v>665</v>
      </c>
      <c r="C555">
        <v>223</v>
      </c>
      <c r="D555" t="s">
        <v>1255</v>
      </c>
      <c r="E555">
        <v>2011</v>
      </c>
    </row>
    <row r="556" spans="1:5">
      <c r="A556">
        <v>2980</v>
      </c>
      <c r="B556" t="s">
        <v>666</v>
      </c>
      <c r="C556">
        <v>210</v>
      </c>
      <c r="D556" t="s">
        <v>1256</v>
      </c>
      <c r="E556">
        <v>2011</v>
      </c>
    </row>
    <row r="557" spans="1:5">
      <c r="A557">
        <v>2990</v>
      </c>
      <c r="B557" t="s">
        <v>667</v>
      </c>
      <c r="C557">
        <v>210</v>
      </c>
      <c r="D557" t="s">
        <v>1256</v>
      </c>
      <c r="E557">
        <v>2011</v>
      </c>
    </row>
    <row r="558" spans="1:5">
      <c r="A558">
        <v>3000</v>
      </c>
      <c r="B558" t="s">
        <v>668</v>
      </c>
      <c r="C558">
        <v>217</v>
      </c>
      <c r="D558" t="s">
        <v>1257</v>
      </c>
      <c r="E558">
        <v>2011</v>
      </c>
    </row>
    <row r="559" spans="1:5">
      <c r="A559">
        <v>3050</v>
      </c>
      <c r="B559" t="s">
        <v>669</v>
      </c>
      <c r="C559">
        <v>210</v>
      </c>
      <c r="D559" t="s">
        <v>1256</v>
      </c>
      <c r="E559">
        <v>2011</v>
      </c>
    </row>
    <row r="560" spans="1:5">
      <c r="A560">
        <v>3060</v>
      </c>
      <c r="B560" t="s">
        <v>670</v>
      </c>
      <c r="C560">
        <v>217</v>
      </c>
      <c r="D560" t="s">
        <v>1257</v>
      </c>
      <c r="E560">
        <v>2011</v>
      </c>
    </row>
    <row r="561" spans="1:5">
      <c r="A561">
        <v>3070</v>
      </c>
      <c r="B561" t="s">
        <v>671</v>
      </c>
      <c r="C561">
        <v>217</v>
      </c>
      <c r="D561" t="s">
        <v>1257</v>
      </c>
      <c r="E561">
        <v>2011</v>
      </c>
    </row>
    <row r="562" spans="1:5">
      <c r="A562">
        <v>3080</v>
      </c>
      <c r="B562" t="s">
        <v>672</v>
      </c>
      <c r="C562">
        <v>217</v>
      </c>
      <c r="D562" t="s">
        <v>1257</v>
      </c>
      <c r="E562">
        <v>2011</v>
      </c>
    </row>
    <row r="563" spans="1:5">
      <c r="A563">
        <v>3100</v>
      </c>
      <c r="B563" t="s">
        <v>673</v>
      </c>
      <c r="C563">
        <v>217</v>
      </c>
      <c r="D563" t="s">
        <v>1257</v>
      </c>
      <c r="E563">
        <v>2011</v>
      </c>
    </row>
    <row r="564" spans="1:5">
      <c r="A564">
        <v>3120</v>
      </c>
      <c r="B564" t="s">
        <v>674</v>
      </c>
      <c r="C564">
        <v>270</v>
      </c>
      <c r="D564" t="s">
        <v>1258</v>
      </c>
      <c r="E564">
        <v>2011</v>
      </c>
    </row>
    <row r="565" spans="1:5">
      <c r="A565">
        <v>3140</v>
      </c>
      <c r="B565" t="s">
        <v>675</v>
      </c>
      <c r="C565">
        <v>217</v>
      </c>
      <c r="D565" t="s">
        <v>1257</v>
      </c>
      <c r="E565">
        <v>2011</v>
      </c>
    </row>
    <row r="566" spans="1:5">
      <c r="A566">
        <v>3150</v>
      </c>
      <c r="B566" t="s">
        <v>676</v>
      </c>
      <c r="C566">
        <v>217</v>
      </c>
      <c r="D566" t="s">
        <v>1257</v>
      </c>
      <c r="E566">
        <v>2011</v>
      </c>
    </row>
    <row r="567" spans="1:5">
      <c r="A567">
        <v>3200</v>
      </c>
      <c r="B567" t="s">
        <v>677</v>
      </c>
      <c r="C567">
        <v>270</v>
      </c>
      <c r="D567" t="s">
        <v>1258</v>
      </c>
      <c r="E567">
        <v>2011</v>
      </c>
    </row>
    <row r="568" spans="1:5">
      <c r="A568">
        <v>3210</v>
      </c>
      <c r="B568" t="s">
        <v>678</v>
      </c>
      <c r="C568">
        <v>270</v>
      </c>
      <c r="D568" t="s">
        <v>1258</v>
      </c>
      <c r="E568">
        <v>2011</v>
      </c>
    </row>
    <row r="569" spans="1:5">
      <c r="A569">
        <v>3220</v>
      </c>
      <c r="B569" t="s">
        <v>679</v>
      </c>
      <c r="C569">
        <v>270</v>
      </c>
      <c r="D569" t="s">
        <v>1258</v>
      </c>
      <c r="E569">
        <v>2011</v>
      </c>
    </row>
    <row r="570" spans="1:5">
      <c r="A570">
        <v>3230</v>
      </c>
      <c r="B570" t="s">
        <v>680</v>
      </c>
      <c r="C570">
        <v>270</v>
      </c>
      <c r="D570" t="s">
        <v>1258</v>
      </c>
      <c r="E570">
        <v>2011</v>
      </c>
    </row>
    <row r="571" spans="1:5">
      <c r="A571">
        <v>3250</v>
      </c>
      <c r="B571" t="s">
        <v>681</v>
      </c>
      <c r="C571">
        <v>270</v>
      </c>
      <c r="D571" t="s">
        <v>1258</v>
      </c>
      <c r="E571">
        <v>2011</v>
      </c>
    </row>
    <row r="572" spans="1:5">
      <c r="A572">
        <v>3300</v>
      </c>
      <c r="B572" t="s">
        <v>682</v>
      </c>
      <c r="C572">
        <v>260</v>
      </c>
      <c r="D572" t="s">
        <v>1260</v>
      </c>
      <c r="E572">
        <v>2011</v>
      </c>
    </row>
    <row r="573" spans="1:5">
      <c r="A573">
        <v>3310</v>
      </c>
      <c r="B573" t="s">
        <v>683</v>
      </c>
      <c r="C573">
        <v>260</v>
      </c>
      <c r="D573" t="s">
        <v>1260</v>
      </c>
      <c r="E573">
        <v>2011</v>
      </c>
    </row>
    <row r="574" spans="1:5">
      <c r="A574">
        <v>3320</v>
      </c>
      <c r="B574" t="s">
        <v>684</v>
      </c>
      <c r="C574">
        <v>219</v>
      </c>
      <c r="D574" t="s">
        <v>1259</v>
      </c>
      <c r="E574">
        <v>2011</v>
      </c>
    </row>
    <row r="575" spans="1:5">
      <c r="A575">
        <v>3330</v>
      </c>
      <c r="B575" t="s">
        <v>685</v>
      </c>
      <c r="C575">
        <v>219</v>
      </c>
      <c r="D575" t="s">
        <v>1259</v>
      </c>
      <c r="E575">
        <v>2011</v>
      </c>
    </row>
    <row r="576" spans="1:5">
      <c r="A576">
        <v>3360</v>
      </c>
      <c r="B576" t="s">
        <v>686</v>
      </c>
      <c r="C576">
        <v>260</v>
      </c>
      <c r="D576" t="s">
        <v>1260</v>
      </c>
      <c r="E576">
        <v>2011</v>
      </c>
    </row>
    <row r="577" spans="1:5">
      <c r="A577">
        <v>3370</v>
      </c>
      <c r="B577" t="s">
        <v>687</v>
      </c>
      <c r="C577">
        <v>260</v>
      </c>
      <c r="D577" t="s">
        <v>1260</v>
      </c>
      <c r="E577">
        <v>2011</v>
      </c>
    </row>
    <row r="578" spans="1:5">
      <c r="A578">
        <v>3390</v>
      </c>
      <c r="B578" t="s">
        <v>688</v>
      </c>
      <c r="C578">
        <v>260</v>
      </c>
      <c r="D578" t="s">
        <v>1260</v>
      </c>
      <c r="E578">
        <v>2011</v>
      </c>
    </row>
    <row r="579" spans="1:5">
      <c r="A579">
        <v>3400</v>
      </c>
      <c r="B579" t="s">
        <v>689</v>
      </c>
      <c r="C579">
        <v>219</v>
      </c>
      <c r="D579" t="s">
        <v>1259</v>
      </c>
      <c r="E579">
        <v>2011</v>
      </c>
    </row>
    <row r="580" spans="1:5">
      <c r="A580">
        <v>3450</v>
      </c>
      <c r="B580" t="s">
        <v>690</v>
      </c>
      <c r="C580">
        <v>201</v>
      </c>
      <c r="D580" t="s">
        <v>1261</v>
      </c>
      <c r="E580">
        <v>2011</v>
      </c>
    </row>
    <row r="581" spans="1:5">
      <c r="A581">
        <v>3460</v>
      </c>
      <c r="B581" t="s">
        <v>691</v>
      </c>
      <c r="C581">
        <v>230</v>
      </c>
      <c r="D581" t="s">
        <v>1253</v>
      </c>
      <c r="E581">
        <v>2011</v>
      </c>
    </row>
    <row r="582" spans="1:5">
      <c r="A582">
        <v>3480</v>
      </c>
      <c r="B582" t="s">
        <v>692</v>
      </c>
      <c r="C582">
        <v>210</v>
      </c>
      <c r="D582" t="s">
        <v>1256</v>
      </c>
      <c r="E582">
        <v>2011</v>
      </c>
    </row>
    <row r="583" spans="1:5">
      <c r="A583">
        <v>3490</v>
      </c>
      <c r="B583" t="s">
        <v>693</v>
      </c>
      <c r="C583">
        <v>217</v>
      </c>
      <c r="D583" t="s">
        <v>1257</v>
      </c>
      <c r="E583">
        <v>2011</v>
      </c>
    </row>
    <row r="584" spans="1:5">
      <c r="A584">
        <v>3500</v>
      </c>
      <c r="B584" t="s">
        <v>694</v>
      </c>
      <c r="C584">
        <v>190</v>
      </c>
      <c r="D584" t="s">
        <v>1254</v>
      </c>
      <c r="E584">
        <v>2011</v>
      </c>
    </row>
    <row r="585" spans="1:5">
      <c r="A585">
        <v>3520</v>
      </c>
      <c r="B585" t="s">
        <v>695</v>
      </c>
      <c r="C585">
        <v>190</v>
      </c>
      <c r="D585" t="s">
        <v>1254</v>
      </c>
      <c r="E585">
        <v>2011</v>
      </c>
    </row>
    <row r="586" spans="1:5">
      <c r="A586">
        <v>3540</v>
      </c>
      <c r="B586" t="s">
        <v>696</v>
      </c>
      <c r="C586">
        <v>201</v>
      </c>
      <c r="D586" t="s">
        <v>1261</v>
      </c>
      <c r="E586">
        <v>2011</v>
      </c>
    </row>
    <row r="587" spans="1:5">
      <c r="A587">
        <v>3550</v>
      </c>
      <c r="B587" t="s">
        <v>697</v>
      </c>
      <c r="C587">
        <v>201</v>
      </c>
      <c r="D587" t="s">
        <v>1261</v>
      </c>
      <c r="E587">
        <v>2011</v>
      </c>
    </row>
    <row r="588" spans="1:5">
      <c r="A588">
        <v>3550</v>
      </c>
      <c r="B588" t="s">
        <v>697</v>
      </c>
      <c r="C588">
        <v>250</v>
      </c>
      <c r="D588" t="s">
        <v>1262</v>
      </c>
      <c r="E588">
        <v>2011</v>
      </c>
    </row>
    <row r="589" spans="1:5">
      <c r="A589">
        <v>3600</v>
      </c>
      <c r="B589" t="s">
        <v>698</v>
      </c>
      <c r="C589">
        <v>219</v>
      </c>
      <c r="D589" t="s">
        <v>1259</v>
      </c>
      <c r="E589">
        <v>2011</v>
      </c>
    </row>
    <row r="590" spans="1:5">
      <c r="A590">
        <v>3600</v>
      </c>
      <c r="B590" t="s">
        <v>698</v>
      </c>
      <c r="C590">
        <v>250</v>
      </c>
      <c r="D590" t="s">
        <v>1262</v>
      </c>
      <c r="E590">
        <v>2011</v>
      </c>
    </row>
    <row r="591" spans="1:5">
      <c r="A591">
        <v>3600</v>
      </c>
      <c r="B591" t="s">
        <v>698</v>
      </c>
      <c r="C591">
        <v>260</v>
      </c>
      <c r="D591" t="s">
        <v>1260</v>
      </c>
      <c r="E591">
        <v>2011</v>
      </c>
    </row>
    <row r="592" spans="1:5">
      <c r="A592">
        <v>3630</v>
      </c>
      <c r="B592" t="s">
        <v>699</v>
      </c>
      <c r="C592">
        <v>250</v>
      </c>
      <c r="D592" t="s">
        <v>1262</v>
      </c>
      <c r="E592">
        <v>2011</v>
      </c>
    </row>
    <row r="593" spans="1:5">
      <c r="A593">
        <v>3650</v>
      </c>
      <c r="B593" t="s">
        <v>700</v>
      </c>
      <c r="C593">
        <v>240</v>
      </c>
      <c r="D593" t="s">
        <v>1249</v>
      </c>
      <c r="E593">
        <v>2011</v>
      </c>
    </row>
    <row r="594" spans="1:5">
      <c r="A594">
        <v>3660</v>
      </c>
      <c r="B594" t="s">
        <v>701</v>
      </c>
      <c r="C594">
        <v>240</v>
      </c>
      <c r="D594" t="s">
        <v>1249</v>
      </c>
      <c r="E594">
        <v>2011</v>
      </c>
    </row>
    <row r="595" spans="1:5">
      <c r="A595">
        <v>3670</v>
      </c>
      <c r="B595" t="s">
        <v>702</v>
      </c>
      <c r="C595">
        <v>240</v>
      </c>
      <c r="D595" t="s">
        <v>1249</v>
      </c>
      <c r="E595">
        <v>2011</v>
      </c>
    </row>
    <row r="596" spans="1:5">
      <c r="A596">
        <v>3670</v>
      </c>
      <c r="B596" t="s">
        <v>702</v>
      </c>
      <c r="C596">
        <v>265</v>
      </c>
      <c r="D596" t="s">
        <v>1244</v>
      </c>
      <c r="E596">
        <v>2011</v>
      </c>
    </row>
    <row r="597" spans="1:5">
      <c r="A597">
        <v>3700</v>
      </c>
      <c r="B597" t="s">
        <v>703</v>
      </c>
      <c r="C597">
        <v>400</v>
      </c>
      <c r="D597" t="s">
        <v>1263</v>
      </c>
      <c r="E597">
        <v>2011</v>
      </c>
    </row>
    <row r="598" spans="1:5">
      <c r="A598">
        <v>3720</v>
      </c>
      <c r="B598" t="s">
        <v>704</v>
      </c>
      <c r="C598">
        <v>400</v>
      </c>
      <c r="D598" t="s">
        <v>1263</v>
      </c>
      <c r="E598">
        <v>2011</v>
      </c>
    </row>
    <row r="599" spans="1:5">
      <c r="A599">
        <v>3730</v>
      </c>
      <c r="B599" t="s">
        <v>705</v>
      </c>
      <c r="C599">
        <v>400</v>
      </c>
      <c r="D599" t="s">
        <v>1263</v>
      </c>
      <c r="E599">
        <v>2011</v>
      </c>
    </row>
    <row r="600" spans="1:5">
      <c r="A600">
        <v>3740</v>
      </c>
      <c r="B600" t="s">
        <v>706</v>
      </c>
      <c r="C600">
        <v>400</v>
      </c>
      <c r="D600" t="s">
        <v>1263</v>
      </c>
      <c r="E600">
        <v>2011</v>
      </c>
    </row>
    <row r="601" spans="1:5">
      <c r="A601">
        <v>3751</v>
      </c>
      <c r="B601" t="s">
        <v>707</v>
      </c>
      <c r="C601">
        <v>400</v>
      </c>
      <c r="D601" t="s">
        <v>1263</v>
      </c>
      <c r="E601">
        <v>2011</v>
      </c>
    </row>
    <row r="602" spans="1:5">
      <c r="A602">
        <v>3760</v>
      </c>
      <c r="B602" t="s">
        <v>708</v>
      </c>
      <c r="C602">
        <v>400</v>
      </c>
      <c r="D602" t="s">
        <v>1263</v>
      </c>
      <c r="E602">
        <v>2011</v>
      </c>
    </row>
    <row r="603" spans="1:5">
      <c r="A603">
        <v>3760</v>
      </c>
      <c r="B603" t="s">
        <v>708</v>
      </c>
      <c r="C603">
        <v>411</v>
      </c>
      <c r="D603" t="s">
        <v>1264</v>
      </c>
      <c r="E603">
        <v>2011</v>
      </c>
    </row>
    <row r="604" spans="1:5">
      <c r="A604">
        <v>3770</v>
      </c>
      <c r="B604" t="s">
        <v>709</v>
      </c>
      <c r="C604">
        <v>400</v>
      </c>
      <c r="D604" t="s">
        <v>1263</v>
      </c>
      <c r="E604">
        <v>2011</v>
      </c>
    </row>
    <row r="605" spans="1:5">
      <c r="A605">
        <v>3782</v>
      </c>
      <c r="B605" t="s">
        <v>710</v>
      </c>
      <c r="C605">
        <v>400</v>
      </c>
      <c r="D605" t="s">
        <v>1263</v>
      </c>
      <c r="E605">
        <v>2011</v>
      </c>
    </row>
    <row r="606" spans="1:5">
      <c r="A606">
        <v>3790</v>
      </c>
      <c r="B606" t="s">
        <v>711</v>
      </c>
      <c r="C606">
        <v>400</v>
      </c>
      <c r="D606" t="s">
        <v>1263</v>
      </c>
      <c r="E606">
        <v>2011</v>
      </c>
    </row>
    <row r="607" spans="1:5">
      <c r="A607">
        <v>4000</v>
      </c>
      <c r="B607" t="s">
        <v>712</v>
      </c>
      <c r="C607">
        <v>169</v>
      </c>
      <c r="D607" t="s">
        <v>1233</v>
      </c>
      <c r="E607">
        <v>2011</v>
      </c>
    </row>
    <row r="608" spans="1:5">
      <c r="A608">
        <v>4000</v>
      </c>
      <c r="B608" t="s">
        <v>712</v>
      </c>
      <c r="C608">
        <v>265</v>
      </c>
      <c r="D608" t="s">
        <v>1244</v>
      </c>
      <c r="E608">
        <v>2011</v>
      </c>
    </row>
    <row r="609" spans="1:5">
      <c r="A609">
        <v>4000</v>
      </c>
      <c r="B609" t="s">
        <v>712</v>
      </c>
      <c r="C609">
        <v>350</v>
      </c>
      <c r="D609" t="s">
        <v>1265</v>
      </c>
      <c r="E609">
        <v>2011</v>
      </c>
    </row>
    <row r="610" spans="1:5">
      <c r="A610">
        <v>4030</v>
      </c>
      <c r="B610" t="s">
        <v>713</v>
      </c>
      <c r="C610">
        <v>253</v>
      </c>
      <c r="D610" t="s">
        <v>1243</v>
      </c>
      <c r="E610">
        <v>2011</v>
      </c>
    </row>
    <row r="611" spans="1:5">
      <c r="A611">
        <v>4030</v>
      </c>
      <c r="B611" t="s">
        <v>713</v>
      </c>
      <c r="C611">
        <v>265</v>
      </c>
      <c r="D611" t="s">
        <v>1244</v>
      </c>
      <c r="E611">
        <v>2011</v>
      </c>
    </row>
    <row r="612" spans="1:5">
      <c r="A612">
        <v>4040</v>
      </c>
      <c r="B612" t="s">
        <v>714</v>
      </c>
      <c r="C612">
        <v>265</v>
      </c>
      <c r="D612" t="s">
        <v>1244</v>
      </c>
      <c r="E612">
        <v>2011</v>
      </c>
    </row>
    <row r="613" spans="1:5">
      <c r="A613">
        <v>4050</v>
      </c>
      <c r="B613" t="s">
        <v>715</v>
      </c>
      <c r="C613">
        <v>250</v>
      </c>
      <c r="D613" t="s">
        <v>1262</v>
      </c>
      <c r="E613">
        <v>2011</v>
      </c>
    </row>
    <row r="614" spans="1:5">
      <c r="A614">
        <v>4060</v>
      </c>
      <c r="B614" t="s">
        <v>716</v>
      </c>
      <c r="C614">
        <v>350</v>
      </c>
      <c r="D614" t="s">
        <v>1265</v>
      </c>
      <c r="E614">
        <v>2011</v>
      </c>
    </row>
    <row r="615" spans="1:5">
      <c r="A615">
        <v>4070</v>
      </c>
      <c r="B615" t="s">
        <v>717</v>
      </c>
      <c r="C615">
        <v>350</v>
      </c>
      <c r="D615" t="s">
        <v>1265</v>
      </c>
      <c r="E615">
        <v>2011</v>
      </c>
    </row>
    <row r="616" spans="1:5">
      <c r="A616">
        <v>4100</v>
      </c>
      <c r="B616" t="s">
        <v>718</v>
      </c>
      <c r="C616">
        <v>259</v>
      </c>
      <c r="D616" t="s">
        <v>1266</v>
      </c>
      <c r="E616">
        <v>2011</v>
      </c>
    </row>
    <row r="617" spans="1:5">
      <c r="A617">
        <v>4100</v>
      </c>
      <c r="B617" t="s">
        <v>718</v>
      </c>
      <c r="C617">
        <v>316</v>
      </c>
      <c r="D617" t="s">
        <v>1267</v>
      </c>
      <c r="E617">
        <v>2011</v>
      </c>
    </row>
    <row r="618" spans="1:5">
      <c r="A618">
        <v>4100</v>
      </c>
      <c r="B618" t="s">
        <v>718</v>
      </c>
      <c r="C618">
        <v>320</v>
      </c>
      <c r="D618" t="s">
        <v>1268</v>
      </c>
      <c r="E618">
        <v>2011</v>
      </c>
    </row>
    <row r="619" spans="1:5">
      <c r="A619">
        <v>4100</v>
      </c>
      <c r="B619" t="s">
        <v>718</v>
      </c>
      <c r="C619">
        <v>329</v>
      </c>
      <c r="D619" t="s">
        <v>1269</v>
      </c>
      <c r="E619">
        <v>2011</v>
      </c>
    </row>
    <row r="620" spans="1:5">
      <c r="A620">
        <v>4100</v>
      </c>
      <c r="B620" t="s">
        <v>718</v>
      </c>
      <c r="C620">
        <v>340</v>
      </c>
      <c r="D620" t="s">
        <v>1270</v>
      </c>
      <c r="E620">
        <v>2011</v>
      </c>
    </row>
    <row r="621" spans="1:5">
      <c r="A621">
        <v>4100</v>
      </c>
      <c r="B621" t="s">
        <v>718</v>
      </c>
      <c r="C621">
        <v>370</v>
      </c>
      <c r="D621" t="s">
        <v>1271</v>
      </c>
      <c r="E621">
        <v>2011</v>
      </c>
    </row>
    <row r="622" spans="1:5">
      <c r="A622">
        <v>4130</v>
      </c>
      <c r="B622" t="s">
        <v>719</v>
      </c>
      <c r="C622">
        <v>259</v>
      </c>
      <c r="D622" t="s">
        <v>1266</v>
      </c>
      <c r="E622">
        <v>2011</v>
      </c>
    </row>
    <row r="623" spans="1:5">
      <c r="A623">
        <v>4130</v>
      </c>
      <c r="B623" t="s">
        <v>719</v>
      </c>
      <c r="C623">
        <v>265</v>
      </c>
      <c r="D623" t="s">
        <v>1244</v>
      </c>
      <c r="E623">
        <v>2011</v>
      </c>
    </row>
    <row r="624" spans="1:5">
      <c r="A624">
        <v>4140</v>
      </c>
      <c r="B624" t="s">
        <v>720</v>
      </c>
      <c r="C624">
        <v>259</v>
      </c>
      <c r="D624" t="s">
        <v>1266</v>
      </c>
      <c r="E624">
        <v>2011</v>
      </c>
    </row>
    <row r="625" spans="1:5">
      <c r="A625">
        <v>4140</v>
      </c>
      <c r="B625" t="s">
        <v>720</v>
      </c>
      <c r="C625">
        <v>265</v>
      </c>
      <c r="D625" t="s">
        <v>1244</v>
      </c>
      <c r="E625">
        <v>2011</v>
      </c>
    </row>
    <row r="626" spans="1:5">
      <c r="A626">
        <v>4140</v>
      </c>
      <c r="B626" t="s">
        <v>720</v>
      </c>
      <c r="C626">
        <v>329</v>
      </c>
      <c r="D626" t="s">
        <v>1269</v>
      </c>
      <c r="E626">
        <v>2011</v>
      </c>
    </row>
    <row r="627" spans="1:5">
      <c r="A627">
        <v>4160</v>
      </c>
      <c r="B627" t="s">
        <v>721</v>
      </c>
      <c r="C627">
        <v>320</v>
      </c>
      <c r="D627" t="s">
        <v>1268</v>
      </c>
      <c r="E627">
        <v>2011</v>
      </c>
    </row>
    <row r="628" spans="1:5">
      <c r="A628">
        <v>4160</v>
      </c>
      <c r="B628" t="s">
        <v>721</v>
      </c>
      <c r="C628">
        <v>370</v>
      </c>
      <c r="D628" t="s">
        <v>1271</v>
      </c>
      <c r="E628">
        <v>2011</v>
      </c>
    </row>
    <row r="629" spans="1:5">
      <c r="A629">
        <v>4171</v>
      </c>
      <c r="B629" t="s">
        <v>722</v>
      </c>
      <c r="C629">
        <v>370</v>
      </c>
      <c r="D629" t="s">
        <v>1271</v>
      </c>
      <c r="E629">
        <v>2011</v>
      </c>
    </row>
    <row r="630" spans="1:5">
      <c r="A630">
        <v>4173</v>
      </c>
      <c r="B630" t="s">
        <v>723</v>
      </c>
      <c r="C630">
        <v>329</v>
      </c>
      <c r="D630" t="s">
        <v>1269</v>
      </c>
      <c r="E630">
        <v>2011</v>
      </c>
    </row>
    <row r="631" spans="1:5">
      <c r="A631">
        <v>4173</v>
      </c>
      <c r="B631" t="s">
        <v>723</v>
      </c>
      <c r="C631">
        <v>340</v>
      </c>
      <c r="D631" t="s">
        <v>1270</v>
      </c>
      <c r="E631">
        <v>2011</v>
      </c>
    </row>
    <row r="632" spans="1:5">
      <c r="A632">
        <v>4174</v>
      </c>
      <c r="B632" t="s">
        <v>724</v>
      </c>
      <c r="C632">
        <v>259</v>
      </c>
      <c r="D632" t="s">
        <v>1266</v>
      </c>
      <c r="E632">
        <v>2011</v>
      </c>
    </row>
    <row r="633" spans="1:5">
      <c r="A633">
        <v>4174</v>
      </c>
      <c r="B633" t="s">
        <v>724</v>
      </c>
      <c r="C633">
        <v>329</v>
      </c>
      <c r="D633" t="s">
        <v>1269</v>
      </c>
      <c r="E633">
        <v>2011</v>
      </c>
    </row>
    <row r="634" spans="1:5">
      <c r="A634">
        <v>4180</v>
      </c>
      <c r="B634" t="s">
        <v>725</v>
      </c>
      <c r="C634">
        <v>329</v>
      </c>
      <c r="D634" t="s">
        <v>1269</v>
      </c>
      <c r="E634">
        <v>2011</v>
      </c>
    </row>
    <row r="635" spans="1:5">
      <c r="A635">
        <v>4180</v>
      </c>
      <c r="B635" t="s">
        <v>725</v>
      </c>
      <c r="C635">
        <v>330</v>
      </c>
      <c r="D635" t="s">
        <v>1272</v>
      </c>
      <c r="E635">
        <v>2011</v>
      </c>
    </row>
    <row r="636" spans="1:5">
      <c r="A636">
        <v>4180</v>
      </c>
      <c r="B636" t="s">
        <v>725</v>
      </c>
      <c r="C636">
        <v>340</v>
      </c>
      <c r="D636" t="s">
        <v>1270</v>
      </c>
      <c r="E636">
        <v>2011</v>
      </c>
    </row>
    <row r="637" spans="1:5">
      <c r="A637">
        <v>4190</v>
      </c>
      <c r="B637" t="s">
        <v>726</v>
      </c>
      <c r="C637">
        <v>330</v>
      </c>
      <c r="D637" t="s">
        <v>1272</v>
      </c>
      <c r="E637">
        <v>2011</v>
      </c>
    </row>
    <row r="638" spans="1:5">
      <c r="A638">
        <v>4190</v>
      </c>
      <c r="B638" t="s">
        <v>726</v>
      </c>
      <c r="C638">
        <v>340</v>
      </c>
      <c r="D638" t="s">
        <v>1270</v>
      </c>
      <c r="E638">
        <v>2011</v>
      </c>
    </row>
    <row r="639" spans="1:5">
      <c r="A639">
        <v>4200</v>
      </c>
      <c r="B639" t="s">
        <v>727</v>
      </c>
      <c r="C639">
        <v>326</v>
      </c>
      <c r="D639" t="s">
        <v>1273</v>
      </c>
      <c r="E639">
        <v>2011</v>
      </c>
    </row>
    <row r="640" spans="1:5">
      <c r="A640">
        <v>4200</v>
      </c>
      <c r="B640" t="s">
        <v>727</v>
      </c>
      <c r="C640">
        <v>330</v>
      </c>
      <c r="D640" t="s">
        <v>1272</v>
      </c>
      <c r="E640">
        <v>2011</v>
      </c>
    </row>
    <row r="641" spans="1:5">
      <c r="A641">
        <v>4200</v>
      </c>
      <c r="B641" t="s">
        <v>727</v>
      </c>
      <c r="C641">
        <v>340</v>
      </c>
      <c r="D641" t="s">
        <v>1270</v>
      </c>
      <c r="E641">
        <v>2011</v>
      </c>
    </row>
    <row r="642" spans="1:5">
      <c r="A642">
        <v>4200</v>
      </c>
      <c r="B642" t="s">
        <v>727</v>
      </c>
      <c r="C642">
        <v>370</v>
      </c>
      <c r="D642" t="s">
        <v>1271</v>
      </c>
      <c r="E642">
        <v>2011</v>
      </c>
    </row>
    <row r="643" spans="1:5">
      <c r="A643">
        <v>4220</v>
      </c>
      <c r="B643" t="s">
        <v>728</v>
      </c>
      <c r="C643">
        <v>330</v>
      </c>
      <c r="D643" t="s">
        <v>1272</v>
      </c>
      <c r="E643">
        <v>2011</v>
      </c>
    </row>
    <row r="644" spans="1:5">
      <c r="A644">
        <v>4230</v>
      </c>
      <c r="B644" t="s">
        <v>729</v>
      </c>
      <c r="C644">
        <v>330</v>
      </c>
      <c r="D644" t="s">
        <v>1272</v>
      </c>
      <c r="E644">
        <v>2011</v>
      </c>
    </row>
    <row r="645" spans="1:5">
      <c r="A645">
        <v>4241</v>
      </c>
      <c r="B645" t="s">
        <v>730</v>
      </c>
      <c r="C645">
        <v>330</v>
      </c>
      <c r="D645" t="s">
        <v>1272</v>
      </c>
      <c r="E645">
        <v>2011</v>
      </c>
    </row>
    <row r="646" spans="1:5">
      <c r="A646">
        <v>4242</v>
      </c>
      <c r="B646" t="s">
        <v>731</v>
      </c>
      <c r="C646">
        <v>330</v>
      </c>
      <c r="D646" t="s">
        <v>1272</v>
      </c>
      <c r="E646">
        <v>2011</v>
      </c>
    </row>
    <row r="647" spans="1:5">
      <c r="A647">
        <v>4243</v>
      </c>
      <c r="B647" t="s">
        <v>732</v>
      </c>
      <c r="C647">
        <v>330</v>
      </c>
      <c r="D647" t="s">
        <v>1272</v>
      </c>
      <c r="E647">
        <v>2011</v>
      </c>
    </row>
    <row r="648" spans="1:5">
      <c r="A648">
        <v>4243</v>
      </c>
      <c r="B648" t="s">
        <v>732</v>
      </c>
      <c r="C648">
        <v>370</v>
      </c>
      <c r="D648" t="s">
        <v>1271</v>
      </c>
      <c r="E648">
        <v>2011</v>
      </c>
    </row>
    <row r="649" spans="1:5">
      <c r="A649">
        <v>4244</v>
      </c>
      <c r="B649" t="s">
        <v>733</v>
      </c>
      <c r="C649">
        <v>330</v>
      </c>
      <c r="D649" t="s">
        <v>1272</v>
      </c>
      <c r="E649">
        <v>2011</v>
      </c>
    </row>
    <row r="650" spans="1:5">
      <c r="A650">
        <v>4245</v>
      </c>
      <c r="B650" t="s">
        <v>734</v>
      </c>
      <c r="C650">
        <v>330</v>
      </c>
      <c r="D650" t="s">
        <v>1272</v>
      </c>
      <c r="E650">
        <v>2011</v>
      </c>
    </row>
    <row r="651" spans="1:5">
      <c r="A651">
        <v>4250</v>
      </c>
      <c r="B651" t="s">
        <v>735</v>
      </c>
      <c r="C651">
        <v>330</v>
      </c>
      <c r="D651" t="s">
        <v>1272</v>
      </c>
      <c r="E651">
        <v>2011</v>
      </c>
    </row>
    <row r="652" spans="1:5">
      <c r="A652">
        <v>4250</v>
      </c>
      <c r="B652" t="s">
        <v>735</v>
      </c>
      <c r="C652">
        <v>370</v>
      </c>
      <c r="D652" t="s">
        <v>1271</v>
      </c>
      <c r="E652">
        <v>2011</v>
      </c>
    </row>
    <row r="653" spans="1:5">
      <c r="A653">
        <v>4261</v>
      </c>
      <c r="B653" t="s">
        <v>736</v>
      </c>
      <c r="C653">
        <v>330</v>
      </c>
      <c r="D653" t="s">
        <v>1272</v>
      </c>
      <c r="E653">
        <v>2011</v>
      </c>
    </row>
    <row r="654" spans="1:5">
      <c r="A654">
        <v>4261</v>
      </c>
      <c r="B654" t="s">
        <v>736</v>
      </c>
      <c r="C654">
        <v>370</v>
      </c>
      <c r="D654" t="s">
        <v>1271</v>
      </c>
      <c r="E654">
        <v>2011</v>
      </c>
    </row>
    <row r="655" spans="1:5">
      <c r="A655">
        <v>4262</v>
      </c>
      <c r="B655" t="s">
        <v>737</v>
      </c>
      <c r="C655">
        <v>330</v>
      </c>
      <c r="D655" t="s">
        <v>1272</v>
      </c>
      <c r="E655">
        <v>2011</v>
      </c>
    </row>
    <row r="656" spans="1:5">
      <c r="A656">
        <v>4262</v>
      </c>
      <c r="B656" t="s">
        <v>737</v>
      </c>
      <c r="C656">
        <v>370</v>
      </c>
      <c r="D656" t="s">
        <v>1271</v>
      </c>
      <c r="E656">
        <v>2011</v>
      </c>
    </row>
    <row r="657" spans="1:5">
      <c r="A657">
        <v>4270</v>
      </c>
      <c r="B657" t="s">
        <v>738</v>
      </c>
      <c r="C657">
        <v>326</v>
      </c>
      <c r="D657" t="s">
        <v>1273</v>
      </c>
      <c r="E657">
        <v>2011</v>
      </c>
    </row>
    <row r="658" spans="1:5">
      <c r="A658">
        <v>4270</v>
      </c>
      <c r="B658" t="s">
        <v>738</v>
      </c>
      <c r="C658">
        <v>330</v>
      </c>
      <c r="D658" t="s">
        <v>1272</v>
      </c>
      <c r="E658">
        <v>2011</v>
      </c>
    </row>
    <row r="659" spans="1:5">
      <c r="A659">
        <v>4281</v>
      </c>
      <c r="B659" t="s">
        <v>739</v>
      </c>
      <c r="C659">
        <v>326</v>
      </c>
      <c r="D659" t="s">
        <v>1273</v>
      </c>
      <c r="E659">
        <v>2011</v>
      </c>
    </row>
    <row r="660" spans="1:5">
      <c r="A660">
        <v>4291</v>
      </c>
      <c r="B660" t="s">
        <v>740</v>
      </c>
      <c r="C660">
        <v>326</v>
      </c>
      <c r="D660" t="s">
        <v>1273</v>
      </c>
      <c r="E660">
        <v>2011</v>
      </c>
    </row>
    <row r="661" spans="1:5">
      <c r="A661">
        <v>4291</v>
      </c>
      <c r="B661" t="s">
        <v>740</v>
      </c>
      <c r="C661">
        <v>340</v>
      </c>
      <c r="D661" t="s">
        <v>1270</v>
      </c>
      <c r="E661">
        <v>2011</v>
      </c>
    </row>
    <row r="662" spans="1:5">
      <c r="A662">
        <v>4293</v>
      </c>
      <c r="B662" t="s">
        <v>741</v>
      </c>
      <c r="C662">
        <v>326</v>
      </c>
      <c r="D662" t="s">
        <v>1273</v>
      </c>
      <c r="E662">
        <v>2011</v>
      </c>
    </row>
    <row r="663" spans="1:5">
      <c r="A663">
        <v>4293</v>
      </c>
      <c r="B663" t="s">
        <v>741</v>
      </c>
      <c r="C663">
        <v>340</v>
      </c>
      <c r="D663" t="s">
        <v>1270</v>
      </c>
      <c r="E663">
        <v>2011</v>
      </c>
    </row>
    <row r="664" spans="1:5">
      <c r="A664">
        <v>4295</v>
      </c>
      <c r="B664" t="s">
        <v>742</v>
      </c>
      <c r="C664">
        <v>316</v>
      </c>
      <c r="D664" t="s">
        <v>1267</v>
      </c>
      <c r="E664">
        <v>2011</v>
      </c>
    </row>
    <row r="665" spans="1:5">
      <c r="A665">
        <v>4295</v>
      </c>
      <c r="B665" t="s">
        <v>742</v>
      </c>
      <c r="C665">
        <v>340</v>
      </c>
      <c r="D665" t="s">
        <v>1270</v>
      </c>
      <c r="E665">
        <v>2011</v>
      </c>
    </row>
    <row r="666" spans="1:5">
      <c r="A666">
        <v>4296</v>
      </c>
      <c r="B666" t="s">
        <v>743</v>
      </c>
      <c r="C666">
        <v>316</v>
      </c>
      <c r="D666" t="s">
        <v>1267</v>
      </c>
      <c r="E666">
        <v>2011</v>
      </c>
    </row>
    <row r="667" spans="1:5">
      <c r="A667">
        <v>4296</v>
      </c>
      <c r="B667" t="s">
        <v>743</v>
      </c>
      <c r="C667">
        <v>340</v>
      </c>
      <c r="D667" t="s">
        <v>1270</v>
      </c>
      <c r="E667">
        <v>2011</v>
      </c>
    </row>
    <row r="668" spans="1:5">
      <c r="A668">
        <v>4300</v>
      </c>
      <c r="B668" t="s">
        <v>744</v>
      </c>
      <c r="C668">
        <v>316</v>
      </c>
      <c r="D668" t="s">
        <v>1267</v>
      </c>
      <c r="E668">
        <v>2011</v>
      </c>
    </row>
    <row r="669" spans="1:5">
      <c r="A669">
        <v>4305</v>
      </c>
      <c r="B669" t="s">
        <v>745</v>
      </c>
      <c r="C669">
        <v>316</v>
      </c>
      <c r="D669" t="s">
        <v>1267</v>
      </c>
      <c r="E669">
        <v>2011</v>
      </c>
    </row>
    <row r="670" spans="1:5">
      <c r="A670">
        <v>4320</v>
      </c>
      <c r="B670" t="s">
        <v>746</v>
      </c>
      <c r="C670">
        <v>259</v>
      </c>
      <c r="D670" t="s">
        <v>1266</v>
      </c>
      <c r="E670">
        <v>2011</v>
      </c>
    </row>
    <row r="671" spans="1:5">
      <c r="A671">
        <v>4320</v>
      </c>
      <c r="B671" t="s">
        <v>746</v>
      </c>
      <c r="C671">
        <v>265</v>
      </c>
      <c r="D671" t="s">
        <v>1244</v>
      </c>
      <c r="E671">
        <v>2011</v>
      </c>
    </row>
    <row r="672" spans="1:5">
      <c r="A672">
        <v>4320</v>
      </c>
      <c r="B672" t="s">
        <v>746</v>
      </c>
      <c r="C672">
        <v>350</v>
      </c>
      <c r="D672" t="s">
        <v>1265</v>
      </c>
      <c r="E672">
        <v>2011</v>
      </c>
    </row>
    <row r="673" spans="1:5">
      <c r="A673">
        <v>4330</v>
      </c>
      <c r="B673" t="s">
        <v>747</v>
      </c>
      <c r="C673">
        <v>316</v>
      </c>
      <c r="D673" t="s">
        <v>1267</v>
      </c>
      <c r="E673">
        <v>2011</v>
      </c>
    </row>
    <row r="674" spans="1:5">
      <c r="A674">
        <v>4330</v>
      </c>
      <c r="B674" t="s">
        <v>747</v>
      </c>
      <c r="C674">
        <v>329</v>
      </c>
      <c r="D674" t="s">
        <v>1269</v>
      </c>
      <c r="E674">
        <v>2011</v>
      </c>
    </row>
    <row r="675" spans="1:5">
      <c r="A675">
        <v>4330</v>
      </c>
      <c r="B675" t="s">
        <v>747</v>
      </c>
      <c r="C675">
        <v>350</v>
      </c>
      <c r="D675" t="s">
        <v>1265</v>
      </c>
      <c r="E675">
        <v>2011</v>
      </c>
    </row>
    <row r="676" spans="1:5">
      <c r="A676">
        <v>4340</v>
      </c>
      <c r="B676" t="s">
        <v>748</v>
      </c>
      <c r="C676">
        <v>316</v>
      </c>
      <c r="D676" t="s">
        <v>1267</v>
      </c>
      <c r="E676">
        <v>2011</v>
      </c>
    </row>
    <row r="677" spans="1:5">
      <c r="A677">
        <v>4340</v>
      </c>
      <c r="B677" t="s">
        <v>748</v>
      </c>
      <c r="C677">
        <v>350</v>
      </c>
      <c r="D677" t="s">
        <v>1265</v>
      </c>
      <c r="E677">
        <v>2011</v>
      </c>
    </row>
    <row r="678" spans="1:5">
      <c r="A678">
        <v>4350</v>
      </c>
      <c r="B678" t="s">
        <v>749</v>
      </c>
      <c r="C678">
        <v>316</v>
      </c>
      <c r="D678" t="s">
        <v>1267</v>
      </c>
      <c r="E678">
        <v>2011</v>
      </c>
    </row>
    <row r="679" spans="1:5">
      <c r="A679">
        <v>4360</v>
      </c>
      <c r="B679" t="s">
        <v>750</v>
      </c>
      <c r="C679">
        <v>316</v>
      </c>
      <c r="D679" t="s">
        <v>1267</v>
      </c>
      <c r="E679">
        <v>2011</v>
      </c>
    </row>
    <row r="680" spans="1:5">
      <c r="A680">
        <v>4360</v>
      </c>
      <c r="B680" t="s">
        <v>750</v>
      </c>
      <c r="C680">
        <v>329</v>
      </c>
      <c r="D680" t="s">
        <v>1269</v>
      </c>
      <c r="E680">
        <v>2011</v>
      </c>
    </row>
    <row r="681" spans="1:5">
      <c r="A681">
        <v>4370</v>
      </c>
      <c r="B681" t="s">
        <v>751</v>
      </c>
      <c r="C681">
        <v>316</v>
      </c>
      <c r="D681" t="s">
        <v>1267</v>
      </c>
      <c r="E681">
        <v>2011</v>
      </c>
    </row>
    <row r="682" spans="1:5">
      <c r="A682">
        <v>4370</v>
      </c>
      <c r="B682" t="s">
        <v>751</v>
      </c>
      <c r="C682">
        <v>329</v>
      </c>
      <c r="D682" t="s">
        <v>1269</v>
      </c>
      <c r="E682">
        <v>2011</v>
      </c>
    </row>
    <row r="683" spans="1:5">
      <c r="A683">
        <v>4370</v>
      </c>
      <c r="B683" t="s">
        <v>751</v>
      </c>
      <c r="C683">
        <v>340</v>
      </c>
      <c r="D683" t="s">
        <v>1270</v>
      </c>
      <c r="E683">
        <v>2011</v>
      </c>
    </row>
    <row r="684" spans="1:5">
      <c r="A684">
        <v>4390</v>
      </c>
      <c r="B684" t="s">
        <v>752</v>
      </c>
      <c r="C684">
        <v>316</v>
      </c>
      <c r="D684" t="s">
        <v>1267</v>
      </c>
      <c r="E684">
        <v>2011</v>
      </c>
    </row>
    <row r="685" spans="1:5">
      <c r="A685">
        <v>4400</v>
      </c>
      <c r="B685" t="s">
        <v>753</v>
      </c>
      <c r="C685">
        <v>326</v>
      </c>
      <c r="D685" t="s">
        <v>1273</v>
      </c>
      <c r="E685">
        <v>2011</v>
      </c>
    </row>
    <row r="686" spans="1:5">
      <c r="A686">
        <v>4420</v>
      </c>
      <c r="B686" t="s">
        <v>754</v>
      </c>
      <c r="C686">
        <v>316</v>
      </c>
      <c r="D686" t="s">
        <v>1267</v>
      </c>
      <c r="E686">
        <v>2011</v>
      </c>
    </row>
    <row r="687" spans="1:5">
      <c r="A687">
        <v>4440</v>
      </c>
      <c r="B687" t="s">
        <v>755</v>
      </c>
      <c r="C687">
        <v>316</v>
      </c>
      <c r="D687" t="s">
        <v>1267</v>
      </c>
      <c r="E687">
        <v>2011</v>
      </c>
    </row>
    <row r="688" spans="1:5">
      <c r="A688">
        <v>4450</v>
      </c>
      <c r="B688" t="s">
        <v>756</v>
      </c>
      <c r="C688">
        <v>316</v>
      </c>
      <c r="D688" t="s">
        <v>1267</v>
      </c>
      <c r="E688">
        <v>2011</v>
      </c>
    </row>
    <row r="689" spans="1:5">
      <c r="A689">
        <v>4450</v>
      </c>
      <c r="B689" t="s">
        <v>756</v>
      </c>
      <c r="C689">
        <v>326</v>
      </c>
      <c r="D689" t="s">
        <v>1273</v>
      </c>
      <c r="E689">
        <v>2011</v>
      </c>
    </row>
    <row r="690" spans="1:5">
      <c r="A690">
        <v>4460</v>
      </c>
      <c r="B690" t="s">
        <v>757</v>
      </c>
      <c r="C690">
        <v>316</v>
      </c>
      <c r="D690" t="s">
        <v>1267</v>
      </c>
      <c r="E690">
        <v>2011</v>
      </c>
    </row>
    <row r="691" spans="1:5">
      <c r="A691">
        <v>4460</v>
      </c>
      <c r="B691" t="s">
        <v>757</v>
      </c>
      <c r="C691">
        <v>326</v>
      </c>
      <c r="D691" t="s">
        <v>1273</v>
      </c>
      <c r="E691">
        <v>2011</v>
      </c>
    </row>
    <row r="692" spans="1:5">
      <c r="A692">
        <v>4470</v>
      </c>
      <c r="B692" t="s">
        <v>758</v>
      </c>
      <c r="C692">
        <v>316</v>
      </c>
      <c r="D692" t="s">
        <v>1267</v>
      </c>
      <c r="E692">
        <v>2011</v>
      </c>
    </row>
    <row r="693" spans="1:5">
      <c r="A693">
        <v>4470</v>
      </c>
      <c r="B693" t="s">
        <v>758</v>
      </c>
      <c r="C693">
        <v>326</v>
      </c>
      <c r="D693" t="s">
        <v>1273</v>
      </c>
      <c r="E693">
        <v>2011</v>
      </c>
    </row>
    <row r="694" spans="1:5">
      <c r="A694">
        <v>4480</v>
      </c>
      <c r="B694" t="s">
        <v>759</v>
      </c>
      <c r="C694">
        <v>326</v>
      </c>
      <c r="D694" t="s">
        <v>1273</v>
      </c>
      <c r="E694">
        <v>2011</v>
      </c>
    </row>
    <row r="695" spans="1:5">
      <c r="A695">
        <v>4490</v>
      </c>
      <c r="B695" t="s">
        <v>760</v>
      </c>
      <c r="C695">
        <v>326</v>
      </c>
      <c r="D695" t="s">
        <v>1273</v>
      </c>
      <c r="E695">
        <v>2011</v>
      </c>
    </row>
    <row r="696" spans="1:5">
      <c r="A696">
        <v>4500</v>
      </c>
      <c r="B696" t="s">
        <v>761</v>
      </c>
      <c r="C696">
        <v>306</v>
      </c>
      <c r="D696" t="s">
        <v>1274</v>
      </c>
      <c r="E696">
        <v>2011</v>
      </c>
    </row>
    <row r="697" spans="1:5">
      <c r="A697">
        <v>4520</v>
      </c>
      <c r="B697" t="s">
        <v>762</v>
      </c>
      <c r="C697">
        <v>316</v>
      </c>
      <c r="D697" t="s">
        <v>1267</v>
      </c>
      <c r="E697">
        <v>2011</v>
      </c>
    </row>
    <row r="698" spans="1:5">
      <c r="A698">
        <v>4532</v>
      </c>
      <c r="B698" t="s">
        <v>763</v>
      </c>
      <c r="C698">
        <v>316</v>
      </c>
      <c r="D698" t="s">
        <v>1267</v>
      </c>
      <c r="E698">
        <v>2011</v>
      </c>
    </row>
    <row r="699" spans="1:5">
      <c r="A699">
        <v>4534</v>
      </c>
      <c r="B699" t="s">
        <v>764</v>
      </c>
      <c r="C699">
        <v>306</v>
      </c>
      <c r="D699" t="s">
        <v>1274</v>
      </c>
      <c r="E699">
        <v>2011</v>
      </c>
    </row>
    <row r="700" spans="1:5">
      <c r="A700">
        <v>4534</v>
      </c>
      <c r="B700" t="s">
        <v>764</v>
      </c>
      <c r="C700">
        <v>326</v>
      </c>
      <c r="D700" t="s">
        <v>1273</v>
      </c>
      <c r="E700">
        <v>2011</v>
      </c>
    </row>
    <row r="701" spans="1:5">
      <c r="A701">
        <v>4540</v>
      </c>
      <c r="B701" t="s">
        <v>765</v>
      </c>
      <c r="C701">
        <v>306</v>
      </c>
      <c r="D701" t="s">
        <v>1274</v>
      </c>
      <c r="E701">
        <v>2011</v>
      </c>
    </row>
    <row r="702" spans="1:5">
      <c r="A702">
        <v>4550</v>
      </c>
      <c r="B702" t="s">
        <v>766</v>
      </c>
      <c r="C702">
        <v>306</v>
      </c>
      <c r="D702" t="s">
        <v>1274</v>
      </c>
      <c r="E702">
        <v>2011</v>
      </c>
    </row>
    <row r="703" spans="1:5">
      <c r="A703">
        <v>4560</v>
      </c>
      <c r="B703" t="s">
        <v>767</v>
      </c>
      <c r="C703">
        <v>306</v>
      </c>
      <c r="D703" t="s">
        <v>1274</v>
      </c>
      <c r="E703">
        <v>2011</v>
      </c>
    </row>
    <row r="704" spans="1:5">
      <c r="A704">
        <v>4571</v>
      </c>
      <c r="B704" t="s">
        <v>768</v>
      </c>
      <c r="C704">
        <v>306</v>
      </c>
      <c r="D704" t="s">
        <v>1274</v>
      </c>
      <c r="E704">
        <v>2011</v>
      </c>
    </row>
    <row r="705" spans="1:5">
      <c r="A705">
        <v>4572</v>
      </c>
      <c r="B705" t="s">
        <v>769</v>
      </c>
      <c r="C705">
        <v>306</v>
      </c>
      <c r="D705" t="s">
        <v>1274</v>
      </c>
      <c r="E705">
        <v>2011</v>
      </c>
    </row>
    <row r="706" spans="1:5">
      <c r="A706">
        <v>4573</v>
      </c>
      <c r="B706" t="s">
        <v>770</v>
      </c>
      <c r="C706">
        <v>306</v>
      </c>
      <c r="D706" t="s">
        <v>1274</v>
      </c>
      <c r="E706">
        <v>2011</v>
      </c>
    </row>
    <row r="707" spans="1:5">
      <c r="A707">
        <v>4581</v>
      </c>
      <c r="B707" t="s">
        <v>771</v>
      </c>
      <c r="C707">
        <v>306</v>
      </c>
      <c r="D707" t="s">
        <v>1274</v>
      </c>
      <c r="E707">
        <v>2011</v>
      </c>
    </row>
    <row r="708" spans="1:5">
      <c r="A708">
        <v>4583</v>
      </c>
      <c r="B708" t="s">
        <v>772</v>
      </c>
      <c r="C708">
        <v>306</v>
      </c>
      <c r="D708" t="s">
        <v>1274</v>
      </c>
      <c r="E708">
        <v>2011</v>
      </c>
    </row>
    <row r="709" spans="1:5">
      <c r="A709">
        <v>4591</v>
      </c>
      <c r="B709" t="s">
        <v>773</v>
      </c>
      <c r="C709">
        <v>306</v>
      </c>
      <c r="D709" t="s">
        <v>1274</v>
      </c>
      <c r="E709">
        <v>2011</v>
      </c>
    </row>
    <row r="710" spans="1:5">
      <c r="A710">
        <v>4591</v>
      </c>
      <c r="B710" t="s">
        <v>773</v>
      </c>
      <c r="C710">
        <v>326</v>
      </c>
      <c r="D710" t="s">
        <v>1273</v>
      </c>
      <c r="E710">
        <v>2011</v>
      </c>
    </row>
    <row r="711" spans="1:5">
      <c r="A711">
        <v>4592</v>
      </c>
      <c r="B711" t="s">
        <v>774</v>
      </c>
      <c r="C711">
        <v>326</v>
      </c>
      <c r="D711" t="s">
        <v>1273</v>
      </c>
      <c r="E711">
        <v>2011</v>
      </c>
    </row>
    <row r="712" spans="1:5">
      <c r="A712">
        <v>4593</v>
      </c>
      <c r="B712" t="s">
        <v>775</v>
      </c>
      <c r="C712">
        <v>326</v>
      </c>
      <c r="D712" t="s">
        <v>1273</v>
      </c>
      <c r="E712">
        <v>2011</v>
      </c>
    </row>
    <row r="713" spans="1:5">
      <c r="A713">
        <v>4600</v>
      </c>
      <c r="B713" t="s">
        <v>776</v>
      </c>
      <c r="C713">
        <v>259</v>
      </c>
      <c r="D713" t="s">
        <v>1266</v>
      </c>
      <c r="E713">
        <v>2011</v>
      </c>
    </row>
    <row r="714" spans="1:5">
      <c r="A714">
        <v>4600</v>
      </c>
      <c r="B714" t="s">
        <v>776</v>
      </c>
      <c r="C714">
        <v>316</v>
      </c>
      <c r="D714" t="s">
        <v>1267</v>
      </c>
      <c r="E714">
        <v>2011</v>
      </c>
    </row>
    <row r="715" spans="1:5">
      <c r="A715">
        <v>4600</v>
      </c>
      <c r="B715" t="s">
        <v>776</v>
      </c>
      <c r="C715">
        <v>336</v>
      </c>
      <c r="D715" t="s">
        <v>1275</v>
      </c>
      <c r="E715">
        <v>2011</v>
      </c>
    </row>
    <row r="716" spans="1:5">
      <c r="A716">
        <v>4621</v>
      </c>
      <c r="B716" t="s">
        <v>777</v>
      </c>
      <c r="C716">
        <v>265</v>
      </c>
      <c r="D716" t="s">
        <v>1244</v>
      </c>
      <c r="E716">
        <v>2011</v>
      </c>
    </row>
    <row r="717" spans="1:5">
      <c r="A717">
        <v>4622</v>
      </c>
      <c r="B717" t="s">
        <v>778</v>
      </c>
      <c r="C717">
        <v>265</v>
      </c>
      <c r="D717" t="s">
        <v>1244</v>
      </c>
      <c r="E717">
        <v>2011</v>
      </c>
    </row>
    <row r="718" spans="1:5">
      <c r="A718">
        <v>4622</v>
      </c>
      <c r="B718" t="s">
        <v>778</v>
      </c>
      <c r="C718">
        <v>269</v>
      </c>
      <c r="D718" t="s">
        <v>1245</v>
      </c>
      <c r="E718">
        <v>2011</v>
      </c>
    </row>
    <row r="719" spans="1:5">
      <c r="A719">
        <v>4623</v>
      </c>
      <c r="B719" t="s">
        <v>779</v>
      </c>
      <c r="C719">
        <v>259</v>
      </c>
      <c r="D719" t="s">
        <v>1266</v>
      </c>
      <c r="E719">
        <v>2011</v>
      </c>
    </row>
    <row r="720" spans="1:5">
      <c r="A720">
        <v>4623</v>
      </c>
      <c r="B720" t="s">
        <v>779</v>
      </c>
      <c r="C720">
        <v>265</v>
      </c>
      <c r="D720" t="s">
        <v>1244</v>
      </c>
      <c r="E720">
        <v>2011</v>
      </c>
    </row>
    <row r="721" spans="1:5">
      <c r="A721">
        <v>4623</v>
      </c>
      <c r="B721" t="s">
        <v>779</v>
      </c>
      <c r="C721">
        <v>269</v>
      </c>
      <c r="D721" t="s">
        <v>1245</v>
      </c>
      <c r="E721">
        <v>2011</v>
      </c>
    </row>
    <row r="722" spans="1:5">
      <c r="A722">
        <v>4632</v>
      </c>
      <c r="B722" t="s">
        <v>780</v>
      </c>
      <c r="C722">
        <v>259</v>
      </c>
      <c r="D722" t="s">
        <v>1266</v>
      </c>
      <c r="E722">
        <v>2011</v>
      </c>
    </row>
    <row r="723" spans="1:5">
      <c r="A723">
        <v>4640</v>
      </c>
      <c r="B723" t="s">
        <v>781</v>
      </c>
      <c r="C723">
        <v>320</v>
      </c>
      <c r="D723" t="s">
        <v>1268</v>
      </c>
      <c r="E723">
        <v>2011</v>
      </c>
    </row>
    <row r="724" spans="1:5">
      <c r="A724">
        <v>4640</v>
      </c>
      <c r="B724" t="s">
        <v>781</v>
      </c>
      <c r="C724">
        <v>370</v>
      </c>
      <c r="D724" t="s">
        <v>1271</v>
      </c>
      <c r="E724">
        <v>2011</v>
      </c>
    </row>
    <row r="725" spans="1:5">
      <c r="A725">
        <v>4652</v>
      </c>
      <c r="B725" t="s">
        <v>782</v>
      </c>
      <c r="C725">
        <v>320</v>
      </c>
      <c r="D725" t="s">
        <v>1268</v>
      </c>
      <c r="E725">
        <v>2011</v>
      </c>
    </row>
    <row r="726" spans="1:5">
      <c r="A726">
        <v>4652</v>
      </c>
      <c r="B726" t="s">
        <v>782</v>
      </c>
      <c r="C726">
        <v>336</v>
      </c>
      <c r="D726" t="s">
        <v>1275</v>
      </c>
      <c r="E726">
        <v>2011</v>
      </c>
    </row>
    <row r="727" spans="1:5">
      <c r="A727">
        <v>4653</v>
      </c>
      <c r="B727" t="s">
        <v>783</v>
      </c>
      <c r="C727">
        <v>320</v>
      </c>
      <c r="D727" t="s">
        <v>1268</v>
      </c>
      <c r="E727">
        <v>2011</v>
      </c>
    </row>
    <row r="728" spans="1:5">
      <c r="A728">
        <v>4653</v>
      </c>
      <c r="B728" t="s">
        <v>783</v>
      </c>
      <c r="C728">
        <v>336</v>
      </c>
      <c r="D728" t="s">
        <v>1275</v>
      </c>
      <c r="E728">
        <v>2011</v>
      </c>
    </row>
    <row r="729" spans="1:5">
      <c r="A729">
        <v>4654</v>
      </c>
      <c r="B729" t="s">
        <v>784</v>
      </c>
      <c r="C729">
        <v>320</v>
      </c>
      <c r="D729" t="s">
        <v>1268</v>
      </c>
      <c r="E729">
        <v>2011</v>
      </c>
    </row>
    <row r="730" spans="1:5">
      <c r="A730">
        <v>4660</v>
      </c>
      <c r="B730" t="s">
        <v>785</v>
      </c>
      <c r="C730">
        <v>336</v>
      </c>
      <c r="D730" t="s">
        <v>1275</v>
      </c>
      <c r="E730">
        <v>2011</v>
      </c>
    </row>
    <row r="731" spans="1:5">
      <c r="A731">
        <v>4671</v>
      </c>
      <c r="B731" t="s">
        <v>786</v>
      </c>
      <c r="C731">
        <v>336</v>
      </c>
      <c r="D731" t="s">
        <v>1275</v>
      </c>
      <c r="E731">
        <v>2011</v>
      </c>
    </row>
    <row r="732" spans="1:5">
      <c r="A732">
        <v>4672</v>
      </c>
      <c r="B732" t="s">
        <v>787</v>
      </c>
      <c r="C732">
        <v>336</v>
      </c>
      <c r="D732" t="s">
        <v>1275</v>
      </c>
      <c r="E732">
        <v>2011</v>
      </c>
    </row>
    <row r="733" spans="1:5">
      <c r="A733">
        <v>4673</v>
      </c>
      <c r="B733" t="s">
        <v>788</v>
      </c>
      <c r="C733">
        <v>336</v>
      </c>
      <c r="D733" t="s">
        <v>1275</v>
      </c>
      <c r="E733">
        <v>2011</v>
      </c>
    </row>
    <row r="734" spans="1:5">
      <c r="A734">
        <v>4681</v>
      </c>
      <c r="B734" t="s">
        <v>789</v>
      </c>
      <c r="C734">
        <v>259</v>
      </c>
      <c r="D734" t="s">
        <v>1266</v>
      </c>
      <c r="E734">
        <v>2011</v>
      </c>
    </row>
    <row r="735" spans="1:5">
      <c r="A735">
        <v>4682</v>
      </c>
      <c r="B735" t="s">
        <v>790</v>
      </c>
      <c r="C735">
        <v>259</v>
      </c>
      <c r="D735" t="s">
        <v>1266</v>
      </c>
      <c r="E735">
        <v>2011</v>
      </c>
    </row>
    <row r="736" spans="1:5">
      <c r="A736">
        <v>4682</v>
      </c>
      <c r="B736" t="s">
        <v>790</v>
      </c>
      <c r="C736">
        <v>320</v>
      </c>
      <c r="D736" t="s">
        <v>1268</v>
      </c>
      <c r="E736">
        <v>2011</v>
      </c>
    </row>
    <row r="737" spans="1:5">
      <c r="A737">
        <v>4682</v>
      </c>
      <c r="B737" t="s">
        <v>790</v>
      </c>
      <c r="C737">
        <v>336</v>
      </c>
      <c r="D737" t="s">
        <v>1275</v>
      </c>
      <c r="E737">
        <v>2011</v>
      </c>
    </row>
    <row r="738" spans="1:5">
      <c r="A738">
        <v>4683</v>
      </c>
      <c r="B738" t="s">
        <v>791</v>
      </c>
      <c r="C738">
        <v>320</v>
      </c>
      <c r="D738" t="s">
        <v>1268</v>
      </c>
      <c r="E738">
        <v>2011</v>
      </c>
    </row>
    <row r="739" spans="1:5">
      <c r="A739">
        <v>4683</v>
      </c>
      <c r="B739" t="s">
        <v>791</v>
      </c>
      <c r="C739">
        <v>370</v>
      </c>
      <c r="D739" t="s">
        <v>1271</v>
      </c>
      <c r="E739">
        <v>2011</v>
      </c>
    </row>
    <row r="740" spans="1:5">
      <c r="A740">
        <v>4684</v>
      </c>
      <c r="B740" t="s">
        <v>792</v>
      </c>
      <c r="C740">
        <v>320</v>
      </c>
      <c r="D740" t="s">
        <v>1268</v>
      </c>
      <c r="E740">
        <v>2011</v>
      </c>
    </row>
    <row r="741" spans="1:5">
      <c r="A741">
        <v>4684</v>
      </c>
      <c r="B741" t="s">
        <v>792</v>
      </c>
      <c r="C741">
        <v>370</v>
      </c>
      <c r="D741" t="s">
        <v>1271</v>
      </c>
      <c r="E741">
        <v>2011</v>
      </c>
    </row>
    <row r="742" spans="1:5">
      <c r="A742">
        <v>4690</v>
      </c>
      <c r="B742" t="s">
        <v>793</v>
      </c>
      <c r="C742">
        <v>320</v>
      </c>
      <c r="D742" t="s">
        <v>1268</v>
      </c>
      <c r="E742">
        <v>2011</v>
      </c>
    </row>
    <row r="743" spans="1:5">
      <c r="A743">
        <v>4690</v>
      </c>
      <c r="B743" t="s">
        <v>793</v>
      </c>
      <c r="C743">
        <v>329</v>
      </c>
      <c r="D743" t="s">
        <v>1269</v>
      </c>
      <c r="E743">
        <v>2011</v>
      </c>
    </row>
    <row r="744" spans="1:5">
      <c r="A744">
        <v>4690</v>
      </c>
      <c r="B744" t="s">
        <v>793</v>
      </c>
      <c r="C744">
        <v>370</v>
      </c>
      <c r="D744" t="s">
        <v>1271</v>
      </c>
      <c r="E744">
        <v>2011</v>
      </c>
    </row>
    <row r="745" spans="1:5">
      <c r="A745">
        <v>4700</v>
      </c>
      <c r="B745" t="s">
        <v>794</v>
      </c>
      <c r="C745">
        <v>370</v>
      </c>
      <c r="D745" t="s">
        <v>1271</v>
      </c>
      <c r="E745">
        <v>2011</v>
      </c>
    </row>
    <row r="746" spans="1:5">
      <c r="A746">
        <v>4720</v>
      </c>
      <c r="B746" t="s">
        <v>795</v>
      </c>
      <c r="C746">
        <v>390</v>
      </c>
      <c r="D746" t="s">
        <v>1276</v>
      </c>
      <c r="E746">
        <v>2011</v>
      </c>
    </row>
    <row r="747" spans="1:5">
      <c r="A747">
        <v>4733</v>
      </c>
      <c r="B747" t="s">
        <v>796</v>
      </c>
      <c r="C747">
        <v>320</v>
      </c>
      <c r="D747" t="s">
        <v>1268</v>
      </c>
      <c r="E747">
        <v>2011</v>
      </c>
    </row>
    <row r="748" spans="1:5">
      <c r="A748">
        <v>4733</v>
      </c>
      <c r="B748" t="s">
        <v>796</v>
      </c>
      <c r="C748">
        <v>370</v>
      </c>
      <c r="D748" t="s">
        <v>1271</v>
      </c>
      <c r="E748">
        <v>2011</v>
      </c>
    </row>
    <row r="749" spans="1:5">
      <c r="A749">
        <v>4733</v>
      </c>
      <c r="B749" t="s">
        <v>796</v>
      </c>
      <c r="C749">
        <v>390</v>
      </c>
      <c r="D749" t="s">
        <v>1276</v>
      </c>
      <c r="E749">
        <v>2011</v>
      </c>
    </row>
    <row r="750" spans="1:5">
      <c r="A750">
        <v>4735</v>
      </c>
      <c r="B750" t="s">
        <v>797</v>
      </c>
      <c r="C750">
        <v>390</v>
      </c>
      <c r="D750" t="s">
        <v>1276</v>
      </c>
      <c r="E750">
        <v>2011</v>
      </c>
    </row>
    <row r="751" spans="1:5">
      <c r="A751">
        <v>4736</v>
      </c>
      <c r="B751" t="s">
        <v>798</v>
      </c>
      <c r="C751">
        <v>370</v>
      </c>
      <c r="D751" t="s">
        <v>1271</v>
      </c>
      <c r="E751">
        <v>2011</v>
      </c>
    </row>
    <row r="752" spans="1:5">
      <c r="A752">
        <v>4750</v>
      </c>
      <c r="B752" t="s">
        <v>799</v>
      </c>
      <c r="C752">
        <v>370</v>
      </c>
      <c r="D752" t="s">
        <v>1271</v>
      </c>
      <c r="E752">
        <v>2011</v>
      </c>
    </row>
    <row r="753" spans="1:5">
      <c r="A753">
        <v>4750</v>
      </c>
      <c r="B753" t="s">
        <v>799</v>
      </c>
      <c r="C753">
        <v>390</v>
      </c>
      <c r="D753" t="s">
        <v>1276</v>
      </c>
      <c r="E753">
        <v>2011</v>
      </c>
    </row>
    <row r="754" spans="1:5">
      <c r="A754">
        <v>4760</v>
      </c>
      <c r="B754" t="s">
        <v>800</v>
      </c>
      <c r="C754">
        <v>390</v>
      </c>
      <c r="D754" t="s">
        <v>1276</v>
      </c>
      <c r="E754">
        <v>2011</v>
      </c>
    </row>
    <row r="755" spans="1:5">
      <c r="A755">
        <v>4771</v>
      </c>
      <c r="B755" t="s">
        <v>801</v>
      </c>
      <c r="C755">
        <v>390</v>
      </c>
      <c r="D755" t="s">
        <v>1276</v>
      </c>
      <c r="E755">
        <v>2011</v>
      </c>
    </row>
    <row r="756" spans="1:5">
      <c r="A756">
        <v>4772</v>
      </c>
      <c r="B756" t="s">
        <v>802</v>
      </c>
      <c r="C756">
        <v>390</v>
      </c>
      <c r="D756" t="s">
        <v>1276</v>
      </c>
      <c r="E756">
        <v>2011</v>
      </c>
    </row>
    <row r="757" spans="1:5">
      <c r="A757">
        <v>4773</v>
      </c>
      <c r="B757" t="s">
        <v>803</v>
      </c>
      <c r="C757">
        <v>390</v>
      </c>
      <c r="D757" t="s">
        <v>1276</v>
      </c>
      <c r="E757">
        <v>2011</v>
      </c>
    </row>
    <row r="758" spans="1:5">
      <c r="A758">
        <v>4780</v>
      </c>
      <c r="B758" t="s">
        <v>804</v>
      </c>
      <c r="C758">
        <v>390</v>
      </c>
      <c r="D758" t="s">
        <v>1276</v>
      </c>
      <c r="E758">
        <v>2011</v>
      </c>
    </row>
    <row r="759" spans="1:5">
      <c r="A759">
        <v>4791</v>
      </c>
      <c r="B759" t="s">
        <v>805</v>
      </c>
      <c r="C759">
        <v>390</v>
      </c>
      <c r="D759" t="s">
        <v>1276</v>
      </c>
      <c r="E759">
        <v>2011</v>
      </c>
    </row>
    <row r="760" spans="1:5">
      <c r="A760">
        <v>4792</v>
      </c>
      <c r="B760" t="s">
        <v>806</v>
      </c>
      <c r="C760">
        <v>390</v>
      </c>
      <c r="D760" t="s">
        <v>1276</v>
      </c>
      <c r="E760">
        <v>2011</v>
      </c>
    </row>
    <row r="761" spans="1:5">
      <c r="A761">
        <v>4793</v>
      </c>
      <c r="B761" t="s">
        <v>807</v>
      </c>
      <c r="C761">
        <v>390</v>
      </c>
      <c r="D761" t="s">
        <v>1276</v>
      </c>
      <c r="E761">
        <v>2011</v>
      </c>
    </row>
    <row r="762" spans="1:5">
      <c r="A762">
        <v>4800</v>
      </c>
      <c r="B762" t="s">
        <v>808</v>
      </c>
      <c r="C762">
        <v>376</v>
      </c>
      <c r="D762" t="s">
        <v>1277</v>
      </c>
      <c r="E762">
        <v>2011</v>
      </c>
    </row>
    <row r="763" spans="1:5">
      <c r="A763">
        <v>4840</v>
      </c>
      <c r="B763" t="s">
        <v>809</v>
      </c>
      <c r="C763">
        <v>376</v>
      </c>
      <c r="D763" t="s">
        <v>1277</v>
      </c>
      <c r="E763">
        <v>2011</v>
      </c>
    </row>
    <row r="764" spans="1:5">
      <c r="A764">
        <v>4850</v>
      </c>
      <c r="B764" t="s">
        <v>810</v>
      </c>
      <c r="C764">
        <v>376</v>
      </c>
      <c r="D764" t="s">
        <v>1277</v>
      </c>
      <c r="E764">
        <v>2011</v>
      </c>
    </row>
    <row r="765" spans="1:5">
      <c r="A765">
        <v>4862</v>
      </c>
      <c r="B765" t="s">
        <v>811</v>
      </c>
      <c r="C765">
        <v>376</v>
      </c>
      <c r="D765" t="s">
        <v>1277</v>
      </c>
      <c r="E765">
        <v>2011</v>
      </c>
    </row>
    <row r="766" spans="1:5">
      <c r="A766">
        <v>4863</v>
      </c>
      <c r="B766" t="s">
        <v>812</v>
      </c>
      <c r="C766">
        <v>376</v>
      </c>
      <c r="D766" t="s">
        <v>1277</v>
      </c>
      <c r="E766">
        <v>2011</v>
      </c>
    </row>
    <row r="767" spans="1:5">
      <c r="A767">
        <v>4871</v>
      </c>
      <c r="B767" t="s">
        <v>813</v>
      </c>
      <c r="C767">
        <v>376</v>
      </c>
      <c r="D767" t="s">
        <v>1277</v>
      </c>
      <c r="E767">
        <v>2011</v>
      </c>
    </row>
    <row r="768" spans="1:5">
      <c r="A768">
        <v>4872</v>
      </c>
      <c r="B768" t="s">
        <v>814</v>
      </c>
      <c r="C768">
        <v>376</v>
      </c>
      <c r="D768" t="s">
        <v>1277</v>
      </c>
      <c r="E768">
        <v>2011</v>
      </c>
    </row>
    <row r="769" spans="1:5">
      <c r="A769">
        <v>4873</v>
      </c>
      <c r="B769" t="s">
        <v>815</v>
      </c>
      <c r="C769">
        <v>376</v>
      </c>
      <c r="D769" t="s">
        <v>1277</v>
      </c>
      <c r="E769">
        <v>2011</v>
      </c>
    </row>
    <row r="770" spans="1:5">
      <c r="A770">
        <v>4874</v>
      </c>
      <c r="B770" t="s">
        <v>816</v>
      </c>
      <c r="C770">
        <v>376</v>
      </c>
      <c r="D770" t="s">
        <v>1277</v>
      </c>
      <c r="E770">
        <v>2011</v>
      </c>
    </row>
    <row r="771" spans="1:5">
      <c r="A771">
        <v>4880</v>
      </c>
      <c r="B771" t="s">
        <v>817</v>
      </c>
      <c r="C771">
        <v>376</v>
      </c>
      <c r="D771" t="s">
        <v>1277</v>
      </c>
      <c r="E771">
        <v>2011</v>
      </c>
    </row>
    <row r="772" spans="1:5">
      <c r="A772">
        <v>4891</v>
      </c>
      <c r="B772" t="s">
        <v>818</v>
      </c>
      <c r="C772">
        <v>376</v>
      </c>
      <c r="D772" t="s">
        <v>1277</v>
      </c>
      <c r="E772">
        <v>2011</v>
      </c>
    </row>
    <row r="773" spans="1:5">
      <c r="A773">
        <v>4892</v>
      </c>
      <c r="B773" t="s">
        <v>819</v>
      </c>
      <c r="C773">
        <v>376</v>
      </c>
      <c r="D773" t="s">
        <v>1277</v>
      </c>
      <c r="E773">
        <v>2011</v>
      </c>
    </row>
    <row r="774" spans="1:5">
      <c r="A774">
        <v>4894</v>
      </c>
      <c r="B774" t="s">
        <v>820</v>
      </c>
      <c r="C774">
        <v>360</v>
      </c>
      <c r="D774" t="s">
        <v>1278</v>
      </c>
      <c r="E774">
        <v>2011</v>
      </c>
    </row>
    <row r="775" spans="1:5">
      <c r="A775">
        <v>4894</v>
      </c>
      <c r="B775" t="s">
        <v>820</v>
      </c>
      <c r="C775">
        <v>376</v>
      </c>
      <c r="D775" t="s">
        <v>1277</v>
      </c>
      <c r="E775">
        <v>2011</v>
      </c>
    </row>
    <row r="776" spans="1:5">
      <c r="A776">
        <v>4895</v>
      </c>
      <c r="B776" t="s">
        <v>821</v>
      </c>
      <c r="C776">
        <v>360</v>
      </c>
      <c r="D776" t="s">
        <v>1278</v>
      </c>
      <c r="E776">
        <v>2011</v>
      </c>
    </row>
    <row r="777" spans="1:5">
      <c r="A777">
        <v>4900</v>
      </c>
      <c r="B777" t="s">
        <v>822</v>
      </c>
      <c r="C777">
        <v>360</v>
      </c>
      <c r="D777" t="s">
        <v>1278</v>
      </c>
      <c r="E777">
        <v>2011</v>
      </c>
    </row>
    <row r="778" spans="1:5">
      <c r="A778">
        <v>4912</v>
      </c>
      <c r="B778" t="s">
        <v>823</v>
      </c>
      <c r="C778">
        <v>360</v>
      </c>
      <c r="D778" t="s">
        <v>1278</v>
      </c>
      <c r="E778">
        <v>2011</v>
      </c>
    </row>
    <row r="779" spans="1:5">
      <c r="A779">
        <v>4913</v>
      </c>
      <c r="B779" t="s">
        <v>824</v>
      </c>
      <c r="C779">
        <v>360</v>
      </c>
      <c r="D779" t="s">
        <v>1278</v>
      </c>
      <c r="E779">
        <v>2011</v>
      </c>
    </row>
    <row r="780" spans="1:5">
      <c r="A780">
        <v>4920</v>
      </c>
      <c r="B780" t="s">
        <v>825</v>
      </c>
      <c r="C780">
        <v>360</v>
      </c>
      <c r="D780" t="s">
        <v>1278</v>
      </c>
      <c r="E780">
        <v>2011</v>
      </c>
    </row>
    <row r="781" spans="1:5">
      <c r="A781">
        <v>4930</v>
      </c>
      <c r="B781" t="s">
        <v>826</v>
      </c>
      <c r="C781">
        <v>360</v>
      </c>
      <c r="D781" t="s">
        <v>1278</v>
      </c>
      <c r="E781">
        <v>2011</v>
      </c>
    </row>
    <row r="782" spans="1:5">
      <c r="A782">
        <v>4930</v>
      </c>
      <c r="B782" t="s">
        <v>826</v>
      </c>
      <c r="C782">
        <v>376</v>
      </c>
      <c r="D782" t="s">
        <v>1277</v>
      </c>
      <c r="E782">
        <v>2011</v>
      </c>
    </row>
    <row r="783" spans="1:5">
      <c r="A783">
        <v>4941</v>
      </c>
      <c r="B783" t="s">
        <v>827</v>
      </c>
      <c r="C783">
        <v>360</v>
      </c>
      <c r="D783" t="s">
        <v>1278</v>
      </c>
      <c r="E783">
        <v>2011</v>
      </c>
    </row>
    <row r="784" spans="1:5">
      <c r="A784">
        <v>4942</v>
      </c>
      <c r="B784" t="s">
        <v>1279</v>
      </c>
      <c r="C784">
        <v>360</v>
      </c>
      <c r="D784" t="s">
        <v>1278</v>
      </c>
      <c r="E784">
        <v>2011</v>
      </c>
    </row>
    <row r="785" spans="1:5">
      <c r="A785">
        <v>4943</v>
      </c>
      <c r="B785" t="s">
        <v>829</v>
      </c>
      <c r="C785">
        <v>360</v>
      </c>
      <c r="D785" t="s">
        <v>1278</v>
      </c>
      <c r="E785">
        <v>2011</v>
      </c>
    </row>
    <row r="786" spans="1:5">
      <c r="A786">
        <v>4944</v>
      </c>
      <c r="B786" t="s">
        <v>830</v>
      </c>
      <c r="C786">
        <v>360</v>
      </c>
      <c r="D786" t="s">
        <v>1278</v>
      </c>
      <c r="E786">
        <v>2011</v>
      </c>
    </row>
    <row r="787" spans="1:5">
      <c r="A787">
        <v>4945</v>
      </c>
      <c r="B787" t="s">
        <v>831</v>
      </c>
      <c r="C787">
        <v>360</v>
      </c>
      <c r="D787" t="s">
        <v>1278</v>
      </c>
      <c r="E787">
        <v>2011</v>
      </c>
    </row>
    <row r="788" spans="1:5">
      <c r="A788">
        <v>4951</v>
      </c>
      <c r="B788" t="s">
        <v>832</v>
      </c>
      <c r="C788">
        <v>360</v>
      </c>
      <c r="D788" t="s">
        <v>1278</v>
      </c>
      <c r="E788">
        <v>2011</v>
      </c>
    </row>
    <row r="789" spans="1:5">
      <c r="A789">
        <v>4952</v>
      </c>
      <c r="B789" t="s">
        <v>833</v>
      </c>
      <c r="C789">
        <v>360</v>
      </c>
      <c r="D789" t="s">
        <v>1278</v>
      </c>
      <c r="E789">
        <v>2011</v>
      </c>
    </row>
    <row r="790" spans="1:5">
      <c r="A790">
        <v>4953</v>
      </c>
      <c r="B790" t="s">
        <v>834</v>
      </c>
      <c r="C790">
        <v>360</v>
      </c>
      <c r="D790" t="s">
        <v>1278</v>
      </c>
      <c r="E790">
        <v>2011</v>
      </c>
    </row>
    <row r="791" spans="1:5">
      <c r="A791">
        <v>4960</v>
      </c>
      <c r="B791" t="s">
        <v>835</v>
      </c>
      <c r="C791">
        <v>360</v>
      </c>
      <c r="D791" t="s">
        <v>1278</v>
      </c>
      <c r="E791">
        <v>2011</v>
      </c>
    </row>
    <row r="792" spans="1:5">
      <c r="A792">
        <v>4970</v>
      </c>
      <c r="B792" t="s">
        <v>836</v>
      </c>
      <c r="C792">
        <v>360</v>
      </c>
      <c r="D792" t="s">
        <v>1278</v>
      </c>
      <c r="E792">
        <v>2011</v>
      </c>
    </row>
    <row r="793" spans="1:5">
      <c r="A793">
        <v>4983</v>
      </c>
      <c r="B793" t="s">
        <v>837</v>
      </c>
      <c r="C793">
        <v>360</v>
      </c>
      <c r="D793" t="s">
        <v>1278</v>
      </c>
      <c r="E793">
        <v>2011</v>
      </c>
    </row>
    <row r="794" spans="1:5">
      <c r="A794">
        <v>4990</v>
      </c>
      <c r="B794" t="s">
        <v>838</v>
      </c>
      <c r="C794">
        <v>376</v>
      </c>
      <c r="D794" t="s">
        <v>1277</v>
      </c>
      <c r="E794">
        <v>2011</v>
      </c>
    </row>
    <row r="795" spans="1:5">
      <c r="A795">
        <v>5000</v>
      </c>
      <c r="B795" t="s">
        <v>839</v>
      </c>
      <c r="C795">
        <v>461</v>
      </c>
      <c r="D795" t="s">
        <v>1280</v>
      </c>
      <c r="E795">
        <v>2011</v>
      </c>
    </row>
    <row r="796" spans="1:5">
      <c r="A796">
        <v>5200</v>
      </c>
      <c r="B796" t="s">
        <v>840</v>
      </c>
      <c r="C796">
        <v>461</v>
      </c>
      <c r="D796" t="s">
        <v>1280</v>
      </c>
      <c r="E796">
        <v>2011</v>
      </c>
    </row>
    <row r="797" spans="1:5">
      <c r="A797">
        <v>5210</v>
      </c>
      <c r="B797" t="s">
        <v>841</v>
      </c>
      <c r="C797">
        <v>461</v>
      </c>
      <c r="D797" t="s">
        <v>1280</v>
      </c>
      <c r="E797">
        <v>2011</v>
      </c>
    </row>
    <row r="798" spans="1:5">
      <c r="A798">
        <v>5220</v>
      </c>
      <c r="B798" t="s">
        <v>842</v>
      </c>
      <c r="C798">
        <v>461</v>
      </c>
      <c r="D798" t="s">
        <v>1280</v>
      </c>
      <c r="E798">
        <v>2011</v>
      </c>
    </row>
    <row r="799" spans="1:5">
      <c r="A799">
        <v>5230</v>
      </c>
      <c r="B799" t="s">
        <v>843</v>
      </c>
      <c r="C799">
        <v>461</v>
      </c>
      <c r="D799" t="s">
        <v>1280</v>
      </c>
      <c r="E799">
        <v>2011</v>
      </c>
    </row>
    <row r="800" spans="1:5">
      <c r="A800">
        <v>5240</v>
      </c>
      <c r="B800" t="s">
        <v>844</v>
      </c>
      <c r="C800">
        <v>461</v>
      </c>
      <c r="D800" t="s">
        <v>1280</v>
      </c>
      <c r="E800">
        <v>2011</v>
      </c>
    </row>
    <row r="801" spans="1:5">
      <c r="A801">
        <v>5250</v>
      </c>
      <c r="B801" t="s">
        <v>845</v>
      </c>
      <c r="C801">
        <v>461</v>
      </c>
      <c r="D801" t="s">
        <v>1280</v>
      </c>
      <c r="E801">
        <v>2011</v>
      </c>
    </row>
    <row r="802" spans="1:5">
      <c r="A802">
        <v>5260</v>
      </c>
      <c r="B802" t="s">
        <v>846</v>
      </c>
      <c r="C802">
        <v>461</v>
      </c>
      <c r="D802" t="s">
        <v>1280</v>
      </c>
      <c r="E802">
        <v>2011</v>
      </c>
    </row>
    <row r="803" spans="1:5">
      <c r="A803">
        <v>5270</v>
      </c>
      <c r="B803" t="s">
        <v>847</v>
      </c>
      <c r="C803">
        <v>461</v>
      </c>
      <c r="D803" t="s">
        <v>1280</v>
      </c>
      <c r="E803">
        <v>2011</v>
      </c>
    </row>
    <row r="804" spans="1:5">
      <c r="A804">
        <v>5270</v>
      </c>
      <c r="B804" t="s">
        <v>847</v>
      </c>
      <c r="C804">
        <v>480</v>
      </c>
      <c r="D804" t="s">
        <v>1281</v>
      </c>
      <c r="E804">
        <v>2011</v>
      </c>
    </row>
    <row r="805" spans="1:5">
      <c r="A805">
        <v>5290</v>
      </c>
      <c r="B805" t="s">
        <v>848</v>
      </c>
      <c r="C805">
        <v>440</v>
      </c>
      <c r="D805" t="s">
        <v>1282</v>
      </c>
      <c r="E805">
        <v>2011</v>
      </c>
    </row>
    <row r="806" spans="1:5">
      <c r="A806">
        <v>5300</v>
      </c>
      <c r="B806" t="s">
        <v>849</v>
      </c>
      <c r="C806">
        <v>440</v>
      </c>
      <c r="D806" t="s">
        <v>1282</v>
      </c>
      <c r="E806">
        <v>2011</v>
      </c>
    </row>
    <row r="807" spans="1:5">
      <c r="A807">
        <v>5320</v>
      </c>
      <c r="B807" t="s">
        <v>850</v>
      </c>
      <c r="C807">
        <v>461</v>
      </c>
      <c r="D807" t="s">
        <v>1280</v>
      </c>
      <c r="E807">
        <v>2011</v>
      </c>
    </row>
    <row r="808" spans="1:5">
      <c r="A808">
        <v>5330</v>
      </c>
      <c r="B808" t="s">
        <v>851</v>
      </c>
      <c r="C808">
        <v>440</v>
      </c>
      <c r="D808" t="s">
        <v>1282</v>
      </c>
      <c r="E808">
        <v>2011</v>
      </c>
    </row>
    <row r="809" spans="1:5">
      <c r="A809">
        <v>5330</v>
      </c>
      <c r="B809" t="s">
        <v>851</v>
      </c>
      <c r="C809">
        <v>461</v>
      </c>
      <c r="D809" t="s">
        <v>1280</v>
      </c>
      <c r="E809">
        <v>2011</v>
      </c>
    </row>
    <row r="810" spans="1:5">
      <c r="A810">
        <v>5350</v>
      </c>
      <c r="B810" t="s">
        <v>852</v>
      </c>
      <c r="C810">
        <v>440</v>
      </c>
      <c r="D810" t="s">
        <v>1282</v>
      </c>
      <c r="E810">
        <v>2011</v>
      </c>
    </row>
    <row r="811" spans="1:5">
      <c r="A811">
        <v>5370</v>
      </c>
      <c r="B811" t="s">
        <v>853</v>
      </c>
      <c r="C811">
        <v>440</v>
      </c>
      <c r="D811" t="s">
        <v>1282</v>
      </c>
      <c r="E811">
        <v>2011</v>
      </c>
    </row>
    <row r="812" spans="1:5">
      <c r="A812">
        <v>5380</v>
      </c>
      <c r="B812" t="s">
        <v>854</v>
      </c>
      <c r="C812">
        <v>440</v>
      </c>
      <c r="D812" t="s">
        <v>1282</v>
      </c>
      <c r="E812">
        <v>2011</v>
      </c>
    </row>
    <row r="813" spans="1:5">
      <c r="A813">
        <v>5390</v>
      </c>
      <c r="B813" t="s">
        <v>855</v>
      </c>
      <c r="C813">
        <v>440</v>
      </c>
      <c r="D813" t="s">
        <v>1282</v>
      </c>
      <c r="E813">
        <v>2011</v>
      </c>
    </row>
    <row r="814" spans="1:5">
      <c r="A814">
        <v>5400</v>
      </c>
      <c r="B814" t="s">
        <v>856</v>
      </c>
      <c r="C814">
        <v>480</v>
      </c>
      <c r="D814" t="s">
        <v>1281</v>
      </c>
      <c r="E814">
        <v>2011</v>
      </c>
    </row>
    <row r="815" spans="1:5">
      <c r="A815">
        <v>5450</v>
      </c>
      <c r="B815" t="s">
        <v>857</v>
      </c>
      <c r="C815">
        <v>480</v>
      </c>
      <c r="D815" t="s">
        <v>1281</v>
      </c>
      <c r="E815">
        <v>2011</v>
      </c>
    </row>
    <row r="816" spans="1:5">
      <c r="A816">
        <v>5462</v>
      </c>
      <c r="B816" t="s">
        <v>858</v>
      </c>
      <c r="C816">
        <v>480</v>
      </c>
      <c r="D816" t="s">
        <v>1281</v>
      </c>
      <c r="E816">
        <v>2011</v>
      </c>
    </row>
    <row r="817" spans="1:5">
      <c r="A817">
        <v>5463</v>
      </c>
      <c r="B817" t="s">
        <v>859</v>
      </c>
      <c r="C817">
        <v>410</v>
      </c>
      <c r="D817" t="s">
        <v>1283</v>
      </c>
      <c r="E817">
        <v>2011</v>
      </c>
    </row>
    <row r="818" spans="1:5">
      <c r="A818">
        <v>5464</v>
      </c>
      <c r="B818" t="s">
        <v>860</v>
      </c>
      <c r="C818">
        <v>410</v>
      </c>
      <c r="D818" t="s">
        <v>1283</v>
      </c>
      <c r="E818">
        <v>2011</v>
      </c>
    </row>
    <row r="819" spans="1:5">
      <c r="A819">
        <v>5466</v>
      </c>
      <c r="B819" t="s">
        <v>861</v>
      </c>
      <c r="C819">
        <v>410</v>
      </c>
      <c r="D819" t="s">
        <v>1283</v>
      </c>
      <c r="E819">
        <v>2011</v>
      </c>
    </row>
    <row r="820" spans="1:5">
      <c r="A820">
        <v>5471</v>
      </c>
      <c r="B820" t="s">
        <v>862</v>
      </c>
      <c r="C820">
        <v>480</v>
      </c>
      <c r="D820" t="s">
        <v>1281</v>
      </c>
      <c r="E820">
        <v>2011</v>
      </c>
    </row>
    <row r="821" spans="1:5">
      <c r="A821">
        <v>5474</v>
      </c>
      <c r="B821" t="s">
        <v>863</v>
      </c>
      <c r="C821">
        <v>480</v>
      </c>
      <c r="D821" t="s">
        <v>1281</v>
      </c>
      <c r="E821">
        <v>2011</v>
      </c>
    </row>
    <row r="822" spans="1:5">
      <c r="A822">
        <v>5485</v>
      </c>
      <c r="B822" t="s">
        <v>864</v>
      </c>
      <c r="C822">
        <v>480</v>
      </c>
      <c r="D822" t="s">
        <v>1281</v>
      </c>
      <c r="E822">
        <v>2011</v>
      </c>
    </row>
    <row r="823" spans="1:5">
      <c r="A823">
        <v>5491</v>
      </c>
      <c r="B823" t="s">
        <v>865</v>
      </c>
      <c r="C823">
        <v>461</v>
      </c>
      <c r="D823" t="s">
        <v>1280</v>
      </c>
      <c r="E823">
        <v>2011</v>
      </c>
    </row>
    <row r="824" spans="1:5">
      <c r="A824">
        <v>5491</v>
      </c>
      <c r="B824" t="s">
        <v>865</v>
      </c>
      <c r="C824">
        <v>480</v>
      </c>
      <c r="D824" t="s">
        <v>1281</v>
      </c>
      <c r="E824">
        <v>2011</v>
      </c>
    </row>
    <row r="825" spans="1:5">
      <c r="A825">
        <v>5492</v>
      </c>
      <c r="B825" t="s">
        <v>866</v>
      </c>
      <c r="C825">
        <v>420</v>
      </c>
      <c r="D825" t="s">
        <v>1284</v>
      </c>
      <c r="E825">
        <v>2011</v>
      </c>
    </row>
    <row r="826" spans="1:5">
      <c r="A826">
        <v>5492</v>
      </c>
      <c r="B826" t="s">
        <v>866</v>
      </c>
      <c r="C826">
        <v>461</v>
      </c>
      <c r="D826" t="s">
        <v>1280</v>
      </c>
      <c r="E826">
        <v>2011</v>
      </c>
    </row>
    <row r="827" spans="1:5">
      <c r="A827">
        <v>5492</v>
      </c>
      <c r="B827" t="s">
        <v>866</v>
      </c>
      <c r="C827">
        <v>480</v>
      </c>
      <c r="D827" t="s">
        <v>1281</v>
      </c>
      <c r="E827">
        <v>2011</v>
      </c>
    </row>
    <row r="828" spans="1:5">
      <c r="A828">
        <v>5500</v>
      </c>
      <c r="B828" t="s">
        <v>867</v>
      </c>
      <c r="C828">
        <v>410</v>
      </c>
      <c r="D828" t="s">
        <v>1283</v>
      </c>
      <c r="E828">
        <v>2011</v>
      </c>
    </row>
    <row r="829" spans="1:5">
      <c r="A829">
        <v>5540</v>
      </c>
      <c r="B829" t="s">
        <v>868</v>
      </c>
      <c r="C829">
        <v>440</v>
      </c>
      <c r="D829" t="s">
        <v>1282</v>
      </c>
      <c r="E829">
        <v>2011</v>
      </c>
    </row>
    <row r="830" spans="1:5">
      <c r="A830">
        <v>5540</v>
      </c>
      <c r="B830" t="s">
        <v>868</v>
      </c>
      <c r="C830">
        <v>450</v>
      </c>
      <c r="D830" t="s">
        <v>1285</v>
      </c>
      <c r="E830">
        <v>2011</v>
      </c>
    </row>
    <row r="831" spans="1:5">
      <c r="A831">
        <v>5550</v>
      </c>
      <c r="B831" t="s">
        <v>869</v>
      </c>
      <c r="C831">
        <v>430</v>
      </c>
      <c r="D831" t="s">
        <v>1286</v>
      </c>
      <c r="E831">
        <v>2011</v>
      </c>
    </row>
    <row r="832" spans="1:5">
      <c r="A832">
        <v>5550</v>
      </c>
      <c r="B832" t="s">
        <v>869</v>
      </c>
      <c r="C832">
        <v>440</v>
      </c>
      <c r="D832" t="s">
        <v>1282</v>
      </c>
      <c r="E832">
        <v>2011</v>
      </c>
    </row>
    <row r="833" spans="1:5">
      <c r="A833">
        <v>5550</v>
      </c>
      <c r="B833" t="s">
        <v>869</v>
      </c>
      <c r="C833">
        <v>450</v>
      </c>
      <c r="D833" t="s">
        <v>1285</v>
      </c>
      <c r="E833">
        <v>2011</v>
      </c>
    </row>
    <row r="834" spans="1:5">
      <c r="A834">
        <v>5560</v>
      </c>
      <c r="B834" t="s">
        <v>870</v>
      </c>
      <c r="C834">
        <v>410</v>
      </c>
      <c r="D834" t="s">
        <v>1283</v>
      </c>
      <c r="E834">
        <v>2011</v>
      </c>
    </row>
    <row r="835" spans="1:5">
      <c r="A835">
        <v>5560</v>
      </c>
      <c r="B835" t="s">
        <v>870</v>
      </c>
      <c r="C835">
        <v>420</v>
      </c>
      <c r="D835" t="s">
        <v>1284</v>
      </c>
      <c r="E835">
        <v>2011</v>
      </c>
    </row>
    <row r="836" spans="1:5">
      <c r="A836">
        <v>5560</v>
      </c>
      <c r="B836" t="s">
        <v>870</v>
      </c>
      <c r="C836">
        <v>480</v>
      </c>
      <c r="D836" t="s">
        <v>1281</v>
      </c>
      <c r="E836">
        <v>2011</v>
      </c>
    </row>
    <row r="837" spans="1:5">
      <c r="A837">
        <v>5580</v>
      </c>
      <c r="B837" t="s">
        <v>871</v>
      </c>
      <c r="C837">
        <v>410</v>
      </c>
      <c r="D837" t="s">
        <v>1283</v>
      </c>
      <c r="E837">
        <v>2011</v>
      </c>
    </row>
    <row r="838" spans="1:5">
      <c r="A838">
        <v>5591</v>
      </c>
      <c r="B838" t="s">
        <v>872</v>
      </c>
      <c r="C838">
        <v>410</v>
      </c>
      <c r="D838" t="s">
        <v>1283</v>
      </c>
      <c r="E838">
        <v>2011</v>
      </c>
    </row>
    <row r="839" spans="1:5">
      <c r="A839">
        <v>5592</v>
      </c>
      <c r="B839" t="s">
        <v>873</v>
      </c>
      <c r="C839">
        <v>410</v>
      </c>
      <c r="D839" t="s">
        <v>1283</v>
      </c>
      <c r="E839">
        <v>2011</v>
      </c>
    </row>
    <row r="840" spans="1:5">
      <c r="A840">
        <v>5600</v>
      </c>
      <c r="B840" t="s">
        <v>874</v>
      </c>
      <c r="C840">
        <v>430</v>
      </c>
      <c r="D840" t="s">
        <v>1286</v>
      </c>
      <c r="E840">
        <v>2011</v>
      </c>
    </row>
    <row r="841" spans="1:5">
      <c r="A841">
        <v>5601</v>
      </c>
      <c r="B841" t="s">
        <v>875</v>
      </c>
      <c r="C841">
        <v>430</v>
      </c>
      <c r="D841" t="s">
        <v>1286</v>
      </c>
      <c r="E841">
        <v>2011</v>
      </c>
    </row>
    <row r="842" spans="1:5">
      <c r="A842">
        <v>5602</v>
      </c>
      <c r="B842" t="s">
        <v>876</v>
      </c>
      <c r="C842">
        <v>430</v>
      </c>
      <c r="D842" t="s">
        <v>1286</v>
      </c>
      <c r="E842">
        <v>2011</v>
      </c>
    </row>
    <row r="843" spans="1:5">
      <c r="A843">
        <v>5603</v>
      </c>
      <c r="B843" t="s">
        <v>877</v>
      </c>
      <c r="C843">
        <v>430</v>
      </c>
      <c r="D843" t="s">
        <v>1286</v>
      </c>
      <c r="E843">
        <v>2011</v>
      </c>
    </row>
    <row r="844" spans="1:5">
      <c r="A844">
        <v>5610</v>
      </c>
      <c r="B844" t="s">
        <v>878</v>
      </c>
      <c r="C844">
        <v>420</v>
      </c>
      <c r="D844" t="s">
        <v>1284</v>
      </c>
      <c r="E844">
        <v>2011</v>
      </c>
    </row>
    <row r="845" spans="1:5">
      <c r="A845">
        <v>5620</v>
      </c>
      <c r="B845" t="s">
        <v>879</v>
      </c>
      <c r="C845">
        <v>420</v>
      </c>
      <c r="D845" t="s">
        <v>1284</v>
      </c>
      <c r="E845">
        <v>2011</v>
      </c>
    </row>
    <row r="846" spans="1:5">
      <c r="A846">
        <v>5631</v>
      </c>
      <c r="B846" t="s">
        <v>880</v>
      </c>
      <c r="C846">
        <v>420</v>
      </c>
      <c r="D846" t="s">
        <v>1284</v>
      </c>
      <c r="E846">
        <v>2011</v>
      </c>
    </row>
    <row r="847" spans="1:5">
      <c r="A847">
        <v>5642</v>
      </c>
      <c r="B847" t="s">
        <v>881</v>
      </c>
      <c r="C847">
        <v>420</v>
      </c>
      <c r="D847" t="s">
        <v>1284</v>
      </c>
      <c r="E847">
        <v>2011</v>
      </c>
    </row>
    <row r="848" spans="1:5">
      <c r="A848">
        <v>5642</v>
      </c>
      <c r="B848" t="s">
        <v>881</v>
      </c>
      <c r="C848">
        <v>430</v>
      </c>
      <c r="D848" t="s">
        <v>1286</v>
      </c>
      <c r="E848">
        <v>2011</v>
      </c>
    </row>
    <row r="849" spans="1:5">
      <c r="A849">
        <v>5672</v>
      </c>
      <c r="B849" t="s">
        <v>882</v>
      </c>
      <c r="C849">
        <v>430</v>
      </c>
      <c r="D849" t="s">
        <v>1286</v>
      </c>
      <c r="E849">
        <v>2011</v>
      </c>
    </row>
    <row r="850" spans="1:5">
      <c r="A850">
        <v>5683</v>
      </c>
      <c r="B850" t="s">
        <v>883</v>
      </c>
      <c r="C850">
        <v>420</v>
      </c>
      <c r="D850" t="s">
        <v>1284</v>
      </c>
      <c r="E850">
        <v>2011</v>
      </c>
    </row>
    <row r="851" spans="1:5">
      <c r="A851">
        <v>5690</v>
      </c>
      <c r="B851" t="s">
        <v>884</v>
      </c>
      <c r="C851">
        <v>420</v>
      </c>
      <c r="D851" t="s">
        <v>1284</v>
      </c>
      <c r="E851">
        <v>2011</v>
      </c>
    </row>
    <row r="852" spans="1:5">
      <c r="A852">
        <v>5700</v>
      </c>
      <c r="B852" t="s">
        <v>885</v>
      </c>
      <c r="C852">
        <v>479</v>
      </c>
      <c r="D852" t="s">
        <v>1287</v>
      </c>
      <c r="E852">
        <v>2011</v>
      </c>
    </row>
    <row r="853" spans="1:5">
      <c r="A853">
        <v>5750</v>
      </c>
      <c r="B853" t="s">
        <v>886</v>
      </c>
      <c r="C853">
        <v>430</v>
      </c>
      <c r="D853" t="s">
        <v>1286</v>
      </c>
      <c r="E853">
        <v>2011</v>
      </c>
    </row>
    <row r="854" spans="1:5">
      <c r="A854">
        <v>5762</v>
      </c>
      <c r="B854" t="s">
        <v>887</v>
      </c>
      <c r="C854">
        <v>430</v>
      </c>
      <c r="D854" t="s">
        <v>1286</v>
      </c>
      <c r="E854">
        <v>2011</v>
      </c>
    </row>
    <row r="855" spans="1:5">
      <c r="A855">
        <v>5762</v>
      </c>
      <c r="B855" t="s">
        <v>887</v>
      </c>
      <c r="C855">
        <v>479</v>
      </c>
      <c r="D855" t="s">
        <v>1287</v>
      </c>
      <c r="E855">
        <v>2011</v>
      </c>
    </row>
    <row r="856" spans="1:5">
      <c r="A856">
        <v>5771</v>
      </c>
      <c r="B856" t="s">
        <v>888</v>
      </c>
      <c r="C856">
        <v>430</v>
      </c>
      <c r="D856" t="s">
        <v>1286</v>
      </c>
      <c r="E856">
        <v>2011</v>
      </c>
    </row>
    <row r="857" spans="1:5">
      <c r="A857">
        <v>5771</v>
      </c>
      <c r="B857" t="s">
        <v>888</v>
      </c>
      <c r="C857">
        <v>479</v>
      </c>
      <c r="D857" t="s">
        <v>1287</v>
      </c>
      <c r="E857">
        <v>2011</v>
      </c>
    </row>
    <row r="858" spans="1:5">
      <c r="A858">
        <v>5772</v>
      </c>
      <c r="B858" t="s">
        <v>889</v>
      </c>
      <c r="C858">
        <v>430</v>
      </c>
      <c r="D858" t="s">
        <v>1286</v>
      </c>
      <c r="E858">
        <v>2011</v>
      </c>
    </row>
    <row r="859" spans="1:5">
      <c r="A859">
        <v>5772</v>
      </c>
      <c r="B859" t="s">
        <v>889</v>
      </c>
      <c r="C859">
        <v>479</v>
      </c>
      <c r="D859" t="s">
        <v>1287</v>
      </c>
      <c r="E859">
        <v>2011</v>
      </c>
    </row>
    <row r="860" spans="1:5">
      <c r="A860">
        <v>5792</v>
      </c>
      <c r="B860" t="s">
        <v>890</v>
      </c>
      <c r="C860">
        <v>430</v>
      </c>
      <c r="D860" t="s">
        <v>1286</v>
      </c>
      <c r="E860">
        <v>2011</v>
      </c>
    </row>
    <row r="861" spans="1:5">
      <c r="A861">
        <v>5800</v>
      </c>
      <c r="B861" t="s">
        <v>891</v>
      </c>
      <c r="C861">
        <v>450</v>
      </c>
      <c r="D861" t="s">
        <v>1285</v>
      </c>
      <c r="E861">
        <v>2011</v>
      </c>
    </row>
    <row r="862" spans="1:5">
      <c r="A862">
        <v>5853</v>
      </c>
      <c r="B862" t="s">
        <v>892</v>
      </c>
      <c r="C862">
        <v>430</v>
      </c>
      <c r="D862" t="s">
        <v>1286</v>
      </c>
      <c r="E862">
        <v>2011</v>
      </c>
    </row>
    <row r="863" spans="1:5">
      <c r="A863">
        <v>5853</v>
      </c>
      <c r="B863" t="s">
        <v>892</v>
      </c>
      <c r="C863">
        <v>450</v>
      </c>
      <c r="D863" t="s">
        <v>1285</v>
      </c>
      <c r="E863">
        <v>2011</v>
      </c>
    </row>
    <row r="864" spans="1:5">
      <c r="A864">
        <v>5854</v>
      </c>
      <c r="B864" t="s">
        <v>893</v>
      </c>
      <c r="C864">
        <v>430</v>
      </c>
      <c r="D864" t="s">
        <v>1286</v>
      </c>
      <c r="E864">
        <v>2011</v>
      </c>
    </row>
    <row r="865" spans="1:5">
      <c r="A865">
        <v>5854</v>
      </c>
      <c r="B865" t="s">
        <v>893</v>
      </c>
      <c r="C865">
        <v>479</v>
      </c>
      <c r="D865" t="s">
        <v>1287</v>
      </c>
      <c r="E865">
        <v>2011</v>
      </c>
    </row>
    <row r="866" spans="1:5">
      <c r="A866">
        <v>5856</v>
      </c>
      <c r="B866" t="s">
        <v>894</v>
      </c>
      <c r="C866">
        <v>430</v>
      </c>
      <c r="D866" t="s">
        <v>1286</v>
      </c>
      <c r="E866">
        <v>2011</v>
      </c>
    </row>
    <row r="867" spans="1:5">
      <c r="A867">
        <v>5863</v>
      </c>
      <c r="B867" t="s">
        <v>895</v>
      </c>
      <c r="C867">
        <v>430</v>
      </c>
      <c r="D867" t="s">
        <v>1286</v>
      </c>
      <c r="E867">
        <v>2011</v>
      </c>
    </row>
    <row r="868" spans="1:5">
      <c r="A868">
        <v>5863</v>
      </c>
      <c r="B868" t="s">
        <v>895</v>
      </c>
      <c r="C868">
        <v>440</v>
      </c>
      <c r="D868" t="s">
        <v>1282</v>
      </c>
      <c r="E868">
        <v>2011</v>
      </c>
    </row>
    <row r="869" spans="1:5">
      <c r="A869">
        <v>5871</v>
      </c>
      <c r="B869" t="s">
        <v>896</v>
      </c>
      <c r="C869">
        <v>450</v>
      </c>
      <c r="D869" t="s">
        <v>1285</v>
      </c>
      <c r="E869">
        <v>2011</v>
      </c>
    </row>
    <row r="870" spans="1:5">
      <c r="A870">
        <v>5874</v>
      </c>
      <c r="B870" t="s">
        <v>897</v>
      </c>
      <c r="C870">
        <v>450</v>
      </c>
      <c r="D870" t="s">
        <v>1285</v>
      </c>
      <c r="E870">
        <v>2011</v>
      </c>
    </row>
    <row r="871" spans="1:5">
      <c r="A871">
        <v>5874</v>
      </c>
      <c r="B871" t="s">
        <v>897</v>
      </c>
      <c r="C871">
        <v>479</v>
      </c>
      <c r="D871" t="s">
        <v>1287</v>
      </c>
      <c r="E871">
        <v>2011</v>
      </c>
    </row>
    <row r="872" spans="1:5">
      <c r="A872">
        <v>5881</v>
      </c>
      <c r="B872" t="s">
        <v>898</v>
      </c>
      <c r="C872">
        <v>479</v>
      </c>
      <c r="D872" t="s">
        <v>1287</v>
      </c>
      <c r="E872">
        <v>2011</v>
      </c>
    </row>
    <row r="873" spans="1:5">
      <c r="A873">
        <v>5882</v>
      </c>
      <c r="B873" t="s">
        <v>899</v>
      </c>
      <c r="C873">
        <v>479</v>
      </c>
      <c r="D873" t="s">
        <v>1287</v>
      </c>
      <c r="E873">
        <v>2011</v>
      </c>
    </row>
    <row r="874" spans="1:5">
      <c r="A874">
        <v>5883</v>
      </c>
      <c r="B874" t="s">
        <v>900</v>
      </c>
      <c r="C874">
        <v>479</v>
      </c>
      <c r="D874" t="s">
        <v>1287</v>
      </c>
      <c r="E874">
        <v>2011</v>
      </c>
    </row>
    <row r="875" spans="1:5">
      <c r="A875">
        <v>5884</v>
      </c>
      <c r="B875" t="s">
        <v>901</v>
      </c>
      <c r="C875">
        <v>479</v>
      </c>
      <c r="D875" t="s">
        <v>1287</v>
      </c>
      <c r="E875">
        <v>2011</v>
      </c>
    </row>
    <row r="876" spans="1:5">
      <c r="A876">
        <v>5892</v>
      </c>
      <c r="B876" t="s">
        <v>902</v>
      </c>
      <c r="C876">
        <v>479</v>
      </c>
      <c r="D876" t="s">
        <v>1287</v>
      </c>
      <c r="E876">
        <v>2011</v>
      </c>
    </row>
    <row r="877" spans="1:5">
      <c r="A877">
        <v>5900</v>
      </c>
      <c r="B877" t="s">
        <v>903</v>
      </c>
      <c r="C877">
        <v>482</v>
      </c>
      <c r="D877" t="s">
        <v>1288</v>
      </c>
      <c r="E877">
        <v>2011</v>
      </c>
    </row>
    <row r="878" spans="1:5">
      <c r="A878">
        <v>5932</v>
      </c>
      <c r="B878" t="s">
        <v>904</v>
      </c>
      <c r="C878">
        <v>482</v>
      </c>
      <c r="D878" t="s">
        <v>1288</v>
      </c>
      <c r="E878">
        <v>2011</v>
      </c>
    </row>
    <row r="879" spans="1:5">
      <c r="A879">
        <v>5935</v>
      </c>
      <c r="B879" t="s">
        <v>905</v>
      </c>
      <c r="C879">
        <v>482</v>
      </c>
      <c r="D879" t="s">
        <v>1288</v>
      </c>
      <c r="E879">
        <v>2011</v>
      </c>
    </row>
    <row r="880" spans="1:5">
      <c r="A880">
        <v>5943</v>
      </c>
      <c r="B880" t="s">
        <v>906</v>
      </c>
      <c r="C880">
        <v>482</v>
      </c>
      <c r="D880" t="s">
        <v>1288</v>
      </c>
      <c r="E880">
        <v>2011</v>
      </c>
    </row>
    <row r="881" spans="1:5">
      <c r="A881">
        <v>5953</v>
      </c>
      <c r="B881" t="s">
        <v>907</v>
      </c>
      <c r="C881">
        <v>482</v>
      </c>
      <c r="D881" t="s">
        <v>1288</v>
      </c>
      <c r="E881">
        <v>2011</v>
      </c>
    </row>
    <row r="882" spans="1:5">
      <c r="A882">
        <v>5960</v>
      </c>
      <c r="B882" t="s">
        <v>908</v>
      </c>
      <c r="C882">
        <v>492</v>
      </c>
      <c r="D882" t="s">
        <v>1289</v>
      </c>
      <c r="E882">
        <v>2011</v>
      </c>
    </row>
    <row r="883" spans="1:5">
      <c r="A883">
        <v>5965</v>
      </c>
      <c r="B883" t="s">
        <v>909</v>
      </c>
      <c r="C883">
        <v>492</v>
      </c>
      <c r="D883" t="s">
        <v>1289</v>
      </c>
      <c r="E883">
        <v>2011</v>
      </c>
    </row>
    <row r="884" spans="1:5">
      <c r="A884">
        <v>5970</v>
      </c>
      <c r="B884" t="s">
        <v>910</v>
      </c>
      <c r="C884">
        <v>492</v>
      </c>
      <c r="D884" t="s">
        <v>1289</v>
      </c>
      <c r="E884">
        <v>2011</v>
      </c>
    </row>
    <row r="885" spans="1:5">
      <c r="A885">
        <v>5985</v>
      </c>
      <c r="B885" t="s">
        <v>911</v>
      </c>
      <c r="C885">
        <v>492</v>
      </c>
      <c r="D885" t="s">
        <v>1289</v>
      </c>
      <c r="E885">
        <v>2011</v>
      </c>
    </row>
    <row r="886" spans="1:5">
      <c r="A886">
        <v>6000</v>
      </c>
      <c r="B886" t="s">
        <v>912</v>
      </c>
      <c r="C886">
        <v>621</v>
      </c>
      <c r="D886" t="s">
        <v>1290</v>
      </c>
      <c r="E886">
        <v>2011</v>
      </c>
    </row>
    <row r="887" spans="1:5">
      <c r="A887">
        <v>6040</v>
      </c>
      <c r="B887" t="s">
        <v>913</v>
      </c>
      <c r="C887">
        <v>621</v>
      </c>
      <c r="D887" t="s">
        <v>1290</v>
      </c>
      <c r="E887">
        <v>2011</v>
      </c>
    </row>
    <row r="888" spans="1:5">
      <c r="A888">
        <v>6040</v>
      </c>
      <c r="B888" t="s">
        <v>913</v>
      </c>
      <c r="C888">
        <v>630</v>
      </c>
      <c r="D888" t="s">
        <v>1291</v>
      </c>
      <c r="E888">
        <v>2011</v>
      </c>
    </row>
    <row r="889" spans="1:5">
      <c r="A889">
        <v>6051</v>
      </c>
      <c r="B889" t="s">
        <v>914</v>
      </c>
      <c r="C889">
        <v>621</v>
      </c>
      <c r="D889" t="s">
        <v>1290</v>
      </c>
      <c r="E889">
        <v>2011</v>
      </c>
    </row>
    <row r="890" spans="1:5">
      <c r="A890">
        <v>6052</v>
      </c>
      <c r="B890" t="s">
        <v>915</v>
      </c>
      <c r="C890">
        <v>621</v>
      </c>
      <c r="D890" t="s">
        <v>1290</v>
      </c>
      <c r="E890">
        <v>2011</v>
      </c>
    </row>
    <row r="891" spans="1:5">
      <c r="A891">
        <v>6052</v>
      </c>
      <c r="B891" t="s">
        <v>915</v>
      </c>
      <c r="C891">
        <v>630</v>
      </c>
      <c r="D891" t="s">
        <v>1291</v>
      </c>
      <c r="E891">
        <v>2011</v>
      </c>
    </row>
    <row r="892" spans="1:5">
      <c r="A892">
        <v>6064</v>
      </c>
      <c r="B892" t="s">
        <v>916</v>
      </c>
      <c r="C892">
        <v>621</v>
      </c>
      <c r="D892" t="s">
        <v>1290</v>
      </c>
      <c r="E892">
        <v>2011</v>
      </c>
    </row>
    <row r="893" spans="1:5">
      <c r="A893">
        <v>6070</v>
      </c>
      <c r="B893" t="s">
        <v>917</v>
      </c>
      <c r="C893">
        <v>510</v>
      </c>
      <c r="D893" t="s">
        <v>1292</v>
      </c>
      <c r="E893">
        <v>2011</v>
      </c>
    </row>
    <row r="894" spans="1:5">
      <c r="A894">
        <v>6070</v>
      </c>
      <c r="B894" t="s">
        <v>917</v>
      </c>
      <c r="C894">
        <v>621</v>
      </c>
      <c r="D894" t="s">
        <v>1290</v>
      </c>
      <c r="E894">
        <v>2011</v>
      </c>
    </row>
    <row r="895" spans="1:5">
      <c r="A895">
        <v>6091</v>
      </c>
      <c r="B895" t="s">
        <v>918</v>
      </c>
      <c r="C895">
        <v>621</v>
      </c>
      <c r="D895" t="s">
        <v>1290</v>
      </c>
      <c r="E895">
        <v>2011</v>
      </c>
    </row>
    <row r="896" spans="1:5">
      <c r="A896">
        <v>6092</v>
      </c>
      <c r="B896" t="s">
        <v>919</v>
      </c>
      <c r="C896">
        <v>621</v>
      </c>
      <c r="D896" t="s">
        <v>1290</v>
      </c>
      <c r="E896">
        <v>2011</v>
      </c>
    </row>
    <row r="897" spans="1:5">
      <c r="A897">
        <v>6093</v>
      </c>
      <c r="B897" t="s">
        <v>920</v>
      </c>
      <c r="C897">
        <v>621</v>
      </c>
      <c r="D897" t="s">
        <v>1290</v>
      </c>
      <c r="E897">
        <v>2011</v>
      </c>
    </row>
    <row r="898" spans="1:5">
      <c r="A898">
        <v>6094</v>
      </c>
      <c r="B898" t="s">
        <v>921</v>
      </c>
      <c r="C898">
        <v>510</v>
      </c>
      <c r="D898" t="s">
        <v>1292</v>
      </c>
      <c r="E898">
        <v>2011</v>
      </c>
    </row>
    <row r="899" spans="1:5">
      <c r="A899">
        <v>6094</v>
      </c>
      <c r="B899" t="s">
        <v>921</v>
      </c>
      <c r="C899">
        <v>621</v>
      </c>
      <c r="D899" t="s">
        <v>1290</v>
      </c>
      <c r="E899">
        <v>2011</v>
      </c>
    </row>
    <row r="900" spans="1:5">
      <c r="A900">
        <v>6100</v>
      </c>
      <c r="B900" t="s">
        <v>922</v>
      </c>
      <c r="C900">
        <v>510</v>
      </c>
      <c r="D900" t="s">
        <v>1292</v>
      </c>
      <c r="E900">
        <v>2011</v>
      </c>
    </row>
    <row r="901" spans="1:5">
      <c r="A901">
        <v>6100</v>
      </c>
      <c r="B901" t="s">
        <v>922</v>
      </c>
      <c r="C901">
        <v>621</v>
      </c>
      <c r="D901" t="s">
        <v>1290</v>
      </c>
      <c r="E901">
        <v>2011</v>
      </c>
    </row>
    <row r="902" spans="1:5">
      <c r="A902">
        <v>6200</v>
      </c>
      <c r="B902" t="s">
        <v>923</v>
      </c>
      <c r="C902">
        <v>580</v>
      </c>
      <c r="D902" t="s">
        <v>1293</v>
      </c>
      <c r="E902">
        <v>2011</v>
      </c>
    </row>
    <row r="903" spans="1:5">
      <c r="A903">
        <v>6210</v>
      </c>
      <c r="B903" t="s">
        <v>924</v>
      </c>
      <c r="C903">
        <v>580</v>
      </c>
      <c r="D903" t="s">
        <v>1293</v>
      </c>
      <c r="E903">
        <v>2011</v>
      </c>
    </row>
    <row r="904" spans="1:5">
      <c r="A904">
        <v>6230</v>
      </c>
      <c r="B904" t="s">
        <v>925</v>
      </c>
      <c r="C904">
        <v>580</v>
      </c>
      <c r="D904" t="s">
        <v>1293</v>
      </c>
      <c r="E904">
        <v>2011</v>
      </c>
    </row>
    <row r="905" spans="1:5">
      <c r="A905">
        <v>6240</v>
      </c>
      <c r="B905" t="s">
        <v>926</v>
      </c>
      <c r="C905">
        <v>550</v>
      </c>
      <c r="D905" t="s">
        <v>1294</v>
      </c>
      <c r="E905">
        <v>2011</v>
      </c>
    </row>
    <row r="906" spans="1:5">
      <c r="A906">
        <v>6261</v>
      </c>
      <c r="B906" t="s">
        <v>927</v>
      </c>
      <c r="C906">
        <v>550</v>
      </c>
      <c r="D906" t="s">
        <v>1294</v>
      </c>
      <c r="E906">
        <v>2011</v>
      </c>
    </row>
    <row r="907" spans="1:5">
      <c r="A907">
        <v>6270</v>
      </c>
      <c r="B907" t="s">
        <v>928</v>
      </c>
      <c r="C907">
        <v>550</v>
      </c>
      <c r="D907" t="s">
        <v>1294</v>
      </c>
      <c r="E907">
        <v>2011</v>
      </c>
    </row>
    <row r="908" spans="1:5">
      <c r="A908">
        <v>6280</v>
      </c>
      <c r="B908" t="s">
        <v>929</v>
      </c>
      <c r="C908">
        <v>550</v>
      </c>
      <c r="D908" t="s">
        <v>1294</v>
      </c>
      <c r="E908">
        <v>2011</v>
      </c>
    </row>
    <row r="909" spans="1:5">
      <c r="A909">
        <v>6300</v>
      </c>
      <c r="B909" t="s">
        <v>930</v>
      </c>
      <c r="C909">
        <v>540</v>
      </c>
      <c r="D909" t="s">
        <v>1295</v>
      </c>
      <c r="E909">
        <v>2011</v>
      </c>
    </row>
    <row r="910" spans="1:5">
      <c r="A910">
        <v>6310</v>
      </c>
      <c r="B910" t="s">
        <v>931</v>
      </c>
      <c r="C910">
        <v>540</v>
      </c>
      <c r="D910" t="s">
        <v>1295</v>
      </c>
      <c r="E910">
        <v>2011</v>
      </c>
    </row>
    <row r="911" spans="1:5">
      <c r="A911">
        <v>6320</v>
      </c>
      <c r="B911" t="s">
        <v>932</v>
      </c>
      <c r="C911">
        <v>540</v>
      </c>
      <c r="D911" t="s">
        <v>1295</v>
      </c>
      <c r="E911">
        <v>2011</v>
      </c>
    </row>
    <row r="912" spans="1:5">
      <c r="A912">
        <v>6330</v>
      </c>
      <c r="B912" t="s">
        <v>933</v>
      </c>
      <c r="C912">
        <v>580</v>
      </c>
      <c r="D912" t="s">
        <v>1293</v>
      </c>
      <c r="E912">
        <v>2011</v>
      </c>
    </row>
    <row r="913" spans="1:5">
      <c r="A913">
        <v>6340</v>
      </c>
      <c r="B913" t="s">
        <v>934</v>
      </c>
      <c r="C913">
        <v>580</v>
      </c>
      <c r="D913" t="s">
        <v>1293</v>
      </c>
      <c r="E913">
        <v>2011</v>
      </c>
    </row>
    <row r="914" spans="1:5">
      <c r="A914">
        <v>6360</v>
      </c>
      <c r="B914" t="s">
        <v>935</v>
      </c>
      <c r="C914">
        <v>580</v>
      </c>
      <c r="D914" t="s">
        <v>1293</v>
      </c>
      <c r="E914">
        <v>2011</v>
      </c>
    </row>
    <row r="915" spans="1:5">
      <c r="A915">
        <v>6372</v>
      </c>
      <c r="B915" t="s">
        <v>936</v>
      </c>
      <c r="C915">
        <v>580</v>
      </c>
      <c r="D915" t="s">
        <v>1293</v>
      </c>
      <c r="E915">
        <v>2011</v>
      </c>
    </row>
    <row r="916" spans="1:5">
      <c r="A916">
        <v>6392</v>
      </c>
      <c r="B916" t="s">
        <v>937</v>
      </c>
      <c r="C916">
        <v>580</v>
      </c>
      <c r="D916" t="s">
        <v>1293</v>
      </c>
      <c r="E916">
        <v>2011</v>
      </c>
    </row>
    <row r="917" spans="1:5">
      <c r="A917">
        <v>6400</v>
      </c>
      <c r="B917" t="s">
        <v>938</v>
      </c>
      <c r="C917">
        <v>540</v>
      </c>
      <c r="D917" t="s">
        <v>1295</v>
      </c>
      <c r="E917">
        <v>2011</v>
      </c>
    </row>
    <row r="918" spans="1:5">
      <c r="A918">
        <v>6430</v>
      </c>
      <c r="B918" t="s">
        <v>939</v>
      </c>
      <c r="C918">
        <v>540</v>
      </c>
      <c r="D918" t="s">
        <v>1295</v>
      </c>
      <c r="E918">
        <v>2011</v>
      </c>
    </row>
    <row r="919" spans="1:5">
      <c r="A919">
        <v>6430</v>
      </c>
      <c r="B919" t="s">
        <v>939</v>
      </c>
      <c r="C919">
        <v>621</v>
      </c>
      <c r="D919" t="s">
        <v>1290</v>
      </c>
      <c r="E919">
        <v>2011</v>
      </c>
    </row>
    <row r="920" spans="1:5">
      <c r="A920">
        <v>6440</v>
      </c>
      <c r="B920" t="s">
        <v>940</v>
      </c>
      <c r="C920">
        <v>540</v>
      </c>
      <c r="D920" t="s">
        <v>1295</v>
      </c>
      <c r="E920">
        <v>2011</v>
      </c>
    </row>
    <row r="921" spans="1:5">
      <c r="A921">
        <v>6470</v>
      </c>
      <c r="B921" t="s">
        <v>941</v>
      </c>
      <c r="C921">
        <v>540</v>
      </c>
      <c r="D921" t="s">
        <v>1295</v>
      </c>
      <c r="E921">
        <v>2011</v>
      </c>
    </row>
    <row r="922" spans="1:5">
      <c r="A922">
        <v>6500</v>
      </c>
      <c r="B922" t="s">
        <v>942</v>
      </c>
      <c r="C922">
        <v>510</v>
      </c>
      <c r="D922" t="s">
        <v>1292</v>
      </c>
      <c r="E922">
        <v>2011</v>
      </c>
    </row>
    <row r="923" spans="1:5">
      <c r="A923">
        <v>6510</v>
      </c>
      <c r="B923" t="s">
        <v>943</v>
      </c>
      <c r="C923">
        <v>510</v>
      </c>
      <c r="D923" t="s">
        <v>1292</v>
      </c>
      <c r="E923">
        <v>2011</v>
      </c>
    </row>
    <row r="924" spans="1:5">
      <c r="A924">
        <v>6520</v>
      </c>
      <c r="B924" t="s">
        <v>944</v>
      </c>
      <c r="C924">
        <v>510</v>
      </c>
      <c r="D924" t="s">
        <v>1292</v>
      </c>
      <c r="E924">
        <v>2011</v>
      </c>
    </row>
    <row r="925" spans="1:5">
      <c r="A925">
        <v>6520</v>
      </c>
      <c r="B925" t="s">
        <v>944</v>
      </c>
      <c r="C925">
        <v>550</v>
      </c>
      <c r="D925" t="s">
        <v>1294</v>
      </c>
      <c r="E925">
        <v>2011</v>
      </c>
    </row>
    <row r="926" spans="1:5">
      <c r="A926">
        <v>6534</v>
      </c>
      <c r="B926" t="s">
        <v>945</v>
      </c>
      <c r="C926">
        <v>510</v>
      </c>
      <c r="D926" t="s">
        <v>1292</v>
      </c>
      <c r="E926">
        <v>2011</v>
      </c>
    </row>
    <row r="927" spans="1:5">
      <c r="A927">
        <v>6534</v>
      </c>
      <c r="B927" t="s">
        <v>945</v>
      </c>
      <c r="C927">
        <v>550</v>
      </c>
      <c r="D927" t="s">
        <v>1294</v>
      </c>
      <c r="E927">
        <v>2011</v>
      </c>
    </row>
    <row r="928" spans="1:5">
      <c r="A928">
        <v>6534</v>
      </c>
      <c r="B928" t="s">
        <v>945</v>
      </c>
      <c r="C928">
        <v>580</v>
      </c>
      <c r="D928" t="s">
        <v>1293</v>
      </c>
      <c r="E928">
        <v>2011</v>
      </c>
    </row>
    <row r="929" spans="1:5">
      <c r="A929">
        <v>6535</v>
      </c>
      <c r="B929" t="s">
        <v>946</v>
      </c>
      <c r="C929">
        <v>550</v>
      </c>
      <c r="D929" t="s">
        <v>1294</v>
      </c>
      <c r="E929">
        <v>2011</v>
      </c>
    </row>
    <row r="930" spans="1:5">
      <c r="A930">
        <v>6541</v>
      </c>
      <c r="B930" t="s">
        <v>947</v>
      </c>
      <c r="C930">
        <v>510</v>
      </c>
      <c r="D930" t="s">
        <v>1292</v>
      </c>
      <c r="E930">
        <v>2011</v>
      </c>
    </row>
    <row r="931" spans="1:5">
      <c r="A931">
        <v>6541</v>
      </c>
      <c r="B931" t="s">
        <v>947</v>
      </c>
      <c r="C931">
        <v>550</v>
      </c>
      <c r="D931" t="s">
        <v>1294</v>
      </c>
      <c r="E931">
        <v>2011</v>
      </c>
    </row>
    <row r="932" spans="1:5">
      <c r="A932">
        <v>6560</v>
      </c>
      <c r="B932" t="s">
        <v>948</v>
      </c>
      <c r="C932">
        <v>510</v>
      </c>
      <c r="D932" t="s">
        <v>1292</v>
      </c>
      <c r="E932">
        <v>2011</v>
      </c>
    </row>
    <row r="933" spans="1:5">
      <c r="A933">
        <v>6560</v>
      </c>
      <c r="B933" t="s">
        <v>948</v>
      </c>
      <c r="C933">
        <v>621</v>
      </c>
      <c r="D933" t="s">
        <v>1290</v>
      </c>
      <c r="E933">
        <v>2011</v>
      </c>
    </row>
    <row r="934" spans="1:5">
      <c r="A934">
        <v>6580</v>
      </c>
      <c r="B934" t="s">
        <v>949</v>
      </c>
      <c r="C934">
        <v>621</v>
      </c>
      <c r="D934" t="s">
        <v>1290</v>
      </c>
      <c r="E934">
        <v>2011</v>
      </c>
    </row>
    <row r="935" spans="1:5">
      <c r="A935">
        <v>6600</v>
      </c>
      <c r="B935" t="s">
        <v>950</v>
      </c>
      <c r="C935">
        <v>575</v>
      </c>
      <c r="D935" t="s">
        <v>1296</v>
      </c>
      <c r="E935">
        <v>2011</v>
      </c>
    </row>
    <row r="936" spans="1:5">
      <c r="A936">
        <v>6621</v>
      </c>
      <c r="B936" t="s">
        <v>951</v>
      </c>
      <c r="C936">
        <v>575</v>
      </c>
      <c r="D936" t="s">
        <v>1296</v>
      </c>
      <c r="E936">
        <v>2011</v>
      </c>
    </row>
    <row r="937" spans="1:5">
      <c r="A937">
        <v>6622</v>
      </c>
      <c r="B937" t="s">
        <v>952</v>
      </c>
      <c r="C937">
        <v>575</v>
      </c>
      <c r="D937" t="s">
        <v>1296</v>
      </c>
      <c r="E937">
        <v>2011</v>
      </c>
    </row>
    <row r="938" spans="1:5">
      <c r="A938">
        <v>6623</v>
      </c>
      <c r="B938" t="s">
        <v>953</v>
      </c>
      <c r="C938">
        <v>530</v>
      </c>
      <c r="D938" t="s">
        <v>1297</v>
      </c>
      <c r="E938">
        <v>2011</v>
      </c>
    </row>
    <row r="939" spans="1:5">
      <c r="A939">
        <v>6623</v>
      </c>
      <c r="B939" t="s">
        <v>953</v>
      </c>
      <c r="C939">
        <v>575</v>
      </c>
      <c r="D939" t="s">
        <v>1296</v>
      </c>
      <c r="E939">
        <v>2011</v>
      </c>
    </row>
    <row r="940" spans="1:5">
      <c r="A940">
        <v>6623</v>
      </c>
      <c r="B940" t="s">
        <v>953</v>
      </c>
      <c r="C940">
        <v>630</v>
      </c>
      <c r="D940" t="s">
        <v>1291</v>
      </c>
      <c r="E940">
        <v>2011</v>
      </c>
    </row>
    <row r="941" spans="1:5">
      <c r="A941">
        <v>6630</v>
      </c>
      <c r="B941" t="s">
        <v>954</v>
      </c>
      <c r="C941">
        <v>510</v>
      </c>
      <c r="D941" t="s">
        <v>1292</v>
      </c>
      <c r="E941">
        <v>2011</v>
      </c>
    </row>
    <row r="942" spans="1:5">
      <c r="A942">
        <v>6630</v>
      </c>
      <c r="B942" t="s">
        <v>954</v>
      </c>
      <c r="C942">
        <v>575</v>
      </c>
      <c r="D942" t="s">
        <v>1296</v>
      </c>
      <c r="E942">
        <v>2011</v>
      </c>
    </row>
    <row r="943" spans="1:5">
      <c r="A943">
        <v>6640</v>
      </c>
      <c r="B943" t="s">
        <v>955</v>
      </c>
      <c r="C943">
        <v>621</v>
      </c>
      <c r="D943" t="s">
        <v>1290</v>
      </c>
      <c r="E943">
        <v>2011</v>
      </c>
    </row>
    <row r="944" spans="1:5">
      <c r="A944">
        <v>6650</v>
      </c>
      <c r="B944" t="s">
        <v>956</v>
      </c>
      <c r="C944">
        <v>575</v>
      </c>
      <c r="D944" t="s">
        <v>1296</v>
      </c>
      <c r="E944">
        <v>2011</v>
      </c>
    </row>
    <row r="945" spans="1:5">
      <c r="A945">
        <v>6660</v>
      </c>
      <c r="B945" t="s">
        <v>957</v>
      </c>
      <c r="C945">
        <v>575</v>
      </c>
      <c r="D945" t="s">
        <v>1296</v>
      </c>
      <c r="E945">
        <v>2011</v>
      </c>
    </row>
    <row r="946" spans="1:5">
      <c r="A946">
        <v>6670</v>
      </c>
      <c r="B946" t="s">
        <v>958</v>
      </c>
      <c r="C946">
        <v>561</v>
      </c>
      <c r="D946" t="s">
        <v>1298</v>
      </c>
      <c r="E946">
        <v>2011</v>
      </c>
    </row>
    <row r="947" spans="1:5">
      <c r="A947">
        <v>6670</v>
      </c>
      <c r="B947" t="s">
        <v>958</v>
      </c>
      <c r="C947">
        <v>575</v>
      </c>
      <c r="D947" t="s">
        <v>1296</v>
      </c>
      <c r="E947">
        <v>2011</v>
      </c>
    </row>
    <row r="948" spans="1:5">
      <c r="A948">
        <v>6682</v>
      </c>
      <c r="B948" t="s">
        <v>959</v>
      </c>
      <c r="C948">
        <v>530</v>
      </c>
      <c r="D948" t="s">
        <v>1297</v>
      </c>
      <c r="E948">
        <v>2011</v>
      </c>
    </row>
    <row r="949" spans="1:5">
      <c r="A949">
        <v>6682</v>
      </c>
      <c r="B949" t="s">
        <v>959</v>
      </c>
      <c r="C949">
        <v>573</v>
      </c>
      <c r="D949" t="s">
        <v>1299</v>
      </c>
      <c r="E949">
        <v>2011</v>
      </c>
    </row>
    <row r="950" spans="1:5">
      <c r="A950">
        <v>6682</v>
      </c>
      <c r="B950" t="s">
        <v>959</v>
      </c>
      <c r="C950">
        <v>575</v>
      </c>
      <c r="D950" t="s">
        <v>1296</v>
      </c>
      <c r="E950">
        <v>2011</v>
      </c>
    </row>
    <row r="951" spans="1:5">
      <c r="A951">
        <v>6683</v>
      </c>
      <c r="B951" t="s">
        <v>960</v>
      </c>
      <c r="C951">
        <v>561</v>
      </c>
      <c r="D951" t="s">
        <v>1298</v>
      </c>
      <c r="E951">
        <v>2011</v>
      </c>
    </row>
    <row r="952" spans="1:5">
      <c r="A952">
        <v>6683</v>
      </c>
      <c r="B952" t="s">
        <v>960</v>
      </c>
      <c r="C952">
        <v>575</v>
      </c>
      <c r="D952" t="s">
        <v>1296</v>
      </c>
      <c r="E952">
        <v>2011</v>
      </c>
    </row>
    <row r="953" spans="1:5">
      <c r="A953">
        <v>6690</v>
      </c>
      <c r="B953" t="s">
        <v>961</v>
      </c>
      <c r="C953">
        <v>561</v>
      </c>
      <c r="D953" t="s">
        <v>1298</v>
      </c>
      <c r="E953">
        <v>2011</v>
      </c>
    </row>
    <row r="954" spans="1:5">
      <c r="A954">
        <v>6690</v>
      </c>
      <c r="B954" t="s">
        <v>961</v>
      </c>
      <c r="C954">
        <v>575</v>
      </c>
      <c r="D954" t="s">
        <v>1296</v>
      </c>
      <c r="E954">
        <v>2011</v>
      </c>
    </row>
    <row r="955" spans="1:5">
      <c r="A955">
        <v>6700</v>
      </c>
      <c r="B955" t="s">
        <v>962</v>
      </c>
      <c r="C955">
        <v>561</v>
      </c>
      <c r="D955" t="s">
        <v>1298</v>
      </c>
      <c r="E955">
        <v>2011</v>
      </c>
    </row>
    <row r="956" spans="1:5">
      <c r="A956">
        <v>6705</v>
      </c>
      <c r="B956" t="s">
        <v>963</v>
      </c>
      <c r="C956">
        <v>561</v>
      </c>
      <c r="D956" t="s">
        <v>1298</v>
      </c>
      <c r="E956">
        <v>2011</v>
      </c>
    </row>
    <row r="957" spans="1:5">
      <c r="A957">
        <v>6710</v>
      </c>
      <c r="B957" t="s">
        <v>964</v>
      </c>
      <c r="C957">
        <v>561</v>
      </c>
      <c r="D957" t="s">
        <v>1298</v>
      </c>
      <c r="E957">
        <v>2011</v>
      </c>
    </row>
    <row r="958" spans="1:5">
      <c r="A958">
        <v>6715</v>
      </c>
      <c r="B958" t="s">
        <v>965</v>
      </c>
      <c r="C958">
        <v>561</v>
      </c>
      <c r="D958" t="s">
        <v>1298</v>
      </c>
      <c r="E958">
        <v>2011</v>
      </c>
    </row>
    <row r="959" spans="1:5">
      <c r="A959">
        <v>6720</v>
      </c>
      <c r="B959" t="s">
        <v>966</v>
      </c>
      <c r="C959">
        <v>563</v>
      </c>
      <c r="D959" t="s">
        <v>1300</v>
      </c>
      <c r="E959">
        <v>2011</v>
      </c>
    </row>
    <row r="960" spans="1:5">
      <c r="A960">
        <v>6731</v>
      </c>
      <c r="B960" t="s">
        <v>967</v>
      </c>
      <c r="C960">
        <v>561</v>
      </c>
      <c r="D960" t="s">
        <v>1298</v>
      </c>
      <c r="E960">
        <v>2011</v>
      </c>
    </row>
    <row r="961" spans="1:5">
      <c r="A961">
        <v>6740</v>
      </c>
      <c r="B961" t="s">
        <v>968</v>
      </c>
      <c r="C961">
        <v>561</v>
      </c>
      <c r="D961" t="s">
        <v>1298</v>
      </c>
      <c r="E961">
        <v>2011</v>
      </c>
    </row>
    <row r="962" spans="1:5">
      <c r="A962">
        <v>6752</v>
      </c>
      <c r="B962" t="s">
        <v>969</v>
      </c>
      <c r="C962">
        <v>575</v>
      </c>
      <c r="D962" t="s">
        <v>1296</v>
      </c>
      <c r="E962">
        <v>2011</v>
      </c>
    </row>
    <row r="963" spans="1:5">
      <c r="A963">
        <v>6753</v>
      </c>
      <c r="B963" t="s">
        <v>970</v>
      </c>
      <c r="C963">
        <v>573</v>
      </c>
      <c r="D963" t="s">
        <v>1299</v>
      </c>
      <c r="E963">
        <v>2011</v>
      </c>
    </row>
    <row r="964" spans="1:5">
      <c r="A964">
        <v>6753</v>
      </c>
      <c r="B964" t="s">
        <v>970</v>
      </c>
      <c r="C964">
        <v>575</v>
      </c>
      <c r="D964" t="s">
        <v>1296</v>
      </c>
      <c r="E964">
        <v>2011</v>
      </c>
    </row>
    <row r="965" spans="1:5">
      <c r="A965">
        <v>6760</v>
      </c>
      <c r="B965" t="s">
        <v>971</v>
      </c>
      <c r="C965">
        <v>561</v>
      </c>
      <c r="D965" t="s">
        <v>1298</v>
      </c>
      <c r="E965">
        <v>2011</v>
      </c>
    </row>
    <row r="966" spans="1:5">
      <c r="A966">
        <v>6771</v>
      </c>
      <c r="B966" t="s">
        <v>972</v>
      </c>
      <c r="C966">
        <v>561</v>
      </c>
      <c r="D966" t="s">
        <v>1298</v>
      </c>
      <c r="E966">
        <v>2011</v>
      </c>
    </row>
    <row r="967" spans="1:5">
      <c r="A967">
        <v>6780</v>
      </c>
      <c r="B967" t="s">
        <v>973</v>
      </c>
      <c r="C967">
        <v>550</v>
      </c>
      <c r="D967" t="s">
        <v>1294</v>
      </c>
      <c r="E967">
        <v>2011</v>
      </c>
    </row>
    <row r="968" spans="1:5">
      <c r="A968">
        <v>6792</v>
      </c>
      <c r="B968" t="s">
        <v>974</v>
      </c>
      <c r="C968">
        <v>550</v>
      </c>
      <c r="D968" t="s">
        <v>1294</v>
      </c>
      <c r="E968">
        <v>2011</v>
      </c>
    </row>
    <row r="969" spans="1:5">
      <c r="A969">
        <v>6800</v>
      </c>
      <c r="B969" t="s">
        <v>975</v>
      </c>
      <c r="C969">
        <v>573</v>
      </c>
      <c r="D969" t="s">
        <v>1299</v>
      </c>
      <c r="E969">
        <v>2011</v>
      </c>
    </row>
    <row r="970" spans="1:5">
      <c r="A970">
        <v>6818</v>
      </c>
      <c r="B970" t="s">
        <v>976</v>
      </c>
      <c r="C970">
        <v>561</v>
      </c>
      <c r="D970" t="s">
        <v>1298</v>
      </c>
      <c r="E970">
        <v>2011</v>
      </c>
    </row>
    <row r="971" spans="1:5">
      <c r="A971">
        <v>6818</v>
      </c>
      <c r="B971" t="s">
        <v>976</v>
      </c>
      <c r="C971">
        <v>573</v>
      </c>
      <c r="D971" t="s">
        <v>1299</v>
      </c>
      <c r="E971">
        <v>2011</v>
      </c>
    </row>
    <row r="972" spans="1:5">
      <c r="A972">
        <v>6823</v>
      </c>
      <c r="B972" t="s">
        <v>977</v>
      </c>
      <c r="C972">
        <v>530</v>
      </c>
      <c r="D972" t="s">
        <v>1297</v>
      </c>
      <c r="E972">
        <v>2011</v>
      </c>
    </row>
    <row r="973" spans="1:5">
      <c r="A973">
        <v>6823</v>
      </c>
      <c r="B973" t="s">
        <v>977</v>
      </c>
      <c r="C973">
        <v>573</v>
      </c>
      <c r="D973" t="s">
        <v>1299</v>
      </c>
      <c r="E973">
        <v>2011</v>
      </c>
    </row>
    <row r="974" spans="1:5">
      <c r="A974">
        <v>6830</v>
      </c>
      <c r="B974" t="s">
        <v>978</v>
      </c>
      <c r="C974">
        <v>760</v>
      </c>
      <c r="D974" t="s">
        <v>1301</v>
      </c>
      <c r="E974">
        <v>2011</v>
      </c>
    </row>
    <row r="975" spans="1:5">
      <c r="A975">
        <v>6830</v>
      </c>
      <c r="B975" t="s">
        <v>978</v>
      </c>
      <c r="C975">
        <v>573</v>
      </c>
      <c r="D975" t="s">
        <v>1299</v>
      </c>
      <c r="E975">
        <v>2011</v>
      </c>
    </row>
    <row r="976" spans="1:5">
      <c r="A976">
        <v>6840</v>
      </c>
      <c r="B976" t="s">
        <v>979</v>
      </c>
      <c r="C976">
        <v>573</v>
      </c>
      <c r="D976" t="s">
        <v>1299</v>
      </c>
      <c r="E976">
        <v>2011</v>
      </c>
    </row>
    <row r="977" spans="1:5">
      <c r="A977">
        <v>6851</v>
      </c>
      <c r="B977" t="s">
        <v>980</v>
      </c>
      <c r="C977">
        <v>573</v>
      </c>
      <c r="D977" t="s">
        <v>1299</v>
      </c>
      <c r="E977">
        <v>2011</v>
      </c>
    </row>
    <row r="978" spans="1:5">
      <c r="A978">
        <v>6852</v>
      </c>
      <c r="B978" t="s">
        <v>981</v>
      </c>
      <c r="C978">
        <v>573</v>
      </c>
      <c r="D978" t="s">
        <v>1299</v>
      </c>
      <c r="E978">
        <v>2011</v>
      </c>
    </row>
    <row r="979" spans="1:5">
      <c r="A979">
        <v>6853</v>
      </c>
      <c r="B979" t="s">
        <v>982</v>
      </c>
      <c r="C979">
        <v>573</v>
      </c>
      <c r="D979" t="s">
        <v>1299</v>
      </c>
      <c r="E979">
        <v>2011</v>
      </c>
    </row>
    <row r="980" spans="1:5">
      <c r="A980">
        <v>6854</v>
      </c>
      <c r="B980" t="s">
        <v>983</v>
      </c>
      <c r="C980">
        <v>573</v>
      </c>
      <c r="D980" t="s">
        <v>1299</v>
      </c>
      <c r="E980">
        <v>2011</v>
      </c>
    </row>
    <row r="981" spans="1:5">
      <c r="A981">
        <v>6855</v>
      </c>
      <c r="B981" t="s">
        <v>984</v>
      </c>
      <c r="C981">
        <v>573</v>
      </c>
      <c r="D981" t="s">
        <v>1299</v>
      </c>
      <c r="E981">
        <v>2011</v>
      </c>
    </row>
    <row r="982" spans="1:5">
      <c r="A982">
        <v>6857</v>
      </c>
      <c r="B982" t="s">
        <v>985</v>
      </c>
      <c r="C982">
        <v>573</v>
      </c>
      <c r="D982" t="s">
        <v>1299</v>
      </c>
      <c r="E982">
        <v>2011</v>
      </c>
    </row>
    <row r="983" spans="1:5">
      <c r="A983">
        <v>6862</v>
      </c>
      <c r="B983" t="s">
        <v>986</v>
      </c>
      <c r="C983">
        <v>573</v>
      </c>
      <c r="D983" t="s">
        <v>1299</v>
      </c>
      <c r="E983">
        <v>2011</v>
      </c>
    </row>
    <row r="984" spans="1:5">
      <c r="A984">
        <v>6870</v>
      </c>
      <c r="B984" t="s">
        <v>987</v>
      </c>
      <c r="C984">
        <v>760</v>
      </c>
      <c r="D984" t="s">
        <v>1301</v>
      </c>
      <c r="E984">
        <v>2011</v>
      </c>
    </row>
    <row r="985" spans="1:5">
      <c r="A985">
        <v>6870</v>
      </c>
      <c r="B985" t="s">
        <v>987</v>
      </c>
      <c r="C985">
        <v>573</v>
      </c>
      <c r="D985" t="s">
        <v>1299</v>
      </c>
      <c r="E985">
        <v>2011</v>
      </c>
    </row>
    <row r="986" spans="1:5">
      <c r="A986">
        <v>6880</v>
      </c>
      <c r="B986" t="s">
        <v>988</v>
      </c>
      <c r="C986">
        <v>760</v>
      </c>
      <c r="D986" t="s">
        <v>1301</v>
      </c>
      <c r="E986">
        <v>2011</v>
      </c>
    </row>
    <row r="987" spans="1:5">
      <c r="A987">
        <v>6880</v>
      </c>
      <c r="B987" t="s">
        <v>988</v>
      </c>
      <c r="C987">
        <v>573</v>
      </c>
      <c r="D987" t="s">
        <v>1299</v>
      </c>
      <c r="E987">
        <v>2011</v>
      </c>
    </row>
    <row r="988" spans="1:5">
      <c r="A988">
        <v>6893</v>
      </c>
      <c r="B988" t="s">
        <v>989</v>
      </c>
      <c r="C988">
        <v>760</v>
      </c>
      <c r="D988" t="s">
        <v>1301</v>
      </c>
      <c r="E988">
        <v>2011</v>
      </c>
    </row>
    <row r="989" spans="1:5">
      <c r="A989">
        <v>6900</v>
      </c>
      <c r="B989" t="s">
        <v>990</v>
      </c>
      <c r="C989">
        <v>760</v>
      </c>
      <c r="D989" t="s">
        <v>1301</v>
      </c>
      <c r="E989">
        <v>2011</v>
      </c>
    </row>
    <row r="990" spans="1:5">
      <c r="A990">
        <v>6920</v>
      </c>
      <c r="B990" t="s">
        <v>991</v>
      </c>
      <c r="C990">
        <v>760</v>
      </c>
      <c r="D990" t="s">
        <v>1301</v>
      </c>
      <c r="E990">
        <v>2011</v>
      </c>
    </row>
    <row r="991" spans="1:5">
      <c r="A991">
        <v>6933</v>
      </c>
      <c r="B991" t="s">
        <v>992</v>
      </c>
      <c r="C991">
        <v>657</v>
      </c>
      <c r="D991" t="s">
        <v>1302</v>
      </c>
      <c r="E991">
        <v>2011</v>
      </c>
    </row>
    <row r="992" spans="1:5">
      <c r="A992">
        <v>6933</v>
      </c>
      <c r="B992" t="s">
        <v>992</v>
      </c>
      <c r="C992">
        <v>760</v>
      </c>
      <c r="D992" t="s">
        <v>1301</v>
      </c>
      <c r="E992">
        <v>2011</v>
      </c>
    </row>
    <row r="993" spans="1:5">
      <c r="A993">
        <v>6940</v>
      </c>
      <c r="B993" t="s">
        <v>993</v>
      </c>
      <c r="C993">
        <v>760</v>
      </c>
      <c r="D993" t="s">
        <v>1301</v>
      </c>
      <c r="E993">
        <v>2011</v>
      </c>
    </row>
    <row r="994" spans="1:5">
      <c r="A994">
        <v>6950</v>
      </c>
      <c r="B994" t="s">
        <v>994</v>
      </c>
      <c r="C994">
        <v>760</v>
      </c>
      <c r="D994" t="s">
        <v>1301</v>
      </c>
      <c r="E994">
        <v>2011</v>
      </c>
    </row>
    <row r="995" spans="1:5">
      <c r="A995">
        <v>6960</v>
      </c>
      <c r="B995" t="s">
        <v>995</v>
      </c>
      <c r="C995">
        <v>760</v>
      </c>
      <c r="D995" t="s">
        <v>1301</v>
      </c>
      <c r="E995">
        <v>2011</v>
      </c>
    </row>
    <row r="996" spans="1:5">
      <c r="A996">
        <v>6971</v>
      </c>
      <c r="B996" t="s">
        <v>996</v>
      </c>
      <c r="C996">
        <v>760</v>
      </c>
      <c r="D996" t="s">
        <v>1301</v>
      </c>
      <c r="E996">
        <v>2011</v>
      </c>
    </row>
    <row r="997" spans="1:5">
      <c r="A997">
        <v>6973</v>
      </c>
      <c r="B997" t="s">
        <v>997</v>
      </c>
      <c r="C997">
        <v>657</v>
      </c>
      <c r="D997" t="s">
        <v>1302</v>
      </c>
      <c r="E997">
        <v>2011</v>
      </c>
    </row>
    <row r="998" spans="1:5">
      <c r="A998">
        <v>6973</v>
      </c>
      <c r="B998" t="s">
        <v>997</v>
      </c>
      <c r="C998">
        <v>760</v>
      </c>
      <c r="D998" t="s">
        <v>1301</v>
      </c>
      <c r="E998">
        <v>2011</v>
      </c>
    </row>
    <row r="999" spans="1:5">
      <c r="A999">
        <v>6980</v>
      </c>
      <c r="B999" t="s">
        <v>998</v>
      </c>
      <c r="C999">
        <v>760</v>
      </c>
      <c r="D999" t="s">
        <v>1301</v>
      </c>
      <c r="E999">
        <v>2011</v>
      </c>
    </row>
    <row r="1000" spans="1:5">
      <c r="A1000">
        <v>6990</v>
      </c>
      <c r="B1000" t="s">
        <v>999</v>
      </c>
      <c r="C1000">
        <v>657</v>
      </c>
      <c r="D1000" t="s">
        <v>1302</v>
      </c>
      <c r="E1000">
        <v>2011</v>
      </c>
    </row>
    <row r="1001" spans="1:5">
      <c r="A1001">
        <v>6990</v>
      </c>
      <c r="B1001" t="s">
        <v>999</v>
      </c>
      <c r="C1001">
        <v>661</v>
      </c>
      <c r="D1001" t="s">
        <v>1303</v>
      </c>
      <c r="E1001">
        <v>2011</v>
      </c>
    </row>
    <row r="1002" spans="1:5">
      <c r="A1002">
        <v>6990</v>
      </c>
      <c r="B1002" t="s">
        <v>999</v>
      </c>
      <c r="C1002">
        <v>665</v>
      </c>
      <c r="D1002" t="s">
        <v>1304</v>
      </c>
      <c r="E1002">
        <v>2011</v>
      </c>
    </row>
    <row r="1003" spans="1:5">
      <c r="A1003">
        <v>6990</v>
      </c>
      <c r="B1003" t="s">
        <v>999</v>
      </c>
      <c r="C1003">
        <v>760</v>
      </c>
      <c r="D1003" t="s">
        <v>1301</v>
      </c>
      <c r="E1003">
        <v>2011</v>
      </c>
    </row>
    <row r="1004" spans="1:5">
      <c r="A1004">
        <v>7000</v>
      </c>
      <c r="B1004" t="s">
        <v>1000</v>
      </c>
      <c r="C1004">
        <v>607</v>
      </c>
      <c r="D1004" t="s">
        <v>1305</v>
      </c>
      <c r="E1004">
        <v>2011</v>
      </c>
    </row>
    <row r="1005" spans="1:5">
      <c r="A1005">
        <v>7000</v>
      </c>
      <c r="B1005" t="s">
        <v>1000</v>
      </c>
      <c r="C1005">
        <v>630</v>
      </c>
      <c r="D1005" t="s">
        <v>1291</v>
      </c>
      <c r="E1005">
        <v>2011</v>
      </c>
    </row>
    <row r="1006" spans="1:5">
      <c r="A1006">
        <v>7007</v>
      </c>
      <c r="B1006" t="s">
        <v>1000</v>
      </c>
      <c r="C1006">
        <v>607</v>
      </c>
      <c r="D1006" t="s">
        <v>1305</v>
      </c>
      <c r="E1006">
        <v>2011</v>
      </c>
    </row>
    <row r="1007" spans="1:5">
      <c r="A1007">
        <v>7080</v>
      </c>
      <c r="B1007" t="s">
        <v>1001</v>
      </c>
      <c r="C1007">
        <v>630</v>
      </c>
      <c r="D1007" t="s">
        <v>1291</v>
      </c>
      <c r="E1007">
        <v>2011</v>
      </c>
    </row>
    <row r="1008" spans="1:5">
      <c r="A1008">
        <v>7100</v>
      </c>
      <c r="B1008" t="s">
        <v>1002</v>
      </c>
      <c r="C1008">
        <v>766</v>
      </c>
      <c r="D1008" t="s">
        <v>1306</v>
      </c>
      <c r="E1008">
        <v>2011</v>
      </c>
    </row>
    <row r="1009" spans="1:5">
      <c r="A1009">
        <v>7100</v>
      </c>
      <c r="B1009" t="s">
        <v>1002</v>
      </c>
      <c r="C1009">
        <v>630</v>
      </c>
      <c r="D1009" t="s">
        <v>1291</v>
      </c>
      <c r="E1009">
        <v>2011</v>
      </c>
    </row>
    <row r="1010" spans="1:5">
      <c r="A1010">
        <v>7120</v>
      </c>
      <c r="B1010" t="s">
        <v>1003</v>
      </c>
      <c r="C1010">
        <v>766</v>
      </c>
      <c r="D1010" t="s">
        <v>1306</v>
      </c>
      <c r="E1010">
        <v>2011</v>
      </c>
    </row>
    <row r="1011" spans="1:5">
      <c r="A1011">
        <v>7120</v>
      </c>
      <c r="B1011" t="s">
        <v>1003</v>
      </c>
      <c r="C1011">
        <v>630</v>
      </c>
      <c r="D1011" t="s">
        <v>1291</v>
      </c>
      <c r="E1011">
        <v>2011</v>
      </c>
    </row>
    <row r="1012" spans="1:5">
      <c r="A1012">
        <v>7130</v>
      </c>
      <c r="B1012" t="s">
        <v>1004</v>
      </c>
      <c r="C1012">
        <v>766</v>
      </c>
      <c r="D1012" t="s">
        <v>1306</v>
      </c>
      <c r="E1012">
        <v>2011</v>
      </c>
    </row>
    <row r="1013" spans="1:5">
      <c r="A1013">
        <v>7140</v>
      </c>
      <c r="B1013" t="s">
        <v>1005</v>
      </c>
      <c r="C1013">
        <v>766</v>
      </c>
      <c r="D1013" t="s">
        <v>1306</v>
      </c>
      <c r="E1013">
        <v>2011</v>
      </c>
    </row>
    <row r="1014" spans="1:5">
      <c r="A1014">
        <v>7150</v>
      </c>
      <c r="B1014" t="s">
        <v>1006</v>
      </c>
      <c r="C1014">
        <v>766</v>
      </c>
      <c r="D1014" t="s">
        <v>1306</v>
      </c>
      <c r="E1014">
        <v>2011</v>
      </c>
    </row>
    <row r="1015" spans="1:5">
      <c r="A1015">
        <v>7160</v>
      </c>
      <c r="B1015" t="s">
        <v>1007</v>
      </c>
      <c r="C1015">
        <v>766</v>
      </c>
      <c r="D1015" t="s">
        <v>1306</v>
      </c>
      <c r="E1015">
        <v>2011</v>
      </c>
    </row>
    <row r="1016" spans="1:5">
      <c r="A1016">
        <v>7160</v>
      </c>
      <c r="B1016" t="s">
        <v>1007</v>
      </c>
      <c r="C1016">
        <v>630</v>
      </c>
      <c r="D1016" t="s">
        <v>1291</v>
      </c>
      <c r="E1016">
        <v>2011</v>
      </c>
    </row>
    <row r="1017" spans="1:5">
      <c r="A1017">
        <v>7171</v>
      </c>
      <c r="B1017" t="s">
        <v>1008</v>
      </c>
      <c r="C1017">
        <v>766</v>
      </c>
      <c r="D1017" t="s">
        <v>1306</v>
      </c>
      <c r="E1017">
        <v>2011</v>
      </c>
    </row>
    <row r="1018" spans="1:5">
      <c r="A1018">
        <v>7173</v>
      </c>
      <c r="B1018" t="s">
        <v>1009</v>
      </c>
      <c r="C1018">
        <v>630</v>
      </c>
      <c r="D1018" t="s">
        <v>1291</v>
      </c>
      <c r="E1018">
        <v>2011</v>
      </c>
    </row>
    <row r="1019" spans="1:5">
      <c r="A1019">
        <v>7182</v>
      </c>
      <c r="B1019" t="s">
        <v>1010</v>
      </c>
      <c r="C1019">
        <v>630</v>
      </c>
      <c r="D1019" t="s">
        <v>1291</v>
      </c>
      <c r="E1019">
        <v>2011</v>
      </c>
    </row>
    <row r="1020" spans="1:5">
      <c r="A1020">
        <v>7183</v>
      </c>
      <c r="B1020" t="s">
        <v>1011</v>
      </c>
      <c r="C1020">
        <v>630</v>
      </c>
      <c r="D1020" t="s">
        <v>1291</v>
      </c>
      <c r="E1020">
        <v>2011</v>
      </c>
    </row>
    <row r="1021" spans="1:5">
      <c r="A1021">
        <v>7184</v>
      </c>
      <c r="B1021" t="s">
        <v>1012</v>
      </c>
      <c r="C1021">
        <v>630</v>
      </c>
      <c r="D1021" t="s">
        <v>1291</v>
      </c>
      <c r="E1021">
        <v>2011</v>
      </c>
    </row>
    <row r="1022" spans="1:5">
      <c r="A1022">
        <v>7190</v>
      </c>
      <c r="B1022" t="s">
        <v>1013</v>
      </c>
      <c r="C1022">
        <v>530</v>
      </c>
      <c r="D1022" t="s">
        <v>1297</v>
      </c>
      <c r="E1022">
        <v>2011</v>
      </c>
    </row>
    <row r="1023" spans="1:5">
      <c r="A1023">
        <v>7190</v>
      </c>
      <c r="B1023" t="s">
        <v>1013</v>
      </c>
      <c r="C1023">
        <v>630</v>
      </c>
      <c r="D1023" t="s">
        <v>1291</v>
      </c>
      <c r="E1023">
        <v>2011</v>
      </c>
    </row>
    <row r="1024" spans="1:5">
      <c r="A1024">
        <v>7200</v>
      </c>
      <c r="B1024" t="s">
        <v>1014</v>
      </c>
      <c r="C1024">
        <v>530</v>
      </c>
      <c r="D1024" t="s">
        <v>1297</v>
      </c>
      <c r="E1024">
        <v>2011</v>
      </c>
    </row>
    <row r="1025" spans="1:5">
      <c r="A1025">
        <v>7200</v>
      </c>
      <c r="B1025" t="s">
        <v>1014</v>
      </c>
      <c r="C1025">
        <v>573</v>
      </c>
      <c r="D1025" t="s">
        <v>1299</v>
      </c>
      <c r="E1025">
        <v>2011</v>
      </c>
    </row>
    <row r="1026" spans="1:5">
      <c r="A1026">
        <v>7200</v>
      </c>
      <c r="B1026" t="s">
        <v>1014</v>
      </c>
      <c r="C1026">
        <v>630</v>
      </c>
      <c r="D1026" t="s">
        <v>1291</v>
      </c>
      <c r="E1026">
        <v>2011</v>
      </c>
    </row>
    <row r="1027" spans="1:5">
      <c r="A1027">
        <v>7250</v>
      </c>
      <c r="B1027" t="s">
        <v>1015</v>
      </c>
      <c r="C1027">
        <v>530</v>
      </c>
      <c r="D1027" t="s">
        <v>1297</v>
      </c>
      <c r="E1027">
        <v>2011</v>
      </c>
    </row>
    <row r="1028" spans="1:5">
      <c r="A1028">
        <v>7260</v>
      </c>
      <c r="B1028" t="s">
        <v>1016</v>
      </c>
      <c r="C1028">
        <v>657</v>
      </c>
      <c r="D1028" t="s">
        <v>1302</v>
      </c>
      <c r="E1028">
        <v>2011</v>
      </c>
    </row>
    <row r="1029" spans="1:5">
      <c r="A1029">
        <v>7260</v>
      </c>
      <c r="B1029" t="s">
        <v>1016</v>
      </c>
      <c r="C1029">
        <v>530</v>
      </c>
      <c r="D1029" t="s">
        <v>1297</v>
      </c>
      <c r="E1029">
        <v>2011</v>
      </c>
    </row>
    <row r="1030" spans="1:5">
      <c r="A1030">
        <v>7270</v>
      </c>
      <c r="B1030" t="s">
        <v>1017</v>
      </c>
      <c r="C1030">
        <v>657</v>
      </c>
      <c r="D1030" t="s">
        <v>1302</v>
      </c>
      <c r="E1030">
        <v>2011</v>
      </c>
    </row>
    <row r="1031" spans="1:5">
      <c r="A1031">
        <v>7270</v>
      </c>
      <c r="B1031" t="s">
        <v>1017</v>
      </c>
      <c r="C1031">
        <v>760</v>
      </c>
      <c r="D1031" t="s">
        <v>1301</v>
      </c>
      <c r="E1031">
        <v>2011</v>
      </c>
    </row>
    <row r="1032" spans="1:5">
      <c r="A1032">
        <v>7270</v>
      </c>
      <c r="B1032" t="s">
        <v>1017</v>
      </c>
      <c r="C1032">
        <v>530</v>
      </c>
      <c r="D1032" t="s">
        <v>1297</v>
      </c>
      <c r="E1032">
        <v>2011</v>
      </c>
    </row>
    <row r="1033" spans="1:5">
      <c r="A1033">
        <v>7280</v>
      </c>
      <c r="B1033" t="s">
        <v>1018</v>
      </c>
      <c r="C1033">
        <v>657</v>
      </c>
      <c r="D1033" t="s">
        <v>1302</v>
      </c>
      <c r="E1033">
        <v>2011</v>
      </c>
    </row>
    <row r="1034" spans="1:5">
      <c r="A1034">
        <v>7280</v>
      </c>
      <c r="B1034" t="s">
        <v>1018</v>
      </c>
      <c r="C1034">
        <v>760</v>
      </c>
      <c r="D1034" t="s">
        <v>1301</v>
      </c>
      <c r="E1034">
        <v>2011</v>
      </c>
    </row>
    <row r="1035" spans="1:5">
      <c r="A1035">
        <v>7300</v>
      </c>
      <c r="B1035" t="s">
        <v>1019</v>
      </c>
      <c r="C1035">
        <v>630</v>
      </c>
      <c r="D1035" t="s">
        <v>1291</v>
      </c>
      <c r="E1035">
        <v>2011</v>
      </c>
    </row>
    <row r="1036" spans="1:5">
      <c r="A1036">
        <v>7321</v>
      </c>
      <c r="B1036" t="s">
        <v>1020</v>
      </c>
      <c r="C1036">
        <v>630</v>
      </c>
      <c r="D1036" t="s">
        <v>1291</v>
      </c>
      <c r="E1036">
        <v>2011</v>
      </c>
    </row>
    <row r="1037" spans="1:5">
      <c r="A1037">
        <v>7323</v>
      </c>
      <c r="B1037" t="s">
        <v>1021</v>
      </c>
      <c r="C1037">
        <v>756</v>
      </c>
      <c r="D1037" t="s">
        <v>1307</v>
      </c>
      <c r="E1037">
        <v>2011</v>
      </c>
    </row>
    <row r="1038" spans="1:5">
      <c r="A1038">
        <v>7323</v>
      </c>
      <c r="B1038" t="s">
        <v>1021</v>
      </c>
      <c r="C1038">
        <v>630</v>
      </c>
      <c r="D1038" t="s">
        <v>1291</v>
      </c>
      <c r="E1038">
        <v>2011</v>
      </c>
    </row>
    <row r="1039" spans="1:5">
      <c r="A1039">
        <v>7330</v>
      </c>
      <c r="B1039" t="s">
        <v>1022</v>
      </c>
      <c r="C1039">
        <v>657</v>
      </c>
      <c r="D1039" t="s">
        <v>1302</v>
      </c>
      <c r="E1039">
        <v>2011</v>
      </c>
    </row>
    <row r="1040" spans="1:5">
      <c r="A1040">
        <v>7330</v>
      </c>
      <c r="B1040" t="s">
        <v>1022</v>
      </c>
      <c r="C1040">
        <v>756</v>
      </c>
      <c r="D1040" t="s">
        <v>1307</v>
      </c>
      <c r="E1040">
        <v>2011</v>
      </c>
    </row>
    <row r="1041" spans="1:5">
      <c r="A1041">
        <v>7330</v>
      </c>
      <c r="B1041" t="s">
        <v>1022</v>
      </c>
      <c r="C1041">
        <v>630</v>
      </c>
      <c r="D1041" t="s">
        <v>1291</v>
      </c>
      <c r="E1041">
        <v>2011</v>
      </c>
    </row>
    <row r="1042" spans="1:5">
      <c r="A1042">
        <v>7361</v>
      </c>
      <c r="B1042" t="s">
        <v>1023</v>
      </c>
      <c r="C1042">
        <v>756</v>
      </c>
      <c r="D1042" t="s">
        <v>1307</v>
      </c>
      <c r="E1042">
        <v>2011</v>
      </c>
    </row>
    <row r="1043" spans="1:5">
      <c r="A1043">
        <v>7361</v>
      </c>
      <c r="B1043" t="s">
        <v>1023</v>
      </c>
      <c r="C1043">
        <v>630</v>
      </c>
      <c r="D1043" t="s">
        <v>1291</v>
      </c>
      <c r="E1043">
        <v>2011</v>
      </c>
    </row>
    <row r="1044" spans="1:5">
      <c r="A1044">
        <v>7362</v>
      </c>
      <c r="B1044" t="s">
        <v>1024</v>
      </c>
      <c r="C1044">
        <v>740</v>
      </c>
      <c r="D1044" t="s">
        <v>1308</v>
      </c>
      <c r="E1044">
        <v>2011</v>
      </c>
    </row>
    <row r="1045" spans="1:5">
      <c r="A1045">
        <v>7362</v>
      </c>
      <c r="B1045" t="s">
        <v>1024</v>
      </c>
      <c r="C1045">
        <v>756</v>
      </c>
      <c r="D1045" t="s">
        <v>1307</v>
      </c>
      <c r="E1045">
        <v>2011</v>
      </c>
    </row>
    <row r="1046" spans="1:5">
      <c r="A1046">
        <v>7400</v>
      </c>
      <c r="B1046" t="s">
        <v>1025</v>
      </c>
      <c r="C1046">
        <v>657</v>
      </c>
      <c r="D1046" t="s">
        <v>1302</v>
      </c>
      <c r="E1046">
        <v>2011</v>
      </c>
    </row>
    <row r="1047" spans="1:5">
      <c r="A1047">
        <v>7400</v>
      </c>
      <c r="B1047" t="s">
        <v>1025</v>
      </c>
      <c r="C1047">
        <v>756</v>
      </c>
      <c r="D1047" t="s">
        <v>1307</v>
      </c>
      <c r="E1047">
        <v>2011</v>
      </c>
    </row>
    <row r="1048" spans="1:5">
      <c r="A1048">
        <v>7400</v>
      </c>
      <c r="B1048" t="s">
        <v>1025</v>
      </c>
      <c r="C1048">
        <v>760</v>
      </c>
      <c r="D1048" t="s">
        <v>1301</v>
      </c>
      <c r="E1048">
        <v>2011</v>
      </c>
    </row>
    <row r="1049" spans="1:5">
      <c r="A1049">
        <v>7430</v>
      </c>
      <c r="B1049" t="s">
        <v>1026</v>
      </c>
      <c r="C1049">
        <v>756</v>
      </c>
      <c r="D1049" t="s">
        <v>1307</v>
      </c>
      <c r="E1049">
        <v>2011</v>
      </c>
    </row>
    <row r="1050" spans="1:5">
      <c r="A1050">
        <v>7441</v>
      </c>
      <c r="B1050" t="s">
        <v>1027</v>
      </c>
      <c r="C1050">
        <v>740</v>
      </c>
      <c r="D1050" t="s">
        <v>1308</v>
      </c>
      <c r="E1050">
        <v>2011</v>
      </c>
    </row>
    <row r="1051" spans="1:5">
      <c r="A1051">
        <v>7441</v>
      </c>
      <c r="B1051" t="s">
        <v>1027</v>
      </c>
      <c r="C1051">
        <v>756</v>
      </c>
      <c r="D1051" t="s">
        <v>1307</v>
      </c>
      <c r="E1051">
        <v>2011</v>
      </c>
    </row>
    <row r="1052" spans="1:5">
      <c r="A1052">
        <v>7442</v>
      </c>
      <c r="B1052" t="s">
        <v>1028</v>
      </c>
      <c r="C1052">
        <v>740</v>
      </c>
      <c r="D1052" t="s">
        <v>1308</v>
      </c>
      <c r="E1052">
        <v>2011</v>
      </c>
    </row>
    <row r="1053" spans="1:5">
      <c r="A1053">
        <v>7442</v>
      </c>
      <c r="B1053" t="s">
        <v>1028</v>
      </c>
      <c r="C1053">
        <v>756</v>
      </c>
      <c r="D1053" t="s">
        <v>1307</v>
      </c>
      <c r="E1053">
        <v>2011</v>
      </c>
    </row>
    <row r="1054" spans="1:5">
      <c r="A1054">
        <v>7451</v>
      </c>
      <c r="B1054" t="s">
        <v>1029</v>
      </c>
      <c r="C1054">
        <v>657</v>
      </c>
      <c r="D1054" t="s">
        <v>1302</v>
      </c>
      <c r="E1054">
        <v>2011</v>
      </c>
    </row>
    <row r="1055" spans="1:5">
      <c r="A1055">
        <v>7451</v>
      </c>
      <c r="B1055" t="s">
        <v>1029</v>
      </c>
      <c r="C1055">
        <v>756</v>
      </c>
      <c r="D1055" t="s">
        <v>1307</v>
      </c>
      <c r="E1055">
        <v>2011</v>
      </c>
    </row>
    <row r="1056" spans="1:5">
      <c r="A1056">
        <v>7470</v>
      </c>
      <c r="B1056" t="s">
        <v>1030</v>
      </c>
      <c r="C1056">
        <v>657</v>
      </c>
      <c r="D1056" t="s">
        <v>1302</v>
      </c>
      <c r="E1056">
        <v>2011</v>
      </c>
    </row>
    <row r="1057" spans="1:5">
      <c r="A1057">
        <v>7470</v>
      </c>
      <c r="B1057" t="s">
        <v>1030</v>
      </c>
      <c r="C1057">
        <v>740</v>
      </c>
      <c r="D1057" t="s">
        <v>1308</v>
      </c>
      <c r="E1057">
        <v>2011</v>
      </c>
    </row>
    <row r="1058" spans="1:5">
      <c r="A1058">
        <v>7470</v>
      </c>
      <c r="B1058" t="s">
        <v>1030</v>
      </c>
      <c r="C1058">
        <v>791</v>
      </c>
      <c r="D1058" t="s">
        <v>1309</v>
      </c>
      <c r="E1058">
        <v>2011</v>
      </c>
    </row>
    <row r="1059" spans="1:5">
      <c r="A1059">
        <v>7480</v>
      </c>
      <c r="B1059" t="s">
        <v>1031</v>
      </c>
      <c r="C1059">
        <v>657</v>
      </c>
      <c r="D1059" t="s">
        <v>1302</v>
      </c>
      <c r="E1059">
        <v>2011</v>
      </c>
    </row>
    <row r="1060" spans="1:5">
      <c r="A1060">
        <v>7480</v>
      </c>
      <c r="B1060" t="s">
        <v>1031</v>
      </c>
      <c r="C1060">
        <v>760</v>
      </c>
      <c r="D1060" t="s">
        <v>1301</v>
      </c>
      <c r="E1060">
        <v>2011</v>
      </c>
    </row>
    <row r="1061" spans="1:5">
      <c r="A1061">
        <v>7490</v>
      </c>
      <c r="B1061" t="s">
        <v>1032</v>
      </c>
      <c r="C1061">
        <v>657</v>
      </c>
      <c r="D1061" t="s">
        <v>1302</v>
      </c>
      <c r="E1061">
        <v>2011</v>
      </c>
    </row>
    <row r="1062" spans="1:5">
      <c r="A1062">
        <v>7500</v>
      </c>
      <c r="B1062" t="s">
        <v>1033</v>
      </c>
      <c r="C1062">
        <v>657</v>
      </c>
      <c r="D1062" t="s">
        <v>1302</v>
      </c>
      <c r="E1062">
        <v>2011</v>
      </c>
    </row>
    <row r="1063" spans="1:5">
      <c r="A1063">
        <v>7500</v>
      </c>
      <c r="B1063" t="s">
        <v>1033</v>
      </c>
      <c r="C1063">
        <v>661</v>
      </c>
      <c r="D1063" t="s">
        <v>1303</v>
      </c>
      <c r="E1063">
        <v>2011</v>
      </c>
    </row>
    <row r="1064" spans="1:5">
      <c r="A1064">
        <v>7500</v>
      </c>
      <c r="B1064" t="s">
        <v>1033</v>
      </c>
      <c r="C1064">
        <v>671</v>
      </c>
      <c r="D1064" t="s">
        <v>1310</v>
      </c>
      <c r="E1064">
        <v>2011</v>
      </c>
    </row>
    <row r="1065" spans="1:5">
      <c r="A1065">
        <v>7540</v>
      </c>
      <c r="B1065" t="s">
        <v>1034</v>
      </c>
      <c r="C1065">
        <v>657</v>
      </c>
      <c r="D1065" t="s">
        <v>1302</v>
      </c>
      <c r="E1065">
        <v>2011</v>
      </c>
    </row>
    <row r="1066" spans="1:5">
      <c r="A1066">
        <v>7540</v>
      </c>
      <c r="B1066" t="s">
        <v>1034</v>
      </c>
      <c r="C1066">
        <v>661</v>
      </c>
      <c r="D1066" t="s">
        <v>1303</v>
      </c>
      <c r="E1066">
        <v>2011</v>
      </c>
    </row>
    <row r="1067" spans="1:5">
      <c r="A1067">
        <v>7540</v>
      </c>
      <c r="B1067" t="s">
        <v>1034</v>
      </c>
      <c r="C1067">
        <v>791</v>
      </c>
      <c r="D1067" t="s">
        <v>1309</v>
      </c>
      <c r="E1067">
        <v>2011</v>
      </c>
    </row>
    <row r="1068" spans="1:5">
      <c r="A1068">
        <v>7550</v>
      </c>
      <c r="B1068" t="s">
        <v>1035</v>
      </c>
      <c r="C1068">
        <v>657</v>
      </c>
      <c r="D1068" t="s">
        <v>1302</v>
      </c>
      <c r="E1068">
        <v>2011</v>
      </c>
    </row>
    <row r="1069" spans="1:5">
      <c r="A1069">
        <v>7560</v>
      </c>
      <c r="B1069" t="s">
        <v>1036</v>
      </c>
      <c r="C1069">
        <v>661</v>
      </c>
      <c r="D1069" t="s">
        <v>1303</v>
      </c>
      <c r="E1069">
        <v>2011</v>
      </c>
    </row>
    <row r="1070" spans="1:5">
      <c r="A1070">
        <v>7560</v>
      </c>
      <c r="B1070" t="s">
        <v>1036</v>
      </c>
      <c r="C1070">
        <v>671</v>
      </c>
      <c r="D1070" t="s">
        <v>1310</v>
      </c>
      <c r="E1070">
        <v>2011</v>
      </c>
    </row>
    <row r="1071" spans="1:5">
      <c r="A1071">
        <v>7570</v>
      </c>
      <c r="B1071" t="s">
        <v>1037</v>
      </c>
      <c r="C1071">
        <v>661</v>
      </c>
      <c r="D1071" t="s">
        <v>1303</v>
      </c>
      <c r="E1071">
        <v>2011</v>
      </c>
    </row>
    <row r="1072" spans="1:5">
      <c r="A1072">
        <v>7570</v>
      </c>
      <c r="B1072" t="s">
        <v>1037</v>
      </c>
      <c r="C1072">
        <v>665</v>
      </c>
      <c r="D1072" t="s">
        <v>1304</v>
      </c>
      <c r="E1072">
        <v>2011</v>
      </c>
    </row>
    <row r="1073" spans="1:5">
      <c r="A1073">
        <v>7600</v>
      </c>
      <c r="B1073" t="s">
        <v>1038</v>
      </c>
      <c r="C1073">
        <v>661</v>
      </c>
      <c r="D1073" t="s">
        <v>1303</v>
      </c>
      <c r="E1073">
        <v>2011</v>
      </c>
    </row>
    <row r="1074" spans="1:5">
      <c r="A1074">
        <v>7600</v>
      </c>
      <c r="B1074" t="s">
        <v>1038</v>
      </c>
      <c r="C1074">
        <v>665</v>
      </c>
      <c r="D1074" t="s">
        <v>1304</v>
      </c>
      <c r="E1074">
        <v>2011</v>
      </c>
    </row>
    <row r="1075" spans="1:5">
      <c r="A1075">
        <v>7600</v>
      </c>
      <c r="B1075" t="s">
        <v>1038</v>
      </c>
      <c r="C1075">
        <v>671</v>
      </c>
      <c r="D1075" t="s">
        <v>1310</v>
      </c>
      <c r="E1075">
        <v>2011</v>
      </c>
    </row>
    <row r="1076" spans="1:5">
      <c r="A1076">
        <v>7620</v>
      </c>
      <c r="B1076" t="s">
        <v>1039</v>
      </c>
      <c r="C1076">
        <v>665</v>
      </c>
      <c r="D1076" t="s">
        <v>1304</v>
      </c>
      <c r="E1076">
        <v>2011</v>
      </c>
    </row>
    <row r="1077" spans="1:5">
      <c r="A1077">
        <v>7650</v>
      </c>
      <c r="B1077" t="s">
        <v>1040</v>
      </c>
      <c r="C1077">
        <v>665</v>
      </c>
      <c r="D1077" t="s">
        <v>1304</v>
      </c>
      <c r="E1077">
        <v>2011</v>
      </c>
    </row>
    <row r="1078" spans="1:5">
      <c r="A1078">
        <v>7660</v>
      </c>
      <c r="B1078" t="s">
        <v>1041</v>
      </c>
      <c r="C1078">
        <v>665</v>
      </c>
      <c r="D1078" t="s">
        <v>1304</v>
      </c>
      <c r="E1078">
        <v>2011</v>
      </c>
    </row>
    <row r="1079" spans="1:5">
      <c r="A1079">
        <v>7660</v>
      </c>
      <c r="B1079" t="s">
        <v>1041</v>
      </c>
      <c r="C1079">
        <v>671</v>
      </c>
      <c r="D1079" t="s">
        <v>1310</v>
      </c>
      <c r="E1079">
        <v>2011</v>
      </c>
    </row>
    <row r="1080" spans="1:5">
      <c r="A1080">
        <v>7673</v>
      </c>
      <c r="B1080" t="s">
        <v>1042</v>
      </c>
      <c r="C1080">
        <v>665</v>
      </c>
      <c r="D1080" t="s">
        <v>1304</v>
      </c>
      <c r="E1080">
        <v>2011</v>
      </c>
    </row>
    <row r="1081" spans="1:5">
      <c r="A1081">
        <v>7680</v>
      </c>
      <c r="B1081" t="s">
        <v>1043</v>
      </c>
      <c r="C1081">
        <v>665</v>
      </c>
      <c r="D1081" t="s">
        <v>1304</v>
      </c>
      <c r="E1081">
        <v>2011</v>
      </c>
    </row>
    <row r="1082" spans="1:5">
      <c r="A1082">
        <v>7700</v>
      </c>
      <c r="B1082" t="s">
        <v>1044</v>
      </c>
      <c r="C1082">
        <v>787</v>
      </c>
      <c r="D1082" t="s">
        <v>1311</v>
      </c>
      <c r="E1082">
        <v>2011</v>
      </c>
    </row>
    <row r="1083" spans="1:5">
      <c r="A1083">
        <v>7730</v>
      </c>
      <c r="B1083" t="s">
        <v>1045</v>
      </c>
      <c r="C1083">
        <v>787</v>
      </c>
      <c r="D1083" t="s">
        <v>1311</v>
      </c>
      <c r="E1083">
        <v>2011</v>
      </c>
    </row>
    <row r="1084" spans="1:5">
      <c r="A1084">
        <v>7741</v>
      </c>
      <c r="B1084" t="s">
        <v>1046</v>
      </c>
      <c r="C1084">
        <v>787</v>
      </c>
      <c r="D1084" t="s">
        <v>1311</v>
      </c>
      <c r="E1084">
        <v>2011</v>
      </c>
    </row>
    <row r="1085" spans="1:5">
      <c r="A1085">
        <v>7742</v>
      </c>
      <c r="B1085" t="s">
        <v>1047</v>
      </c>
      <c r="C1085">
        <v>787</v>
      </c>
      <c r="D1085" t="s">
        <v>1311</v>
      </c>
      <c r="E1085">
        <v>2011</v>
      </c>
    </row>
    <row r="1086" spans="1:5">
      <c r="A1086">
        <v>7752</v>
      </c>
      <c r="B1086" t="s">
        <v>1048</v>
      </c>
      <c r="C1086">
        <v>787</v>
      </c>
      <c r="D1086" t="s">
        <v>1311</v>
      </c>
      <c r="E1086">
        <v>2011</v>
      </c>
    </row>
    <row r="1087" spans="1:5">
      <c r="A1087">
        <v>7755</v>
      </c>
      <c r="B1087" t="s">
        <v>1049</v>
      </c>
      <c r="C1087">
        <v>787</v>
      </c>
      <c r="D1087" t="s">
        <v>1311</v>
      </c>
      <c r="E1087">
        <v>2011</v>
      </c>
    </row>
    <row r="1088" spans="1:5">
      <c r="A1088">
        <v>7760</v>
      </c>
      <c r="B1088" t="s">
        <v>1050</v>
      </c>
      <c r="C1088">
        <v>787</v>
      </c>
      <c r="D1088" t="s">
        <v>1311</v>
      </c>
      <c r="E1088">
        <v>2011</v>
      </c>
    </row>
    <row r="1089" spans="1:5">
      <c r="A1089">
        <v>7760</v>
      </c>
      <c r="B1089" t="s">
        <v>1050</v>
      </c>
      <c r="C1089">
        <v>671</v>
      </c>
      <c r="D1089" t="s">
        <v>1310</v>
      </c>
      <c r="E1089">
        <v>2011</v>
      </c>
    </row>
    <row r="1090" spans="1:5">
      <c r="A1090">
        <v>7770</v>
      </c>
      <c r="B1090" t="s">
        <v>1051</v>
      </c>
      <c r="C1090">
        <v>787</v>
      </c>
      <c r="D1090" t="s">
        <v>1311</v>
      </c>
      <c r="E1090">
        <v>2011</v>
      </c>
    </row>
    <row r="1091" spans="1:5">
      <c r="A1091">
        <v>7790</v>
      </c>
      <c r="B1091" t="s">
        <v>1052</v>
      </c>
      <c r="C1091">
        <v>671</v>
      </c>
      <c r="D1091" t="s">
        <v>1310</v>
      </c>
      <c r="E1091">
        <v>2011</v>
      </c>
    </row>
    <row r="1092" spans="1:5">
      <c r="A1092">
        <v>7800</v>
      </c>
      <c r="B1092" t="s">
        <v>1053</v>
      </c>
      <c r="C1092">
        <v>661</v>
      </c>
      <c r="D1092" t="s">
        <v>1303</v>
      </c>
      <c r="E1092">
        <v>2011</v>
      </c>
    </row>
    <row r="1093" spans="1:5">
      <c r="A1093">
        <v>7800</v>
      </c>
      <c r="B1093" t="s">
        <v>1053</v>
      </c>
      <c r="C1093">
        <v>779</v>
      </c>
      <c r="D1093" t="s">
        <v>1312</v>
      </c>
      <c r="E1093">
        <v>2011</v>
      </c>
    </row>
    <row r="1094" spans="1:5">
      <c r="A1094">
        <v>7800</v>
      </c>
      <c r="B1094" t="s">
        <v>1053</v>
      </c>
      <c r="C1094">
        <v>791</v>
      </c>
      <c r="D1094" t="s">
        <v>1309</v>
      </c>
      <c r="E1094">
        <v>2011</v>
      </c>
    </row>
    <row r="1095" spans="1:5">
      <c r="A1095">
        <v>7830</v>
      </c>
      <c r="B1095" t="s">
        <v>1054</v>
      </c>
      <c r="C1095">
        <v>657</v>
      </c>
      <c r="D1095" t="s">
        <v>1302</v>
      </c>
      <c r="E1095">
        <v>2011</v>
      </c>
    </row>
    <row r="1096" spans="1:5">
      <c r="A1096">
        <v>7830</v>
      </c>
      <c r="B1096" t="s">
        <v>1054</v>
      </c>
      <c r="C1096">
        <v>661</v>
      </c>
      <c r="D1096" t="s">
        <v>1303</v>
      </c>
      <c r="E1096">
        <v>2011</v>
      </c>
    </row>
    <row r="1097" spans="1:5">
      <c r="A1097">
        <v>7830</v>
      </c>
      <c r="B1097" t="s">
        <v>1054</v>
      </c>
      <c r="C1097">
        <v>671</v>
      </c>
      <c r="D1097" t="s">
        <v>1310</v>
      </c>
      <c r="E1097">
        <v>2011</v>
      </c>
    </row>
    <row r="1098" spans="1:5">
      <c r="A1098">
        <v>7830</v>
      </c>
      <c r="B1098" t="s">
        <v>1054</v>
      </c>
      <c r="C1098">
        <v>779</v>
      </c>
      <c r="D1098" t="s">
        <v>1312</v>
      </c>
      <c r="E1098">
        <v>2011</v>
      </c>
    </row>
    <row r="1099" spans="1:5">
      <c r="A1099">
        <v>7840</v>
      </c>
      <c r="B1099" t="s">
        <v>1055</v>
      </c>
      <c r="C1099">
        <v>779</v>
      </c>
      <c r="D1099" t="s">
        <v>1312</v>
      </c>
      <c r="E1099">
        <v>2011</v>
      </c>
    </row>
    <row r="1100" spans="1:5">
      <c r="A1100">
        <v>7840</v>
      </c>
      <c r="B1100" t="s">
        <v>1055</v>
      </c>
      <c r="C1100">
        <v>791</v>
      </c>
      <c r="D1100" t="s">
        <v>1309</v>
      </c>
      <c r="E1100">
        <v>2011</v>
      </c>
    </row>
    <row r="1101" spans="1:5">
      <c r="A1101">
        <v>7850</v>
      </c>
      <c r="B1101" t="s">
        <v>1056</v>
      </c>
      <c r="C1101">
        <v>791</v>
      </c>
      <c r="D1101" t="s">
        <v>1309</v>
      </c>
      <c r="E1101">
        <v>2011</v>
      </c>
    </row>
    <row r="1102" spans="1:5">
      <c r="A1102">
        <v>7860</v>
      </c>
      <c r="B1102" t="s">
        <v>1057</v>
      </c>
      <c r="C1102">
        <v>779</v>
      </c>
      <c r="D1102" t="s">
        <v>1312</v>
      </c>
      <c r="E1102">
        <v>2011</v>
      </c>
    </row>
    <row r="1103" spans="1:5">
      <c r="A1103">
        <v>7870</v>
      </c>
      <c r="B1103" t="s">
        <v>1058</v>
      </c>
      <c r="C1103">
        <v>779</v>
      </c>
      <c r="D1103" t="s">
        <v>1312</v>
      </c>
      <c r="E1103">
        <v>2011</v>
      </c>
    </row>
    <row r="1104" spans="1:5">
      <c r="A1104">
        <v>7884</v>
      </c>
      <c r="B1104" t="s">
        <v>1059</v>
      </c>
      <c r="C1104">
        <v>779</v>
      </c>
      <c r="D1104" t="s">
        <v>1312</v>
      </c>
      <c r="E1104">
        <v>2011</v>
      </c>
    </row>
    <row r="1105" spans="1:5">
      <c r="A1105">
        <v>7900</v>
      </c>
      <c r="B1105" t="s">
        <v>1060</v>
      </c>
      <c r="C1105">
        <v>773</v>
      </c>
      <c r="D1105" t="s">
        <v>1313</v>
      </c>
      <c r="E1105">
        <v>2011</v>
      </c>
    </row>
    <row r="1106" spans="1:5">
      <c r="A1106">
        <v>7950</v>
      </c>
      <c r="B1106" t="s">
        <v>1061</v>
      </c>
      <c r="C1106">
        <v>773</v>
      </c>
      <c r="D1106" t="s">
        <v>1313</v>
      </c>
      <c r="E1106">
        <v>2011</v>
      </c>
    </row>
    <row r="1107" spans="1:5">
      <c r="A1107">
        <v>7960</v>
      </c>
      <c r="B1107" t="s">
        <v>1062</v>
      </c>
      <c r="C1107">
        <v>773</v>
      </c>
      <c r="D1107" t="s">
        <v>1313</v>
      </c>
      <c r="E1107">
        <v>2011</v>
      </c>
    </row>
    <row r="1108" spans="1:5">
      <c r="A1108">
        <v>7970</v>
      </c>
      <c r="B1108" t="s">
        <v>1063</v>
      </c>
      <c r="C1108">
        <v>773</v>
      </c>
      <c r="D1108" t="s">
        <v>1313</v>
      </c>
      <c r="E1108">
        <v>2011</v>
      </c>
    </row>
    <row r="1109" spans="1:5">
      <c r="A1109">
        <v>7980</v>
      </c>
      <c r="B1109" t="s">
        <v>1064</v>
      </c>
      <c r="C1109">
        <v>773</v>
      </c>
      <c r="D1109" t="s">
        <v>1313</v>
      </c>
      <c r="E1109">
        <v>2011</v>
      </c>
    </row>
    <row r="1110" spans="1:5">
      <c r="A1110">
        <v>7990</v>
      </c>
      <c r="B1110" t="s">
        <v>1065</v>
      </c>
      <c r="C1110">
        <v>773</v>
      </c>
      <c r="D1110" t="s">
        <v>1313</v>
      </c>
      <c r="E1110">
        <v>2011</v>
      </c>
    </row>
    <row r="1111" spans="1:5">
      <c r="A1111">
        <v>8000</v>
      </c>
      <c r="B1111" t="s">
        <v>1066</v>
      </c>
      <c r="C1111">
        <v>751</v>
      </c>
      <c r="D1111" t="s">
        <v>1314</v>
      </c>
      <c r="E1111">
        <v>2011</v>
      </c>
    </row>
    <row r="1112" spans="1:5">
      <c r="A1112">
        <v>8200</v>
      </c>
      <c r="B1112" t="s">
        <v>1067</v>
      </c>
      <c r="C1112">
        <v>751</v>
      </c>
      <c r="D1112" t="s">
        <v>1314</v>
      </c>
      <c r="E1112">
        <v>2011</v>
      </c>
    </row>
    <row r="1113" spans="1:5">
      <c r="A1113">
        <v>8210</v>
      </c>
      <c r="B1113" t="s">
        <v>1068</v>
      </c>
      <c r="C1113">
        <v>751</v>
      </c>
      <c r="D1113" t="s">
        <v>1314</v>
      </c>
      <c r="E1113">
        <v>2011</v>
      </c>
    </row>
    <row r="1114" spans="1:5">
      <c r="A1114">
        <v>8220</v>
      </c>
      <c r="B1114" t="s">
        <v>1069</v>
      </c>
      <c r="C1114">
        <v>751</v>
      </c>
      <c r="D1114" t="s">
        <v>1314</v>
      </c>
      <c r="E1114">
        <v>2011</v>
      </c>
    </row>
    <row r="1115" spans="1:5">
      <c r="A1115">
        <v>8230</v>
      </c>
      <c r="B1115" t="s">
        <v>1071</v>
      </c>
      <c r="C1115">
        <v>751</v>
      </c>
      <c r="D1115" t="s">
        <v>1314</v>
      </c>
      <c r="E1115">
        <v>2011</v>
      </c>
    </row>
    <row r="1116" spans="1:5">
      <c r="A1116">
        <v>8240</v>
      </c>
      <c r="B1116" t="s">
        <v>1072</v>
      </c>
      <c r="C1116">
        <v>751</v>
      </c>
      <c r="D1116" t="s">
        <v>1314</v>
      </c>
      <c r="E1116">
        <v>2011</v>
      </c>
    </row>
    <row r="1117" spans="1:5">
      <c r="A1117">
        <v>8245</v>
      </c>
      <c r="B1117" t="s">
        <v>1070</v>
      </c>
      <c r="C1117">
        <v>751</v>
      </c>
      <c r="D1117" t="s">
        <v>1314</v>
      </c>
      <c r="E1117">
        <v>2011</v>
      </c>
    </row>
    <row r="1118" spans="1:5">
      <c r="A1118">
        <v>8250</v>
      </c>
      <c r="B1118" t="s">
        <v>1073</v>
      </c>
      <c r="C1118">
        <v>751</v>
      </c>
      <c r="D1118" t="s">
        <v>1314</v>
      </c>
      <c r="E1118">
        <v>2011</v>
      </c>
    </row>
    <row r="1119" spans="1:5">
      <c r="A1119">
        <v>8260</v>
      </c>
      <c r="B1119" t="s">
        <v>1074</v>
      </c>
      <c r="C1119">
        <v>751</v>
      </c>
      <c r="D1119" t="s">
        <v>1314</v>
      </c>
      <c r="E1119">
        <v>2011</v>
      </c>
    </row>
    <row r="1120" spans="1:5">
      <c r="A1120">
        <v>8270</v>
      </c>
      <c r="B1120" t="s">
        <v>1075</v>
      </c>
      <c r="C1120">
        <v>751</v>
      </c>
      <c r="D1120" t="s">
        <v>1314</v>
      </c>
      <c r="E1120">
        <v>2011</v>
      </c>
    </row>
    <row r="1121" spans="1:5">
      <c r="A1121">
        <v>8300</v>
      </c>
      <c r="B1121" t="s">
        <v>1076</v>
      </c>
      <c r="C1121">
        <v>727</v>
      </c>
      <c r="D1121" t="s">
        <v>1315</v>
      </c>
      <c r="E1121">
        <v>2011</v>
      </c>
    </row>
    <row r="1122" spans="1:5">
      <c r="A1122">
        <v>8300</v>
      </c>
      <c r="B1122" t="s">
        <v>1076</v>
      </c>
      <c r="C1122">
        <v>751</v>
      </c>
      <c r="D1122" t="s">
        <v>1314</v>
      </c>
      <c r="E1122">
        <v>2011</v>
      </c>
    </row>
    <row r="1123" spans="1:5">
      <c r="A1123">
        <v>8305</v>
      </c>
      <c r="B1123" t="s">
        <v>1077</v>
      </c>
      <c r="C1123">
        <v>741</v>
      </c>
      <c r="D1123" t="s">
        <v>1316</v>
      </c>
      <c r="E1123">
        <v>2011</v>
      </c>
    </row>
    <row r="1124" spans="1:5">
      <c r="A1124">
        <v>8310</v>
      </c>
      <c r="B1124" t="s">
        <v>1078</v>
      </c>
      <c r="C1124">
        <v>751</v>
      </c>
      <c r="D1124" t="s">
        <v>1314</v>
      </c>
      <c r="E1124">
        <v>2011</v>
      </c>
    </row>
    <row r="1125" spans="1:5">
      <c r="A1125">
        <v>8320</v>
      </c>
      <c r="B1125" t="s">
        <v>1079</v>
      </c>
      <c r="C1125">
        <v>751</v>
      </c>
      <c r="D1125" t="s">
        <v>1314</v>
      </c>
      <c r="E1125">
        <v>2011</v>
      </c>
    </row>
    <row r="1126" spans="1:5">
      <c r="A1126">
        <v>8330</v>
      </c>
      <c r="B1126" t="s">
        <v>1080</v>
      </c>
      <c r="C1126">
        <v>751</v>
      </c>
      <c r="D1126" t="s">
        <v>1314</v>
      </c>
      <c r="E1126">
        <v>2011</v>
      </c>
    </row>
    <row r="1127" spans="1:5">
      <c r="A1127">
        <v>8340</v>
      </c>
      <c r="B1127" t="s">
        <v>1081</v>
      </c>
      <c r="C1127">
        <v>727</v>
      </c>
      <c r="D1127" t="s">
        <v>1315</v>
      </c>
      <c r="E1127">
        <v>2011</v>
      </c>
    </row>
    <row r="1128" spans="1:5">
      <c r="A1128">
        <v>8340</v>
      </c>
      <c r="B1128" t="s">
        <v>1081</v>
      </c>
      <c r="C1128">
        <v>751</v>
      </c>
      <c r="D1128" t="s">
        <v>1314</v>
      </c>
      <c r="E1128">
        <v>2011</v>
      </c>
    </row>
    <row r="1129" spans="1:5">
      <c r="A1129">
        <v>8350</v>
      </c>
      <c r="B1129" t="s">
        <v>1082</v>
      </c>
      <c r="C1129">
        <v>727</v>
      </c>
      <c r="D1129" t="s">
        <v>1315</v>
      </c>
      <c r="E1129">
        <v>2011</v>
      </c>
    </row>
    <row r="1130" spans="1:5">
      <c r="A1130">
        <v>8355</v>
      </c>
      <c r="B1130" t="s">
        <v>1083</v>
      </c>
      <c r="C1130">
        <v>751</v>
      </c>
      <c r="D1130" t="s">
        <v>1314</v>
      </c>
      <c r="E1130">
        <v>2011</v>
      </c>
    </row>
    <row r="1131" spans="1:5">
      <c r="A1131">
        <v>8361</v>
      </c>
      <c r="B1131" t="s">
        <v>1084</v>
      </c>
      <c r="C1131">
        <v>751</v>
      </c>
      <c r="D1131" t="s">
        <v>1314</v>
      </c>
      <c r="E1131">
        <v>2011</v>
      </c>
    </row>
    <row r="1132" spans="1:5">
      <c r="A1132">
        <v>8362</v>
      </c>
      <c r="B1132" t="s">
        <v>1085</v>
      </c>
      <c r="C1132">
        <v>746</v>
      </c>
      <c r="D1132" t="s">
        <v>1317</v>
      </c>
      <c r="E1132">
        <v>2011</v>
      </c>
    </row>
    <row r="1133" spans="1:5">
      <c r="A1133">
        <v>8362</v>
      </c>
      <c r="B1133" t="s">
        <v>1085</v>
      </c>
      <c r="C1133">
        <v>751</v>
      </c>
      <c r="D1133" t="s">
        <v>1314</v>
      </c>
      <c r="E1133">
        <v>2011</v>
      </c>
    </row>
    <row r="1134" spans="1:5">
      <c r="A1134">
        <v>8370</v>
      </c>
      <c r="B1134" t="s">
        <v>1086</v>
      </c>
      <c r="C1134">
        <v>710</v>
      </c>
      <c r="D1134" t="s">
        <v>1318</v>
      </c>
      <c r="E1134">
        <v>2011</v>
      </c>
    </row>
    <row r="1135" spans="1:5">
      <c r="A1135">
        <v>8380</v>
      </c>
      <c r="B1135" t="s">
        <v>1087</v>
      </c>
      <c r="C1135">
        <v>710</v>
      </c>
      <c r="D1135" t="s">
        <v>1318</v>
      </c>
      <c r="E1135">
        <v>2011</v>
      </c>
    </row>
    <row r="1136" spans="1:5">
      <c r="A1136">
        <v>8380</v>
      </c>
      <c r="B1136" t="s">
        <v>1087</v>
      </c>
      <c r="C1136">
        <v>751</v>
      </c>
      <c r="D1136" t="s">
        <v>1314</v>
      </c>
      <c r="E1136">
        <v>2011</v>
      </c>
    </row>
    <row r="1137" spans="1:5">
      <c r="A1137">
        <v>8381</v>
      </c>
      <c r="B1137" t="s">
        <v>1088</v>
      </c>
      <c r="C1137">
        <v>751</v>
      </c>
      <c r="D1137" t="s">
        <v>1314</v>
      </c>
      <c r="E1137">
        <v>2011</v>
      </c>
    </row>
    <row r="1138" spans="1:5">
      <c r="A1138">
        <v>8382</v>
      </c>
      <c r="B1138" t="s">
        <v>1089</v>
      </c>
      <c r="C1138">
        <v>710</v>
      </c>
      <c r="D1138" t="s">
        <v>1318</v>
      </c>
      <c r="E1138">
        <v>2011</v>
      </c>
    </row>
    <row r="1139" spans="1:5">
      <c r="A1139">
        <v>8382</v>
      </c>
      <c r="B1139" t="s">
        <v>1089</v>
      </c>
      <c r="C1139">
        <v>751</v>
      </c>
      <c r="D1139" t="s">
        <v>1314</v>
      </c>
      <c r="E1139">
        <v>2011</v>
      </c>
    </row>
    <row r="1140" spans="1:5">
      <c r="A1140">
        <v>8400</v>
      </c>
      <c r="B1140" t="s">
        <v>1090</v>
      </c>
      <c r="C1140">
        <v>706</v>
      </c>
      <c r="D1140" t="s">
        <v>1319</v>
      </c>
      <c r="E1140">
        <v>2011</v>
      </c>
    </row>
    <row r="1141" spans="1:5">
      <c r="A1141">
        <v>8410</v>
      </c>
      <c r="B1141" t="s">
        <v>1091</v>
      </c>
      <c r="C1141">
        <v>706</v>
      </c>
      <c r="D1141" t="s">
        <v>1319</v>
      </c>
      <c r="E1141">
        <v>2011</v>
      </c>
    </row>
    <row r="1142" spans="1:5">
      <c r="A1142">
        <v>8420</v>
      </c>
      <c r="B1142" t="s">
        <v>1092</v>
      </c>
      <c r="C1142">
        <v>706</v>
      </c>
      <c r="D1142" t="s">
        <v>1319</v>
      </c>
      <c r="E1142">
        <v>2011</v>
      </c>
    </row>
    <row r="1143" spans="1:5">
      <c r="A1143">
        <v>8444</v>
      </c>
      <c r="B1143" t="s">
        <v>1093</v>
      </c>
      <c r="C1143">
        <v>706</v>
      </c>
      <c r="D1143" t="s">
        <v>1319</v>
      </c>
      <c r="E1143">
        <v>2011</v>
      </c>
    </row>
    <row r="1144" spans="1:5">
      <c r="A1144">
        <v>8444</v>
      </c>
      <c r="B1144" t="s">
        <v>1093</v>
      </c>
      <c r="C1144">
        <v>707</v>
      </c>
      <c r="D1144" t="s">
        <v>1320</v>
      </c>
      <c r="E1144">
        <v>2011</v>
      </c>
    </row>
    <row r="1145" spans="1:5">
      <c r="A1145">
        <v>8450</v>
      </c>
      <c r="B1145" t="s">
        <v>1094</v>
      </c>
      <c r="C1145">
        <v>710</v>
      </c>
      <c r="D1145" t="s">
        <v>1318</v>
      </c>
      <c r="E1145">
        <v>2011</v>
      </c>
    </row>
    <row r="1146" spans="1:5">
      <c r="A1146">
        <v>8450</v>
      </c>
      <c r="B1146" t="s">
        <v>1094</v>
      </c>
      <c r="C1146">
        <v>740</v>
      </c>
      <c r="D1146" t="s">
        <v>1308</v>
      </c>
      <c r="E1146">
        <v>2011</v>
      </c>
    </row>
    <row r="1147" spans="1:5">
      <c r="A1147">
        <v>8462</v>
      </c>
      <c r="B1147" t="s">
        <v>1095</v>
      </c>
      <c r="C1147">
        <v>751</v>
      </c>
      <c r="D1147" t="s">
        <v>1314</v>
      </c>
      <c r="E1147">
        <v>2011</v>
      </c>
    </row>
    <row r="1148" spans="1:5">
      <c r="A1148">
        <v>8464</v>
      </c>
      <c r="B1148" t="s">
        <v>1096</v>
      </c>
      <c r="C1148">
        <v>746</v>
      </c>
      <c r="D1148" t="s">
        <v>1317</v>
      </c>
      <c r="E1148">
        <v>2011</v>
      </c>
    </row>
    <row r="1149" spans="1:5">
      <c r="A1149">
        <v>8464</v>
      </c>
      <c r="B1149" t="s">
        <v>1096</v>
      </c>
      <c r="C1149">
        <v>751</v>
      </c>
      <c r="D1149" t="s">
        <v>1314</v>
      </c>
      <c r="E1149">
        <v>2011</v>
      </c>
    </row>
    <row r="1150" spans="1:5">
      <c r="A1150">
        <v>8471</v>
      </c>
      <c r="B1150" t="s">
        <v>1097</v>
      </c>
      <c r="C1150">
        <v>710</v>
      </c>
      <c r="D1150" t="s">
        <v>1318</v>
      </c>
      <c r="E1150">
        <v>2011</v>
      </c>
    </row>
    <row r="1151" spans="1:5">
      <c r="A1151">
        <v>8471</v>
      </c>
      <c r="B1151" t="s">
        <v>1097</v>
      </c>
      <c r="C1151">
        <v>746</v>
      </c>
      <c r="D1151" t="s">
        <v>1317</v>
      </c>
      <c r="E1151">
        <v>2011</v>
      </c>
    </row>
    <row r="1152" spans="1:5">
      <c r="A1152">
        <v>8471</v>
      </c>
      <c r="B1152" t="s">
        <v>1097</v>
      </c>
      <c r="C1152">
        <v>751</v>
      </c>
      <c r="D1152" t="s">
        <v>1314</v>
      </c>
      <c r="E1152">
        <v>2011</v>
      </c>
    </row>
    <row r="1153" spans="1:5">
      <c r="A1153">
        <v>8472</v>
      </c>
      <c r="B1153" t="s">
        <v>1098</v>
      </c>
      <c r="C1153">
        <v>710</v>
      </c>
      <c r="D1153" t="s">
        <v>1318</v>
      </c>
      <c r="E1153">
        <v>2011</v>
      </c>
    </row>
    <row r="1154" spans="1:5">
      <c r="A1154">
        <v>8472</v>
      </c>
      <c r="B1154" t="s">
        <v>1098</v>
      </c>
      <c r="C1154">
        <v>740</v>
      </c>
      <c r="D1154" t="s">
        <v>1308</v>
      </c>
      <c r="E1154">
        <v>2011</v>
      </c>
    </row>
    <row r="1155" spans="1:5">
      <c r="A1155">
        <v>8472</v>
      </c>
      <c r="B1155" t="s">
        <v>1098</v>
      </c>
      <c r="C1155">
        <v>746</v>
      </c>
      <c r="D1155" t="s">
        <v>1317</v>
      </c>
      <c r="E1155">
        <v>2011</v>
      </c>
    </row>
    <row r="1156" spans="1:5">
      <c r="A1156">
        <v>8500</v>
      </c>
      <c r="B1156" t="s">
        <v>1099</v>
      </c>
      <c r="C1156">
        <v>707</v>
      </c>
      <c r="D1156" t="s">
        <v>1320</v>
      </c>
      <c r="E1156">
        <v>2011</v>
      </c>
    </row>
    <row r="1157" spans="1:5">
      <c r="A1157">
        <v>8520</v>
      </c>
      <c r="B1157" t="s">
        <v>1100</v>
      </c>
      <c r="C1157">
        <v>751</v>
      </c>
      <c r="D1157" t="s">
        <v>1314</v>
      </c>
      <c r="E1157">
        <v>2011</v>
      </c>
    </row>
    <row r="1158" spans="1:5">
      <c r="A1158">
        <v>8530</v>
      </c>
      <c r="B1158" t="s">
        <v>1101</v>
      </c>
      <c r="C1158">
        <v>751</v>
      </c>
      <c r="D1158" t="s">
        <v>1314</v>
      </c>
      <c r="E1158">
        <v>2011</v>
      </c>
    </row>
    <row r="1159" spans="1:5">
      <c r="A1159">
        <v>8541</v>
      </c>
      <c r="B1159" t="s">
        <v>1102</v>
      </c>
      <c r="C1159">
        <v>751</v>
      </c>
      <c r="D1159" t="s">
        <v>1314</v>
      </c>
      <c r="E1159">
        <v>2011</v>
      </c>
    </row>
    <row r="1160" spans="1:5">
      <c r="A1160">
        <v>8543</v>
      </c>
      <c r="B1160" t="s">
        <v>1103</v>
      </c>
      <c r="C1160">
        <v>706</v>
      </c>
      <c r="D1160" t="s">
        <v>1319</v>
      </c>
      <c r="E1160">
        <v>2011</v>
      </c>
    </row>
    <row r="1161" spans="1:5">
      <c r="A1161">
        <v>8543</v>
      </c>
      <c r="B1161" t="s">
        <v>1103</v>
      </c>
      <c r="C1161">
        <v>751</v>
      </c>
      <c r="D1161" t="s">
        <v>1314</v>
      </c>
      <c r="E1161">
        <v>2011</v>
      </c>
    </row>
    <row r="1162" spans="1:5">
      <c r="A1162">
        <v>8544</v>
      </c>
      <c r="B1162" t="s">
        <v>1104</v>
      </c>
      <c r="C1162">
        <v>706</v>
      </c>
      <c r="D1162" t="s">
        <v>1319</v>
      </c>
      <c r="E1162">
        <v>2011</v>
      </c>
    </row>
    <row r="1163" spans="1:5">
      <c r="A1163">
        <v>8550</v>
      </c>
      <c r="B1163" t="s">
        <v>1105</v>
      </c>
      <c r="C1163">
        <v>706</v>
      </c>
      <c r="D1163" t="s">
        <v>1319</v>
      </c>
      <c r="E1163">
        <v>2011</v>
      </c>
    </row>
    <row r="1164" spans="1:5">
      <c r="A1164">
        <v>8550</v>
      </c>
      <c r="B1164" t="s">
        <v>1105</v>
      </c>
      <c r="C1164">
        <v>707</v>
      </c>
      <c r="D1164" t="s">
        <v>1320</v>
      </c>
      <c r="E1164">
        <v>2011</v>
      </c>
    </row>
    <row r="1165" spans="1:5">
      <c r="A1165">
        <v>8560</v>
      </c>
      <c r="B1165" t="s">
        <v>1106</v>
      </c>
      <c r="C1165">
        <v>706</v>
      </c>
      <c r="D1165" t="s">
        <v>1319</v>
      </c>
      <c r="E1165">
        <v>2011</v>
      </c>
    </row>
    <row r="1166" spans="1:5">
      <c r="A1166">
        <v>8560</v>
      </c>
      <c r="B1166" t="s">
        <v>1106</v>
      </c>
      <c r="C1166">
        <v>707</v>
      </c>
      <c r="D1166" t="s">
        <v>1320</v>
      </c>
      <c r="E1166">
        <v>2011</v>
      </c>
    </row>
    <row r="1167" spans="1:5">
      <c r="A1167">
        <v>8570</v>
      </c>
      <c r="B1167" t="s">
        <v>1107</v>
      </c>
      <c r="C1167">
        <v>706</v>
      </c>
      <c r="D1167" t="s">
        <v>1319</v>
      </c>
      <c r="E1167">
        <v>2011</v>
      </c>
    </row>
    <row r="1168" spans="1:5">
      <c r="A1168">
        <v>8570</v>
      </c>
      <c r="B1168" t="s">
        <v>1107</v>
      </c>
      <c r="C1168">
        <v>707</v>
      </c>
      <c r="D1168" t="s">
        <v>1320</v>
      </c>
      <c r="E1168">
        <v>2011</v>
      </c>
    </row>
    <row r="1169" spans="1:5">
      <c r="A1169">
        <v>8581</v>
      </c>
      <c r="B1169" t="s">
        <v>1108</v>
      </c>
      <c r="C1169">
        <v>706</v>
      </c>
      <c r="D1169" t="s">
        <v>1319</v>
      </c>
      <c r="E1169">
        <v>2011</v>
      </c>
    </row>
    <row r="1170" spans="1:5">
      <c r="A1170">
        <v>8581</v>
      </c>
      <c r="B1170" t="s">
        <v>1108</v>
      </c>
      <c r="C1170">
        <v>707</v>
      </c>
      <c r="D1170" t="s">
        <v>1320</v>
      </c>
      <c r="E1170">
        <v>2011</v>
      </c>
    </row>
    <row r="1171" spans="1:5">
      <c r="A1171">
        <v>8585</v>
      </c>
      <c r="B1171" t="s">
        <v>1109</v>
      </c>
      <c r="C1171">
        <v>707</v>
      </c>
      <c r="D1171" t="s">
        <v>1320</v>
      </c>
      <c r="E1171">
        <v>2011</v>
      </c>
    </row>
    <row r="1172" spans="1:5">
      <c r="A1172">
        <v>8586</v>
      </c>
      <c r="B1172" t="s">
        <v>1110</v>
      </c>
      <c r="C1172">
        <v>707</v>
      </c>
      <c r="D1172" t="s">
        <v>1320</v>
      </c>
      <c r="E1172">
        <v>2011</v>
      </c>
    </row>
    <row r="1173" spans="1:5">
      <c r="A1173">
        <v>8592</v>
      </c>
      <c r="B1173" t="s">
        <v>1111</v>
      </c>
      <c r="C1173">
        <v>707</v>
      </c>
      <c r="D1173" t="s">
        <v>1320</v>
      </c>
      <c r="E1173">
        <v>2011</v>
      </c>
    </row>
    <row r="1174" spans="1:5">
      <c r="A1174">
        <v>8600</v>
      </c>
      <c r="B1174" t="s">
        <v>1112</v>
      </c>
      <c r="C1174">
        <v>740</v>
      </c>
      <c r="D1174" t="s">
        <v>1308</v>
      </c>
      <c r="E1174">
        <v>2011</v>
      </c>
    </row>
    <row r="1175" spans="1:5">
      <c r="A1175">
        <v>8600</v>
      </c>
      <c r="B1175" t="s">
        <v>1112</v>
      </c>
      <c r="C1175">
        <v>746</v>
      </c>
      <c r="D1175" t="s">
        <v>1317</v>
      </c>
      <c r="E1175">
        <v>2011</v>
      </c>
    </row>
    <row r="1176" spans="1:5">
      <c r="A1176">
        <v>8600</v>
      </c>
      <c r="B1176" t="s">
        <v>1112</v>
      </c>
      <c r="C1176">
        <v>756</v>
      </c>
      <c r="D1176" t="s">
        <v>1307</v>
      </c>
      <c r="E1176">
        <v>2011</v>
      </c>
    </row>
    <row r="1177" spans="1:5">
      <c r="A1177">
        <v>8620</v>
      </c>
      <c r="B1177" t="s">
        <v>1113</v>
      </c>
      <c r="C1177">
        <v>740</v>
      </c>
      <c r="D1177" t="s">
        <v>1308</v>
      </c>
      <c r="E1177">
        <v>2011</v>
      </c>
    </row>
    <row r="1178" spans="1:5">
      <c r="A1178">
        <v>8620</v>
      </c>
      <c r="B1178" t="s">
        <v>1113</v>
      </c>
      <c r="C1178">
        <v>791</v>
      </c>
      <c r="D1178" t="s">
        <v>1309</v>
      </c>
      <c r="E1178">
        <v>2011</v>
      </c>
    </row>
    <row r="1179" spans="1:5">
      <c r="A1179">
        <v>8632</v>
      </c>
      <c r="B1179" t="s">
        <v>1114</v>
      </c>
      <c r="C1179">
        <v>740</v>
      </c>
      <c r="D1179" t="s">
        <v>1308</v>
      </c>
      <c r="E1179">
        <v>2011</v>
      </c>
    </row>
    <row r="1180" spans="1:5">
      <c r="A1180">
        <v>8641</v>
      </c>
      <c r="B1180" t="s">
        <v>1115</v>
      </c>
      <c r="C1180">
        <v>710</v>
      </c>
      <c r="D1180" t="s">
        <v>1318</v>
      </c>
      <c r="E1180">
        <v>2011</v>
      </c>
    </row>
    <row r="1181" spans="1:5">
      <c r="A1181">
        <v>8641</v>
      </c>
      <c r="B1181" t="s">
        <v>1115</v>
      </c>
      <c r="C1181">
        <v>740</v>
      </c>
      <c r="D1181" t="s">
        <v>1308</v>
      </c>
      <c r="E1181">
        <v>2011</v>
      </c>
    </row>
    <row r="1182" spans="1:5">
      <c r="A1182">
        <v>8643</v>
      </c>
      <c r="B1182" t="s">
        <v>1116</v>
      </c>
      <c r="C1182">
        <v>740</v>
      </c>
      <c r="D1182" t="s">
        <v>1308</v>
      </c>
      <c r="E1182">
        <v>2011</v>
      </c>
    </row>
    <row r="1183" spans="1:5">
      <c r="A1183">
        <v>8643</v>
      </c>
      <c r="B1183" t="s">
        <v>1116</v>
      </c>
      <c r="C1183">
        <v>791</v>
      </c>
      <c r="D1183" t="s">
        <v>1309</v>
      </c>
      <c r="E1183">
        <v>2011</v>
      </c>
    </row>
    <row r="1184" spans="1:5">
      <c r="A1184">
        <v>8653</v>
      </c>
      <c r="B1184" t="s">
        <v>1117</v>
      </c>
      <c r="C1184">
        <v>740</v>
      </c>
      <c r="D1184" t="s">
        <v>1308</v>
      </c>
      <c r="E1184">
        <v>2011</v>
      </c>
    </row>
    <row r="1185" spans="1:5">
      <c r="A1185">
        <v>8654</v>
      </c>
      <c r="B1185" t="s">
        <v>1118</v>
      </c>
      <c r="C1185">
        <v>615</v>
      </c>
      <c r="D1185" t="s">
        <v>1321</v>
      </c>
      <c r="E1185">
        <v>2011</v>
      </c>
    </row>
    <row r="1186" spans="1:5">
      <c r="A1186">
        <v>8654</v>
      </c>
      <c r="B1186" t="s">
        <v>1118</v>
      </c>
      <c r="C1186">
        <v>740</v>
      </c>
      <c r="D1186" t="s">
        <v>1308</v>
      </c>
      <c r="E1186">
        <v>2011</v>
      </c>
    </row>
    <row r="1187" spans="1:5">
      <c r="A1187">
        <v>8654</v>
      </c>
      <c r="B1187" t="s">
        <v>1118</v>
      </c>
      <c r="C1187">
        <v>756</v>
      </c>
      <c r="D1187" t="s">
        <v>1307</v>
      </c>
      <c r="E1187">
        <v>2011</v>
      </c>
    </row>
    <row r="1188" spans="1:5">
      <c r="A1188">
        <v>8660</v>
      </c>
      <c r="B1188" t="s">
        <v>1119</v>
      </c>
      <c r="C1188">
        <v>615</v>
      </c>
      <c r="D1188" t="s">
        <v>1321</v>
      </c>
      <c r="E1188">
        <v>2011</v>
      </c>
    </row>
    <row r="1189" spans="1:5">
      <c r="A1189">
        <v>8660</v>
      </c>
      <c r="B1189" t="s">
        <v>1119</v>
      </c>
      <c r="C1189">
        <v>727</v>
      </c>
      <c r="D1189" t="s">
        <v>1315</v>
      </c>
      <c r="E1189">
        <v>2011</v>
      </c>
    </row>
    <row r="1190" spans="1:5">
      <c r="A1190">
        <v>8660</v>
      </c>
      <c r="B1190" t="s">
        <v>1119</v>
      </c>
      <c r="C1190">
        <v>746</v>
      </c>
      <c r="D1190" t="s">
        <v>1317</v>
      </c>
      <c r="E1190">
        <v>2011</v>
      </c>
    </row>
    <row r="1191" spans="1:5">
      <c r="A1191">
        <v>8660</v>
      </c>
      <c r="B1191" t="s">
        <v>1119</v>
      </c>
      <c r="C1191">
        <v>751</v>
      </c>
      <c r="D1191" t="s">
        <v>1314</v>
      </c>
      <c r="E1191">
        <v>2011</v>
      </c>
    </row>
    <row r="1192" spans="1:5">
      <c r="A1192">
        <v>8670</v>
      </c>
      <c r="B1192" t="s">
        <v>1120</v>
      </c>
      <c r="C1192">
        <v>746</v>
      </c>
      <c r="D1192" t="s">
        <v>1317</v>
      </c>
      <c r="E1192">
        <v>2011</v>
      </c>
    </row>
    <row r="1193" spans="1:5">
      <c r="A1193">
        <v>8680</v>
      </c>
      <c r="B1193" t="s">
        <v>1121</v>
      </c>
      <c r="C1193">
        <v>615</v>
      </c>
      <c r="D1193" t="s">
        <v>1321</v>
      </c>
      <c r="E1193">
        <v>2011</v>
      </c>
    </row>
    <row r="1194" spans="1:5">
      <c r="A1194">
        <v>8680</v>
      </c>
      <c r="B1194" t="s">
        <v>1121</v>
      </c>
      <c r="C1194">
        <v>740</v>
      </c>
      <c r="D1194" t="s">
        <v>1308</v>
      </c>
      <c r="E1194">
        <v>2011</v>
      </c>
    </row>
    <row r="1195" spans="1:5">
      <c r="A1195">
        <v>8680</v>
      </c>
      <c r="B1195" t="s">
        <v>1121</v>
      </c>
      <c r="C1195">
        <v>746</v>
      </c>
      <c r="D1195" t="s">
        <v>1317</v>
      </c>
      <c r="E1195">
        <v>2011</v>
      </c>
    </row>
    <row r="1196" spans="1:5">
      <c r="A1196">
        <v>8700</v>
      </c>
      <c r="B1196" t="s">
        <v>1122</v>
      </c>
      <c r="C1196">
        <v>615</v>
      </c>
      <c r="D1196" t="s">
        <v>1321</v>
      </c>
      <c r="E1196">
        <v>2011</v>
      </c>
    </row>
    <row r="1197" spans="1:5">
      <c r="A1197">
        <v>8700</v>
      </c>
      <c r="B1197" t="s">
        <v>1122</v>
      </c>
      <c r="C1197">
        <v>766</v>
      </c>
      <c r="D1197" t="s">
        <v>1306</v>
      </c>
      <c r="E1197">
        <v>2011</v>
      </c>
    </row>
    <row r="1198" spans="1:5">
      <c r="A1198">
        <v>8721</v>
      </c>
      <c r="B1198" t="s">
        <v>1123</v>
      </c>
      <c r="C1198">
        <v>766</v>
      </c>
      <c r="D1198" t="s">
        <v>1306</v>
      </c>
      <c r="E1198">
        <v>2011</v>
      </c>
    </row>
    <row r="1199" spans="1:5">
      <c r="A1199">
        <v>8722</v>
      </c>
      <c r="B1199" t="s">
        <v>1124</v>
      </c>
      <c r="C1199">
        <v>766</v>
      </c>
      <c r="D1199" t="s">
        <v>1306</v>
      </c>
      <c r="E1199">
        <v>2011</v>
      </c>
    </row>
    <row r="1200" spans="1:5">
      <c r="A1200">
        <v>8723</v>
      </c>
      <c r="B1200" t="s">
        <v>1125</v>
      </c>
      <c r="C1200">
        <v>766</v>
      </c>
      <c r="D1200" t="s">
        <v>1306</v>
      </c>
      <c r="E1200">
        <v>2011</v>
      </c>
    </row>
    <row r="1201" spans="1:5">
      <c r="A1201">
        <v>8732</v>
      </c>
      <c r="B1201" t="s">
        <v>1126</v>
      </c>
      <c r="C1201">
        <v>615</v>
      </c>
      <c r="D1201" t="s">
        <v>1321</v>
      </c>
      <c r="E1201">
        <v>2011</v>
      </c>
    </row>
    <row r="1202" spans="1:5">
      <c r="A1202">
        <v>8740</v>
      </c>
      <c r="B1202" t="s">
        <v>1127</v>
      </c>
      <c r="C1202">
        <v>615</v>
      </c>
      <c r="D1202" t="s">
        <v>1321</v>
      </c>
      <c r="E1202">
        <v>2011</v>
      </c>
    </row>
    <row r="1203" spans="1:5">
      <c r="A1203">
        <v>8740</v>
      </c>
      <c r="B1203" t="s">
        <v>1127</v>
      </c>
      <c r="C1203">
        <v>740</v>
      </c>
      <c r="D1203" t="s">
        <v>1308</v>
      </c>
      <c r="E1203">
        <v>2011</v>
      </c>
    </row>
    <row r="1204" spans="1:5">
      <c r="A1204">
        <v>8751</v>
      </c>
      <c r="B1204" t="s">
        <v>1128</v>
      </c>
      <c r="C1204">
        <v>615</v>
      </c>
      <c r="D1204" t="s">
        <v>1321</v>
      </c>
      <c r="E1204">
        <v>2011</v>
      </c>
    </row>
    <row r="1205" spans="1:5">
      <c r="A1205">
        <v>8751</v>
      </c>
      <c r="B1205" t="s">
        <v>1128</v>
      </c>
      <c r="C1205">
        <v>746</v>
      </c>
      <c r="D1205" t="s">
        <v>1317</v>
      </c>
      <c r="E1205">
        <v>2011</v>
      </c>
    </row>
    <row r="1206" spans="1:5">
      <c r="A1206">
        <v>8752</v>
      </c>
      <c r="B1206" t="s">
        <v>1129</v>
      </c>
      <c r="C1206">
        <v>615</v>
      </c>
      <c r="D1206" t="s">
        <v>1321</v>
      </c>
      <c r="E1206">
        <v>2011</v>
      </c>
    </row>
    <row r="1207" spans="1:5">
      <c r="A1207">
        <v>8762</v>
      </c>
      <c r="B1207" t="s">
        <v>1130</v>
      </c>
      <c r="C1207">
        <v>615</v>
      </c>
      <c r="D1207" t="s">
        <v>1321</v>
      </c>
      <c r="E1207">
        <v>2011</v>
      </c>
    </row>
    <row r="1208" spans="1:5">
      <c r="A1208">
        <v>8762</v>
      </c>
      <c r="B1208" t="s">
        <v>1130</v>
      </c>
      <c r="C1208">
        <v>766</v>
      </c>
      <c r="D1208" t="s">
        <v>1306</v>
      </c>
      <c r="E1208">
        <v>2011</v>
      </c>
    </row>
    <row r="1209" spans="1:5">
      <c r="A1209">
        <v>8763</v>
      </c>
      <c r="B1209" t="s">
        <v>1131</v>
      </c>
      <c r="C1209">
        <v>766</v>
      </c>
      <c r="D1209" t="s">
        <v>1306</v>
      </c>
      <c r="E1209">
        <v>2011</v>
      </c>
    </row>
    <row r="1210" spans="1:5">
      <c r="A1210">
        <v>8765</v>
      </c>
      <c r="B1210" t="s">
        <v>1132</v>
      </c>
      <c r="C1210">
        <v>615</v>
      </c>
      <c r="D1210" t="s">
        <v>1321</v>
      </c>
      <c r="E1210">
        <v>2011</v>
      </c>
    </row>
    <row r="1211" spans="1:5">
      <c r="A1211">
        <v>8765</v>
      </c>
      <c r="B1211" t="s">
        <v>1132</v>
      </c>
      <c r="C1211">
        <v>756</v>
      </c>
      <c r="D1211" t="s">
        <v>1307</v>
      </c>
      <c r="E1211">
        <v>2011</v>
      </c>
    </row>
    <row r="1212" spans="1:5">
      <c r="A1212">
        <v>8766</v>
      </c>
      <c r="B1212" t="s">
        <v>1133</v>
      </c>
      <c r="C1212">
        <v>756</v>
      </c>
      <c r="D1212" t="s">
        <v>1307</v>
      </c>
      <c r="E1212">
        <v>2011</v>
      </c>
    </row>
    <row r="1213" spans="1:5">
      <c r="A1213">
        <v>8766</v>
      </c>
      <c r="B1213" t="s">
        <v>1133</v>
      </c>
      <c r="C1213">
        <v>766</v>
      </c>
      <c r="D1213" t="s">
        <v>1306</v>
      </c>
      <c r="E1213">
        <v>2011</v>
      </c>
    </row>
    <row r="1214" spans="1:5">
      <c r="A1214">
        <v>8781</v>
      </c>
      <c r="B1214" t="s">
        <v>1134</v>
      </c>
      <c r="C1214">
        <v>615</v>
      </c>
      <c r="D1214" t="s">
        <v>1321</v>
      </c>
      <c r="E1214">
        <v>2011</v>
      </c>
    </row>
    <row r="1215" spans="1:5">
      <c r="A1215">
        <v>8781</v>
      </c>
      <c r="B1215" t="s">
        <v>1134</v>
      </c>
      <c r="C1215">
        <v>766</v>
      </c>
      <c r="D1215" t="s">
        <v>1306</v>
      </c>
      <c r="E1215">
        <v>2011</v>
      </c>
    </row>
    <row r="1216" spans="1:5">
      <c r="A1216">
        <v>8783</v>
      </c>
      <c r="B1216" t="s">
        <v>1135</v>
      </c>
      <c r="C1216">
        <v>615</v>
      </c>
      <c r="D1216" t="s">
        <v>1321</v>
      </c>
      <c r="E1216">
        <v>2011</v>
      </c>
    </row>
    <row r="1217" spans="1:5">
      <c r="A1217">
        <v>8783</v>
      </c>
      <c r="B1217" t="s">
        <v>1135</v>
      </c>
      <c r="C1217">
        <v>766</v>
      </c>
      <c r="D1217" t="s">
        <v>1306</v>
      </c>
      <c r="E1217">
        <v>2011</v>
      </c>
    </row>
    <row r="1218" spans="1:5">
      <c r="A1218">
        <v>8789</v>
      </c>
      <c r="B1218" t="s">
        <v>1136</v>
      </c>
      <c r="C1218">
        <v>615</v>
      </c>
      <c r="D1218" t="s">
        <v>1321</v>
      </c>
      <c r="E1218">
        <v>2011</v>
      </c>
    </row>
    <row r="1219" spans="1:5">
      <c r="A1219">
        <v>8799</v>
      </c>
      <c r="B1219" t="s">
        <v>1137</v>
      </c>
      <c r="C1219">
        <v>727</v>
      </c>
      <c r="D1219" t="s">
        <v>1315</v>
      </c>
      <c r="E1219">
        <v>2011</v>
      </c>
    </row>
    <row r="1220" spans="1:5">
      <c r="A1220">
        <v>8800</v>
      </c>
      <c r="B1220" t="s">
        <v>1138</v>
      </c>
      <c r="C1220">
        <v>740</v>
      </c>
      <c r="D1220" t="s">
        <v>1308</v>
      </c>
      <c r="E1220">
        <v>2011</v>
      </c>
    </row>
    <row r="1221" spans="1:5">
      <c r="A1221">
        <v>8800</v>
      </c>
      <c r="B1221" t="s">
        <v>1138</v>
      </c>
      <c r="C1221">
        <v>791</v>
      </c>
      <c r="D1221" t="s">
        <v>1309</v>
      </c>
      <c r="E1221">
        <v>2011</v>
      </c>
    </row>
    <row r="1222" spans="1:5">
      <c r="A1222">
        <v>8830</v>
      </c>
      <c r="B1222" t="s">
        <v>1139</v>
      </c>
      <c r="C1222">
        <v>791</v>
      </c>
      <c r="D1222" t="s">
        <v>1309</v>
      </c>
      <c r="E1222">
        <v>2011</v>
      </c>
    </row>
    <row r="1223" spans="1:5">
      <c r="A1223">
        <v>8831</v>
      </c>
      <c r="B1223" t="s">
        <v>1140</v>
      </c>
      <c r="C1223">
        <v>791</v>
      </c>
      <c r="D1223" t="s">
        <v>1309</v>
      </c>
      <c r="E1223">
        <v>2011</v>
      </c>
    </row>
    <row r="1224" spans="1:5">
      <c r="A1224">
        <v>8832</v>
      </c>
      <c r="B1224" t="s">
        <v>1141</v>
      </c>
      <c r="C1224">
        <v>791</v>
      </c>
      <c r="D1224" t="s">
        <v>1309</v>
      </c>
      <c r="E1224">
        <v>2011</v>
      </c>
    </row>
    <row r="1225" spans="1:5">
      <c r="A1225">
        <v>8840</v>
      </c>
      <c r="B1225" t="s">
        <v>1142</v>
      </c>
      <c r="C1225">
        <v>740</v>
      </c>
      <c r="D1225" t="s">
        <v>1308</v>
      </c>
      <c r="E1225">
        <v>2011</v>
      </c>
    </row>
    <row r="1226" spans="1:5">
      <c r="A1226">
        <v>8840</v>
      </c>
      <c r="B1226" t="s">
        <v>1142</v>
      </c>
      <c r="C1226">
        <v>791</v>
      </c>
      <c r="D1226" t="s">
        <v>1309</v>
      </c>
      <c r="E1226">
        <v>2011</v>
      </c>
    </row>
    <row r="1227" spans="1:5">
      <c r="A1227">
        <v>8850</v>
      </c>
      <c r="B1227" t="s">
        <v>1143</v>
      </c>
      <c r="C1227">
        <v>710</v>
      </c>
      <c r="D1227" t="s">
        <v>1318</v>
      </c>
      <c r="E1227">
        <v>2011</v>
      </c>
    </row>
    <row r="1228" spans="1:5">
      <c r="A1228">
        <v>8850</v>
      </c>
      <c r="B1228" t="s">
        <v>1143</v>
      </c>
      <c r="C1228">
        <v>791</v>
      </c>
      <c r="D1228" t="s">
        <v>1309</v>
      </c>
      <c r="E1228">
        <v>2011</v>
      </c>
    </row>
    <row r="1229" spans="1:5">
      <c r="A1229">
        <v>8860</v>
      </c>
      <c r="B1229" t="s">
        <v>1144</v>
      </c>
      <c r="C1229">
        <v>710</v>
      </c>
      <c r="D1229" t="s">
        <v>1318</v>
      </c>
      <c r="E1229">
        <v>2011</v>
      </c>
    </row>
    <row r="1230" spans="1:5">
      <c r="A1230">
        <v>8860</v>
      </c>
      <c r="B1230" t="s">
        <v>1144</v>
      </c>
      <c r="C1230">
        <v>730</v>
      </c>
      <c r="D1230" t="s">
        <v>1322</v>
      </c>
      <c r="E1230">
        <v>2011</v>
      </c>
    </row>
    <row r="1231" spans="1:5">
      <c r="A1231">
        <v>8860</v>
      </c>
      <c r="B1231" t="s">
        <v>1144</v>
      </c>
      <c r="C1231">
        <v>791</v>
      </c>
      <c r="D1231" t="s">
        <v>1309</v>
      </c>
      <c r="E1231">
        <v>2011</v>
      </c>
    </row>
    <row r="1232" spans="1:5">
      <c r="A1232">
        <v>8870</v>
      </c>
      <c r="B1232" t="s">
        <v>1145</v>
      </c>
      <c r="C1232">
        <v>710</v>
      </c>
      <c r="D1232" t="s">
        <v>1318</v>
      </c>
      <c r="E1232">
        <v>2011</v>
      </c>
    </row>
    <row r="1233" spans="1:5">
      <c r="A1233">
        <v>8870</v>
      </c>
      <c r="B1233" t="s">
        <v>1145</v>
      </c>
      <c r="C1233">
        <v>730</v>
      </c>
      <c r="D1233" t="s">
        <v>1322</v>
      </c>
      <c r="E1233">
        <v>2011</v>
      </c>
    </row>
    <row r="1234" spans="1:5">
      <c r="A1234">
        <v>8881</v>
      </c>
      <c r="B1234" t="s">
        <v>1146</v>
      </c>
      <c r="C1234">
        <v>710</v>
      </c>
      <c r="D1234" t="s">
        <v>1318</v>
      </c>
      <c r="E1234">
        <v>2011</v>
      </c>
    </row>
    <row r="1235" spans="1:5">
      <c r="A1235">
        <v>8881</v>
      </c>
      <c r="B1235" t="s">
        <v>1146</v>
      </c>
      <c r="C1235">
        <v>740</v>
      </c>
      <c r="D1235" t="s">
        <v>1308</v>
      </c>
      <c r="E1235">
        <v>2011</v>
      </c>
    </row>
    <row r="1236" spans="1:5">
      <c r="A1236">
        <v>8882</v>
      </c>
      <c r="B1236" t="s">
        <v>1147</v>
      </c>
      <c r="C1236">
        <v>710</v>
      </c>
      <c r="D1236" t="s">
        <v>1318</v>
      </c>
      <c r="E1236">
        <v>2011</v>
      </c>
    </row>
    <row r="1237" spans="1:5">
      <c r="A1237">
        <v>8882</v>
      </c>
      <c r="B1237" t="s">
        <v>1147</v>
      </c>
      <c r="C1237">
        <v>740</v>
      </c>
      <c r="D1237" t="s">
        <v>1308</v>
      </c>
      <c r="E1237">
        <v>2011</v>
      </c>
    </row>
    <row r="1238" spans="1:5">
      <c r="A1238">
        <v>8883</v>
      </c>
      <c r="B1238" t="s">
        <v>1148</v>
      </c>
      <c r="C1238">
        <v>740</v>
      </c>
      <c r="D1238" t="s">
        <v>1308</v>
      </c>
      <c r="E1238">
        <v>2011</v>
      </c>
    </row>
    <row r="1239" spans="1:5">
      <c r="A1239">
        <v>8900</v>
      </c>
      <c r="B1239" t="s">
        <v>1149</v>
      </c>
      <c r="C1239">
        <v>730</v>
      </c>
      <c r="D1239" t="s">
        <v>1322</v>
      </c>
      <c r="E1239">
        <v>2011</v>
      </c>
    </row>
    <row r="1240" spans="1:5">
      <c r="A1240">
        <v>8920</v>
      </c>
      <c r="B1240" t="s">
        <v>1150</v>
      </c>
      <c r="C1240">
        <v>730</v>
      </c>
      <c r="D1240" t="s">
        <v>1322</v>
      </c>
      <c r="E1240">
        <v>2011</v>
      </c>
    </row>
    <row r="1241" spans="1:5">
      <c r="A1241">
        <v>8930</v>
      </c>
      <c r="B1241" t="s">
        <v>1151</v>
      </c>
      <c r="C1241">
        <v>730</v>
      </c>
      <c r="D1241" t="s">
        <v>1322</v>
      </c>
      <c r="E1241">
        <v>2011</v>
      </c>
    </row>
    <row r="1242" spans="1:5">
      <c r="A1242">
        <v>8940</v>
      </c>
      <c r="B1242" t="s">
        <v>1152</v>
      </c>
      <c r="C1242">
        <v>710</v>
      </c>
      <c r="D1242" t="s">
        <v>1318</v>
      </c>
      <c r="E1242">
        <v>2011</v>
      </c>
    </row>
    <row r="1243" spans="1:5">
      <c r="A1243">
        <v>8940</v>
      </c>
      <c r="B1243" t="s">
        <v>1152</v>
      </c>
      <c r="C1243">
        <v>730</v>
      </c>
      <c r="D1243" t="s">
        <v>1322</v>
      </c>
      <c r="E1243">
        <v>2011</v>
      </c>
    </row>
    <row r="1244" spans="1:5">
      <c r="A1244">
        <v>8950</v>
      </c>
      <c r="B1244" t="s">
        <v>1153</v>
      </c>
      <c r="C1244">
        <v>707</v>
      </c>
      <c r="D1244" t="s">
        <v>1320</v>
      </c>
      <c r="E1244">
        <v>2011</v>
      </c>
    </row>
    <row r="1245" spans="1:5">
      <c r="A1245">
        <v>8960</v>
      </c>
      <c r="B1245" t="s">
        <v>1154</v>
      </c>
      <c r="C1245">
        <v>710</v>
      </c>
      <c r="D1245" t="s">
        <v>1318</v>
      </c>
      <c r="E1245">
        <v>2011</v>
      </c>
    </row>
    <row r="1246" spans="1:5">
      <c r="A1246">
        <v>8960</v>
      </c>
      <c r="B1246" t="s">
        <v>1154</v>
      </c>
      <c r="C1246">
        <v>730</v>
      </c>
      <c r="D1246" t="s">
        <v>1322</v>
      </c>
      <c r="E1246">
        <v>2011</v>
      </c>
    </row>
    <row r="1247" spans="1:5">
      <c r="A1247">
        <v>8961</v>
      </c>
      <c r="B1247" t="s">
        <v>1155</v>
      </c>
      <c r="C1247">
        <v>707</v>
      </c>
      <c r="D1247" t="s">
        <v>1320</v>
      </c>
      <c r="E1247">
        <v>2011</v>
      </c>
    </row>
    <row r="1248" spans="1:5">
      <c r="A1248">
        <v>8963</v>
      </c>
      <c r="B1248" t="s">
        <v>1156</v>
      </c>
      <c r="C1248">
        <v>706</v>
      </c>
      <c r="D1248" t="s">
        <v>1319</v>
      </c>
      <c r="E1248">
        <v>2011</v>
      </c>
    </row>
    <row r="1249" spans="1:5">
      <c r="A1249">
        <v>8963</v>
      </c>
      <c r="B1249" t="s">
        <v>1156</v>
      </c>
      <c r="C1249">
        <v>707</v>
      </c>
      <c r="D1249" t="s">
        <v>1320</v>
      </c>
      <c r="E1249">
        <v>2011</v>
      </c>
    </row>
    <row r="1250" spans="1:5">
      <c r="A1250">
        <v>8970</v>
      </c>
      <c r="B1250" t="s">
        <v>1157</v>
      </c>
      <c r="C1250">
        <v>846</v>
      </c>
      <c r="D1250" t="s">
        <v>1323</v>
      </c>
      <c r="E1250">
        <v>2011</v>
      </c>
    </row>
    <row r="1251" spans="1:5">
      <c r="A1251">
        <v>8970</v>
      </c>
      <c r="B1251" t="s">
        <v>1157</v>
      </c>
      <c r="C1251">
        <v>730</v>
      </c>
      <c r="D1251" t="s">
        <v>1322</v>
      </c>
      <c r="E1251">
        <v>2011</v>
      </c>
    </row>
    <row r="1252" spans="1:5">
      <c r="A1252">
        <v>8981</v>
      </c>
      <c r="B1252" t="s">
        <v>1158</v>
      </c>
      <c r="C1252">
        <v>730</v>
      </c>
      <c r="D1252" t="s">
        <v>1322</v>
      </c>
      <c r="E1252">
        <v>2011</v>
      </c>
    </row>
    <row r="1253" spans="1:5">
      <c r="A1253">
        <v>8983</v>
      </c>
      <c r="B1253" t="s">
        <v>1159</v>
      </c>
      <c r="C1253">
        <v>730</v>
      </c>
      <c r="D1253" t="s">
        <v>1322</v>
      </c>
      <c r="E1253">
        <v>2011</v>
      </c>
    </row>
    <row r="1254" spans="1:5">
      <c r="A1254">
        <v>8990</v>
      </c>
      <c r="B1254" t="s">
        <v>1160</v>
      </c>
      <c r="C1254">
        <v>846</v>
      </c>
      <c r="D1254" t="s">
        <v>1323</v>
      </c>
      <c r="E1254">
        <v>2011</v>
      </c>
    </row>
    <row r="1255" spans="1:5">
      <c r="A1255">
        <v>8990</v>
      </c>
      <c r="B1255" t="s">
        <v>1160</v>
      </c>
      <c r="C1255">
        <v>730</v>
      </c>
      <c r="D1255" t="s">
        <v>1322</v>
      </c>
      <c r="E1255">
        <v>2011</v>
      </c>
    </row>
    <row r="1256" spans="1:5">
      <c r="A1256">
        <v>9000</v>
      </c>
      <c r="B1256" t="s">
        <v>1161</v>
      </c>
      <c r="C1256">
        <v>851</v>
      </c>
      <c r="D1256" t="s">
        <v>1324</v>
      </c>
      <c r="E1256">
        <v>2011</v>
      </c>
    </row>
    <row r="1257" spans="1:5">
      <c r="A1257">
        <v>9200</v>
      </c>
      <c r="B1257" t="s">
        <v>1162</v>
      </c>
      <c r="C1257">
        <v>851</v>
      </c>
      <c r="D1257" t="s">
        <v>1324</v>
      </c>
      <c r="E1257">
        <v>2011</v>
      </c>
    </row>
    <row r="1258" spans="1:5">
      <c r="A1258">
        <v>9210</v>
      </c>
      <c r="B1258" t="s">
        <v>1163</v>
      </c>
      <c r="C1258">
        <v>851</v>
      </c>
      <c r="D1258" t="s">
        <v>1324</v>
      </c>
      <c r="E1258">
        <v>2011</v>
      </c>
    </row>
    <row r="1259" spans="1:5">
      <c r="A1259">
        <v>9220</v>
      </c>
      <c r="B1259" t="s">
        <v>1164</v>
      </c>
      <c r="C1259">
        <v>851</v>
      </c>
      <c r="D1259" t="s">
        <v>1324</v>
      </c>
      <c r="E1259">
        <v>2011</v>
      </c>
    </row>
    <row r="1260" spans="1:5">
      <c r="A1260">
        <v>9230</v>
      </c>
      <c r="B1260" t="s">
        <v>1165</v>
      </c>
      <c r="C1260">
        <v>840</v>
      </c>
      <c r="D1260" t="s">
        <v>1325</v>
      </c>
      <c r="E1260">
        <v>2011</v>
      </c>
    </row>
    <row r="1261" spans="1:5">
      <c r="A1261">
        <v>9230</v>
      </c>
      <c r="B1261" t="s">
        <v>1165</v>
      </c>
      <c r="C1261">
        <v>851</v>
      </c>
      <c r="D1261" t="s">
        <v>1324</v>
      </c>
      <c r="E1261">
        <v>2011</v>
      </c>
    </row>
    <row r="1262" spans="1:5">
      <c r="A1262">
        <v>9240</v>
      </c>
      <c r="B1262" t="s">
        <v>1166</v>
      </c>
      <c r="C1262">
        <v>820</v>
      </c>
      <c r="D1262" t="s">
        <v>1326</v>
      </c>
      <c r="E1262">
        <v>2011</v>
      </c>
    </row>
    <row r="1263" spans="1:5">
      <c r="A1263">
        <v>9240</v>
      </c>
      <c r="B1263" t="s">
        <v>1166</v>
      </c>
      <c r="C1263">
        <v>840</v>
      </c>
      <c r="D1263" t="s">
        <v>1325</v>
      </c>
      <c r="E1263">
        <v>2011</v>
      </c>
    </row>
    <row r="1264" spans="1:5">
      <c r="A1264">
        <v>9240</v>
      </c>
      <c r="B1264" t="s">
        <v>1166</v>
      </c>
      <c r="C1264">
        <v>851</v>
      </c>
      <c r="D1264" t="s">
        <v>1324</v>
      </c>
      <c r="E1264">
        <v>2011</v>
      </c>
    </row>
    <row r="1265" spans="1:5">
      <c r="A1265">
        <v>9260</v>
      </c>
      <c r="B1265" t="s">
        <v>1167</v>
      </c>
      <c r="C1265">
        <v>840</v>
      </c>
      <c r="D1265" t="s">
        <v>1325</v>
      </c>
      <c r="E1265">
        <v>2011</v>
      </c>
    </row>
    <row r="1266" spans="1:5">
      <c r="A1266">
        <v>9260</v>
      </c>
      <c r="B1266" t="s">
        <v>1167</v>
      </c>
      <c r="C1266">
        <v>851</v>
      </c>
      <c r="D1266" t="s">
        <v>1324</v>
      </c>
      <c r="E1266">
        <v>2011</v>
      </c>
    </row>
    <row r="1267" spans="1:5">
      <c r="A1267">
        <v>9270</v>
      </c>
      <c r="B1267" t="s">
        <v>1168</v>
      </c>
      <c r="C1267">
        <v>851</v>
      </c>
      <c r="D1267" t="s">
        <v>1324</v>
      </c>
      <c r="E1267">
        <v>2011</v>
      </c>
    </row>
    <row r="1268" spans="1:5">
      <c r="A1268">
        <v>9280</v>
      </c>
      <c r="B1268" t="s">
        <v>1169</v>
      </c>
      <c r="C1268">
        <v>851</v>
      </c>
      <c r="D1268" t="s">
        <v>1324</v>
      </c>
      <c r="E1268">
        <v>2011</v>
      </c>
    </row>
    <row r="1269" spans="1:5">
      <c r="A1269">
        <v>9293</v>
      </c>
      <c r="B1269" t="s">
        <v>1170</v>
      </c>
      <c r="C1269">
        <v>840</v>
      </c>
      <c r="D1269" t="s">
        <v>1325</v>
      </c>
      <c r="E1269">
        <v>2011</v>
      </c>
    </row>
    <row r="1270" spans="1:5">
      <c r="A1270">
        <v>9293</v>
      </c>
      <c r="B1270" t="s">
        <v>1170</v>
      </c>
      <c r="C1270">
        <v>851</v>
      </c>
      <c r="D1270" t="s">
        <v>1324</v>
      </c>
      <c r="E1270">
        <v>2011</v>
      </c>
    </row>
    <row r="1271" spans="1:5">
      <c r="A1271">
        <v>9300</v>
      </c>
      <c r="B1271" t="s">
        <v>1171</v>
      </c>
      <c r="C1271">
        <v>813</v>
      </c>
      <c r="D1271" t="s">
        <v>1327</v>
      </c>
      <c r="E1271">
        <v>2011</v>
      </c>
    </row>
    <row r="1272" spans="1:5">
      <c r="A1272">
        <v>9310</v>
      </c>
      <c r="B1272" t="s">
        <v>1172</v>
      </c>
      <c r="C1272">
        <v>851</v>
      </c>
      <c r="D1272" t="s">
        <v>1324</v>
      </c>
      <c r="E1272">
        <v>2011</v>
      </c>
    </row>
    <row r="1273" spans="1:5">
      <c r="A1273">
        <v>9320</v>
      </c>
      <c r="B1273" t="s">
        <v>1173</v>
      </c>
      <c r="C1273">
        <v>810</v>
      </c>
      <c r="D1273" t="s">
        <v>1328</v>
      </c>
      <c r="E1273">
        <v>2011</v>
      </c>
    </row>
    <row r="1274" spans="1:5">
      <c r="A1274">
        <v>9320</v>
      </c>
      <c r="B1274" t="s">
        <v>1173</v>
      </c>
      <c r="C1274">
        <v>851</v>
      </c>
      <c r="D1274" t="s">
        <v>1324</v>
      </c>
      <c r="E1274">
        <v>2011</v>
      </c>
    </row>
    <row r="1275" spans="1:5">
      <c r="A1275">
        <v>9330</v>
      </c>
      <c r="B1275" t="s">
        <v>1174</v>
      </c>
      <c r="C1275">
        <v>810</v>
      </c>
      <c r="D1275" t="s">
        <v>1328</v>
      </c>
      <c r="E1275">
        <v>2011</v>
      </c>
    </row>
    <row r="1276" spans="1:5">
      <c r="A1276">
        <v>9330</v>
      </c>
      <c r="B1276" t="s">
        <v>1174</v>
      </c>
      <c r="C1276">
        <v>813</v>
      </c>
      <c r="D1276" t="s">
        <v>1327</v>
      </c>
      <c r="E1276">
        <v>2011</v>
      </c>
    </row>
    <row r="1277" spans="1:5">
      <c r="A1277">
        <v>9340</v>
      </c>
      <c r="B1277" t="s">
        <v>1175</v>
      </c>
      <c r="C1277">
        <v>810</v>
      </c>
      <c r="D1277" t="s">
        <v>1328</v>
      </c>
      <c r="E1277">
        <v>2011</v>
      </c>
    </row>
    <row r="1278" spans="1:5">
      <c r="A1278">
        <v>9340</v>
      </c>
      <c r="B1278" t="s">
        <v>1175</v>
      </c>
      <c r="C1278">
        <v>813</v>
      </c>
      <c r="D1278" t="s">
        <v>1327</v>
      </c>
      <c r="E1278">
        <v>2011</v>
      </c>
    </row>
    <row r="1279" spans="1:5">
      <c r="A1279">
        <v>9352</v>
      </c>
      <c r="B1279" t="s">
        <v>1176</v>
      </c>
      <c r="C1279">
        <v>810</v>
      </c>
      <c r="D1279" t="s">
        <v>1328</v>
      </c>
      <c r="E1279">
        <v>2011</v>
      </c>
    </row>
    <row r="1280" spans="1:5">
      <c r="A1280">
        <v>9352</v>
      </c>
      <c r="B1280" t="s">
        <v>1176</v>
      </c>
      <c r="C1280">
        <v>813</v>
      </c>
      <c r="D1280" t="s">
        <v>1327</v>
      </c>
      <c r="E1280">
        <v>2011</v>
      </c>
    </row>
    <row r="1281" spans="1:5">
      <c r="A1281">
        <v>9362</v>
      </c>
      <c r="B1281" t="s">
        <v>1177</v>
      </c>
      <c r="C1281">
        <v>851</v>
      </c>
      <c r="D1281" t="s">
        <v>1324</v>
      </c>
      <c r="E1281">
        <v>2011</v>
      </c>
    </row>
    <row r="1282" spans="1:5">
      <c r="A1282">
        <v>9370</v>
      </c>
      <c r="B1282" t="s">
        <v>1178</v>
      </c>
      <c r="C1282">
        <v>810</v>
      </c>
      <c r="D1282" t="s">
        <v>1328</v>
      </c>
      <c r="E1282">
        <v>2011</v>
      </c>
    </row>
    <row r="1283" spans="1:5">
      <c r="A1283">
        <v>9370</v>
      </c>
      <c r="B1283" t="s">
        <v>1178</v>
      </c>
      <c r="C1283">
        <v>851</v>
      </c>
      <c r="D1283" t="s">
        <v>1324</v>
      </c>
      <c r="E1283">
        <v>2011</v>
      </c>
    </row>
    <row r="1284" spans="1:5">
      <c r="A1284">
        <v>9380</v>
      </c>
      <c r="B1284" t="s">
        <v>1179</v>
      </c>
      <c r="C1284">
        <v>851</v>
      </c>
      <c r="D1284" t="s">
        <v>1324</v>
      </c>
      <c r="E1284">
        <v>2011</v>
      </c>
    </row>
    <row r="1285" spans="1:5">
      <c r="A1285">
        <v>9381</v>
      </c>
      <c r="B1285" t="s">
        <v>1180</v>
      </c>
      <c r="C1285">
        <v>849</v>
      </c>
      <c r="D1285" t="s">
        <v>1329</v>
      </c>
      <c r="E1285">
        <v>2011</v>
      </c>
    </row>
    <row r="1286" spans="1:5">
      <c r="A1286">
        <v>9381</v>
      </c>
      <c r="B1286" t="s">
        <v>1180</v>
      </c>
      <c r="C1286">
        <v>851</v>
      </c>
      <c r="D1286" t="s">
        <v>1324</v>
      </c>
      <c r="E1286">
        <v>2011</v>
      </c>
    </row>
    <row r="1287" spans="1:5">
      <c r="A1287">
        <v>9382</v>
      </c>
      <c r="B1287" t="s">
        <v>1181</v>
      </c>
      <c r="C1287">
        <v>810</v>
      </c>
      <c r="D1287" t="s">
        <v>1328</v>
      </c>
      <c r="E1287">
        <v>2011</v>
      </c>
    </row>
    <row r="1288" spans="1:5">
      <c r="A1288">
        <v>9382</v>
      </c>
      <c r="B1288" t="s">
        <v>1181</v>
      </c>
      <c r="C1288">
        <v>849</v>
      </c>
      <c r="D1288" t="s">
        <v>1329</v>
      </c>
      <c r="E1288">
        <v>2011</v>
      </c>
    </row>
    <row r="1289" spans="1:5">
      <c r="A1289">
        <v>9382</v>
      </c>
      <c r="B1289" t="s">
        <v>1181</v>
      </c>
      <c r="C1289">
        <v>851</v>
      </c>
      <c r="D1289" t="s">
        <v>1324</v>
      </c>
      <c r="E1289">
        <v>2011</v>
      </c>
    </row>
    <row r="1290" spans="1:5">
      <c r="A1290">
        <v>9400</v>
      </c>
      <c r="B1290" t="s">
        <v>1182</v>
      </c>
      <c r="C1290">
        <v>851</v>
      </c>
      <c r="D1290" t="s">
        <v>1324</v>
      </c>
      <c r="E1290">
        <v>2011</v>
      </c>
    </row>
    <row r="1291" spans="1:5">
      <c r="A1291">
        <v>9430</v>
      </c>
      <c r="B1291" t="s">
        <v>1183</v>
      </c>
      <c r="C1291">
        <v>849</v>
      </c>
      <c r="D1291" t="s">
        <v>1329</v>
      </c>
      <c r="E1291">
        <v>2011</v>
      </c>
    </row>
    <row r="1292" spans="1:5">
      <c r="A1292">
        <v>9430</v>
      </c>
      <c r="B1292" t="s">
        <v>1183</v>
      </c>
      <c r="C1292">
        <v>851</v>
      </c>
      <c r="D1292" t="s">
        <v>1324</v>
      </c>
      <c r="E1292">
        <v>2011</v>
      </c>
    </row>
    <row r="1293" spans="1:5">
      <c r="A1293">
        <v>9440</v>
      </c>
      <c r="B1293" t="s">
        <v>1184</v>
      </c>
      <c r="C1293">
        <v>810</v>
      </c>
      <c r="D1293" t="s">
        <v>1328</v>
      </c>
      <c r="E1293">
        <v>2011</v>
      </c>
    </row>
    <row r="1294" spans="1:5">
      <c r="A1294">
        <v>9440</v>
      </c>
      <c r="B1294" t="s">
        <v>1184</v>
      </c>
      <c r="C1294">
        <v>849</v>
      </c>
      <c r="D1294" t="s">
        <v>1329</v>
      </c>
      <c r="E1294">
        <v>2011</v>
      </c>
    </row>
    <row r="1295" spans="1:5">
      <c r="A1295">
        <v>9440</v>
      </c>
      <c r="B1295" t="s">
        <v>1184</v>
      </c>
      <c r="C1295">
        <v>851</v>
      </c>
      <c r="D1295" t="s">
        <v>1324</v>
      </c>
      <c r="E1295">
        <v>2011</v>
      </c>
    </row>
    <row r="1296" spans="1:5">
      <c r="A1296">
        <v>9460</v>
      </c>
      <c r="B1296" t="s">
        <v>1185</v>
      </c>
      <c r="C1296">
        <v>849</v>
      </c>
      <c r="D1296" t="s">
        <v>1329</v>
      </c>
      <c r="E1296">
        <v>2011</v>
      </c>
    </row>
    <row r="1297" spans="1:5">
      <c r="A1297">
        <v>9480</v>
      </c>
      <c r="B1297" t="s">
        <v>1186</v>
      </c>
      <c r="C1297">
        <v>810</v>
      </c>
      <c r="D1297" t="s">
        <v>1328</v>
      </c>
      <c r="E1297">
        <v>2011</v>
      </c>
    </row>
    <row r="1298" spans="1:5">
      <c r="A1298">
        <v>9480</v>
      </c>
      <c r="B1298" t="s">
        <v>1186</v>
      </c>
      <c r="C1298">
        <v>849</v>
      </c>
      <c r="D1298" t="s">
        <v>1329</v>
      </c>
      <c r="E1298">
        <v>2011</v>
      </c>
    </row>
    <row r="1299" spans="1:5">
      <c r="A1299">
        <v>9480</v>
      </c>
      <c r="B1299" t="s">
        <v>1186</v>
      </c>
      <c r="C1299">
        <v>860</v>
      </c>
      <c r="D1299" t="s">
        <v>1330</v>
      </c>
      <c r="E1299">
        <v>2011</v>
      </c>
    </row>
    <row r="1300" spans="1:5">
      <c r="A1300">
        <v>9490</v>
      </c>
      <c r="B1300" t="s">
        <v>1187</v>
      </c>
      <c r="C1300">
        <v>849</v>
      </c>
      <c r="D1300" t="s">
        <v>1329</v>
      </c>
      <c r="E1300">
        <v>2011</v>
      </c>
    </row>
    <row r="1301" spans="1:5">
      <c r="A1301">
        <v>9492</v>
      </c>
      <c r="B1301" t="s">
        <v>1188</v>
      </c>
      <c r="C1301">
        <v>849</v>
      </c>
      <c r="D1301" t="s">
        <v>1329</v>
      </c>
      <c r="E1301">
        <v>2011</v>
      </c>
    </row>
    <row r="1302" spans="1:5">
      <c r="A1302">
        <v>9493</v>
      </c>
      <c r="B1302" t="s">
        <v>1189</v>
      </c>
      <c r="C1302">
        <v>849</v>
      </c>
      <c r="D1302" t="s">
        <v>1329</v>
      </c>
      <c r="E1302">
        <v>2011</v>
      </c>
    </row>
    <row r="1303" spans="1:5">
      <c r="A1303">
        <v>9500</v>
      </c>
      <c r="B1303" t="s">
        <v>1190</v>
      </c>
      <c r="C1303">
        <v>840</v>
      </c>
      <c r="D1303" t="s">
        <v>1325</v>
      </c>
      <c r="E1303">
        <v>2011</v>
      </c>
    </row>
    <row r="1304" spans="1:5">
      <c r="A1304">
        <v>9500</v>
      </c>
      <c r="B1304" t="s">
        <v>1190</v>
      </c>
      <c r="C1304">
        <v>846</v>
      </c>
      <c r="D1304" t="s">
        <v>1323</v>
      </c>
      <c r="E1304">
        <v>2011</v>
      </c>
    </row>
    <row r="1305" spans="1:5">
      <c r="A1305">
        <v>9500</v>
      </c>
      <c r="B1305" t="s">
        <v>1190</v>
      </c>
      <c r="C1305">
        <v>791</v>
      </c>
      <c r="D1305" t="s">
        <v>1309</v>
      </c>
      <c r="E1305">
        <v>2011</v>
      </c>
    </row>
    <row r="1306" spans="1:5">
      <c r="A1306">
        <v>9510</v>
      </c>
      <c r="B1306" t="s">
        <v>1191</v>
      </c>
      <c r="C1306">
        <v>840</v>
      </c>
      <c r="D1306" t="s">
        <v>1325</v>
      </c>
      <c r="E1306">
        <v>2011</v>
      </c>
    </row>
    <row r="1307" spans="1:5">
      <c r="A1307">
        <v>9510</v>
      </c>
      <c r="B1307" t="s">
        <v>1191</v>
      </c>
      <c r="C1307">
        <v>846</v>
      </c>
      <c r="D1307" t="s">
        <v>1323</v>
      </c>
      <c r="E1307">
        <v>2011</v>
      </c>
    </row>
    <row r="1308" spans="1:5">
      <c r="A1308">
        <v>9520</v>
      </c>
      <c r="B1308" t="s">
        <v>1192</v>
      </c>
      <c r="C1308">
        <v>840</v>
      </c>
      <c r="D1308" t="s">
        <v>1325</v>
      </c>
      <c r="E1308">
        <v>2011</v>
      </c>
    </row>
    <row r="1309" spans="1:5">
      <c r="A1309">
        <v>9530</v>
      </c>
      <c r="B1309" t="s">
        <v>1193</v>
      </c>
      <c r="C1309">
        <v>840</v>
      </c>
      <c r="D1309" t="s">
        <v>1325</v>
      </c>
      <c r="E1309">
        <v>2011</v>
      </c>
    </row>
    <row r="1310" spans="1:5">
      <c r="A1310">
        <v>9530</v>
      </c>
      <c r="B1310" t="s">
        <v>1193</v>
      </c>
      <c r="C1310">
        <v>851</v>
      </c>
      <c r="D1310" t="s">
        <v>1324</v>
      </c>
      <c r="E1310">
        <v>2011</v>
      </c>
    </row>
    <row r="1311" spans="1:5">
      <c r="A1311">
        <v>9541</v>
      </c>
      <c r="B1311" t="s">
        <v>1194</v>
      </c>
      <c r="C1311">
        <v>820</v>
      </c>
      <c r="D1311" t="s">
        <v>1326</v>
      </c>
      <c r="E1311">
        <v>2011</v>
      </c>
    </row>
    <row r="1312" spans="1:5">
      <c r="A1312">
        <v>9541</v>
      </c>
      <c r="B1312" t="s">
        <v>1194</v>
      </c>
      <c r="C1312">
        <v>840</v>
      </c>
      <c r="D1312" t="s">
        <v>1325</v>
      </c>
      <c r="E1312">
        <v>2011</v>
      </c>
    </row>
    <row r="1313" spans="1:5">
      <c r="A1313">
        <v>9550</v>
      </c>
      <c r="B1313" t="s">
        <v>1195</v>
      </c>
      <c r="C1313">
        <v>846</v>
      </c>
      <c r="D1313" t="s">
        <v>1323</v>
      </c>
      <c r="E1313">
        <v>2011</v>
      </c>
    </row>
    <row r="1314" spans="1:5">
      <c r="A1314">
        <v>9550</v>
      </c>
      <c r="B1314" t="s">
        <v>1195</v>
      </c>
      <c r="C1314">
        <v>730</v>
      </c>
      <c r="D1314" t="s">
        <v>1322</v>
      </c>
      <c r="E1314">
        <v>2011</v>
      </c>
    </row>
    <row r="1315" spans="1:5">
      <c r="A1315">
        <v>9560</v>
      </c>
      <c r="B1315" t="s">
        <v>1196</v>
      </c>
      <c r="C1315">
        <v>840</v>
      </c>
      <c r="D1315" t="s">
        <v>1325</v>
      </c>
      <c r="E1315">
        <v>2011</v>
      </c>
    </row>
    <row r="1316" spans="1:5">
      <c r="A1316">
        <v>9560</v>
      </c>
      <c r="B1316" t="s">
        <v>1196</v>
      </c>
      <c r="C1316">
        <v>846</v>
      </c>
      <c r="D1316" t="s">
        <v>1323</v>
      </c>
      <c r="E1316">
        <v>2011</v>
      </c>
    </row>
    <row r="1317" spans="1:5">
      <c r="A1317">
        <v>9574</v>
      </c>
      <c r="B1317" t="s">
        <v>1197</v>
      </c>
      <c r="C1317">
        <v>840</v>
      </c>
      <c r="D1317" t="s">
        <v>1325</v>
      </c>
      <c r="E1317">
        <v>2011</v>
      </c>
    </row>
    <row r="1318" spans="1:5">
      <c r="A1318">
        <v>9575</v>
      </c>
      <c r="B1318" t="s">
        <v>1198</v>
      </c>
      <c r="C1318">
        <v>840</v>
      </c>
      <c r="D1318" t="s">
        <v>1325</v>
      </c>
      <c r="E1318">
        <v>2011</v>
      </c>
    </row>
    <row r="1319" spans="1:5">
      <c r="A1319">
        <v>9600</v>
      </c>
      <c r="B1319" t="s">
        <v>1199</v>
      </c>
      <c r="C1319">
        <v>820</v>
      </c>
      <c r="D1319" t="s">
        <v>1326</v>
      </c>
      <c r="E1319">
        <v>2011</v>
      </c>
    </row>
    <row r="1320" spans="1:5">
      <c r="A1320">
        <v>9600</v>
      </c>
      <c r="B1320" t="s">
        <v>1199</v>
      </c>
      <c r="C1320">
        <v>840</v>
      </c>
      <c r="D1320" t="s">
        <v>1325</v>
      </c>
      <c r="E1320">
        <v>2011</v>
      </c>
    </row>
    <row r="1321" spans="1:5">
      <c r="A1321">
        <v>9610</v>
      </c>
      <c r="B1321" t="s">
        <v>1200</v>
      </c>
      <c r="C1321">
        <v>820</v>
      </c>
      <c r="D1321" t="s">
        <v>1326</v>
      </c>
      <c r="E1321">
        <v>2011</v>
      </c>
    </row>
    <row r="1322" spans="1:5">
      <c r="A1322">
        <v>9610</v>
      </c>
      <c r="B1322" t="s">
        <v>1200</v>
      </c>
      <c r="C1322">
        <v>840</v>
      </c>
      <c r="D1322" t="s">
        <v>1325</v>
      </c>
      <c r="E1322">
        <v>2011</v>
      </c>
    </row>
    <row r="1323" spans="1:5">
      <c r="A1323">
        <v>9620</v>
      </c>
      <c r="B1323" t="s">
        <v>1201</v>
      </c>
      <c r="C1323">
        <v>820</v>
      </c>
      <c r="D1323" t="s">
        <v>1326</v>
      </c>
      <c r="E1323">
        <v>2011</v>
      </c>
    </row>
    <row r="1324" spans="1:5">
      <c r="A1324">
        <v>9620</v>
      </c>
      <c r="B1324" t="s">
        <v>1201</v>
      </c>
      <c r="C1324">
        <v>840</v>
      </c>
      <c r="D1324" t="s">
        <v>1325</v>
      </c>
      <c r="E1324">
        <v>2011</v>
      </c>
    </row>
    <row r="1325" spans="1:5">
      <c r="A1325">
        <v>9620</v>
      </c>
      <c r="B1325" t="s">
        <v>1201</v>
      </c>
      <c r="C1325">
        <v>846</v>
      </c>
      <c r="D1325" t="s">
        <v>1323</v>
      </c>
      <c r="E1325">
        <v>2011</v>
      </c>
    </row>
    <row r="1326" spans="1:5">
      <c r="A1326">
        <v>9620</v>
      </c>
      <c r="B1326" t="s">
        <v>1201</v>
      </c>
      <c r="C1326">
        <v>791</v>
      </c>
      <c r="D1326" t="s">
        <v>1309</v>
      </c>
      <c r="E1326">
        <v>2011</v>
      </c>
    </row>
    <row r="1327" spans="1:5">
      <c r="A1327">
        <v>9631</v>
      </c>
      <c r="B1327" t="s">
        <v>1202</v>
      </c>
      <c r="C1327">
        <v>820</v>
      </c>
      <c r="D1327" t="s">
        <v>1326</v>
      </c>
      <c r="E1327">
        <v>2011</v>
      </c>
    </row>
    <row r="1328" spans="1:5">
      <c r="A1328">
        <v>9631</v>
      </c>
      <c r="B1328" t="s">
        <v>1202</v>
      </c>
      <c r="C1328">
        <v>791</v>
      </c>
      <c r="D1328" t="s">
        <v>1309</v>
      </c>
      <c r="E1328">
        <v>2011</v>
      </c>
    </row>
    <row r="1329" spans="1:5">
      <c r="A1329">
        <v>9632</v>
      </c>
      <c r="B1329" t="s">
        <v>1203</v>
      </c>
      <c r="C1329">
        <v>846</v>
      </c>
      <c r="D1329" t="s">
        <v>1323</v>
      </c>
      <c r="E1329">
        <v>2011</v>
      </c>
    </row>
    <row r="1330" spans="1:5">
      <c r="A1330">
        <v>9632</v>
      </c>
      <c r="B1330" t="s">
        <v>1203</v>
      </c>
      <c r="C1330">
        <v>791</v>
      </c>
      <c r="D1330" t="s">
        <v>1309</v>
      </c>
      <c r="E1330">
        <v>2011</v>
      </c>
    </row>
    <row r="1331" spans="1:5">
      <c r="A1331">
        <v>9640</v>
      </c>
      <c r="B1331" t="s">
        <v>1204</v>
      </c>
      <c r="C1331">
        <v>820</v>
      </c>
      <c r="D1331" t="s">
        <v>1326</v>
      </c>
      <c r="E1331">
        <v>2011</v>
      </c>
    </row>
    <row r="1332" spans="1:5">
      <c r="A1332">
        <v>9670</v>
      </c>
      <c r="B1332" t="s">
        <v>1205</v>
      </c>
      <c r="C1332">
        <v>820</v>
      </c>
      <c r="D1332" t="s">
        <v>1326</v>
      </c>
      <c r="E1332">
        <v>2011</v>
      </c>
    </row>
    <row r="1333" spans="1:5">
      <c r="A1333">
        <v>9670</v>
      </c>
      <c r="B1333" t="s">
        <v>1205</v>
      </c>
      <c r="C1333">
        <v>849</v>
      </c>
      <c r="D1333" t="s">
        <v>1329</v>
      </c>
      <c r="E1333">
        <v>2011</v>
      </c>
    </row>
    <row r="1334" spans="1:5">
      <c r="A1334">
        <v>9681</v>
      </c>
      <c r="B1334" t="s">
        <v>1206</v>
      </c>
      <c r="C1334">
        <v>820</v>
      </c>
      <c r="D1334" t="s">
        <v>1326</v>
      </c>
      <c r="E1334">
        <v>2011</v>
      </c>
    </row>
    <row r="1335" spans="1:5">
      <c r="A1335">
        <v>9690</v>
      </c>
      <c r="B1335" t="s">
        <v>1207</v>
      </c>
      <c r="C1335">
        <v>849</v>
      </c>
      <c r="D1335" t="s">
        <v>1329</v>
      </c>
      <c r="E1335">
        <v>2011</v>
      </c>
    </row>
    <row r="1336" spans="1:5">
      <c r="A1336">
        <v>9700</v>
      </c>
      <c r="B1336" t="s">
        <v>1208</v>
      </c>
      <c r="C1336">
        <v>810</v>
      </c>
      <c r="D1336" t="s">
        <v>1328</v>
      </c>
      <c r="E1336">
        <v>2011</v>
      </c>
    </row>
    <row r="1337" spans="1:5">
      <c r="A1337">
        <v>9700</v>
      </c>
      <c r="B1337" t="s">
        <v>1208</v>
      </c>
      <c r="C1337">
        <v>849</v>
      </c>
      <c r="D1337" t="s">
        <v>1329</v>
      </c>
      <c r="E1337">
        <v>2011</v>
      </c>
    </row>
    <row r="1338" spans="1:5">
      <c r="A1338">
        <v>9740</v>
      </c>
      <c r="B1338" t="s">
        <v>1209</v>
      </c>
      <c r="C1338">
        <v>810</v>
      </c>
      <c r="D1338" t="s">
        <v>1328</v>
      </c>
      <c r="E1338">
        <v>2011</v>
      </c>
    </row>
    <row r="1339" spans="1:5">
      <c r="A1339">
        <v>9740</v>
      </c>
      <c r="B1339" t="s">
        <v>1209</v>
      </c>
      <c r="C1339">
        <v>860</v>
      </c>
      <c r="D1339" t="s">
        <v>1330</v>
      </c>
      <c r="E1339">
        <v>2011</v>
      </c>
    </row>
    <row r="1340" spans="1:5">
      <c r="A1340">
        <v>9750</v>
      </c>
      <c r="B1340" t="s">
        <v>1210</v>
      </c>
      <c r="C1340">
        <v>810</v>
      </c>
      <c r="D1340" t="s">
        <v>1328</v>
      </c>
      <c r="E1340">
        <v>2011</v>
      </c>
    </row>
    <row r="1341" spans="1:5">
      <c r="A1341">
        <v>9750</v>
      </c>
      <c r="B1341" t="s">
        <v>1210</v>
      </c>
      <c r="C1341">
        <v>813</v>
      </c>
      <c r="D1341" t="s">
        <v>1327</v>
      </c>
      <c r="E1341">
        <v>2011</v>
      </c>
    </row>
    <row r="1342" spans="1:5">
      <c r="A1342">
        <v>9750</v>
      </c>
      <c r="B1342" t="s">
        <v>1210</v>
      </c>
      <c r="C1342">
        <v>860</v>
      </c>
      <c r="D1342" t="s">
        <v>1330</v>
      </c>
      <c r="E1342">
        <v>2011</v>
      </c>
    </row>
    <row r="1343" spans="1:5">
      <c r="A1343">
        <v>9760</v>
      </c>
      <c r="B1343" t="s">
        <v>1211</v>
      </c>
      <c r="C1343">
        <v>810</v>
      </c>
      <c r="D1343" t="s">
        <v>1328</v>
      </c>
      <c r="E1343">
        <v>2011</v>
      </c>
    </row>
    <row r="1344" spans="1:5">
      <c r="A1344">
        <v>9760</v>
      </c>
      <c r="B1344" t="s">
        <v>1211</v>
      </c>
      <c r="C1344">
        <v>860</v>
      </c>
      <c r="D1344" t="s">
        <v>1330</v>
      </c>
      <c r="E1344">
        <v>2011</v>
      </c>
    </row>
    <row r="1345" spans="1:5">
      <c r="A1345">
        <v>9800</v>
      </c>
      <c r="B1345" t="s">
        <v>1212</v>
      </c>
      <c r="C1345">
        <v>860</v>
      </c>
      <c r="D1345" t="s">
        <v>1330</v>
      </c>
      <c r="E1345">
        <v>2011</v>
      </c>
    </row>
    <row r="1346" spans="1:5">
      <c r="A1346">
        <v>9830</v>
      </c>
      <c r="B1346" t="s">
        <v>1213</v>
      </c>
      <c r="C1346">
        <v>813</v>
      </c>
      <c r="D1346" t="s">
        <v>1327</v>
      </c>
      <c r="E1346">
        <v>2011</v>
      </c>
    </row>
    <row r="1347" spans="1:5">
      <c r="A1347">
        <v>9830</v>
      </c>
      <c r="B1347" t="s">
        <v>1213</v>
      </c>
      <c r="C1347">
        <v>860</v>
      </c>
      <c r="D1347" t="s">
        <v>1330</v>
      </c>
      <c r="E1347">
        <v>2011</v>
      </c>
    </row>
    <row r="1348" spans="1:5">
      <c r="A1348">
        <v>9850</v>
      </c>
      <c r="B1348" t="s">
        <v>1214</v>
      </c>
      <c r="C1348">
        <v>860</v>
      </c>
      <c r="D1348" t="s">
        <v>1330</v>
      </c>
      <c r="E1348">
        <v>2011</v>
      </c>
    </row>
    <row r="1349" spans="1:5">
      <c r="A1349">
        <v>9870</v>
      </c>
      <c r="B1349" t="s">
        <v>1215</v>
      </c>
      <c r="C1349">
        <v>813</v>
      </c>
      <c r="D1349" t="s">
        <v>1327</v>
      </c>
      <c r="E1349">
        <v>2011</v>
      </c>
    </row>
    <row r="1350" spans="1:5">
      <c r="A1350">
        <v>9870</v>
      </c>
      <c r="B1350" t="s">
        <v>1215</v>
      </c>
      <c r="C1350">
        <v>860</v>
      </c>
      <c r="D1350" t="s">
        <v>1330</v>
      </c>
      <c r="E1350">
        <v>2011</v>
      </c>
    </row>
    <row r="1351" spans="1:5">
      <c r="A1351">
        <v>9881</v>
      </c>
      <c r="B1351" t="s">
        <v>1216</v>
      </c>
      <c r="C1351">
        <v>813</v>
      </c>
      <c r="D1351" t="s">
        <v>1327</v>
      </c>
      <c r="E1351">
        <v>2011</v>
      </c>
    </row>
    <row r="1352" spans="1:5">
      <c r="A1352">
        <v>9881</v>
      </c>
      <c r="B1352" t="s">
        <v>1216</v>
      </c>
      <c r="C1352">
        <v>860</v>
      </c>
      <c r="D1352" t="s">
        <v>1330</v>
      </c>
      <c r="E1352">
        <v>2011</v>
      </c>
    </row>
    <row r="1353" spans="1:5">
      <c r="A1353">
        <v>9900</v>
      </c>
      <c r="B1353" t="s">
        <v>1217</v>
      </c>
      <c r="C1353">
        <v>813</v>
      </c>
      <c r="D1353" t="s">
        <v>1327</v>
      </c>
      <c r="E1353">
        <v>2011</v>
      </c>
    </row>
    <row r="1354" spans="1:5">
      <c r="A1354">
        <v>9900</v>
      </c>
      <c r="B1354" t="s">
        <v>1217</v>
      </c>
      <c r="C1354">
        <v>860</v>
      </c>
      <c r="D1354" t="s">
        <v>1330</v>
      </c>
      <c r="E1354">
        <v>2011</v>
      </c>
    </row>
    <row r="1355" spans="1:5">
      <c r="A1355">
        <v>9940</v>
      </c>
      <c r="B1355" t="s">
        <v>1218</v>
      </c>
      <c r="C1355">
        <v>825</v>
      </c>
      <c r="D1355" t="s">
        <v>1331</v>
      </c>
      <c r="E1355">
        <v>2011</v>
      </c>
    </row>
    <row r="1356" spans="1:5">
      <c r="A1356">
        <v>9970</v>
      </c>
      <c r="B1356" t="s">
        <v>1219</v>
      </c>
      <c r="C1356">
        <v>813</v>
      </c>
      <c r="D1356" t="s">
        <v>1327</v>
      </c>
      <c r="E1356">
        <v>2011</v>
      </c>
    </row>
    <row r="1357" spans="1:5">
      <c r="A1357">
        <v>9981</v>
      </c>
      <c r="B1357" t="s">
        <v>1220</v>
      </c>
      <c r="C1357">
        <v>813</v>
      </c>
      <c r="D1357" t="s">
        <v>1327</v>
      </c>
      <c r="E1357">
        <v>2011</v>
      </c>
    </row>
    <row r="1358" spans="1:5">
      <c r="A1358">
        <v>9982</v>
      </c>
      <c r="B1358" t="s">
        <v>1221</v>
      </c>
      <c r="C1358">
        <v>813</v>
      </c>
      <c r="D1358" t="s">
        <v>1327</v>
      </c>
      <c r="E1358">
        <v>2011</v>
      </c>
    </row>
    <row r="1359" spans="1:5">
      <c r="A1359">
        <v>9982</v>
      </c>
      <c r="B1359" t="s">
        <v>1221</v>
      </c>
      <c r="C1359">
        <v>860</v>
      </c>
      <c r="D1359" t="s">
        <v>1330</v>
      </c>
      <c r="E1359">
        <v>2011</v>
      </c>
    </row>
    <row r="1360" spans="1:5">
      <c r="A1360">
        <v>9990</v>
      </c>
      <c r="B1360" t="s">
        <v>1222</v>
      </c>
      <c r="C1360">
        <v>813</v>
      </c>
      <c r="D1360" t="s">
        <v>1327</v>
      </c>
      <c r="E1360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BM010</vt:lpstr>
      <vt:lpstr>BM011</vt:lpstr>
      <vt:lpstr>Boligpriser</vt:lpstr>
      <vt:lpstr>Baggrundsvariable</vt:lpstr>
      <vt:lpstr>Samlet</vt:lpstr>
      <vt:lpstr>Ark5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2020-08-19T12:43:40Z</dcterms:created>
  <dcterms:modified xsi:type="dcterms:W3CDTF">2020-08-21T12:13:32Z</dcterms:modified>
</cp:coreProperties>
</file>